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WEST\Бюджеты\"/>
    </mc:Choice>
  </mc:AlternateContent>
  <xr:revisionPtr revIDLastSave="0" documentId="13_ncr:1_{B24CFE5B-AE84-40F5-99AC-AFD34FA1D988}" xr6:coauthVersionLast="47" xr6:coauthVersionMax="47" xr10:uidLastSave="{00000000-0000-0000-0000-000000000000}"/>
  <bookViews>
    <workbookView xWindow="-120" yWindow="-120" windowWidth="29040" windowHeight="15840" tabRatio="550" xr2:uid="{00000000-000D-0000-FFFF-FFFF00000000}"/>
  </bookViews>
  <sheets>
    <sheet name="2025" sheetId="19" r:id="rId1"/>
    <sheet name="Расчет доходной части СПБ СЗФО" sheetId="12" r:id="rId2"/>
    <sheet name="Расчет доходной части РЕГИОНЫ" sheetId="16" r:id="rId3"/>
    <sheet name="Сезонность 2023 " sheetId="17" state="hidden" r:id="rId4"/>
    <sheet name="Расчет доходной части ОПТ" sheetId="28" r:id="rId5"/>
    <sheet name="ОРТО" sheetId="22" r:id="rId6"/>
    <sheet name="ОБОРУДОВАНИЕ 1.0" sheetId="29" r:id="rId7"/>
    <sheet name="ТЕНДЕРЫ" sheetId="24" r:id="rId8"/>
    <sheet name="ИТЕРНЕТ МАГАЗИН" sheetId="26" r:id="rId9"/>
    <sheet name="Исходные данные 2024" sheetId="20" r:id="rId10"/>
    <sheet name="БДР 2022 -пример" sheetId="3" state="hidden" r:id="rId11"/>
  </sheets>
  <externalReferences>
    <externalReference r:id="rId12"/>
    <externalReference r:id="rId13"/>
    <externalReference r:id="rId14"/>
  </externalReferences>
  <definedNames>
    <definedName name="_xlnm._FilterDatabase" localSheetId="5" hidden="1">ОРТО!$A$2:$Q$4</definedName>
    <definedName name="Excel_BuiltIn__FilterDatabase_1" localSheetId="8">#REF!</definedName>
    <definedName name="Excel_BuiltIn__FilterDatabase_1" localSheetId="7">#REF!</definedName>
    <definedName name="Excel_BuiltIn__FilterDatabase_1">#REF!</definedName>
    <definedName name="_xlnm.Print_Area" localSheetId="0">'2025'!$A$1:$P$41</definedName>
    <definedName name="_xlnm.Print_Area" localSheetId="10">'БДР 2022 -пример'!$A$1:$O$84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6" i="19" l="1"/>
  <c r="D45" i="19"/>
  <c r="D40" i="19"/>
  <c r="D51" i="19" s="1"/>
  <c r="D41" i="19"/>
  <c r="D42" i="19"/>
  <c r="D39" i="19"/>
  <c r="D50" i="19"/>
  <c r="D80" i="19" l="1"/>
  <c r="B51" i="19"/>
  <c r="B62" i="19" s="1"/>
  <c r="B73" i="19" s="1"/>
  <c r="B52" i="19"/>
  <c r="B63" i="19" s="1"/>
  <c r="B74" i="19" s="1"/>
  <c r="B50" i="19"/>
  <c r="B61" i="19" s="1"/>
  <c r="B72" i="19" s="1"/>
  <c r="Q33" i="19"/>
  <c r="E33" i="19"/>
  <c r="F33" i="19"/>
  <c r="G33" i="19"/>
  <c r="H33" i="19"/>
  <c r="I33" i="19"/>
  <c r="J33" i="19"/>
  <c r="K33" i="19"/>
  <c r="L33" i="19"/>
  <c r="M33" i="19"/>
  <c r="N33" i="19"/>
  <c r="O33" i="19"/>
  <c r="D33" i="19"/>
  <c r="D44" i="19" s="1"/>
  <c r="D66" i="19" s="1"/>
  <c r="I34" i="29"/>
  <c r="H34" i="29"/>
  <c r="G34" i="29"/>
  <c r="F34" i="29"/>
  <c r="E34" i="29"/>
  <c r="D34" i="29"/>
  <c r="C34" i="29"/>
  <c r="B34" i="29"/>
  <c r="N34" i="29" s="1"/>
  <c r="M32" i="29"/>
  <c r="M34" i="29" s="1"/>
  <c r="L32" i="29"/>
  <c r="L34" i="29" s="1"/>
  <c r="L31" i="29" s="1"/>
  <c r="K32" i="29"/>
  <c r="K34" i="29" s="1"/>
  <c r="K31" i="29" s="1"/>
  <c r="J32" i="29"/>
  <c r="J34" i="29" s="1"/>
  <c r="J31" i="29" s="1"/>
  <c r="I32" i="29"/>
  <c r="H32" i="29"/>
  <c r="G32" i="29"/>
  <c r="F32" i="29"/>
  <c r="F31" i="29" s="1"/>
  <c r="E32" i="29"/>
  <c r="E31" i="29" s="1"/>
  <c r="D32" i="29"/>
  <c r="D31" i="29" s="1"/>
  <c r="D35" i="29" s="1"/>
  <c r="C32" i="29"/>
  <c r="C31" i="29" s="1"/>
  <c r="C35" i="29" s="1"/>
  <c r="B32" i="29"/>
  <c r="B31" i="29" s="1"/>
  <c r="I31" i="29"/>
  <c r="H31" i="29"/>
  <c r="G31" i="29"/>
  <c r="L30" i="29"/>
  <c r="K30" i="29"/>
  <c r="J30" i="29"/>
  <c r="I30" i="29"/>
  <c r="H30" i="29"/>
  <c r="G30" i="29"/>
  <c r="D30" i="29"/>
  <c r="N28" i="29"/>
  <c r="N27" i="29"/>
  <c r="N26" i="29"/>
  <c r="N24" i="29"/>
  <c r="N22" i="29"/>
  <c r="N21" i="29"/>
  <c r="N20" i="29"/>
  <c r="N18" i="29"/>
  <c r="E16" i="29"/>
  <c r="N16" i="29" s="1"/>
  <c r="N14" i="29"/>
  <c r="J14" i="29"/>
  <c r="F13" i="29"/>
  <c r="N13" i="29" s="1"/>
  <c r="E12" i="29"/>
  <c r="N12" i="29" s="1"/>
  <c r="N11" i="29" s="1"/>
  <c r="M10" i="29"/>
  <c r="L10" i="29"/>
  <c r="K10" i="29"/>
  <c r="J10" i="29"/>
  <c r="I10" i="29"/>
  <c r="H10" i="29"/>
  <c r="G10" i="29"/>
  <c r="F10" i="29"/>
  <c r="E10" i="29"/>
  <c r="D10" i="29"/>
  <c r="C10" i="29"/>
  <c r="B10" i="29"/>
  <c r="B35" i="29" s="1"/>
  <c r="B9" i="29"/>
  <c r="L8" i="29"/>
  <c r="L35" i="29" s="1"/>
  <c r="K8" i="29"/>
  <c r="J8" i="29"/>
  <c r="I8" i="29"/>
  <c r="I35" i="29" s="1"/>
  <c r="H8" i="29"/>
  <c r="H35" i="29" s="1"/>
  <c r="G8" i="29"/>
  <c r="G35" i="29" s="1"/>
  <c r="F8" i="29"/>
  <c r="F30" i="29" s="1"/>
  <c r="D8" i="29"/>
  <c r="C8" i="29"/>
  <c r="C30" i="29" s="1"/>
  <c r="B8" i="29"/>
  <c r="H7" i="29"/>
  <c r="G7" i="29"/>
  <c r="F7" i="29"/>
  <c r="D7" i="29"/>
  <c r="C7" i="29"/>
  <c r="B7" i="29"/>
  <c r="M5" i="29"/>
  <c r="N5" i="29" s="1"/>
  <c r="L5" i="29"/>
  <c r="K5" i="29"/>
  <c r="K9" i="29" s="1"/>
  <c r="J5" i="29"/>
  <c r="I5" i="29"/>
  <c r="H9" i="29" s="1"/>
  <c r="G5" i="29"/>
  <c r="F5" i="29"/>
  <c r="E5" i="29"/>
  <c r="E8" i="29" s="1"/>
  <c r="M4" i="29"/>
  <c r="M7" i="29" s="1"/>
  <c r="L4" i="29"/>
  <c r="L7" i="29" s="1"/>
  <c r="K4" i="29"/>
  <c r="K7" i="29" s="1"/>
  <c r="J4" i="29"/>
  <c r="J7" i="29" s="1"/>
  <c r="I4" i="29"/>
  <c r="I7" i="29" s="1"/>
  <c r="H4" i="29"/>
  <c r="G4" i="29"/>
  <c r="F4" i="29"/>
  <c r="D4" i="29"/>
  <c r="C4" i="29"/>
  <c r="B4" i="29"/>
  <c r="D77" i="19" l="1"/>
  <c r="J35" i="29"/>
  <c r="K35" i="29"/>
  <c r="N31" i="29"/>
  <c r="E30" i="29"/>
  <c r="E35" i="29"/>
  <c r="N32" i="29"/>
  <c r="M31" i="29"/>
  <c r="F35" i="29"/>
  <c r="M8" i="29"/>
  <c r="N8" i="29"/>
  <c r="N10" i="29"/>
  <c r="E9" i="29"/>
  <c r="B30" i="29"/>
  <c r="E4" i="29"/>
  <c r="E7" i="29" l="1"/>
  <c r="N7" i="29" s="1"/>
  <c r="N4" i="29"/>
  <c r="M35" i="29"/>
  <c r="N35" i="29" s="1"/>
  <c r="M30" i="29"/>
  <c r="N30" i="29"/>
  <c r="H63" i="16" l="1"/>
  <c r="F63" i="16"/>
  <c r="D63" i="16"/>
  <c r="B52" i="16"/>
  <c r="C35" i="19" l="1"/>
  <c r="C34" i="19"/>
  <c r="C22" i="19"/>
  <c r="C36" i="19" s="1"/>
  <c r="E22" i="19"/>
  <c r="F22" i="19"/>
  <c r="G22" i="19"/>
  <c r="H22" i="19"/>
  <c r="I22" i="19"/>
  <c r="J22" i="19"/>
  <c r="K22" i="19"/>
  <c r="L22" i="19"/>
  <c r="M22" i="19"/>
  <c r="N22" i="19"/>
  <c r="O22" i="19"/>
  <c r="D22" i="19"/>
  <c r="C119" i="28"/>
  <c r="C118" i="28"/>
  <c r="C117" i="28"/>
  <c r="C116" i="28"/>
  <c r="C15" i="28"/>
  <c r="O15" i="28" s="1"/>
  <c r="D15" i="28"/>
  <c r="E15" i="28"/>
  <c r="F15" i="28"/>
  <c r="G15" i="28"/>
  <c r="H15" i="28"/>
  <c r="I15" i="28"/>
  <c r="J15" i="28"/>
  <c r="K15" i="28"/>
  <c r="L15" i="28"/>
  <c r="M15" i="28"/>
  <c r="B15" i="28"/>
  <c r="D64" i="19" l="1"/>
  <c r="D75" i="19"/>
  <c r="P3" i="28"/>
  <c r="B11" i="28" l="1"/>
  <c r="Y51" i="16" l="1"/>
  <c r="X51" i="16"/>
  <c r="W51" i="16"/>
  <c r="V51" i="16"/>
  <c r="U51" i="16"/>
  <c r="T51" i="16"/>
  <c r="S51" i="16"/>
  <c r="R51" i="16"/>
  <c r="Q51" i="16"/>
  <c r="P51" i="16"/>
  <c r="O51" i="16"/>
  <c r="N51" i="16"/>
  <c r="M51" i="16"/>
  <c r="L51" i="16"/>
  <c r="K51" i="16"/>
  <c r="J51" i="16"/>
  <c r="I51" i="16"/>
  <c r="H51" i="16"/>
  <c r="G51" i="16"/>
  <c r="F51" i="16"/>
  <c r="E51" i="16"/>
  <c r="D51" i="16"/>
  <c r="C51" i="16"/>
  <c r="B51" i="16"/>
  <c r="M11" i="26"/>
  <c r="L11" i="26"/>
  <c r="K11" i="26"/>
  <c r="J11" i="26"/>
  <c r="I11" i="26"/>
  <c r="H11" i="26"/>
  <c r="G11" i="26"/>
  <c r="F11" i="26"/>
  <c r="E11" i="26"/>
  <c r="D11" i="26"/>
  <c r="C11" i="26"/>
  <c r="B11" i="26"/>
  <c r="M11" i="24"/>
  <c r="L11" i="24"/>
  <c r="K11" i="24"/>
  <c r="J11" i="24"/>
  <c r="I11" i="24"/>
  <c r="H11" i="24"/>
  <c r="G11" i="24"/>
  <c r="F11" i="24"/>
  <c r="E11" i="24"/>
  <c r="D11" i="24"/>
  <c r="C11" i="24"/>
  <c r="B11" i="24"/>
  <c r="B46" i="19" l="1"/>
  <c r="B57" i="19" s="1"/>
  <c r="B68" i="19" s="1"/>
  <c r="B79" i="19" s="1"/>
  <c r="B45" i="19"/>
  <c r="B56" i="19" s="1"/>
  <c r="B67" i="19" s="1"/>
  <c r="B78" i="19" s="1"/>
  <c r="B44" i="19"/>
  <c r="B55" i="19" s="1"/>
  <c r="B66" i="19" s="1"/>
  <c r="B77" i="19" s="1"/>
  <c r="B43" i="19"/>
  <c r="B54" i="19" s="1"/>
  <c r="B65" i="19" s="1"/>
  <c r="B76" i="19" s="1"/>
  <c r="B42" i="19"/>
  <c r="B53" i="19" s="1"/>
  <c r="B64" i="19" s="1"/>
  <c r="B75" i="19" s="1"/>
  <c r="Q35" i="19"/>
  <c r="C61" i="28"/>
  <c r="D61" i="28" s="1"/>
  <c r="E61" i="28" s="1"/>
  <c r="C62" i="28"/>
  <c r="D62" i="28"/>
  <c r="E62" i="28" s="1"/>
  <c r="C63" i="28"/>
  <c r="D63" i="28"/>
  <c r="E63" i="28" s="1"/>
  <c r="C64" i="28"/>
  <c r="D64" i="28" s="1"/>
  <c r="E64" i="28" s="1"/>
  <c r="F64" i="28" s="1"/>
  <c r="G64" i="28" s="1"/>
  <c r="H64" i="28" s="1"/>
  <c r="I64" i="28" s="1"/>
  <c r="J64" i="28" s="1"/>
  <c r="K64" i="28" s="1"/>
  <c r="L64" i="28" s="1"/>
  <c r="M64" i="28" s="1"/>
  <c r="C65" i="28"/>
  <c r="D65" i="28" s="1"/>
  <c r="E65" i="28" s="1"/>
  <c r="F65" i="28" s="1"/>
  <c r="G65" i="28" s="1"/>
  <c r="H65" i="28" s="1"/>
  <c r="I65" i="28" s="1"/>
  <c r="J65" i="28" s="1"/>
  <c r="K65" i="28" s="1"/>
  <c r="L65" i="28" s="1"/>
  <c r="M65" i="28" s="1"/>
  <c r="C66" i="28"/>
  <c r="D66" i="28" s="1"/>
  <c r="E66" i="28" s="1"/>
  <c r="F66" i="28" s="1"/>
  <c r="G66" i="28" s="1"/>
  <c r="H66" i="28" s="1"/>
  <c r="I66" i="28" s="1"/>
  <c r="J66" i="28" s="1"/>
  <c r="K66" i="28" s="1"/>
  <c r="L66" i="28" s="1"/>
  <c r="M66" i="28" s="1"/>
  <c r="C67" i="28"/>
  <c r="D67" i="28" s="1"/>
  <c r="E67" i="28" s="1"/>
  <c r="F67" i="28" s="1"/>
  <c r="G67" i="28" s="1"/>
  <c r="H67" i="28" s="1"/>
  <c r="I67" i="28" s="1"/>
  <c r="J67" i="28" s="1"/>
  <c r="K67" i="28" s="1"/>
  <c r="L67" i="28" s="1"/>
  <c r="M67" i="28" s="1"/>
  <c r="C68" i="28"/>
  <c r="D68" i="28" s="1"/>
  <c r="E68" i="28" s="1"/>
  <c r="F68" i="28" s="1"/>
  <c r="G68" i="28" s="1"/>
  <c r="H68" i="28" s="1"/>
  <c r="I68" i="28" s="1"/>
  <c r="J68" i="28" s="1"/>
  <c r="K68" i="28" s="1"/>
  <c r="L68" i="28" s="1"/>
  <c r="M68" i="28" s="1"/>
  <c r="O2" i="28"/>
  <c r="AA23" i="16"/>
  <c r="B93" i="28"/>
  <c r="B73" i="28" s="1"/>
  <c r="B22" i="28" s="1"/>
  <c r="D24" i="19" s="1"/>
  <c r="C93" i="28"/>
  <c r="D93" i="28"/>
  <c r="E93" i="28"/>
  <c r="F93" i="28"/>
  <c r="G93" i="28"/>
  <c r="H93" i="28"/>
  <c r="I93" i="28"/>
  <c r="J93" i="28"/>
  <c r="K93" i="28"/>
  <c r="L93" i="28"/>
  <c r="M93" i="28"/>
  <c r="B94" i="28"/>
  <c r="B74" i="28" s="1"/>
  <c r="B23" i="28" s="1"/>
  <c r="D25" i="19" s="1"/>
  <c r="C94" i="28"/>
  <c r="D94" i="28"/>
  <c r="E94" i="28"/>
  <c r="F94" i="28"/>
  <c r="G94" i="28"/>
  <c r="H94" i="28"/>
  <c r="I94" i="28"/>
  <c r="J94" i="28"/>
  <c r="K94" i="28"/>
  <c r="L94" i="28"/>
  <c r="M94" i="28"/>
  <c r="B95" i="28"/>
  <c r="B75" i="28" s="1"/>
  <c r="B24" i="28" s="1"/>
  <c r="D26" i="19" s="1"/>
  <c r="C95" i="28"/>
  <c r="D95" i="28"/>
  <c r="E95" i="28"/>
  <c r="F95" i="28"/>
  <c r="G95" i="28"/>
  <c r="H95" i="28"/>
  <c r="I95" i="28"/>
  <c r="J95" i="28"/>
  <c r="K95" i="28"/>
  <c r="L95" i="28"/>
  <c r="M95" i="28"/>
  <c r="B96" i="28"/>
  <c r="B76" i="28" s="1"/>
  <c r="B25" i="28" s="1"/>
  <c r="D27" i="19" s="1"/>
  <c r="C96" i="28"/>
  <c r="D96" i="28"/>
  <c r="E96" i="28"/>
  <c r="F96" i="28"/>
  <c r="G96" i="28"/>
  <c r="H96" i="28"/>
  <c r="I96" i="28"/>
  <c r="J96" i="28"/>
  <c r="K96" i="28"/>
  <c r="L96" i="28"/>
  <c r="M96" i="28"/>
  <c r="B97" i="28"/>
  <c r="B77" i="28" s="1"/>
  <c r="B26" i="28" s="1"/>
  <c r="D28" i="19" s="1"/>
  <c r="C97" i="28"/>
  <c r="D97" i="28"/>
  <c r="E97" i="28"/>
  <c r="F97" i="28"/>
  <c r="G97" i="28"/>
  <c r="H97" i="28"/>
  <c r="I97" i="28"/>
  <c r="J97" i="28"/>
  <c r="K97" i="28"/>
  <c r="L97" i="28"/>
  <c r="M97" i="28"/>
  <c r="B98" i="28"/>
  <c r="B78" i="28" s="1"/>
  <c r="B27" i="28" s="1"/>
  <c r="D29" i="19" s="1"/>
  <c r="C98" i="28"/>
  <c r="D98" i="28"/>
  <c r="E98" i="28"/>
  <c r="F98" i="28"/>
  <c r="G98" i="28"/>
  <c r="H98" i="28"/>
  <c r="I98" i="28"/>
  <c r="J98" i="28"/>
  <c r="K98" i="28"/>
  <c r="L98" i="28"/>
  <c r="M98" i="28"/>
  <c r="B99" i="28"/>
  <c r="B79" i="28" s="1"/>
  <c r="B28" i="28" s="1"/>
  <c r="D30" i="19" s="1"/>
  <c r="C99" i="28"/>
  <c r="D99" i="28"/>
  <c r="E99" i="28"/>
  <c r="F99" i="28"/>
  <c r="G99" i="28"/>
  <c r="H99" i="28"/>
  <c r="I99" i="28"/>
  <c r="J99" i="28"/>
  <c r="K99" i="28"/>
  <c r="L99" i="28"/>
  <c r="M99" i="28"/>
  <c r="B100" i="28"/>
  <c r="B80" i="28" s="1"/>
  <c r="B29" i="28" s="1"/>
  <c r="D31" i="19" s="1"/>
  <c r="C100" i="28"/>
  <c r="D100" i="28"/>
  <c r="E100" i="28"/>
  <c r="F100" i="28"/>
  <c r="G100" i="28"/>
  <c r="H100" i="28"/>
  <c r="I100" i="28"/>
  <c r="J100" i="28"/>
  <c r="K100" i="28"/>
  <c r="L100" i="28"/>
  <c r="M100" i="28"/>
  <c r="M92" i="28"/>
  <c r="L92" i="28"/>
  <c r="K92" i="28"/>
  <c r="J92" i="28"/>
  <c r="I92" i="28"/>
  <c r="H92" i="28"/>
  <c r="G92" i="28"/>
  <c r="F92" i="28"/>
  <c r="E92" i="28"/>
  <c r="D92" i="28"/>
  <c r="C92" i="28"/>
  <c r="B92" i="28"/>
  <c r="M4" i="28"/>
  <c r="N4" i="28"/>
  <c r="N37" i="28"/>
  <c r="Q24" i="19" s="1"/>
  <c r="N38" i="28"/>
  <c r="Q25" i="19" s="1"/>
  <c r="B88" i="28"/>
  <c r="C104" i="28"/>
  <c r="A39" i="28"/>
  <c r="A24" i="28" s="1"/>
  <c r="A40" i="28"/>
  <c r="A25" i="28" s="1"/>
  <c r="A41" i="28"/>
  <c r="A26" i="28" s="1"/>
  <c r="A42" i="28"/>
  <c r="A27" i="28" s="1"/>
  <c r="A43" i="28"/>
  <c r="A28" i="28" s="1"/>
  <c r="A44" i="28"/>
  <c r="A29" i="28" s="1"/>
  <c r="A37" i="28"/>
  <c r="A22" i="28" s="1"/>
  <c r="A38" i="28"/>
  <c r="A23" i="28" s="1"/>
  <c r="A36" i="28"/>
  <c r="A21" i="28" s="1"/>
  <c r="E92" i="12"/>
  <c r="C92" i="12"/>
  <c r="C75" i="28" l="1"/>
  <c r="C24" i="28" s="1"/>
  <c r="E26" i="19" s="1"/>
  <c r="D75" i="28"/>
  <c r="D24" i="28" s="1"/>
  <c r="F26" i="19" s="1"/>
  <c r="A96" i="28"/>
  <c r="C74" i="28"/>
  <c r="C23" i="28" s="1"/>
  <c r="E25" i="19" s="1"/>
  <c r="D74" i="28"/>
  <c r="D23" i="28" s="1"/>
  <c r="F25" i="19" s="1"/>
  <c r="A95" i="28"/>
  <c r="A92" i="28"/>
  <c r="A100" i="28"/>
  <c r="C73" i="28"/>
  <c r="C22" i="28" s="1"/>
  <c r="E24" i="19" s="1"/>
  <c r="A99" i="28"/>
  <c r="A98" i="28"/>
  <c r="A97" i="28"/>
  <c r="F62" i="28"/>
  <c r="E74" i="28"/>
  <c r="E23" i="28" s="1"/>
  <c r="G25" i="19" s="1"/>
  <c r="A93" i="28"/>
  <c r="A94" i="28"/>
  <c r="F61" i="28"/>
  <c r="E73" i="28"/>
  <c r="E22" i="28" s="1"/>
  <c r="G24" i="19" s="1"/>
  <c r="F63" i="28"/>
  <c r="E75" i="28"/>
  <c r="E24" i="28" s="1"/>
  <c r="G26" i="19" s="1"/>
  <c r="D73" i="28"/>
  <c r="D22" i="28" s="1"/>
  <c r="F24" i="19" s="1"/>
  <c r="B72" i="28"/>
  <c r="B21" i="28" s="1"/>
  <c r="B71" i="28" l="1"/>
  <c r="G62" i="28"/>
  <c r="F74" i="28"/>
  <c r="F23" i="28" s="1"/>
  <c r="H25" i="19" s="1"/>
  <c r="F75" i="28"/>
  <c r="F24" i="28" s="1"/>
  <c r="H26" i="19" s="1"/>
  <c r="G63" i="28"/>
  <c r="G61" i="28"/>
  <c r="F73" i="28"/>
  <c r="F22" i="28" s="1"/>
  <c r="H24" i="19" s="1"/>
  <c r="AA12" i="12"/>
  <c r="AA13" i="12"/>
  <c r="AA14" i="12"/>
  <c r="AA15" i="12"/>
  <c r="AA16" i="12"/>
  <c r="AA17" i="12"/>
  <c r="AA18" i="12"/>
  <c r="AA19" i="12"/>
  <c r="AA20" i="12"/>
  <c r="AA21" i="12"/>
  <c r="AA22" i="12"/>
  <c r="AA11" i="12"/>
  <c r="Q13" i="19"/>
  <c r="Q5" i="19"/>
  <c r="Q6" i="19"/>
  <c r="Q7" i="19"/>
  <c r="Q8" i="19"/>
  <c r="Q9" i="19"/>
  <c r="Q10" i="19"/>
  <c r="Q11" i="19"/>
  <c r="Q12" i="19"/>
  <c r="Q4" i="19"/>
  <c r="Q3" i="19"/>
  <c r="E3" i="19"/>
  <c r="B2" i="19"/>
  <c r="D3" i="19"/>
  <c r="F3" i="19"/>
  <c r="G3" i="19"/>
  <c r="H3" i="19"/>
  <c r="I3" i="19"/>
  <c r="J3" i="19"/>
  <c r="K3" i="19"/>
  <c r="L3" i="19"/>
  <c r="M3" i="19"/>
  <c r="N3" i="19"/>
  <c r="O3" i="19"/>
  <c r="D4" i="19"/>
  <c r="E4" i="19"/>
  <c r="F4" i="19"/>
  <c r="G4" i="19"/>
  <c r="H4" i="19"/>
  <c r="I4" i="19"/>
  <c r="J4" i="19"/>
  <c r="K4" i="19"/>
  <c r="L4" i="19"/>
  <c r="M4" i="19"/>
  <c r="N4" i="19"/>
  <c r="O4" i="19"/>
  <c r="D5" i="19"/>
  <c r="E5" i="19"/>
  <c r="F5" i="19"/>
  <c r="G5" i="19"/>
  <c r="H5" i="19"/>
  <c r="I5" i="19"/>
  <c r="J5" i="19"/>
  <c r="K5" i="19"/>
  <c r="L5" i="19"/>
  <c r="M5" i="19"/>
  <c r="N5" i="19"/>
  <c r="O5" i="19"/>
  <c r="D6" i="19"/>
  <c r="E6" i="19"/>
  <c r="F6" i="19"/>
  <c r="G6" i="19"/>
  <c r="H6" i="19"/>
  <c r="I6" i="19"/>
  <c r="J6" i="19"/>
  <c r="K6" i="19"/>
  <c r="L6" i="19"/>
  <c r="M6" i="19"/>
  <c r="N6" i="19"/>
  <c r="O6" i="19"/>
  <c r="D7" i="19"/>
  <c r="E7" i="19"/>
  <c r="F7" i="19"/>
  <c r="G7" i="19"/>
  <c r="H7" i="19"/>
  <c r="I7" i="19"/>
  <c r="J7" i="19"/>
  <c r="K7" i="19"/>
  <c r="L7" i="19"/>
  <c r="M7" i="19"/>
  <c r="N7" i="19"/>
  <c r="O7" i="19"/>
  <c r="D8" i="19"/>
  <c r="E8" i="19"/>
  <c r="F8" i="19"/>
  <c r="G8" i="19"/>
  <c r="H8" i="19"/>
  <c r="I8" i="19"/>
  <c r="J8" i="19"/>
  <c r="K8" i="19"/>
  <c r="L8" i="19"/>
  <c r="M8" i="19"/>
  <c r="N8" i="19"/>
  <c r="O8" i="19"/>
  <c r="D9" i="19"/>
  <c r="E9" i="19"/>
  <c r="F9" i="19"/>
  <c r="G9" i="19"/>
  <c r="H9" i="19"/>
  <c r="I9" i="19"/>
  <c r="J9" i="19"/>
  <c r="K9" i="19"/>
  <c r="L9" i="19"/>
  <c r="M9" i="19"/>
  <c r="N9" i="19"/>
  <c r="O9" i="19"/>
  <c r="D10" i="19"/>
  <c r="E10" i="19"/>
  <c r="F10" i="19"/>
  <c r="G10" i="19"/>
  <c r="H10" i="19"/>
  <c r="I10" i="19"/>
  <c r="J10" i="19"/>
  <c r="K10" i="19"/>
  <c r="L10" i="19"/>
  <c r="M10" i="19"/>
  <c r="N10" i="19"/>
  <c r="O10" i="19"/>
  <c r="D11" i="19"/>
  <c r="E11" i="19"/>
  <c r="F11" i="19"/>
  <c r="G11" i="19"/>
  <c r="H11" i="19"/>
  <c r="I11" i="19"/>
  <c r="J11" i="19"/>
  <c r="K11" i="19"/>
  <c r="L11" i="19"/>
  <c r="M11" i="19"/>
  <c r="N11" i="19"/>
  <c r="O11" i="19"/>
  <c r="D12" i="19"/>
  <c r="E12" i="19"/>
  <c r="F12" i="19"/>
  <c r="G12" i="19"/>
  <c r="H12" i="19"/>
  <c r="I12" i="19"/>
  <c r="J12" i="19"/>
  <c r="K12" i="19"/>
  <c r="L12" i="19"/>
  <c r="M12" i="19"/>
  <c r="N12" i="19"/>
  <c r="O12" i="19"/>
  <c r="D13" i="19"/>
  <c r="E13" i="19"/>
  <c r="F13" i="19"/>
  <c r="G13" i="19"/>
  <c r="H13" i="19"/>
  <c r="I13" i="19"/>
  <c r="J13" i="19"/>
  <c r="K13" i="19"/>
  <c r="L13" i="19"/>
  <c r="M13" i="19"/>
  <c r="N13" i="19"/>
  <c r="O13" i="19"/>
  <c r="D62" i="19" l="1"/>
  <c r="D73" i="19"/>
  <c r="D61" i="19"/>
  <c r="D72" i="19"/>
  <c r="B30" i="28"/>
  <c r="D23" i="19"/>
  <c r="G74" i="28"/>
  <c r="G23" i="28" s="1"/>
  <c r="I25" i="19" s="1"/>
  <c r="H62" i="28"/>
  <c r="H63" i="28"/>
  <c r="G75" i="28"/>
  <c r="G24" i="28" s="1"/>
  <c r="I26" i="19" s="1"/>
  <c r="H61" i="28"/>
  <c r="G73" i="28"/>
  <c r="G22" i="28" s="1"/>
  <c r="I24" i="19" s="1"/>
  <c r="P3" i="19"/>
  <c r="R3" i="19" s="1"/>
  <c r="P9" i="19"/>
  <c r="R9" i="19" s="1"/>
  <c r="P4" i="19"/>
  <c r="R4" i="19" s="1"/>
  <c r="P8" i="19"/>
  <c r="R8" i="19" s="1"/>
  <c r="P5" i="19"/>
  <c r="R5" i="19" s="1"/>
  <c r="P10" i="19"/>
  <c r="R10" i="19" s="1"/>
  <c r="P7" i="19"/>
  <c r="R7" i="19" s="1"/>
  <c r="P6" i="19"/>
  <c r="R6" i="19" s="1"/>
  <c r="P13" i="19"/>
  <c r="R13" i="19" s="1"/>
  <c r="P11" i="19"/>
  <c r="R11" i="19" s="1"/>
  <c r="P12" i="19"/>
  <c r="R12" i="19" s="1"/>
  <c r="D111" i="28"/>
  <c r="D110" i="28"/>
  <c r="D109" i="28"/>
  <c r="D108" i="28"/>
  <c r="E104" i="28"/>
  <c r="B86" i="28"/>
  <c r="B84" i="28"/>
  <c r="B83" i="28"/>
  <c r="M45" i="28"/>
  <c r="L45" i="28"/>
  <c r="K45" i="28"/>
  <c r="J45" i="28"/>
  <c r="I45" i="28"/>
  <c r="H45" i="28"/>
  <c r="G45" i="28"/>
  <c r="F45" i="28"/>
  <c r="E45" i="28"/>
  <c r="D45" i="28"/>
  <c r="C45" i="28"/>
  <c r="B45" i="28"/>
  <c r="N44" i="28"/>
  <c r="Q31" i="19" s="1"/>
  <c r="N43" i="28"/>
  <c r="Q30" i="19" s="1"/>
  <c r="N42" i="28"/>
  <c r="Q29" i="19" s="1"/>
  <c r="N41" i="28"/>
  <c r="Q28" i="19" s="1"/>
  <c r="N40" i="28"/>
  <c r="Q27" i="19" s="1"/>
  <c r="N39" i="28"/>
  <c r="Q26" i="19" s="1"/>
  <c r="N36" i="28"/>
  <c r="Q23" i="19" s="1"/>
  <c r="L4" i="28"/>
  <c r="I4" i="28"/>
  <c r="H4" i="28"/>
  <c r="G4" i="28"/>
  <c r="F4" i="28"/>
  <c r="M17" i="24"/>
  <c r="L17" i="24"/>
  <c r="K17" i="24"/>
  <c r="J17" i="24"/>
  <c r="I17" i="24"/>
  <c r="H17" i="24"/>
  <c r="G17" i="24"/>
  <c r="F17" i="24"/>
  <c r="E17" i="24"/>
  <c r="D17" i="24"/>
  <c r="C17" i="24"/>
  <c r="B17" i="24"/>
  <c r="B17" i="26"/>
  <c r="F35" i="19"/>
  <c r="G35" i="19"/>
  <c r="H35" i="19"/>
  <c r="N35" i="19"/>
  <c r="O35" i="19"/>
  <c r="M17" i="26"/>
  <c r="L17" i="26"/>
  <c r="K17" i="26"/>
  <c r="J17" i="26"/>
  <c r="I17" i="26"/>
  <c r="H17" i="26"/>
  <c r="G17" i="26"/>
  <c r="F17" i="26"/>
  <c r="E17" i="26"/>
  <c r="D17" i="26"/>
  <c r="C17" i="26"/>
  <c r="M20" i="26"/>
  <c r="L20" i="26"/>
  <c r="K20" i="26"/>
  <c r="J20" i="26"/>
  <c r="I20" i="26"/>
  <c r="H20" i="26"/>
  <c r="G20" i="26"/>
  <c r="F20" i="26"/>
  <c r="E20" i="26"/>
  <c r="D20" i="26"/>
  <c r="C20" i="26"/>
  <c r="B20" i="26"/>
  <c r="N19" i="26"/>
  <c r="M12" i="26"/>
  <c r="M25" i="26" s="1"/>
  <c r="L12" i="26"/>
  <c r="L25" i="26" s="1"/>
  <c r="K12" i="26"/>
  <c r="K25" i="26" s="1"/>
  <c r="J12" i="26"/>
  <c r="J25" i="26" s="1"/>
  <c r="I12" i="26"/>
  <c r="I13" i="26" s="1"/>
  <c r="H12" i="26"/>
  <c r="H13" i="26" s="1"/>
  <c r="G12" i="26"/>
  <c r="G13" i="26" s="1"/>
  <c r="F12" i="26"/>
  <c r="F25" i="26" s="1"/>
  <c r="E12" i="26"/>
  <c r="E25" i="26" s="1"/>
  <c r="D12" i="26"/>
  <c r="D25" i="26" s="1"/>
  <c r="C12" i="26"/>
  <c r="C25" i="26" s="1"/>
  <c r="B12" i="26"/>
  <c r="N12" i="26" s="1"/>
  <c r="N11" i="26"/>
  <c r="D4" i="26"/>
  <c r="D3" i="26"/>
  <c r="D2" i="26"/>
  <c r="L34" i="19"/>
  <c r="D3" i="24"/>
  <c r="D4" i="24"/>
  <c r="D2" i="24"/>
  <c r="B12" i="24"/>
  <c r="B25" i="24" s="1"/>
  <c r="J12" i="24"/>
  <c r="J25" i="24" s="1"/>
  <c r="I12" i="24"/>
  <c r="I25" i="24" s="1"/>
  <c r="H12" i="24"/>
  <c r="H25" i="24" s="1"/>
  <c r="G12" i="24"/>
  <c r="G25" i="24" s="1"/>
  <c r="F12" i="24"/>
  <c r="F25" i="24" s="1"/>
  <c r="M20" i="24"/>
  <c r="L20" i="24"/>
  <c r="K20" i="24"/>
  <c r="J20" i="24"/>
  <c r="I20" i="24"/>
  <c r="H20" i="24"/>
  <c r="G20" i="24"/>
  <c r="F20" i="24"/>
  <c r="E20" i="24"/>
  <c r="D20" i="24"/>
  <c r="C20" i="24"/>
  <c r="B20" i="24"/>
  <c r="N19" i="24"/>
  <c r="AA122" i="22"/>
  <c r="AA121" i="22"/>
  <c r="AA120" i="22"/>
  <c r="AA119" i="22"/>
  <c r="AA118" i="22"/>
  <c r="AA117" i="22"/>
  <c r="AA116" i="22"/>
  <c r="AA113" i="22"/>
  <c r="AA112" i="22"/>
  <c r="AA111" i="22"/>
  <c r="AA110" i="22"/>
  <c r="M108" i="22"/>
  <c r="L108" i="22"/>
  <c r="K108" i="22"/>
  <c r="J108" i="22"/>
  <c r="I108" i="22"/>
  <c r="H108" i="22"/>
  <c r="G108" i="22"/>
  <c r="F108" i="22"/>
  <c r="E108" i="22"/>
  <c r="D108" i="22"/>
  <c r="C108" i="22"/>
  <c r="B108" i="22"/>
  <c r="AA107" i="22"/>
  <c r="AA106" i="22"/>
  <c r="AA105" i="22"/>
  <c r="AA104" i="22"/>
  <c r="AA103" i="22"/>
  <c r="AA102" i="22"/>
  <c r="AA101" i="22"/>
  <c r="AA100" i="22"/>
  <c r="AA99" i="22"/>
  <c r="AA98" i="22"/>
  <c r="Z97" i="22"/>
  <c r="Y97" i="22"/>
  <c r="X97" i="22"/>
  <c r="W97" i="22"/>
  <c r="V97" i="22"/>
  <c r="U97" i="22"/>
  <c r="T97" i="22"/>
  <c r="S97" i="22"/>
  <c r="R97" i="22"/>
  <c r="Q97" i="22"/>
  <c r="P97" i="22"/>
  <c r="O97" i="22"/>
  <c r="M97" i="22"/>
  <c r="L97" i="22"/>
  <c r="K97" i="22"/>
  <c r="J97" i="22"/>
  <c r="I97" i="22"/>
  <c r="H97" i="22"/>
  <c r="G97" i="22"/>
  <c r="F97" i="22"/>
  <c r="E97" i="22"/>
  <c r="D97" i="22"/>
  <c r="C97" i="22"/>
  <c r="B97" i="22"/>
  <c r="Y95" i="22"/>
  <c r="X95" i="22"/>
  <c r="W95" i="22"/>
  <c r="V95" i="22"/>
  <c r="U95" i="22"/>
  <c r="T95" i="22"/>
  <c r="S95" i="22"/>
  <c r="R95" i="22"/>
  <c r="Q95" i="22"/>
  <c r="P95" i="22"/>
  <c r="O95" i="22"/>
  <c r="M95" i="22"/>
  <c r="Z95" i="22" s="1"/>
  <c r="Y94" i="22"/>
  <c r="X94" i="22"/>
  <c r="W94" i="22"/>
  <c r="V94" i="22"/>
  <c r="U94" i="22"/>
  <c r="T94" i="22"/>
  <c r="S94" i="22"/>
  <c r="R94" i="22"/>
  <c r="Q94" i="22"/>
  <c r="P94" i="22"/>
  <c r="O94" i="22"/>
  <c r="M94" i="22"/>
  <c r="Z94" i="22" s="1"/>
  <c r="Y93" i="22"/>
  <c r="X93" i="22"/>
  <c r="W93" i="22"/>
  <c r="V93" i="22"/>
  <c r="U93" i="22"/>
  <c r="T93" i="22"/>
  <c r="S93" i="22"/>
  <c r="R93" i="22"/>
  <c r="Q93" i="22"/>
  <c r="P93" i="22"/>
  <c r="O93" i="22"/>
  <c r="M93" i="22"/>
  <c r="Z93" i="22" s="1"/>
  <c r="Y92" i="22"/>
  <c r="X92" i="22"/>
  <c r="W92" i="22"/>
  <c r="V92" i="22"/>
  <c r="U92" i="22"/>
  <c r="T92" i="22"/>
  <c r="S92" i="22"/>
  <c r="R92" i="22"/>
  <c r="Q92" i="22"/>
  <c r="P92" i="22"/>
  <c r="O92" i="22"/>
  <c r="M92" i="22"/>
  <c r="Z92" i="22" s="1"/>
  <c r="Y91" i="22"/>
  <c r="X91" i="22"/>
  <c r="W91" i="22"/>
  <c r="V91" i="22"/>
  <c r="U91" i="22"/>
  <c r="T91" i="22"/>
  <c r="S91" i="22"/>
  <c r="R91" i="22"/>
  <c r="Q91" i="22"/>
  <c r="P91" i="22"/>
  <c r="O91" i="22"/>
  <c r="M91" i="22"/>
  <c r="Z91" i="22" s="1"/>
  <c r="Y90" i="22"/>
  <c r="X90" i="22"/>
  <c r="W90" i="22"/>
  <c r="V90" i="22"/>
  <c r="U90" i="22"/>
  <c r="T90" i="22"/>
  <c r="S90" i="22"/>
  <c r="R90" i="22"/>
  <c r="Q90" i="22"/>
  <c r="P90" i="22"/>
  <c r="O90" i="22"/>
  <c r="M90" i="22"/>
  <c r="Z90" i="22" s="1"/>
  <c r="Y89" i="22"/>
  <c r="X89" i="22"/>
  <c r="W89" i="22"/>
  <c r="V89" i="22"/>
  <c r="U89" i="22"/>
  <c r="T89" i="22"/>
  <c r="S89" i="22"/>
  <c r="R89" i="22"/>
  <c r="Q89" i="22"/>
  <c r="P89" i="22"/>
  <c r="O89" i="22"/>
  <c r="M89" i="22"/>
  <c r="Z89" i="22" s="1"/>
  <c r="Y88" i="22"/>
  <c r="X88" i="22"/>
  <c r="W88" i="22"/>
  <c r="V88" i="22"/>
  <c r="U88" i="22"/>
  <c r="T88" i="22"/>
  <c r="S88" i="22"/>
  <c r="R88" i="22"/>
  <c r="Q88" i="22"/>
  <c r="P88" i="22"/>
  <c r="O88" i="22"/>
  <c r="M88" i="22"/>
  <c r="Z88" i="22" s="1"/>
  <c r="Y87" i="22"/>
  <c r="X87" i="22"/>
  <c r="W87" i="22"/>
  <c r="V87" i="22"/>
  <c r="U87" i="22"/>
  <c r="T87" i="22"/>
  <c r="S87" i="22"/>
  <c r="R87" i="22"/>
  <c r="Q87" i="22"/>
  <c r="P87" i="22"/>
  <c r="O87" i="22"/>
  <c r="M87" i="22"/>
  <c r="Z87" i="22" s="1"/>
  <c r="Y86" i="22"/>
  <c r="X86" i="22"/>
  <c r="W86" i="22"/>
  <c r="V86" i="22"/>
  <c r="U86" i="22"/>
  <c r="T86" i="22"/>
  <c r="S86" i="22"/>
  <c r="R86" i="22"/>
  <c r="Q86" i="22"/>
  <c r="P86" i="22"/>
  <c r="O86" i="22"/>
  <c r="M86" i="22"/>
  <c r="Z86" i="22" s="1"/>
  <c r="Y85" i="22"/>
  <c r="X85" i="22"/>
  <c r="W85" i="22"/>
  <c r="V85" i="22"/>
  <c r="U85" i="22"/>
  <c r="T85" i="22"/>
  <c r="S85" i="22"/>
  <c r="R85" i="22"/>
  <c r="Q85" i="22"/>
  <c r="P85" i="22"/>
  <c r="O85" i="22"/>
  <c r="M85" i="22"/>
  <c r="Z85" i="22" s="1"/>
  <c r="Y84" i="22"/>
  <c r="X84" i="22"/>
  <c r="W84" i="22"/>
  <c r="V84" i="22"/>
  <c r="U84" i="22"/>
  <c r="T84" i="22"/>
  <c r="S84" i="22"/>
  <c r="R84" i="22"/>
  <c r="Q84" i="22"/>
  <c r="P84" i="22"/>
  <c r="O84" i="22"/>
  <c r="M84" i="22"/>
  <c r="Z84" i="22" s="1"/>
  <c r="Z83" i="22"/>
  <c r="Y83" i="22"/>
  <c r="X83" i="22"/>
  <c r="W83" i="22"/>
  <c r="V83" i="22"/>
  <c r="U83" i="22"/>
  <c r="T83" i="22"/>
  <c r="S83" i="22"/>
  <c r="R83" i="22"/>
  <c r="Q83" i="22"/>
  <c r="P83" i="22"/>
  <c r="O83" i="22"/>
  <c r="AA83" i="22" s="1"/>
  <c r="M83" i="22"/>
  <c r="Y82" i="22"/>
  <c r="X82" i="22"/>
  <c r="W82" i="22"/>
  <c r="V82" i="22"/>
  <c r="U82" i="22"/>
  <c r="T82" i="22"/>
  <c r="S82" i="22"/>
  <c r="R82" i="22"/>
  <c r="Q82" i="22"/>
  <c r="P82" i="22"/>
  <c r="O82" i="22"/>
  <c r="M82" i="22"/>
  <c r="Z82" i="22" s="1"/>
  <c r="Y81" i="22"/>
  <c r="X81" i="22"/>
  <c r="W81" i="22"/>
  <c r="V81" i="22"/>
  <c r="U81" i="22"/>
  <c r="T81" i="22"/>
  <c r="S81" i="22"/>
  <c r="R81" i="22"/>
  <c r="Q81" i="22"/>
  <c r="P81" i="22"/>
  <c r="O81" i="22"/>
  <c r="M81" i="22"/>
  <c r="Z81" i="22" s="1"/>
  <c r="Y80" i="22"/>
  <c r="X80" i="22"/>
  <c r="W80" i="22"/>
  <c r="V80" i="22"/>
  <c r="U80" i="22"/>
  <c r="T80" i="22"/>
  <c r="S80" i="22"/>
  <c r="R80" i="22"/>
  <c r="Q80" i="22"/>
  <c r="P80" i="22"/>
  <c r="O80" i="22"/>
  <c r="M80" i="22"/>
  <c r="Z80" i="22" s="1"/>
  <c r="Z79" i="22"/>
  <c r="Y79" i="22"/>
  <c r="X79" i="22"/>
  <c r="W79" i="22"/>
  <c r="V79" i="22"/>
  <c r="U79" i="22"/>
  <c r="T79" i="22"/>
  <c r="S79" i="22"/>
  <c r="R79" i="22"/>
  <c r="Q79" i="22"/>
  <c r="P79" i="22"/>
  <c r="O79" i="22"/>
  <c r="M79" i="22"/>
  <c r="Y78" i="22"/>
  <c r="X78" i="22"/>
  <c r="W78" i="22"/>
  <c r="V78" i="22"/>
  <c r="U78" i="22"/>
  <c r="T78" i="22"/>
  <c r="S78" i="22"/>
  <c r="R78" i="22"/>
  <c r="Q78" i="22"/>
  <c r="P78" i="22"/>
  <c r="O78" i="22"/>
  <c r="M78" i="22"/>
  <c r="Z78" i="22" s="1"/>
  <c r="Y77" i="22"/>
  <c r="X77" i="22"/>
  <c r="W77" i="22"/>
  <c r="V77" i="22"/>
  <c r="U77" i="22"/>
  <c r="T77" i="22"/>
  <c r="S77" i="22"/>
  <c r="R77" i="22"/>
  <c r="Q77" i="22"/>
  <c r="P77" i="22"/>
  <c r="O77" i="22"/>
  <c r="M77" i="22"/>
  <c r="Z77" i="22" s="1"/>
  <c r="Y76" i="22"/>
  <c r="X76" i="22"/>
  <c r="W76" i="22"/>
  <c r="V76" i="22"/>
  <c r="U76" i="22"/>
  <c r="T76" i="22"/>
  <c r="S76" i="22"/>
  <c r="R76" i="22"/>
  <c r="Q76" i="22"/>
  <c r="P76" i="22"/>
  <c r="O76" i="22"/>
  <c r="M76" i="22"/>
  <c r="Z76" i="22" s="1"/>
  <c r="Z75" i="22"/>
  <c r="Y75" i="22"/>
  <c r="X75" i="22"/>
  <c r="W75" i="22"/>
  <c r="V75" i="22"/>
  <c r="U75" i="22"/>
  <c r="T75" i="22"/>
  <c r="S75" i="22"/>
  <c r="R75" i="22"/>
  <c r="Q75" i="22"/>
  <c r="P75" i="22"/>
  <c r="O75" i="22"/>
  <c r="M75" i="22"/>
  <c r="Y74" i="22"/>
  <c r="X74" i="22"/>
  <c r="W74" i="22"/>
  <c r="V74" i="22"/>
  <c r="U74" i="22"/>
  <c r="T74" i="22"/>
  <c r="S74" i="22"/>
  <c r="R74" i="22"/>
  <c r="Q74" i="22"/>
  <c r="P74" i="22"/>
  <c r="O74" i="22"/>
  <c r="M74" i="22"/>
  <c r="Z74" i="22" s="1"/>
  <c r="Y73" i="22"/>
  <c r="X73" i="22"/>
  <c r="W73" i="22"/>
  <c r="V73" i="22"/>
  <c r="U73" i="22"/>
  <c r="T73" i="22"/>
  <c r="S73" i="22"/>
  <c r="R73" i="22"/>
  <c r="Q73" i="22"/>
  <c r="P73" i="22"/>
  <c r="O73" i="22"/>
  <c r="M73" i="22"/>
  <c r="Z73" i="22" s="1"/>
  <c r="Y72" i="22"/>
  <c r="X72" i="22"/>
  <c r="W72" i="22"/>
  <c r="V72" i="22"/>
  <c r="U72" i="22"/>
  <c r="T72" i="22"/>
  <c r="S72" i="22"/>
  <c r="R72" i="22"/>
  <c r="Q72" i="22"/>
  <c r="P72" i="22"/>
  <c r="O72" i="22"/>
  <c r="M72" i="22"/>
  <c r="Z72" i="22" s="1"/>
  <c r="Y71" i="22"/>
  <c r="X71" i="22"/>
  <c r="W71" i="22"/>
  <c r="V71" i="22"/>
  <c r="U71" i="22"/>
  <c r="T71" i="22"/>
  <c r="S71" i="22"/>
  <c r="R71" i="22"/>
  <c r="Q71" i="22"/>
  <c r="P71" i="22"/>
  <c r="AA71" i="22" s="1"/>
  <c r="O71" i="22"/>
  <c r="M71" i="22"/>
  <c r="Z71" i="22" s="1"/>
  <c r="Y70" i="22"/>
  <c r="X70" i="22"/>
  <c r="W70" i="22"/>
  <c r="V70" i="22"/>
  <c r="U70" i="22"/>
  <c r="T70" i="22"/>
  <c r="S70" i="22"/>
  <c r="R70" i="22"/>
  <c r="Q70" i="22"/>
  <c r="P70" i="22"/>
  <c r="O70" i="22"/>
  <c r="M70" i="22"/>
  <c r="Z70" i="22" s="1"/>
  <c r="Y69" i="22"/>
  <c r="X69" i="22"/>
  <c r="W69" i="22"/>
  <c r="V69" i="22"/>
  <c r="U69" i="22"/>
  <c r="T69" i="22"/>
  <c r="S69" i="22"/>
  <c r="R69" i="22"/>
  <c r="Q69" i="22"/>
  <c r="P69" i="22"/>
  <c r="O69" i="22"/>
  <c r="O65" i="22" s="1"/>
  <c r="O114" i="22" s="1"/>
  <c r="M69" i="22"/>
  <c r="Z69" i="22" s="1"/>
  <c r="Y68" i="22"/>
  <c r="X68" i="22"/>
  <c r="W68" i="22"/>
  <c r="V68" i="22"/>
  <c r="U68" i="22"/>
  <c r="T68" i="22"/>
  <c r="S68" i="22"/>
  <c r="R68" i="22"/>
  <c r="Q68" i="22"/>
  <c r="P68" i="22"/>
  <c r="O68" i="22"/>
  <c r="M68" i="22"/>
  <c r="Z68" i="22" s="1"/>
  <c r="Z67" i="22"/>
  <c r="Y67" i="22"/>
  <c r="X67" i="22"/>
  <c r="W67" i="22"/>
  <c r="V67" i="22"/>
  <c r="U67" i="22"/>
  <c r="T67" i="22"/>
  <c r="S67" i="22"/>
  <c r="R67" i="22"/>
  <c r="Q67" i="22"/>
  <c r="P67" i="22"/>
  <c r="O67" i="22"/>
  <c r="AA67" i="22" s="1"/>
  <c r="M67" i="22"/>
  <c r="Y66" i="22"/>
  <c r="X66" i="22"/>
  <c r="W66" i="22"/>
  <c r="W65" i="22" s="1"/>
  <c r="W114" i="22" s="1"/>
  <c r="V66" i="22"/>
  <c r="V65" i="22" s="1"/>
  <c r="U66" i="22"/>
  <c r="T66" i="22"/>
  <c r="S66" i="22"/>
  <c r="S65" i="22" s="1"/>
  <c r="R66" i="22"/>
  <c r="Q66" i="22"/>
  <c r="P66" i="22"/>
  <c r="O66" i="22"/>
  <c r="M66" i="22"/>
  <c r="Z66" i="22" s="1"/>
  <c r="L65" i="22"/>
  <c r="K65" i="22"/>
  <c r="J65" i="22"/>
  <c r="Y64" i="22"/>
  <c r="X64" i="22"/>
  <c r="W64" i="22"/>
  <c r="V64" i="22"/>
  <c r="U64" i="22"/>
  <c r="T64" i="22"/>
  <c r="S64" i="22"/>
  <c r="R64" i="22"/>
  <c r="Q64" i="22"/>
  <c r="P64" i="22"/>
  <c r="O64" i="22"/>
  <c r="M64" i="22"/>
  <c r="Z64" i="22" s="1"/>
  <c r="Y63" i="22"/>
  <c r="X63" i="22"/>
  <c r="W63" i="22"/>
  <c r="V63" i="22"/>
  <c r="U63" i="22"/>
  <c r="T63" i="22"/>
  <c r="S63" i="22"/>
  <c r="R63" i="22"/>
  <c r="Q63" i="22"/>
  <c r="P63" i="22"/>
  <c r="O63" i="22"/>
  <c r="M63" i="22"/>
  <c r="Z63" i="22" s="1"/>
  <c r="Y62" i="22"/>
  <c r="X62" i="22"/>
  <c r="W62" i="22"/>
  <c r="V62" i="22"/>
  <c r="U62" i="22"/>
  <c r="T62" i="22"/>
  <c r="S62" i="22"/>
  <c r="R62" i="22"/>
  <c r="Q62" i="22"/>
  <c r="P62" i="22"/>
  <c r="O62" i="22"/>
  <c r="M62" i="22"/>
  <c r="Z62" i="22" s="1"/>
  <c r="Y61" i="22"/>
  <c r="X61" i="22"/>
  <c r="W61" i="22"/>
  <c r="V61" i="22"/>
  <c r="U61" i="22"/>
  <c r="T61" i="22"/>
  <c r="S61" i="22"/>
  <c r="R61" i="22"/>
  <c r="Q61" i="22"/>
  <c r="P61" i="22"/>
  <c r="O61" i="22"/>
  <c r="M61" i="22"/>
  <c r="Z61" i="22" s="1"/>
  <c r="Y60" i="22"/>
  <c r="X60" i="22"/>
  <c r="W60" i="22"/>
  <c r="V60" i="22"/>
  <c r="U60" i="22"/>
  <c r="T60" i="22"/>
  <c r="S60" i="22"/>
  <c r="R60" i="22"/>
  <c r="Q60" i="22"/>
  <c r="P60" i="22"/>
  <c r="O60" i="22"/>
  <c r="M60" i="22"/>
  <c r="Z60" i="22" s="1"/>
  <c r="Y59" i="22"/>
  <c r="X59" i="22"/>
  <c r="W59" i="22"/>
  <c r="V59" i="22"/>
  <c r="U59" i="22"/>
  <c r="T59" i="22"/>
  <c r="S59" i="22"/>
  <c r="R59" i="22"/>
  <c r="Q59" i="22"/>
  <c r="P59" i="22"/>
  <c r="O59" i="22"/>
  <c r="M59" i="22"/>
  <c r="Z59" i="22" s="1"/>
  <c r="Z58" i="22"/>
  <c r="Y58" i="22"/>
  <c r="X58" i="22"/>
  <c r="W58" i="22"/>
  <c r="V58" i="22"/>
  <c r="U58" i="22"/>
  <c r="T58" i="22"/>
  <c r="S58" i="22"/>
  <c r="R58" i="22"/>
  <c r="Q58" i="22"/>
  <c r="P58" i="22"/>
  <c r="O58" i="22"/>
  <c r="M58" i="22"/>
  <c r="Y57" i="22"/>
  <c r="X57" i="22"/>
  <c r="W57" i="22"/>
  <c r="V57" i="22"/>
  <c r="U57" i="22"/>
  <c r="T57" i="22"/>
  <c r="S57" i="22"/>
  <c r="R57" i="22"/>
  <c r="Q57" i="22"/>
  <c r="P57" i="22"/>
  <c r="O57" i="22"/>
  <c r="M57" i="22"/>
  <c r="Z57" i="22" s="1"/>
  <c r="Y56" i="22"/>
  <c r="X56" i="22"/>
  <c r="W56" i="22"/>
  <c r="V56" i="22"/>
  <c r="U56" i="22"/>
  <c r="T56" i="22"/>
  <c r="S56" i="22"/>
  <c r="R56" i="22"/>
  <c r="Q56" i="22"/>
  <c r="P56" i="22"/>
  <c r="O56" i="22"/>
  <c r="M56" i="22"/>
  <c r="Z56" i="22" s="1"/>
  <c r="Y55" i="22"/>
  <c r="X55" i="22"/>
  <c r="W55" i="22"/>
  <c r="V55" i="22"/>
  <c r="U55" i="22"/>
  <c r="T55" i="22"/>
  <c r="S55" i="22"/>
  <c r="R55" i="22"/>
  <c r="Q55" i="22"/>
  <c r="P55" i="22"/>
  <c r="O55" i="22"/>
  <c r="M55" i="22"/>
  <c r="Z55" i="22" s="1"/>
  <c r="Z54" i="22"/>
  <c r="Y54" i="22"/>
  <c r="X54" i="22"/>
  <c r="W54" i="22"/>
  <c r="V54" i="22"/>
  <c r="U54" i="22"/>
  <c r="T54" i="22"/>
  <c r="S54" i="22"/>
  <c r="R54" i="22"/>
  <c r="Q54" i="22"/>
  <c r="P54" i="22"/>
  <c r="O54" i="22"/>
  <c r="M54" i="22"/>
  <c r="Y53" i="22"/>
  <c r="X53" i="22"/>
  <c r="W53" i="22"/>
  <c r="V53" i="22"/>
  <c r="U53" i="22"/>
  <c r="T53" i="22"/>
  <c r="S53" i="22"/>
  <c r="R53" i="22"/>
  <c r="Q53" i="22"/>
  <c r="P53" i="22"/>
  <c r="O53" i="22"/>
  <c r="M53" i="22"/>
  <c r="Z53" i="22" s="1"/>
  <c r="Y52" i="22"/>
  <c r="X52" i="22"/>
  <c r="W52" i="22"/>
  <c r="V52" i="22"/>
  <c r="U52" i="22"/>
  <c r="T52" i="22"/>
  <c r="S52" i="22"/>
  <c r="R52" i="22"/>
  <c r="Q52" i="22"/>
  <c r="P52" i="22"/>
  <c r="O52" i="22"/>
  <c r="M52" i="22"/>
  <c r="Z52" i="22" s="1"/>
  <c r="Y51" i="22"/>
  <c r="X51" i="22"/>
  <c r="W51" i="22"/>
  <c r="V51" i="22"/>
  <c r="U51" i="22"/>
  <c r="T51" i="22"/>
  <c r="S51" i="22"/>
  <c r="R51" i="22"/>
  <c r="Q51" i="22"/>
  <c r="P51" i="22"/>
  <c r="O51" i="22"/>
  <c r="M51" i="22"/>
  <c r="Z51" i="22" s="1"/>
  <c r="Y50" i="22"/>
  <c r="X50" i="22"/>
  <c r="W50" i="22"/>
  <c r="V50" i="22"/>
  <c r="U50" i="22"/>
  <c r="T50" i="22"/>
  <c r="S50" i="22"/>
  <c r="R50" i="22"/>
  <c r="Q50" i="22"/>
  <c r="P50" i="22"/>
  <c r="O50" i="22"/>
  <c r="M50" i="22"/>
  <c r="Z50" i="22" s="1"/>
  <c r="Z49" i="22"/>
  <c r="Y49" i="22"/>
  <c r="X49" i="22"/>
  <c r="W49" i="22"/>
  <c r="V49" i="22"/>
  <c r="U49" i="22"/>
  <c r="T49" i="22"/>
  <c r="S49" i="22"/>
  <c r="R49" i="22"/>
  <c r="Q49" i="22"/>
  <c r="P49" i="22"/>
  <c r="O49" i="22"/>
  <c r="M49" i="22"/>
  <c r="Y48" i="22"/>
  <c r="X48" i="22"/>
  <c r="W48" i="22"/>
  <c r="V48" i="22"/>
  <c r="U48" i="22"/>
  <c r="T48" i="22"/>
  <c r="S48" i="22"/>
  <c r="R48" i="22"/>
  <c r="Q48" i="22"/>
  <c r="P48" i="22"/>
  <c r="O48" i="22"/>
  <c r="M48" i="22"/>
  <c r="Z48" i="22" s="1"/>
  <c r="Y47" i="22"/>
  <c r="X47" i="22"/>
  <c r="W47" i="22"/>
  <c r="V47" i="22"/>
  <c r="U47" i="22"/>
  <c r="T47" i="22"/>
  <c r="S47" i="22"/>
  <c r="R47" i="22"/>
  <c r="Q47" i="22"/>
  <c r="P47" i="22"/>
  <c r="O47" i="22"/>
  <c r="M47" i="22"/>
  <c r="Z47" i="22" s="1"/>
  <c r="Z46" i="22"/>
  <c r="Y46" i="22"/>
  <c r="X46" i="22"/>
  <c r="W46" i="22"/>
  <c r="V46" i="22"/>
  <c r="U46" i="22"/>
  <c r="T46" i="22"/>
  <c r="S46" i="22"/>
  <c r="R46" i="22"/>
  <c r="Q46" i="22"/>
  <c r="P46" i="22"/>
  <c r="O46" i="22"/>
  <c r="M46" i="22"/>
  <c r="Y45" i="22"/>
  <c r="X45" i="22"/>
  <c r="W45" i="22"/>
  <c r="V45" i="22"/>
  <c r="U45" i="22"/>
  <c r="T45" i="22"/>
  <c r="S45" i="22"/>
  <c r="R45" i="22"/>
  <c r="Q45" i="22"/>
  <c r="P45" i="22"/>
  <c r="O45" i="22"/>
  <c r="M45" i="22"/>
  <c r="Z45" i="22" s="1"/>
  <c r="Y44" i="22"/>
  <c r="X44" i="22"/>
  <c r="W44" i="22"/>
  <c r="V44" i="22"/>
  <c r="U44" i="22"/>
  <c r="T44" i="22"/>
  <c r="S44" i="22"/>
  <c r="R44" i="22"/>
  <c r="Q44" i="22"/>
  <c r="P44" i="22"/>
  <c r="O44" i="22"/>
  <c r="AA44" i="22" s="1"/>
  <c r="M44" i="22"/>
  <c r="Z44" i="22" s="1"/>
  <c r="Y43" i="22"/>
  <c r="X43" i="22"/>
  <c r="W43" i="22"/>
  <c r="V43" i="22"/>
  <c r="U43" i="22"/>
  <c r="T43" i="22"/>
  <c r="S43" i="22"/>
  <c r="R43" i="22"/>
  <c r="Q43" i="22"/>
  <c r="P43" i="22"/>
  <c r="O43" i="22"/>
  <c r="M43" i="22"/>
  <c r="Z43" i="22" s="1"/>
  <c r="Z42" i="22"/>
  <c r="Y42" i="22"/>
  <c r="X42" i="22"/>
  <c r="W42" i="22"/>
  <c r="V42" i="22"/>
  <c r="U42" i="22"/>
  <c r="T42" i="22"/>
  <c r="S42" i="22"/>
  <c r="R42" i="22"/>
  <c r="Q42" i="22"/>
  <c r="P42" i="22"/>
  <c r="O42" i="22"/>
  <c r="M42" i="22"/>
  <c r="Y41" i="22"/>
  <c r="X41" i="22"/>
  <c r="W41" i="22"/>
  <c r="V41" i="22"/>
  <c r="U41" i="22"/>
  <c r="T41" i="22"/>
  <c r="S41" i="22"/>
  <c r="R41" i="22"/>
  <c r="Q41" i="22"/>
  <c r="P41" i="22"/>
  <c r="O41" i="22"/>
  <c r="M41" i="22"/>
  <c r="Z41" i="22" s="1"/>
  <c r="Y40" i="22"/>
  <c r="X40" i="22"/>
  <c r="W40" i="22"/>
  <c r="V40" i="22"/>
  <c r="U40" i="22"/>
  <c r="T40" i="22"/>
  <c r="S40" i="22"/>
  <c r="R40" i="22"/>
  <c r="Q40" i="22"/>
  <c r="P40" i="22"/>
  <c r="O40" i="22"/>
  <c r="M40" i="22"/>
  <c r="Z40" i="22" s="1"/>
  <c r="Y39" i="22"/>
  <c r="X39" i="22"/>
  <c r="W39" i="22"/>
  <c r="V39" i="22"/>
  <c r="U39" i="22"/>
  <c r="T39" i="22"/>
  <c r="S39" i="22"/>
  <c r="R39" i="22"/>
  <c r="Q39" i="22"/>
  <c r="P39" i="22"/>
  <c r="O39" i="22"/>
  <c r="M39" i="22"/>
  <c r="Z39" i="22" s="1"/>
  <c r="Z38" i="22"/>
  <c r="Y38" i="22"/>
  <c r="X38" i="22"/>
  <c r="W38" i="22"/>
  <c r="V38" i="22"/>
  <c r="U38" i="22"/>
  <c r="T38" i="22"/>
  <c r="S38" i="22"/>
  <c r="R38" i="22"/>
  <c r="Q38" i="22"/>
  <c r="P38" i="22"/>
  <c r="O38" i="22"/>
  <c r="M38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M37" i="22"/>
  <c r="Y36" i="22"/>
  <c r="X36" i="22"/>
  <c r="W36" i="22"/>
  <c r="V36" i="22"/>
  <c r="U36" i="22"/>
  <c r="T36" i="22"/>
  <c r="T34" i="22" s="1"/>
  <c r="S36" i="22"/>
  <c r="R36" i="22"/>
  <c r="Q36" i="22"/>
  <c r="P36" i="22"/>
  <c r="O36" i="22"/>
  <c r="M36" i="22"/>
  <c r="Z36" i="22" s="1"/>
  <c r="Y35" i="22"/>
  <c r="X35" i="22"/>
  <c r="W35" i="22"/>
  <c r="V35" i="22"/>
  <c r="U35" i="22"/>
  <c r="T35" i="22"/>
  <c r="S35" i="22"/>
  <c r="S34" i="22" s="1"/>
  <c r="R35" i="22"/>
  <c r="Q35" i="22"/>
  <c r="P35" i="22"/>
  <c r="O35" i="22"/>
  <c r="AA35" i="22" s="1"/>
  <c r="M35" i="22"/>
  <c r="Z35" i="22" s="1"/>
  <c r="L34" i="22"/>
  <c r="K34" i="22"/>
  <c r="J34" i="22"/>
  <c r="I34" i="22"/>
  <c r="H34" i="22"/>
  <c r="G34" i="22"/>
  <c r="F34" i="22"/>
  <c r="E34" i="22"/>
  <c r="D34" i="22"/>
  <c r="C34" i="22"/>
  <c r="B34" i="22"/>
  <c r="Y33" i="22"/>
  <c r="X33" i="22"/>
  <c r="W33" i="22"/>
  <c r="V33" i="22"/>
  <c r="U33" i="22"/>
  <c r="T33" i="22"/>
  <c r="S33" i="22"/>
  <c r="R33" i="22"/>
  <c r="Q33" i="22"/>
  <c r="P33" i="22"/>
  <c r="O33" i="22"/>
  <c r="M33" i="22"/>
  <c r="Z33" i="22" s="1"/>
  <c r="Y32" i="22"/>
  <c r="X32" i="22"/>
  <c r="W32" i="22"/>
  <c r="V32" i="22"/>
  <c r="U32" i="22"/>
  <c r="T32" i="22"/>
  <c r="S32" i="22"/>
  <c r="R32" i="22"/>
  <c r="Q32" i="22"/>
  <c r="P32" i="22"/>
  <c r="O32" i="22"/>
  <c r="M32" i="22"/>
  <c r="Z32" i="22" s="1"/>
  <c r="Y31" i="22"/>
  <c r="X31" i="22"/>
  <c r="W31" i="22"/>
  <c r="V31" i="22"/>
  <c r="U31" i="22"/>
  <c r="T31" i="22"/>
  <c r="S31" i="22"/>
  <c r="R31" i="22"/>
  <c r="Q31" i="22"/>
  <c r="P31" i="22"/>
  <c r="O31" i="22"/>
  <c r="M31" i="22"/>
  <c r="Z31" i="22" s="1"/>
  <c r="Y30" i="22"/>
  <c r="X30" i="22"/>
  <c r="W30" i="22"/>
  <c r="V30" i="22"/>
  <c r="U30" i="22"/>
  <c r="T30" i="22"/>
  <c r="S30" i="22"/>
  <c r="R30" i="22"/>
  <c r="Q30" i="22"/>
  <c r="P30" i="22"/>
  <c r="O30" i="22"/>
  <c r="M30" i="22"/>
  <c r="Z30" i="22" s="1"/>
  <c r="Y29" i="22"/>
  <c r="X29" i="22"/>
  <c r="W29" i="22"/>
  <c r="V29" i="22"/>
  <c r="U29" i="22"/>
  <c r="T29" i="22"/>
  <c r="S29" i="22"/>
  <c r="R29" i="22"/>
  <c r="Q29" i="22"/>
  <c r="P29" i="22"/>
  <c r="O29" i="22"/>
  <c r="M29" i="22"/>
  <c r="Z29" i="22" s="1"/>
  <c r="Y28" i="22"/>
  <c r="X28" i="22"/>
  <c r="W28" i="22"/>
  <c r="V28" i="22"/>
  <c r="U28" i="22"/>
  <c r="T28" i="22"/>
  <c r="S28" i="22"/>
  <c r="R28" i="22"/>
  <c r="Q28" i="22"/>
  <c r="P28" i="22"/>
  <c r="O28" i="22"/>
  <c r="M28" i="22"/>
  <c r="Z28" i="22" s="1"/>
  <c r="Y27" i="22"/>
  <c r="X27" i="22"/>
  <c r="W27" i="22"/>
  <c r="V27" i="22"/>
  <c r="U27" i="22"/>
  <c r="T27" i="22"/>
  <c r="S27" i="22"/>
  <c r="R27" i="22"/>
  <c r="Q27" i="22"/>
  <c r="P27" i="22"/>
  <c r="O27" i="22"/>
  <c r="M27" i="22"/>
  <c r="Z27" i="22" s="1"/>
  <c r="Y26" i="22"/>
  <c r="X26" i="22"/>
  <c r="W26" i="22"/>
  <c r="V26" i="22"/>
  <c r="U26" i="22"/>
  <c r="T26" i="22"/>
  <c r="S26" i="22"/>
  <c r="R26" i="22"/>
  <c r="Q26" i="22"/>
  <c r="P26" i="22"/>
  <c r="O26" i="22"/>
  <c r="M26" i="22"/>
  <c r="Z26" i="22" s="1"/>
  <c r="Y25" i="22"/>
  <c r="X25" i="22"/>
  <c r="W25" i="22"/>
  <c r="V25" i="22"/>
  <c r="U25" i="22"/>
  <c r="T25" i="22"/>
  <c r="S25" i="22"/>
  <c r="R25" i="22"/>
  <c r="Q25" i="22"/>
  <c r="P25" i="22"/>
  <c r="O25" i="22"/>
  <c r="M25" i="22"/>
  <c r="Z25" i="22" s="1"/>
  <c r="Y24" i="22"/>
  <c r="X24" i="22"/>
  <c r="W24" i="22"/>
  <c r="V24" i="22"/>
  <c r="U24" i="22"/>
  <c r="T24" i="22"/>
  <c r="S24" i="22"/>
  <c r="R24" i="22"/>
  <c r="Q24" i="22"/>
  <c r="P24" i="22"/>
  <c r="O24" i="22"/>
  <c r="M24" i="22"/>
  <c r="Z24" i="22" s="1"/>
  <c r="Y23" i="22"/>
  <c r="X23" i="22"/>
  <c r="W23" i="22"/>
  <c r="V23" i="22"/>
  <c r="U23" i="22"/>
  <c r="T23" i="22"/>
  <c r="S23" i="22"/>
  <c r="R23" i="22"/>
  <c r="Q23" i="22"/>
  <c r="P23" i="22"/>
  <c r="O23" i="22"/>
  <c r="M23" i="22"/>
  <c r="Z23" i="22" s="1"/>
  <c r="Y22" i="22"/>
  <c r="X22" i="22"/>
  <c r="W22" i="22"/>
  <c r="V22" i="22"/>
  <c r="U22" i="22"/>
  <c r="T22" i="22"/>
  <c r="S22" i="22"/>
  <c r="R22" i="22"/>
  <c r="Q22" i="22"/>
  <c r="P22" i="22"/>
  <c r="O22" i="22"/>
  <c r="M22" i="22"/>
  <c r="Z22" i="22" s="1"/>
  <c r="Y21" i="22"/>
  <c r="X21" i="22"/>
  <c r="W21" i="22"/>
  <c r="V21" i="22"/>
  <c r="U21" i="22"/>
  <c r="T21" i="22"/>
  <c r="S21" i="22"/>
  <c r="R21" i="22"/>
  <c r="Q21" i="22"/>
  <c r="P21" i="22"/>
  <c r="O21" i="22"/>
  <c r="M21" i="22"/>
  <c r="Z21" i="22" s="1"/>
  <c r="Y20" i="22"/>
  <c r="X20" i="22"/>
  <c r="W20" i="22"/>
  <c r="V20" i="22"/>
  <c r="U20" i="22"/>
  <c r="T20" i="22"/>
  <c r="S20" i="22"/>
  <c r="R20" i="22"/>
  <c r="Q20" i="22"/>
  <c r="P20" i="22"/>
  <c r="O20" i="22"/>
  <c r="M20" i="22"/>
  <c r="Z20" i="22" s="1"/>
  <c r="Y19" i="22"/>
  <c r="X19" i="22"/>
  <c r="W19" i="22"/>
  <c r="V19" i="22"/>
  <c r="U19" i="22"/>
  <c r="T19" i="22"/>
  <c r="S19" i="22"/>
  <c r="R19" i="22"/>
  <c r="Q19" i="22"/>
  <c r="P19" i="22"/>
  <c r="O19" i="22"/>
  <c r="M19" i="22"/>
  <c r="Z19" i="22" s="1"/>
  <c r="Y18" i="22"/>
  <c r="X18" i="22"/>
  <c r="W18" i="22"/>
  <c r="V18" i="22"/>
  <c r="U18" i="22"/>
  <c r="T18" i="22"/>
  <c r="S18" i="22"/>
  <c r="R18" i="22"/>
  <c r="Q18" i="22"/>
  <c r="P18" i="22"/>
  <c r="O18" i="22"/>
  <c r="M18" i="22"/>
  <c r="Z18" i="22" s="1"/>
  <c r="Y17" i="22"/>
  <c r="X17" i="22"/>
  <c r="W17" i="22"/>
  <c r="V17" i="22"/>
  <c r="U17" i="22"/>
  <c r="T17" i="22"/>
  <c r="S17" i="22"/>
  <c r="R17" i="22"/>
  <c r="Q17" i="22"/>
  <c r="P17" i="22"/>
  <c r="O17" i="22"/>
  <c r="M17" i="22"/>
  <c r="Z17" i="22" s="1"/>
  <c r="Y16" i="22"/>
  <c r="X16" i="22"/>
  <c r="W16" i="22"/>
  <c r="V16" i="22"/>
  <c r="U16" i="22"/>
  <c r="T16" i="22"/>
  <c r="S16" i="22"/>
  <c r="R16" i="22"/>
  <c r="Q16" i="22"/>
  <c r="P16" i="22"/>
  <c r="O16" i="22"/>
  <c r="M16" i="22"/>
  <c r="Z16" i="22" s="1"/>
  <c r="Y15" i="22"/>
  <c r="X15" i="22"/>
  <c r="W15" i="22"/>
  <c r="V15" i="22"/>
  <c r="U15" i="22"/>
  <c r="T15" i="22"/>
  <c r="S15" i="22"/>
  <c r="R15" i="22"/>
  <c r="Q15" i="22"/>
  <c r="P15" i="22"/>
  <c r="O15" i="22"/>
  <c r="M15" i="22"/>
  <c r="Z15" i="22" s="1"/>
  <c r="Y14" i="22"/>
  <c r="X14" i="22"/>
  <c r="W14" i="22"/>
  <c r="V14" i="22"/>
  <c r="U14" i="22"/>
  <c r="T14" i="22"/>
  <c r="S14" i="22"/>
  <c r="R14" i="22"/>
  <c r="Q14" i="22"/>
  <c r="P14" i="22"/>
  <c r="O14" i="22"/>
  <c r="M14" i="22"/>
  <c r="Z14" i="22" s="1"/>
  <c r="Y13" i="22"/>
  <c r="X13" i="22"/>
  <c r="W13" i="22"/>
  <c r="V13" i="22"/>
  <c r="U13" i="22"/>
  <c r="T13" i="22"/>
  <c r="S13" i="22"/>
  <c r="R13" i="22"/>
  <c r="Q13" i="22"/>
  <c r="P13" i="22"/>
  <c r="O13" i="22"/>
  <c r="M13" i="22"/>
  <c r="Z13" i="22" s="1"/>
  <c r="Y12" i="22"/>
  <c r="X12" i="22"/>
  <c r="W12" i="22"/>
  <c r="V12" i="22"/>
  <c r="U12" i="22"/>
  <c r="T12" i="22"/>
  <c r="S12" i="22"/>
  <c r="R12" i="22"/>
  <c r="Q12" i="22"/>
  <c r="P12" i="22"/>
  <c r="O12" i="22"/>
  <c r="M12" i="22"/>
  <c r="Z12" i="22" s="1"/>
  <c r="Y11" i="22"/>
  <c r="X11" i="22"/>
  <c r="W11" i="22"/>
  <c r="V11" i="22"/>
  <c r="U11" i="22"/>
  <c r="T11" i="22"/>
  <c r="S11" i="22"/>
  <c r="R11" i="22"/>
  <c r="Q11" i="22"/>
  <c r="P11" i="22"/>
  <c r="O11" i="22"/>
  <c r="M11" i="22"/>
  <c r="Z11" i="22" s="1"/>
  <c r="Y10" i="22"/>
  <c r="X10" i="22"/>
  <c r="W10" i="22"/>
  <c r="V10" i="22"/>
  <c r="U10" i="22"/>
  <c r="T10" i="22"/>
  <c r="S10" i="22"/>
  <c r="R10" i="22"/>
  <c r="Q10" i="22"/>
  <c r="P10" i="22"/>
  <c r="O10" i="22"/>
  <c r="M10" i="22"/>
  <c r="Z10" i="22" s="1"/>
  <c r="Y9" i="22"/>
  <c r="X9" i="22"/>
  <c r="W9" i="22"/>
  <c r="V9" i="22"/>
  <c r="U9" i="22"/>
  <c r="T9" i="22"/>
  <c r="S9" i="22"/>
  <c r="R9" i="22"/>
  <c r="Q9" i="22"/>
  <c r="P9" i="22"/>
  <c r="O9" i="22"/>
  <c r="M9" i="22"/>
  <c r="Z9" i="22" s="1"/>
  <c r="Y8" i="22"/>
  <c r="X8" i="22"/>
  <c r="W8" i="22"/>
  <c r="V8" i="22"/>
  <c r="U8" i="22"/>
  <c r="T8" i="22"/>
  <c r="S8" i="22"/>
  <c r="R8" i="22"/>
  <c r="Q8" i="22"/>
  <c r="P8" i="22"/>
  <c r="O8" i="22"/>
  <c r="M8" i="22"/>
  <c r="Z8" i="22" s="1"/>
  <c r="Y7" i="22"/>
  <c r="X7" i="22"/>
  <c r="W7" i="22"/>
  <c r="V7" i="22"/>
  <c r="U7" i="22"/>
  <c r="T7" i="22"/>
  <c r="S7" i="22"/>
  <c r="R7" i="22"/>
  <c r="Q7" i="22"/>
  <c r="P7" i="22"/>
  <c r="O7" i="22"/>
  <c r="M7" i="22"/>
  <c r="Z7" i="22" s="1"/>
  <c r="Y6" i="22"/>
  <c r="X6" i="22"/>
  <c r="W6" i="22"/>
  <c r="V6" i="22"/>
  <c r="U6" i="22"/>
  <c r="T6" i="22"/>
  <c r="S6" i="22"/>
  <c r="R6" i="22"/>
  <c r="Q6" i="22"/>
  <c r="P6" i="22"/>
  <c r="O6" i="22"/>
  <c r="M6" i="22"/>
  <c r="Z6" i="22" s="1"/>
  <c r="Y5" i="22"/>
  <c r="X5" i="22"/>
  <c r="W5" i="22"/>
  <c r="V5" i="22"/>
  <c r="U5" i="22"/>
  <c r="T5" i="22"/>
  <c r="S5" i="22"/>
  <c r="R5" i="22"/>
  <c r="Q5" i="22"/>
  <c r="P5" i="22"/>
  <c r="O5" i="22"/>
  <c r="M5" i="22"/>
  <c r="Z5" i="22" s="1"/>
  <c r="Y4" i="22"/>
  <c r="X4" i="22"/>
  <c r="W4" i="22"/>
  <c r="V4" i="22"/>
  <c r="U4" i="22"/>
  <c r="T4" i="22"/>
  <c r="S4" i="22"/>
  <c r="R4" i="22"/>
  <c r="Q4" i="22"/>
  <c r="P4" i="22"/>
  <c r="O4" i="22"/>
  <c r="M4" i="22"/>
  <c r="L3" i="22"/>
  <c r="K3" i="22"/>
  <c r="J3" i="22"/>
  <c r="I3" i="22"/>
  <c r="H3" i="22"/>
  <c r="H65" i="22" s="1"/>
  <c r="G3" i="22"/>
  <c r="G65" i="22" s="1"/>
  <c r="F3" i="22"/>
  <c r="F65" i="22" s="1"/>
  <c r="E3" i="22"/>
  <c r="E65" i="22" s="1"/>
  <c r="E123" i="22" s="1"/>
  <c r="D3" i="22"/>
  <c r="D65" i="22" s="1"/>
  <c r="C3" i="22"/>
  <c r="B3" i="22"/>
  <c r="F16" i="28" l="1"/>
  <c r="G16" i="28"/>
  <c r="K16" i="28"/>
  <c r="J16" i="28"/>
  <c r="L16" i="28"/>
  <c r="E16" i="28"/>
  <c r="H16" i="28"/>
  <c r="I16" i="28"/>
  <c r="M16" i="28"/>
  <c r="X3" i="22"/>
  <c r="B16" i="28"/>
  <c r="E35" i="19"/>
  <c r="B13" i="26"/>
  <c r="D35" i="19"/>
  <c r="L13" i="26"/>
  <c r="M35" i="19"/>
  <c r="L35" i="19"/>
  <c r="E13" i="26"/>
  <c r="K35" i="19"/>
  <c r="J13" i="26"/>
  <c r="J35" i="19"/>
  <c r="M13" i="26"/>
  <c r="I35" i="19"/>
  <c r="D34" i="19"/>
  <c r="B13" i="24"/>
  <c r="K34" i="19"/>
  <c r="J34" i="19"/>
  <c r="I34" i="19"/>
  <c r="H34" i="19"/>
  <c r="E105" i="28"/>
  <c r="C105" i="28"/>
  <c r="D105" i="28" s="1"/>
  <c r="C112" i="28"/>
  <c r="D112" i="28" s="1"/>
  <c r="I62" i="28"/>
  <c r="H74" i="28"/>
  <c r="H23" i="28" s="1"/>
  <c r="J25" i="19" s="1"/>
  <c r="I61" i="28"/>
  <c r="H73" i="28"/>
  <c r="H22" i="28" s="1"/>
  <c r="J24" i="19" s="1"/>
  <c r="I63" i="28"/>
  <c r="H75" i="28"/>
  <c r="H24" i="28" s="1"/>
  <c r="J26" i="19" s="1"/>
  <c r="G34" i="28"/>
  <c r="E34" i="28"/>
  <c r="F34" i="28"/>
  <c r="I34" i="28"/>
  <c r="H34" i="28"/>
  <c r="K34" i="28"/>
  <c r="L34" i="28"/>
  <c r="M34" i="28"/>
  <c r="J34" i="28"/>
  <c r="B34" i="28"/>
  <c r="C34" i="28"/>
  <c r="D34" i="28"/>
  <c r="B82" i="28"/>
  <c r="B85" i="28"/>
  <c r="D88" i="28"/>
  <c r="C88" i="28"/>
  <c r="B87" i="28"/>
  <c r="C115" i="28"/>
  <c r="C114" i="28"/>
  <c r="C113" i="28"/>
  <c r="N45" i="28"/>
  <c r="Q22" i="19" s="1"/>
  <c r="C60" i="28"/>
  <c r="C72" i="28" s="1"/>
  <c r="C21" i="28" s="1"/>
  <c r="E23" i="19" s="1"/>
  <c r="X115" i="22"/>
  <c r="M32" i="19"/>
  <c r="AA74" i="22"/>
  <c r="AA79" i="22"/>
  <c r="W34" i="22"/>
  <c r="I65" i="22"/>
  <c r="I96" i="22" s="1"/>
  <c r="X34" i="22"/>
  <c r="AA62" i="22"/>
  <c r="J123" i="22"/>
  <c r="J129" i="22" s="1"/>
  <c r="J130" i="22" s="1"/>
  <c r="AA87" i="22"/>
  <c r="AA54" i="22"/>
  <c r="AA61" i="22"/>
  <c r="U34" i="22"/>
  <c r="K123" i="22"/>
  <c r="X65" i="22"/>
  <c r="X114" i="22" s="1"/>
  <c r="AA77" i="22"/>
  <c r="AA90" i="22"/>
  <c r="AA91" i="22"/>
  <c r="AA39" i="22"/>
  <c r="V34" i="22"/>
  <c r="L123" i="22"/>
  <c r="Y65" i="22"/>
  <c r="AA81" i="22"/>
  <c r="AA94" i="22"/>
  <c r="AA95" i="22"/>
  <c r="Q34" i="22"/>
  <c r="AA37" i="22"/>
  <c r="AA51" i="22"/>
  <c r="AA60" i="22"/>
  <c r="M65" i="22"/>
  <c r="M123" i="22" s="1"/>
  <c r="AA38" i="22"/>
  <c r="AA85" i="22"/>
  <c r="T65" i="22"/>
  <c r="T109" i="22" s="1"/>
  <c r="AA55" i="22"/>
  <c r="R34" i="22"/>
  <c r="AA42" i="22"/>
  <c r="AA68" i="22"/>
  <c r="Y34" i="22"/>
  <c r="AA64" i="22"/>
  <c r="AA45" i="22"/>
  <c r="R65" i="22"/>
  <c r="AA57" i="22"/>
  <c r="AA58" i="22"/>
  <c r="P34" i="22"/>
  <c r="AA46" i="22"/>
  <c r="U65" i="22"/>
  <c r="U114" i="22" s="1"/>
  <c r="B65" i="22"/>
  <c r="AA88" i="22"/>
  <c r="AA53" i="22"/>
  <c r="AA75" i="22"/>
  <c r="AA48" i="22"/>
  <c r="AA41" i="22"/>
  <c r="AA49" i="22"/>
  <c r="P65" i="22"/>
  <c r="P114" i="22" s="1"/>
  <c r="C65" i="22"/>
  <c r="C123" i="22" s="1"/>
  <c r="AA50" i="22"/>
  <c r="Q65" i="22"/>
  <c r="AA70" i="22"/>
  <c r="AA80" i="22"/>
  <c r="AA92" i="22"/>
  <c r="F104" i="28"/>
  <c r="K4" i="28"/>
  <c r="O4" i="28"/>
  <c r="J4" i="28"/>
  <c r="B89" i="28"/>
  <c r="N20" i="26"/>
  <c r="N25" i="26"/>
  <c r="N13" i="26"/>
  <c r="G25" i="26"/>
  <c r="C13" i="26"/>
  <c r="K13" i="26"/>
  <c r="H25" i="26"/>
  <c r="D13" i="26"/>
  <c r="I25" i="26"/>
  <c r="B25" i="26"/>
  <c r="F13" i="26"/>
  <c r="N20" i="24"/>
  <c r="Q34" i="19" s="1"/>
  <c r="Q3" i="22"/>
  <c r="Y3" i="22"/>
  <c r="P3" i="22"/>
  <c r="AA21" i="22"/>
  <c r="AA22" i="22"/>
  <c r="AA12" i="22"/>
  <c r="AA7" i="22"/>
  <c r="AA16" i="22"/>
  <c r="AA25" i="22"/>
  <c r="M3" i="22"/>
  <c r="M96" i="22" s="1"/>
  <c r="V3" i="22"/>
  <c r="AA15" i="22"/>
  <c r="AA20" i="22"/>
  <c r="AA29" i="22"/>
  <c r="AA30" i="22"/>
  <c r="AA24" i="22"/>
  <c r="AA33" i="22"/>
  <c r="AA5" i="22"/>
  <c r="T3" i="22"/>
  <c r="AA10" i="22"/>
  <c r="AA27" i="22"/>
  <c r="AA32" i="22"/>
  <c r="O3" i="22"/>
  <c r="Z4" i="22"/>
  <c r="AA4" i="22" s="1"/>
  <c r="U3" i="22"/>
  <c r="W3" i="22"/>
  <c r="AA28" i="22"/>
  <c r="S3" i="22"/>
  <c r="AA8" i="22"/>
  <c r="AA18" i="22"/>
  <c r="AA97" i="22"/>
  <c r="G13" i="24"/>
  <c r="I13" i="24"/>
  <c r="H13" i="24"/>
  <c r="F13" i="24"/>
  <c r="J13" i="24"/>
  <c r="K12" i="24"/>
  <c r="L12" i="24"/>
  <c r="M12" i="24"/>
  <c r="G96" i="22"/>
  <c r="G123" i="22"/>
  <c r="H123" i="22"/>
  <c r="H96" i="22"/>
  <c r="AA11" i="22"/>
  <c r="AA26" i="22"/>
  <c r="M129" i="22"/>
  <c r="S114" i="22"/>
  <c r="S109" i="22"/>
  <c r="B123" i="22"/>
  <c r="B96" i="22"/>
  <c r="AA19" i="22"/>
  <c r="AA78" i="22"/>
  <c r="AA89" i="22"/>
  <c r="AA23" i="22"/>
  <c r="AA36" i="22"/>
  <c r="AA43" i="22"/>
  <c r="AA52" i="22"/>
  <c r="AA59" i="22"/>
  <c r="AA69" i="22"/>
  <c r="AA82" i="22"/>
  <c r="AA93" i="22"/>
  <c r="AA9" i="22"/>
  <c r="E129" i="22"/>
  <c r="E130" i="22" s="1"/>
  <c r="E124" i="22"/>
  <c r="Z65" i="22"/>
  <c r="R114" i="22"/>
  <c r="R109" i="22"/>
  <c r="D123" i="22"/>
  <c r="D96" i="22"/>
  <c r="AA13" i="22"/>
  <c r="AA14" i="22"/>
  <c r="AA31" i="22"/>
  <c r="AA40" i="22"/>
  <c r="AA47" i="22"/>
  <c r="AA56" i="22"/>
  <c r="AA63" i="22"/>
  <c r="AA66" i="22"/>
  <c r="AA72" i="22"/>
  <c r="AA73" i="22"/>
  <c r="AA84" i="22"/>
  <c r="AA86" i="22"/>
  <c r="F96" i="22"/>
  <c r="F123" i="22"/>
  <c r="AA17" i="22"/>
  <c r="Z34" i="22"/>
  <c r="K129" i="22"/>
  <c r="K130" i="22" s="1"/>
  <c r="K124" i="22"/>
  <c r="AA76" i="22"/>
  <c r="L124" i="22"/>
  <c r="L129" i="22"/>
  <c r="L130" i="22" s="1"/>
  <c r="Q114" i="22"/>
  <c r="Q109" i="22"/>
  <c r="Y114" i="22"/>
  <c r="Y109" i="22"/>
  <c r="R3" i="22"/>
  <c r="J96" i="22"/>
  <c r="O109" i="22"/>
  <c r="W109" i="22"/>
  <c r="V114" i="22"/>
  <c r="M34" i="22"/>
  <c r="K96" i="22"/>
  <c r="V109" i="22"/>
  <c r="O34" i="22"/>
  <c r="L96" i="22"/>
  <c r="AA6" i="22"/>
  <c r="E96" i="22"/>
  <c r="D67" i="19" l="1"/>
  <c r="D78" i="19"/>
  <c r="D68" i="19"/>
  <c r="D79" i="19"/>
  <c r="E106" i="28"/>
  <c r="L17" i="28"/>
  <c r="E17" i="28"/>
  <c r="H17" i="28"/>
  <c r="J17" i="28"/>
  <c r="M17" i="28"/>
  <c r="G17" i="28"/>
  <c r="I17" i="28"/>
  <c r="K17" i="28"/>
  <c r="F17" i="28"/>
  <c r="I123" i="22"/>
  <c r="C96" i="22"/>
  <c r="N3" i="22"/>
  <c r="Q32" i="19" s="1"/>
  <c r="B17" i="28"/>
  <c r="L25" i="24"/>
  <c r="N34" i="19"/>
  <c r="O34" i="19"/>
  <c r="M25" i="24"/>
  <c r="K25" i="24"/>
  <c r="M34" i="19"/>
  <c r="F105" i="28"/>
  <c r="J62" i="28"/>
  <c r="I74" i="28"/>
  <c r="I23" i="28" s="1"/>
  <c r="K25" i="19" s="1"/>
  <c r="J63" i="28"/>
  <c r="I75" i="28"/>
  <c r="I24" i="28" s="1"/>
  <c r="K26" i="19" s="1"/>
  <c r="J61" i="28"/>
  <c r="I73" i="28"/>
  <c r="I22" i="28" s="1"/>
  <c r="K24" i="19" s="1"/>
  <c r="C84" i="28"/>
  <c r="C77" i="28"/>
  <c r="C26" i="28" s="1"/>
  <c r="E28" i="19" s="1"/>
  <c r="C87" i="28"/>
  <c r="C80" i="28"/>
  <c r="C29" i="28" s="1"/>
  <c r="E31" i="19" s="1"/>
  <c r="C86" i="28"/>
  <c r="C79" i="28"/>
  <c r="C28" i="28" s="1"/>
  <c r="E30" i="19" s="1"/>
  <c r="C83" i="28"/>
  <c r="C76" i="28"/>
  <c r="C25" i="28" s="1"/>
  <c r="E27" i="19" s="1"/>
  <c r="C85" i="28"/>
  <c r="C78" i="28"/>
  <c r="C27" i="28" s="1"/>
  <c r="E29" i="19" s="1"/>
  <c r="C82" i="28"/>
  <c r="C69" i="28"/>
  <c r="E88" i="28"/>
  <c r="D114" i="28"/>
  <c r="D115" i="28"/>
  <c r="D113" i="28"/>
  <c r="D60" i="28"/>
  <c r="D72" i="28" s="1"/>
  <c r="D21" i="28" s="1"/>
  <c r="F23" i="19" s="1"/>
  <c r="V115" i="22"/>
  <c r="V108" i="22" s="1"/>
  <c r="V123" i="22" s="1"/>
  <c r="K32" i="19"/>
  <c r="W115" i="22"/>
  <c r="W108" i="22" s="1"/>
  <c r="W123" i="22" s="1"/>
  <c r="W124" i="22" s="1"/>
  <c r="L32" i="19"/>
  <c r="U115" i="22"/>
  <c r="U108" i="22" s="1"/>
  <c r="U123" i="22" s="1"/>
  <c r="J32" i="19"/>
  <c r="M124" i="22"/>
  <c r="O115" i="22"/>
  <c r="O108" i="22" s="1"/>
  <c r="O123" i="22" s="1"/>
  <c r="D32" i="19"/>
  <c r="D43" i="19" s="1"/>
  <c r="S115" i="22"/>
  <c r="S108" i="22" s="1"/>
  <c r="S123" i="22" s="1"/>
  <c r="S129" i="22" s="1"/>
  <c r="S130" i="22" s="1"/>
  <c r="H32" i="19"/>
  <c r="U109" i="22"/>
  <c r="Y115" i="22"/>
  <c r="Y108" i="22" s="1"/>
  <c r="Y123" i="22" s="1"/>
  <c r="N32" i="19"/>
  <c r="Z3" i="22"/>
  <c r="T115" i="22"/>
  <c r="I32" i="19"/>
  <c r="AA34" i="22"/>
  <c r="R115" i="22"/>
  <c r="G32" i="19"/>
  <c r="P115" i="22"/>
  <c r="E32" i="19"/>
  <c r="Q115" i="22"/>
  <c r="Q108" i="22" s="1"/>
  <c r="Q123" i="22" s="1"/>
  <c r="F32" i="19"/>
  <c r="X109" i="22"/>
  <c r="X108" i="22" s="1"/>
  <c r="X123" i="22" s="1"/>
  <c r="X129" i="22" s="1"/>
  <c r="X130" i="22" s="1"/>
  <c r="J124" i="22"/>
  <c r="T114" i="22"/>
  <c r="P109" i="22"/>
  <c r="M130" i="22"/>
  <c r="AA3" i="22"/>
  <c r="L13" i="24"/>
  <c r="C12" i="24"/>
  <c r="N11" i="24"/>
  <c r="K13" i="24"/>
  <c r="M13" i="24"/>
  <c r="F124" i="22"/>
  <c r="F129" i="22"/>
  <c r="F130" i="22" s="1"/>
  <c r="I129" i="22"/>
  <c r="I130" i="22" s="1"/>
  <c r="I124" i="22"/>
  <c r="AA65" i="22"/>
  <c r="R108" i="22"/>
  <c r="R123" i="22" s="1"/>
  <c r="C129" i="22"/>
  <c r="C130" i="22" s="1"/>
  <c r="C124" i="22"/>
  <c r="B129" i="22"/>
  <c r="B130" i="22" s="1"/>
  <c r="B124" i="22"/>
  <c r="Z114" i="22"/>
  <c r="Z109" i="22"/>
  <c r="H129" i="22"/>
  <c r="H130" i="22" s="1"/>
  <c r="H124" i="22"/>
  <c r="G129" i="22"/>
  <c r="G130" i="22" s="1"/>
  <c r="G124" i="22"/>
  <c r="D124" i="22"/>
  <c r="D129" i="22"/>
  <c r="D130" i="22" s="1"/>
  <c r="D65" i="19" l="1"/>
  <c r="D76" i="19"/>
  <c r="C89" i="28"/>
  <c r="P108" i="22"/>
  <c r="P123" i="22" s="1"/>
  <c r="C25" i="24"/>
  <c r="E34" i="19"/>
  <c r="C30" i="28"/>
  <c r="K62" i="28"/>
  <c r="J74" i="28"/>
  <c r="J23" i="28" s="1"/>
  <c r="L25" i="19" s="1"/>
  <c r="K63" i="28"/>
  <c r="J75" i="28"/>
  <c r="J24" i="28" s="1"/>
  <c r="L26" i="19" s="1"/>
  <c r="K61" i="28"/>
  <c r="J73" i="28"/>
  <c r="J22" i="28" s="1"/>
  <c r="L24" i="19" s="1"/>
  <c r="D87" i="28"/>
  <c r="D80" i="28"/>
  <c r="D29" i="28" s="1"/>
  <c r="F31" i="19" s="1"/>
  <c r="D83" i="28"/>
  <c r="D76" i="28"/>
  <c r="D25" i="28" s="1"/>
  <c r="F27" i="19" s="1"/>
  <c r="D84" i="28"/>
  <c r="D77" i="28"/>
  <c r="D26" i="28" s="1"/>
  <c r="F28" i="19" s="1"/>
  <c r="D85" i="28"/>
  <c r="D78" i="28"/>
  <c r="D27" i="28" s="1"/>
  <c r="F29" i="19" s="1"/>
  <c r="D86" i="28"/>
  <c r="D79" i="28"/>
  <c r="D28" i="28" s="1"/>
  <c r="F30" i="19" s="1"/>
  <c r="D82" i="28"/>
  <c r="D69" i="28"/>
  <c r="F88" i="28"/>
  <c r="E79" i="28"/>
  <c r="E28" i="28" s="1"/>
  <c r="G30" i="19" s="1"/>
  <c r="E76" i="28"/>
  <c r="E25" i="28" s="1"/>
  <c r="G27" i="19" s="1"/>
  <c r="E60" i="28"/>
  <c r="E72" i="28" s="1"/>
  <c r="E21" i="28" s="1"/>
  <c r="G23" i="19" s="1"/>
  <c r="P124" i="22"/>
  <c r="P129" i="22"/>
  <c r="P130" i="22" s="1"/>
  <c r="AA115" i="22"/>
  <c r="AA108" i="22" s="1"/>
  <c r="AA123" i="22" s="1"/>
  <c r="V129" i="22"/>
  <c r="V130" i="22" s="1"/>
  <c r="V124" i="22"/>
  <c r="AA109" i="22"/>
  <c r="Z115" i="22"/>
  <c r="O32" i="19"/>
  <c r="T108" i="22"/>
  <c r="T123" i="22" s="1"/>
  <c r="T129" i="22" s="1"/>
  <c r="T130" i="22" s="1"/>
  <c r="AA114" i="22"/>
  <c r="X124" i="22"/>
  <c r="S124" i="22"/>
  <c r="W129" i="22"/>
  <c r="W130" i="22" s="1"/>
  <c r="C71" i="28"/>
  <c r="Z108" i="22"/>
  <c r="Z123" i="22" s="1"/>
  <c r="Z124" i="22" s="1"/>
  <c r="C13" i="24"/>
  <c r="Y129" i="22"/>
  <c r="Y130" i="22" s="1"/>
  <c r="Y124" i="22"/>
  <c r="Q129" i="22"/>
  <c r="Q130" i="22" s="1"/>
  <c r="Q124" i="22"/>
  <c r="U124" i="22"/>
  <c r="U129" i="22"/>
  <c r="U130" i="22" s="1"/>
  <c r="O129" i="22"/>
  <c r="O130" i="22" s="1"/>
  <c r="O124" i="22"/>
  <c r="R129" i="22"/>
  <c r="R130" i="22" s="1"/>
  <c r="R124" i="22"/>
  <c r="D89" i="28" l="1"/>
  <c r="D16" i="28"/>
  <c r="C16" i="28"/>
  <c r="C106" i="28" s="1"/>
  <c r="N15" i="28"/>
  <c r="D30" i="28"/>
  <c r="L62" i="28"/>
  <c r="K74" i="28"/>
  <c r="K23" i="28" s="1"/>
  <c r="M25" i="19" s="1"/>
  <c r="L61" i="28"/>
  <c r="K73" i="28"/>
  <c r="K22" i="28" s="1"/>
  <c r="M24" i="19" s="1"/>
  <c r="L63" i="28"/>
  <c r="K75" i="28"/>
  <c r="K24" i="28" s="1"/>
  <c r="M26" i="19" s="1"/>
  <c r="E87" i="28"/>
  <c r="E80" i="28"/>
  <c r="E29" i="28" s="1"/>
  <c r="G31" i="19" s="1"/>
  <c r="E85" i="28"/>
  <c r="E78" i="28"/>
  <c r="E27" i="28" s="1"/>
  <c r="G29" i="19" s="1"/>
  <c r="E84" i="28"/>
  <c r="E77" i="28"/>
  <c r="E26" i="28" s="1"/>
  <c r="E82" i="28"/>
  <c r="E69" i="28"/>
  <c r="E89" i="28" s="1"/>
  <c r="G88" i="28"/>
  <c r="E83" i="28"/>
  <c r="E86" i="28"/>
  <c r="F60" i="28"/>
  <c r="F72" i="28" s="1"/>
  <c r="F21" i="28" s="1"/>
  <c r="H23" i="19" s="1"/>
  <c r="Z129" i="22"/>
  <c r="Z130" i="22" s="1"/>
  <c r="T124" i="22"/>
  <c r="B47" i="28"/>
  <c r="B31" i="28"/>
  <c r="D71" i="28"/>
  <c r="D12" i="24"/>
  <c r="AA129" i="22"/>
  <c r="AA130" i="22" s="1"/>
  <c r="AA124" i="22"/>
  <c r="D17" i="28" l="1"/>
  <c r="C17" i="28"/>
  <c r="N16" i="28"/>
  <c r="N17" i="28" s="1"/>
  <c r="E30" i="28"/>
  <c r="G28" i="19"/>
  <c r="D31" i="28"/>
  <c r="D25" i="24"/>
  <c r="F34" i="19"/>
  <c r="L74" i="28"/>
  <c r="L23" i="28" s="1"/>
  <c r="N25" i="19" s="1"/>
  <c r="M62" i="28"/>
  <c r="M74" i="28" s="1"/>
  <c r="M23" i="28" s="1"/>
  <c r="O25" i="19" s="1"/>
  <c r="P25" i="19" s="1"/>
  <c r="R25" i="19" s="1"/>
  <c r="M61" i="28"/>
  <c r="M73" i="28" s="1"/>
  <c r="M22" i="28" s="1"/>
  <c r="O24" i="19" s="1"/>
  <c r="L73" i="28"/>
  <c r="L22" i="28" s="1"/>
  <c r="N24" i="19" s="1"/>
  <c r="M63" i="28"/>
  <c r="M75" i="28" s="1"/>
  <c r="M24" i="28" s="1"/>
  <c r="O26" i="19" s="1"/>
  <c r="L75" i="28"/>
  <c r="L24" i="28" s="1"/>
  <c r="N26" i="19" s="1"/>
  <c r="F83" i="28"/>
  <c r="F76" i="28"/>
  <c r="F25" i="28" s="1"/>
  <c r="H27" i="19" s="1"/>
  <c r="F85" i="28"/>
  <c r="F78" i="28"/>
  <c r="F27" i="28" s="1"/>
  <c r="H29" i="19" s="1"/>
  <c r="F86" i="28"/>
  <c r="F79" i="28"/>
  <c r="F28" i="28" s="1"/>
  <c r="H30" i="19" s="1"/>
  <c r="F84" i="28"/>
  <c r="F77" i="28"/>
  <c r="F26" i="28" s="1"/>
  <c r="H28" i="19" s="1"/>
  <c r="F87" i="28"/>
  <c r="F80" i="28"/>
  <c r="F29" i="28" s="1"/>
  <c r="H31" i="19" s="1"/>
  <c r="F82" i="28"/>
  <c r="F69" i="28"/>
  <c r="F89" i="28" s="1"/>
  <c r="H88" i="28"/>
  <c r="D116" i="28"/>
  <c r="D47" i="28"/>
  <c r="G76" i="28"/>
  <c r="G25" i="28" s="1"/>
  <c r="I27" i="19" s="1"/>
  <c r="G60" i="28"/>
  <c r="G72" i="28" s="1"/>
  <c r="G21" i="28" s="1"/>
  <c r="I23" i="19" s="1"/>
  <c r="E71" i="28"/>
  <c r="D13" i="24"/>
  <c r="P26" i="19" l="1"/>
  <c r="R26" i="19" s="1"/>
  <c r="P24" i="19"/>
  <c r="R24" i="19" s="1"/>
  <c r="F30" i="28"/>
  <c r="N24" i="28"/>
  <c r="O24" i="28" s="1"/>
  <c r="N23" i="28"/>
  <c r="O23" i="28" s="1"/>
  <c r="N22" i="28"/>
  <c r="O22" i="28" s="1"/>
  <c r="G87" i="28"/>
  <c r="G80" i="28"/>
  <c r="G29" i="28" s="1"/>
  <c r="I31" i="19" s="1"/>
  <c r="G84" i="28"/>
  <c r="G77" i="28"/>
  <c r="G26" i="28" s="1"/>
  <c r="I28" i="19" s="1"/>
  <c r="G85" i="28"/>
  <c r="G78" i="28"/>
  <c r="G27" i="28" s="1"/>
  <c r="I29" i="19" s="1"/>
  <c r="G86" i="28"/>
  <c r="G79" i="28"/>
  <c r="G28" i="28" s="1"/>
  <c r="I30" i="19" s="1"/>
  <c r="G82" i="28"/>
  <c r="G69" i="28"/>
  <c r="G89" i="28" s="1"/>
  <c r="I88" i="28"/>
  <c r="G83" i="28"/>
  <c r="H60" i="28"/>
  <c r="H72" i="28" s="1"/>
  <c r="H21" i="28" s="1"/>
  <c r="J23" i="19" s="1"/>
  <c r="C31" i="28"/>
  <c r="C47" i="28"/>
  <c r="F71" i="28"/>
  <c r="E12" i="24"/>
  <c r="G34" i="19" s="1"/>
  <c r="G30" i="28" l="1"/>
  <c r="H85" i="28"/>
  <c r="H78" i="28"/>
  <c r="H27" i="28" s="1"/>
  <c r="J29" i="19" s="1"/>
  <c r="H76" i="28"/>
  <c r="H25" i="28" s="1"/>
  <c r="J27" i="19" s="1"/>
  <c r="H86" i="28"/>
  <c r="H79" i="28"/>
  <c r="H28" i="28" s="1"/>
  <c r="J30" i="19" s="1"/>
  <c r="H84" i="28"/>
  <c r="H77" i="28"/>
  <c r="H26" i="28" s="1"/>
  <c r="J28" i="19" s="1"/>
  <c r="H87" i="28"/>
  <c r="H80" i="28"/>
  <c r="H29" i="28" s="1"/>
  <c r="J31" i="19" s="1"/>
  <c r="H82" i="28"/>
  <c r="H69" i="28"/>
  <c r="H89" i="28" s="1"/>
  <c r="J88" i="28"/>
  <c r="H83" i="28"/>
  <c r="I60" i="28"/>
  <c r="I72" i="28" s="1"/>
  <c r="I21" i="28" s="1"/>
  <c r="K23" i="19" s="1"/>
  <c r="G71" i="28"/>
  <c r="F47" i="28"/>
  <c r="F31" i="28"/>
  <c r="N12" i="24"/>
  <c r="E25" i="24"/>
  <c r="E13" i="24"/>
  <c r="H30" i="28" l="1"/>
  <c r="I86" i="28"/>
  <c r="I79" i="28"/>
  <c r="I28" i="28" s="1"/>
  <c r="K30" i="19" s="1"/>
  <c r="I87" i="28"/>
  <c r="I80" i="28"/>
  <c r="I29" i="28" s="1"/>
  <c r="K31" i="19" s="1"/>
  <c r="J83" i="28"/>
  <c r="J76" i="28"/>
  <c r="J25" i="28" s="1"/>
  <c r="L27" i="19" s="1"/>
  <c r="I83" i="28"/>
  <c r="I76" i="28"/>
  <c r="I25" i="28" s="1"/>
  <c r="K27" i="19" s="1"/>
  <c r="I84" i="28"/>
  <c r="I77" i="28"/>
  <c r="I26" i="28" s="1"/>
  <c r="K28" i="19" s="1"/>
  <c r="I85" i="28"/>
  <c r="I78" i="28"/>
  <c r="I27" i="28" s="1"/>
  <c r="K29" i="19" s="1"/>
  <c r="I82" i="28"/>
  <c r="I69" i="28"/>
  <c r="I89" i="28" s="1"/>
  <c r="K88" i="28"/>
  <c r="D106" i="28"/>
  <c r="J60" i="28"/>
  <c r="J72" i="28" s="1"/>
  <c r="J21" i="28" s="1"/>
  <c r="L23" i="19" s="1"/>
  <c r="D117" i="28"/>
  <c r="E31" i="28"/>
  <c r="E47" i="28"/>
  <c r="H71" i="28"/>
  <c r="L88" i="28"/>
  <c r="N13" i="24"/>
  <c r="N25" i="24"/>
  <c r="I30" i="28" l="1"/>
  <c r="K86" i="28"/>
  <c r="K79" i="28"/>
  <c r="K28" i="28" s="1"/>
  <c r="M30" i="19" s="1"/>
  <c r="K83" i="28"/>
  <c r="K76" i="28"/>
  <c r="K25" i="28" s="1"/>
  <c r="M27" i="19" s="1"/>
  <c r="J87" i="28"/>
  <c r="J80" i="28"/>
  <c r="J29" i="28" s="1"/>
  <c r="L31" i="19" s="1"/>
  <c r="J84" i="28"/>
  <c r="J77" i="28"/>
  <c r="J26" i="28" s="1"/>
  <c r="L28" i="19" s="1"/>
  <c r="J86" i="28"/>
  <c r="J79" i="28"/>
  <c r="J28" i="28" s="1"/>
  <c r="L30" i="19" s="1"/>
  <c r="J85" i="28"/>
  <c r="J78" i="28"/>
  <c r="J27" i="28" s="1"/>
  <c r="L29" i="19" s="1"/>
  <c r="J82" i="28"/>
  <c r="J69" i="28"/>
  <c r="J89" i="28" s="1"/>
  <c r="K60" i="28"/>
  <c r="K72" i="28" s="1"/>
  <c r="K21" i="28" s="1"/>
  <c r="M23" i="19" s="1"/>
  <c r="M88" i="28"/>
  <c r="I71" i="28"/>
  <c r="G47" i="28"/>
  <c r="G31" i="28"/>
  <c r="D97" i="16"/>
  <c r="D96" i="16"/>
  <c r="D95" i="16"/>
  <c r="D94" i="16"/>
  <c r="F90" i="16"/>
  <c r="P32" i="19"/>
  <c r="R32" i="19" s="1"/>
  <c r="P33" i="19"/>
  <c r="R33" i="19" s="1"/>
  <c r="P34" i="19"/>
  <c r="R34" i="19" s="1"/>
  <c r="P35" i="19"/>
  <c r="R35" i="19" s="1"/>
  <c r="D21" i="19"/>
  <c r="E21" i="19"/>
  <c r="F21" i="19"/>
  <c r="G21" i="19"/>
  <c r="H21" i="19"/>
  <c r="I21" i="19"/>
  <c r="J21" i="19"/>
  <c r="K21" i="19"/>
  <c r="L21" i="19"/>
  <c r="M21" i="19"/>
  <c r="N21" i="19"/>
  <c r="O21" i="19"/>
  <c r="J30" i="28" l="1"/>
  <c r="K85" i="28"/>
  <c r="K78" i="28"/>
  <c r="K27" i="28" s="1"/>
  <c r="M29" i="19" s="1"/>
  <c r="K84" i="28"/>
  <c r="K77" i="28"/>
  <c r="K26" i="28" s="1"/>
  <c r="M28" i="19" s="1"/>
  <c r="L86" i="28"/>
  <c r="L79" i="28"/>
  <c r="L28" i="28" s="1"/>
  <c r="N30" i="19" s="1"/>
  <c r="L83" i="28"/>
  <c r="L76" i="28"/>
  <c r="L25" i="28" s="1"/>
  <c r="N27" i="19" s="1"/>
  <c r="K87" i="28"/>
  <c r="K80" i="28"/>
  <c r="K29" i="28" s="1"/>
  <c r="M31" i="19" s="1"/>
  <c r="K82" i="28"/>
  <c r="K69" i="28"/>
  <c r="K89" i="28" s="1"/>
  <c r="L60" i="28"/>
  <c r="L72" i="28" s="1"/>
  <c r="L21" i="28" s="1"/>
  <c r="N23" i="19" s="1"/>
  <c r="P21" i="19"/>
  <c r="F6" i="28"/>
  <c r="I6" i="28"/>
  <c r="L6" i="28"/>
  <c r="J71" i="28"/>
  <c r="H47" i="28"/>
  <c r="H31" i="28"/>
  <c r="J31" i="28" l="1"/>
  <c r="K30" i="28"/>
  <c r="L84" i="28"/>
  <c r="L77" i="28"/>
  <c r="L26" i="28" s="1"/>
  <c r="N28" i="19" s="1"/>
  <c r="L85" i="28"/>
  <c r="L78" i="28"/>
  <c r="L27" i="28" s="1"/>
  <c r="N29" i="19" s="1"/>
  <c r="M86" i="28"/>
  <c r="M79" i="28"/>
  <c r="M28" i="28" s="1"/>
  <c r="M83" i="28"/>
  <c r="M76" i="28"/>
  <c r="M25" i="28" s="1"/>
  <c r="O27" i="19" s="1"/>
  <c r="P27" i="19" s="1"/>
  <c r="R27" i="19" s="1"/>
  <c r="L87" i="28"/>
  <c r="L80" i="28"/>
  <c r="L29" i="28" s="1"/>
  <c r="N31" i="19" s="1"/>
  <c r="L82" i="28"/>
  <c r="L69" i="28"/>
  <c r="L89" i="28" s="1"/>
  <c r="D118" i="28"/>
  <c r="J47" i="28"/>
  <c r="M60" i="28"/>
  <c r="M72" i="28" s="1"/>
  <c r="M21" i="28" s="1"/>
  <c r="O23" i="19" s="1"/>
  <c r="P23" i="19" s="1"/>
  <c r="R23" i="19" s="1"/>
  <c r="J6" i="28"/>
  <c r="G6" i="28"/>
  <c r="K71" i="28"/>
  <c r="I47" i="28"/>
  <c r="I31" i="28"/>
  <c r="B57" i="16"/>
  <c r="B56" i="16"/>
  <c r="B55" i="16"/>
  <c r="B54" i="16"/>
  <c r="B53" i="16"/>
  <c r="F38" i="16"/>
  <c r="H38" i="16"/>
  <c r="J38" i="16"/>
  <c r="L38" i="16"/>
  <c r="N38" i="16"/>
  <c r="P38" i="16"/>
  <c r="R38" i="16"/>
  <c r="T38" i="16"/>
  <c r="V38" i="16"/>
  <c r="X38" i="16"/>
  <c r="D38" i="16"/>
  <c r="C101" i="16" l="1"/>
  <c r="C99" i="16"/>
  <c r="E91" i="16"/>
  <c r="C100" i="16"/>
  <c r="D100" i="16" s="1"/>
  <c r="N28" i="28"/>
  <c r="O28" i="28" s="1"/>
  <c r="O30" i="19"/>
  <c r="P30" i="19" s="1"/>
  <c r="R30" i="19" s="1"/>
  <c r="L30" i="28"/>
  <c r="M87" i="28"/>
  <c r="M80" i="28"/>
  <c r="M29" i="28" s="1"/>
  <c r="O31" i="19" s="1"/>
  <c r="P31" i="19" s="1"/>
  <c r="R31" i="19" s="1"/>
  <c r="M84" i="28"/>
  <c r="M77" i="28"/>
  <c r="M26" i="28" s="1"/>
  <c r="O28" i="19" s="1"/>
  <c r="P28" i="19" s="1"/>
  <c r="R28" i="19" s="1"/>
  <c r="M85" i="28"/>
  <c r="M78" i="28"/>
  <c r="M27" i="28" s="1"/>
  <c r="O29" i="19" s="1"/>
  <c r="P29" i="19" s="1"/>
  <c r="R29" i="19" s="1"/>
  <c r="M82" i="28"/>
  <c r="M69" i="28"/>
  <c r="M89" i="28" s="1"/>
  <c r="N21" i="28"/>
  <c r="O21" i="28" s="1"/>
  <c r="N27" i="28"/>
  <c r="O27" i="28" s="1"/>
  <c r="N25" i="28"/>
  <c r="O25" i="28" s="1"/>
  <c r="H6" i="28"/>
  <c r="L71" i="28"/>
  <c r="N29" i="28"/>
  <c r="O29" i="28" s="1"/>
  <c r="K6" i="28"/>
  <c r="K47" i="28"/>
  <c r="K31" i="28"/>
  <c r="D101" i="16" l="1"/>
  <c r="M30" i="28"/>
  <c r="F106" i="28"/>
  <c r="O5" i="28"/>
  <c r="N26" i="28"/>
  <c r="O26" i="28" s="1"/>
  <c r="M71" i="28"/>
  <c r="D7" i="16"/>
  <c r="D6" i="16"/>
  <c r="D5" i="16"/>
  <c r="D4" i="16"/>
  <c r="D3" i="16"/>
  <c r="D2" i="16"/>
  <c r="G55" i="20"/>
  <c r="G41" i="20"/>
  <c r="W40" i="20" s="1"/>
  <c r="G49" i="20"/>
  <c r="G53" i="20"/>
  <c r="G61" i="20"/>
  <c r="G57" i="20"/>
  <c r="W59" i="20"/>
  <c r="W55" i="20"/>
  <c r="W51" i="20"/>
  <c r="W49" i="20"/>
  <c r="W47" i="20"/>
  <c r="W44" i="20"/>
  <c r="W8" i="20"/>
  <c r="G59" i="20"/>
  <c r="G51" i="20"/>
  <c r="G47" i="20"/>
  <c r="G43" i="20"/>
  <c r="W38" i="20"/>
  <c r="G38" i="20"/>
  <c r="W63" i="20"/>
  <c r="W61" i="20"/>
  <c r="W57" i="20"/>
  <c r="W53" i="20"/>
  <c r="W45" i="20"/>
  <c r="G30" i="20"/>
  <c r="W17" i="20"/>
  <c r="W15" i="20"/>
  <c r="G11" i="20"/>
  <c r="W10" i="20"/>
  <c r="G8" i="20"/>
  <c r="R4" i="16"/>
  <c r="D79" i="12"/>
  <c r="S6" i="12"/>
  <c r="B55" i="12"/>
  <c r="L3" i="12"/>
  <c r="D96" i="12"/>
  <c r="D97" i="12"/>
  <c r="D98" i="12"/>
  <c r="D99" i="12"/>
  <c r="D100" i="12"/>
  <c r="F92" i="12"/>
  <c r="D93" i="12"/>
  <c r="L2" i="12"/>
  <c r="N30" i="28" l="1"/>
  <c r="D119" i="28"/>
  <c r="P5" i="28"/>
  <c r="O6" i="28"/>
  <c r="L47" i="28"/>
  <c r="L31" i="28"/>
  <c r="P22" i="19" l="1"/>
  <c r="M47" i="28"/>
  <c r="N47" i="28" s="1"/>
  <c r="M31" i="28"/>
  <c r="R22" i="19" l="1"/>
  <c r="N31" i="28"/>
  <c r="O30" i="28"/>
  <c r="T3" i="12" l="1"/>
  <c r="AA44" i="12"/>
  <c r="AA45" i="12"/>
  <c r="AA46" i="12"/>
  <c r="AA47" i="12"/>
  <c r="AA48" i="12"/>
  <c r="AA49" i="12"/>
  <c r="AA50" i="12"/>
  <c r="AA51" i="12"/>
  <c r="AA52" i="12"/>
  <c r="AA53" i="12"/>
  <c r="Z45" i="12"/>
  <c r="Z46" i="12"/>
  <c r="Z47" i="12"/>
  <c r="Z48" i="12"/>
  <c r="Z49" i="12"/>
  <c r="Z50" i="12"/>
  <c r="Z51" i="12"/>
  <c r="Z52" i="12"/>
  <c r="Z53" i="12"/>
  <c r="Z44" i="12"/>
  <c r="B85" i="12"/>
  <c r="Z54" i="12" l="1"/>
  <c r="L4" i="12" l="1"/>
  <c r="Z32" i="16"/>
  <c r="Q17" i="19" s="1"/>
  <c r="Q3" i="16" l="1"/>
  <c r="Q4" i="16" s="1"/>
  <c r="P3" i="16"/>
  <c r="P4" i="16" s="1"/>
  <c r="O3" i="16"/>
  <c r="O4" i="16" s="1"/>
  <c r="N3" i="16"/>
  <c r="N4" i="16" s="1"/>
  <c r="M3" i="16"/>
  <c r="M4" i="16" s="1"/>
  <c r="L3" i="16"/>
  <c r="L4" i="16" s="1"/>
  <c r="U3" i="12"/>
  <c r="S3" i="12"/>
  <c r="R3" i="12"/>
  <c r="Q3" i="12"/>
  <c r="P3" i="12"/>
  <c r="O3" i="12"/>
  <c r="N3" i="12"/>
  <c r="M3" i="12"/>
  <c r="Z28" i="12"/>
  <c r="C60" i="16" l="1"/>
  <c r="B60" i="16"/>
  <c r="C65" i="12"/>
  <c r="B65" i="12"/>
  <c r="B29" i="12" l="1"/>
  <c r="C29" i="12"/>
  <c r="B54" i="12"/>
  <c r="C54" i="12"/>
  <c r="D54" i="12"/>
  <c r="B39" i="12" l="1"/>
  <c r="H29" i="12"/>
  <c r="B71" i="16" l="1"/>
  <c r="B68" i="12" l="1"/>
  <c r="B69" i="12"/>
  <c r="Y29" i="12" l="1"/>
  <c r="W29" i="12"/>
  <c r="U29" i="12"/>
  <c r="S29" i="12"/>
  <c r="Q29" i="12"/>
  <c r="O29" i="12"/>
  <c r="M29" i="12"/>
  <c r="K29" i="12"/>
  <c r="I29" i="12"/>
  <c r="H39" i="12" s="1"/>
  <c r="G29" i="12"/>
  <c r="E29" i="12"/>
  <c r="B77" i="16"/>
  <c r="B63" i="16" l="1"/>
  <c r="C63" i="16"/>
  <c r="C64" i="16"/>
  <c r="C65" i="16"/>
  <c r="C66" i="16"/>
  <c r="C67" i="16"/>
  <c r="C68" i="16"/>
  <c r="C70" i="16"/>
  <c r="B64" i="16"/>
  <c r="B65" i="16"/>
  <c r="B66" i="16"/>
  <c r="B67" i="16"/>
  <c r="B68" i="16"/>
  <c r="B70" i="16"/>
  <c r="B16" i="16" l="1"/>
  <c r="D15" i="19" s="1"/>
  <c r="B18" i="16"/>
  <c r="D17" i="19" s="1"/>
  <c r="B17" i="16"/>
  <c r="D16" i="19" s="1"/>
  <c r="C62" i="16"/>
  <c r="B62" i="16"/>
  <c r="E52" i="16"/>
  <c r="E63" i="16" s="1"/>
  <c r="D52" i="16"/>
  <c r="D55" i="16"/>
  <c r="D53" i="16"/>
  <c r="D71" i="16" l="1"/>
  <c r="D66" i="16"/>
  <c r="D64" i="16"/>
  <c r="D16" i="16"/>
  <c r="E15" i="19" s="1"/>
  <c r="F52" i="16"/>
  <c r="Z32" i="12" l="1"/>
  <c r="V3" i="12"/>
  <c r="D59" i="16" l="1"/>
  <c r="E59" i="16"/>
  <c r="E70" i="16" s="1"/>
  <c r="D77" i="16" l="1"/>
  <c r="G59" i="16"/>
  <c r="F59" i="16"/>
  <c r="D70" i="16"/>
  <c r="F70" i="16" l="1"/>
  <c r="F77" i="16"/>
  <c r="I59" i="16"/>
  <c r="G70" i="16"/>
  <c r="H59" i="16"/>
  <c r="H70" i="16" l="1"/>
  <c r="H77" i="16"/>
  <c r="J59" i="16"/>
  <c r="L59" i="16" s="1"/>
  <c r="I70" i="16"/>
  <c r="K59" i="16"/>
  <c r="L70" i="16" l="1"/>
  <c r="J70" i="16"/>
  <c r="J77" i="16"/>
  <c r="K70" i="16"/>
  <c r="M59" i="16"/>
  <c r="L77" i="16" s="1"/>
  <c r="N59" i="16"/>
  <c r="N70" i="16" l="1"/>
  <c r="M70" i="16"/>
  <c r="O59" i="16"/>
  <c r="N77" i="16" s="1"/>
  <c r="P59" i="16"/>
  <c r="P70" i="16" l="1"/>
  <c r="O70" i="16"/>
  <c r="Q59" i="16"/>
  <c r="P77" i="16" s="1"/>
  <c r="R59" i="16"/>
  <c r="Z37" i="16"/>
  <c r="Q21" i="19" s="1"/>
  <c r="B38" i="16"/>
  <c r="A37" i="16"/>
  <c r="C91" i="16" l="1"/>
  <c r="C98" i="16"/>
  <c r="R21" i="19"/>
  <c r="R70" i="16"/>
  <c r="Q70" i="16"/>
  <c r="S59" i="16"/>
  <c r="R77" i="16" s="1"/>
  <c r="T59" i="16"/>
  <c r="S3" i="16"/>
  <c r="S2" i="16"/>
  <c r="A32" i="16"/>
  <c r="A33" i="16"/>
  <c r="A34" i="16"/>
  <c r="A35" i="16"/>
  <c r="A31" i="16"/>
  <c r="A30" i="16"/>
  <c r="B76" i="16"/>
  <c r="B75" i="16"/>
  <c r="B74" i="16"/>
  <c r="B73" i="16"/>
  <c r="B72" i="16"/>
  <c r="E57" i="16"/>
  <c r="E68" i="16" s="1"/>
  <c r="D57" i="16"/>
  <c r="E56" i="16"/>
  <c r="E67" i="16" s="1"/>
  <c r="D56" i="16"/>
  <c r="E55" i="16"/>
  <c r="E54" i="16"/>
  <c r="E65" i="16" s="1"/>
  <c r="D54" i="16"/>
  <c r="E53" i="16"/>
  <c r="Z35" i="16"/>
  <c r="Q20" i="19" s="1"/>
  <c r="Z34" i="16"/>
  <c r="Q19" i="19" s="1"/>
  <c r="Z33" i="16"/>
  <c r="Q18" i="19" s="1"/>
  <c r="Z31" i="16"/>
  <c r="Q16" i="19" s="1"/>
  <c r="B88" i="12"/>
  <c r="B87" i="12"/>
  <c r="B86" i="12"/>
  <c r="B84" i="12"/>
  <c r="B83" i="12"/>
  <c r="B82" i="12"/>
  <c r="B81" i="12"/>
  <c r="B80" i="12"/>
  <c r="Z30" i="12"/>
  <c r="Z31" i="12"/>
  <c r="Z33" i="12"/>
  <c r="Z34" i="12"/>
  <c r="Z35" i="12"/>
  <c r="Z36" i="12"/>
  <c r="Z37" i="12"/>
  <c r="Z38" i="12"/>
  <c r="E55" i="12"/>
  <c r="E56" i="12"/>
  <c r="G56" i="12" s="1"/>
  <c r="G69" i="12" s="1"/>
  <c r="E57" i="12"/>
  <c r="G57" i="12" s="1"/>
  <c r="G70" i="12" s="1"/>
  <c r="E58" i="12"/>
  <c r="G58" i="12" s="1"/>
  <c r="G71" i="12" s="1"/>
  <c r="E59" i="12"/>
  <c r="G59" i="12" s="1"/>
  <c r="I59" i="12" s="1"/>
  <c r="E60" i="12"/>
  <c r="G60" i="12" s="1"/>
  <c r="I60" i="12" s="1"/>
  <c r="E61" i="12"/>
  <c r="G61" i="12" s="1"/>
  <c r="I61" i="12" s="1"/>
  <c r="E62" i="12"/>
  <c r="G62" i="12" s="1"/>
  <c r="G75" i="12" s="1"/>
  <c r="E63" i="12"/>
  <c r="G63" i="12" s="1"/>
  <c r="I63" i="12" s="1"/>
  <c r="I76" i="12" s="1"/>
  <c r="E64" i="12"/>
  <c r="G64" i="12" s="1"/>
  <c r="I64" i="12" s="1"/>
  <c r="K64" i="12" s="1"/>
  <c r="C68" i="12"/>
  <c r="B11" i="12" s="1"/>
  <c r="C69" i="12"/>
  <c r="B13" i="12" s="1"/>
  <c r="C71" i="12"/>
  <c r="C72" i="12"/>
  <c r="C73" i="12"/>
  <c r="C74" i="12"/>
  <c r="C75" i="12"/>
  <c r="C76" i="12"/>
  <c r="C77" i="12"/>
  <c r="C70" i="12"/>
  <c r="D29" i="12"/>
  <c r="F29" i="12"/>
  <c r="F39" i="12" s="1"/>
  <c r="J29" i="12"/>
  <c r="J39" i="12" s="1"/>
  <c r="L29" i="12"/>
  <c r="L39" i="12" s="1"/>
  <c r="N29" i="12"/>
  <c r="N39" i="12" s="1"/>
  <c r="P29" i="12"/>
  <c r="P39" i="12" s="1"/>
  <c r="R29" i="12"/>
  <c r="R39" i="12" s="1"/>
  <c r="T29" i="12"/>
  <c r="T39" i="12" s="1"/>
  <c r="V29" i="12"/>
  <c r="V39" i="12" s="1"/>
  <c r="X29" i="12"/>
  <c r="X39" i="12" s="1"/>
  <c r="U4" i="12"/>
  <c r="D56" i="12"/>
  <c r="T4" i="12"/>
  <c r="S4" i="12"/>
  <c r="R4" i="12"/>
  <c r="Q4" i="12"/>
  <c r="P4" i="12"/>
  <c r="O4" i="12"/>
  <c r="N4" i="12"/>
  <c r="M4" i="12"/>
  <c r="B77" i="12"/>
  <c r="B76" i="12"/>
  <c r="B75" i="12"/>
  <c r="B74" i="12"/>
  <c r="B73" i="12"/>
  <c r="B72" i="12"/>
  <c r="B71" i="12"/>
  <c r="B70" i="12"/>
  <c r="D57" i="12"/>
  <c r="D58" i="12"/>
  <c r="D59" i="12"/>
  <c r="D62" i="12"/>
  <c r="D63" i="12"/>
  <c r="D64" i="12"/>
  <c r="S4" i="16" l="1"/>
  <c r="D98" i="16"/>
  <c r="D99" i="16"/>
  <c r="D91" i="16"/>
  <c r="F91" i="16"/>
  <c r="C102" i="12"/>
  <c r="E93" i="12"/>
  <c r="C103" i="12"/>
  <c r="D103" i="12" s="1"/>
  <c r="C101" i="12"/>
  <c r="D39" i="12"/>
  <c r="Z29" i="12"/>
  <c r="B79" i="12"/>
  <c r="B17" i="12"/>
  <c r="B18" i="12"/>
  <c r="B20" i="12"/>
  <c r="B19" i="12"/>
  <c r="B14" i="12"/>
  <c r="E65" i="12"/>
  <c r="B15" i="12"/>
  <c r="B16" i="12"/>
  <c r="E66" i="16"/>
  <c r="D19" i="16" s="1"/>
  <c r="E18" i="19" s="1"/>
  <c r="D74" i="16"/>
  <c r="D67" i="16"/>
  <c r="D20" i="16" s="1"/>
  <c r="E19" i="19" s="1"/>
  <c r="D75" i="16"/>
  <c r="T70" i="16"/>
  <c r="D68" i="16"/>
  <c r="D21" i="16" s="1"/>
  <c r="E20" i="19" s="1"/>
  <c r="D76" i="16"/>
  <c r="E64" i="16"/>
  <c r="D17" i="16" s="1"/>
  <c r="E16" i="19" s="1"/>
  <c r="D72" i="16"/>
  <c r="D73" i="16"/>
  <c r="G76" i="12"/>
  <c r="E73" i="12"/>
  <c r="F64" i="12"/>
  <c r="F77" i="12" s="1"/>
  <c r="D88" i="12"/>
  <c r="E74" i="12"/>
  <c r="F62" i="12"/>
  <c r="F75" i="12" s="1"/>
  <c r="F19" i="12" s="1"/>
  <c r="D86" i="12"/>
  <c r="G77" i="12"/>
  <c r="F61" i="12"/>
  <c r="F74" i="12" s="1"/>
  <c r="D85" i="12"/>
  <c r="D80" i="12"/>
  <c r="D69" i="12"/>
  <c r="F60" i="12"/>
  <c r="F73" i="12" s="1"/>
  <c r="D84" i="12"/>
  <c r="F63" i="12"/>
  <c r="F76" i="12" s="1"/>
  <c r="D87" i="12"/>
  <c r="F59" i="12"/>
  <c r="F72" i="12" s="1"/>
  <c r="D83" i="12"/>
  <c r="F58" i="12"/>
  <c r="F71" i="12" s="1"/>
  <c r="F15" i="12" s="1"/>
  <c r="D82" i="12"/>
  <c r="F57" i="12"/>
  <c r="F70" i="12" s="1"/>
  <c r="F14" i="12" s="1"/>
  <c r="D81" i="12"/>
  <c r="B67" i="12"/>
  <c r="D65" i="16"/>
  <c r="D60" i="16"/>
  <c r="S70" i="16"/>
  <c r="U59" i="16"/>
  <c r="T77" i="16" s="1"/>
  <c r="E72" i="12"/>
  <c r="I57" i="12"/>
  <c r="K57" i="12" s="1"/>
  <c r="K70" i="12" s="1"/>
  <c r="I56" i="12"/>
  <c r="K56" i="12" s="1"/>
  <c r="M56" i="12" s="1"/>
  <c r="M69" i="12" s="1"/>
  <c r="G55" i="12"/>
  <c r="G68" i="12" s="1"/>
  <c r="E68" i="12"/>
  <c r="V59" i="16"/>
  <c r="E60" i="16"/>
  <c r="B21" i="16"/>
  <c r="D20" i="19" s="1"/>
  <c r="Z38" i="16"/>
  <c r="Q14" i="19" s="1"/>
  <c r="B20" i="16"/>
  <c r="D19" i="19" s="1"/>
  <c r="G57" i="16"/>
  <c r="G68" i="16" s="1"/>
  <c r="G55" i="16"/>
  <c r="G66" i="16" s="1"/>
  <c r="B19" i="16"/>
  <c r="D18" i="19" s="1"/>
  <c r="F53" i="16"/>
  <c r="G53" i="16"/>
  <c r="G64" i="16" s="1"/>
  <c r="F54" i="16"/>
  <c r="F57" i="16"/>
  <c r="G52" i="16"/>
  <c r="F55" i="16"/>
  <c r="G54" i="16"/>
  <c r="G65" i="16" s="1"/>
  <c r="G56" i="16"/>
  <c r="G67" i="16" s="1"/>
  <c r="Z30" i="16"/>
  <c r="Q15" i="19" s="1"/>
  <c r="F56" i="16"/>
  <c r="K61" i="12"/>
  <c r="K74" i="12" s="1"/>
  <c r="I74" i="12"/>
  <c r="K60" i="12"/>
  <c r="K73" i="12" s="1"/>
  <c r="I73" i="12"/>
  <c r="M64" i="12"/>
  <c r="M77" i="12" s="1"/>
  <c r="K77" i="12"/>
  <c r="K59" i="12"/>
  <c r="K72" i="12" s="1"/>
  <c r="I72" i="12"/>
  <c r="E75" i="12"/>
  <c r="I62" i="12"/>
  <c r="I77" i="12"/>
  <c r="G74" i="12"/>
  <c r="E71" i="12"/>
  <c r="G73" i="12"/>
  <c r="I58" i="12"/>
  <c r="E70" i="12"/>
  <c r="G72" i="12"/>
  <c r="K63" i="12"/>
  <c r="E77" i="12"/>
  <c r="E69" i="12"/>
  <c r="E76" i="12"/>
  <c r="V2" i="12"/>
  <c r="B89" i="12" s="1"/>
  <c r="F56" i="12"/>
  <c r="F80" i="12" s="1"/>
  <c r="D75" i="12"/>
  <c r="D73" i="12"/>
  <c r="D71" i="12"/>
  <c r="D72" i="12"/>
  <c r="D77" i="12"/>
  <c r="D74" i="12"/>
  <c r="D70" i="12"/>
  <c r="D76" i="12"/>
  <c r="D55" i="12"/>
  <c r="F54" i="12"/>
  <c r="H54" i="12"/>
  <c r="J54" i="12"/>
  <c r="L54" i="12"/>
  <c r="N54" i="12"/>
  <c r="P54" i="12"/>
  <c r="R54" i="12"/>
  <c r="T54" i="12"/>
  <c r="V54" i="12"/>
  <c r="X54" i="12"/>
  <c r="Q36" i="19" l="1"/>
  <c r="T14" i="19" s="1"/>
  <c r="D102" i="12"/>
  <c r="Z39" i="12"/>
  <c r="C100" i="12"/>
  <c r="C93" i="12"/>
  <c r="M60" i="12"/>
  <c r="M73" i="12" s="1"/>
  <c r="B15" i="16"/>
  <c r="B24" i="16" s="1"/>
  <c r="F21" i="12"/>
  <c r="D17" i="12"/>
  <c r="D65" i="12"/>
  <c r="D89" i="12" s="1"/>
  <c r="F18" i="12"/>
  <c r="F20" i="12"/>
  <c r="M57" i="12"/>
  <c r="M70" i="12" s="1"/>
  <c r="D18" i="12"/>
  <c r="D62" i="16"/>
  <c r="F75" i="16"/>
  <c r="E62" i="16"/>
  <c r="D78" i="16"/>
  <c r="F66" i="16"/>
  <c r="F74" i="16"/>
  <c r="G63" i="16"/>
  <c r="G62" i="16" s="1"/>
  <c r="F71" i="16"/>
  <c r="V70" i="16"/>
  <c r="F68" i="16"/>
  <c r="F76" i="16"/>
  <c r="F65" i="16"/>
  <c r="F73" i="16"/>
  <c r="F64" i="16"/>
  <c r="F72" i="16"/>
  <c r="D21" i="12"/>
  <c r="O64" i="12"/>
  <c r="O77" i="12" s="1"/>
  <c r="D19" i="12"/>
  <c r="D16" i="12"/>
  <c r="I70" i="12"/>
  <c r="K69" i="12"/>
  <c r="I69" i="12"/>
  <c r="H59" i="12"/>
  <c r="F83" i="12"/>
  <c r="H61" i="12"/>
  <c r="F85" i="12"/>
  <c r="H63" i="12"/>
  <c r="F87" i="12"/>
  <c r="H62" i="12"/>
  <c r="F86" i="12"/>
  <c r="H57" i="12"/>
  <c r="F81" i="12"/>
  <c r="H60" i="12"/>
  <c r="F84" i="12"/>
  <c r="M61" i="12"/>
  <c r="M74" i="12" s="1"/>
  <c r="H58" i="12"/>
  <c r="F82" i="12"/>
  <c r="H64" i="12"/>
  <c r="F88" i="12"/>
  <c r="D18" i="16"/>
  <c r="E17" i="19" s="1"/>
  <c r="E67" i="12"/>
  <c r="D15" i="12"/>
  <c r="I55" i="12"/>
  <c r="I65" i="12" s="1"/>
  <c r="G65" i="12"/>
  <c r="F67" i="16"/>
  <c r="U70" i="16"/>
  <c r="W59" i="16"/>
  <c r="W70" i="16" s="1"/>
  <c r="F16" i="12"/>
  <c r="D13" i="12"/>
  <c r="D14" i="12"/>
  <c r="G67" i="12"/>
  <c r="D20" i="12"/>
  <c r="I57" i="16"/>
  <c r="I68" i="16" s="1"/>
  <c r="H57" i="16"/>
  <c r="F60" i="16"/>
  <c r="X59" i="16"/>
  <c r="G60" i="16"/>
  <c r="H53" i="16"/>
  <c r="I53" i="16"/>
  <c r="I64" i="16" s="1"/>
  <c r="H54" i="16"/>
  <c r="I55" i="16"/>
  <c r="I66" i="16" s="1"/>
  <c r="H52" i="16"/>
  <c r="I56" i="16"/>
  <c r="I67" i="16" s="1"/>
  <c r="H55" i="16"/>
  <c r="H56" i="16"/>
  <c r="I52" i="16"/>
  <c r="I63" i="16" s="1"/>
  <c r="I54" i="16"/>
  <c r="I65" i="16" s="1"/>
  <c r="K58" i="12"/>
  <c r="I71" i="12"/>
  <c r="F17" i="12"/>
  <c r="M59" i="12"/>
  <c r="M72" i="12" s="1"/>
  <c r="K62" i="12"/>
  <c r="I75" i="12"/>
  <c r="O56" i="12"/>
  <c r="O69" i="12" s="1"/>
  <c r="M63" i="12"/>
  <c r="K76" i="12"/>
  <c r="V4" i="12"/>
  <c r="H56" i="12"/>
  <c r="F69" i="12"/>
  <c r="F13" i="12" s="1"/>
  <c r="F55" i="12"/>
  <c r="F79" i="12" s="1"/>
  <c r="D68" i="12"/>
  <c r="D11" i="12" s="1"/>
  <c r="T15" i="19" l="1"/>
  <c r="T33" i="19"/>
  <c r="T32" i="19"/>
  <c r="T3" i="19"/>
  <c r="T29" i="19"/>
  <c r="T13" i="19"/>
  <c r="T28" i="19"/>
  <c r="T12" i="19"/>
  <c r="T5" i="19"/>
  <c r="T34" i="19"/>
  <c r="T30" i="19"/>
  <c r="T36" i="19"/>
  <c r="T27" i="19"/>
  <c r="T9" i="19"/>
  <c r="T24" i="19"/>
  <c r="T26" i="19"/>
  <c r="T25" i="19"/>
  <c r="T7" i="19"/>
  <c r="T6" i="19"/>
  <c r="T22" i="19"/>
  <c r="T11" i="19"/>
  <c r="T23" i="19"/>
  <c r="T10" i="19"/>
  <c r="T8" i="19"/>
  <c r="T35" i="19"/>
  <c r="T31" i="19"/>
  <c r="T4" i="19"/>
  <c r="T17" i="19"/>
  <c r="T21" i="19"/>
  <c r="T18" i="19"/>
  <c r="T19" i="19"/>
  <c r="T20" i="19"/>
  <c r="T16" i="19"/>
  <c r="D14" i="19"/>
  <c r="F93" i="12"/>
  <c r="D101" i="12"/>
  <c r="O60" i="12"/>
  <c r="O73" i="12" s="1"/>
  <c r="B25" i="16"/>
  <c r="D15" i="16"/>
  <c r="O57" i="12"/>
  <c r="Q57" i="12" s="1"/>
  <c r="Q70" i="12" s="1"/>
  <c r="D12" i="12"/>
  <c r="D22" i="12" s="1"/>
  <c r="D23" i="12" s="1"/>
  <c r="Q64" i="12"/>
  <c r="Q77" i="12" s="1"/>
  <c r="O61" i="12"/>
  <c r="O74" i="12" s="1"/>
  <c r="F78" i="16"/>
  <c r="X70" i="16"/>
  <c r="H67" i="16"/>
  <c r="H75" i="16"/>
  <c r="V77" i="16"/>
  <c r="H71" i="16"/>
  <c r="H68" i="16"/>
  <c r="H76" i="16"/>
  <c r="H66" i="16"/>
  <c r="H74" i="16"/>
  <c r="H65" i="16"/>
  <c r="H73" i="16"/>
  <c r="F62" i="16"/>
  <c r="H64" i="16"/>
  <c r="H72" i="16"/>
  <c r="J62" i="12"/>
  <c r="H86" i="12"/>
  <c r="H75" i="12"/>
  <c r="H19" i="12" s="1"/>
  <c r="J58" i="12"/>
  <c r="H82" i="12"/>
  <c r="H71" i="12"/>
  <c r="H15" i="12" s="1"/>
  <c r="J63" i="12"/>
  <c r="H87" i="12"/>
  <c r="H76" i="12"/>
  <c r="H20" i="12" s="1"/>
  <c r="H69" i="12"/>
  <c r="H13" i="12" s="1"/>
  <c r="H80" i="12"/>
  <c r="J60" i="12"/>
  <c r="H84" i="12"/>
  <c r="H73" i="12"/>
  <c r="H17" i="12" s="1"/>
  <c r="J61" i="12"/>
  <c r="H85" i="12"/>
  <c r="H74" i="12"/>
  <c r="H18" i="12" s="1"/>
  <c r="J64" i="12"/>
  <c r="H88" i="12"/>
  <c r="H77" i="12"/>
  <c r="H21" i="12" s="1"/>
  <c r="H81" i="12"/>
  <c r="J57" i="12"/>
  <c r="H70" i="12"/>
  <c r="H14" i="12" s="1"/>
  <c r="J59" i="12"/>
  <c r="H83" i="12"/>
  <c r="H72" i="12"/>
  <c r="H16" i="12" s="1"/>
  <c r="K55" i="12"/>
  <c r="K65" i="12" s="1"/>
  <c r="I68" i="12"/>
  <c r="I62" i="16"/>
  <c r="Y59" i="16"/>
  <c r="Y70" i="16" s="1"/>
  <c r="K57" i="16"/>
  <c r="K68" i="16" s="1"/>
  <c r="J53" i="16"/>
  <c r="I60" i="16"/>
  <c r="J57" i="16"/>
  <c r="H60" i="16"/>
  <c r="J54" i="16"/>
  <c r="K55" i="16"/>
  <c r="K66" i="16" s="1"/>
  <c r="K53" i="16"/>
  <c r="K64" i="16" s="1"/>
  <c r="K52" i="16"/>
  <c r="K63" i="16" s="1"/>
  <c r="K56" i="16"/>
  <c r="K67" i="16" s="1"/>
  <c r="K54" i="16"/>
  <c r="K65" i="16" s="1"/>
  <c r="J52" i="16"/>
  <c r="J56" i="16"/>
  <c r="J55" i="16"/>
  <c r="M76" i="12"/>
  <c r="O63" i="12"/>
  <c r="K71" i="12"/>
  <c r="M58" i="12"/>
  <c r="F12" i="12"/>
  <c r="Q56" i="12"/>
  <c r="Q69" i="12" s="1"/>
  <c r="K75" i="12"/>
  <c r="M62" i="12"/>
  <c r="O59" i="12"/>
  <c r="O72" i="12" s="1"/>
  <c r="Q60" i="12"/>
  <c r="Q73" i="12" s="1"/>
  <c r="S64" i="12"/>
  <c r="S77" i="12" s="1"/>
  <c r="B21" i="12"/>
  <c r="B12" i="12" s="1"/>
  <c r="B22" i="12" s="1"/>
  <c r="J56" i="12"/>
  <c r="J80" i="12" s="1"/>
  <c r="D67" i="12"/>
  <c r="H55" i="12"/>
  <c r="F68" i="12"/>
  <c r="F11" i="12" s="1"/>
  <c r="F65" i="12"/>
  <c r="F89" i="12" s="1"/>
  <c r="D36" i="19" l="1"/>
  <c r="D24" i="16"/>
  <c r="D25" i="16" s="1"/>
  <c r="E14" i="19"/>
  <c r="E36" i="19" s="1"/>
  <c r="R5" i="16"/>
  <c r="R6" i="16" s="1"/>
  <c r="O70" i="12"/>
  <c r="B23" i="12"/>
  <c r="H79" i="12"/>
  <c r="H68" i="12"/>
  <c r="H11" i="12" s="1"/>
  <c r="I67" i="12"/>
  <c r="H78" i="16"/>
  <c r="J75" i="16"/>
  <c r="Q61" i="12"/>
  <c r="Q74" i="12" s="1"/>
  <c r="H62" i="16"/>
  <c r="J66" i="16"/>
  <c r="J74" i="16"/>
  <c r="J65" i="16"/>
  <c r="J73" i="16"/>
  <c r="J63" i="16"/>
  <c r="J71" i="16"/>
  <c r="J68" i="16"/>
  <c r="J76" i="16"/>
  <c r="J64" i="16"/>
  <c r="J72" i="16"/>
  <c r="X77" i="16"/>
  <c r="Q59" i="12"/>
  <c r="Q72" i="12" s="1"/>
  <c r="H12" i="12"/>
  <c r="S56" i="12"/>
  <c r="S69" i="12" s="1"/>
  <c r="L60" i="12"/>
  <c r="J84" i="12"/>
  <c r="J73" i="12"/>
  <c r="J17" i="12" s="1"/>
  <c r="L58" i="12"/>
  <c r="J82" i="12"/>
  <c r="J71" i="12"/>
  <c r="J15" i="12" s="1"/>
  <c r="L64" i="12"/>
  <c r="J88" i="12"/>
  <c r="J77" i="12"/>
  <c r="J21" i="12" s="1"/>
  <c r="L59" i="12"/>
  <c r="J83" i="12"/>
  <c r="J72" i="12"/>
  <c r="J16" i="12" s="1"/>
  <c r="L62" i="12"/>
  <c r="J86" i="12"/>
  <c r="J75" i="12"/>
  <c r="J19" i="12" s="1"/>
  <c r="L57" i="12"/>
  <c r="J81" i="12"/>
  <c r="J70" i="12"/>
  <c r="J14" i="12" s="1"/>
  <c r="L61" i="12"/>
  <c r="J85" i="12"/>
  <c r="J74" i="12"/>
  <c r="J18" i="12" s="1"/>
  <c r="L63" i="12"/>
  <c r="J87" i="12"/>
  <c r="J76" i="12"/>
  <c r="J20" i="12" s="1"/>
  <c r="K68" i="12"/>
  <c r="K67" i="12" s="1"/>
  <c r="M55" i="12"/>
  <c r="M65" i="12" s="1"/>
  <c r="K62" i="16"/>
  <c r="M57" i="16"/>
  <c r="L53" i="16"/>
  <c r="N53" i="16" s="1"/>
  <c r="J67" i="16"/>
  <c r="K60" i="16"/>
  <c r="F22" i="12"/>
  <c r="F23" i="12" s="1"/>
  <c r="L57" i="16"/>
  <c r="J60" i="16"/>
  <c r="M53" i="16"/>
  <c r="M64" i="16" s="1"/>
  <c r="M55" i="16"/>
  <c r="M66" i="16" s="1"/>
  <c r="L54" i="16"/>
  <c r="L55" i="16"/>
  <c r="M56" i="16"/>
  <c r="M67" i="16" s="1"/>
  <c r="L56" i="16"/>
  <c r="M54" i="16"/>
  <c r="M65" i="16" s="1"/>
  <c r="L52" i="16"/>
  <c r="M52" i="16"/>
  <c r="M63" i="16" s="1"/>
  <c r="M75" i="12"/>
  <c r="O62" i="12"/>
  <c r="O76" i="12"/>
  <c r="Q63" i="12"/>
  <c r="M71" i="12"/>
  <c r="O58" i="12"/>
  <c r="U64" i="12"/>
  <c r="U77" i="12" s="1"/>
  <c r="S57" i="12"/>
  <c r="S70" i="12" s="1"/>
  <c r="S60" i="12"/>
  <c r="S73" i="12" s="1"/>
  <c r="H65" i="12"/>
  <c r="H89" i="12" s="1"/>
  <c r="L56" i="12"/>
  <c r="L80" i="12" s="1"/>
  <c r="J69" i="12"/>
  <c r="J13" i="12" s="1"/>
  <c r="F67" i="12"/>
  <c r="J55" i="12"/>
  <c r="J79" i="12" s="1"/>
  <c r="D63" i="19" l="1"/>
  <c r="D74" i="19"/>
  <c r="D40" i="16"/>
  <c r="C104" i="12"/>
  <c r="D104" i="12" s="1"/>
  <c r="S61" i="12"/>
  <c r="S74" i="12" s="1"/>
  <c r="U56" i="12"/>
  <c r="U69" i="12" s="1"/>
  <c r="S59" i="12"/>
  <c r="S72" i="12" s="1"/>
  <c r="H22" i="12"/>
  <c r="J78" i="16"/>
  <c r="J62" i="16"/>
  <c r="L67" i="16"/>
  <c r="L75" i="16"/>
  <c r="L68" i="16"/>
  <c r="L76" i="16"/>
  <c r="L66" i="16"/>
  <c r="L74" i="16"/>
  <c r="L65" i="16"/>
  <c r="L73" i="16"/>
  <c r="L64" i="16"/>
  <c r="L72" i="16"/>
  <c r="L63" i="16"/>
  <c r="L71" i="16"/>
  <c r="N64" i="16"/>
  <c r="N58" i="12"/>
  <c r="L82" i="12"/>
  <c r="L71" i="12"/>
  <c r="L15" i="12" s="1"/>
  <c r="N61" i="12"/>
  <c r="L85" i="12"/>
  <c r="L74" i="12"/>
  <c r="L18" i="12" s="1"/>
  <c r="N59" i="12"/>
  <c r="L83" i="12"/>
  <c r="L72" i="12"/>
  <c r="L16" i="12" s="1"/>
  <c r="N57" i="12"/>
  <c r="L81" i="12"/>
  <c r="L70" i="12"/>
  <c r="L14" i="12" s="1"/>
  <c r="N60" i="12"/>
  <c r="L84" i="12"/>
  <c r="L73" i="12"/>
  <c r="L17" i="12" s="1"/>
  <c r="N64" i="12"/>
  <c r="L88" i="12"/>
  <c r="L77" i="12"/>
  <c r="L21" i="12" s="1"/>
  <c r="N63" i="12"/>
  <c r="L87" i="12"/>
  <c r="L76" i="12"/>
  <c r="L20" i="12" s="1"/>
  <c r="N62" i="12"/>
  <c r="L86" i="12"/>
  <c r="L75" i="12"/>
  <c r="L19" i="12" s="1"/>
  <c r="M68" i="12"/>
  <c r="M67" i="12" s="1"/>
  <c r="O55" i="12"/>
  <c r="O65" i="12" s="1"/>
  <c r="M68" i="16"/>
  <c r="M62" i="16" s="1"/>
  <c r="O57" i="16"/>
  <c r="M60" i="16"/>
  <c r="J12" i="12"/>
  <c r="N57" i="16"/>
  <c r="L60" i="16"/>
  <c r="O53" i="16"/>
  <c r="O64" i="16" s="1"/>
  <c r="N54" i="16"/>
  <c r="O55" i="16"/>
  <c r="O66" i="16" s="1"/>
  <c r="O56" i="16"/>
  <c r="O67" i="16" s="1"/>
  <c r="O54" i="16"/>
  <c r="O65" i="16" s="1"/>
  <c r="P53" i="16"/>
  <c r="N56" i="16"/>
  <c r="N55" i="16"/>
  <c r="O52" i="16"/>
  <c r="O63" i="16" s="1"/>
  <c r="N52" i="16"/>
  <c r="Q76" i="12"/>
  <c r="S63" i="12"/>
  <c r="O75" i="12"/>
  <c r="Q62" i="12"/>
  <c r="O71" i="12"/>
  <c r="Q58" i="12"/>
  <c r="W56" i="12"/>
  <c r="W69" i="12" s="1"/>
  <c r="U60" i="12"/>
  <c r="U73" i="12" s="1"/>
  <c r="U57" i="12"/>
  <c r="U70" i="12" s="1"/>
  <c r="W64" i="12"/>
  <c r="W77" i="12" s="1"/>
  <c r="U59" i="12"/>
  <c r="U72" i="12" s="1"/>
  <c r="U61" i="12"/>
  <c r="U74" i="12" s="1"/>
  <c r="N56" i="12"/>
  <c r="N80" i="12" s="1"/>
  <c r="L69" i="12"/>
  <c r="L13" i="12" s="1"/>
  <c r="J65" i="12"/>
  <c r="J89" i="12" s="1"/>
  <c r="H67" i="12"/>
  <c r="L55" i="12"/>
  <c r="L79" i="12" s="1"/>
  <c r="J68" i="12"/>
  <c r="J11" i="12" s="1"/>
  <c r="H23" i="12" l="1"/>
  <c r="N72" i="16"/>
  <c r="L62" i="16"/>
  <c r="L78" i="16"/>
  <c r="N67" i="16"/>
  <c r="N75" i="16"/>
  <c r="N68" i="16"/>
  <c r="N76" i="16"/>
  <c r="P72" i="16"/>
  <c r="N66" i="16"/>
  <c r="N74" i="16"/>
  <c r="N63" i="16"/>
  <c r="N71" i="16"/>
  <c r="N65" i="16"/>
  <c r="N73" i="16"/>
  <c r="L12" i="12"/>
  <c r="P59" i="12"/>
  <c r="N83" i="12"/>
  <c r="N72" i="12"/>
  <c r="N16" i="12" s="1"/>
  <c r="P60" i="12"/>
  <c r="N84" i="12"/>
  <c r="N73" i="12"/>
  <c r="N17" i="12" s="1"/>
  <c r="P63" i="12"/>
  <c r="N87" i="12"/>
  <c r="N76" i="12"/>
  <c r="N20" i="12" s="1"/>
  <c r="P61" i="12"/>
  <c r="N85" i="12"/>
  <c r="N74" i="12"/>
  <c r="N18" i="12" s="1"/>
  <c r="P62" i="12"/>
  <c r="N86" i="12"/>
  <c r="N75" i="12"/>
  <c r="N19" i="12" s="1"/>
  <c r="P57" i="12"/>
  <c r="N81" i="12"/>
  <c r="N70" i="12"/>
  <c r="N14" i="12" s="1"/>
  <c r="P64" i="12"/>
  <c r="N88" i="12"/>
  <c r="N77" i="12"/>
  <c r="N21" i="12" s="1"/>
  <c r="P58" i="12"/>
  <c r="N82" i="12"/>
  <c r="N71" i="12"/>
  <c r="N15" i="12" s="1"/>
  <c r="J22" i="12"/>
  <c r="O68" i="12"/>
  <c r="O67" i="12" s="1"/>
  <c r="Q55" i="12"/>
  <c r="O68" i="16"/>
  <c r="O62" i="16" s="1"/>
  <c r="Q57" i="16"/>
  <c r="P64" i="16"/>
  <c r="P57" i="16"/>
  <c r="O60" i="16"/>
  <c r="N60" i="16"/>
  <c r="P54" i="16"/>
  <c r="Q55" i="16"/>
  <c r="Q66" i="16" s="1"/>
  <c r="Q53" i="16"/>
  <c r="Q64" i="16" s="1"/>
  <c r="P52" i="16"/>
  <c r="Q56" i="16"/>
  <c r="Q67" i="16" s="1"/>
  <c r="P55" i="16"/>
  <c r="Q52" i="16"/>
  <c r="Q63" i="16" s="1"/>
  <c r="P56" i="16"/>
  <c r="R53" i="16"/>
  <c r="Q54" i="16"/>
  <c r="Q65" i="16" s="1"/>
  <c r="Q71" i="12"/>
  <c r="S58" i="12"/>
  <c r="Q75" i="12"/>
  <c r="S62" i="12"/>
  <c r="S76" i="12"/>
  <c r="U63" i="12"/>
  <c r="W57" i="12"/>
  <c r="W70" i="12" s="1"/>
  <c r="Y56" i="12"/>
  <c r="W59" i="12"/>
  <c r="W72" i="12" s="1"/>
  <c r="W61" i="12"/>
  <c r="W74" i="12" s="1"/>
  <c r="W60" i="12"/>
  <c r="W73" i="12" s="1"/>
  <c r="Y64" i="12"/>
  <c r="L65" i="12"/>
  <c r="L89" i="12" s="1"/>
  <c r="P56" i="12"/>
  <c r="P80" i="12" s="1"/>
  <c r="N69" i="12"/>
  <c r="N13" i="12" s="1"/>
  <c r="J67" i="12"/>
  <c r="N55" i="12"/>
  <c r="N79" i="12" s="1"/>
  <c r="L68" i="12"/>
  <c r="L11" i="12" s="1"/>
  <c r="J23" i="12" l="1"/>
  <c r="L22" i="12"/>
  <c r="L23" i="12" s="1"/>
  <c r="N62" i="16"/>
  <c r="N78" i="16"/>
  <c r="P65" i="16"/>
  <c r="P73" i="16"/>
  <c r="P68" i="16"/>
  <c r="P76" i="16"/>
  <c r="P74" i="16"/>
  <c r="P67" i="16"/>
  <c r="P75" i="16"/>
  <c r="P63" i="16"/>
  <c r="P71" i="16"/>
  <c r="R64" i="16"/>
  <c r="R62" i="12"/>
  <c r="P86" i="12"/>
  <c r="P75" i="12"/>
  <c r="P19" i="12" s="1"/>
  <c r="R64" i="12"/>
  <c r="P88" i="12"/>
  <c r="P77" i="12"/>
  <c r="P21" i="12" s="1"/>
  <c r="R60" i="12"/>
  <c r="P84" i="12"/>
  <c r="P73" i="12"/>
  <c r="P17" i="12" s="1"/>
  <c r="R61" i="12"/>
  <c r="P85" i="12"/>
  <c r="P74" i="12"/>
  <c r="P18" i="12" s="1"/>
  <c r="R63" i="12"/>
  <c r="P87" i="12"/>
  <c r="P76" i="12"/>
  <c r="P20" i="12" s="1"/>
  <c r="P81" i="12"/>
  <c r="P70" i="12"/>
  <c r="P14" i="12" s="1"/>
  <c r="R57" i="12"/>
  <c r="R59" i="12"/>
  <c r="P83" i="12"/>
  <c r="P72" i="12"/>
  <c r="P16" i="12" s="1"/>
  <c r="R58" i="12"/>
  <c r="P82" i="12"/>
  <c r="P71" i="12"/>
  <c r="P15" i="12" s="1"/>
  <c r="N12" i="12"/>
  <c r="Q68" i="12"/>
  <c r="Q67" i="12" s="1"/>
  <c r="S55" i="12"/>
  <c r="S65" i="12" s="1"/>
  <c r="Q65" i="12"/>
  <c r="Q68" i="16"/>
  <c r="Q62" i="16" s="1"/>
  <c r="S57" i="16"/>
  <c r="P66" i="16"/>
  <c r="R57" i="16"/>
  <c r="P60" i="16"/>
  <c r="Q60" i="16"/>
  <c r="S55" i="16"/>
  <c r="S66" i="16" s="1"/>
  <c r="R54" i="16"/>
  <c r="S53" i="16"/>
  <c r="S64" i="16" s="1"/>
  <c r="S52" i="16"/>
  <c r="S63" i="16" s="1"/>
  <c r="S54" i="16"/>
  <c r="S65" i="16" s="1"/>
  <c r="R56" i="16"/>
  <c r="R55" i="16"/>
  <c r="R52" i="16"/>
  <c r="T53" i="16"/>
  <c r="S56" i="16"/>
  <c r="S67" i="16" s="1"/>
  <c r="Y69" i="12"/>
  <c r="U76" i="12"/>
  <c r="W63" i="12"/>
  <c r="S75" i="12"/>
  <c r="U62" i="12"/>
  <c r="Y77" i="12"/>
  <c r="S71" i="12"/>
  <c r="U58" i="12"/>
  <c r="Y61" i="12"/>
  <c r="Y57" i="12"/>
  <c r="Y70" i="12" s="1"/>
  <c r="Y60" i="12"/>
  <c r="Y59" i="12"/>
  <c r="R56" i="12"/>
  <c r="R80" i="12" s="1"/>
  <c r="P69" i="12"/>
  <c r="P13" i="12" s="1"/>
  <c r="L67" i="12"/>
  <c r="P55" i="12"/>
  <c r="P79" i="12" s="1"/>
  <c r="N68" i="12"/>
  <c r="N11" i="12" s="1"/>
  <c r="N65" i="12"/>
  <c r="N89" i="12" s="1"/>
  <c r="C94" i="12" l="1"/>
  <c r="D94" i="12" s="1"/>
  <c r="C105" i="12"/>
  <c r="D105" i="12" s="1"/>
  <c r="R65" i="16"/>
  <c r="R73" i="16"/>
  <c r="T64" i="16"/>
  <c r="P78" i="16"/>
  <c r="R67" i="16"/>
  <c r="R75" i="16"/>
  <c r="R68" i="16"/>
  <c r="R76" i="16"/>
  <c r="R63" i="16"/>
  <c r="R71" i="16"/>
  <c r="P62" i="16"/>
  <c r="R72" i="16"/>
  <c r="R66" i="16"/>
  <c r="R74" i="16"/>
  <c r="N22" i="12"/>
  <c r="T58" i="12"/>
  <c r="R82" i="12"/>
  <c r="R71" i="12"/>
  <c r="R15" i="12" s="1"/>
  <c r="T60" i="12"/>
  <c r="R84" i="12"/>
  <c r="R73" i="12"/>
  <c r="R17" i="12" s="1"/>
  <c r="T59" i="12"/>
  <c r="R83" i="12"/>
  <c r="R72" i="12"/>
  <c r="R16" i="12" s="1"/>
  <c r="T64" i="12"/>
  <c r="R88" i="12"/>
  <c r="R77" i="12"/>
  <c r="R21" i="12" s="1"/>
  <c r="R81" i="12"/>
  <c r="T57" i="12"/>
  <c r="R70" i="12"/>
  <c r="R14" i="12" s="1"/>
  <c r="T61" i="12"/>
  <c r="R85" i="12"/>
  <c r="R74" i="12"/>
  <c r="R18" i="12" s="1"/>
  <c r="T63" i="12"/>
  <c r="R87" i="12"/>
  <c r="R76" i="12"/>
  <c r="R20" i="12" s="1"/>
  <c r="T62" i="12"/>
  <c r="R86" i="12"/>
  <c r="R75" i="12"/>
  <c r="R19" i="12" s="1"/>
  <c r="S68" i="12"/>
  <c r="S67" i="12" s="1"/>
  <c r="U55" i="12"/>
  <c r="U65" i="12" s="1"/>
  <c r="S68" i="16"/>
  <c r="U57" i="16"/>
  <c r="S62" i="16"/>
  <c r="P12" i="12"/>
  <c r="T57" i="16"/>
  <c r="R60" i="16"/>
  <c r="S60" i="16"/>
  <c r="U55" i="16"/>
  <c r="U66" i="16" s="1"/>
  <c r="T54" i="16"/>
  <c r="U53" i="16"/>
  <c r="U64" i="16" s="1"/>
  <c r="U56" i="16"/>
  <c r="U67" i="16" s="1"/>
  <c r="T55" i="16"/>
  <c r="V53" i="16"/>
  <c r="T56" i="16"/>
  <c r="T52" i="16"/>
  <c r="U52" i="16"/>
  <c r="U63" i="16" s="1"/>
  <c r="U54" i="16"/>
  <c r="U65" i="16" s="1"/>
  <c r="U75" i="12"/>
  <c r="W62" i="12"/>
  <c r="Y72" i="12"/>
  <c r="W76" i="12"/>
  <c r="Y63" i="12"/>
  <c r="Y73" i="12"/>
  <c r="U71" i="12"/>
  <c r="W58" i="12"/>
  <c r="Y74" i="12"/>
  <c r="T56" i="12"/>
  <c r="T80" i="12" s="1"/>
  <c r="R69" i="12"/>
  <c r="R13" i="12" s="1"/>
  <c r="N67" i="12"/>
  <c r="R55" i="12"/>
  <c r="P68" i="12"/>
  <c r="P11" i="12" s="1"/>
  <c r="P65" i="12"/>
  <c r="P89" i="12" s="1"/>
  <c r="R79" i="12" l="1"/>
  <c r="R68" i="12"/>
  <c r="R11" i="12" s="1"/>
  <c r="N23" i="12"/>
  <c r="R62" i="16"/>
  <c r="T66" i="16"/>
  <c r="T74" i="16"/>
  <c r="T65" i="16"/>
  <c r="T18" i="16" s="1"/>
  <c r="M17" i="19" s="1"/>
  <c r="T73" i="16"/>
  <c r="T72" i="16"/>
  <c r="T63" i="16"/>
  <c r="T71" i="16"/>
  <c r="R78" i="16"/>
  <c r="T67" i="16"/>
  <c r="T75" i="16"/>
  <c r="V64" i="16"/>
  <c r="T68" i="16"/>
  <c r="T76" i="16"/>
  <c r="T81" i="12"/>
  <c r="T70" i="12"/>
  <c r="T14" i="12" s="1"/>
  <c r="V57" i="12"/>
  <c r="V63" i="12"/>
  <c r="T87" i="12"/>
  <c r="T76" i="12"/>
  <c r="T20" i="12" s="1"/>
  <c r="V60" i="12"/>
  <c r="T84" i="12"/>
  <c r="T73" i="12"/>
  <c r="T17" i="12" s="1"/>
  <c r="V64" i="12"/>
  <c r="T88" i="12"/>
  <c r="T77" i="12"/>
  <c r="T21" i="12" s="1"/>
  <c r="V59" i="12"/>
  <c r="T83" i="12"/>
  <c r="T72" i="12"/>
  <c r="T16" i="12" s="1"/>
  <c r="V62" i="12"/>
  <c r="T86" i="12"/>
  <c r="T75" i="12"/>
  <c r="T19" i="12" s="1"/>
  <c r="V61" i="12"/>
  <c r="T85" i="12"/>
  <c r="T74" i="12"/>
  <c r="T18" i="12" s="1"/>
  <c r="V58" i="12"/>
  <c r="T82" i="12"/>
  <c r="T71" i="12"/>
  <c r="T15" i="12" s="1"/>
  <c r="R12" i="12"/>
  <c r="U68" i="12"/>
  <c r="U67" i="12" s="1"/>
  <c r="W55" i="12"/>
  <c r="W65" i="12" s="1"/>
  <c r="U68" i="16"/>
  <c r="U62" i="16" s="1"/>
  <c r="W57" i="16"/>
  <c r="W68" i="16" s="1"/>
  <c r="T60" i="16"/>
  <c r="P22" i="12"/>
  <c r="P23" i="12" s="1"/>
  <c r="V57" i="16"/>
  <c r="U60" i="16"/>
  <c r="V54" i="16"/>
  <c r="W55" i="16"/>
  <c r="W66" i="16" s="1"/>
  <c r="W53" i="16"/>
  <c r="W64" i="16" s="1"/>
  <c r="V52" i="16"/>
  <c r="X53" i="16"/>
  <c r="V55" i="16"/>
  <c r="W56" i="16"/>
  <c r="W67" i="16" s="1"/>
  <c r="W54" i="16"/>
  <c r="W65" i="16" s="1"/>
  <c r="W52" i="16"/>
  <c r="V56" i="16"/>
  <c r="W71" i="12"/>
  <c r="Y58" i="12"/>
  <c r="Y76" i="12"/>
  <c r="W75" i="12"/>
  <c r="Y62" i="12"/>
  <c r="V56" i="12"/>
  <c r="V80" i="12" s="1"/>
  <c r="T69" i="12"/>
  <c r="T13" i="12" s="1"/>
  <c r="P67" i="12"/>
  <c r="T55" i="12"/>
  <c r="T79" i="12" s="1"/>
  <c r="R65" i="12"/>
  <c r="R89" i="12" s="1"/>
  <c r="R22" i="12" l="1"/>
  <c r="R23" i="12" s="1"/>
  <c r="T62" i="16"/>
  <c r="V68" i="16"/>
  <c r="V76" i="16"/>
  <c r="X64" i="16"/>
  <c r="T78" i="16"/>
  <c r="V63" i="16"/>
  <c r="V71" i="16"/>
  <c r="V72" i="16"/>
  <c r="V66" i="16"/>
  <c r="V74" i="16"/>
  <c r="V67" i="16"/>
  <c r="V75" i="16"/>
  <c r="W63" i="16"/>
  <c r="W62" i="16" s="1"/>
  <c r="V65" i="16"/>
  <c r="V73" i="16"/>
  <c r="X61" i="12"/>
  <c r="R5" i="12" s="1"/>
  <c r="R6" i="12" s="1"/>
  <c r="V85" i="12"/>
  <c r="V74" i="12"/>
  <c r="V18" i="12" s="1"/>
  <c r="X62" i="12"/>
  <c r="S5" i="12" s="1"/>
  <c r="V86" i="12"/>
  <c r="V75" i="12"/>
  <c r="V19" i="12" s="1"/>
  <c r="X64" i="12"/>
  <c r="U5" i="12" s="1"/>
  <c r="U6" i="12" s="1"/>
  <c r="V88" i="12"/>
  <c r="V77" i="12"/>
  <c r="V21" i="12" s="1"/>
  <c r="X63" i="12"/>
  <c r="T5" i="12" s="1"/>
  <c r="T6" i="12" s="1"/>
  <c r="V87" i="12"/>
  <c r="V76" i="12"/>
  <c r="V20" i="12" s="1"/>
  <c r="X60" i="12"/>
  <c r="Q5" i="12" s="1"/>
  <c r="Q6" i="12" s="1"/>
  <c r="V84" i="12"/>
  <c r="V73" i="12"/>
  <c r="V17" i="12" s="1"/>
  <c r="X58" i="12"/>
  <c r="O5" i="12" s="1"/>
  <c r="O6" i="12" s="1"/>
  <c r="V82" i="12"/>
  <c r="V71" i="12"/>
  <c r="V15" i="12" s="1"/>
  <c r="V81" i="12"/>
  <c r="X57" i="12"/>
  <c r="N5" i="12" s="1"/>
  <c r="N6" i="12" s="1"/>
  <c r="V70" i="12"/>
  <c r="V14" i="12" s="1"/>
  <c r="X59" i="12"/>
  <c r="P5" i="12" s="1"/>
  <c r="P6" i="12" s="1"/>
  <c r="V83" i="12"/>
  <c r="V72" i="12"/>
  <c r="V16" i="12" s="1"/>
  <c r="W68" i="12"/>
  <c r="W67" i="12" s="1"/>
  <c r="Y55" i="12"/>
  <c r="Y57" i="16"/>
  <c r="X57" i="16"/>
  <c r="W60" i="16"/>
  <c r="V60" i="16"/>
  <c r="V78" i="16" s="1"/>
  <c r="X54" i="16"/>
  <c r="Y55" i="16"/>
  <c r="Y53" i="16"/>
  <c r="Y64" i="16" s="1"/>
  <c r="X52" i="16"/>
  <c r="X56" i="16"/>
  <c r="X55" i="16"/>
  <c r="Y54" i="16"/>
  <c r="Y52" i="16"/>
  <c r="Y56" i="16"/>
  <c r="T12" i="12"/>
  <c r="Y75" i="12"/>
  <c r="Y71" i="12"/>
  <c r="X56" i="12"/>
  <c r="V69" i="12"/>
  <c r="V13" i="12" s="1"/>
  <c r="R67" i="12"/>
  <c r="V55" i="12"/>
  <c r="V79" i="12" s="1"/>
  <c r="T68" i="12"/>
  <c r="T11" i="12" s="1"/>
  <c r="T65" i="12"/>
  <c r="T89" i="12" s="1"/>
  <c r="M5" i="16" l="1"/>
  <c r="M6" i="16" s="1"/>
  <c r="Y68" i="16"/>
  <c r="Q5" i="16"/>
  <c r="Q6" i="16" s="1"/>
  <c r="Y67" i="16"/>
  <c r="P5" i="16"/>
  <c r="P6" i="16" s="1"/>
  <c r="Y66" i="16"/>
  <c r="O5" i="16"/>
  <c r="O6" i="16" s="1"/>
  <c r="Y65" i="16"/>
  <c r="N5" i="16"/>
  <c r="N6" i="16" s="1"/>
  <c r="Y63" i="16"/>
  <c r="L5" i="16"/>
  <c r="L6" i="16" s="1"/>
  <c r="X80" i="12"/>
  <c r="M5" i="12"/>
  <c r="M6" i="12" s="1"/>
  <c r="C106" i="12"/>
  <c r="D106" i="12" s="1"/>
  <c r="Y68" i="12"/>
  <c r="Y67" i="12" s="1"/>
  <c r="X72" i="16"/>
  <c r="V62" i="16"/>
  <c r="X68" i="16"/>
  <c r="X76" i="16"/>
  <c r="X66" i="16"/>
  <c r="X74" i="16"/>
  <c r="X67" i="16"/>
  <c r="X75" i="16"/>
  <c r="X63" i="16"/>
  <c r="X71" i="16"/>
  <c r="X65" i="16"/>
  <c r="X73" i="16"/>
  <c r="X72" i="12"/>
  <c r="X16" i="12" s="1"/>
  <c r="X83" i="12"/>
  <c r="X81" i="12"/>
  <c r="X70" i="12"/>
  <c r="X14" i="12" s="1"/>
  <c r="X73" i="12"/>
  <c r="X17" i="12" s="1"/>
  <c r="Z17" i="12" s="1"/>
  <c r="X84" i="12"/>
  <c r="Y65" i="12"/>
  <c r="X75" i="12"/>
  <c r="X19" i="12" s="1"/>
  <c r="Z19" i="12" s="1"/>
  <c r="X86" i="12"/>
  <c r="X71" i="12"/>
  <c r="X15" i="12" s="1"/>
  <c r="Z15" i="12" s="1"/>
  <c r="X82" i="12"/>
  <c r="X76" i="12"/>
  <c r="X20" i="12" s="1"/>
  <c r="X87" i="12"/>
  <c r="X77" i="12"/>
  <c r="X21" i="12" s="1"/>
  <c r="X88" i="12"/>
  <c r="X74" i="12"/>
  <c r="X18" i="12" s="1"/>
  <c r="Z18" i="12" s="1"/>
  <c r="X85" i="12"/>
  <c r="V12" i="12"/>
  <c r="X60" i="16"/>
  <c r="Y60" i="16"/>
  <c r="T22" i="12"/>
  <c r="X69" i="12"/>
  <c r="X13" i="12" s="1"/>
  <c r="T67" i="12"/>
  <c r="X55" i="12"/>
  <c r="X79" i="12" s="1"/>
  <c r="V68" i="12"/>
  <c r="V11" i="12" s="1"/>
  <c r="S5" i="16" l="1"/>
  <c r="T5" i="16" s="1"/>
  <c r="Y62" i="16"/>
  <c r="L5" i="12"/>
  <c r="L6" i="12" s="1"/>
  <c r="T23" i="12"/>
  <c r="X62" i="16"/>
  <c r="X78" i="16"/>
  <c r="V22" i="12"/>
  <c r="V23" i="12" s="1"/>
  <c r="X12" i="12"/>
  <c r="Z12" i="12" s="1"/>
  <c r="X68" i="12"/>
  <c r="X11" i="12" s="1"/>
  <c r="Z11" i="12" s="1"/>
  <c r="V67" i="12"/>
  <c r="S6" i="16" l="1"/>
  <c r="V5" i="12"/>
  <c r="V6" i="12"/>
  <c r="W5" i="12"/>
  <c r="X22" i="12"/>
  <c r="X23" i="12" s="1"/>
  <c r="Z22" i="12"/>
  <c r="Z23" i="12" s="1"/>
  <c r="X67" i="12"/>
  <c r="C107" i="12" l="1"/>
  <c r="D107" i="12" s="1"/>
  <c r="E94" i="12"/>
  <c r="F94" i="12" s="1"/>
  <c r="D41" i="12"/>
  <c r="H41" i="12" l="1"/>
  <c r="F41" i="12"/>
  <c r="J41" i="12" l="1"/>
  <c r="L41" i="12" l="1"/>
  <c r="N41" i="12" l="1"/>
  <c r="Z13" i="12" l="1"/>
  <c r="P41" i="12"/>
  <c r="Z21" i="12" l="1"/>
  <c r="Z14" i="12"/>
  <c r="R41" i="12"/>
  <c r="V65" i="12"/>
  <c r="V89" i="12" s="1"/>
  <c r="X65" i="12" l="1"/>
  <c r="X89" i="12" s="1"/>
  <c r="T41" i="12"/>
  <c r="V41" i="12" l="1"/>
  <c r="C31" i="3"/>
  <c r="X41" i="12" l="1"/>
  <c r="P78" i="3" l="1"/>
  <c r="O78" i="3"/>
  <c r="P76" i="3"/>
  <c r="P75" i="3" s="1"/>
  <c r="O76" i="3"/>
  <c r="Q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P73" i="3"/>
  <c r="O73" i="3"/>
  <c r="P72" i="3"/>
  <c r="O72" i="3"/>
  <c r="P71" i="3"/>
  <c r="P70" i="3" s="1"/>
  <c r="N71" i="3"/>
  <c r="E71" i="3"/>
  <c r="O71" i="3" s="1"/>
  <c r="O70" i="3" s="1"/>
  <c r="Q70" i="3"/>
  <c r="N70" i="3"/>
  <c r="M70" i="3"/>
  <c r="L70" i="3"/>
  <c r="K70" i="3"/>
  <c r="J70" i="3"/>
  <c r="I70" i="3"/>
  <c r="H70" i="3"/>
  <c r="G70" i="3"/>
  <c r="F70" i="3"/>
  <c r="E70" i="3"/>
  <c r="D70" i="3"/>
  <c r="C70" i="3"/>
  <c r="P68" i="3"/>
  <c r="O68" i="3"/>
  <c r="P67" i="3"/>
  <c r="O67" i="3"/>
  <c r="P66" i="3"/>
  <c r="O66" i="3"/>
  <c r="P65" i="3"/>
  <c r="N65" i="3"/>
  <c r="N63" i="3" s="1"/>
  <c r="M65" i="3"/>
  <c r="L65" i="3"/>
  <c r="L63" i="3" s="1"/>
  <c r="K65" i="3"/>
  <c r="J65" i="3"/>
  <c r="I65" i="3"/>
  <c r="I63" i="3" s="1"/>
  <c r="H65" i="3"/>
  <c r="G65" i="3"/>
  <c r="F65" i="3"/>
  <c r="F63" i="3" s="1"/>
  <c r="E65" i="3"/>
  <c r="D65" i="3"/>
  <c r="D63" i="3" s="1"/>
  <c r="C65" i="3"/>
  <c r="P64" i="3"/>
  <c r="P63" i="3" s="1"/>
  <c r="O64" i="3"/>
  <c r="Q63" i="3"/>
  <c r="M63" i="3"/>
  <c r="K63" i="3"/>
  <c r="J63" i="3"/>
  <c r="H63" i="3"/>
  <c r="G63" i="3"/>
  <c r="E63" i="3"/>
  <c r="C63" i="3"/>
  <c r="P61" i="3"/>
  <c r="O61" i="3"/>
  <c r="P60" i="3"/>
  <c r="O60" i="3"/>
  <c r="P59" i="3"/>
  <c r="D59" i="3"/>
  <c r="C59" i="3"/>
  <c r="P58" i="3"/>
  <c r="N58" i="3"/>
  <c r="M58" i="3"/>
  <c r="L58" i="3"/>
  <c r="K58" i="3"/>
  <c r="J58" i="3"/>
  <c r="I58" i="3"/>
  <c r="H58" i="3"/>
  <c r="G58" i="3"/>
  <c r="F58" i="3"/>
  <c r="E58" i="3"/>
  <c r="D58" i="3"/>
  <c r="P57" i="3"/>
  <c r="O57" i="3"/>
  <c r="P56" i="3"/>
  <c r="N56" i="3"/>
  <c r="M56" i="3"/>
  <c r="L56" i="3"/>
  <c r="K56" i="3"/>
  <c r="J56" i="3"/>
  <c r="I56" i="3"/>
  <c r="H56" i="3"/>
  <c r="G56" i="3"/>
  <c r="F56" i="3"/>
  <c r="E56" i="3"/>
  <c r="D56" i="3"/>
  <c r="D55" i="3" s="1"/>
  <c r="C56" i="3"/>
  <c r="C55" i="3" s="1"/>
  <c r="Q55" i="3"/>
  <c r="P55" i="3"/>
  <c r="P53" i="3"/>
  <c r="F53" i="3"/>
  <c r="G53" i="3" s="1"/>
  <c r="H53" i="3" s="1"/>
  <c r="I53" i="3" s="1"/>
  <c r="J53" i="3" s="1"/>
  <c r="K53" i="3" s="1"/>
  <c r="L53" i="3" s="1"/>
  <c r="M53" i="3" s="1"/>
  <c r="N53" i="3" s="1"/>
  <c r="D53" i="3"/>
  <c r="E53" i="3" s="1"/>
  <c r="P52" i="3"/>
  <c r="D52" i="3"/>
  <c r="P51" i="3"/>
  <c r="P49" i="3" s="1"/>
  <c r="E51" i="3"/>
  <c r="D51" i="3"/>
  <c r="P50" i="3"/>
  <c r="M50" i="3"/>
  <c r="L50" i="3"/>
  <c r="Q49" i="3"/>
  <c r="D49" i="3"/>
  <c r="C49" i="3"/>
  <c r="O47" i="3"/>
  <c r="Q47" i="3" s="1"/>
  <c r="P46" i="3"/>
  <c r="D46" i="3"/>
  <c r="P45" i="3"/>
  <c r="E45" i="3"/>
  <c r="F45" i="3" s="1"/>
  <c r="G45" i="3" s="1"/>
  <c r="H45" i="3" s="1"/>
  <c r="I45" i="3" s="1"/>
  <c r="J45" i="3" s="1"/>
  <c r="K45" i="3" s="1"/>
  <c r="L45" i="3" s="1"/>
  <c r="M45" i="3" s="1"/>
  <c r="N45" i="3" s="1"/>
  <c r="D45" i="3"/>
  <c r="P44" i="3"/>
  <c r="J44" i="3"/>
  <c r="K44" i="3" s="1"/>
  <c r="L44" i="3" s="1"/>
  <c r="M44" i="3" s="1"/>
  <c r="N44" i="3" s="1"/>
  <c r="E44" i="3"/>
  <c r="F44" i="3" s="1"/>
  <c r="G44" i="3" s="1"/>
  <c r="H44" i="3" s="1"/>
  <c r="I44" i="3" s="1"/>
  <c r="D44" i="3"/>
  <c r="P43" i="3"/>
  <c r="J43" i="3"/>
  <c r="G43" i="3"/>
  <c r="H43" i="3" s="1"/>
  <c r="I43" i="3" s="1"/>
  <c r="E43" i="3"/>
  <c r="F43" i="3" s="1"/>
  <c r="D43" i="3"/>
  <c r="P42" i="3"/>
  <c r="D42" i="3"/>
  <c r="Q41" i="3"/>
  <c r="C41" i="3"/>
  <c r="P39" i="3"/>
  <c r="P38" i="3"/>
  <c r="P37" i="3"/>
  <c r="P36" i="3"/>
  <c r="P35" i="3" s="1"/>
  <c r="Q35" i="3"/>
  <c r="P33" i="3"/>
  <c r="N33" i="3"/>
  <c r="M33" i="3"/>
  <c r="L33" i="3"/>
  <c r="K33" i="3"/>
  <c r="J33" i="3"/>
  <c r="I33" i="3"/>
  <c r="H33" i="3"/>
  <c r="G33" i="3"/>
  <c r="F33" i="3"/>
  <c r="E33" i="3"/>
  <c r="D33" i="3"/>
  <c r="C33" i="3"/>
  <c r="P32" i="3"/>
  <c r="N32" i="3"/>
  <c r="M32" i="3"/>
  <c r="L32" i="3"/>
  <c r="K32" i="3"/>
  <c r="J32" i="3"/>
  <c r="I32" i="3"/>
  <c r="H32" i="3"/>
  <c r="G32" i="3"/>
  <c r="F32" i="3"/>
  <c r="E32" i="3"/>
  <c r="D32" i="3"/>
  <c r="C32" i="3"/>
  <c r="P31" i="3"/>
  <c r="N31" i="3"/>
  <c r="M31" i="3"/>
  <c r="L31" i="3"/>
  <c r="K31" i="3"/>
  <c r="J31" i="3"/>
  <c r="I31" i="3"/>
  <c r="H31" i="3"/>
  <c r="G31" i="3"/>
  <c r="F31" i="3"/>
  <c r="E31" i="3"/>
  <c r="D31" i="3"/>
  <c r="P30" i="3"/>
  <c r="N30" i="3"/>
  <c r="M30" i="3"/>
  <c r="L30" i="3"/>
  <c r="K30" i="3"/>
  <c r="J30" i="3"/>
  <c r="I30" i="3"/>
  <c r="H30" i="3"/>
  <c r="G30" i="3"/>
  <c r="F30" i="3"/>
  <c r="E30" i="3"/>
  <c r="D30" i="3"/>
  <c r="C30" i="3"/>
  <c r="O30" i="3" s="1"/>
  <c r="P29" i="3"/>
  <c r="N29" i="3"/>
  <c r="M29" i="3"/>
  <c r="L29" i="3"/>
  <c r="K29" i="3"/>
  <c r="J29" i="3"/>
  <c r="I29" i="3"/>
  <c r="H29" i="3"/>
  <c r="G29" i="3"/>
  <c r="F29" i="3"/>
  <c r="E29" i="3"/>
  <c r="D29" i="3"/>
  <c r="C29" i="3"/>
  <c r="P28" i="3"/>
  <c r="N28" i="3"/>
  <c r="M28" i="3"/>
  <c r="L28" i="3"/>
  <c r="K28" i="3"/>
  <c r="J28" i="3"/>
  <c r="I28" i="3"/>
  <c r="H28" i="3"/>
  <c r="G28" i="3"/>
  <c r="F28" i="3"/>
  <c r="E28" i="3"/>
  <c r="D28" i="3"/>
  <c r="C28" i="3"/>
  <c r="P27" i="3"/>
  <c r="N27" i="3"/>
  <c r="M27" i="3"/>
  <c r="L27" i="3"/>
  <c r="K27" i="3"/>
  <c r="J27" i="3"/>
  <c r="I27" i="3"/>
  <c r="H27" i="3"/>
  <c r="G27" i="3"/>
  <c r="F27" i="3"/>
  <c r="E27" i="3"/>
  <c r="D27" i="3"/>
  <c r="C27" i="3"/>
  <c r="P26" i="3"/>
  <c r="N26" i="3"/>
  <c r="M26" i="3"/>
  <c r="L26" i="3"/>
  <c r="K26" i="3"/>
  <c r="J26" i="3"/>
  <c r="I26" i="3"/>
  <c r="H26" i="3"/>
  <c r="G26" i="3"/>
  <c r="F26" i="3"/>
  <c r="E26" i="3"/>
  <c r="D26" i="3"/>
  <c r="C26" i="3"/>
  <c r="P25" i="3"/>
  <c r="N25" i="3"/>
  <c r="M25" i="3"/>
  <c r="L25" i="3"/>
  <c r="K25" i="3"/>
  <c r="J25" i="3"/>
  <c r="I25" i="3"/>
  <c r="H25" i="3"/>
  <c r="G25" i="3"/>
  <c r="F25" i="3"/>
  <c r="E25" i="3"/>
  <c r="D25" i="3"/>
  <c r="C25" i="3"/>
  <c r="Q24" i="3"/>
  <c r="Q18" i="3" s="1"/>
  <c r="P24" i="3"/>
  <c r="N24" i="3"/>
  <c r="M24" i="3"/>
  <c r="L24" i="3"/>
  <c r="K24" i="3"/>
  <c r="J24" i="3"/>
  <c r="I24" i="3"/>
  <c r="H24" i="3"/>
  <c r="G24" i="3"/>
  <c r="F24" i="3"/>
  <c r="E24" i="3"/>
  <c r="D24" i="3"/>
  <c r="C24" i="3"/>
  <c r="P23" i="3"/>
  <c r="N23" i="3"/>
  <c r="M23" i="3"/>
  <c r="L23" i="3"/>
  <c r="K23" i="3"/>
  <c r="J23" i="3"/>
  <c r="I23" i="3"/>
  <c r="H23" i="3"/>
  <c r="G23" i="3"/>
  <c r="F23" i="3"/>
  <c r="E23" i="3"/>
  <c r="D23" i="3"/>
  <c r="C23" i="3"/>
  <c r="P22" i="3"/>
  <c r="N22" i="3"/>
  <c r="M22" i="3"/>
  <c r="L22" i="3"/>
  <c r="K22" i="3"/>
  <c r="J22" i="3"/>
  <c r="I22" i="3"/>
  <c r="H22" i="3"/>
  <c r="G22" i="3"/>
  <c r="F22" i="3"/>
  <c r="E22" i="3"/>
  <c r="D22" i="3"/>
  <c r="C22" i="3"/>
  <c r="Q21" i="3"/>
  <c r="P21" i="3"/>
  <c r="N21" i="3"/>
  <c r="M21" i="3"/>
  <c r="L21" i="3"/>
  <c r="K21" i="3"/>
  <c r="J21" i="3"/>
  <c r="I21" i="3"/>
  <c r="H21" i="3"/>
  <c r="G21" i="3"/>
  <c r="F21" i="3"/>
  <c r="E21" i="3"/>
  <c r="D21" i="3"/>
  <c r="C21" i="3"/>
  <c r="P20" i="3"/>
  <c r="N20" i="3"/>
  <c r="M20" i="3"/>
  <c r="L20" i="3"/>
  <c r="K20" i="3"/>
  <c r="J20" i="3"/>
  <c r="I20" i="3"/>
  <c r="H20" i="3"/>
  <c r="G20" i="3"/>
  <c r="F20" i="3"/>
  <c r="E20" i="3"/>
  <c r="D20" i="3"/>
  <c r="C20" i="3"/>
  <c r="P19" i="3"/>
  <c r="N19" i="3"/>
  <c r="N18" i="3" s="1"/>
  <c r="M19" i="3"/>
  <c r="L19" i="3"/>
  <c r="K19" i="3"/>
  <c r="J19" i="3"/>
  <c r="I19" i="3"/>
  <c r="H19" i="3"/>
  <c r="G19" i="3"/>
  <c r="F19" i="3"/>
  <c r="E19" i="3"/>
  <c r="D19" i="3"/>
  <c r="O19" i="3" s="1"/>
  <c r="C19" i="3"/>
  <c r="Q16" i="3"/>
  <c r="Q14" i="3"/>
  <c r="P14" i="3"/>
  <c r="I14" i="3"/>
  <c r="E14" i="3"/>
  <c r="Q13" i="3"/>
  <c r="P10" i="3"/>
  <c r="N10" i="3"/>
  <c r="M10" i="3"/>
  <c r="M14" i="3" s="1"/>
  <c r="J10" i="3"/>
  <c r="J13" i="3" s="1"/>
  <c r="I10" i="3"/>
  <c r="F10" i="3"/>
  <c r="E10" i="3"/>
  <c r="P8" i="3"/>
  <c r="N8" i="3"/>
  <c r="N13" i="3" s="1"/>
  <c r="M8" i="3"/>
  <c r="L8" i="3"/>
  <c r="L10" i="3" s="1"/>
  <c r="L13" i="3" s="1"/>
  <c r="K8" i="3"/>
  <c r="J8" i="3"/>
  <c r="I8" i="3"/>
  <c r="I13" i="3" s="1"/>
  <c r="H8" i="3"/>
  <c r="G8" i="3"/>
  <c r="F8" i="3"/>
  <c r="F13" i="3" s="1"/>
  <c r="E8" i="3"/>
  <c r="E13" i="3" s="1"/>
  <c r="D8" i="3"/>
  <c r="D10" i="3" s="1"/>
  <c r="D13" i="3" s="1"/>
  <c r="C8" i="3"/>
  <c r="Q7" i="3"/>
  <c r="O7" i="3"/>
  <c r="N5" i="3"/>
  <c r="M5" i="3"/>
  <c r="L5" i="3"/>
  <c r="K5" i="3"/>
  <c r="J5" i="3"/>
  <c r="I5" i="3"/>
  <c r="H5" i="3"/>
  <c r="G5" i="3"/>
  <c r="F5" i="3"/>
  <c r="E5" i="3"/>
  <c r="D5" i="3"/>
  <c r="C5" i="3"/>
  <c r="O22" i="3" l="1"/>
  <c r="O21" i="3"/>
  <c r="O33" i="3"/>
  <c r="O24" i="3"/>
  <c r="G18" i="3"/>
  <c r="K18" i="3"/>
  <c r="K36" i="3" s="1"/>
  <c r="K38" i="3" s="1"/>
  <c r="F18" i="3"/>
  <c r="O28" i="3"/>
  <c r="D41" i="3"/>
  <c r="E42" i="3"/>
  <c r="O52" i="3"/>
  <c r="O45" i="3"/>
  <c r="K43" i="3"/>
  <c r="L43" i="3" s="1"/>
  <c r="M43" i="3" s="1"/>
  <c r="N43" i="3" s="1"/>
  <c r="O43" i="3"/>
  <c r="M13" i="3"/>
  <c r="N17" i="3" s="1"/>
  <c r="E18" i="3"/>
  <c r="M18" i="3"/>
  <c r="O27" i="3"/>
  <c r="N50" i="3"/>
  <c r="O58" i="3"/>
  <c r="O5" i="3"/>
  <c r="Q5" i="3" s="1"/>
  <c r="C18" i="3"/>
  <c r="G36" i="3"/>
  <c r="I18" i="3"/>
  <c r="P7" i="3"/>
  <c r="P5" i="3" s="1"/>
  <c r="P13" i="3"/>
  <c r="H18" i="3"/>
  <c r="P18" i="3"/>
  <c r="P16" i="3" s="1"/>
  <c r="O44" i="3"/>
  <c r="H10" i="3"/>
  <c r="H14" i="3" s="1"/>
  <c r="H13" i="3"/>
  <c r="O20" i="3"/>
  <c r="O23" i="3"/>
  <c r="O26" i="3"/>
  <c r="O29" i="3"/>
  <c r="P41" i="3"/>
  <c r="F51" i="3"/>
  <c r="O53" i="3"/>
  <c r="E59" i="3"/>
  <c r="N36" i="3"/>
  <c r="N39" i="3" s="1"/>
  <c r="J18" i="3"/>
  <c r="N38" i="3"/>
  <c r="J14" i="3"/>
  <c r="O31" i="3"/>
  <c r="C10" i="3"/>
  <c r="O10" i="3" s="1"/>
  <c r="C13" i="3"/>
  <c r="O8" i="3"/>
  <c r="K10" i="3"/>
  <c r="K13" i="3" s="1"/>
  <c r="Q80" i="3"/>
  <c r="Q84" i="3" s="1"/>
  <c r="D18" i="3"/>
  <c r="L18" i="3"/>
  <c r="O25" i="3"/>
  <c r="O56" i="3"/>
  <c r="O65" i="3"/>
  <c r="O63" i="3" s="1"/>
  <c r="G10" i="3"/>
  <c r="G13" i="3" s="1"/>
  <c r="E46" i="3"/>
  <c r="F46" i="3" s="1"/>
  <c r="G46" i="3" s="1"/>
  <c r="H46" i="3" s="1"/>
  <c r="I46" i="3" s="1"/>
  <c r="J46" i="3" s="1"/>
  <c r="K46" i="3" s="1"/>
  <c r="L46" i="3" s="1"/>
  <c r="M46" i="3" s="1"/>
  <c r="N46" i="3" s="1"/>
  <c r="E52" i="3"/>
  <c r="F52" i="3" s="1"/>
  <c r="G52" i="3" s="1"/>
  <c r="H52" i="3" s="1"/>
  <c r="I52" i="3" s="1"/>
  <c r="J52" i="3" s="1"/>
  <c r="K52" i="3" s="1"/>
  <c r="L52" i="3" s="1"/>
  <c r="M52" i="3" s="1"/>
  <c r="N52" i="3" s="1"/>
  <c r="D14" i="3"/>
  <c r="L14" i="3"/>
  <c r="F14" i="3"/>
  <c r="N14" i="3"/>
  <c r="K39" i="3" l="1"/>
  <c r="K37" i="3"/>
  <c r="F36" i="3"/>
  <c r="O18" i="3"/>
  <c r="K17" i="3"/>
  <c r="D87" i="3"/>
  <c r="D36" i="3"/>
  <c r="D38" i="3" s="1"/>
  <c r="K14" i="3"/>
  <c r="E49" i="3"/>
  <c r="P80" i="3"/>
  <c r="P84" i="3" s="1"/>
  <c r="G38" i="3"/>
  <c r="N35" i="3"/>
  <c r="N37" i="3"/>
  <c r="G51" i="3"/>
  <c r="F49" i="3"/>
  <c r="C36" i="3"/>
  <c r="C37" i="3" s="1"/>
  <c r="F59" i="3"/>
  <c r="E55" i="3"/>
  <c r="E36" i="3"/>
  <c r="E37" i="3" s="1"/>
  <c r="J36" i="3"/>
  <c r="J39" i="3" s="1"/>
  <c r="G14" i="3"/>
  <c r="G39" i="3"/>
  <c r="H36" i="3"/>
  <c r="H39" i="3" s="1"/>
  <c r="C14" i="3"/>
  <c r="H17" i="3"/>
  <c r="K35" i="3"/>
  <c r="E17" i="3"/>
  <c r="O13" i="3"/>
  <c r="F42" i="3"/>
  <c r="E41" i="3"/>
  <c r="G37" i="3"/>
  <c r="G35" i="3" s="1"/>
  <c r="L36" i="3"/>
  <c r="L38" i="3" s="1"/>
  <c r="O14" i="3"/>
  <c r="O46" i="3"/>
  <c r="I36" i="3"/>
  <c r="I37" i="3"/>
  <c r="M36" i="3"/>
  <c r="M39" i="3" s="1"/>
  <c r="O50" i="3"/>
  <c r="F35" i="3"/>
  <c r="J37" i="3" l="1"/>
  <c r="H37" i="3"/>
  <c r="H38" i="3"/>
  <c r="L37" i="3"/>
  <c r="L39" i="3"/>
  <c r="D37" i="3"/>
  <c r="J38" i="3"/>
  <c r="D39" i="3"/>
  <c r="F37" i="3"/>
  <c r="F39" i="3"/>
  <c r="F38" i="3"/>
  <c r="O37" i="3"/>
  <c r="I39" i="3"/>
  <c r="G59" i="3"/>
  <c r="F55" i="3"/>
  <c r="L35" i="3"/>
  <c r="O36" i="3"/>
  <c r="M35" i="3"/>
  <c r="M38" i="3"/>
  <c r="D35" i="3"/>
  <c r="D16" i="3" s="1"/>
  <c r="D80" i="3" s="1"/>
  <c r="D84" i="3" s="1"/>
  <c r="G49" i="3"/>
  <c r="H51" i="3"/>
  <c r="I38" i="3"/>
  <c r="I35" i="3" s="1"/>
  <c r="H35" i="3"/>
  <c r="M37" i="3"/>
  <c r="E39" i="3"/>
  <c r="C39" i="3"/>
  <c r="F41" i="3"/>
  <c r="G42" i="3"/>
  <c r="J35" i="3"/>
  <c r="E38" i="3"/>
  <c r="E35" i="3" s="1"/>
  <c r="E16" i="3" s="1"/>
  <c r="E80" i="3" s="1"/>
  <c r="E84" i="3" s="1"/>
  <c r="C38" i="3"/>
  <c r="O38" i="3" s="1"/>
  <c r="F16" i="3" l="1"/>
  <c r="F80" i="3" s="1"/>
  <c r="F84" i="3" s="1"/>
  <c r="C35" i="3"/>
  <c r="G41" i="3"/>
  <c r="H42" i="3"/>
  <c r="I51" i="3"/>
  <c r="H49" i="3"/>
  <c r="O39" i="3"/>
  <c r="H59" i="3"/>
  <c r="G55" i="3"/>
  <c r="H41" i="3" l="1"/>
  <c r="I42" i="3"/>
  <c r="O35" i="3"/>
  <c r="C16" i="3"/>
  <c r="I49" i="3"/>
  <c r="J51" i="3"/>
  <c r="G16" i="3"/>
  <c r="G80" i="3" s="1"/>
  <c r="G84" i="3" s="1"/>
  <c r="I59" i="3"/>
  <c r="H55" i="3"/>
  <c r="J59" i="3" l="1"/>
  <c r="I55" i="3"/>
  <c r="H16" i="3"/>
  <c r="H80" i="3" s="1"/>
  <c r="H84" i="3" s="1"/>
  <c r="J49" i="3"/>
  <c r="K51" i="3"/>
  <c r="I41" i="3"/>
  <c r="J42" i="3"/>
  <c r="C80" i="3"/>
  <c r="L51" i="3" l="1"/>
  <c r="K49" i="3"/>
  <c r="K42" i="3"/>
  <c r="J41" i="3"/>
  <c r="C84" i="3"/>
  <c r="I16" i="3"/>
  <c r="K59" i="3"/>
  <c r="J55" i="3"/>
  <c r="I80" i="3" l="1"/>
  <c r="L49" i="3"/>
  <c r="M51" i="3"/>
  <c r="L59" i="3"/>
  <c r="K55" i="3"/>
  <c r="K41" i="3"/>
  <c r="L42" i="3"/>
  <c r="J16" i="3"/>
  <c r="J80" i="3" s="1"/>
  <c r="J84" i="3" s="1"/>
  <c r="N51" i="3" l="1"/>
  <c r="M49" i="3"/>
  <c r="K16" i="3"/>
  <c r="K80" i="3" s="1"/>
  <c r="K84" i="3" s="1"/>
  <c r="M59" i="3"/>
  <c r="L55" i="3"/>
  <c r="I84" i="3"/>
  <c r="L41" i="3"/>
  <c r="M42" i="3"/>
  <c r="N59" i="3" l="1"/>
  <c r="M55" i="3"/>
  <c r="N42" i="3"/>
  <c r="M41" i="3"/>
  <c r="L16" i="3"/>
  <c r="N49" i="3"/>
  <c r="O49" i="3" s="1"/>
  <c r="O51" i="3"/>
  <c r="M16" i="3" l="1"/>
  <c r="M80" i="3" s="1"/>
  <c r="M84" i="3" s="1"/>
  <c r="L80" i="3"/>
  <c r="N55" i="3"/>
  <c r="O59" i="3"/>
  <c r="O55" i="3" s="1"/>
  <c r="N41" i="3"/>
  <c r="O42" i="3"/>
  <c r="O41" i="3" s="1"/>
  <c r="N16" i="3" l="1"/>
  <c r="L84" i="3"/>
  <c r="N80" i="3" l="1"/>
  <c r="O16" i="3"/>
  <c r="O80" i="3" l="1"/>
  <c r="N82" i="3" s="1"/>
  <c r="O82" i="3" s="1"/>
  <c r="N84" i="3" l="1"/>
  <c r="O84" i="3" s="1"/>
  <c r="C67" i="12"/>
  <c r="Z16" i="12" l="1"/>
  <c r="Z20" i="12"/>
  <c r="B41" i="12" l="1"/>
  <c r="Z41" i="12" s="1"/>
  <c r="B78" i="16" l="1"/>
  <c r="X16" i="16"/>
  <c r="O15" i="19" s="1"/>
  <c r="F21" i="16"/>
  <c r="F20" i="19" s="1"/>
  <c r="F18" i="16"/>
  <c r="F17" i="19" s="1"/>
  <c r="P16" i="16"/>
  <c r="K15" i="19" s="1"/>
  <c r="N16" i="16"/>
  <c r="J15" i="19" s="1"/>
  <c r="H16" i="16"/>
  <c r="G15" i="19" s="1"/>
  <c r="F20" i="16"/>
  <c r="F19" i="19" s="1"/>
  <c r="L16" i="16"/>
  <c r="I15" i="19" s="1"/>
  <c r="R16" i="16"/>
  <c r="L15" i="19" s="1"/>
  <c r="F19" i="16"/>
  <c r="F18" i="19" s="1"/>
  <c r="F17" i="16"/>
  <c r="F16" i="19" s="1"/>
  <c r="J16" i="16"/>
  <c r="H15" i="19" s="1"/>
  <c r="P19" i="16"/>
  <c r="K18" i="19" s="1"/>
  <c r="R21" i="16"/>
  <c r="L20" i="19" s="1"/>
  <c r="J20" i="16"/>
  <c r="H19" i="19" s="1"/>
  <c r="H21" i="16"/>
  <c r="G20" i="19" s="1"/>
  <c r="J18" i="16"/>
  <c r="H17" i="19" s="1"/>
  <c r="R20" i="16"/>
  <c r="L19" i="19" s="1"/>
  <c r="L19" i="16"/>
  <c r="I18" i="19" s="1"/>
  <c r="J21" i="16"/>
  <c r="H20" i="19" s="1"/>
  <c r="H19" i="16"/>
  <c r="G18" i="19" s="1"/>
  <c r="N20" i="16"/>
  <c r="J19" i="19" s="1"/>
  <c r="V20" i="16"/>
  <c r="N19" i="19" s="1"/>
  <c r="V21" i="16"/>
  <c r="N20" i="19" s="1"/>
  <c r="T21" i="16"/>
  <c r="M20" i="19" s="1"/>
  <c r="X20" i="16"/>
  <c r="O19" i="19" s="1"/>
  <c r="N18" i="16"/>
  <c r="J17" i="19" s="1"/>
  <c r="T20" i="16"/>
  <c r="M19" i="19" s="1"/>
  <c r="N19" i="16"/>
  <c r="J18" i="19" s="1"/>
  <c r="X21" i="16"/>
  <c r="O20" i="19" s="1"/>
  <c r="R19" i="16"/>
  <c r="L18" i="19" s="1"/>
  <c r="H18" i="16"/>
  <c r="G17" i="19" s="1"/>
  <c r="X17" i="16"/>
  <c r="O16" i="19" s="1"/>
  <c r="P20" i="16"/>
  <c r="K19" i="19" s="1"/>
  <c r="V17" i="16"/>
  <c r="N16" i="19" s="1"/>
  <c r="V18" i="16"/>
  <c r="N17" i="19" s="1"/>
  <c r="H17" i="16"/>
  <c r="G16" i="19" s="1"/>
  <c r="V19" i="16"/>
  <c r="N18" i="19" s="1"/>
  <c r="T17" i="16"/>
  <c r="M16" i="19" s="1"/>
  <c r="P17" i="16"/>
  <c r="K16" i="19" s="1"/>
  <c r="P21" i="16"/>
  <c r="K20" i="19" s="1"/>
  <c r="J19" i="16"/>
  <c r="H18" i="19" s="1"/>
  <c r="L17" i="16"/>
  <c r="I16" i="19" s="1"/>
  <c r="L18" i="16"/>
  <c r="I17" i="19" s="1"/>
  <c r="X18" i="16"/>
  <c r="O17" i="19" s="1"/>
  <c r="L20" i="16"/>
  <c r="I19" i="19" s="1"/>
  <c r="X19" i="16"/>
  <c r="O18" i="19" s="1"/>
  <c r="J17" i="16"/>
  <c r="H16" i="19" s="1"/>
  <c r="T19" i="16"/>
  <c r="M18" i="19" s="1"/>
  <c r="P18" i="16"/>
  <c r="K17" i="19" s="1"/>
  <c r="L21" i="16"/>
  <c r="I20" i="19" s="1"/>
  <c r="H20" i="16"/>
  <c r="G19" i="19" s="1"/>
  <c r="N21" i="16"/>
  <c r="J20" i="19" s="1"/>
  <c r="R18" i="16"/>
  <c r="L17" i="19" s="1"/>
  <c r="P17" i="19" l="1"/>
  <c r="P20" i="19"/>
  <c r="P18" i="19"/>
  <c r="P19" i="19"/>
  <c r="Z20" i="16"/>
  <c r="AA20" i="16" s="1"/>
  <c r="H15" i="16"/>
  <c r="J15" i="16"/>
  <c r="P15" i="16"/>
  <c r="Z18" i="16"/>
  <c r="AA18" i="16" s="1"/>
  <c r="Z19" i="16"/>
  <c r="AA19" i="16" s="1"/>
  <c r="Z21" i="16"/>
  <c r="AA21" i="16" s="1"/>
  <c r="L15" i="16"/>
  <c r="X15" i="16"/>
  <c r="T16" i="16"/>
  <c r="R17" i="16"/>
  <c r="L16" i="19" s="1"/>
  <c r="F16" i="16"/>
  <c r="F15" i="19" s="1"/>
  <c r="V16" i="16"/>
  <c r="N15" i="19" s="1"/>
  <c r="N17" i="16"/>
  <c r="J24" i="16" l="1"/>
  <c r="H14" i="19"/>
  <c r="H36" i="19" s="1"/>
  <c r="T15" i="16"/>
  <c r="M15" i="19"/>
  <c r="P15" i="19" s="1"/>
  <c r="L24" i="16"/>
  <c r="L25" i="16" s="1"/>
  <c r="I14" i="19"/>
  <c r="I36" i="19" s="1"/>
  <c r="R20" i="19"/>
  <c r="X24" i="16"/>
  <c r="X25" i="16" s="1"/>
  <c r="O14" i="19"/>
  <c r="O36" i="19" s="1"/>
  <c r="P24" i="16"/>
  <c r="P40" i="16" s="1"/>
  <c r="K14" i="19"/>
  <c r="K36" i="19" s="1"/>
  <c r="H24" i="16"/>
  <c r="H25" i="16" s="1"/>
  <c r="G14" i="19"/>
  <c r="G36" i="19" s="1"/>
  <c r="C103" i="16"/>
  <c r="R19" i="19"/>
  <c r="R18" i="19"/>
  <c r="N15" i="16"/>
  <c r="J16" i="19"/>
  <c r="P16" i="19" s="1"/>
  <c r="R17" i="19"/>
  <c r="Z17" i="16"/>
  <c r="AA17" i="16" s="1"/>
  <c r="F15" i="16"/>
  <c r="Z16" i="16"/>
  <c r="AA16" i="16" s="1"/>
  <c r="R15" i="16"/>
  <c r="V15" i="16"/>
  <c r="N14" i="19" s="1"/>
  <c r="N36" i="19" s="1"/>
  <c r="L40" i="16"/>
  <c r="N24" i="16"/>
  <c r="J25" i="16"/>
  <c r="J40" i="16"/>
  <c r="H40" i="16" l="1"/>
  <c r="R16" i="19"/>
  <c r="R24" i="16"/>
  <c r="R25" i="16" s="1"/>
  <c r="L14" i="19"/>
  <c r="L36" i="19" s="1"/>
  <c r="F14" i="19"/>
  <c r="F36" i="19" s="1"/>
  <c r="Z15" i="16"/>
  <c r="AA15" i="16" s="1"/>
  <c r="C92" i="16"/>
  <c r="D92" i="16" s="1"/>
  <c r="C102" i="16"/>
  <c r="P25" i="16"/>
  <c r="X40" i="16"/>
  <c r="R15" i="19"/>
  <c r="J14" i="19"/>
  <c r="J36" i="19" s="1"/>
  <c r="E92" i="16"/>
  <c r="C104" i="16"/>
  <c r="D104" i="16" s="1"/>
  <c r="T24" i="16"/>
  <c r="M14" i="19"/>
  <c r="M36" i="19" s="1"/>
  <c r="C105" i="16"/>
  <c r="F24" i="16"/>
  <c r="V24" i="16"/>
  <c r="N40" i="16"/>
  <c r="N25" i="16"/>
  <c r="B40" i="16"/>
  <c r="F92" i="16" l="1"/>
  <c r="R40" i="16"/>
  <c r="Z24" i="16"/>
  <c r="D103" i="16"/>
  <c r="D102" i="16"/>
  <c r="Z25" i="16"/>
  <c r="AA24" i="16"/>
  <c r="P36" i="19"/>
  <c r="P14" i="19"/>
  <c r="D105" i="16"/>
  <c r="T25" i="16"/>
  <c r="T40" i="16"/>
  <c r="F25" i="16"/>
  <c r="F40" i="16"/>
  <c r="V25" i="16"/>
  <c r="V40" i="16"/>
  <c r="Z40" i="16" l="1"/>
  <c r="S26" i="19"/>
  <c r="S27" i="19"/>
  <c r="S30" i="19"/>
  <c r="S25" i="19"/>
  <c r="R36" i="19"/>
  <c r="S34" i="19"/>
  <c r="S23" i="19"/>
  <c r="S31" i="19"/>
  <c r="S24" i="19"/>
  <c r="S28" i="19"/>
  <c r="S29" i="19"/>
  <c r="S22" i="19"/>
  <c r="S32" i="19"/>
  <c r="S10" i="19"/>
  <c r="S21" i="19"/>
  <c r="S7" i="19"/>
  <c r="S36" i="19"/>
  <c r="S3" i="19"/>
  <c r="S4" i="19"/>
  <c r="S8" i="19"/>
  <c r="S9" i="19"/>
  <c r="S11" i="19"/>
  <c r="S33" i="19"/>
  <c r="S12" i="19"/>
  <c r="S13" i="19"/>
  <c r="S5" i="19"/>
  <c r="S6" i="19"/>
  <c r="S35" i="19"/>
  <c r="S19" i="19"/>
  <c r="S18" i="19"/>
  <c r="S20" i="19"/>
  <c r="S17" i="19"/>
  <c r="S16" i="19"/>
  <c r="S15" i="19"/>
  <c r="R14" i="19"/>
  <c r="S14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Роман Светенко</author>
  </authors>
  <commentList>
    <comment ref="D1" authorId="0" shapeId="0" xr:uid="{C3DCFEB6-349D-48AC-BFF0-17A2DE0567DA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средняя закупка 2024
</t>
        </r>
      </text>
    </comment>
    <comment ref="F1" authorId="1" shapeId="0" xr:uid="{67F5659E-E84E-4343-8AFC-E5AA19872896}">
      <text>
        <r>
          <rPr>
            <b/>
            <sz val="9"/>
            <color indexed="81"/>
            <rFont val="Tahoma"/>
            <family val="2"/>
            <charset val="204"/>
          </rPr>
          <t>Роман Светенко: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sz val="8"/>
            <color indexed="81"/>
            <rFont val="Tahoma"/>
            <family val="2"/>
            <charset val="204"/>
          </rPr>
          <t>поставить свои целевые показатели на 2025</t>
        </r>
      </text>
    </comment>
    <comment ref="B2" authorId="1" shapeId="0" xr:uid="{94C84768-58F5-4EAB-A77E-A5ED99328647}">
      <text>
        <r>
          <rPr>
            <b/>
            <sz val="9"/>
            <color indexed="81"/>
            <rFont val="Tahoma"/>
            <charset val="1"/>
          </rPr>
          <t>Роман Светенко: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8"/>
            <color indexed="81"/>
            <rFont val="Tahoma"/>
            <family val="2"/>
            <charset val="204"/>
          </rPr>
          <t xml:space="preserve">средняя закупка 2024 год
68 000
</t>
        </r>
      </text>
    </comment>
    <comment ref="B3" authorId="1" shapeId="0" xr:uid="{B873BAAB-9B27-4948-BAE5-9181F239739D}">
      <text>
        <r>
          <rPr>
            <b/>
            <sz val="9"/>
            <color indexed="81"/>
            <rFont val="Tahoma"/>
            <family val="2"/>
            <charset val="204"/>
          </rPr>
          <t>Роман Светенко: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sz val="8"/>
            <color indexed="81"/>
            <rFont val="Tahoma"/>
            <family val="2"/>
            <charset val="204"/>
          </rPr>
          <t>средняя закупка 2024
75 000</t>
        </r>
      </text>
    </comment>
    <comment ref="B11" authorId="0" shapeId="0" xr:uid="{6E452468-53AA-484B-ACC9-7CB76BDC741F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факт январь 2025
125 072 920</t>
        </r>
      </text>
    </comment>
    <comment ref="B12" authorId="0" shapeId="0" xr:uid="{3002039C-8A6F-4550-855E-041EF656D028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факт января 2025
42 866 422
</t>
        </r>
      </text>
    </comment>
    <comment ref="A13" authorId="1" shapeId="0" xr:uid="{20058A59-2FB3-4996-982D-EC2F357E26AC}">
      <text>
        <r>
          <rPr>
            <b/>
            <sz val="9"/>
            <color indexed="81"/>
            <rFont val="Tahoma"/>
            <family val="2"/>
            <charset val="204"/>
          </rPr>
          <t>Роман Светенко:</t>
        </r>
        <r>
          <rPr>
            <sz val="9"/>
            <color indexed="81"/>
            <rFont val="Tahoma"/>
            <family val="2"/>
            <charset val="204"/>
          </rPr>
          <t xml:space="preserve">
сейчас общей суммой, потом с разбивкой по регионам</t>
        </r>
      </text>
    </comment>
    <comment ref="A29" authorId="1" shapeId="0" xr:uid="{5CDDB8C2-2E9E-402D-B6DA-137775F9C5E3}">
      <text>
        <r>
          <rPr>
            <b/>
            <sz val="9"/>
            <color indexed="81"/>
            <rFont val="Tahoma"/>
            <family val="2"/>
            <charset val="204"/>
          </rPr>
          <t>Роман Светенко:</t>
        </r>
        <r>
          <rPr>
            <sz val="9"/>
            <color indexed="81"/>
            <rFont val="Tahoma"/>
            <family val="2"/>
            <charset val="204"/>
          </rPr>
          <t xml:space="preserve">
сейчас общей суммой, потом с разбивкой по регионам</t>
        </r>
      </text>
    </comment>
    <comment ref="A55" authorId="1" shapeId="0" xr:uid="{8AB028F0-E786-47B7-BD09-98F266B3BF00}">
      <text>
        <r>
          <rPr>
            <b/>
            <sz val="9"/>
            <color rgb="FF000000"/>
            <rFont val="Tahoma"/>
            <family val="2"/>
          </rPr>
          <t>Роман Светенко:</t>
        </r>
        <r>
          <rPr>
            <sz val="9"/>
            <color rgb="FF000000"/>
            <rFont val="Tahoma"/>
            <family val="2"/>
          </rPr>
          <t xml:space="preserve">
ОКБ с учетом клиник и врачей( 4 врача=1 клиника)</t>
        </r>
      </text>
    </comment>
    <comment ref="B55" authorId="0" shapeId="0" xr:uid="{8AAC937F-DAD4-4F90-965D-5BEAA137338D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1466 клиник на 01.01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Роман Светенко</author>
    <author>Roman Svetenko</author>
    <author>user</author>
  </authors>
  <commentList>
    <comment ref="B2" authorId="0" shapeId="0" xr:uid="{65814D43-E64A-4921-A126-07AE881FCD6A}">
      <text>
        <r>
          <rPr>
            <b/>
            <sz val="9"/>
            <color indexed="81"/>
            <rFont val="Tahoma"/>
            <charset val="1"/>
          </rPr>
          <t>Роман Светенко: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8"/>
            <color indexed="81"/>
            <rFont val="Tahoma"/>
            <family val="2"/>
            <charset val="204"/>
          </rPr>
          <t xml:space="preserve">средняя закупка 2024 год
27 000
</t>
        </r>
      </text>
    </comment>
    <comment ref="K2" authorId="0" shapeId="0" xr:uid="{54850006-30E0-469D-A8C0-D59C817277C3}">
      <text>
        <r>
          <rPr>
            <b/>
            <sz val="9"/>
            <color indexed="81"/>
            <rFont val="Tahoma"/>
            <family val="2"/>
            <charset val="204"/>
          </rPr>
          <t>Роман Светенко:</t>
        </r>
        <r>
          <rPr>
            <sz val="9"/>
            <color indexed="81"/>
            <rFont val="Tahoma"/>
            <family val="2"/>
            <charset val="204"/>
          </rPr>
          <t xml:space="preserve">
емкость рынка, данные 2023 года
</t>
        </r>
      </text>
    </comment>
    <comment ref="B3" authorId="0" shapeId="0" xr:uid="{EFB469F1-5A98-43E6-8100-2944A86B1988}">
      <text>
        <r>
          <rPr>
            <b/>
            <sz val="9"/>
            <color indexed="81"/>
            <rFont val="Tahoma"/>
            <charset val="1"/>
          </rPr>
          <t>Роман Светенко: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8"/>
            <color indexed="81"/>
            <rFont val="Tahoma"/>
            <family val="2"/>
            <charset val="204"/>
          </rPr>
          <t xml:space="preserve">средняя закупка 2024 год
34 438
</t>
        </r>
      </text>
    </comment>
    <comment ref="B4" authorId="0" shapeId="0" xr:uid="{3316013A-8E13-418C-94A2-1416AC1CED6F}">
      <text>
        <r>
          <rPr>
            <b/>
            <sz val="9"/>
            <color indexed="81"/>
            <rFont val="Tahoma"/>
            <charset val="1"/>
          </rPr>
          <t>Роман Светенко: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8"/>
            <color indexed="81"/>
            <rFont val="Tahoma"/>
            <family val="2"/>
            <charset val="204"/>
          </rPr>
          <t xml:space="preserve">средняя закупка 2024 год
20 926
</t>
        </r>
      </text>
    </comment>
    <comment ref="B5" authorId="0" shapeId="0" xr:uid="{DFA163D1-8378-4027-8B5B-4CF8C48CDEEB}">
      <text>
        <r>
          <rPr>
            <b/>
            <sz val="9"/>
            <color indexed="81"/>
            <rFont val="Tahoma"/>
            <charset val="1"/>
          </rPr>
          <t>Роман Светенко: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8"/>
            <color indexed="81"/>
            <rFont val="Tahoma"/>
            <family val="2"/>
            <charset val="204"/>
          </rPr>
          <t xml:space="preserve">средняя закупка 2024 год
15 190
</t>
        </r>
      </text>
    </comment>
    <comment ref="B6" authorId="0" shapeId="0" xr:uid="{B3E0F29A-B7B2-40C8-8DA7-78C304CC33FC}">
      <text>
        <r>
          <rPr>
            <b/>
            <sz val="9"/>
            <color indexed="81"/>
            <rFont val="Tahoma"/>
            <charset val="1"/>
          </rPr>
          <t>Роман Светенко: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8"/>
            <color indexed="81"/>
            <rFont val="Tahoma"/>
            <family val="2"/>
            <charset val="204"/>
          </rPr>
          <t xml:space="preserve">средняя закупка 2024 год
25 511
</t>
        </r>
      </text>
    </comment>
    <comment ref="B7" authorId="0" shapeId="0" xr:uid="{7CF6B0DE-E7D4-4096-AF05-B925A08E52E9}">
      <text>
        <r>
          <rPr>
            <b/>
            <sz val="9"/>
            <color indexed="81"/>
            <rFont val="Tahoma"/>
            <charset val="1"/>
          </rPr>
          <t>Роман Светенко: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8"/>
            <color indexed="81"/>
            <rFont val="Tahoma"/>
            <family val="2"/>
            <charset val="204"/>
          </rPr>
          <t xml:space="preserve">средняя закупка 2024 год
45 241
</t>
        </r>
      </text>
    </comment>
    <comment ref="B9" authorId="0" shapeId="0" xr:uid="{C59A04AF-5A1A-4273-BCA4-1A3C59708837}">
      <text>
        <r>
          <rPr>
            <b/>
            <sz val="9"/>
            <color indexed="81"/>
            <rFont val="Tahoma"/>
            <charset val="1"/>
          </rPr>
          <t>Роман Светенко: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8"/>
            <color indexed="81"/>
            <rFont val="Tahoma"/>
            <family val="2"/>
            <charset val="204"/>
          </rPr>
          <t xml:space="preserve">средняя закупка 2024 год
31 327
</t>
        </r>
      </text>
    </comment>
    <comment ref="A13" authorId="1" shapeId="0" xr:uid="{F5108C32-055E-E44A-B8C0-CA1900F230C4}">
      <text>
        <r>
          <rPr>
            <b/>
            <sz val="10"/>
            <color rgb="FF000000"/>
            <rFont val="Tahoma"/>
            <family val="2"/>
            <charset val="204"/>
          </rPr>
          <t>Roman Svetenko: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по РФ</t>
        </r>
        <r>
          <rPr>
            <sz val="10"/>
            <color rgb="FF000000"/>
            <rFont val="Tahoma"/>
            <family val="2"/>
            <charset val="204"/>
          </rPr>
          <t xml:space="preserve">, </t>
        </r>
        <r>
          <rPr>
            <sz val="10"/>
            <color rgb="FF000000"/>
            <rFont val="Tahoma"/>
            <family val="2"/>
            <charset val="204"/>
          </rPr>
          <t>справочно</t>
        </r>
      </text>
    </comment>
    <comment ref="A16" authorId="0" shapeId="0" xr:uid="{9FE86509-8955-D640-AF9B-BDCDF667B309}">
      <text>
        <r>
          <rPr>
            <b/>
            <sz val="9"/>
            <color rgb="FF000000"/>
            <rFont val="Tahoma"/>
            <family val="2"/>
            <charset val="204"/>
          </rPr>
          <t>Роман Светенко: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сейчас общей суммой, потом с разбивкой по регионам</t>
        </r>
      </text>
    </comment>
    <comment ref="A22" authorId="2" shapeId="0" xr:uid="{FE2AB655-634B-47CF-80C4-DB2016ECDF95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только январь, передается с 01.02 в КРД
</t>
        </r>
      </text>
    </comment>
    <comment ref="A52" authorId="0" shapeId="0" xr:uid="{5B7542A1-9033-3C46-A082-3A700502AC88}">
      <text>
        <r>
          <rPr>
            <b/>
            <sz val="9"/>
            <color rgb="FF000000"/>
            <rFont val="Tahoma"/>
            <family val="2"/>
          </rPr>
          <t>Роман Светенко: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ОКБ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Роман Светенко</author>
    <author>user</author>
  </authors>
  <commentList>
    <comment ref="E2" authorId="0" shapeId="0" xr:uid="{D0D97454-A1BD-4003-A2B7-79660CFCC0B6}">
      <text>
        <r>
          <rPr>
            <b/>
            <sz val="9"/>
            <color indexed="81"/>
            <rFont val="Tahoma"/>
            <family val="2"/>
            <charset val="204"/>
          </rPr>
          <t>Роман Светенко:</t>
        </r>
        <r>
          <rPr>
            <sz val="9"/>
            <color indexed="81"/>
            <rFont val="Tahoma"/>
            <family val="2"/>
            <charset val="204"/>
          </rPr>
          <t xml:space="preserve">
данные из базы 1с
</t>
        </r>
      </text>
    </comment>
    <comment ref="B10" authorId="0" shapeId="0" xr:uid="{FEC80D99-5679-44C6-B903-6F248F3F72AD}">
      <text>
        <r>
          <rPr>
            <b/>
            <sz val="9"/>
            <color indexed="81"/>
            <rFont val="Tahoma"/>
            <charset val="1"/>
          </rPr>
          <t>Роман Светенко: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8"/>
            <color indexed="81"/>
            <rFont val="Tahoma"/>
            <family val="2"/>
            <charset val="204"/>
          </rPr>
          <t xml:space="preserve">средняя закупка 2024 год
31 327
</t>
        </r>
      </text>
    </comment>
    <comment ref="B12" authorId="1" shapeId="0" xr:uid="{4B519975-06B1-497F-9B67-8CC6E50AD139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>среднее значение за 2 полугодие 2024</t>
        </r>
      </text>
    </comment>
    <comment ref="A21" authorId="0" shapeId="0" xr:uid="{73F1B5D9-21C2-4678-AF1A-D439E9D2A8DB}">
      <text>
        <r>
          <rPr>
            <b/>
            <sz val="9"/>
            <color rgb="FF000000"/>
            <rFont val="Tahoma"/>
            <family val="2"/>
            <charset val="204"/>
          </rPr>
          <t>Роман Светенко: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сейчас общей суммой, потом с разбивкой по регионам</t>
        </r>
      </text>
    </comment>
    <comment ref="A60" authorId="0" shapeId="0" xr:uid="{87FB3226-4A16-4D24-925D-121C7B29F6E0}">
      <text>
        <r>
          <rPr>
            <b/>
            <sz val="9"/>
            <color rgb="FF000000"/>
            <rFont val="Tahoma"/>
            <family val="2"/>
          </rPr>
          <t>Роман Светенко: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ОКБ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e.kupriyanova</author>
  </authors>
  <commentList>
    <comment ref="C6" authorId="0" shapeId="0" xr:uid="{D00100C3-AF3A-48BD-9FBF-886956955456}">
      <text>
        <r>
          <rPr>
            <sz val="9"/>
            <color indexed="81"/>
            <rFont val="Tahoma"/>
            <family val="2"/>
            <charset val="204"/>
          </rPr>
          <t xml:space="preserve">ОБМЕН ПО КОНТРАКТУ Контракт № 223/02-ЗК23 от 31.03.2023 г.
Отгрузить 22.01
Нам вернут:  товары по счету ВД0В-000927
Мы отвозим: товары по счету ВД0В-000922
</t>
        </r>
      </text>
    </comment>
    <comment ref="P6" authorId="0" shapeId="0" xr:uid="{DF8F7CA1-FE54-4A6F-8724-3FE53837C600}">
      <text>
        <r>
          <rPr>
            <sz val="9"/>
            <color indexed="81"/>
            <rFont val="Tahoma"/>
            <family val="2"/>
            <charset val="204"/>
          </rPr>
          <t xml:space="preserve">ОБМЕН ПО КОНТРАКТУ Контракт № 223/02-ЗК23 от 31.03.2023 г.
Отгрузить 22.01
Нам вернут:  товары по счету ВД0В-000927
Мы отвозим: товары по счету ВД0В-000922
</t>
        </r>
      </text>
    </comment>
    <comment ref="C37" authorId="0" shapeId="0" xr:uid="{97347507-C4C5-4988-99DB-BE3AC5B127A5}">
      <text>
        <r>
          <rPr>
            <sz val="9"/>
            <color indexed="81"/>
            <rFont val="Tahoma"/>
            <family val="2"/>
            <charset val="204"/>
          </rPr>
          <t xml:space="preserve">ОБМЕН ПО КОНТРАКТУ Контракт № 223/02-ЗК23 от 31.03.2023 г.
Отгрузить 22.01
Нам вернут:  товары по счету ВД0В-000927
Мы отвозим: товары по счету ВД0В-000922
</t>
        </r>
      </text>
    </comment>
    <comment ref="P37" authorId="0" shapeId="0" xr:uid="{8C03EE0E-1DBF-4E67-BC1E-A88C2EC0FBA6}">
      <text>
        <r>
          <rPr>
            <sz val="9"/>
            <color indexed="81"/>
            <rFont val="Tahoma"/>
            <family val="2"/>
            <charset val="204"/>
          </rPr>
          <t xml:space="preserve">ОБМЕН ПО КОНТРАКТУ Контракт № 223/02-ЗК23 от 31.03.2023 г.
Отгрузить 22.01
Нам вернут:  товары по счету ВД0В-000927
Мы отвозим: товары по счету ВД0В-000922
</t>
        </r>
      </text>
    </comment>
    <comment ref="B98" authorId="0" shapeId="0" xr:uid="{E231EACA-1F45-4736-A138-4BA2A00AD033}">
      <text>
        <r>
          <rPr>
            <b/>
            <sz val="9"/>
            <color indexed="81"/>
            <rFont val="Tahoma"/>
            <family val="2"/>
            <charset val="204"/>
          </rPr>
          <t xml:space="preserve">57471-Куприянова
74712 - Нибабин
(в тч НДФЛ)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98" authorId="0" shapeId="0" xr:uid="{4BF6D639-CDC8-434D-AB28-50F38E9260AC}">
      <text>
        <r>
          <rPr>
            <b/>
            <sz val="9"/>
            <color indexed="81"/>
            <rFont val="Tahoma"/>
            <family val="2"/>
            <charset val="204"/>
          </rPr>
          <t>в т.ч 35022 Нибабин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98" authorId="0" shapeId="0" xr:uid="{4626ADD3-AA52-421A-B5AC-3140714FBF7C}">
      <text>
        <r>
          <rPr>
            <b/>
            <sz val="9"/>
            <color indexed="81"/>
            <rFont val="Tahoma"/>
            <family val="2"/>
            <charset val="204"/>
          </rPr>
          <t>в т.ч. 34490 -Куприянова ком.</t>
        </r>
      </text>
    </comment>
    <comment ref="F98" authorId="0" shapeId="0" xr:uid="{081584A8-EFE8-4898-980D-4F0158009FF8}">
      <text>
        <r>
          <rPr>
            <b/>
            <sz val="9"/>
            <color indexed="81"/>
            <rFont val="Tahoma"/>
            <family val="2"/>
            <charset val="204"/>
          </rPr>
          <t>в т.ч. 60771 -Куприянова ком.
в т.ч. 18691 -Нибабаин ком.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98" authorId="0" shapeId="0" xr:uid="{75D43631-4D83-4EA0-A317-20E22544DAF1}">
      <text>
        <r>
          <rPr>
            <b/>
            <sz val="9"/>
            <color indexed="81"/>
            <rFont val="Tahoma"/>
            <family val="2"/>
            <charset val="204"/>
          </rPr>
          <t>в т.ч. 3415- Куприянова больн.</t>
        </r>
        <r>
          <rPr>
            <sz val="9"/>
            <color indexed="81"/>
            <rFont val="Tahoma"/>
            <family val="2"/>
            <charset val="204"/>
          </rPr>
          <t xml:space="preserve">
101873-отпускные Нибабин</t>
        </r>
      </text>
    </comment>
    <comment ref="I98" authorId="0" shapeId="0" xr:uid="{A2600259-577B-4A9C-9829-C30FEFFCB97B}">
      <text>
        <r>
          <rPr>
            <b/>
            <sz val="9"/>
            <color indexed="81"/>
            <rFont val="Tahoma"/>
            <family val="2"/>
            <charset val="204"/>
          </rPr>
          <t xml:space="preserve">57471-Куприянова
74712 - Нибабин
(в тч НДФЛ)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J98" authorId="0" shapeId="0" xr:uid="{B3F2D1C9-FE69-4C2A-8C95-38C2EA171CD8}">
      <text>
        <r>
          <rPr>
            <b/>
            <sz val="9"/>
            <color indexed="81"/>
            <rFont val="Tahoma"/>
            <family val="2"/>
            <charset val="204"/>
          </rPr>
          <t>в т.ч. 69143-Куприянова команд.
+ 377194 - Куприянова отпуск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98" authorId="0" shapeId="0" xr:uid="{F808A07D-F6B5-49A6-851E-D82C100778F5}">
      <text>
        <r>
          <rPr>
            <b/>
            <sz val="9"/>
            <color indexed="81"/>
            <rFont val="Tahoma"/>
            <family val="2"/>
            <charset val="204"/>
          </rPr>
          <t>+Теребов Данил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L98" authorId="0" shapeId="0" xr:uid="{E7974B0F-6057-4632-86EA-4D445C98207E}">
      <text>
        <r>
          <rPr>
            <b/>
            <sz val="9"/>
            <color indexed="81"/>
            <rFont val="Tahoma"/>
            <family val="2"/>
            <charset val="204"/>
          </rPr>
          <t xml:space="preserve">в т.ч. 32331-Нибабин команд.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100" authorId="0" shapeId="0" xr:uid="{A6B3B7A0-04A0-4D3D-90EE-5CE847684852}">
      <text>
        <r>
          <rPr>
            <b/>
            <sz val="9"/>
            <color indexed="81"/>
            <rFont val="Tahoma"/>
            <charset val="1"/>
          </rPr>
          <t>Листовки+палетки для брекетов)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00" authorId="0" shapeId="0" xr:uid="{A97C6A00-6B6B-4E5B-8432-0887C7EAACB8}">
      <text>
        <r>
          <rPr>
            <b/>
            <sz val="9"/>
            <color indexed="81"/>
            <rFont val="Tahoma"/>
            <family val="2"/>
            <charset val="204"/>
          </rPr>
          <t>Палетки для брекетов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00" authorId="0" shapeId="0" xr:uid="{AAFCFEF6-5448-4CD8-94D3-BF2DFB85A5C6}">
      <text>
        <r>
          <rPr>
            <b/>
            <sz val="9"/>
            <color indexed="81"/>
            <rFont val="Tahoma"/>
            <family val="2"/>
            <charset val="204"/>
          </rPr>
          <t xml:space="preserve">Листовки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0" authorId="0" shapeId="0" xr:uid="{854DEE01-98D5-423A-9262-80F55648A19F}">
      <text>
        <r>
          <rPr>
            <b/>
            <sz val="9"/>
            <color indexed="81"/>
            <rFont val="Tahoma"/>
            <family val="2"/>
            <charset val="204"/>
          </rPr>
          <t xml:space="preserve">Палетки для брекетов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100" authorId="0" shapeId="0" xr:uid="{EB5828E4-9A81-4E8D-A9F9-81B7288758C8}">
      <text>
        <r>
          <rPr>
            <b/>
            <sz val="9"/>
            <color indexed="81"/>
            <rFont val="Tahoma"/>
            <family val="2"/>
            <charset val="204"/>
          </rPr>
          <t xml:space="preserve">Палетки для брекетов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M100" authorId="0" shapeId="0" xr:uid="{9693DCAD-3C3E-4E6D-AF48-17D2FA1794F2}">
      <text>
        <r>
          <rPr>
            <b/>
            <sz val="9"/>
            <color indexed="81"/>
            <rFont val="Tahoma"/>
            <family val="2"/>
            <charset val="204"/>
          </rPr>
          <t>Палетки для брекетов</t>
        </r>
        <r>
          <rPr>
            <sz val="9"/>
            <color indexed="81"/>
            <rFont val="Tahoma"/>
            <family val="2"/>
            <charset val="204"/>
          </rPr>
          <t xml:space="preserve">
Листовки для КДР-1 коробка</t>
        </r>
      </text>
    </comment>
    <comment ref="P100" authorId="0" shapeId="0" xr:uid="{012CE42B-E9D1-49C8-982E-A0D81050AE60}">
      <text>
        <r>
          <rPr>
            <b/>
            <sz val="9"/>
            <color indexed="81"/>
            <rFont val="Tahoma"/>
            <family val="2"/>
            <charset val="204"/>
          </rPr>
          <t>33075 руб. - палетки
16275 руб. - листовки
(+5%)</t>
        </r>
      </text>
    </comment>
    <comment ref="S100" authorId="0" shapeId="0" xr:uid="{AB1A4127-C681-474A-87B1-217595923499}">
      <text>
        <r>
          <rPr>
            <b/>
            <sz val="9"/>
            <color indexed="81"/>
            <rFont val="Tahoma"/>
            <family val="2"/>
            <charset val="204"/>
          </rPr>
          <t>34100 руб. - палетки
17050 руб. - листовки
(+10%)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100" authorId="0" shapeId="0" xr:uid="{715588C6-65FF-4EBE-87A9-15EE4C41EC31}">
      <text>
        <r>
          <rPr>
            <b/>
            <sz val="9"/>
            <color indexed="81"/>
            <rFont val="Tahoma"/>
            <family val="2"/>
            <charset val="204"/>
          </rPr>
          <t xml:space="preserve">35650 руб. - палетки
17825 руб. - листовки
(+15%)
</t>
        </r>
      </text>
    </comment>
    <comment ref="Y100" authorId="0" shapeId="0" xr:uid="{4BB3ABF0-1FCA-4FBB-AA9B-034A41AB20CC}">
      <text>
        <r>
          <rPr>
            <b/>
            <sz val="9"/>
            <color indexed="81"/>
            <rFont val="Tahoma"/>
            <family val="2"/>
            <charset val="204"/>
          </rPr>
          <t xml:space="preserve">37200 руб. - палетки
18600 руб. - листовки
(+20%)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01" authorId="0" shapeId="0" xr:uid="{3A4F6DDF-07D7-44AE-8BC9-ADA73470132E}">
      <text>
        <r>
          <rPr>
            <b/>
            <sz val="9"/>
            <color indexed="81"/>
            <rFont val="Tahoma"/>
            <family val="2"/>
            <charset val="204"/>
          </rPr>
          <t xml:space="preserve">
Дентал Экспо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101" authorId="0" shapeId="0" xr:uid="{C58A0536-13C0-4B8B-A1B6-82B2416CC9E8}">
      <text>
        <r>
          <rPr>
            <b/>
            <sz val="9"/>
            <color indexed="81"/>
            <rFont val="Tahoma"/>
            <family val="2"/>
            <charset val="204"/>
          </rPr>
          <t>Дентима Краснодар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1" authorId="0" shapeId="0" xr:uid="{3297C07E-8A50-4D19-8EFD-5DAC9510B762}">
      <text>
        <r>
          <rPr>
            <b/>
            <sz val="9"/>
            <color indexed="81"/>
            <rFont val="Tahoma"/>
            <family val="2"/>
            <charset val="204"/>
          </rPr>
          <t xml:space="preserve">обучение филиал МСК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J101" authorId="0" shapeId="0" xr:uid="{A3925356-F789-414F-BD1B-7DE4D8DE3102}">
      <text>
        <r>
          <rPr>
            <b/>
            <sz val="9"/>
            <color indexed="81"/>
            <rFont val="Tahoma"/>
            <family val="2"/>
            <charset val="204"/>
          </rPr>
          <t xml:space="preserve">
Дентал Экспо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R101" authorId="0" shapeId="0" xr:uid="{FA5E06EB-6F2D-435D-8874-BE25B67FAEA1}">
      <text>
        <r>
          <rPr>
            <b/>
            <sz val="9"/>
            <color indexed="81"/>
            <rFont val="Tahoma"/>
            <charset val="1"/>
          </rPr>
          <t xml:space="preserve">21-24 апреля Дентал-Салон МСК - 3 витрины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S101" authorId="0" shapeId="0" xr:uid="{A43E1E0E-EE75-4593-877B-25931B000399}">
      <text>
        <r>
          <rPr>
            <b/>
            <sz val="9"/>
            <color indexed="81"/>
            <rFont val="Tahoma"/>
            <charset val="1"/>
          </rPr>
          <t xml:space="preserve">21-23 мая Дентима Краснодар - 3 витрины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W101" authorId="0" shapeId="0" xr:uid="{6F528BE3-F2F5-47E4-8154-4778255879CA}">
      <text>
        <r>
          <rPr>
            <b/>
            <sz val="9"/>
            <color indexed="81"/>
            <rFont val="Tahoma"/>
            <charset val="1"/>
          </rPr>
          <t>23-26 сентября Дентал Экспо МСК - 3 витрины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102" authorId="0" shapeId="0" xr:uid="{7316CD6B-96A4-4046-8354-3BD502E3B609}">
      <text>
        <r>
          <rPr>
            <b/>
            <sz val="9"/>
            <color indexed="81"/>
            <rFont val="Tahoma"/>
            <charset val="1"/>
          </rPr>
          <t>Мероприятие 1</t>
        </r>
      </text>
    </comment>
    <comment ref="S102" authorId="0" shapeId="0" xr:uid="{C171D801-ECBA-4A51-9A42-7F49A08C0775}">
      <text>
        <r>
          <rPr>
            <b/>
            <sz val="9"/>
            <color indexed="81"/>
            <rFont val="Tahoma"/>
            <charset val="1"/>
          </rPr>
          <t>22-24 мая XXV Съезд ортодонтов
300000 аренда стенда 12 кв.+оформл/марк 300000
150000 - товаром
г. Сочи, Красная Поляна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Y102" authorId="0" shapeId="0" xr:uid="{E9A39512-888F-4FB5-9D55-5ABF415B6A9B}">
      <text>
        <r>
          <rPr>
            <b/>
            <sz val="9"/>
            <color indexed="81"/>
            <rFont val="Tahoma"/>
            <charset val="1"/>
          </rPr>
          <t>Мероприятие 1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103" authorId="0" shapeId="0" xr:uid="{99DC09BD-6A39-4D73-BF35-85923EF46DF5}">
      <text>
        <r>
          <rPr>
            <b/>
            <sz val="9"/>
            <color indexed="81"/>
            <rFont val="Tahoma"/>
            <charset val="1"/>
          </rPr>
          <t>Только орто-наборы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S103" authorId="0" shapeId="0" xr:uid="{22793492-699C-4CE2-AF6D-162AE5309C9D}">
      <text>
        <r>
          <rPr>
            <b/>
            <sz val="9"/>
            <color indexed="81"/>
            <rFont val="Tahoma"/>
            <charset val="1"/>
          </rPr>
          <t>Орто-наборы 500 шт для бренд боксов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104" authorId="0" shapeId="0" xr:uid="{B3D54F91-D3AF-45DB-B84B-C9493D2D2D51}">
      <text>
        <r>
          <rPr>
            <b/>
            <sz val="9"/>
            <color indexed="81"/>
            <rFont val="Tahoma"/>
            <charset val="1"/>
          </rPr>
          <t xml:space="preserve">Розыгрыши и т.д.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105" authorId="0" shapeId="0" xr:uid="{618A3D76-858C-4124-9440-767788302C0E}">
      <text>
        <r>
          <rPr>
            <b/>
            <sz val="9"/>
            <color indexed="81"/>
            <rFont val="Tahoma"/>
            <charset val="1"/>
          </rPr>
          <t>только орто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S105" authorId="0" shapeId="0" xr:uid="{F7EA5213-0BF7-4C71-89B2-C2F21F713630}">
      <text>
        <r>
          <rPr>
            <b/>
            <sz val="9"/>
            <color indexed="81"/>
            <rFont val="Tahoma"/>
            <charset val="1"/>
          </rPr>
          <t>гонорар 1 лектор-100000 руб.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X105" authorId="0" shapeId="0" xr:uid="{B8FA9F83-BD7E-4DF8-BAE0-3808FA3D7249}">
      <text>
        <r>
          <rPr>
            <b/>
            <sz val="9"/>
            <color indexed="81"/>
            <rFont val="Tahoma"/>
            <charset val="1"/>
          </rPr>
          <t>гонорар 1 лектор-100000 руб.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106" authorId="0" shapeId="0" xr:uid="{27FA5591-9F19-404E-A68A-96317DCF21ED}">
      <text>
        <r>
          <rPr>
            <b/>
            <sz val="9"/>
            <color indexed="81"/>
            <rFont val="Tahoma"/>
            <charset val="1"/>
          </rPr>
          <t>EUROKAPPA/Рубежов Андрей Леонидович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R106" authorId="0" shapeId="0" xr:uid="{B4DD3600-CC29-485E-80BB-27646469E977}">
      <text>
        <r>
          <rPr>
            <b/>
            <sz val="9"/>
            <color indexed="81"/>
            <rFont val="Tahoma"/>
            <charset val="1"/>
          </rPr>
          <t>Мероприятие 1-150000 руб.(Eurokappa) совместное мероприятие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X106" authorId="0" shapeId="0" xr:uid="{73A2BE0F-212C-4267-9880-6696788C5BA4}">
      <text>
        <r>
          <rPr>
            <b/>
            <sz val="9"/>
            <color indexed="81"/>
            <rFont val="Tahoma"/>
            <charset val="1"/>
          </rPr>
          <t>Мероприятие 2-150000 руб.(Eurokappa)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15" authorId="0" shapeId="0" xr:uid="{6D56EF44-F401-43A6-B72F-71BE9F615CAF}">
      <text>
        <r>
          <rPr>
            <b/>
            <sz val="9"/>
            <color indexed="81"/>
            <rFont val="Tahoma"/>
            <family val="2"/>
            <charset val="204"/>
          </rPr>
          <t xml:space="preserve">15000 СПб+4000 МСК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115" authorId="0" shapeId="0" xr:uid="{D8EB433B-21A8-4B6A-AA35-E003C65A1548}">
      <text>
        <r>
          <rPr>
            <b/>
            <sz val="9"/>
            <color indexed="81"/>
            <rFont val="Tahoma"/>
            <family val="2"/>
            <charset val="204"/>
          </rPr>
          <t>39500 СПб+7000 МСК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L115" authorId="0" shapeId="0" xr:uid="{3BA4EFD0-BCF4-44A6-8983-64C3F5DD3E94}">
      <text>
        <r>
          <rPr>
            <b/>
            <sz val="9"/>
            <color indexed="81"/>
            <rFont val="Tahoma"/>
            <family val="2"/>
            <charset val="204"/>
          </rPr>
          <t xml:space="preserve">17500 СПб+7000 МСК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M115" authorId="0" shapeId="0" xr:uid="{52386CD3-D125-4552-8243-D4313D1C994C}">
      <text>
        <r>
          <rPr>
            <b/>
            <sz val="9"/>
            <color indexed="81"/>
            <rFont val="Tahoma"/>
            <family val="2"/>
            <charset val="204"/>
          </rPr>
          <t>41500 СПб+7325 МСК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17" authorId="0" shapeId="0" xr:uid="{8444CD93-3401-441C-80C3-E8B6DC1937BF}">
      <text>
        <r>
          <rPr>
            <b/>
            <sz val="9"/>
            <color indexed="81"/>
            <rFont val="Tahoma"/>
            <family val="2"/>
            <charset val="204"/>
          </rPr>
          <t xml:space="preserve">Дентал Салон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117" authorId="0" shapeId="0" xr:uid="{C84FF674-7125-4366-AA05-CEDF571A9261}">
      <text>
        <r>
          <rPr>
            <b/>
            <sz val="9"/>
            <color indexed="81"/>
            <rFont val="Tahoma"/>
            <family val="2"/>
            <charset val="204"/>
          </rPr>
          <t xml:space="preserve">Дентима Краснодар
Куприянова+Нибабин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J117" authorId="0" shapeId="0" xr:uid="{B3F7C286-0ACC-458F-AD4E-BC2C46F6E6BE}">
      <text>
        <r>
          <rPr>
            <b/>
            <sz val="9"/>
            <color indexed="81"/>
            <rFont val="Tahoma"/>
            <family val="2"/>
            <charset val="204"/>
          </rPr>
          <t xml:space="preserve">Дентал Экспо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L117" authorId="0" shapeId="0" xr:uid="{BAD12904-BA41-4737-A25C-2C9B1BAADFFF}">
      <text>
        <r>
          <rPr>
            <b/>
            <sz val="9"/>
            <color indexed="81"/>
            <rFont val="Tahoma"/>
            <family val="2"/>
            <charset val="204"/>
          </rPr>
          <t xml:space="preserve">Мурманск с 11-15 ноября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8" authorId="0" shapeId="0" xr:uid="{C60FA2AA-7404-42F3-B2B4-17B4A8F7E79F}">
      <text>
        <r>
          <rPr>
            <b/>
            <sz val="9"/>
            <color indexed="81"/>
            <rFont val="Tahoma"/>
            <family val="2"/>
            <charset val="204"/>
          </rPr>
          <t>обучение филиал МСК</t>
        </r>
        <r>
          <rPr>
            <sz val="9"/>
            <color indexed="81"/>
            <rFont val="Tahoma"/>
            <family val="2"/>
            <charset val="204"/>
          </rPr>
          <t xml:space="preserve">
Такси
</t>
        </r>
      </text>
    </comment>
    <comment ref="I119" authorId="0" shapeId="0" xr:uid="{9E02E654-9CDD-481A-B6CC-5B51CB7B46C2}">
      <text>
        <r>
          <rPr>
            <b/>
            <sz val="9"/>
            <color indexed="81"/>
            <rFont val="Tahoma"/>
            <family val="2"/>
            <charset val="204"/>
          </rPr>
          <t>обучение филиал МСК</t>
        </r>
        <r>
          <rPr>
            <sz val="9"/>
            <color indexed="81"/>
            <rFont val="Tahoma"/>
            <family val="2"/>
            <charset val="204"/>
          </rPr>
          <t xml:space="preserve">
Такси
12224 билеты
</t>
        </r>
      </text>
    </comment>
    <comment ref="K119" authorId="0" shapeId="0" xr:uid="{7D2A92F0-5279-45F6-858C-0E34993429FE}">
      <text>
        <r>
          <rPr>
            <b/>
            <sz val="9"/>
            <color indexed="81"/>
            <rFont val="Tahoma"/>
            <family val="2"/>
            <charset val="204"/>
          </rPr>
          <t>Командировка Нибабин (Мурманск)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122" authorId="0" shapeId="0" xr:uid="{218685E1-8B13-4100-B118-14962D316D2E}">
      <text>
        <r>
          <rPr>
            <b/>
            <sz val="9"/>
            <color indexed="81"/>
            <rFont val="Tahoma"/>
            <family val="2"/>
            <charset val="204"/>
          </rPr>
          <t xml:space="preserve">Оборудование склад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Роман Светенко</author>
  </authors>
  <commentList>
    <comment ref="G8" authorId="0" shapeId="0" xr:uid="{462BC08A-481C-4CFE-B73D-75BABD00547A}">
      <text>
        <r>
          <rPr>
            <b/>
            <sz val="9"/>
            <color indexed="81"/>
            <rFont val="Tahoma"/>
            <family val="2"/>
            <charset val="204"/>
          </rPr>
          <t>Роман Светенко:</t>
        </r>
        <r>
          <rPr>
            <sz val="9"/>
            <color indexed="81"/>
            <rFont val="Tahoma"/>
            <family val="2"/>
            <charset val="204"/>
          </rPr>
          <t xml:space="preserve">
берем за клинику 4 
врача</t>
        </r>
      </text>
    </comment>
    <comment ref="W8" authorId="0" shapeId="0" xr:uid="{1752202C-409E-4504-BA77-E063A357CEE8}">
      <text>
        <r>
          <rPr>
            <b/>
            <sz val="9"/>
            <color indexed="81"/>
            <rFont val="Tahoma"/>
            <family val="2"/>
            <charset val="204"/>
          </rPr>
          <t>Роман Светенко:</t>
        </r>
        <r>
          <rPr>
            <sz val="9"/>
            <color indexed="81"/>
            <rFont val="Tahoma"/>
            <family val="2"/>
            <charset val="204"/>
          </rPr>
          <t xml:space="preserve">
учитывал врчей 4 врача 1 клиника</t>
        </r>
      </text>
    </comment>
    <comment ref="W15" authorId="0" shapeId="0" xr:uid="{928C2EEF-BDDD-41A2-B358-A65CF1A028DC}">
      <text>
        <r>
          <rPr>
            <b/>
            <sz val="9"/>
            <color indexed="81"/>
            <rFont val="Tahoma"/>
            <family val="2"/>
            <charset val="204"/>
          </rPr>
          <t>Роман Светенко:</t>
        </r>
        <r>
          <rPr>
            <sz val="9"/>
            <color indexed="81"/>
            <rFont val="Tahoma"/>
            <family val="2"/>
            <charset val="204"/>
          </rPr>
          <t xml:space="preserve">
врачей не учитывал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tc={00C60059-00D2-402D-B032-009B00E7005F}</author>
    <author>tc={00280062-00E7-4384-851D-00F600D500AF}</author>
  </authors>
  <commentList>
    <comment ref="F71" authorId="0" shapeId="0" xr:uid="{00C60059-00D2-402D-B032-009B00E7005F}">
      <text>
        <r>
          <rPr>
            <b/>
            <sz val="9"/>
            <rFont val="Tahoma"/>
            <family val="2"/>
            <charset val="204"/>
          </rPr>
          <t>aveselova:</t>
        </r>
        <r>
          <rPr>
            <sz val="9"/>
            <rFont val="Tahoma"/>
            <family val="2"/>
            <charset val="204"/>
          </rPr>
          <t xml:space="preserve">
бух-я
</t>
        </r>
      </text>
    </comment>
    <comment ref="L71" authorId="1" shapeId="0" xr:uid="{00280062-00E7-4384-851D-00F600D500AF}">
      <text>
        <r>
          <rPr>
            <b/>
            <sz val="9"/>
            <rFont val="Tahoma"/>
            <family val="2"/>
            <charset val="204"/>
          </rPr>
          <t>aveselova:</t>
        </r>
        <r>
          <rPr>
            <sz val="9"/>
            <rFont val="Tahoma"/>
            <family val="2"/>
            <charset val="204"/>
          </rPr>
          <t xml:space="preserve">
бух-я
</t>
        </r>
      </text>
    </comment>
  </commentList>
</comments>
</file>

<file path=xl/sharedStrings.xml><?xml version="1.0" encoding="utf-8"?>
<sst xmlns="http://schemas.openxmlformats.org/spreadsheetml/2006/main" count="1313" uniqueCount="543">
  <si>
    <t>ДОХОДЫ</t>
  </si>
  <si>
    <t>Выручка с НДС, руб.</t>
  </si>
  <si>
    <t>1.1.</t>
  </si>
  <si>
    <t>Выручка без НДС, руб.</t>
  </si>
  <si>
    <t>Наценка, %</t>
  </si>
  <si>
    <t>РАСХОДЫ</t>
  </si>
  <si>
    <t>ФОТ</t>
  </si>
  <si>
    <t>1.2.</t>
  </si>
  <si>
    <t>1.3.</t>
  </si>
  <si>
    <t>1.4.</t>
  </si>
  <si>
    <t>1.5.</t>
  </si>
  <si>
    <t>1.6.</t>
  </si>
  <si>
    <t>1.7.</t>
  </si>
  <si>
    <t>1.8.</t>
  </si>
  <si>
    <t>1.9.</t>
  </si>
  <si>
    <t>НАЛОГИ НА ФОТ:</t>
  </si>
  <si>
    <t>2.1.</t>
  </si>
  <si>
    <t>НДФЛ, 13%</t>
  </si>
  <si>
    <t>2.2.</t>
  </si>
  <si>
    <t>ЕСН, 8%</t>
  </si>
  <si>
    <t>2.3.</t>
  </si>
  <si>
    <t>ПФ, 22%</t>
  </si>
  <si>
    <t>2.4.</t>
  </si>
  <si>
    <t>НСПЗ, 0,2%</t>
  </si>
  <si>
    <t>3.1.</t>
  </si>
  <si>
    <t>3.2.</t>
  </si>
  <si>
    <t>3.3.</t>
  </si>
  <si>
    <t>3.4.</t>
  </si>
  <si>
    <t>ТРАНСПОРТНЫЕ РАСХОДЫ:</t>
  </si>
  <si>
    <t>4.1.</t>
  </si>
  <si>
    <t>Медицинское освидетельствование Водителя - курьера</t>
  </si>
  <si>
    <t>4.2.</t>
  </si>
  <si>
    <t>ГСМ водителя - курьера</t>
  </si>
  <si>
    <t>4.3.</t>
  </si>
  <si>
    <t>4.4.</t>
  </si>
  <si>
    <t>КОММЕРЧЕСКИЕ РАСХОДЫ:</t>
  </si>
  <si>
    <t>5.1.</t>
  </si>
  <si>
    <t>HR мероприятия</t>
  </si>
  <si>
    <t>5.2.</t>
  </si>
  <si>
    <t>Полиграфия</t>
  </si>
  <si>
    <t>5.3.</t>
  </si>
  <si>
    <t>Маркетинговые расходы (визитки, брошюры, выставка)</t>
  </si>
  <si>
    <t>5.4.</t>
  </si>
  <si>
    <t>Веб-сайт/SMM</t>
  </si>
  <si>
    <t>5.5.</t>
  </si>
  <si>
    <t xml:space="preserve">Прочие </t>
  </si>
  <si>
    <t>5.6.</t>
  </si>
  <si>
    <t>6.2.</t>
  </si>
  <si>
    <t>6.3.</t>
  </si>
  <si>
    <t>8.1.</t>
  </si>
  <si>
    <t>ОСНОВНЫЕ СРЕДСТВА:</t>
  </si>
  <si>
    <t>ПРОГРАММНОЕ ОБЕСПЕЧЕНИЕ:</t>
  </si>
  <si>
    <t xml:space="preserve">ПРИБЫЛЬ </t>
  </si>
  <si>
    <t>ЧИСТАЯ ПРИБЫЛЬ (УБЫТОК)</t>
  </si>
  <si>
    <r>
      <t xml:space="preserve">ООО "АСТЕРИА" </t>
    </r>
    <r>
      <rPr>
        <b/>
        <sz val="10"/>
        <color indexed="2"/>
        <rFont val="Times New Roman"/>
        <family val="1"/>
        <charset val="204"/>
      </rPr>
      <t>ПЛАН 2022</t>
    </r>
  </si>
  <si>
    <t>ПЛАН 2022</t>
  </si>
  <si>
    <t>ПРОГНОЗНЫЙ ПЛАН 2021</t>
  </si>
  <si>
    <t>ФАКТ 2021 9 МЕС.</t>
  </si>
  <si>
    <t>Себестоимость, руб.товар</t>
  </si>
  <si>
    <t>Протеко за обучение</t>
  </si>
  <si>
    <t>Валовая прибыль, руб.</t>
  </si>
  <si>
    <t xml:space="preserve">Директор (Руководитель розничного проекта) </t>
  </si>
  <si>
    <t>Бухгалтер</t>
  </si>
  <si>
    <t xml:space="preserve">Супервайзер </t>
  </si>
  <si>
    <t>1.3.1.</t>
  </si>
  <si>
    <t xml:space="preserve">РТП 1 </t>
  </si>
  <si>
    <t>1.3.2.</t>
  </si>
  <si>
    <t xml:space="preserve">РТП 2 </t>
  </si>
  <si>
    <t>1.3.3.</t>
  </si>
  <si>
    <t xml:space="preserve">РТП 3 </t>
  </si>
  <si>
    <t>1.3.4.</t>
  </si>
  <si>
    <t xml:space="preserve">РТП 4  </t>
  </si>
  <si>
    <t>1.3.5.</t>
  </si>
  <si>
    <t xml:space="preserve">РТП 5 </t>
  </si>
  <si>
    <t>КО (3)</t>
  </si>
  <si>
    <t xml:space="preserve">Рук-ль отдела закупок </t>
  </si>
  <si>
    <t xml:space="preserve">Зав.склада </t>
  </si>
  <si>
    <t>Кладовщики (3)</t>
  </si>
  <si>
    <t>Водители 5 - курьеры (В ТОМ ЧИСЛЕ АРЕНДА А/М)(Сумма на руки)</t>
  </si>
  <si>
    <t>Клинер</t>
  </si>
  <si>
    <t>ПОСТОЯННЫЕ РАСХОДЫ</t>
  </si>
  <si>
    <t xml:space="preserve">Аренда ОФИСА </t>
  </si>
  <si>
    <t>Услуги связи и интернет</t>
  </si>
  <si>
    <t>Почта</t>
  </si>
  <si>
    <t>Канц, хоз товары, картриджи</t>
  </si>
  <si>
    <t>3.5.</t>
  </si>
  <si>
    <t>Услуги ГК</t>
  </si>
  <si>
    <t>3.6.</t>
  </si>
  <si>
    <t>Доставка товара</t>
  </si>
  <si>
    <t>ЗСД</t>
  </si>
  <si>
    <t>Командировочные расходы, представительские</t>
  </si>
  <si>
    <t>Прочие</t>
  </si>
  <si>
    <t>Затраты на получение фарм лицензии</t>
  </si>
  <si>
    <t>Система мониторинга и контроля температуры"</t>
  </si>
  <si>
    <t>Кондиционер"</t>
  </si>
  <si>
    <t>Ворота герметизароты</t>
  </si>
  <si>
    <t>7.1.</t>
  </si>
  <si>
    <t>Контур/Антивирус/Обс-е сервера</t>
  </si>
  <si>
    <t>7.2.</t>
  </si>
  <si>
    <t>Обслуживание 1С</t>
  </si>
  <si>
    <t>7.3.</t>
  </si>
  <si>
    <t>Облуживание кассы</t>
  </si>
  <si>
    <t>8.</t>
  </si>
  <si>
    <t>БАНКОВСКОЕ ОБСЛУЖИВАНИЕ</t>
  </si>
  <si>
    <t>РКО, эквайринг</t>
  </si>
  <si>
    <t>9.</t>
  </si>
  <si>
    <t>ПРОЧИЕ РАСХОДЫ (списания/оприходования; проценты)</t>
  </si>
  <si>
    <t xml:space="preserve">НАЛОГ НА ПРИБЫЛЬ </t>
  </si>
  <si>
    <t>Клиника</t>
  </si>
  <si>
    <t>New клиника</t>
  </si>
  <si>
    <t>ИТОГО выручка, руб.</t>
  </si>
  <si>
    <t>Месяц</t>
  </si>
  <si>
    <t>янв</t>
  </si>
  <si>
    <t>февр</t>
  </si>
  <si>
    <t>март</t>
  </si>
  <si>
    <t>апр</t>
  </si>
  <si>
    <t>май</t>
  </si>
  <si>
    <t>июнь</t>
  </si>
  <si>
    <t>июль</t>
  </si>
  <si>
    <t>авг</t>
  </si>
  <si>
    <t>сент</t>
  </si>
  <si>
    <t>окт</t>
  </si>
  <si>
    <t>ноя</t>
  </si>
  <si>
    <t>дек</t>
  </si>
  <si>
    <t>Сезонность</t>
  </si>
  <si>
    <t>1 месяц</t>
  </si>
  <si>
    <t>2 месяц</t>
  </si>
  <si>
    <t>3 месяц</t>
  </si>
  <si>
    <t>4 месяц</t>
  </si>
  <si>
    <t>5 месяц</t>
  </si>
  <si>
    <t>6 месяц</t>
  </si>
  <si>
    <t>7 месяц</t>
  </si>
  <si>
    <t>8 месяц</t>
  </si>
  <si>
    <t>9 месяц</t>
  </si>
  <si>
    <t>10 месяц</t>
  </si>
  <si>
    <t>11 месяц</t>
  </si>
  <si>
    <t>12 месяц</t>
  </si>
  <si>
    <t>ИТОГО</t>
  </si>
  <si>
    <t>ИТОГО период</t>
  </si>
  <si>
    <t xml:space="preserve">Маржа  без учета затрат на продвижение </t>
  </si>
  <si>
    <t>ОКБ</t>
  </si>
  <si>
    <t>АКБ</t>
  </si>
  <si>
    <t>Покрытие</t>
  </si>
  <si>
    <t>Количество новых клиник</t>
  </si>
  <si>
    <t xml:space="preserve">Количество клиник итого </t>
  </si>
  <si>
    <t>ФАКТ 2024</t>
  </si>
  <si>
    <t>Прирост %</t>
  </si>
  <si>
    <t>Кол-во клиник в СПБ и ЛО</t>
  </si>
  <si>
    <t>Кол-во клиник в Архангельской обл.</t>
  </si>
  <si>
    <t>Кол-во клиник в Вологодской обл.</t>
  </si>
  <si>
    <t>Кол-во клиник в Калининградской обл.</t>
  </si>
  <si>
    <t>Кол-во клиник в Мурманской обл.</t>
  </si>
  <si>
    <t>Кол-во клиник в Новгородской обл.</t>
  </si>
  <si>
    <t>Кол-во клиник в Псковской обл.</t>
  </si>
  <si>
    <t>Кол-во клиник в Рес. Карелии</t>
  </si>
  <si>
    <t>Кол-во клиник в Рес. Коми</t>
  </si>
  <si>
    <t>Кол-во клиник в Ненецкий авт.округ</t>
  </si>
  <si>
    <t>Средняя закупка на 1 клиента СПБ и ЛО, руб.</t>
  </si>
  <si>
    <t>Средняя закупка на 1 клиента СЗФО, руб.</t>
  </si>
  <si>
    <t>План новые клиники СПБ и ЛО</t>
  </si>
  <si>
    <t>План новые клиники Архангельская обл</t>
  </si>
  <si>
    <t>План новые клиники Вологодской обл.</t>
  </si>
  <si>
    <t>План новые клиники Калининградской обл.</t>
  </si>
  <si>
    <t>План новые клиники в Мурманской обл.</t>
  </si>
  <si>
    <t>План новые клиники в Новгородской обл.</t>
  </si>
  <si>
    <t>План новые клиники в Псковской обл.</t>
  </si>
  <si>
    <t>План новые клиники в Рес. Карелии</t>
  </si>
  <si>
    <t>План новые клиники в Рес. Коми</t>
  </si>
  <si>
    <t>План новые клиники в Ненецкий авт.округ</t>
  </si>
  <si>
    <t>Продажи в клиники СПБ и ЛО + СЗФО</t>
  </si>
  <si>
    <t>Продажи в клиники работающие в СПБ и ЛО</t>
  </si>
  <si>
    <t>Продажи в клиники работающие в Архангельской обл.</t>
  </si>
  <si>
    <t>СПБ и ЛО</t>
  </si>
  <si>
    <t>Арх. Обл</t>
  </si>
  <si>
    <t>Волог. Обл</t>
  </si>
  <si>
    <t>Калинин. Обл</t>
  </si>
  <si>
    <t>Мурм. Обл.</t>
  </si>
  <si>
    <t>Новг. Обл.</t>
  </si>
  <si>
    <t>Псков. Обл</t>
  </si>
  <si>
    <t>Респ. Карелия</t>
  </si>
  <si>
    <t>Респ. Коми</t>
  </si>
  <si>
    <t>Продажи в клиники работающие в Вологодской обл.</t>
  </si>
  <si>
    <t>Продажи в клиники работающие в Калининградской обл</t>
  </si>
  <si>
    <t>Продажи в клиники работающие в Новгородской обл</t>
  </si>
  <si>
    <t>Продажи в клиники работающие в Мурманской обл</t>
  </si>
  <si>
    <t>Продажи в клиники работающие в Псковской обл.</t>
  </si>
  <si>
    <t>Продажи в клиники работающие в Респ. Карелии</t>
  </si>
  <si>
    <t>Продажи в клиники работающие в Респ. Коми</t>
  </si>
  <si>
    <t>Продажи в клиники работающие в Ненецком авт.</t>
  </si>
  <si>
    <t>Ненец.авт.</t>
  </si>
  <si>
    <t>2024 год</t>
  </si>
  <si>
    <t>Доля клиник в СПб и ЛО (покрытие)</t>
  </si>
  <si>
    <t>Доля клиник в Калининградской обл. (покрытие)</t>
  </si>
  <si>
    <t>Доля клиник в Мурманской обл. (покрытие)</t>
  </si>
  <si>
    <t>Доля клиник в Вологодской обл. (покрытие)</t>
  </si>
  <si>
    <t>Доля клиник в Архангельской обл. (покрытие)</t>
  </si>
  <si>
    <t>Доля клиник в Новгородской обл. (покрытие)</t>
  </si>
  <si>
    <t>Доля клиник в Псковской обл. (покрытие)</t>
  </si>
  <si>
    <t>Доля клиник в Респ. Карелии (покрытие)</t>
  </si>
  <si>
    <t>Доля клиник в Респ. Коми(покрытие)</t>
  </si>
  <si>
    <t>Доля клиник в Ненецкий авт. округ (покрытие)</t>
  </si>
  <si>
    <t>Доля клиник в Регионе СПБ и ЛО и СЗФО</t>
  </si>
  <si>
    <t>Доходы. Выручка от продаж</t>
  </si>
  <si>
    <t xml:space="preserve">СПБ и ЛО, руб. </t>
  </si>
  <si>
    <t>Архангельская обл, руб.</t>
  </si>
  <si>
    <t>Вологодская обл, руб.</t>
  </si>
  <si>
    <t>Калининградская обл, руб.</t>
  </si>
  <si>
    <t>Мурманская обл, руб.</t>
  </si>
  <si>
    <t>Новгородская обл, руб.</t>
  </si>
  <si>
    <t>Псковская обл, руб.</t>
  </si>
  <si>
    <t>Республика Карелия, руб.</t>
  </si>
  <si>
    <t>Республика Коми, руб.</t>
  </si>
  <si>
    <t>Ненецкий автономный округ, руб.</t>
  </si>
  <si>
    <t>Северо-Западный федеральный округ(СЗФО)</t>
  </si>
  <si>
    <t>к</t>
  </si>
  <si>
    <t>ск</t>
  </si>
  <si>
    <t>Сетевые клиники</t>
  </si>
  <si>
    <t>New сетевая клиника</t>
  </si>
  <si>
    <t>РЕГИОНЫ</t>
  </si>
  <si>
    <t>Москва</t>
  </si>
  <si>
    <t>ЦФО</t>
  </si>
  <si>
    <t>Москва, руб.</t>
  </si>
  <si>
    <t>ЦФО, руб.</t>
  </si>
  <si>
    <t>ПФО, руб.</t>
  </si>
  <si>
    <t>УФО, руб.</t>
  </si>
  <si>
    <t>СФО, руб.</t>
  </si>
  <si>
    <t>ДФО, руб.</t>
  </si>
  <si>
    <t>План новые клиники Москва</t>
  </si>
  <si>
    <t>План новые клиники ЦФО</t>
  </si>
  <si>
    <t>План новые клиники ПФО</t>
  </si>
  <si>
    <t>План новые клиники УФО</t>
  </si>
  <si>
    <t>План новые клиники в СФО</t>
  </si>
  <si>
    <t>План новые клиники в ДФО</t>
  </si>
  <si>
    <t>Кол-во клиник Москва</t>
  </si>
  <si>
    <t>Кол-во клиник ЦФО</t>
  </si>
  <si>
    <t>Кол-во клиник ПФО</t>
  </si>
  <si>
    <t>Кол-во клиник УФО</t>
  </si>
  <si>
    <t>Кол-во клиник СФО</t>
  </si>
  <si>
    <t>Кол-во клиник ДФО</t>
  </si>
  <si>
    <t>ПФО</t>
  </si>
  <si>
    <t>УФО</t>
  </si>
  <si>
    <t>СФО</t>
  </si>
  <si>
    <t>ДФО</t>
  </si>
  <si>
    <t>Продажи в клиники РЕГИОНЫ</t>
  </si>
  <si>
    <t>Продажи в клиники работающие в Москва</t>
  </si>
  <si>
    <t>Продажи в клиники работающие в ЦФО</t>
  </si>
  <si>
    <t>Продажи в клиники работающие в ПФО</t>
  </si>
  <si>
    <t>Продажи в клиники работающие в УФО</t>
  </si>
  <si>
    <t>Продажи в клиники работающие в СФО</t>
  </si>
  <si>
    <t>Продажи в клиники работающие в ДФО</t>
  </si>
  <si>
    <t>Доля клиник в Москве (покрытие)</t>
  </si>
  <si>
    <t>Доля клиник в ЦФО (покрытие)</t>
  </si>
  <si>
    <t>Доля клиник в ПФО покрытие)</t>
  </si>
  <si>
    <t>Доля клиник в УФО (покрытие)</t>
  </si>
  <si>
    <t>Доля клиник в СФО (покрытие)</t>
  </si>
  <si>
    <t>Доля клиник в ДФО (покрытие)</t>
  </si>
  <si>
    <t>Доля клиник в РЕГИОНЫ</t>
  </si>
  <si>
    <t>Средняя закупка на 1 клиента Москва, руб.</t>
  </si>
  <si>
    <t>Средняя закупка на 1 клиента ЦФО, руб.</t>
  </si>
  <si>
    <t>Средняя закупка на 1 клиента ДФО, руб.</t>
  </si>
  <si>
    <t>Средняя закупка на 1 клиента СФО, руб.</t>
  </si>
  <si>
    <t>Средняя закупка на 1 клиента УФО, руб.</t>
  </si>
  <si>
    <t>Средняя закупка на 1 клиента ПФО, руб.</t>
  </si>
  <si>
    <t>Средняя закупка на 1 клиента СНГ, руб.</t>
  </si>
  <si>
    <t>СНГ, руб.</t>
  </si>
  <si>
    <t>План новые клиники в СНГ</t>
  </si>
  <si>
    <t>Кол-во клиник СНГ</t>
  </si>
  <si>
    <t>Продажи в клиники работающие в СНГ</t>
  </si>
  <si>
    <t xml:space="preserve">Сезонность </t>
  </si>
  <si>
    <t>январь</t>
  </si>
  <si>
    <t>февраль</t>
  </si>
  <si>
    <t>апрель</t>
  </si>
  <si>
    <t>август</t>
  </si>
  <si>
    <t>сентябрь</t>
  </si>
  <si>
    <t>октябрь</t>
  </si>
  <si>
    <t>ноябрь</t>
  </si>
  <si>
    <t>декабрь</t>
  </si>
  <si>
    <t>ДАЛЬНИЙ ВОСТОК</t>
  </si>
  <si>
    <t>МОСКВА</t>
  </si>
  <si>
    <t>ПОВОЛЖЬЕ</t>
  </si>
  <si>
    <t>САНКТ-ПЕТЕРБУРГ</t>
  </si>
  <si>
    <t>СЕВЕРО-ЗАПАД</t>
  </si>
  <si>
    <t>СИБИРЬ</t>
  </si>
  <si>
    <t>УРАЛ</t>
  </si>
  <si>
    <t>ЦЕНТР</t>
  </si>
  <si>
    <t>ЮГ</t>
  </si>
  <si>
    <t>РФ</t>
  </si>
  <si>
    <t>Санкт-Петербург</t>
  </si>
  <si>
    <t>СЗФО</t>
  </si>
  <si>
    <t>СНГ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</si>
  <si>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</si>
  <si>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</si>
  <si>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</si>
  <si>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</si>
  <si>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</si>
  <si>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</si>
  <si>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</si>
  <si>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</si>
  <si>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</si>
  <si>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</si>
  <si>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</si>
  <si>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</si>
  <si>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Доля клиник в СНГ (покрытие)</t>
  </si>
  <si>
    <t>АКБ 2024 год</t>
  </si>
  <si>
    <t>АКБ 2025 год</t>
  </si>
  <si>
    <t>H1</t>
  </si>
  <si>
    <t>%</t>
  </si>
  <si>
    <t>H2</t>
  </si>
  <si>
    <t>ВЫРУЧКА С НДС, РУБ.</t>
  </si>
  <si>
    <t xml:space="preserve">ПЛАН НА 2025 ГОД </t>
  </si>
  <si>
    <t>2025 ГОД</t>
  </si>
  <si>
    <t>2024</t>
  </si>
  <si>
    <t>1 кв. 2023</t>
  </si>
  <si>
    <t>2 кв. 2023</t>
  </si>
  <si>
    <t>3 кв. 2023</t>
  </si>
  <si>
    <t>4 кв. 2023</t>
  </si>
  <si>
    <t>1 кв. 2024</t>
  </si>
  <si>
    <t>2 кв. 2024</t>
  </si>
  <si>
    <t>3 кв. 2024</t>
  </si>
  <si>
    <t>4 кв. 2024</t>
  </si>
  <si>
    <t>1 кв. 2025</t>
  </si>
  <si>
    <t>2 кв. 2025</t>
  </si>
  <si>
    <t>3 кв. 2025</t>
  </si>
  <si>
    <t>4 кв. 2025</t>
  </si>
  <si>
    <t>СР ЧЕК</t>
  </si>
  <si>
    <t>Ветеринарная клиника</t>
  </si>
  <si>
    <t>Врач</t>
  </si>
  <si>
    <t>Зуботехническая лаборатория</t>
  </si>
  <si>
    <t xml:space="preserve">Сеть </t>
  </si>
  <si>
    <t>Сетевая клиника</t>
  </si>
  <si>
    <t>Архангельская обл</t>
  </si>
  <si>
    <t>Вологодская обл</t>
  </si>
  <si>
    <t>Сеть</t>
  </si>
  <si>
    <t>Калининградская обл</t>
  </si>
  <si>
    <t>Карелия Респ</t>
  </si>
  <si>
    <t>Коми Респ</t>
  </si>
  <si>
    <t>Мурманская обл</t>
  </si>
  <si>
    <t>Новгородская область</t>
  </si>
  <si>
    <t>Псковская обл</t>
  </si>
  <si>
    <t>Сезонность 2024</t>
  </si>
  <si>
    <t>ОПТ</t>
  </si>
  <si>
    <t>ОРТО</t>
  </si>
  <si>
    <t>ОБОРУДОВАНИЕ</t>
  </si>
  <si>
    <t>ИНТЕРНЕТ МАГАЗИН</t>
  </si>
  <si>
    <t>ТК</t>
  </si>
  <si>
    <t>2024 г.</t>
  </si>
  <si>
    <t>2025 г.</t>
  </si>
  <si>
    <t>Показатель</t>
  </si>
  <si>
    <t xml:space="preserve"> Январь 2024г.</t>
  </si>
  <si>
    <t xml:space="preserve">  Февраль 2024г.</t>
  </si>
  <si>
    <t>Март 2024г.</t>
  </si>
  <si>
    <t>Апрель 2024г.</t>
  </si>
  <si>
    <t xml:space="preserve">  Май 2024г.</t>
  </si>
  <si>
    <t>Июнь 2024г.</t>
  </si>
  <si>
    <t>Июль 2024г.</t>
  </si>
  <si>
    <t xml:space="preserve"> Август 2024г.</t>
  </si>
  <si>
    <t xml:space="preserve">  Сентябрь 2024г.</t>
  </si>
  <si>
    <t xml:space="preserve"> Октябрь 2024г.</t>
  </si>
  <si>
    <t xml:space="preserve"> Ноябрь 2024г.</t>
  </si>
  <si>
    <t xml:space="preserve"> Декабрь 2024г.</t>
  </si>
  <si>
    <t xml:space="preserve"> Январь 2025г.</t>
  </si>
  <si>
    <t xml:space="preserve">  Февраль 2025г.</t>
  </si>
  <si>
    <t>Март 2025г.</t>
  </si>
  <si>
    <t>Апрель 2025г.</t>
  </si>
  <si>
    <t xml:space="preserve">  Май 2025г.</t>
  </si>
  <si>
    <t>Июнь 2025г.</t>
  </si>
  <si>
    <t>Июль 2025г.</t>
  </si>
  <si>
    <t xml:space="preserve"> Август 2025г.</t>
  </si>
  <si>
    <t xml:space="preserve">  Сентябрь 2025г.</t>
  </si>
  <si>
    <t xml:space="preserve"> Октябрь 2025г.</t>
  </si>
  <si>
    <t xml:space="preserve"> Ноябрь 2025г.</t>
  </si>
  <si>
    <t xml:space="preserve"> Декабрь 2025г.</t>
  </si>
  <si>
    <t>2025 итог</t>
  </si>
  <si>
    <t>Выручка ОБЩ руб.</t>
  </si>
  <si>
    <t>Адгезивы ортодонтические</t>
  </si>
  <si>
    <t>Аппарат Forsus</t>
  </si>
  <si>
    <t>Брекеты лигатурные металлические</t>
  </si>
  <si>
    <t>Брекеты лигатурные эстетические</t>
  </si>
  <si>
    <t>Брекеты самолигирующие эстетические</t>
  </si>
  <si>
    <t>Брекеты самолигрующие металлические</t>
  </si>
  <si>
    <t>Гигиена</t>
  </si>
  <si>
    <t>Дуги</t>
  </si>
  <si>
    <t>Замки (щечные трубки)</t>
  </si>
  <si>
    <t>Зеркала ортодонтические</t>
  </si>
  <si>
    <t>Инструменты</t>
  </si>
  <si>
    <t>Кнопки лингвальные</t>
  </si>
  <si>
    <t>Крючки</t>
  </si>
  <si>
    <t xml:space="preserve">Лигатура металлическая </t>
  </si>
  <si>
    <t>Лигатура эластическая</t>
  </si>
  <si>
    <t>Лицевые маски / Лицевые дуги</t>
  </si>
  <si>
    <t>Ортодонтическая проволока и проволочные формы</t>
  </si>
  <si>
    <t>Ортодонтические боры/полиры</t>
  </si>
  <si>
    <t>Ортодонтические винты/минивинты</t>
  </si>
  <si>
    <t>Пластмасса и принадлежности</t>
  </si>
  <si>
    <t>Пружины</t>
  </si>
  <si>
    <t>Ретейнеры</t>
  </si>
  <si>
    <t>Ретракторы</t>
  </si>
  <si>
    <t>Силовые трубки, нити, сепараторы, клинья</t>
  </si>
  <si>
    <t>Стопоры</t>
  </si>
  <si>
    <t>Эластики (резиновые тяги)</t>
  </si>
  <si>
    <t>Эластичные цепочки</t>
  </si>
  <si>
    <t>Брекеты лигатурные эстетические Biocetec</t>
  </si>
  <si>
    <t>Брекеты самолигирующие эстетические Biocetec</t>
  </si>
  <si>
    <t>Ортодонтические винты/минивинты Biocetec</t>
  </si>
  <si>
    <t>Себестоимость ОБЩ руб.</t>
  </si>
  <si>
    <t>Вал ОБЩ руб.</t>
  </si>
  <si>
    <t>Рентабельность %</t>
  </si>
  <si>
    <t>Постоянные издержки</t>
  </si>
  <si>
    <t>Заработная плата (окладная часть, орто отдел общ.)</t>
  </si>
  <si>
    <t>Аренда (1600 руб./м²)</t>
  </si>
  <si>
    <t>Маркетинговые расходы (печатная продукция)</t>
  </si>
  <si>
    <t>Затраты на проведение выставок</t>
  </si>
  <si>
    <t xml:space="preserve">Затраты на проведение профильных мероприятий </t>
  </si>
  <si>
    <t>Бренд боксы</t>
  </si>
  <si>
    <t>Соц. Сети</t>
  </si>
  <si>
    <t>Марафон обучающих программ (курсы для врачей)</t>
  </si>
  <si>
    <t>Конгресс совместно с компанией партнером</t>
  </si>
  <si>
    <t>Представительские расходы/подарки</t>
  </si>
  <si>
    <t>Переменные издержки</t>
  </si>
  <si>
    <t>Заработная плата (премиальная часть орто рук-ль)</t>
  </si>
  <si>
    <t>Премия БМ СЗФО</t>
  </si>
  <si>
    <t>Премия Клиентский м-р СЗФО</t>
  </si>
  <si>
    <t>Премии БМ ЦФО</t>
  </si>
  <si>
    <t>Премии БМ ЮФО</t>
  </si>
  <si>
    <t>Заработная плата (премиальная часть менеджеры)</t>
  </si>
  <si>
    <t>Заработная плата (торговые представители)</t>
  </si>
  <si>
    <t>Прочие платежи (телефония, коммунальные,  интернет и т.д.) (примерно 40р./м²)</t>
  </si>
  <si>
    <t>ГСМ_ЦФО+ЮФО</t>
  </si>
  <si>
    <t>Командировочные</t>
  </si>
  <si>
    <t>Расходы на поездку</t>
  </si>
  <si>
    <t>Логистика (доставка заказов, перемещения и т.д.)</t>
  </si>
  <si>
    <t>Проценты по эквайрингу 1,5 %</t>
  </si>
  <si>
    <t>Прочие неучтенные расходы</t>
  </si>
  <si>
    <t>EBITDA руб.</t>
  </si>
  <si>
    <t>EBITDA рентаб. %</t>
  </si>
  <si>
    <t>Налоги на прибыль</t>
  </si>
  <si>
    <t>Проценты по кредитам</t>
  </si>
  <si>
    <t>Курсовая разница</t>
  </si>
  <si>
    <t>Амортизация</t>
  </si>
  <si>
    <t>Чистая прибыль</t>
  </si>
  <si>
    <t>Оборудование</t>
  </si>
  <si>
    <t>1 год (старт отдела оборудования)</t>
  </si>
  <si>
    <t>ИТОГО 1 год</t>
  </si>
  <si>
    <t>1 год</t>
  </si>
  <si>
    <t>ВЕСТ СТОМ</t>
  </si>
  <si>
    <t>План продаж оборудования (отдел без наконечников)</t>
  </si>
  <si>
    <t>План продаж оборудования (вся компания)</t>
  </si>
  <si>
    <t>Наценка (отдел оборудования + вся компания)</t>
  </si>
  <si>
    <t>Планируемая прибыль (отдел оборудования)</t>
  </si>
  <si>
    <t>Планируемая прибыль (вся компания)</t>
  </si>
  <si>
    <t>План компании по кварталу</t>
  </si>
  <si>
    <t>Командировки</t>
  </si>
  <si>
    <t xml:space="preserve">Выставка Dental Expo (Москва) 21-24 апреля </t>
  </si>
  <si>
    <t>Выставка Dentima (Краснодар) 21-23 мая</t>
  </si>
  <si>
    <t>Выставка Dental Salon (Москва) 22-25 сентября</t>
  </si>
  <si>
    <t>Печать рекламной продукции</t>
  </si>
  <si>
    <t>Каталоги буклеты, верстка, печать</t>
  </si>
  <si>
    <t>Интернет-продвижение</t>
  </si>
  <si>
    <t>Продвижение в соц. сетях /интернет продвижение через блогеров</t>
  </si>
  <si>
    <t>Оснащение</t>
  </si>
  <si>
    <t>Демонстрационное оборудование для менеджеров</t>
  </si>
  <si>
    <t>Комплектация учебного центра</t>
  </si>
  <si>
    <t>Ввоз образцов</t>
  </si>
  <si>
    <t>Сервис</t>
  </si>
  <si>
    <t>Подменное оборудование</t>
  </si>
  <si>
    <t>Реклама и маркетинг</t>
  </si>
  <si>
    <t>Затраты на выставку (2 витрины)</t>
  </si>
  <si>
    <t>0 (затраты маркетинга)</t>
  </si>
  <si>
    <t>Подарки и розыгрыши</t>
  </si>
  <si>
    <t>Прочие расходы на рекламу (для рекламного кабинета в ВК)</t>
  </si>
  <si>
    <t>ФИНАНСОВЫЙ РЕЗУЛЬТАТ (расчет по компании)</t>
  </si>
  <si>
    <t>РАСХОДЫ ФОТ</t>
  </si>
  <si>
    <t>ФОТ Gross Менеджеры</t>
  </si>
  <si>
    <t>Количество менеджеров</t>
  </si>
  <si>
    <t>Налоги ФОТ (30 %)</t>
  </si>
  <si>
    <t>ФИНАНСОВЫЙ РЕЗУЛЬТАТ ИТОГ (расчет по компании)</t>
  </si>
  <si>
    <t>ПЛАН 2025 Тендерный отдел</t>
  </si>
  <si>
    <t xml:space="preserve">ФАКТ 2024 </t>
  </si>
  <si>
    <t>Кол-во сыгранных тендеров</t>
  </si>
  <si>
    <t>Средняя закупка на один тендер Регионы</t>
  </si>
  <si>
    <t>План 2025</t>
  </si>
  <si>
    <t>Факт 2024</t>
  </si>
  <si>
    <t>Средняя закупка на один тендер СПБ и ЛО, руб.</t>
  </si>
  <si>
    <t>Кол-во заказов</t>
  </si>
  <si>
    <t>Средняя закупка  СПБ и ЛО, руб.</t>
  </si>
  <si>
    <t>Средняя закупка Регионы</t>
  </si>
  <si>
    <t>прирост %</t>
  </si>
  <si>
    <t>ИТОГО 2024</t>
  </si>
  <si>
    <t>Прирост 25/24 %</t>
  </si>
  <si>
    <t>ДОЛЯ 2025</t>
  </si>
  <si>
    <t>ДОЛЯ 2024</t>
  </si>
  <si>
    <t>СЗФО, руб.</t>
  </si>
  <si>
    <t>ЮФО/СКФО, руб.</t>
  </si>
  <si>
    <t>ДНР/ЛНР, руб.</t>
  </si>
  <si>
    <t>new ТК</t>
  </si>
  <si>
    <t>ЮФО/СКФО</t>
  </si>
  <si>
    <t>ЛНР/ДНР</t>
  </si>
  <si>
    <t>Средняя закупка на 1 клиента ЮФО, руб.</t>
  </si>
  <si>
    <t>Средняя закупка на 1 клиента ДНР/ЛНР</t>
  </si>
  <si>
    <t>Количество новых тк</t>
  </si>
  <si>
    <t>План новые тк ЦФО</t>
  </si>
  <si>
    <t>План новые тк СЗФО</t>
  </si>
  <si>
    <t>План новые тк ЮФО</t>
  </si>
  <si>
    <t>План новые тк ПФО</t>
  </si>
  <si>
    <t>План новые тк УФО</t>
  </si>
  <si>
    <t>План новые тк СФО</t>
  </si>
  <si>
    <t>План новые тк ДФО</t>
  </si>
  <si>
    <t>План новые тк ДНЛ/ЛНР</t>
  </si>
  <si>
    <t>План новые тк СНГ</t>
  </si>
  <si>
    <t>Кол-во ТК ЦФО</t>
  </si>
  <si>
    <t>Кол-во ТК СЗФО</t>
  </si>
  <si>
    <t>Кол-во ТК ЮФО</t>
  </si>
  <si>
    <t>Кол-во ТК ПФО</t>
  </si>
  <si>
    <t>Кол-во ТК УФО</t>
  </si>
  <si>
    <t>Кол-во ТК СФО</t>
  </si>
  <si>
    <t>Кол-во ТК ДФО</t>
  </si>
  <si>
    <t>Кол-во ТК ДНР/ЛНР</t>
  </si>
  <si>
    <t>Кол-во ТК СНГ</t>
  </si>
  <si>
    <t>Продажи в Торгующие РЕГИОНЫ</t>
  </si>
  <si>
    <t>Продажи в ТК работающие в ЦФО</t>
  </si>
  <si>
    <t>Продажи в ТК работающие в СЗФО</t>
  </si>
  <si>
    <t>Продажи в ТК работающие в ЮФО</t>
  </si>
  <si>
    <t>Продажи в ТК работающие в ПФО</t>
  </si>
  <si>
    <t>Продажи в ТК работающие в УФО</t>
  </si>
  <si>
    <t>Продажи в ТК работающие в СФО</t>
  </si>
  <si>
    <t>Продажи в ТК работающие в ДФО</t>
  </si>
  <si>
    <t>Продажи в ТК работающие в ДНР/ЛНР</t>
  </si>
  <si>
    <t>Продажи в ТК работающие в СНГ</t>
  </si>
  <si>
    <t>Сезонность по всем Регионам</t>
  </si>
  <si>
    <t>ПЛАН 2025</t>
  </si>
  <si>
    <t>ТЕНДЕРЫ</t>
  </si>
  <si>
    <t>ПЛАН 2025 Интернет магазин</t>
  </si>
  <si>
    <t>средн.оборот</t>
  </si>
  <si>
    <t>ЮФО</t>
  </si>
  <si>
    <t>факт январь 2025</t>
  </si>
  <si>
    <t>ВЫРУЧКА БЕЗ НДС, РУБ.</t>
  </si>
  <si>
    <t>СЕБЕСТОИМОСТЬ, РУБ.</t>
  </si>
  <si>
    <t>МАРЖА, РУБ.</t>
  </si>
  <si>
    <t>ВЫРУЧКА без НДС, РУБ.</t>
  </si>
  <si>
    <t>СЕБЕСТОИМОСТЬ, РУБ</t>
  </si>
  <si>
    <t>МАРЖА, РУБ</t>
  </si>
  <si>
    <t>НАЦЕНКА, РУБ</t>
  </si>
  <si>
    <t>% НАЦЕНКИ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</si>
</sst>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[$-419]mmmm\ yyyy;@"/>
    <numFmt numFmtId="165" formatCode="#,##0.0"/>
    <numFmt numFmtId="166" formatCode="#,##0.0000"/>
    <numFmt numFmtId="167" formatCode="_(* #,##0_);_(* \(#,##0\);_(* &quot;-&quot;??_);_(@_)"/>
    <numFmt numFmtId="168" formatCode="_-* #,##0_р_._-;\-* #,##0_р_._-;_-* &quot;-&quot;??_р_._-;_-@_-"/>
    <numFmt numFmtId="169" formatCode="_-* #,##0.00_р_._-;\-* #,##0.00_р_._-;_-* &quot;-&quot;??_р_._-;_-@_-"/>
    <numFmt numFmtId="170" formatCode="0.0%"/>
    <numFmt numFmtId="171" formatCode="_-[$€-2]\ * #,##0_-;\-[$€-2]\ * #,##0_-;_-[$€-2]\ * &quot;-&quot;??_-;_-@_-"/>
    <numFmt numFmtId="172" formatCode="_(* #,##0.00_);_(* \(#,##0.00\);_(* &quot;-&quot;??_);_(@_)"/>
    <numFmt numFmtId="173" formatCode="#,##0.00_ ;\-#,##0.00\ "/>
    <numFmt numFmtId="174" formatCode="_-* #,##0_-;\-* #,##0_-;_-* &quot;-&quot;??_-;_-@_-"/>
    <numFmt numFmtId="175" formatCode="#,##0\ &quot;₽&quot;"/>
    <numFmt numFmtId="176" formatCode="#,##0.00\ &quot;₽&quot;"/>
  </numFmts>
  <fonts count="72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indexed="2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b/>
      <sz val="10"/>
      <color indexed="2"/>
      <name val="Calibri"/>
      <family val="2"/>
      <charset val="204"/>
      <scheme val="minor"/>
    </font>
    <font>
      <sz val="10"/>
      <color indexed="2"/>
      <name val="Times New Roman"/>
      <family val="1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b/>
      <i/>
      <sz val="10"/>
      <color theme="1"/>
      <name val="Times New Roman"/>
      <family val="1"/>
      <charset val="204"/>
    </font>
    <font>
      <b/>
      <i/>
      <sz val="10"/>
      <color indexed="2"/>
      <name val="Times New Roman"/>
      <family val="1"/>
      <charset val="204"/>
    </font>
    <font>
      <b/>
      <sz val="10"/>
      <color theme="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9"/>
      <name val="Tahoma"/>
      <family val="2"/>
      <charset val="204"/>
    </font>
    <font>
      <sz val="9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8"/>
      <color indexed="81"/>
      <name val="Tahoma"/>
      <family val="2"/>
      <charset val="204"/>
    </font>
    <font>
      <sz val="8"/>
      <name val="Calibri"/>
      <family val="2"/>
      <charset val="204"/>
      <scheme val="minor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color rgb="FF000000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 Cyr"/>
      <charset val="204"/>
    </font>
    <font>
      <b/>
      <sz val="8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b/>
      <sz val="8"/>
      <color rgb="FF0070C0"/>
      <name val="Calibri"/>
      <family val="2"/>
      <charset val="204"/>
      <scheme val="minor"/>
    </font>
    <font>
      <b/>
      <sz val="8"/>
      <color theme="3"/>
      <name val="Calibri"/>
      <family val="2"/>
      <charset val="204"/>
      <scheme val="minor"/>
    </font>
    <font>
      <sz val="8"/>
      <color indexed="2"/>
      <name val="Calibri"/>
      <family val="2"/>
      <charset val="204"/>
      <scheme val="minor"/>
    </font>
    <font>
      <b/>
      <sz val="8"/>
      <color indexed="2"/>
      <name val="Calibri"/>
      <family val="2"/>
      <charset val="204"/>
      <scheme val="minor"/>
    </font>
    <font>
      <b/>
      <sz val="8"/>
      <color indexed="18"/>
      <name val="Calibri"/>
      <family val="2"/>
      <charset val="204"/>
      <scheme val="minor"/>
    </font>
    <font>
      <sz val="10"/>
      <color indexed="18"/>
      <name val="Calibri"/>
      <family val="2"/>
      <charset val="204"/>
      <scheme val="minor"/>
    </font>
    <font>
      <b/>
      <sz val="8"/>
      <color indexed="23"/>
      <name val="Calibri"/>
      <family val="2"/>
      <charset val="204"/>
      <scheme val="minor"/>
    </font>
    <font>
      <sz val="10"/>
      <color indexed="23"/>
      <name val="Calibri"/>
      <family val="2"/>
      <charset val="204"/>
      <scheme val="minor"/>
    </font>
    <font>
      <b/>
      <sz val="10"/>
      <color indexed="23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9"/>
      <color indexed="18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name val="Calibri"/>
      <family val="2"/>
      <charset val="204"/>
      <scheme val="minor"/>
    </font>
    <font>
      <b/>
      <i/>
      <sz val="11"/>
      <color theme="7" tint="-0.249977111117893"/>
      <name val="Calibri"/>
      <family val="2"/>
      <charset val="204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11"/>
      <color theme="3" tint="0.59999389629810485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  <font>
      <sz val="6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3"/>
        <bgColor indexed="43"/>
      </patternFill>
    </fill>
    <fill>
      <patternFill patternType="solid">
        <fgColor indexed="45"/>
        <bgColor indexed="4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</fills>
  <borders count="7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5">
    <xf numFmtId="0" fontId="0" fillId="0" borderId="0"/>
    <xf numFmtId="0" fontId="5" fillId="0" borderId="0"/>
    <xf numFmtId="0" fontId="5" fillId="0" borderId="0"/>
    <xf numFmtId="9" fontId="17" fillId="0" borderId="0" applyFont="0" applyFill="0" applyBorder="0" applyProtection="0"/>
    <xf numFmtId="43" fontId="22" fillId="0" borderId="0" applyFont="0" applyFill="0" applyBorder="0" applyAlignment="0" applyProtection="0"/>
    <xf numFmtId="0" fontId="25" fillId="0" borderId="0"/>
    <xf numFmtId="172" fontId="26" fillId="0" borderId="0" applyFont="0" applyFill="0" applyBorder="0" applyProtection="0"/>
    <xf numFmtId="9" fontId="26" fillId="0" borderId="0" applyFont="0" applyFill="0" applyBorder="0" applyProtection="0"/>
    <xf numFmtId="0" fontId="13" fillId="0" borderId="0"/>
    <xf numFmtId="172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39" fillId="0" borderId="0"/>
    <xf numFmtId="0" fontId="4" fillId="0" borderId="0"/>
    <xf numFmtId="9" fontId="4" fillId="0" borderId="0" applyFont="0" applyFill="0" applyBorder="0" applyAlignment="0" applyProtection="0"/>
    <xf numFmtId="0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Protection="0"/>
    <xf numFmtId="0" fontId="3" fillId="0" borderId="0"/>
    <xf numFmtId="9" fontId="3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521">
    <xf numFmtId="0" fontId="0" fillId="0" borderId="0" xfId="0"/>
    <xf numFmtId="3" fontId="6" fillId="0" borderId="1" xfId="0" applyNumberFormat="1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3" fontId="7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3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17" fontId="7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/>
    <xf numFmtId="3" fontId="8" fillId="3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6" fillId="0" borderId="1" xfId="0" applyFont="1" applyBorder="1"/>
    <xf numFmtId="3" fontId="11" fillId="0" borderId="1" xfId="0" applyNumberFormat="1" applyFont="1" applyBorder="1" applyAlignment="1">
      <alignment horizontal="center"/>
    </xf>
    <xf numFmtId="3" fontId="6" fillId="0" borderId="0" xfId="0" applyNumberFormat="1" applyFont="1"/>
    <xf numFmtId="3" fontId="12" fillId="0" borderId="1" xfId="2" applyNumberFormat="1" applyFont="1" applyBorder="1" applyAlignment="1">
      <alignment horizontal="center" vertical="top" wrapText="1"/>
    </xf>
    <xf numFmtId="4" fontId="5" fillId="0" borderId="1" xfId="2" applyNumberFormat="1" applyBorder="1" applyAlignment="1">
      <alignment horizontal="right" vertical="top" wrapText="1"/>
    </xf>
    <xf numFmtId="3" fontId="6" fillId="0" borderId="4" xfId="0" applyNumberFormat="1" applyFont="1" applyBorder="1" applyAlignment="1">
      <alignment horizontal="center"/>
    </xf>
    <xf numFmtId="3" fontId="13" fillId="0" borderId="1" xfId="1" applyNumberFormat="1" applyFont="1" applyBorder="1" applyAlignment="1">
      <alignment horizontal="center" vertical="top"/>
    </xf>
    <xf numFmtId="3" fontId="13" fillId="0" borderId="5" xfId="1" applyNumberFormat="1" applyFont="1" applyBorder="1" applyAlignment="1">
      <alignment horizontal="center" vertical="top"/>
    </xf>
    <xf numFmtId="3" fontId="13" fillId="0" borderId="6" xfId="1" applyNumberFormat="1" applyFont="1" applyBorder="1" applyAlignment="1">
      <alignment horizontal="center" vertical="top"/>
    </xf>
    <xf numFmtId="0" fontId="14" fillId="0" borderId="0" xfId="0" applyFont="1"/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165" fontId="14" fillId="0" borderId="1" xfId="0" applyNumberFormat="1" applyFont="1" applyBorder="1" applyAlignment="1">
      <alignment horizontal="center"/>
    </xf>
    <xf numFmtId="165" fontId="1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6" fillId="0" borderId="1" xfId="3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1" xfId="0" applyFont="1" applyFill="1" applyBorder="1"/>
    <xf numFmtId="3" fontId="8" fillId="4" borderId="1" xfId="0" applyNumberFormat="1" applyFont="1" applyFill="1" applyBorder="1" applyAlignment="1">
      <alignment horizontal="center"/>
    </xf>
    <xf numFmtId="0" fontId="16" fillId="0" borderId="0" xfId="0" applyFont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7" fillId="0" borderId="1" xfId="0" applyFont="1" applyBorder="1"/>
    <xf numFmtId="0" fontId="6" fillId="0" borderId="1" xfId="0" applyFont="1" applyBorder="1" applyAlignment="1">
      <alignment wrapText="1"/>
    </xf>
    <xf numFmtId="3" fontId="7" fillId="2" borderId="1" xfId="0" applyNumberFormat="1" applyFont="1" applyFill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wrapText="1"/>
    </xf>
    <xf numFmtId="14" fontId="7" fillId="0" borderId="0" xfId="0" applyNumberFormat="1" applyFont="1"/>
    <xf numFmtId="3" fontId="7" fillId="0" borderId="0" xfId="0" applyNumberFormat="1" applyFont="1"/>
    <xf numFmtId="3" fontId="14" fillId="0" borderId="1" xfId="0" applyNumberFormat="1" applyFont="1" applyBorder="1" applyAlignment="1">
      <alignment horizontal="center"/>
    </xf>
    <xf numFmtId="3" fontId="15" fillId="0" borderId="1" xfId="0" applyNumberFormat="1" applyFont="1" applyBorder="1" applyAlignment="1">
      <alignment horizontal="center"/>
    </xf>
    <xf numFmtId="4" fontId="5" fillId="0" borderId="6" xfId="1" applyNumberFormat="1" applyBorder="1" applyAlignment="1">
      <alignment vertical="top" wrapText="1"/>
    </xf>
    <xf numFmtId="14" fontId="6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/>
    <xf numFmtId="4" fontId="5" fillId="0" borderId="6" xfId="2" applyNumberFormat="1" applyBorder="1" applyAlignment="1">
      <alignment horizontal="center" vertical="top" wrapText="1"/>
    </xf>
    <xf numFmtId="3" fontId="6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6" fontId="8" fillId="0" borderId="0" xfId="0" applyNumberFormat="1" applyFont="1" applyAlignment="1">
      <alignment horizontal="center"/>
    </xf>
    <xf numFmtId="0" fontId="17" fillId="0" borderId="0" xfId="11"/>
    <xf numFmtId="0" fontId="17" fillId="7" borderId="0" xfId="11" applyFill="1"/>
    <xf numFmtId="0" fontId="17" fillId="7" borderId="43" xfId="11" applyFill="1" applyBorder="1"/>
    <xf numFmtId="43" fontId="0" fillId="7" borderId="0" xfId="12" applyFont="1" applyFill="1"/>
    <xf numFmtId="0" fontId="17" fillId="7" borderId="44" xfId="11" applyFill="1" applyBorder="1"/>
    <xf numFmtId="0" fontId="34" fillId="7" borderId="44" xfId="11" applyFont="1" applyFill="1" applyBorder="1"/>
    <xf numFmtId="43" fontId="34" fillId="7" borderId="0" xfId="12" applyFont="1" applyFill="1"/>
    <xf numFmtId="0" fontId="35" fillId="7" borderId="0" xfId="11" applyFont="1" applyFill="1" applyAlignment="1">
      <alignment horizontal="center" vertical="center"/>
    </xf>
    <xf numFmtId="0" fontId="28" fillId="0" borderId="7" xfId="13" applyFont="1" applyBorder="1" applyAlignment="1">
      <alignment horizontal="center"/>
    </xf>
    <xf numFmtId="0" fontId="28" fillId="0" borderId="7" xfId="13" applyFont="1" applyBorder="1" applyAlignment="1">
      <alignment horizontal="center" vertical="center"/>
    </xf>
    <xf numFmtId="3" fontId="28" fillId="0" borderId="7" xfId="13" applyNumberFormat="1" applyFont="1" applyBorder="1"/>
    <xf numFmtId="170" fontId="28" fillId="0" borderId="7" xfId="13" applyNumberFormat="1" applyFont="1" applyBorder="1"/>
    <xf numFmtId="0" fontId="28" fillId="0" borderId="9" xfId="0" applyFont="1" applyBorder="1"/>
    <xf numFmtId="0" fontId="28" fillId="0" borderId="0" xfId="0" applyFont="1"/>
    <xf numFmtId="0" fontId="28" fillId="0" borderId="7" xfId="0" applyFont="1" applyBorder="1" applyAlignment="1">
      <alignment horizontal="right"/>
    </xf>
    <xf numFmtId="0" fontId="28" fillId="0" borderId="7" xfId="0" applyFont="1" applyBorder="1" applyAlignment="1">
      <alignment horizontal="center"/>
    </xf>
    <xf numFmtId="167" fontId="28" fillId="0" borderId="7" xfId="4" applyNumberFormat="1" applyFont="1" applyBorder="1"/>
    <xf numFmtId="0" fontId="41" fillId="0" borderId="0" xfId="0" applyFont="1"/>
    <xf numFmtId="0" fontId="42" fillId="0" borderId="0" xfId="0" applyFont="1"/>
    <xf numFmtId="0" fontId="28" fillId="0" borderId="8" xfId="0" applyFont="1" applyBorder="1" applyAlignment="1">
      <alignment vertical="center"/>
    </xf>
    <xf numFmtId="3" fontId="28" fillId="0" borderId="28" xfId="4" applyNumberFormat="1" applyFont="1" applyBorder="1" applyAlignment="1">
      <alignment horizontal="center" vertical="center"/>
    </xf>
    <xf numFmtId="3" fontId="28" fillId="0" borderId="7" xfId="4" applyNumberFormat="1" applyFont="1" applyBorder="1" applyAlignment="1">
      <alignment horizontal="center" vertical="center"/>
    </xf>
    <xf numFmtId="0" fontId="40" fillId="0" borderId="7" xfId="0" applyFont="1" applyBorder="1"/>
    <xf numFmtId="167" fontId="40" fillId="0" borderId="7" xfId="4" applyNumberFormat="1" applyFont="1" applyBorder="1"/>
    <xf numFmtId="0" fontId="28" fillId="0" borderId="12" xfId="0" applyFont="1" applyBorder="1" applyAlignment="1">
      <alignment vertical="center" wrapText="1"/>
    </xf>
    <xf numFmtId="3" fontId="40" fillId="0" borderId="7" xfId="0" applyNumberFormat="1" applyFont="1" applyBorder="1"/>
    <xf numFmtId="9" fontId="40" fillId="10" borderId="7" xfId="0" applyNumberFormat="1" applyFont="1" applyFill="1" applyBorder="1"/>
    <xf numFmtId="0" fontId="40" fillId="0" borderId="0" xfId="0" applyFont="1" applyAlignment="1">
      <alignment horizontal="center" vertical="center"/>
    </xf>
    <xf numFmtId="0" fontId="40" fillId="0" borderId="0" xfId="0" applyFont="1"/>
    <xf numFmtId="0" fontId="40" fillId="0" borderId="25" xfId="0" applyFont="1" applyBorder="1" applyAlignment="1">
      <alignment horizontal="center"/>
    </xf>
    <xf numFmtId="0" fontId="40" fillId="0" borderId="8" xfId="0" applyFont="1" applyBorder="1"/>
    <xf numFmtId="3" fontId="40" fillId="0" borderId="11" xfId="4" applyNumberFormat="1" applyFont="1" applyBorder="1" applyAlignment="1">
      <alignment horizontal="center" vertical="center"/>
    </xf>
    <xf numFmtId="3" fontId="40" fillId="0" borderId="24" xfId="4" applyNumberFormat="1" applyFont="1" applyBorder="1" applyAlignment="1">
      <alignment horizontal="center" vertical="center"/>
    </xf>
    <xf numFmtId="0" fontId="28" fillId="0" borderId="8" xfId="0" applyFont="1" applyBorder="1"/>
    <xf numFmtId="3" fontId="40" fillId="0" borderId="34" xfId="4" applyNumberFormat="1" applyFont="1" applyBorder="1" applyAlignment="1">
      <alignment horizontal="center" vertical="center"/>
    </xf>
    <xf numFmtId="3" fontId="40" fillId="0" borderId="14" xfId="4" applyNumberFormat="1" applyFont="1" applyBorder="1" applyAlignment="1">
      <alignment horizontal="center" vertical="center"/>
    </xf>
    <xf numFmtId="0" fontId="40" fillId="0" borderId="15" xfId="0" applyFont="1" applyBorder="1" applyAlignment="1">
      <alignment horizontal="right"/>
    </xf>
    <xf numFmtId="3" fontId="43" fillId="0" borderId="2" xfId="0" applyNumberFormat="1" applyFont="1" applyBorder="1" applyAlignment="1">
      <alignment horizontal="center" vertical="center"/>
    </xf>
    <xf numFmtId="9" fontId="44" fillId="0" borderId="7" xfId="3" applyFont="1" applyFill="1" applyBorder="1" applyAlignment="1">
      <alignment horizontal="center" vertical="center"/>
    </xf>
    <xf numFmtId="9" fontId="40" fillId="0" borderId="0" xfId="3" applyFont="1" applyAlignment="1">
      <alignment horizontal="center" vertical="center"/>
    </xf>
    <xf numFmtId="9" fontId="45" fillId="0" borderId="0" xfId="3" applyFont="1" applyAlignment="1">
      <alignment horizontal="center" vertical="center"/>
    </xf>
    <xf numFmtId="0" fontId="40" fillId="0" borderId="10" xfId="0" applyFont="1" applyBorder="1"/>
    <xf numFmtId="168" fontId="41" fillId="0" borderId="0" xfId="0" applyNumberFormat="1" applyFont="1"/>
    <xf numFmtId="169" fontId="41" fillId="0" borderId="0" xfId="0" applyNumberFormat="1" applyFont="1"/>
    <xf numFmtId="0" fontId="28" fillId="0" borderId="39" xfId="0" applyFont="1" applyBorder="1"/>
    <xf numFmtId="0" fontId="40" fillId="0" borderId="11" xfId="0" applyFont="1" applyBorder="1" applyAlignment="1">
      <alignment horizontal="center"/>
    </xf>
    <xf numFmtId="3" fontId="40" fillId="0" borderId="7" xfId="0" applyNumberFormat="1" applyFont="1" applyBorder="1" applyAlignment="1">
      <alignment horizontal="center" vertical="center"/>
    </xf>
    <xf numFmtId="167" fontId="40" fillId="0" borderId="11" xfId="4" applyNumberFormat="1" applyFont="1" applyBorder="1" applyAlignment="1">
      <alignment horizontal="center" vertical="center"/>
    </xf>
    <xf numFmtId="3" fontId="40" fillId="0" borderId="7" xfId="4" applyNumberFormat="1" applyFont="1" applyBorder="1" applyAlignment="1">
      <alignment horizontal="center" vertical="center"/>
    </xf>
    <xf numFmtId="3" fontId="28" fillId="0" borderId="7" xfId="0" applyNumberFormat="1" applyFont="1" applyBorder="1" applyAlignment="1">
      <alignment horizontal="center" vertical="center"/>
    </xf>
    <xf numFmtId="167" fontId="40" fillId="0" borderId="11" xfId="4" applyNumberFormat="1" applyFont="1" applyBorder="1"/>
    <xf numFmtId="0" fontId="40" fillId="0" borderId="38" xfId="0" applyFont="1" applyBorder="1" applyAlignment="1">
      <alignment horizontal="right"/>
    </xf>
    <xf numFmtId="167" fontId="40" fillId="0" borderId="14" xfId="4" applyNumberFormat="1" applyFont="1" applyBorder="1"/>
    <xf numFmtId="3" fontId="28" fillId="0" borderId="0" xfId="0" applyNumberFormat="1" applyFont="1"/>
    <xf numFmtId="3" fontId="46" fillId="0" borderId="16" xfId="0" applyNumberFormat="1" applyFont="1" applyBorder="1"/>
    <xf numFmtId="3" fontId="46" fillId="0" borderId="17" xfId="0" applyNumberFormat="1" applyFont="1" applyBorder="1"/>
    <xf numFmtId="0" fontId="46" fillId="0" borderId="18" xfId="0" applyFont="1" applyBorder="1"/>
    <xf numFmtId="9" fontId="47" fillId="0" borderId="16" xfId="3" applyFont="1" applyBorder="1"/>
    <xf numFmtId="9" fontId="47" fillId="0" borderId="0" xfId="3" applyFont="1" applyBorder="1"/>
    <xf numFmtId="167" fontId="40" fillId="0" borderId="0" xfId="4" applyNumberFormat="1" applyFont="1" applyAlignment="1">
      <alignment horizontal="center" vertical="center"/>
    </xf>
    <xf numFmtId="167" fontId="40" fillId="0" borderId="0" xfId="4" applyNumberFormat="1" applyFont="1"/>
    <xf numFmtId="167" fontId="28" fillId="6" borderId="0" xfId="0" applyNumberFormat="1" applyFont="1" applyFill="1"/>
    <xf numFmtId="0" fontId="43" fillId="0" borderId="0" xfId="0" applyFont="1"/>
    <xf numFmtId="167" fontId="43" fillId="6" borderId="0" xfId="0" applyNumberFormat="1" applyFont="1" applyFill="1"/>
    <xf numFmtId="171" fontId="42" fillId="0" borderId="0" xfId="0" applyNumberFormat="1" applyFont="1"/>
    <xf numFmtId="3" fontId="40" fillId="0" borderId="0" xfId="0" applyNumberFormat="1" applyFont="1"/>
    <xf numFmtId="3" fontId="43" fillId="0" borderId="0" xfId="0" applyNumberFormat="1" applyFont="1"/>
    <xf numFmtId="0" fontId="48" fillId="9" borderId="0" xfId="0" applyFont="1" applyFill="1"/>
    <xf numFmtId="167" fontId="40" fillId="9" borderId="0" xfId="0" applyNumberFormat="1" applyFont="1" applyFill="1"/>
    <xf numFmtId="0" fontId="41" fillId="9" borderId="0" xfId="0" applyFont="1" applyFill="1"/>
    <xf numFmtId="167" fontId="40" fillId="9" borderId="0" xfId="4" applyNumberFormat="1" applyFont="1" applyFill="1"/>
    <xf numFmtId="169" fontId="41" fillId="9" borderId="0" xfId="0" applyNumberFormat="1" applyFont="1" applyFill="1"/>
    <xf numFmtId="167" fontId="48" fillId="9" borderId="0" xfId="0" applyNumberFormat="1" applyFont="1" applyFill="1"/>
    <xf numFmtId="0" fontId="49" fillId="9" borderId="0" xfId="0" applyFont="1" applyFill="1"/>
    <xf numFmtId="167" fontId="48" fillId="9" borderId="0" xfId="4" applyNumberFormat="1" applyFont="1" applyFill="1"/>
    <xf numFmtId="169" fontId="49" fillId="9" borderId="0" xfId="0" applyNumberFormat="1" applyFont="1" applyFill="1"/>
    <xf numFmtId="0" fontId="48" fillId="0" borderId="0" xfId="0" applyFont="1"/>
    <xf numFmtId="167" fontId="48" fillId="0" borderId="0" xfId="0" applyNumberFormat="1" applyFont="1"/>
    <xf numFmtId="0" fontId="49" fillId="0" borderId="0" xfId="0" applyFont="1"/>
    <xf numFmtId="167" fontId="48" fillId="0" borderId="0" xfId="4" applyNumberFormat="1" applyFont="1"/>
    <xf numFmtId="169" fontId="49" fillId="0" borderId="0" xfId="0" applyNumberFormat="1" applyFont="1"/>
    <xf numFmtId="0" fontId="50" fillId="0" borderId="0" xfId="0" applyFont="1"/>
    <xf numFmtId="0" fontId="51" fillId="0" borderId="0" xfId="0" applyFont="1"/>
    <xf numFmtId="167" fontId="50" fillId="0" borderId="0" xfId="4" applyNumberFormat="1" applyFont="1"/>
    <xf numFmtId="169" fontId="51" fillId="0" borderId="0" xfId="0" applyNumberFormat="1" applyFont="1"/>
    <xf numFmtId="167" fontId="28" fillId="0" borderId="0" xfId="4" applyNumberFormat="1" applyFont="1"/>
    <xf numFmtId="0" fontId="52" fillId="0" borderId="0" xfId="0" applyFont="1"/>
    <xf numFmtId="0" fontId="35" fillId="11" borderId="7" xfId="0" applyFont="1" applyFill="1" applyBorder="1" applyAlignment="1">
      <alignment horizontal="center"/>
    </xf>
    <xf numFmtId="3" fontId="28" fillId="0" borderId="7" xfId="0" applyNumberFormat="1" applyFont="1" applyBorder="1"/>
    <xf numFmtId="170" fontId="28" fillId="0" borderId="7" xfId="0" applyNumberFormat="1" applyFont="1" applyBorder="1"/>
    <xf numFmtId="3" fontId="40" fillId="0" borderId="4" xfId="4" applyNumberFormat="1" applyFont="1" applyBorder="1" applyAlignment="1">
      <alignment horizontal="center" vertical="center"/>
    </xf>
    <xf numFmtId="167" fontId="28" fillId="0" borderId="4" xfId="4" applyNumberFormat="1" applyFont="1" applyBorder="1"/>
    <xf numFmtId="3" fontId="40" fillId="0" borderId="4" xfId="0" applyNumberFormat="1" applyFont="1" applyBorder="1" applyAlignment="1">
      <alignment horizontal="center" vertical="center"/>
    </xf>
    <xf numFmtId="3" fontId="28" fillId="0" borderId="4" xfId="0" applyNumberFormat="1" applyFont="1" applyBorder="1" applyAlignment="1">
      <alignment horizontal="center" vertical="center"/>
    </xf>
    <xf numFmtId="0" fontId="40" fillId="0" borderId="9" xfId="0" applyFont="1" applyBorder="1"/>
    <xf numFmtId="167" fontId="28" fillId="0" borderId="45" xfId="4" applyNumberFormat="1" applyFont="1" applyBorder="1"/>
    <xf numFmtId="0" fontId="35" fillId="12" borderId="7" xfId="0" applyFont="1" applyFill="1" applyBorder="1" applyAlignment="1">
      <alignment horizontal="center"/>
    </xf>
    <xf numFmtId="0" fontId="53" fillId="0" borderId="0" xfId="14" applyFont="1" applyAlignment="1">
      <alignment wrapText="1"/>
    </xf>
    <xf numFmtId="0" fontId="35" fillId="15" borderId="7" xfId="0" applyFont="1" applyFill="1" applyBorder="1" applyAlignment="1">
      <alignment horizontal="center"/>
    </xf>
    <xf numFmtId="174" fontId="40" fillId="0" borderId="7" xfId="4" applyNumberFormat="1" applyFont="1" applyBorder="1"/>
    <xf numFmtId="0" fontId="28" fillId="0" borderId="8" xfId="0" applyFont="1" applyBorder="1" applyAlignment="1">
      <alignment vertical="center" wrapText="1"/>
    </xf>
    <xf numFmtId="0" fontId="28" fillId="0" borderId="42" xfId="0" applyFont="1" applyBorder="1" applyAlignment="1">
      <alignment vertical="center" wrapText="1"/>
    </xf>
    <xf numFmtId="9" fontId="44" fillId="0" borderId="7" xfId="3" applyFont="1" applyBorder="1" applyAlignment="1">
      <alignment horizontal="center" vertical="center"/>
    </xf>
    <xf numFmtId="0" fontId="40" fillId="0" borderId="26" xfId="0" applyFont="1" applyBorder="1"/>
    <xf numFmtId="0" fontId="28" fillId="0" borderId="37" xfId="0" applyFont="1" applyBorder="1"/>
    <xf numFmtId="3" fontId="28" fillId="0" borderId="8" xfId="4" applyNumberFormat="1" applyFont="1" applyBorder="1" applyAlignment="1">
      <alignment horizontal="center" vertical="center"/>
    </xf>
    <xf numFmtId="0" fontId="54" fillId="0" borderId="0" xfId="0" applyFont="1"/>
    <xf numFmtId="167" fontId="43" fillId="0" borderId="0" xfId="0" applyNumberFormat="1" applyFont="1"/>
    <xf numFmtId="173" fontId="35" fillId="7" borderId="0" xfId="12" applyNumberFormat="1" applyFont="1" applyFill="1" applyAlignment="1">
      <alignment horizontal="center"/>
    </xf>
    <xf numFmtId="0" fontId="5" fillId="0" borderId="0" xfId="16"/>
    <xf numFmtId="0" fontId="55" fillId="16" borderId="0" xfId="16" applyFont="1" applyFill="1" applyAlignment="1">
      <alignment horizontal="center" vertical="center"/>
    </xf>
    <xf numFmtId="0" fontId="23" fillId="16" borderId="46" xfId="16" applyFont="1" applyFill="1" applyBorder="1" applyAlignment="1">
      <alignment horizontal="center"/>
    </xf>
    <xf numFmtId="0" fontId="5" fillId="17" borderId="0" xfId="16" applyFill="1"/>
    <xf numFmtId="0" fontId="55" fillId="0" borderId="0" xfId="16" applyFont="1" applyAlignment="1">
      <alignment horizontal="center" vertical="center"/>
    </xf>
    <xf numFmtId="0" fontId="5" fillId="0" borderId="46" xfId="16" applyBorder="1" applyAlignment="1">
      <alignment horizontal="center"/>
    </xf>
    <xf numFmtId="0" fontId="5" fillId="0" borderId="47" xfId="16" applyBorder="1"/>
    <xf numFmtId="0" fontId="5" fillId="8" borderId="47" xfId="16" applyFill="1" applyBorder="1"/>
    <xf numFmtId="3" fontId="23" fillId="0" borderId="47" xfId="16" applyNumberFormat="1" applyFont="1" applyBorder="1" applyAlignment="1">
      <alignment horizontal="center" vertical="center"/>
    </xf>
    <xf numFmtId="3" fontId="23" fillId="0" borderId="10" xfId="16" applyNumberFormat="1" applyFont="1" applyBorder="1" applyAlignment="1">
      <alignment horizontal="center" vertical="center"/>
    </xf>
    <xf numFmtId="0" fontId="5" fillId="0" borderId="18" xfId="16" applyBorder="1"/>
    <xf numFmtId="0" fontId="5" fillId="0" borderId="16" xfId="16" applyBorder="1"/>
    <xf numFmtId="0" fontId="5" fillId="0" borderId="17" xfId="16" applyBorder="1"/>
    <xf numFmtId="0" fontId="5" fillId="0" borderId="7" xfId="16" applyBorder="1"/>
    <xf numFmtId="0" fontId="5" fillId="8" borderId="7" xfId="16" applyFill="1" applyBorder="1"/>
    <xf numFmtId="3" fontId="23" fillId="0" borderId="7" xfId="16" applyNumberFormat="1" applyFont="1" applyBorder="1" applyAlignment="1">
      <alignment horizontal="center" vertical="center"/>
    </xf>
    <xf numFmtId="3" fontId="23" fillId="0" borderId="11" xfId="16" applyNumberFormat="1" applyFont="1" applyBorder="1" applyAlignment="1">
      <alignment horizontal="center" vertical="center"/>
    </xf>
    <xf numFmtId="3" fontId="5" fillId="0" borderId="23" xfId="16" applyNumberFormat="1" applyBorder="1"/>
    <xf numFmtId="0" fontId="5" fillId="0" borderId="24" xfId="16" applyBorder="1"/>
    <xf numFmtId="0" fontId="5" fillId="0" borderId="15" xfId="16" applyBorder="1"/>
    <xf numFmtId="3" fontId="5" fillId="0" borderId="0" xfId="16" applyNumberFormat="1"/>
    <xf numFmtId="0" fontId="5" fillId="18" borderId="13" xfId="16" applyFill="1" applyBorder="1"/>
    <xf numFmtId="0" fontId="5" fillId="8" borderId="13" xfId="16" applyFill="1" applyBorder="1"/>
    <xf numFmtId="3" fontId="23" fillId="18" borderId="13" xfId="16" applyNumberFormat="1" applyFont="1" applyFill="1" applyBorder="1" applyAlignment="1">
      <alignment horizontal="center" vertical="center"/>
    </xf>
    <xf numFmtId="3" fontId="23" fillId="18" borderId="14" xfId="16" applyNumberFormat="1" applyFont="1" applyFill="1" applyBorder="1" applyAlignment="1">
      <alignment horizontal="center" vertical="center"/>
    </xf>
    <xf numFmtId="0" fontId="5" fillId="0" borderId="19" xfId="16" applyBorder="1"/>
    <xf numFmtId="0" fontId="5" fillId="0" borderId="20" xfId="16" applyBorder="1"/>
    <xf numFmtId="0" fontId="5" fillId="0" borderId="21" xfId="16" applyBorder="1"/>
    <xf numFmtId="0" fontId="5" fillId="0" borderId="26" xfId="16" applyBorder="1"/>
    <xf numFmtId="3" fontId="5" fillId="0" borderId="7" xfId="16" applyNumberFormat="1" applyBorder="1"/>
    <xf numFmtId="0" fontId="5" fillId="0" borderId="38" xfId="16" applyBorder="1"/>
    <xf numFmtId="0" fontId="5" fillId="0" borderId="9" xfId="16" applyBorder="1"/>
    <xf numFmtId="0" fontId="5" fillId="7" borderId="0" xfId="16" applyFill="1"/>
    <xf numFmtId="0" fontId="5" fillId="0" borderId="8" xfId="16" applyBorder="1"/>
    <xf numFmtId="0" fontId="5" fillId="0" borderId="12" xfId="16" applyBorder="1"/>
    <xf numFmtId="3" fontId="5" fillId="0" borderId="13" xfId="16" applyNumberFormat="1" applyBorder="1"/>
    <xf numFmtId="0" fontId="24" fillId="0" borderId="48" xfId="16" applyFont="1" applyBorder="1" applyAlignment="1">
      <alignment horizontal="center" vertical="center"/>
    </xf>
    <xf numFmtId="0" fontId="5" fillId="0" borderId="49" xfId="16" applyBorder="1"/>
    <xf numFmtId="0" fontId="5" fillId="8" borderId="49" xfId="16" applyFill="1" applyBorder="1"/>
    <xf numFmtId="3" fontId="23" fillId="0" borderId="49" xfId="16" applyNumberFormat="1" applyFont="1" applyBorder="1" applyAlignment="1">
      <alignment horizontal="center" vertical="center"/>
    </xf>
    <xf numFmtId="3" fontId="23" fillId="0" borderId="50" xfId="16" applyNumberFormat="1" applyFont="1" applyBorder="1" applyAlignment="1">
      <alignment horizontal="center" vertical="center"/>
    </xf>
    <xf numFmtId="0" fontId="5" fillId="0" borderId="22" xfId="16" applyBorder="1"/>
    <xf numFmtId="3" fontId="5" fillId="0" borderId="49" xfId="16" applyNumberFormat="1" applyBorder="1"/>
    <xf numFmtId="0" fontId="5" fillId="0" borderId="23" xfId="16" applyBorder="1"/>
    <xf numFmtId="1" fontId="5" fillId="0" borderId="47" xfId="16" applyNumberFormat="1" applyBorder="1"/>
    <xf numFmtId="1" fontId="5" fillId="18" borderId="13" xfId="16" applyNumberFormat="1" applyFill="1" applyBorder="1"/>
    <xf numFmtId="2" fontId="28" fillId="0" borderId="0" xfId="0" applyNumberFormat="1" applyFont="1"/>
    <xf numFmtId="0" fontId="4" fillId="0" borderId="0" xfId="14" applyFont="1"/>
    <xf numFmtId="0" fontId="4" fillId="0" borderId="0" xfId="14" applyFont="1" applyAlignment="1">
      <alignment horizontal="center"/>
    </xf>
    <xf numFmtId="0" fontId="34" fillId="0" borderId="0" xfId="14" applyFont="1"/>
    <xf numFmtId="0" fontId="34" fillId="0" borderId="7" xfId="14" applyFont="1" applyBorder="1" applyAlignment="1">
      <alignment horizontal="center"/>
    </xf>
    <xf numFmtId="17" fontId="34" fillId="0" borderId="7" xfId="14" applyNumberFormat="1" applyFont="1" applyBorder="1" applyAlignment="1">
      <alignment horizontal="center"/>
    </xf>
    <xf numFmtId="49" fontId="34" fillId="13" borderId="7" xfId="14" applyNumberFormat="1" applyFont="1" applyFill="1" applyBorder="1" applyAlignment="1">
      <alignment horizontal="center"/>
    </xf>
    <xf numFmtId="0" fontId="34" fillId="0" borderId="0" xfId="14" applyFont="1" applyAlignment="1">
      <alignment horizontal="center"/>
    </xf>
    <xf numFmtId="0" fontId="34" fillId="0" borderId="7" xfId="14" applyFont="1" applyBorder="1"/>
    <xf numFmtId="3" fontId="34" fillId="0" borderId="7" xfId="14" applyNumberFormat="1" applyFont="1" applyBorder="1" applyAlignment="1">
      <alignment horizontal="center"/>
    </xf>
    <xf numFmtId="3" fontId="56" fillId="0" borderId="7" xfId="14" applyNumberFormat="1" applyFont="1" applyBorder="1" applyAlignment="1">
      <alignment horizontal="center"/>
    </xf>
    <xf numFmtId="9" fontId="56" fillId="0" borderId="7" xfId="15" applyFont="1" applyBorder="1" applyAlignment="1">
      <alignment horizontal="center"/>
    </xf>
    <xf numFmtId="3" fontId="34" fillId="13" borderId="7" xfId="14" applyNumberFormat="1" applyFont="1" applyFill="1" applyBorder="1" applyAlignment="1">
      <alignment horizontal="center"/>
    </xf>
    <xf numFmtId="0" fontId="4" fillId="0" borderId="7" xfId="14" applyFont="1" applyBorder="1" applyAlignment="1">
      <alignment horizontal="center"/>
    </xf>
    <xf numFmtId="0" fontId="4" fillId="0" borderId="7" xfId="14" applyFont="1" applyBorder="1" applyAlignment="1">
      <alignment horizontal="left" indent="3"/>
    </xf>
    <xf numFmtId="3" fontId="4" fillId="0" borderId="7" xfId="14" applyNumberFormat="1" applyFont="1" applyBorder="1" applyAlignment="1">
      <alignment horizontal="center"/>
    </xf>
    <xf numFmtId="0" fontId="53" fillId="0" borderId="0" xfId="14" applyFont="1"/>
    <xf numFmtId="0" fontId="53" fillId="0" borderId="7" xfId="14" applyFont="1" applyBorder="1" applyAlignment="1">
      <alignment horizontal="center"/>
    </xf>
    <xf numFmtId="0" fontId="53" fillId="0" borderId="7" xfId="14" applyFont="1" applyBorder="1"/>
    <xf numFmtId="3" fontId="53" fillId="0" borderId="7" xfId="14" applyNumberFormat="1" applyFont="1" applyBorder="1" applyAlignment="1">
      <alignment horizontal="center"/>
    </xf>
    <xf numFmtId="0" fontId="57" fillId="0" borderId="0" xfId="14" applyFont="1" applyAlignment="1">
      <alignment horizontal="center"/>
    </xf>
    <xf numFmtId="0" fontId="57" fillId="0" borderId="7" xfId="14" applyFont="1" applyBorder="1" applyAlignment="1">
      <alignment wrapText="1"/>
    </xf>
    <xf numFmtId="3" fontId="57" fillId="0" borderId="0" xfId="14" applyNumberFormat="1" applyFont="1" applyAlignment="1">
      <alignment horizontal="center"/>
    </xf>
    <xf numFmtId="0" fontId="57" fillId="0" borderId="0" xfId="14" applyFont="1"/>
    <xf numFmtId="0" fontId="40" fillId="5" borderId="33" xfId="0" applyFont="1" applyFill="1" applyBorder="1" applyAlignment="1">
      <alignment horizontal="center" vertical="center"/>
    </xf>
    <xf numFmtId="0" fontId="53" fillId="0" borderId="0" xfId="14" applyFont="1" applyAlignment="1">
      <alignment wrapText="1"/>
    </xf>
    <xf numFmtId="3" fontId="43" fillId="0" borderId="29" xfId="0" applyNumberFormat="1" applyFont="1" applyBorder="1" applyAlignment="1">
      <alignment horizontal="center" vertical="center"/>
    </xf>
    <xf numFmtId="3" fontId="43" fillId="0" borderId="40" xfId="0" applyNumberFormat="1" applyFont="1" applyBorder="1" applyAlignment="1">
      <alignment horizontal="center" vertical="center"/>
    </xf>
    <xf numFmtId="0" fontId="28" fillId="0" borderId="27" xfId="0" applyFont="1" applyBorder="1" applyAlignment="1">
      <alignment horizontal="center"/>
    </xf>
    <xf numFmtId="0" fontId="40" fillId="5" borderId="33" xfId="0" applyFont="1" applyFill="1" applyBorder="1" applyAlignment="1">
      <alignment horizontal="center" vertical="center"/>
    </xf>
    <xf numFmtId="3" fontId="28" fillId="0" borderId="29" xfId="4" applyNumberFormat="1" applyFont="1" applyBorder="1" applyAlignment="1">
      <alignment horizontal="center" vertical="center"/>
    </xf>
    <xf numFmtId="3" fontId="28" fillId="0" borderId="28" xfId="4" applyNumberFormat="1" applyFont="1" applyBorder="1" applyAlignment="1">
      <alignment horizontal="center" vertical="center"/>
    </xf>
    <xf numFmtId="0" fontId="40" fillId="5" borderId="0" xfId="0" applyFont="1" applyFill="1" applyAlignment="1">
      <alignment horizontal="center" vertical="center"/>
    </xf>
    <xf numFmtId="3" fontId="28" fillId="0" borderId="7" xfId="4" applyNumberFormat="1" applyFont="1" applyBorder="1" applyAlignment="1">
      <alignment horizontal="center" vertical="center"/>
    </xf>
    <xf numFmtId="3" fontId="28" fillId="0" borderId="13" xfId="4" applyNumberFormat="1" applyFont="1" applyBorder="1" applyAlignment="1">
      <alignment horizontal="center" vertical="center"/>
    </xf>
    <xf numFmtId="0" fontId="40" fillId="0" borderId="27" xfId="0" applyFont="1" applyBorder="1" applyAlignment="1">
      <alignment horizontal="center" vertical="center"/>
    </xf>
    <xf numFmtId="3" fontId="28" fillId="0" borderId="29" xfId="0" applyNumberFormat="1" applyFont="1" applyBorder="1" applyAlignment="1">
      <alignment horizontal="center" vertical="center"/>
    </xf>
    <xf numFmtId="3" fontId="43" fillId="0" borderId="35" xfId="0" applyNumberFormat="1" applyFont="1" applyBorder="1" applyAlignment="1">
      <alignment horizontal="center" vertical="center"/>
    </xf>
    <xf numFmtId="0" fontId="40" fillId="5" borderId="26" xfId="0" applyFont="1" applyFill="1" applyBorder="1" applyAlignment="1">
      <alignment horizontal="center" vertical="center"/>
    </xf>
    <xf numFmtId="0" fontId="28" fillId="0" borderId="26" xfId="0" applyFont="1" applyBorder="1" applyAlignment="1">
      <alignment horizontal="center"/>
    </xf>
    <xf numFmtId="9" fontId="44" fillId="0" borderId="28" xfId="3" applyFont="1" applyBorder="1" applyAlignment="1">
      <alignment horizontal="center" vertical="center"/>
    </xf>
    <xf numFmtId="0" fontId="3" fillId="0" borderId="0" xfId="20" applyAlignment="1">
      <alignment vertical="center"/>
    </xf>
    <xf numFmtId="0" fontId="34" fillId="0" borderId="51" xfId="20" applyFont="1" applyBorder="1" applyAlignment="1">
      <alignment horizontal="center" vertical="center"/>
    </xf>
    <xf numFmtId="0" fontId="34" fillId="20" borderId="7" xfId="20" applyFont="1" applyFill="1" applyBorder="1" applyAlignment="1">
      <alignment vertical="center"/>
    </xf>
    <xf numFmtId="1" fontId="34" fillId="20" borderId="7" xfId="20" applyNumberFormat="1" applyFont="1" applyFill="1" applyBorder="1" applyAlignment="1">
      <alignment vertical="center" wrapText="1"/>
    </xf>
    <xf numFmtId="0" fontId="34" fillId="20" borderId="7" xfId="20" applyFont="1" applyFill="1" applyBorder="1" applyAlignment="1">
      <alignment vertical="center" wrapText="1"/>
    </xf>
    <xf numFmtId="1" fontId="34" fillId="20" borderId="7" xfId="20" applyNumberFormat="1" applyFont="1" applyFill="1" applyBorder="1" applyAlignment="1">
      <alignment horizontal="center" vertical="center" wrapText="1"/>
    </xf>
    <xf numFmtId="0" fontId="34" fillId="0" borderId="0" xfId="20" applyFont="1" applyAlignment="1">
      <alignment vertical="center"/>
    </xf>
    <xf numFmtId="1" fontId="34" fillId="21" borderId="7" xfId="20" applyNumberFormat="1" applyFont="1" applyFill="1" applyBorder="1" applyAlignment="1">
      <alignment vertical="center"/>
    </xf>
    <xf numFmtId="1" fontId="34" fillId="21" borderId="7" xfId="20" applyNumberFormat="1" applyFont="1" applyFill="1" applyBorder="1" applyAlignment="1">
      <alignment horizontal="center" vertical="center"/>
    </xf>
    <xf numFmtId="1" fontId="3" fillId="0" borderId="0" xfId="20" applyNumberFormat="1" applyAlignment="1">
      <alignment vertical="center"/>
    </xf>
    <xf numFmtId="1" fontId="3" fillId="0" borderId="7" xfId="20" applyNumberFormat="1" applyBorder="1" applyAlignment="1">
      <alignment vertical="center"/>
    </xf>
    <xf numFmtId="1" fontId="3" fillId="0" borderId="7" xfId="20" applyNumberFormat="1" applyBorder="1" applyAlignment="1">
      <alignment horizontal="center" vertical="center"/>
    </xf>
    <xf numFmtId="1" fontId="34" fillId="21" borderId="7" xfId="20" applyNumberFormat="1" applyFont="1" applyFill="1" applyBorder="1" applyAlignment="1">
      <alignment horizontal="left" vertical="center"/>
    </xf>
    <xf numFmtId="1" fontId="3" fillId="0" borderId="0" xfId="20" applyNumberFormat="1" applyAlignment="1">
      <alignment horizontal="center" vertical="center"/>
    </xf>
    <xf numFmtId="1" fontId="3" fillId="0" borderId="7" xfId="20" applyNumberFormat="1" applyBorder="1" applyAlignment="1">
      <alignment horizontal="left" vertical="center"/>
    </xf>
    <xf numFmtId="1" fontId="34" fillId="21" borderId="7" xfId="21" applyNumberFormat="1" applyFont="1" applyFill="1" applyBorder="1" applyAlignment="1">
      <alignment horizontal="left" vertical="center"/>
    </xf>
    <xf numFmtId="1" fontId="34" fillId="21" borderId="7" xfId="21" applyNumberFormat="1" applyFont="1" applyFill="1" applyBorder="1" applyAlignment="1">
      <alignment horizontal="center" vertical="center"/>
    </xf>
    <xf numFmtId="9" fontId="34" fillId="21" borderId="7" xfId="21" applyFont="1" applyFill="1" applyBorder="1" applyAlignment="1">
      <alignment horizontal="center" vertical="center"/>
    </xf>
    <xf numFmtId="1" fontId="0" fillId="0" borderId="0" xfId="21" applyNumberFormat="1" applyFont="1" applyAlignment="1">
      <alignment horizontal="center" vertical="center"/>
    </xf>
    <xf numFmtId="1" fontId="34" fillId="20" borderId="7" xfId="20" applyNumberFormat="1" applyFont="1" applyFill="1" applyBorder="1" applyAlignment="1">
      <alignment horizontal="left" vertical="center"/>
    </xf>
    <xf numFmtId="1" fontId="3" fillId="20" borderId="7" xfId="20" applyNumberFormat="1" applyFill="1" applyBorder="1" applyAlignment="1">
      <alignment horizontal="center" vertical="center"/>
    </xf>
    <xf numFmtId="1" fontId="3" fillId="9" borderId="7" xfId="20" applyNumberFormat="1" applyFill="1" applyBorder="1" applyAlignment="1">
      <alignment horizontal="left" vertical="center"/>
    </xf>
    <xf numFmtId="1" fontId="3" fillId="9" borderId="7" xfId="20" applyNumberFormat="1" applyFill="1" applyBorder="1" applyAlignment="1">
      <alignment horizontal="left"/>
    </xf>
    <xf numFmtId="1" fontId="3" fillId="0" borderId="7" xfId="20" applyNumberFormat="1" applyBorder="1" applyAlignment="1">
      <alignment horizontal="center"/>
    </xf>
    <xf numFmtId="1" fontId="34" fillId="20" borderId="2" xfId="20" applyNumberFormat="1" applyFont="1" applyFill="1" applyBorder="1" applyAlignment="1">
      <alignment horizontal="left" vertical="center"/>
    </xf>
    <xf numFmtId="1" fontId="3" fillId="20" borderId="2" xfId="20" applyNumberFormat="1" applyFill="1" applyBorder="1" applyAlignment="1">
      <alignment horizontal="center" vertical="center"/>
    </xf>
    <xf numFmtId="1" fontId="3" fillId="9" borderId="7" xfId="20" applyNumberFormat="1" applyFill="1" applyBorder="1" applyAlignment="1">
      <alignment horizontal="left" vertical="center" wrapText="1"/>
    </xf>
    <xf numFmtId="1" fontId="59" fillId="9" borderId="7" xfId="20" applyNumberFormat="1" applyFont="1" applyFill="1" applyBorder="1" applyAlignment="1">
      <alignment horizontal="left" vertical="center" wrapText="1"/>
    </xf>
    <xf numFmtId="1" fontId="59" fillId="9" borderId="7" xfId="20" applyNumberFormat="1" applyFont="1" applyFill="1" applyBorder="1" applyAlignment="1">
      <alignment horizontal="left" vertical="center"/>
    </xf>
    <xf numFmtId="1" fontId="59" fillId="0" borderId="7" xfId="20" applyNumberFormat="1" applyFont="1" applyBorder="1" applyAlignment="1">
      <alignment horizontal="center" vertical="center"/>
    </xf>
    <xf numFmtId="1" fontId="3" fillId="20" borderId="7" xfId="20" applyNumberFormat="1" applyFill="1" applyBorder="1" applyAlignment="1">
      <alignment vertical="center"/>
    </xf>
    <xf numFmtId="1" fontId="3" fillId="9" borderId="0" xfId="20" applyNumberFormat="1" applyFill="1" applyAlignment="1">
      <alignment vertical="center"/>
    </xf>
    <xf numFmtId="10" fontId="0" fillId="20" borderId="7" xfId="21" applyNumberFormat="1" applyFont="1" applyFill="1" applyBorder="1" applyAlignment="1">
      <alignment vertical="center"/>
    </xf>
    <xf numFmtId="10" fontId="0" fillId="20" borderId="7" xfId="21" applyNumberFormat="1" applyFont="1" applyFill="1" applyBorder="1" applyAlignment="1">
      <alignment horizontal="center" vertical="center"/>
    </xf>
    <xf numFmtId="10" fontId="0" fillId="9" borderId="0" xfId="21" applyNumberFormat="1" applyFont="1" applyFill="1" applyAlignment="1">
      <alignment vertical="center"/>
    </xf>
    <xf numFmtId="0" fontId="59" fillId="9" borderId="7" xfId="20" applyFont="1" applyFill="1" applyBorder="1" applyAlignment="1">
      <alignment vertical="center"/>
    </xf>
    <xf numFmtId="2" fontId="59" fillId="9" borderId="7" xfId="20" applyNumberFormat="1" applyFont="1" applyFill="1" applyBorder="1" applyAlignment="1">
      <alignment vertical="center"/>
    </xf>
    <xf numFmtId="1" fontId="59" fillId="9" borderId="7" xfId="20" applyNumberFormat="1" applyFont="1" applyFill="1" applyBorder="1" applyAlignment="1">
      <alignment horizontal="center" vertical="center"/>
    </xf>
    <xf numFmtId="0" fontId="3" fillId="9" borderId="0" xfId="20" applyFill="1" applyAlignment="1">
      <alignment vertical="center"/>
    </xf>
    <xf numFmtId="0" fontId="3" fillId="20" borderId="7" xfId="20" applyFill="1" applyBorder="1" applyAlignment="1">
      <alignment vertical="center"/>
    </xf>
    <xf numFmtId="9" fontId="0" fillId="20" borderId="7" xfId="21" applyFont="1" applyFill="1" applyBorder="1" applyAlignment="1">
      <alignment horizontal="center" vertical="center"/>
    </xf>
    <xf numFmtId="3" fontId="34" fillId="21" borderId="7" xfId="20" applyNumberFormat="1" applyFont="1" applyFill="1" applyBorder="1" applyAlignment="1">
      <alignment horizontal="center" vertical="center"/>
    </xf>
    <xf numFmtId="3" fontId="3" fillId="0" borderId="7" xfId="20" applyNumberFormat="1" applyBorder="1" applyAlignment="1">
      <alignment horizontal="center" vertical="center"/>
    </xf>
    <xf numFmtId="3" fontId="3" fillId="20" borderId="7" xfId="20" applyNumberFormat="1" applyFill="1" applyBorder="1" applyAlignment="1">
      <alignment horizontal="center" vertical="center"/>
    </xf>
    <xf numFmtId="3" fontId="3" fillId="0" borderId="7" xfId="18" applyNumberFormat="1" applyFont="1" applyBorder="1" applyAlignment="1">
      <alignment horizontal="center"/>
    </xf>
    <xf numFmtId="3" fontId="3" fillId="20" borderId="2" xfId="20" applyNumberFormat="1" applyFill="1" applyBorder="1" applyAlignment="1">
      <alignment horizontal="center" vertical="center"/>
    </xf>
    <xf numFmtId="9" fontId="0" fillId="20" borderId="7" xfId="21" applyNumberFormat="1" applyFont="1" applyFill="1" applyBorder="1" applyAlignment="1">
      <alignment horizontal="center" vertical="center"/>
    </xf>
    <xf numFmtId="0" fontId="60" fillId="7" borderId="7" xfId="20" applyFont="1" applyFill="1" applyBorder="1" applyAlignment="1">
      <alignment horizontal="center" vertical="center" wrapText="1"/>
    </xf>
    <xf numFmtId="3" fontId="60" fillId="21" borderId="7" xfId="20" applyNumberFormat="1" applyFont="1" applyFill="1" applyBorder="1" applyAlignment="1">
      <alignment horizontal="center" vertical="center"/>
    </xf>
    <xf numFmtId="3" fontId="63" fillId="0" borderId="7" xfId="20" applyNumberFormat="1" applyFont="1" applyBorder="1" applyAlignment="1">
      <alignment horizontal="center" vertical="center"/>
    </xf>
    <xf numFmtId="1" fontId="63" fillId="0" borderId="7" xfId="20" applyNumberFormat="1" applyFont="1" applyBorder="1" applyAlignment="1">
      <alignment horizontal="center" vertical="center"/>
    </xf>
    <xf numFmtId="9" fontId="60" fillId="21" borderId="7" xfId="21" applyFont="1" applyFill="1" applyBorder="1" applyAlignment="1">
      <alignment horizontal="center" vertical="center"/>
    </xf>
    <xf numFmtId="3" fontId="63" fillId="20" borderId="7" xfId="20" applyNumberFormat="1" applyFont="1" applyFill="1" applyBorder="1" applyAlignment="1">
      <alignment horizontal="center" vertical="center"/>
    </xf>
    <xf numFmtId="3" fontId="63" fillId="20" borderId="2" xfId="20" applyNumberFormat="1" applyFont="1" applyFill="1" applyBorder="1" applyAlignment="1">
      <alignment horizontal="center" vertical="center"/>
    </xf>
    <xf numFmtId="9" fontId="63" fillId="20" borderId="7" xfId="21" applyNumberFormat="1" applyFont="1" applyFill="1" applyBorder="1" applyAlignment="1">
      <alignment horizontal="center" vertical="center"/>
    </xf>
    <xf numFmtId="0" fontId="63" fillId="9" borderId="7" xfId="20" applyFont="1" applyFill="1" applyBorder="1" applyAlignment="1">
      <alignment vertical="center"/>
    </xf>
    <xf numFmtId="9" fontId="63" fillId="20" borderId="7" xfId="21" applyFont="1" applyFill="1" applyBorder="1" applyAlignment="1">
      <alignment horizontal="center" vertical="center"/>
    </xf>
    <xf numFmtId="2" fontId="34" fillId="0" borderId="0" xfId="18" applyNumberFormat="1" applyFont="1" applyFill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40" fillId="5" borderId="30" xfId="0" applyFont="1" applyFill="1" applyBorder="1" applyAlignment="1">
      <alignment horizontal="center" vertical="center"/>
    </xf>
    <xf numFmtId="9" fontId="44" fillId="0" borderId="7" xfId="19" applyFont="1" applyBorder="1" applyAlignment="1">
      <alignment horizontal="center" vertical="center"/>
    </xf>
    <xf numFmtId="9" fontId="44" fillId="0" borderId="0" xfId="19" applyFont="1" applyBorder="1" applyAlignment="1">
      <alignment horizontal="center" vertical="center"/>
    </xf>
    <xf numFmtId="9" fontId="40" fillId="0" borderId="0" xfId="19" applyFont="1" applyAlignment="1">
      <alignment horizontal="center" vertical="center"/>
    </xf>
    <xf numFmtId="9" fontId="45" fillId="0" borderId="0" xfId="19" applyFont="1" applyAlignment="1">
      <alignment horizontal="center" vertical="center"/>
    </xf>
    <xf numFmtId="0" fontId="40" fillId="0" borderId="39" xfId="0" applyFont="1" applyBorder="1" applyAlignment="1">
      <alignment horizontal="center"/>
    </xf>
    <xf numFmtId="0" fontId="40" fillId="0" borderId="0" xfId="0" applyFont="1" applyBorder="1" applyAlignment="1">
      <alignment horizontal="right"/>
    </xf>
    <xf numFmtId="167" fontId="43" fillId="0" borderId="0" xfId="0" applyNumberFormat="1" applyFont="1" applyBorder="1"/>
    <xf numFmtId="167" fontId="40" fillId="0" borderId="0" xfId="18" applyNumberFormat="1" applyFont="1" applyBorder="1"/>
    <xf numFmtId="3" fontId="28" fillId="0" borderId="51" xfId="0" applyNumberFormat="1" applyFont="1" applyBorder="1"/>
    <xf numFmtId="0" fontId="46" fillId="0" borderId="15" xfId="0" applyFont="1" applyBorder="1"/>
    <xf numFmtId="167" fontId="40" fillId="0" borderId="0" xfId="18" applyNumberFormat="1" applyFont="1"/>
    <xf numFmtId="167" fontId="48" fillId="0" borderId="0" xfId="18" applyNumberFormat="1" applyFont="1"/>
    <xf numFmtId="9" fontId="50" fillId="0" borderId="0" xfId="19" applyFont="1" applyAlignment="1">
      <alignment horizontal="center"/>
    </xf>
    <xf numFmtId="167" fontId="50" fillId="0" borderId="0" xfId="18" applyNumberFormat="1" applyFont="1"/>
    <xf numFmtId="9" fontId="50" fillId="0" borderId="0" xfId="19" applyFont="1"/>
    <xf numFmtId="3" fontId="64" fillId="0" borderId="7" xfId="20" applyNumberFormat="1" applyFont="1" applyBorder="1" applyAlignment="1">
      <alignment horizontal="center" vertical="center"/>
    </xf>
    <xf numFmtId="3" fontId="56" fillId="0" borderId="13" xfId="4" applyNumberFormat="1" applyFont="1" applyBorder="1" applyAlignment="1">
      <alignment horizontal="center" vertical="center"/>
    </xf>
    <xf numFmtId="3" fontId="64" fillId="0" borderId="11" xfId="20" applyNumberFormat="1" applyFont="1" applyBorder="1" applyAlignment="1">
      <alignment horizontal="center" vertical="center"/>
    </xf>
    <xf numFmtId="173" fontId="34" fillId="0" borderId="0" xfId="18" applyNumberFormat="1" applyFont="1" applyFill="1" applyBorder="1" applyAlignment="1">
      <alignment horizontal="center" vertical="center"/>
    </xf>
    <xf numFmtId="9" fontId="45" fillId="0" borderId="20" xfId="19" applyFont="1" applyBorder="1" applyAlignment="1">
      <alignment horizontal="center" vertical="center"/>
    </xf>
    <xf numFmtId="0" fontId="28" fillId="0" borderId="71" xfId="0" applyFont="1" applyBorder="1"/>
    <xf numFmtId="0" fontId="40" fillId="0" borderId="0" xfId="0" applyFont="1" applyBorder="1"/>
    <xf numFmtId="0" fontId="28" fillId="0" borderId="72" xfId="0" applyFont="1" applyBorder="1"/>
    <xf numFmtId="0" fontId="56" fillId="0" borderId="12" xfId="0" applyFont="1" applyBorder="1" applyAlignment="1">
      <alignment horizontal="right"/>
    </xf>
    <xf numFmtId="3" fontId="43" fillId="0" borderId="7" xfId="18" applyNumberFormat="1" applyFont="1" applyBorder="1" applyAlignment="1">
      <alignment horizontal="center" vertical="center"/>
    </xf>
    <xf numFmtId="3" fontId="43" fillId="0" borderId="11" xfId="18" applyNumberFormat="1" applyFont="1" applyBorder="1" applyAlignment="1">
      <alignment horizontal="center" vertical="center"/>
    </xf>
    <xf numFmtId="9" fontId="44" fillId="0" borderId="35" xfId="19" applyFont="1" applyBorder="1" applyAlignment="1">
      <alignment horizontal="center" vertical="center"/>
    </xf>
    <xf numFmtId="9" fontId="44" fillId="0" borderId="2" xfId="19" applyFont="1" applyBorder="1" applyAlignment="1">
      <alignment horizontal="center" vertical="center"/>
    </xf>
    <xf numFmtId="3" fontId="56" fillId="0" borderId="73" xfId="0" applyNumberFormat="1" applyFont="1" applyBorder="1" applyAlignment="1">
      <alignment horizontal="center" vertical="center"/>
    </xf>
    <xf numFmtId="3" fontId="56" fillId="0" borderId="74" xfId="0" applyNumberFormat="1" applyFont="1" applyBorder="1" applyAlignment="1">
      <alignment horizontal="center" vertical="center"/>
    </xf>
    <xf numFmtId="3" fontId="56" fillId="0" borderId="14" xfId="18" applyNumberFormat="1" applyFont="1" applyBorder="1" applyAlignment="1">
      <alignment horizontal="center" vertical="center"/>
    </xf>
    <xf numFmtId="3" fontId="46" fillId="0" borderId="7" xfId="0" applyNumberFormat="1" applyFont="1" applyBorder="1" applyAlignment="1">
      <alignment horizontal="center" vertical="center"/>
    </xf>
    <xf numFmtId="9" fontId="47" fillId="0" borderId="0" xfId="19" applyFont="1" applyBorder="1" applyAlignment="1">
      <alignment horizontal="left"/>
    </xf>
    <xf numFmtId="0" fontId="56" fillId="0" borderId="19" xfId="0" applyFont="1" applyBorder="1" applyAlignment="1">
      <alignment horizontal="right"/>
    </xf>
    <xf numFmtId="0" fontId="28" fillId="0" borderId="7" xfId="0" applyFont="1" applyBorder="1" applyAlignment="1">
      <alignment horizontal="center" vertical="center"/>
    </xf>
    <xf numFmtId="0" fontId="43" fillId="0" borderId="7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9" fontId="65" fillId="0" borderId="7" xfId="15" applyFont="1" applyBorder="1" applyAlignment="1">
      <alignment horizontal="center"/>
    </xf>
    <xf numFmtId="3" fontId="3" fillId="0" borderId="7" xfId="20" applyNumberFormat="1" applyBorder="1" applyAlignment="1">
      <alignment vertical="center"/>
    </xf>
    <xf numFmtId="3" fontId="3" fillId="9" borderId="7" xfId="20" applyNumberFormat="1" applyFill="1" applyBorder="1" applyAlignment="1">
      <alignment horizontal="center" vertical="center"/>
    </xf>
    <xf numFmtId="0" fontId="34" fillId="20" borderId="7" xfId="20" applyFont="1" applyFill="1" applyBorder="1" applyAlignment="1">
      <alignment horizontal="center" vertical="center" wrapText="1"/>
    </xf>
    <xf numFmtId="0" fontId="66" fillId="0" borderId="7" xfId="14" applyFont="1" applyBorder="1" applyAlignment="1">
      <alignment horizontal="center"/>
    </xf>
    <xf numFmtId="0" fontId="2" fillId="0" borderId="7" xfId="14" applyFont="1" applyBorder="1" applyAlignment="1">
      <alignment horizontal="left" indent="3"/>
    </xf>
    <xf numFmtId="0" fontId="50" fillId="0" borderId="0" xfId="3" applyNumberFormat="1" applyFont="1" applyAlignment="1">
      <alignment horizontal="center"/>
    </xf>
    <xf numFmtId="0" fontId="52" fillId="0" borderId="0" xfId="3" applyNumberFormat="1" applyFont="1" applyAlignment="1">
      <alignment horizontal="center"/>
    </xf>
    <xf numFmtId="0" fontId="40" fillId="0" borderId="0" xfId="0" applyFont="1" applyBorder="1" applyAlignment="1">
      <alignment horizontal="center"/>
    </xf>
    <xf numFmtId="3" fontId="40" fillId="0" borderId="0" xfId="4" applyNumberFormat="1" applyFont="1" applyBorder="1" applyAlignment="1">
      <alignment horizontal="center" vertical="center"/>
    </xf>
    <xf numFmtId="3" fontId="43" fillId="0" borderId="0" xfId="0" applyNumberFormat="1" applyFont="1" applyBorder="1" applyAlignment="1">
      <alignment horizontal="center" vertical="center"/>
    </xf>
    <xf numFmtId="9" fontId="44" fillId="0" borderId="0" xfId="3" applyFont="1" applyBorder="1" applyAlignment="1">
      <alignment horizontal="center" vertical="center"/>
    </xf>
    <xf numFmtId="0" fontId="28" fillId="0" borderId="0" xfId="0" applyFont="1" applyBorder="1"/>
    <xf numFmtId="3" fontId="46" fillId="0" borderId="0" xfId="0" applyNumberFormat="1" applyFont="1" applyBorder="1"/>
    <xf numFmtId="0" fontId="28" fillId="0" borderId="0" xfId="0" applyFont="1" applyBorder="1" applyAlignment="1">
      <alignment horizontal="right"/>
    </xf>
    <xf numFmtId="173" fontId="67" fillId="0" borderId="0" xfId="18" applyNumberFormat="1" applyFont="1" applyFill="1" applyBorder="1" applyAlignment="1">
      <alignment horizontal="center" vertical="center"/>
    </xf>
    <xf numFmtId="0" fontId="40" fillId="0" borderId="33" xfId="0" applyFont="1" applyBorder="1" applyAlignment="1">
      <alignment horizontal="center"/>
    </xf>
    <xf numFmtId="3" fontId="28" fillId="0" borderId="31" xfId="4" applyNumberFormat="1" applyFont="1" applyBorder="1" applyAlignment="1">
      <alignment vertical="center"/>
    </xf>
    <xf numFmtId="0" fontId="28" fillId="0" borderId="12" xfId="0" applyFont="1" applyBorder="1"/>
    <xf numFmtId="0" fontId="68" fillId="0" borderId="27" xfId="0" applyFont="1" applyBorder="1" applyAlignment="1">
      <alignment horizontal="center"/>
    </xf>
    <xf numFmtId="174" fontId="40" fillId="26" borderId="7" xfId="4" applyNumberFormat="1" applyFont="1" applyFill="1" applyBorder="1"/>
    <xf numFmtId="0" fontId="28" fillId="26" borderId="7" xfId="0" applyFont="1" applyFill="1" applyBorder="1" applyAlignment="1">
      <alignment horizontal="center" vertical="center"/>
    </xf>
    <xf numFmtId="3" fontId="42" fillId="0" borderId="73" xfId="0" applyNumberFormat="1" applyFont="1" applyBorder="1" applyAlignment="1">
      <alignment horizontal="center" vertical="center"/>
    </xf>
    <xf numFmtId="174" fontId="28" fillId="0" borderId="0" xfId="4" applyNumberFormat="1" applyFont="1"/>
    <xf numFmtId="3" fontId="28" fillId="0" borderId="28" xfId="4" applyNumberFormat="1" applyFont="1" applyBorder="1" applyAlignment="1">
      <alignment horizontal="center" vertical="center"/>
    </xf>
    <xf numFmtId="3" fontId="28" fillId="0" borderId="7" xfId="4" applyNumberFormat="1" applyFont="1" applyBorder="1" applyAlignment="1">
      <alignment horizontal="center" vertical="center"/>
    </xf>
    <xf numFmtId="3" fontId="28" fillId="0" borderId="4" xfId="4" applyNumberFormat="1" applyFont="1" applyBorder="1" applyAlignment="1">
      <alignment horizontal="center" vertical="center"/>
    </xf>
    <xf numFmtId="0" fontId="28" fillId="0" borderId="0" xfId="0" applyFont="1" applyBorder="1" applyAlignment="1">
      <alignment vertical="center" wrapText="1"/>
    </xf>
    <xf numFmtId="3" fontId="28" fillId="0" borderId="0" xfId="4" applyNumberFormat="1" applyFont="1" applyBorder="1" applyAlignment="1">
      <alignment horizontal="center" vertical="center"/>
    </xf>
    <xf numFmtId="3" fontId="28" fillId="0" borderId="0" xfId="0" applyNumberFormat="1" applyFont="1" applyBorder="1" applyAlignment="1">
      <alignment horizontal="center" vertical="center"/>
    </xf>
    <xf numFmtId="174" fontId="28" fillId="0" borderId="0" xfId="0" applyNumberFormat="1" applyFont="1"/>
    <xf numFmtId="43" fontId="28" fillId="0" borderId="0" xfId="4" applyFont="1"/>
    <xf numFmtId="3" fontId="1" fillId="13" borderId="7" xfId="14" applyNumberFormat="1" applyFont="1" applyFill="1" applyBorder="1" applyAlignment="1">
      <alignment horizontal="center"/>
    </xf>
    <xf numFmtId="0" fontId="57" fillId="0" borderId="0" xfId="14" applyFont="1" applyBorder="1" applyAlignment="1">
      <alignment wrapText="1"/>
    </xf>
    <xf numFmtId="0" fontId="34" fillId="0" borderId="0" xfId="14" applyFont="1" applyBorder="1"/>
    <xf numFmtId="3" fontId="34" fillId="0" borderId="7" xfId="14" applyNumberFormat="1" applyFont="1" applyBorder="1"/>
    <xf numFmtId="3" fontId="28" fillId="0" borderId="52" xfId="4" applyNumberFormat="1" applyFont="1" applyBorder="1" applyAlignment="1">
      <alignment horizontal="center" vertical="center"/>
    </xf>
    <xf numFmtId="3" fontId="28" fillId="0" borderId="75" xfId="4" applyNumberFormat="1" applyFont="1" applyBorder="1" applyAlignment="1">
      <alignment horizontal="center" vertical="center"/>
    </xf>
    <xf numFmtId="3" fontId="28" fillId="0" borderId="69" xfId="4" applyNumberFormat="1" applyFont="1" applyBorder="1" applyAlignment="1">
      <alignment horizontal="center" vertical="center"/>
    </xf>
    <xf numFmtId="3" fontId="40" fillId="0" borderId="69" xfId="4" applyNumberFormat="1" applyFont="1" applyBorder="1" applyAlignment="1">
      <alignment horizontal="center" vertical="center"/>
    </xf>
    <xf numFmtId="0" fontId="28" fillId="0" borderId="76" xfId="0" applyFont="1" applyBorder="1" applyAlignment="1">
      <alignment vertical="center" wrapText="1"/>
    </xf>
    <xf numFmtId="3" fontId="28" fillId="0" borderId="46" xfId="4" applyNumberFormat="1" applyFont="1" applyBorder="1" applyAlignment="1">
      <alignment horizontal="center" vertical="center"/>
    </xf>
    <xf numFmtId="175" fontId="53" fillId="0" borderId="52" xfId="23" applyNumberFormat="1" applyFont="1" applyBorder="1" applyAlignment="1">
      <alignment horizontal="center" vertical="center" wrapText="1"/>
    </xf>
    <xf numFmtId="175" fontId="60" fillId="17" borderId="7" xfId="23" applyNumberFormat="1" applyFont="1" applyFill="1" applyBorder="1" applyAlignment="1">
      <alignment horizontal="center" vertical="center"/>
    </xf>
    <xf numFmtId="175" fontId="1" fillId="0" borderId="0" xfId="23" applyNumberFormat="1"/>
    <xf numFmtId="175" fontId="61" fillId="0" borderId="56" xfId="23" applyNumberFormat="1" applyFont="1" applyBorder="1" applyAlignment="1">
      <alignment wrapText="1"/>
    </xf>
    <xf numFmtId="175" fontId="61" fillId="0" borderId="57" xfId="23" applyNumberFormat="1" applyFont="1" applyBorder="1" applyAlignment="1">
      <alignment horizontal="center" vertical="center"/>
    </xf>
    <xf numFmtId="175" fontId="61" fillId="0" borderId="58" xfId="23" applyNumberFormat="1" applyFont="1" applyBorder="1" applyAlignment="1">
      <alignment horizontal="center" vertical="center"/>
    </xf>
    <xf numFmtId="175" fontId="61" fillId="0" borderId="59" xfId="23" applyNumberFormat="1" applyFont="1" applyBorder="1" applyAlignment="1">
      <alignment horizontal="center" vertical="center"/>
    </xf>
    <xf numFmtId="175" fontId="61" fillId="17" borderId="7" xfId="23" applyNumberFormat="1" applyFont="1" applyFill="1" applyBorder="1" applyAlignment="1">
      <alignment horizontal="center" vertical="center"/>
    </xf>
    <xf numFmtId="175" fontId="61" fillId="22" borderId="56" xfId="23" applyNumberFormat="1" applyFont="1" applyFill="1" applyBorder="1" applyAlignment="1">
      <alignment wrapText="1"/>
    </xf>
    <xf numFmtId="175" fontId="1" fillId="22" borderId="0" xfId="23" applyNumberFormat="1" applyFill="1"/>
    <xf numFmtId="175" fontId="1" fillId="17" borderId="0" xfId="23" applyNumberFormat="1" applyFill="1"/>
    <xf numFmtId="175" fontId="1" fillId="0" borderId="56" xfId="23" applyNumberFormat="1" applyBorder="1"/>
    <xf numFmtId="175" fontId="1" fillId="23" borderId="0" xfId="23" applyNumberFormat="1" applyFill="1" applyAlignment="1">
      <alignment horizontal="center" vertical="center"/>
    </xf>
    <xf numFmtId="175" fontId="1" fillId="7" borderId="0" xfId="23" applyNumberFormat="1" applyFill="1" applyAlignment="1">
      <alignment horizontal="center" vertical="center"/>
    </xf>
    <xf numFmtId="175" fontId="1" fillId="8" borderId="0" xfId="23" applyNumberFormat="1" applyFill="1" applyAlignment="1">
      <alignment horizontal="center"/>
    </xf>
    <xf numFmtId="175" fontId="1" fillId="7" borderId="0" xfId="23" applyNumberFormat="1" applyFill="1" applyAlignment="1">
      <alignment horizontal="center"/>
    </xf>
    <xf numFmtId="175" fontId="34" fillId="17" borderId="0" xfId="23" applyNumberFormat="1" applyFont="1" applyFill="1"/>
    <xf numFmtId="175" fontId="55" fillId="24" borderId="0" xfId="23" applyNumberFormat="1" applyFont="1" applyFill="1" applyAlignment="1">
      <alignment horizontal="center"/>
    </xf>
    <xf numFmtId="175" fontId="1" fillId="0" borderId="0" xfId="23" applyNumberFormat="1" applyAlignment="1">
      <alignment horizontal="center" vertical="center"/>
    </xf>
    <xf numFmtId="175" fontId="1" fillId="0" borderId="0" xfId="23" applyNumberFormat="1" applyAlignment="1">
      <alignment horizontal="center"/>
    </xf>
    <xf numFmtId="175" fontId="34" fillId="13" borderId="56" xfId="23" applyNumberFormat="1" applyFont="1" applyFill="1" applyBorder="1" applyAlignment="1">
      <alignment wrapText="1"/>
    </xf>
    <xf numFmtId="9" fontId="0" fillId="0" borderId="0" xfId="24" applyFont="1" applyAlignment="1">
      <alignment horizontal="center"/>
    </xf>
    <xf numFmtId="176" fontId="1" fillId="17" borderId="0" xfId="23" applyNumberFormat="1" applyFill="1"/>
    <xf numFmtId="175" fontId="34" fillId="25" borderId="56" xfId="23" applyNumberFormat="1" applyFont="1" applyFill="1" applyBorder="1" applyAlignment="1">
      <alignment wrapText="1"/>
    </xf>
    <xf numFmtId="175" fontId="34" fillId="25" borderId="0" xfId="23" applyNumberFormat="1" applyFont="1" applyFill="1"/>
    <xf numFmtId="175" fontId="34" fillId="0" borderId="56" xfId="23" applyNumberFormat="1" applyFont="1" applyBorder="1" applyAlignment="1">
      <alignment wrapText="1"/>
    </xf>
    <xf numFmtId="175" fontId="1" fillId="0" borderId="56" xfId="23" applyNumberFormat="1" applyBorder="1" applyAlignment="1">
      <alignment wrapText="1"/>
    </xf>
    <xf numFmtId="175" fontId="34" fillId="0" borderId="56" xfId="23" applyNumberFormat="1" applyFont="1" applyBorder="1" applyAlignment="1">
      <alignment horizontal="left" wrapText="1"/>
    </xf>
    <xf numFmtId="175" fontId="1" fillId="0" borderId="56" xfId="23" applyNumberFormat="1" applyBorder="1" applyAlignment="1">
      <alignment horizontal="left" wrapText="1"/>
    </xf>
    <xf numFmtId="175" fontId="34" fillId="0" borderId="0" xfId="23" applyNumberFormat="1" applyFont="1"/>
    <xf numFmtId="175" fontId="1" fillId="7" borderId="0" xfId="23" applyNumberFormat="1" applyFill="1" applyAlignment="1">
      <alignment wrapText="1"/>
    </xf>
    <xf numFmtId="175" fontId="1" fillId="0" borderId="0" xfId="23" applyNumberFormat="1" applyAlignment="1">
      <alignment wrapText="1"/>
    </xf>
    <xf numFmtId="175" fontId="53" fillId="0" borderId="62" xfId="23" applyNumberFormat="1" applyFont="1" applyBorder="1" applyAlignment="1">
      <alignment wrapText="1"/>
    </xf>
    <xf numFmtId="175" fontId="34" fillId="0" borderId="51" xfId="23" applyNumberFormat="1" applyFont="1" applyBorder="1"/>
    <xf numFmtId="175" fontId="53" fillId="17" borderId="51" xfId="23" applyNumberFormat="1" applyFont="1" applyFill="1" applyBorder="1" applyAlignment="1">
      <alignment horizontal="center"/>
    </xf>
    <xf numFmtId="175" fontId="53" fillId="14" borderId="63" xfId="23" applyNumberFormat="1" applyFont="1" applyFill="1" applyBorder="1" applyAlignment="1">
      <alignment wrapText="1"/>
    </xf>
    <xf numFmtId="175" fontId="34" fillId="14" borderId="64" xfId="23" applyNumberFormat="1" applyFont="1" applyFill="1" applyBorder="1" applyAlignment="1">
      <alignment horizontal="center" vertical="center"/>
    </xf>
    <xf numFmtId="175" fontId="53" fillId="17" borderId="64" xfId="23" applyNumberFormat="1" applyFont="1" applyFill="1" applyBorder="1" applyAlignment="1">
      <alignment horizontal="center" vertical="center"/>
    </xf>
    <xf numFmtId="175" fontId="34" fillId="14" borderId="56" xfId="23" applyNumberFormat="1" applyFont="1" applyFill="1" applyBorder="1" applyAlignment="1">
      <alignment wrapText="1"/>
    </xf>
    <xf numFmtId="175" fontId="34" fillId="14" borderId="58" xfId="23" applyNumberFormat="1" applyFont="1" applyFill="1" applyBorder="1" applyAlignment="1">
      <alignment horizontal="center" vertical="center"/>
    </xf>
    <xf numFmtId="175" fontId="34" fillId="17" borderId="7" xfId="23" applyNumberFormat="1" applyFont="1" applyFill="1" applyBorder="1" applyAlignment="1">
      <alignment horizontal="center" vertical="center"/>
    </xf>
    <xf numFmtId="175" fontId="1" fillId="0" borderId="57" xfId="23" applyNumberFormat="1" applyBorder="1" applyAlignment="1">
      <alignment horizontal="center" vertical="center"/>
    </xf>
    <xf numFmtId="175" fontId="62" fillId="17" borderId="7" xfId="23" applyNumberFormat="1" applyFont="1" applyFill="1" applyBorder="1" applyAlignment="1">
      <alignment horizontal="center" vertical="center"/>
    </xf>
    <xf numFmtId="1" fontId="1" fillId="0" borderId="57" xfId="23" applyNumberFormat="1" applyBorder="1" applyAlignment="1">
      <alignment horizontal="center" vertical="center"/>
    </xf>
    <xf numFmtId="1" fontId="1" fillId="0" borderId="58" xfId="23" applyNumberFormat="1" applyBorder="1" applyAlignment="1">
      <alignment horizontal="center" vertical="center"/>
    </xf>
    <xf numFmtId="1" fontId="1" fillId="0" borderId="59" xfId="23" applyNumberFormat="1" applyBorder="1" applyAlignment="1">
      <alignment horizontal="center" vertical="center"/>
    </xf>
    <xf numFmtId="1" fontId="1" fillId="17" borderId="7" xfId="23" applyNumberFormat="1" applyFill="1" applyBorder="1" applyAlignment="1">
      <alignment horizontal="center" vertical="center"/>
    </xf>
    <xf numFmtId="175" fontId="1" fillId="0" borderId="65" xfId="23" applyNumberFormat="1" applyBorder="1" applyAlignment="1">
      <alignment horizontal="center" vertical="center"/>
    </xf>
    <xf numFmtId="175" fontId="1" fillId="17" borderId="7" xfId="23" applyNumberFormat="1" applyFill="1" applyBorder="1" applyAlignment="1">
      <alignment horizontal="center" vertical="center"/>
    </xf>
    <xf numFmtId="0" fontId="53" fillId="0" borderId="0" xfId="14" applyFont="1" applyAlignment="1">
      <alignment horizontal="center" wrapText="1"/>
    </xf>
    <xf numFmtId="3" fontId="43" fillId="0" borderId="29" xfId="0" applyNumberFormat="1" applyFont="1" applyBorder="1" applyAlignment="1">
      <alignment horizontal="center" vertical="center"/>
    </xf>
    <xf numFmtId="3" fontId="43" fillId="0" borderId="32" xfId="0" applyNumberFormat="1" applyFont="1" applyBorder="1" applyAlignment="1">
      <alignment horizontal="center" vertical="center"/>
    </xf>
    <xf numFmtId="9" fontId="52" fillId="0" borderId="0" xfId="3" applyFont="1" applyAlignment="1">
      <alignment horizontal="center"/>
    </xf>
    <xf numFmtId="9" fontId="50" fillId="0" borderId="0" xfId="3" applyFont="1" applyAlignment="1">
      <alignment horizontal="center"/>
    </xf>
    <xf numFmtId="3" fontId="43" fillId="0" borderId="38" xfId="0" applyNumberFormat="1" applyFont="1" applyBorder="1" applyAlignment="1">
      <alignment horizontal="center" vertical="center"/>
    </xf>
    <xf numFmtId="3" fontId="43" fillId="0" borderId="40" xfId="0" applyNumberFormat="1" applyFont="1" applyBorder="1" applyAlignment="1">
      <alignment horizontal="center" vertical="center"/>
    </xf>
    <xf numFmtId="2" fontId="28" fillId="0" borderId="40" xfId="0" applyNumberFormat="1" applyFont="1" applyBorder="1" applyAlignment="1">
      <alignment horizontal="center" vertical="center"/>
    </xf>
    <xf numFmtId="2" fontId="28" fillId="0" borderId="32" xfId="0" applyNumberFormat="1" applyFont="1" applyBorder="1" applyAlignment="1">
      <alignment horizontal="center" vertical="center"/>
    </xf>
    <xf numFmtId="0" fontId="28" fillId="0" borderId="27" xfId="0" applyFont="1" applyBorder="1" applyAlignment="1">
      <alignment horizontal="center"/>
    </xf>
    <xf numFmtId="0" fontId="28" fillId="0" borderId="30" xfId="0" applyFont="1" applyBorder="1" applyAlignment="1">
      <alignment horizontal="center"/>
    </xf>
    <xf numFmtId="0" fontId="40" fillId="5" borderId="33" xfId="0" applyFont="1" applyFill="1" applyBorder="1" applyAlignment="1">
      <alignment horizontal="center" vertical="center"/>
    </xf>
    <xf numFmtId="9" fontId="44" fillId="0" borderId="28" xfId="3" applyFont="1" applyFill="1" applyBorder="1" applyAlignment="1">
      <alignment horizontal="center" vertical="center"/>
    </xf>
    <xf numFmtId="9" fontId="44" fillId="0" borderId="4" xfId="3" applyFont="1" applyFill="1" applyBorder="1" applyAlignment="1">
      <alignment horizontal="center" vertical="center"/>
    </xf>
    <xf numFmtId="3" fontId="43" fillId="0" borderId="27" xfId="0" applyNumberFormat="1" applyFont="1" applyBorder="1" applyAlignment="1">
      <alignment horizontal="center" vertical="center"/>
    </xf>
    <xf numFmtId="3" fontId="43" fillId="0" borderId="30" xfId="0" applyNumberFormat="1" applyFont="1" applyBorder="1" applyAlignment="1">
      <alignment horizontal="center" vertical="center"/>
    </xf>
    <xf numFmtId="3" fontId="28" fillId="0" borderId="29" xfId="4" applyNumberFormat="1" applyFont="1" applyBorder="1" applyAlignment="1">
      <alignment horizontal="center" vertical="center"/>
    </xf>
    <xf numFmtId="3" fontId="28" fillId="0" borderId="32" xfId="4" applyNumberFormat="1" applyFont="1" applyBorder="1" applyAlignment="1">
      <alignment horizontal="center" vertical="center"/>
    </xf>
    <xf numFmtId="3" fontId="28" fillId="0" borderId="28" xfId="4" applyNumberFormat="1" applyFont="1" applyBorder="1" applyAlignment="1">
      <alignment horizontal="center" vertical="center"/>
    </xf>
    <xf numFmtId="3" fontId="28" fillId="0" borderId="31" xfId="4" applyNumberFormat="1" applyFont="1" applyBorder="1" applyAlignment="1">
      <alignment horizontal="center" vertical="center"/>
    </xf>
    <xf numFmtId="3" fontId="40" fillId="0" borderId="28" xfId="4" applyNumberFormat="1" applyFont="1" applyBorder="1" applyAlignment="1">
      <alignment horizontal="center" vertical="center"/>
    </xf>
    <xf numFmtId="3" fontId="40" fillId="0" borderId="31" xfId="4" applyNumberFormat="1" applyFont="1" applyBorder="1" applyAlignment="1">
      <alignment horizontal="center" vertical="center"/>
    </xf>
    <xf numFmtId="2" fontId="28" fillId="0" borderId="20" xfId="0" applyNumberFormat="1" applyFont="1" applyBorder="1" applyAlignment="1">
      <alignment horizontal="center" vertical="center"/>
    </xf>
    <xf numFmtId="0" fontId="28" fillId="0" borderId="33" xfId="0" applyFont="1" applyBorder="1" applyAlignment="1">
      <alignment horizontal="center"/>
    </xf>
    <xf numFmtId="0" fontId="40" fillId="5" borderId="0" xfId="0" applyFont="1" applyFill="1" applyAlignment="1">
      <alignment horizontal="center" vertical="center"/>
    </xf>
    <xf numFmtId="0" fontId="40" fillId="0" borderId="28" xfId="0" applyFont="1" applyBorder="1" applyAlignment="1">
      <alignment horizontal="center" vertical="center"/>
    </xf>
    <xf numFmtId="0" fontId="40" fillId="0" borderId="31" xfId="0" applyFont="1" applyBorder="1" applyAlignment="1">
      <alignment horizontal="center" vertical="center"/>
    </xf>
    <xf numFmtId="0" fontId="40" fillId="0" borderId="7" xfId="0" applyFont="1" applyBorder="1" applyAlignment="1">
      <alignment horizontal="center" vertical="center"/>
    </xf>
    <xf numFmtId="3" fontId="28" fillId="0" borderId="7" xfId="4" applyNumberFormat="1" applyFont="1" applyBorder="1" applyAlignment="1">
      <alignment horizontal="center" vertical="center"/>
    </xf>
    <xf numFmtId="3" fontId="28" fillId="0" borderId="13" xfId="4" applyNumberFormat="1" applyFont="1" applyBorder="1" applyAlignment="1">
      <alignment horizontal="center" vertical="center"/>
    </xf>
    <xf numFmtId="0" fontId="40" fillId="0" borderId="27" xfId="0" applyFont="1" applyBorder="1" applyAlignment="1">
      <alignment horizontal="center" vertical="center"/>
    </xf>
    <xf numFmtId="0" fontId="40" fillId="0" borderId="30" xfId="0" applyFont="1" applyBorder="1" applyAlignment="1">
      <alignment horizontal="center" vertical="center"/>
    </xf>
    <xf numFmtId="3" fontId="28" fillId="0" borderId="29" xfId="0" applyNumberFormat="1" applyFont="1" applyBorder="1" applyAlignment="1">
      <alignment horizontal="center" vertical="center"/>
    </xf>
    <xf numFmtId="3" fontId="28" fillId="0" borderId="32" xfId="0" applyNumberFormat="1" applyFont="1" applyBorder="1" applyAlignment="1">
      <alignment horizontal="center" vertical="center"/>
    </xf>
    <xf numFmtId="3" fontId="43" fillId="0" borderId="35" xfId="0" applyNumberFormat="1" applyFont="1" applyBorder="1" applyAlignment="1">
      <alignment horizontal="center" vertical="center"/>
    </xf>
    <xf numFmtId="3" fontId="43" fillId="0" borderId="36" xfId="0" applyNumberFormat="1" applyFont="1" applyBorder="1" applyAlignment="1">
      <alignment horizontal="center" vertical="center"/>
    </xf>
    <xf numFmtId="9" fontId="44" fillId="0" borderId="31" xfId="3" applyFont="1" applyFill="1" applyBorder="1" applyAlignment="1">
      <alignment horizontal="center" vertical="center"/>
    </xf>
    <xf numFmtId="3" fontId="28" fillId="0" borderId="4" xfId="4" applyNumberFormat="1" applyFont="1" applyBorder="1" applyAlignment="1">
      <alignment horizontal="center" vertical="center"/>
    </xf>
    <xf numFmtId="0" fontId="40" fillId="5" borderId="26" xfId="0" applyFont="1" applyFill="1" applyBorder="1" applyAlignment="1">
      <alignment horizontal="center" vertical="center"/>
    </xf>
    <xf numFmtId="2" fontId="28" fillId="0" borderId="19" xfId="0" applyNumberFormat="1" applyFont="1" applyBorder="1" applyAlignment="1">
      <alignment horizontal="center" vertical="center"/>
    </xf>
    <xf numFmtId="0" fontId="28" fillId="0" borderId="26" xfId="0" applyFont="1" applyBorder="1" applyAlignment="1">
      <alignment horizontal="center"/>
    </xf>
    <xf numFmtId="9" fontId="44" fillId="0" borderId="28" xfId="3" applyFont="1" applyBorder="1" applyAlignment="1">
      <alignment horizontal="center" vertical="center"/>
    </xf>
    <xf numFmtId="9" fontId="44" fillId="0" borderId="31" xfId="3" applyFont="1" applyBorder="1" applyAlignment="1">
      <alignment horizontal="center" vertical="center"/>
    </xf>
    <xf numFmtId="3" fontId="28" fillId="0" borderId="41" xfId="4" applyNumberFormat="1" applyFont="1" applyBorder="1" applyAlignment="1">
      <alignment horizontal="center" vertical="center"/>
    </xf>
    <xf numFmtId="0" fontId="34" fillId="0" borderId="51" xfId="20" applyFont="1" applyBorder="1" applyAlignment="1">
      <alignment horizontal="center" vertical="center"/>
    </xf>
    <xf numFmtId="1" fontId="34" fillId="19" borderId="51" xfId="20" applyNumberFormat="1" applyFont="1" applyFill="1" applyBorder="1" applyAlignment="1">
      <alignment horizontal="center" vertical="center"/>
    </xf>
    <xf numFmtId="175" fontId="34" fillId="25" borderId="68" xfId="23" applyNumberFormat="1" applyFont="1" applyFill="1" applyBorder="1" applyAlignment="1">
      <alignment horizontal="center" vertical="center"/>
    </xf>
    <xf numFmtId="175" fontId="34" fillId="25" borderId="0" xfId="23" applyNumberFormat="1" applyFont="1" applyFill="1" applyAlignment="1">
      <alignment horizontal="center" vertical="center"/>
    </xf>
    <xf numFmtId="175" fontId="53" fillId="25" borderId="69" xfId="23" applyNumberFormat="1" applyFont="1" applyFill="1" applyBorder="1" applyAlignment="1">
      <alignment horizontal="center" vertical="center"/>
    </xf>
    <xf numFmtId="175" fontId="53" fillId="25" borderId="0" xfId="23" applyNumberFormat="1" applyFont="1" applyFill="1" applyAlignment="1">
      <alignment horizontal="center" vertical="center"/>
    </xf>
    <xf numFmtId="175" fontId="1" fillId="0" borderId="0" xfId="23" applyNumberFormat="1" applyAlignment="1">
      <alignment horizontal="center"/>
    </xf>
    <xf numFmtId="175" fontId="60" fillId="20" borderId="53" xfId="23" applyNumberFormat="1" applyFont="1" applyFill="1" applyBorder="1" applyAlignment="1">
      <alignment horizontal="center" vertical="center"/>
    </xf>
    <xf numFmtId="175" fontId="60" fillId="20" borderId="54" xfId="23" applyNumberFormat="1" applyFont="1" applyFill="1" applyBorder="1" applyAlignment="1">
      <alignment horizontal="center" vertical="center"/>
    </xf>
    <xf numFmtId="175" fontId="60" fillId="20" borderId="55" xfId="23" applyNumberFormat="1" applyFont="1" applyFill="1" applyBorder="1" applyAlignment="1">
      <alignment horizontal="center" vertical="center"/>
    </xf>
    <xf numFmtId="175" fontId="1" fillId="0" borderId="60" xfId="23" applyNumberFormat="1" applyBorder="1" applyAlignment="1">
      <alignment horizontal="center"/>
    </xf>
    <xf numFmtId="175" fontId="1" fillId="0" borderId="61" xfId="23" applyNumberFormat="1" applyBorder="1" applyAlignment="1">
      <alignment horizontal="center"/>
    </xf>
    <xf numFmtId="175" fontId="53" fillId="25" borderId="66" xfId="23" applyNumberFormat="1" applyFont="1" applyFill="1" applyBorder="1" applyAlignment="1">
      <alignment horizontal="center" wrapText="1"/>
    </xf>
    <xf numFmtId="175" fontId="53" fillId="25" borderId="70" xfId="23" applyNumberFormat="1" applyFont="1" applyFill="1" applyBorder="1" applyAlignment="1">
      <alignment horizontal="center" wrapText="1"/>
    </xf>
    <xf numFmtId="175" fontId="34" fillId="25" borderId="67" xfId="23" applyNumberFormat="1" applyFont="1" applyFill="1" applyBorder="1" applyAlignment="1">
      <alignment horizontal="center" vertical="center"/>
    </xf>
    <xf numFmtId="175" fontId="34" fillId="25" borderId="60" xfId="23" applyNumberFormat="1" applyFont="1" applyFill="1" applyBorder="1" applyAlignment="1">
      <alignment horizontal="center" vertical="center"/>
    </xf>
    <xf numFmtId="0" fontId="55" fillId="0" borderId="0" xfId="16" applyFont="1" applyAlignment="1">
      <alignment horizontal="center"/>
    </xf>
    <xf numFmtId="0" fontId="24" fillId="0" borderId="9" xfId="16" applyFont="1" applyBorder="1" applyAlignment="1">
      <alignment horizontal="center" vertical="center"/>
    </xf>
    <xf numFmtId="0" fontId="24" fillId="0" borderId="8" xfId="16" applyFont="1" applyBorder="1" applyAlignment="1">
      <alignment horizontal="center" vertical="center"/>
    </xf>
    <xf numFmtId="0" fontId="24" fillId="0" borderId="12" xfId="16" applyFont="1" applyBorder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3" fontId="70" fillId="0" borderId="7" xfId="0" applyNumberFormat="1" applyFont="1" applyBorder="1" applyAlignment="1">
      <alignment horizontal="center"/>
    </xf>
    <xf numFmtId="0" fontId="57" fillId="0" borderId="4" xfId="14" applyFont="1" applyBorder="1" applyAlignment="1">
      <alignment horizontal="center"/>
    </xf>
    <xf numFmtId="0" fontId="4" fillId="0" borderId="7" xfId="14" applyFont="1" applyBorder="1"/>
    <xf numFmtId="0" fontId="4" fillId="0" borderId="28" xfId="14" applyFont="1" applyBorder="1"/>
    <xf numFmtId="0" fontId="57" fillId="0" borderId="7" xfId="14" applyFont="1" applyBorder="1" applyAlignment="1">
      <alignment horizontal="center"/>
    </xf>
    <xf numFmtId="9" fontId="69" fillId="0" borderId="7" xfId="0" applyNumberFormat="1" applyFont="1" applyBorder="1" applyAlignment="1">
      <alignment horizontal="center"/>
    </xf>
    <xf numFmtId="9" fontId="71" fillId="0" borderId="7" xfId="0" applyNumberFormat="1" applyFont="1" applyBorder="1" applyAlignment="1">
      <alignment horizontal="center"/>
    </xf>
  </cellXfs>
  <cellStyles count="25">
    <cellStyle name="Обычный" xfId="0" builtinId="0"/>
    <cellStyle name="Обычный 2" xfId="5" xr:uid="{8E9BC34C-B5E3-42BB-AD97-2C03E4DE4627}"/>
    <cellStyle name="Обычный 3" xfId="8" xr:uid="{F86D3584-D6D2-4E02-94C6-342454FD8ED9}"/>
    <cellStyle name="Обычный 4" xfId="11" xr:uid="{057194A1-B612-9E48-AF73-DA57393A2812}"/>
    <cellStyle name="Обычный 5" xfId="14" xr:uid="{8D817079-9B3A-4E94-A273-4F3362D84DAA}"/>
    <cellStyle name="Обычный 5 2" xfId="20" xr:uid="{0F623560-2A87-42E0-89BC-5A5027AC95C5}"/>
    <cellStyle name="Обычный 6" xfId="16" xr:uid="{1E3B26F7-C897-4538-AF77-5C0537BA2109}"/>
    <cellStyle name="Обычный 7" xfId="23" xr:uid="{808DCAF3-D5A3-4093-8824-A8F2BEC1384C}"/>
    <cellStyle name="Обычный_БДР 2020" xfId="1" xr:uid="{00000000-0005-0000-0000-000001000000}"/>
    <cellStyle name="Обычный_БДР 2021" xfId="2" xr:uid="{00000000-0005-0000-0000-000002000000}"/>
    <cellStyle name="Обычный_Книга1" xfId="13" xr:uid="{99D594F8-0FE7-4F16-B3DB-1DF912301BB8}"/>
    <cellStyle name="Процентный" xfId="3" builtinId="5"/>
    <cellStyle name="Процентный 2" xfId="7" xr:uid="{C665A359-30FC-4446-9EEF-97EDC525FE05}"/>
    <cellStyle name="Процентный 3" xfId="10" xr:uid="{4F4EBFCA-CEBB-4DAF-81D8-8591C37DB7D9}"/>
    <cellStyle name="Процентный 4" xfId="15" xr:uid="{DBD5D8FA-4A94-46A5-A2C4-FBF5F32CF393}"/>
    <cellStyle name="Процентный 5" xfId="19" xr:uid="{876C34AB-D6C2-4917-BF32-9C1446FD8E30}"/>
    <cellStyle name="Процентный 6" xfId="21" xr:uid="{47703FBE-7280-496D-BEFA-AFA349F5EA4C}"/>
    <cellStyle name="Процентный 7" xfId="22" xr:uid="{EDA6BCE1-C2E6-4C38-893B-6831B909CCF8}"/>
    <cellStyle name="Процентный 8" xfId="24" xr:uid="{77683F7B-7646-42E7-8ED1-2B1E825308A1}"/>
    <cellStyle name="Финансовый" xfId="4" builtinId="3"/>
    <cellStyle name="Финансовый 2" xfId="6" xr:uid="{41AE66EB-77B1-4E90-92D5-C76D2F901340}"/>
    <cellStyle name="Финансовый 3" xfId="9" xr:uid="{6CFAC1CB-6F32-41A4-9A09-051937E25353}"/>
    <cellStyle name="Финансовый 4" xfId="12" xr:uid="{73CCAFCA-D937-FB44-A23E-83EFFEA84F75}"/>
    <cellStyle name="Финансовый 4 2" xfId="18" xr:uid="{D525865B-3CF1-4C00-AC9D-4F92D5F527D4}"/>
    <cellStyle name="Финансовый 5" xfId="17" xr:uid="{C374EFB7-BF3D-4D6F-8ABE-C3B79E8C6ADA}"/>
  </cellStyles>
  <dxfs count="20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wnloads\&#1055;&#1056;&#1054;&#1044;&#1040;&#1046;&#1048;_&#1071;&#1053;&#1042;&#1040;&#1056;&#1068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rver\personal\WEST\&#1041;&#1044;&#1056;%20&#1042;&#1077;&#1089;&#1090;%20&#1054;&#1054;&#1054;%202023-20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92.168.0.4\PublicFolder\06%20&#1060;&#1048;&#1053;&#1040;&#1053;&#1057;&#1054;&#1042;&#1054;-&#1069;&#1050;&#1054;&#1053;&#1054;&#1052;&#1048;&#1063;&#1045;&#1057;&#1050;&#1048;&#1049;\&#1069;&#1050;&#1054;&#1053;&#1054;&#1052;&#1048;&#1057;&#1058;&#1067;\&#1040;&#1051;&#1045;&#1050;&#1057;&#1040;&#1053;&#1044;&#1056;&#1040;\2022%20&#1075;&#1086;&#1076;\&#1043;&#1050;%20&#1055;&#1056;&#1054;&#1058;&#1045;&#1050;&#1054;\&#1041;&#1102;&#1076;&#1078;&#1077;&#1090;%202022%20H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2"/>
      <sheetName val="ОПТ_ИСХ"/>
      <sheetName val="ГОСС_ИСХ"/>
      <sheetName val="Магазин_ИСХ"/>
      <sheetName val="Оборудование_ИСХ"/>
      <sheetName val="Лист22"/>
      <sheetName val="Орто_все"/>
      <sheetName val="Оборуд_Общее"/>
    </sheetNames>
    <sheetDataSet>
      <sheetData sheetId="0">
        <row r="27">
          <cell r="E27">
            <v>67060459.060000002</v>
          </cell>
        </row>
        <row r="40">
          <cell r="E40">
            <v>4087713.39</v>
          </cell>
        </row>
        <row r="89">
          <cell r="E89">
            <v>13118959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ДР 2022 - 15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АСТЕРИА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A0A3-61BF-46C8-918E-42221295C1FB}">
  <sheetPr>
    <tabColor rgb="FFFF0000"/>
    <outlinePr summaryBelow="0"/>
    <pageSetUpPr fitToPage="1"/>
  </sheetPr>
  <dimension ref="A1:V81"/>
  <sheetViews>
    <sheetView tabSelected="1" zoomScaleNormal="100" workbookViewId="0">
      <pane xSplit="2" ySplit="2" topLeftCell="C32" activePane="bottomRight" state="frozen"/>
      <selection pane="topRight" activeCell="C1" sqref="C1"/>
      <selection pane="bottomLeft" activeCell="A4" sqref="A4"/>
      <selection pane="bottomRight" activeCell="D39" sqref="D39"/>
    </sheetView>
  </sheetViews>
  <sheetFormatPr defaultColWidth="9.140625" defaultRowHeight="15" outlineLevelRow="1" outlineLevelCol="1" x14ac:dyDescent="0.25"/>
  <cols>
    <col min="1" max="1" width="4.5703125" style="221" customWidth="1"/>
    <col min="2" max="2" width="29.5703125" style="220" customWidth="1"/>
    <col min="3" max="3" width="15.140625" style="220" hidden="1" customWidth="1"/>
    <col min="4" max="15" width="15.7109375" style="220" customWidth="1" outlineLevel="1"/>
    <col min="16" max="16" width="17" style="222" customWidth="1"/>
    <col min="17" max="17" width="16" style="220" customWidth="1"/>
    <col min="18" max="18" width="11.28515625" style="222" customWidth="1"/>
    <col min="19" max="19" width="11.140625" style="222" customWidth="1"/>
    <col min="20" max="20" width="14.140625" style="220" customWidth="1"/>
    <col min="21" max="21" width="13.85546875" style="220" customWidth="1"/>
    <col min="22" max="22" width="18.42578125" style="220" customWidth="1"/>
    <col min="23" max="16384" width="9.140625" style="220"/>
  </cols>
  <sheetData>
    <row r="1" spans="1:20" ht="14.25" customHeight="1" x14ac:dyDescent="0.25">
      <c r="A1" s="448" t="s">
        <v>309</v>
      </c>
      <c r="B1" s="448"/>
      <c r="C1" s="448"/>
      <c r="D1" s="448"/>
      <c r="E1" s="448"/>
      <c r="F1" s="448"/>
      <c r="G1" s="448"/>
      <c r="H1" s="448"/>
      <c r="I1" s="448"/>
      <c r="J1" s="448"/>
      <c r="K1" s="448"/>
      <c r="L1" s="448"/>
      <c r="M1" s="448"/>
      <c r="N1" s="448"/>
      <c r="O1" s="448"/>
      <c r="P1" s="448"/>
      <c r="R1" s="244"/>
      <c r="S1" s="161"/>
    </row>
    <row r="2" spans="1:20" s="226" customFormat="1" x14ac:dyDescent="0.25">
      <c r="A2" s="223"/>
      <c r="B2" s="223" t="str">
        <f>B36</f>
        <v>ВЫРУЧКА С НДС, РУБ.</v>
      </c>
      <c r="C2" s="223" t="s">
        <v>534</v>
      </c>
      <c r="D2" s="224" t="s">
        <v>290</v>
      </c>
      <c r="E2" s="224" t="s">
        <v>291</v>
      </c>
      <c r="F2" s="224" t="s">
        <v>292</v>
      </c>
      <c r="G2" s="224" t="s">
        <v>293</v>
      </c>
      <c r="H2" s="224" t="s">
        <v>294</v>
      </c>
      <c r="I2" s="224" t="s">
        <v>295</v>
      </c>
      <c r="J2" s="224" t="s">
        <v>296</v>
      </c>
      <c r="K2" s="224" t="s">
        <v>297</v>
      </c>
      <c r="L2" s="224" t="s">
        <v>298</v>
      </c>
      <c r="M2" s="224" t="s">
        <v>299</v>
      </c>
      <c r="N2" s="224" t="s">
        <v>300</v>
      </c>
      <c r="O2" s="224" t="s">
        <v>301</v>
      </c>
      <c r="P2" s="223" t="s">
        <v>310</v>
      </c>
      <c r="Q2" s="225" t="s">
        <v>311</v>
      </c>
      <c r="R2" s="361" t="s">
        <v>488</v>
      </c>
      <c r="S2" s="223" t="s">
        <v>489</v>
      </c>
      <c r="T2" s="223" t="s">
        <v>490</v>
      </c>
    </row>
    <row r="3" spans="1:20" s="222" customFormat="1" x14ac:dyDescent="0.25">
      <c r="A3" s="223">
        <v>1</v>
      </c>
      <c r="B3" s="227" t="s">
        <v>172</v>
      </c>
      <c r="C3" s="392">
        <v>125072920.3</v>
      </c>
      <c r="D3" s="228">
        <f>'Расчет доходной части СПБ СЗФО'!B11</f>
        <v>132201250</v>
      </c>
      <c r="E3" s="228">
        <f>'Расчет доходной части СПБ СЗФО'!D11</f>
        <v>177000650</v>
      </c>
      <c r="F3" s="228">
        <f>'Расчет доходной части СПБ СЗФО'!F11</f>
        <v>179585000</v>
      </c>
      <c r="G3" s="228">
        <f>'Расчет доходной части СПБ СЗФО'!H11</f>
        <v>176784300</v>
      </c>
      <c r="H3" s="228">
        <f>'Расчет доходной части СПБ СЗФО'!J11</f>
        <v>195476800</v>
      </c>
      <c r="I3" s="228">
        <f>'Расчет доходной части СПБ СЗФО'!L11</f>
        <v>174020600</v>
      </c>
      <c r="J3" s="228">
        <f>'Расчет доходной части СПБ СЗФО'!N11</f>
        <v>150491450</v>
      </c>
      <c r="K3" s="228">
        <f>'Расчет доходной части СПБ СЗФО'!P11</f>
        <v>165031650</v>
      </c>
      <c r="L3" s="228">
        <f>'Расчет доходной части СПБ СЗФО'!R11</f>
        <v>177942100</v>
      </c>
      <c r="M3" s="228">
        <f>'Расчет доходной части СПБ СЗФО'!T11</f>
        <v>196513600</v>
      </c>
      <c r="N3" s="228">
        <f>'Расчет доходной части СПБ СЗФО'!V11</f>
        <v>215165100</v>
      </c>
      <c r="O3" s="228">
        <f>'Расчет доходной части СПБ СЗФО'!X11</f>
        <v>230244700</v>
      </c>
      <c r="P3" s="229">
        <f>SUM(D3:O3)</f>
        <v>2170457200</v>
      </c>
      <c r="Q3" s="231">
        <f>'Расчет доходной части СПБ СЗФО'!Z28</f>
        <v>1869628171.77</v>
      </c>
      <c r="R3" s="357">
        <f t="shared" ref="R3:R36" si="0">P3/Q3-1</f>
        <v>0.16090313184851168</v>
      </c>
      <c r="S3" s="230">
        <f t="shared" ref="S3:S36" si="1">P3/$P$36</f>
        <v>0.38273614514335236</v>
      </c>
      <c r="T3" s="230">
        <f t="shared" ref="T3:T36" si="2">Q3/$Q$36</f>
        <v>0.41294863187382319</v>
      </c>
    </row>
    <row r="4" spans="1:20" s="222" customFormat="1" collapsed="1" x14ac:dyDescent="0.25">
      <c r="A4" s="223">
        <v>2</v>
      </c>
      <c r="B4" s="227" t="s">
        <v>288</v>
      </c>
      <c r="C4" s="392">
        <v>42866422</v>
      </c>
      <c r="D4" s="228">
        <f>'Расчет доходной части СПБ СЗФО'!B12</f>
        <v>41518500</v>
      </c>
      <c r="E4" s="228">
        <f>'Расчет доходной части СПБ СЗФО'!D12</f>
        <v>55444420</v>
      </c>
      <c r="F4" s="228">
        <f>'Расчет доходной части СПБ СЗФО'!F12</f>
        <v>57518000</v>
      </c>
      <c r="G4" s="228">
        <f>'Расчет доходной части СПБ СЗФО'!H12</f>
        <v>58350840</v>
      </c>
      <c r="H4" s="228">
        <f>'Расчет доходной части СПБ СЗФО'!J12</f>
        <v>66575640</v>
      </c>
      <c r="I4" s="228">
        <f>'Расчет доходной части СПБ СЗФО'!L12</f>
        <v>60431680</v>
      </c>
      <c r="J4" s="228">
        <f>'Расчет доходной части СПБ СЗФО'!N12</f>
        <v>52358890</v>
      </c>
      <c r="K4" s="228">
        <f>'Расчет доходной части СПБ СЗФО'!P12</f>
        <v>57565530</v>
      </c>
      <c r="L4" s="228">
        <f>'Расчет доходной части СПБ СЗФО'!R12</f>
        <v>62635340</v>
      </c>
      <c r="M4" s="228">
        <f>'Расчет доходной части СПБ СЗФО'!T12</f>
        <v>70426640</v>
      </c>
      <c r="N4" s="228">
        <f>'Расчет доходной части СПБ СЗФО'!V12</f>
        <v>78857940</v>
      </c>
      <c r="O4" s="228">
        <f>'Расчет доходной части СПБ СЗФО'!X12</f>
        <v>85983580</v>
      </c>
      <c r="P4" s="229">
        <f t="shared" ref="P4" si="3">SUM(D4:O4)</f>
        <v>747667000</v>
      </c>
      <c r="Q4" s="231">
        <f>'Расчет доходной части СПБ СЗФО'!Z29</f>
        <v>502703117.94000012</v>
      </c>
      <c r="R4" s="357">
        <f t="shared" si="0"/>
        <v>0.48729334137377966</v>
      </c>
      <c r="S4" s="230">
        <f t="shared" si="1"/>
        <v>0.13184281423789182</v>
      </c>
      <c r="T4" s="230">
        <f t="shared" si="2"/>
        <v>0.11103307487900103</v>
      </c>
    </row>
    <row r="5" spans="1:20" ht="14.25" hidden="1" customHeight="1" outlineLevel="1" x14ac:dyDescent="0.25">
      <c r="A5" s="232"/>
      <c r="B5" s="233" t="s">
        <v>204</v>
      </c>
      <c r="C5" s="233"/>
      <c r="D5" s="234">
        <f>'Расчет доходной части СПБ СЗФО'!B13</f>
        <v>6073500</v>
      </c>
      <c r="E5" s="234">
        <f>'Расчет доходной части СПБ СЗФО'!D13</f>
        <v>8137020</v>
      </c>
      <c r="F5" s="234">
        <f>'Расчет доходной части СПБ СЗФО'!F13</f>
        <v>8483000</v>
      </c>
      <c r="G5" s="234">
        <f>'Расчет доходной части СПБ СЗФО'!H13</f>
        <v>8650540</v>
      </c>
      <c r="H5" s="234">
        <f>'Расчет доходной части СПБ СЗФО'!J13</f>
        <v>9917840</v>
      </c>
      <c r="I5" s="234">
        <f>'Расчет доходной части СПБ СЗФО'!L13</f>
        <v>9038080</v>
      </c>
      <c r="J5" s="234">
        <f>'Расчет доходной части СПБ СЗФО'!N13</f>
        <v>7841840</v>
      </c>
      <c r="K5" s="234">
        <f>'Расчет доходной части СПБ СЗФО'!P13</f>
        <v>8637680</v>
      </c>
      <c r="L5" s="234">
        <f>'Расчет доходной части СПБ СЗФО'!R13</f>
        <v>9412540</v>
      </c>
      <c r="M5" s="234">
        <f>'Расчет доходной части СПБ СЗФО'!T13</f>
        <v>10606840</v>
      </c>
      <c r="N5" s="234">
        <f>'Расчет доходной части СПБ СЗФО'!V13</f>
        <v>11888140</v>
      </c>
      <c r="O5" s="234">
        <f>'Расчет доходной части СПБ СЗФО'!X13</f>
        <v>12929480</v>
      </c>
      <c r="P5" s="229">
        <f t="shared" ref="P5:P13" si="4">SUM(D5:O5)</f>
        <v>111616500</v>
      </c>
      <c r="Q5" s="231">
        <f>'Расчет доходной части СПБ СЗФО'!Z30</f>
        <v>58769305.079999991</v>
      </c>
      <c r="R5" s="357">
        <f t="shared" si="0"/>
        <v>0.89923123726002063</v>
      </c>
      <c r="S5" s="230">
        <f t="shared" si="1"/>
        <v>1.9682336488548582E-2</v>
      </c>
      <c r="T5" s="230">
        <f t="shared" si="2"/>
        <v>1.298049767082074E-2</v>
      </c>
    </row>
    <row r="6" spans="1:20" ht="14.25" hidden="1" customHeight="1" outlineLevel="1" x14ac:dyDescent="0.25">
      <c r="A6" s="232"/>
      <c r="B6" s="233" t="s">
        <v>205</v>
      </c>
      <c r="C6" s="233"/>
      <c r="D6" s="234">
        <f>'Расчет доходной части СПБ СЗФО'!B14</f>
        <v>6700500</v>
      </c>
      <c r="E6" s="234">
        <f>'Расчет доходной части СПБ СЗФО'!D14</f>
        <v>8964660</v>
      </c>
      <c r="F6" s="234">
        <f>'Расчет доходной части СПБ СЗФО'!F14</f>
        <v>9319000</v>
      </c>
      <c r="G6" s="234">
        <f>'Расчет доходной части СПБ СЗФО'!H14</f>
        <v>9469820</v>
      </c>
      <c r="H6" s="234">
        <f>'Расчет доходной части СПБ СЗФО'!J14</f>
        <v>10820720</v>
      </c>
      <c r="I6" s="234">
        <f>'Расчет доходной части СПБ СЗФО'!L14</f>
        <v>9840640</v>
      </c>
      <c r="J6" s="234">
        <f>'Расчет доходной части СПБ СЗФО'!N14</f>
        <v>8535720</v>
      </c>
      <c r="K6" s="234">
        <f>'Расчет доходной части СПБ СЗФО'!P14</f>
        <v>9398440</v>
      </c>
      <c r="L6" s="234">
        <f>'Расчет доходной части СПБ СЗФО'!R14</f>
        <v>10231820</v>
      </c>
      <c r="M6" s="234">
        <f>'Расчет доходной части СПБ СЗФО'!T14</f>
        <v>11509720.000000002</v>
      </c>
      <c r="N6" s="234">
        <f>'Расчет доходной части СПБ СЗФО'!V14</f>
        <v>12874620</v>
      </c>
      <c r="O6" s="234">
        <f>'Расчет доходной части СПБ СЗФО'!X14</f>
        <v>13982840</v>
      </c>
      <c r="P6" s="229">
        <f t="shared" si="4"/>
        <v>121648500</v>
      </c>
      <c r="Q6" s="231">
        <f>'Расчет доходной части СПБ СЗФО'!Z31</f>
        <v>103355737.8</v>
      </c>
      <c r="R6" s="357">
        <f t="shared" si="0"/>
        <v>0.17698835680896274</v>
      </c>
      <c r="S6" s="230">
        <f t="shared" si="1"/>
        <v>2.1451368841768039E-2</v>
      </c>
      <c r="T6" s="230">
        <f t="shared" si="2"/>
        <v>2.2828395060186395E-2</v>
      </c>
    </row>
    <row r="7" spans="1:20" ht="14.25" hidden="1" customHeight="1" outlineLevel="1" x14ac:dyDescent="0.25">
      <c r="A7" s="232"/>
      <c r="B7" s="233" t="s">
        <v>206</v>
      </c>
      <c r="C7" s="233"/>
      <c r="D7" s="234">
        <f>'Расчет доходной части СПБ СЗФО'!B15</f>
        <v>5913000</v>
      </c>
      <c r="E7" s="234">
        <f>'Расчет доходной части СПБ СЗФО'!D15</f>
        <v>7845160</v>
      </c>
      <c r="F7" s="234">
        <f>'Расчет доходной части СПБ СЗФО'!F15</f>
        <v>8039000</v>
      </c>
      <c r="G7" s="234">
        <f>'Расчет доходной части СПБ СЗФО'!H15</f>
        <v>8026820</v>
      </c>
      <c r="H7" s="234">
        <f>'Расчет доходной части СПБ СЗФО'!J15</f>
        <v>9039720</v>
      </c>
      <c r="I7" s="234">
        <f>'Расчет доходной части СПБ СЗФО'!L15</f>
        <v>8144640</v>
      </c>
      <c r="J7" s="234">
        <f>'Расчет доходной части СПБ СЗФО'!N15</f>
        <v>7041720</v>
      </c>
      <c r="K7" s="234">
        <f>'Расчет доходной части СПБ СЗФО'!P15</f>
        <v>7720440</v>
      </c>
      <c r="L7" s="234">
        <f>'Расчет доходной части СПБ СЗФО'!R15</f>
        <v>8434320</v>
      </c>
      <c r="M7" s="234">
        <f>'Расчет доходной части СПБ СЗФО'!T15</f>
        <v>9525720</v>
      </c>
      <c r="N7" s="234">
        <f>'Расчет доходной части СПБ СЗФО'!V15</f>
        <v>10662120</v>
      </c>
      <c r="O7" s="234">
        <f>'Расчет доходной части СПБ СЗФО'!X15</f>
        <v>11660340</v>
      </c>
      <c r="P7" s="229">
        <f t="shared" si="4"/>
        <v>102053000</v>
      </c>
      <c r="Q7" s="231">
        <f>'Расчет доходной части СПБ СЗФО'!Z32</f>
        <v>42925297.209999993</v>
      </c>
      <c r="R7" s="357">
        <f t="shared" si="0"/>
        <v>1.3774558741139118</v>
      </c>
      <c r="S7" s="230">
        <f t="shared" si="1"/>
        <v>1.7995918933722599E-2</v>
      </c>
      <c r="T7" s="230">
        <f t="shared" si="2"/>
        <v>9.4809989618766643E-3</v>
      </c>
    </row>
    <row r="8" spans="1:20" ht="14.25" hidden="1" customHeight="1" outlineLevel="1" x14ac:dyDescent="0.25">
      <c r="A8" s="232"/>
      <c r="B8" s="233" t="s">
        <v>207</v>
      </c>
      <c r="C8" s="233"/>
      <c r="D8" s="234">
        <f>'Расчет доходной части СПБ СЗФО'!B16</f>
        <v>6507000</v>
      </c>
      <c r="E8" s="234">
        <f>'Расчет доходной части СПБ СЗФО'!D16</f>
        <v>8669240</v>
      </c>
      <c r="F8" s="234">
        <f>'Расчет доходной части СПБ СЗФО'!F16</f>
        <v>8946000</v>
      </c>
      <c r="G8" s="234">
        <f>'Расчет доходной части СПБ СЗФО'!H16</f>
        <v>8989980</v>
      </c>
      <c r="H8" s="234">
        <f>'Расчет доходной части СПБ СЗФО'!J16</f>
        <v>10138080</v>
      </c>
      <c r="I8" s="234">
        <f>'Расчет доходной части СПБ СЗФО'!L16</f>
        <v>9120960</v>
      </c>
      <c r="J8" s="234">
        <f>'Расчет доходной части СПБ СЗФО'!N16</f>
        <v>7885830</v>
      </c>
      <c r="K8" s="234">
        <f>'Расчет доходной части СПБ СЗФО'!P16</f>
        <v>8645910</v>
      </c>
      <c r="L8" s="234">
        <f>'Расчет доходной части СПБ СЗФО'!R16</f>
        <v>9430980</v>
      </c>
      <c r="M8" s="234">
        <f>'Расчет доходной части СПБ СЗФО'!T16</f>
        <v>10664080</v>
      </c>
      <c r="N8" s="234">
        <f>'Расчет доходной части СПБ СЗФО'!V16</f>
        <v>12030680</v>
      </c>
      <c r="O8" s="234">
        <f>'Расчет доходной части СПБ СЗФО'!X16</f>
        <v>13225260</v>
      </c>
      <c r="P8" s="229">
        <f t="shared" si="4"/>
        <v>114254000</v>
      </c>
      <c r="Q8" s="231">
        <f>'Расчет доходной части СПБ СЗФО'!Z33</f>
        <v>102539332.69000001</v>
      </c>
      <c r="R8" s="357">
        <f t="shared" si="0"/>
        <v>0.1142455973008536</v>
      </c>
      <c r="S8" s="230">
        <f t="shared" si="1"/>
        <v>2.0147430470966475E-2</v>
      </c>
      <c r="T8" s="230">
        <f t="shared" si="2"/>
        <v>2.2648073979064622E-2</v>
      </c>
    </row>
    <row r="9" spans="1:20" ht="14.25" hidden="1" customHeight="1" outlineLevel="1" x14ac:dyDescent="0.25">
      <c r="A9" s="232"/>
      <c r="B9" s="233" t="s">
        <v>208</v>
      </c>
      <c r="C9" s="233"/>
      <c r="D9" s="234">
        <f>'Расчет доходной части СПБ СЗФО'!B17</f>
        <v>3462750</v>
      </c>
      <c r="E9" s="234">
        <f>'Расчет доходной части СПБ СЗФО'!D17</f>
        <v>4570830</v>
      </c>
      <c r="F9" s="234">
        <f>'Расчет доходной части СПБ СЗФО'!F17</f>
        <v>4657000</v>
      </c>
      <c r="G9" s="234">
        <f>'Расчет доходной части СПБ СЗФО'!H17</f>
        <v>4678160</v>
      </c>
      <c r="H9" s="234">
        <f>'Расчет доходной части СПБ СЗФО'!J17</f>
        <v>5269360</v>
      </c>
      <c r="I9" s="234">
        <f>'Расчет доходной части СПБ СЗФО'!L17</f>
        <v>4720320</v>
      </c>
      <c r="J9" s="234">
        <f>'Расчет доходной части СПБ СЗФО'!N17</f>
        <v>4081110</v>
      </c>
      <c r="K9" s="234">
        <f>'Расчет доходной части СПБ СЗФО'!P17</f>
        <v>4474470</v>
      </c>
      <c r="L9" s="234">
        <f>'Расчет доходной части СПБ СЗФО'!R17</f>
        <v>4818660</v>
      </c>
      <c r="M9" s="234">
        <f>'Расчет доходной части СПБ СЗФО'!T17</f>
        <v>5350360</v>
      </c>
      <c r="N9" s="234">
        <f>'Расчет доходной части СПБ СЗФО'!V17</f>
        <v>5930560</v>
      </c>
      <c r="O9" s="234">
        <f>'Расчет доходной части СПБ СЗФО'!X17</f>
        <v>6424420</v>
      </c>
      <c r="P9" s="229">
        <f t="shared" si="4"/>
        <v>58438000</v>
      </c>
      <c r="Q9" s="231">
        <f>'Расчет доходной части СПБ СЗФО'!Z34</f>
        <v>56339641.780000001</v>
      </c>
      <c r="R9" s="357">
        <f t="shared" si="0"/>
        <v>3.7244791654761578E-2</v>
      </c>
      <c r="S9" s="230">
        <f t="shared" si="1"/>
        <v>1.0304895599824417E-2</v>
      </c>
      <c r="T9" s="230">
        <f t="shared" si="2"/>
        <v>1.2443852924662912E-2</v>
      </c>
    </row>
    <row r="10" spans="1:20" ht="14.25" hidden="1" customHeight="1" outlineLevel="1" x14ac:dyDescent="0.25">
      <c r="A10" s="232"/>
      <c r="B10" s="233" t="s">
        <v>209</v>
      </c>
      <c r="C10" s="233"/>
      <c r="D10" s="234">
        <f>'Расчет доходной части СПБ СЗФО'!B18</f>
        <v>3237750</v>
      </c>
      <c r="E10" s="234">
        <f>'Расчет доходной части СПБ СЗФО'!D18</f>
        <v>4273830</v>
      </c>
      <c r="F10" s="234">
        <f>'Расчет доходной части СПБ СЗФО'!F18</f>
        <v>4357000</v>
      </c>
      <c r="G10" s="234">
        <f>'Расчет доходной части СПБ СЗФО'!H18</f>
        <v>4384160</v>
      </c>
      <c r="H10" s="234">
        <f>'Расчет доходной части СПБ СЗФО'!J18</f>
        <v>4945360</v>
      </c>
      <c r="I10" s="234">
        <f>'Расчет доходной части СПБ СЗФО'!L18</f>
        <v>4432320</v>
      </c>
      <c r="J10" s="234">
        <f>'Расчет доходной части СПБ СЗФО'!N18</f>
        <v>3832110</v>
      </c>
      <c r="K10" s="234">
        <f>'Расчет доходной части СПБ СЗФО'!P18</f>
        <v>4201470</v>
      </c>
      <c r="L10" s="234">
        <f>'Расчет доходной части СПБ СЗФО'!R18</f>
        <v>4524660</v>
      </c>
      <c r="M10" s="234">
        <f>'Расчет доходной части СПБ СЗФО'!T18</f>
        <v>5026360</v>
      </c>
      <c r="N10" s="234">
        <f>'Расчет доходной части СПБ СЗФО'!V18</f>
        <v>5576560</v>
      </c>
      <c r="O10" s="234">
        <f>'Расчет доходной части СПБ СЗФО'!X18</f>
        <v>6046420</v>
      </c>
      <c r="P10" s="229">
        <f t="shared" si="4"/>
        <v>54838000</v>
      </c>
      <c r="Q10" s="231">
        <f>'Расчет доходной части СПБ СЗФО'!Z35</f>
        <v>69164082.850000009</v>
      </c>
      <c r="R10" s="357">
        <f t="shared" si="0"/>
        <v>-0.20713182709398148</v>
      </c>
      <c r="S10" s="230">
        <f t="shared" si="1"/>
        <v>9.6700753773772442E-3</v>
      </c>
      <c r="T10" s="230">
        <f t="shared" si="2"/>
        <v>1.5276413684265364E-2</v>
      </c>
    </row>
    <row r="11" spans="1:20" ht="14.25" hidden="1" customHeight="1" outlineLevel="1" x14ac:dyDescent="0.25">
      <c r="A11" s="232"/>
      <c r="B11" s="233" t="s">
        <v>210</v>
      </c>
      <c r="C11" s="233"/>
      <c r="D11" s="234">
        <f>'Расчет доходной части СПБ СЗФО'!B19</f>
        <v>5342250</v>
      </c>
      <c r="E11" s="234">
        <f>'Расчет доходной части СПБ СЗФО'!D19</f>
        <v>7171770</v>
      </c>
      <c r="F11" s="234">
        <f>'Расчет доходной части СПБ СЗФО'!F19</f>
        <v>7508000</v>
      </c>
      <c r="G11" s="234">
        <f>'Расчет доходной части СПБ СЗФО'!H19</f>
        <v>7695040</v>
      </c>
      <c r="H11" s="234">
        <f>'Расчет доходной части СПБ СЗФО'!J19</f>
        <v>8864840</v>
      </c>
      <c r="I11" s="234">
        <f>'Расчет доходной части СПБ СЗФО'!L19</f>
        <v>8102080</v>
      </c>
      <c r="J11" s="234">
        <f>'Расчет доходной части СПБ СЗФО'!N19</f>
        <v>7032590</v>
      </c>
      <c r="K11" s="234">
        <f>'Расчет доходной части СПБ СЗФО'!P19</f>
        <v>7750430</v>
      </c>
      <c r="L11" s="234">
        <f>'Расчет доходной части СПБ СЗФО'!R19</f>
        <v>8457040</v>
      </c>
      <c r="M11" s="234">
        <f>'Расчет доходной части СПБ СЗФО'!T19</f>
        <v>9513840</v>
      </c>
      <c r="N11" s="234">
        <f>'Расчет доходной части СПБ СЗФО'!V19</f>
        <v>10649140</v>
      </c>
      <c r="O11" s="234">
        <f>'Расчет доходной части СПБ СЗФО'!X19</f>
        <v>11606480</v>
      </c>
      <c r="P11" s="229">
        <f t="shared" si="4"/>
        <v>99693500</v>
      </c>
      <c r="Q11" s="231">
        <f>'Расчет доходной части СПБ СЗФО'!Z36</f>
        <v>46734988.25</v>
      </c>
      <c r="R11" s="357">
        <f t="shared" si="0"/>
        <v>1.1331662579373818</v>
      </c>
      <c r="S11" s="230">
        <f t="shared" si="1"/>
        <v>1.7579847179593683E-2</v>
      </c>
      <c r="T11" s="230">
        <f t="shared" si="2"/>
        <v>1.0322453282358255E-2</v>
      </c>
    </row>
    <row r="12" spans="1:20" ht="14.25" hidden="1" customHeight="1" outlineLevel="1" x14ac:dyDescent="0.25">
      <c r="A12" s="232"/>
      <c r="B12" s="233" t="s">
        <v>211</v>
      </c>
      <c r="C12" s="233"/>
      <c r="D12" s="234">
        <f>'Расчет доходной части СПБ СЗФО'!B20</f>
        <v>4281750</v>
      </c>
      <c r="E12" s="234">
        <f>'Расчет доходной части СПБ СЗФО'!D20</f>
        <v>5811910</v>
      </c>
      <c r="F12" s="234">
        <f>'Расчет доходной части СПБ СЗФО'!F20</f>
        <v>6209000</v>
      </c>
      <c r="G12" s="234">
        <f>'Расчет доходной части СПБ СЗФО'!H20</f>
        <v>6456320</v>
      </c>
      <c r="H12" s="234">
        <f>'Расчет доходной части СПБ СЗФО'!J20</f>
        <v>7579720</v>
      </c>
      <c r="I12" s="234">
        <f>'Расчет доходной части СПБ СЗФО'!L20</f>
        <v>7032640</v>
      </c>
      <c r="J12" s="234">
        <f>'Расчет доходной части СПБ СЗФО'!N20</f>
        <v>6107970</v>
      </c>
      <c r="K12" s="234">
        <f>'Расчет доходной части СПБ СЗФО'!P20</f>
        <v>6736690</v>
      </c>
      <c r="L12" s="234">
        <f>'Расчет доходной части СПБ СЗФО'!R20</f>
        <v>7325320</v>
      </c>
      <c r="M12" s="234">
        <f>'Расчет доходной части СПБ СЗФО'!T20</f>
        <v>8229720</v>
      </c>
      <c r="N12" s="234">
        <f>'Расчет доходной части СПБ СЗФО'!V20</f>
        <v>9246120</v>
      </c>
      <c r="O12" s="234">
        <f>'Расчет доходной части СПБ СЗФО'!X20</f>
        <v>10108340</v>
      </c>
      <c r="P12" s="229">
        <f t="shared" si="4"/>
        <v>85125500</v>
      </c>
      <c r="Q12" s="231">
        <f>'Расчет доходной части СПБ СЗФО'!Z37</f>
        <v>22874732.280000001</v>
      </c>
      <c r="R12" s="357">
        <f t="shared" si="0"/>
        <v>2.7213768868642689</v>
      </c>
      <c r="S12" s="230">
        <f t="shared" si="1"/>
        <v>1.5010941346090788E-2</v>
      </c>
      <c r="T12" s="230">
        <f t="shared" si="2"/>
        <v>5.05238931576606E-3</v>
      </c>
    </row>
    <row r="13" spans="1:20" ht="14.25" hidden="1" customHeight="1" outlineLevel="1" x14ac:dyDescent="0.25">
      <c r="A13" s="232"/>
      <c r="B13" s="233" t="s">
        <v>212</v>
      </c>
      <c r="C13" s="233"/>
      <c r="D13" s="234">
        <f>'Расчет доходной части СПБ СЗФО'!B21</f>
        <v>0</v>
      </c>
      <c r="E13" s="234">
        <f>'Расчет доходной части СПБ СЗФО'!D21</f>
        <v>0</v>
      </c>
      <c r="F13" s="234">
        <f>'Расчет доходной части СПБ СЗФО'!F21</f>
        <v>0</v>
      </c>
      <c r="G13" s="234">
        <f>'Расчет доходной части СПБ СЗФО'!H21</f>
        <v>0</v>
      </c>
      <c r="H13" s="234">
        <f>'Расчет доходной части СПБ СЗФО'!J21</f>
        <v>0</v>
      </c>
      <c r="I13" s="234">
        <f>'Расчет доходной части СПБ СЗФО'!L21</f>
        <v>0</v>
      </c>
      <c r="J13" s="234">
        <f>'Расчет доходной части СПБ СЗФО'!N21</f>
        <v>0</v>
      </c>
      <c r="K13" s="234">
        <f>'Расчет доходной части СПБ СЗФО'!P21</f>
        <v>0</v>
      </c>
      <c r="L13" s="234">
        <f>'Расчет доходной части СПБ СЗФО'!R21</f>
        <v>0</v>
      </c>
      <c r="M13" s="234">
        <f>'Расчет доходной части СПБ СЗФО'!T21</f>
        <v>0</v>
      </c>
      <c r="N13" s="234">
        <f>'Расчет доходной части СПБ СЗФО'!V21</f>
        <v>0</v>
      </c>
      <c r="O13" s="234">
        <f>'Расчет доходной части СПБ СЗФО'!X21</f>
        <v>0</v>
      </c>
      <c r="P13" s="229">
        <f t="shared" si="4"/>
        <v>0</v>
      </c>
      <c r="Q13" s="231">
        <f>'Расчет доходной части СПБ СЗФО'!Z38</f>
        <v>0</v>
      </c>
      <c r="R13" s="357" t="e">
        <f t="shared" si="0"/>
        <v>#DIV/0!</v>
      </c>
      <c r="S13" s="230">
        <f t="shared" si="1"/>
        <v>0</v>
      </c>
      <c r="T13" s="230">
        <f t="shared" si="2"/>
        <v>0</v>
      </c>
    </row>
    <row r="14" spans="1:20" s="222" customFormat="1" collapsed="1" x14ac:dyDescent="0.25">
      <c r="A14" s="223">
        <v>3</v>
      </c>
      <c r="B14" s="227" t="s">
        <v>218</v>
      </c>
      <c r="C14" s="392">
        <v>50565567.359999999</v>
      </c>
      <c r="D14" s="228">
        <f>'Расчет доходной части РЕГИОНЫ'!B15</f>
        <v>47049865.041566834</v>
      </c>
      <c r="E14" s="228">
        <f>'Расчет доходной части РЕГИОНЫ'!D15</f>
        <v>46505283.274343096</v>
      </c>
      <c r="F14" s="228">
        <f>'Расчет доходной части РЕГИОНЫ'!F15</f>
        <v>70280834.429064542</v>
      </c>
      <c r="G14" s="228">
        <f>'Расчет доходной части РЕГИОНЫ'!H15</f>
        <v>53436532.718590371</v>
      </c>
      <c r="H14" s="228">
        <f>'Расчет доходной части РЕГИОНЫ'!J15</f>
        <v>64937579.98433806</v>
      </c>
      <c r="I14" s="228">
        <f>'Расчет доходной части РЕГИОНЫ'!L15</f>
        <v>61217620.700290345</v>
      </c>
      <c r="J14" s="228">
        <f>'Расчет доходной части РЕГИОНЫ'!N15</f>
        <v>59161329.500553593</v>
      </c>
      <c r="K14" s="228">
        <f>'Расчет доходной части РЕГИОНЫ'!P15</f>
        <v>62122952.137176253</v>
      </c>
      <c r="L14" s="228">
        <f>'Расчет доходной части РЕГИОНЫ'!R15</f>
        <v>65517154.172497347</v>
      </c>
      <c r="M14" s="228">
        <f>'Расчет доходной части РЕГИОНЫ'!T15</f>
        <v>68989461.794643894</v>
      </c>
      <c r="N14" s="228">
        <f>'Расчет доходной части РЕГИОНЫ'!V15</f>
        <v>78534414.657361344</v>
      </c>
      <c r="O14" s="228">
        <f>'Расчет доходной части РЕГИОНЫ'!X15</f>
        <v>81779425.644174784</v>
      </c>
      <c r="P14" s="229">
        <f>SUM(D14:O14)</f>
        <v>759532454.0546006</v>
      </c>
      <c r="Q14" s="231">
        <f>'Расчет доходной части РЕГИОНЫ'!Z38</f>
        <v>496197945.54000002</v>
      </c>
      <c r="R14" s="357">
        <f t="shared" si="0"/>
        <v>0.53070455224884117</v>
      </c>
      <c r="S14" s="230">
        <f t="shared" si="1"/>
        <v>0.13393515595521913</v>
      </c>
      <c r="T14" s="230">
        <f t="shared" si="2"/>
        <v>0.1095962640289911</v>
      </c>
    </row>
    <row r="15" spans="1:20" ht="14.25" hidden="1" customHeight="1" outlineLevel="1" x14ac:dyDescent="0.25">
      <c r="A15" s="223"/>
      <c r="B15" s="233" t="s">
        <v>221</v>
      </c>
      <c r="C15" s="233"/>
      <c r="D15" s="234">
        <f>'Расчет доходной части РЕГИОНЫ'!B16</f>
        <v>11871921.524140624</v>
      </c>
      <c r="E15" s="234">
        <f>'Расчет доходной части РЕГИОНЫ'!D16</f>
        <v>13067378.09025</v>
      </c>
      <c r="F15" s="234">
        <f>'Расчет доходной части РЕГИОНЫ'!F16</f>
        <v>14849135.168950001</v>
      </c>
      <c r="G15" s="234">
        <f>'Расчет доходной части РЕГИОНЫ'!H16</f>
        <v>14557975.655833334</v>
      </c>
      <c r="H15" s="234">
        <f>'Расчет доходной части РЕГИОНЫ'!J16</f>
        <v>15861755.899275001</v>
      </c>
      <c r="I15" s="234">
        <f>'Расчет доходной части РЕГИОНЫ'!L16</f>
        <v>14900437.359925</v>
      </c>
      <c r="J15" s="234">
        <f>'Расчет доходной части РЕГИОНЫ'!N16</f>
        <v>13618679.307458334</v>
      </c>
      <c r="K15" s="234">
        <f>'Расчет доходной части РЕГИОНЫ'!P16</f>
        <v>14579997.846808333</v>
      </c>
      <c r="L15" s="234">
        <f>'Расчет доходной части РЕГИОНЫ'!R16</f>
        <v>16021975.655833334</v>
      </c>
      <c r="M15" s="234">
        <f>'Расчет доходной части РЕГИОНЫ'!T16</f>
        <v>17463953.464858335</v>
      </c>
      <c r="N15" s="234">
        <f>'Расчет доходной части РЕГИОНЫ'!V16</f>
        <v>20234765.918166667</v>
      </c>
      <c r="O15" s="234">
        <f>'Расчет доходной части РЕГИОНЫ'!X16</f>
        <v>22430765.918166667</v>
      </c>
      <c r="P15" s="229">
        <f t="shared" ref="P15:P35" si="5">SUM(D15:O15)</f>
        <v>189458741.80966562</v>
      </c>
      <c r="Q15" s="389">
        <f>'Расчет доходной части РЕГИОНЫ'!Z30</f>
        <v>145065660.79000002</v>
      </c>
      <c r="R15" s="357">
        <f t="shared" si="0"/>
        <v>0.30602060320760494</v>
      </c>
      <c r="S15" s="230">
        <f t="shared" si="1"/>
        <v>3.3408955727825963E-2</v>
      </c>
      <c r="T15" s="230">
        <f t="shared" si="2"/>
        <v>3.2040951810428778E-2</v>
      </c>
    </row>
    <row r="16" spans="1:20" hidden="1" outlineLevel="1" x14ac:dyDescent="0.25">
      <c r="A16" s="223"/>
      <c r="B16" s="233" t="s">
        <v>222</v>
      </c>
      <c r="C16" s="233"/>
      <c r="D16" s="234">
        <f>'Расчет доходной части РЕГИОНЫ'!B17</f>
        <v>11292362.178862769</v>
      </c>
      <c r="E16" s="234">
        <f>'Расчет доходной части РЕГИОНЫ'!D17</f>
        <v>15317279.742003029</v>
      </c>
      <c r="F16" s="234">
        <f>'Расчет доходной части РЕГИОНЫ'!F17</f>
        <v>16383716.525451882</v>
      </c>
      <c r="G16" s="234">
        <f>'Расчет доходной части РЕГИОНЫ'!H17</f>
        <v>13812918.493159184</v>
      </c>
      <c r="H16" s="234">
        <f>'Расчет доходной части РЕГИОНЫ'!J17</f>
        <v>17322267.123787254</v>
      </c>
      <c r="I16" s="234">
        <f>'Расчет доходной части РЕГИОНЫ'!L17</f>
        <v>15786844.658917809</v>
      </c>
      <c r="J16" s="234">
        <f>'Расчет доходной части РЕГИОНЫ'!N17</f>
        <v>17470182.183983929</v>
      </c>
      <c r="K16" s="234">
        <f>'Расчет доходной части РЕГИОНЫ'!P17</f>
        <v>16131371.74827647</v>
      </c>
      <c r="L16" s="234">
        <f>'Расчет доходной части РЕГИОНЫ'!R17</f>
        <v>15238209.289050227</v>
      </c>
      <c r="M16" s="234">
        <f>'Расчет доходной части РЕГИОНЫ'!T17</f>
        <v>18890467.204509608</v>
      </c>
      <c r="N16" s="234">
        <f>'Расчет доходной части РЕГИОНЫ'!V17</f>
        <v>17946531.805828642</v>
      </c>
      <c r="O16" s="234">
        <f>'Расчет доходной части РЕГИОНЫ'!X17</f>
        <v>19842902.179961178</v>
      </c>
      <c r="P16" s="229">
        <f t="shared" si="5"/>
        <v>195435053.13379198</v>
      </c>
      <c r="Q16" s="389">
        <f>'Расчет доходной части РЕГИОНЫ'!Z31</f>
        <v>149186005.07999998</v>
      </c>
      <c r="R16" s="357">
        <f t="shared" si="0"/>
        <v>0.31000929362637786</v>
      </c>
      <c r="S16" s="230">
        <f t="shared" si="1"/>
        <v>3.4462812195658034E-2</v>
      </c>
      <c r="T16" s="230">
        <f t="shared" si="2"/>
        <v>3.2951020755203918E-2</v>
      </c>
    </row>
    <row r="17" spans="1:22" hidden="1" outlineLevel="1" x14ac:dyDescent="0.25">
      <c r="A17" s="223"/>
      <c r="B17" s="233" t="s">
        <v>223</v>
      </c>
      <c r="C17" s="233"/>
      <c r="D17" s="234">
        <f>'Расчет доходной части РЕГИОНЫ'!B18</f>
        <v>6096245.9138549166</v>
      </c>
      <c r="E17" s="234">
        <f>'Расчет доходной части РЕГИОНЫ'!D18</f>
        <v>7935507.9035692448</v>
      </c>
      <c r="F17" s="234">
        <f>'Расчет доходной части РЕГИОНЫ'!F18</f>
        <v>17622001.241022576</v>
      </c>
      <c r="G17" s="234">
        <f>'Расчет доходной части РЕГИОНЫ'!H18</f>
        <v>10765054.867635109</v>
      </c>
      <c r="H17" s="234">
        <f>'Расчет доходной части РЕГИОНЫ'!J18</f>
        <v>15135505.652943192</v>
      </c>
      <c r="I17" s="234">
        <f>'Расчет доходной части РЕГИОНЫ'!L18</f>
        <v>12881162.415101524</v>
      </c>
      <c r="J17" s="234">
        <f>'Расчет доходной части РЕГИОНЫ'!N18</f>
        <v>10276061.879571514</v>
      </c>
      <c r="K17" s="234">
        <f>'Расчет доходной части РЕГИОНЫ'!P18</f>
        <v>11803330.680871878</v>
      </c>
      <c r="L17" s="234">
        <f>'Расчет доходной части РЕГИОНЫ'!R18</f>
        <v>13437753.217294376</v>
      </c>
      <c r="M17" s="234">
        <f>'Расчет доходной части РЕГИОНЫ'!T18</f>
        <v>12500129.664261926</v>
      </c>
      <c r="N17" s="234">
        <f>'Расчет доходной части РЕГИОНЫ'!V18</f>
        <v>15813585.572186723</v>
      </c>
      <c r="O17" s="234">
        <f>'Расчет доходной части РЕГИОНЫ'!X18</f>
        <v>18055818.789156981</v>
      </c>
      <c r="P17" s="229">
        <f t="shared" si="5"/>
        <v>152322157.79746994</v>
      </c>
      <c r="Q17" s="389">
        <f>'Расчет доходной части РЕГИОНЫ'!Z32</f>
        <v>72333725.299999997</v>
      </c>
      <c r="R17" s="357">
        <f t="shared" si="0"/>
        <v>1.1058248716725494</v>
      </c>
      <c r="S17" s="230">
        <f t="shared" si="1"/>
        <v>2.6860329471284243E-2</v>
      </c>
      <c r="T17" s="230">
        <f t="shared" si="2"/>
        <v>1.5976499152071263E-2</v>
      </c>
    </row>
    <row r="18" spans="1:22" hidden="1" outlineLevel="1" x14ac:dyDescent="0.25">
      <c r="A18" s="223"/>
      <c r="B18" s="233" t="s">
        <v>224</v>
      </c>
      <c r="C18" s="233"/>
      <c r="D18" s="234">
        <f>'Расчет доходной части РЕГИОНЫ'!B19</f>
        <v>3389646.7230228274</v>
      </c>
      <c r="E18" s="234">
        <f>'Расчет доходной части РЕГИОНЫ'!D19</f>
        <v>4025798.0878074635</v>
      </c>
      <c r="F18" s="234">
        <f>'Расчет доходной части РЕГИОНЫ'!F19</f>
        <v>7289806.2927552415</v>
      </c>
      <c r="G18" s="234">
        <f>'Расчет доходной части РЕГИОНЫ'!H19</f>
        <v>5291311.1036460567</v>
      </c>
      <c r="H18" s="234">
        <f>'Расчет доходной части РЕГИОНЫ'!J19</f>
        <v>5478211.6452081483</v>
      </c>
      <c r="I18" s="234">
        <f>'Расчет доходной части РЕГИОНЫ'!L19</f>
        <v>4391777.1955270199</v>
      </c>
      <c r="J18" s="234">
        <f>'Расчет доходной части РЕГИОНЫ'!N19</f>
        <v>4264838.4421605933</v>
      </c>
      <c r="K18" s="234">
        <f>'Расчет доходной части РЕГИОНЫ'!P19</f>
        <v>4684380.9211014658</v>
      </c>
      <c r="L18" s="234">
        <f>'Расчет доходной части РЕГИОНЫ'!R19</f>
        <v>3933010.3763651079</v>
      </c>
      <c r="M18" s="234">
        <f>'Расчет доходной части РЕГИОНЫ'!T19</f>
        <v>7010771.697277477</v>
      </c>
      <c r="N18" s="234">
        <f>'Расчет доходной части РЕГИОНЫ'!V19</f>
        <v>7096204.0983186904</v>
      </c>
      <c r="O18" s="234">
        <f>'Расчет доходной части РЕГИОНЫ'!X19</f>
        <v>7736252.5678424388</v>
      </c>
      <c r="P18" s="229">
        <f t="shared" si="5"/>
        <v>64592009.151032537</v>
      </c>
      <c r="Q18" s="389">
        <f>'Расчет доходной части РЕГИОНЫ'!Z33</f>
        <v>27583079.909999996</v>
      </c>
      <c r="R18" s="357">
        <f t="shared" si="0"/>
        <v>1.3417257739812909</v>
      </c>
      <c r="S18" s="230">
        <f t="shared" si="1"/>
        <v>1.1390087115991199E-2</v>
      </c>
      <c r="T18" s="230">
        <f t="shared" si="2"/>
        <v>6.0923317714652366E-3</v>
      </c>
    </row>
    <row r="19" spans="1:22" hidden="1" outlineLevel="1" x14ac:dyDescent="0.25">
      <c r="A19" s="223"/>
      <c r="B19" s="233" t="s">
        <v>225</v>
      </c>
      <c r="C19" s="233"/>
      <c r="D19" s="234">
        <f>'Расчет доходной части РЕГИОНЫ'!B20</f>
        <v>1948530.3878115159</v>
      </c>
      <c r="E19" s="234">
        <f>'Расчет доходной части РЕГИОНЫ'!D20</f>
        <v>3672335.4970497787</v>
      </c>
      <c r="F19" s="234">
        <f>'Расчет доходной части РЕГИОНЫ'!F20</f>
        <v>8119997.8723952798</v>
      </c>
      <c r="G19" s="234">
        <f>'Расчет доходной части РЕГИОНЫ'!H20</f>
        <v>5301776.6712665437</v>
      </c>
      <c r="H19" s="234">
        <f>'Расчет доходной части РЕГИОНЫ'!J20</f>
        <v>5232593.1814638134</v>
      </c>
      <c r="I19" s="234">
        <f>'Расчет доходной части РЕГИОНЫ'!L20</f>
        <v>7506678.3517661756</v>
      </c>
      <c r="J19" s="234">
        <f>'Расчет доходной части РЕГИОНЫ'!N20</f>
        <v>6608155.9060392594</v>
      </c>
      <c r="K19" s="234">
        <f>'Расчет доходной части РЕГИОНЫ'!P20</f>
        <v>8659527.2154881041</v>
      </c>
      <c r="L19" s="234">
        <f>'Расчет доходной части РЕГИОНЫ'!R20</f>
        <v>7469412.7207815219</v>
      </c>
      <c r="M19" s="234">
        <f>'Расчет доходной части РЕГИОНЫ'!T20</f>
        <v>8469417.3496352118</v>
      </c>
      <c r="N19" s="234">
        <f>'Расчет доходной части РЕГИОНЫ'!V20</f>
        <v>9570400.7754301559</v>
      </c>
      <c r="O19" s="234">
        <f>'Расчет доходной части РЕГИОНЫ'!X20</f>
        <v>6481053.3616838306</v>
      </c>
      <c r="P19" s="229">
        <f t="shared" si="5"/>
        <v>79039879.290811196</v>
      </c>
      <c r="Q19" s="389">
        <f>'Расчет доходной части РЕГИОНЫ'!Z34</f>
        <v>43660780.830000006</v>
      </c>
      <c r="R19" s="357">
        <f t="shared" si="0"/>
        <v>0.81031758452889724</v>
      </c>
      <c r="S19" s="230">
        <f t="shared" si="1"/>
        <v>1.3937809375997354E-2</v>
      </c>
      <c r="T19" s="230">
        <f t="shared" si="2"/>
        <v>9.6434467465380813E-3</v>
      </c>
      <c r="U19" s="235"/>
      <c r="V19" s="235"/>
    </row>
    <row r="20" spans="1:22" hidden="1" outlineLevel="1" x14ac:dyDescent="0.25">
      <c r="A20" s="223"/>
      <c r="B20" s="233" t="s">
        <v>226</v>
      </c>
      <c r="C20" s="233"/>
      <c r="D20" s="234">
        <f>'Расчет доходной части РЕГИОНЫ'!B21</f>
        <v>2451158.3138741869</v>
      </c>
      <c r="E20" s="234">
        <f>'Расчет доходной части РЕГИОНЫ'!D21</f>
        <v>2486983.9536635824</v>
      </c>
      <c r="F20" s="234">
        <f>'Расчет доходной части РЕГИОНЫ'!F21</f>
        <v>6016177.3284895588</v>
      </c>
      <c r="G20" s="234">
        <f>'Расчет доходной части РЕГИОНЫ'!H21</f>
        <v>3707495.9270501542</v>
      </c>
      <c r="H20" s="234">
        <f>'Расчет доходной части РЕГИОНЫ'!J21</f>
        <v>5907246.4816606455</v>
      </c>
      <c r="I20" s="234">
        <f>'Расчет доходной части РЕГИОНЫ'!L21</f>
        <v>5750720.7190528242</v>
      </c>
      <c r="J20" s="234">
        <f>'Расчет доходной части РЕГИОНЫ'!N21</f>
        <v>6923411.7813399639</v>
      </c>
      <c r="K20" s="234">
        <f>'Расчет доходной части РЕГИОНЫ'!P21</f>
        <v>6264343.7246300057</v>
      </c>
      <c r="L20" s="234">
        <f>'Расчет доходной части РЕГИОНЫ'!R21</f>
        <v>9416792.9131727777</v>
      </c>
      <c r="M20" s="234">
        <f>'Расчет доходной части РЕГИОНЫ'!T21</f>
        <v>4654722.4141013362</v>
      </c>
      <c r="N20" s="234">
        <f>'Расчет доходной части РЕГИОНЫ'!V21</f>
        <v>7872926.4874304682</v>
      </c>
      <c r="O20" s="234">
        <f>'Расчет доходной части РЕГИОНЫ'!X21</f>
        <v>7232632.8273636885</v>
      </c>
      <c r="P20" s="229">
        <f t="shared" si="5"/>
        <v>68684612.871829182</v>
      </c>
      <c r="Q20" s="389">
        <f>'Расчет доходной части РЕГИОНЫ'!Z35</f>
        <v>57607243.629999995</v>
      </c>
      <c r="R20" s="357">
        <f t="shared" si="0"/>
        <v>0.1922912561652308</v>
      </c>
      <c r="S20" s="230">
        <f t="shared" si="1"/>
        <v>1.2111772561664604E-2</v>
      </c>
      <c r="T20" s="230">
        <f t="shared" si="2"/>
        <v>1.2723830760695765E-2</v>
      </c>
      <c r="U20" s="235"/>
      <c r="V20" s="235"/>
    </row>
    <row r="21" spans="1:22" hidden="1" outlineLevel="1" x14ac:dyDescent="0.25">
      <c r="A21" s="223"/>
      <c r="B21" s="233" t="s">
        <v>264</v>
      </c>
      <c r="C21" s="233"/>
      <c r="D21" s="234">
        <f>'Расчет доходной части РЕГИОНЫ'!B23</f>
        <v>0</v>
      </c>
      <c r="E21" s="234">
        <f>'Расчет доходной части РЕГИОНЫ'!D23</f>
        <v>0</v>
      </c>
      <c r="F21" s="234">
        <f>'Расчет доходной части РЕГИОНЫ'!F23</f>
        <v>0</v>
      </c>
      <c r="G21" s="234">
        <f>'Расчет доходной части РЕГИОНЫ'!H23</f>
        <v>0</v>
      </c>
      <c r="H21" s="234">
        <f>'Расчет доходной части РЕГИОНЫ'!J23</f>
        <v>0</v>
      </c>
      <c r="I21" s="234">
        <f>'Расчет доходной части РЕГИОНЫ'!L23</f>
        <v>0</v>
      </c>
      <c r="J21" s="234">
        <f>'Расчет доходной части РЕГИОНЫ'!N23</f>
        <v>0</v>
      </c>
      <c r="K21" s="234">
        <f>'Расчет доходной части РЕГИОНЫ'!P23</f>
        <v>0</v>
      </c>
      <c r="L21" s="234">
        <f>'Расчет доходной части РЕГИОНЫ'!R23</f>
        <v>0</v>
      </c>
      <c r="M21" s="234">
        <f>'Расчет доходной части РЕГИОНЫ'!T23</f>
        <v>0</v>
      </c>
      <c r="N21" s="234">
        <f>'Расчет доходной части РЕГИОНЫ'!V23</f>
        <v>0</v>
      </c>
      <c r="O21" s="234">
        <f>'Расчет доходной части РЕГИОНЫ'!X23</f>
        <v>0</v>
      </c>
      <c r="P21" s="229">
        <f t="shared" si="5"/>
        <v>0</v>
      </c>
      <c r="Q21" s="389">
        <f>'Расчет доходной части РЕГИОНЫ'!Z37</f>
        <v>761450</v>
      </c>
      <c r="R21" s="357">
        <f t="shared" si="0"/>
        <v>-1</v>
      </c>
      <c r="S21" s="230">
        <f t="shared" si="1"/>
        <v>0</v>
      </c>
      <c r="T21" s="230">
        <f t="shared" si="2"/>
        <v>1.6818303258804595E-4</v>
      </c>
      <c r="U21" s="235"/>
      <c r="V21" s="235"/>
    </row>
    <row r="22" spans="1:22" s="222" customFormat="1" collapsed="1" x14ac:dyDescent="0.25">
      <c r="A22" s="223">
        <v>4</v>
      </c>
      <c r="B22" s="227" t="s">
        <v>340</v>
      </c>
      <c r="C22" s="392">
        <f>[1]Лист2!$E$27</f>
        <v>67060459.060000002</v>
      </c>
      <c r="D22" s="228">
        <f>'Расчет доходной части ОПТ'!B16</f>
        <v>65825000</v>
      </c>
      <c r="E22" s="228">
        <f>'Расчет доходной части ОПТ'!C16</f>
        <v>80339601.819298401</v>
      </c>
      <c r="F22" s="228">
        <f>'Расчет доходной части ОПТ'!D16</f>
        <v>99595000.000000015</v>
      </c>
      <c r="G22" s="228">
        <f>'Расчет доходной части ОПТ'!E16</f>
        <v>108198595.14295954</v>
      </c>
      <c r="H22" s="228">
        <f>'Расчет доходной части ОПТ'!F16</f>
        <v>90363937.540158287</v>
      </c>
      <c r="I22" s="228">
        <f>'Расчет доходной части ОПТ'!G16</f>
        <v>82345000</v>
      </c>
      <c r="J22" s="228">
        <f>'Расчет доходной части ОПТ'!H16</f>
        <v>82345000</v>
      </c>
      <c r="K22" s="228">
        <f>'Расчет доходной части ОПТ'!I16</f>
        <v>81476836.971982747</v>
      </c>
      <c r="L22" s="228">
        <f>'Расчет доходной части ОПТ'!J16</f>
        <v>95282500</v>
      </c>
      <c r="M22" s="228">
        <f>'Расчет доходной части ОПТ'!K16</f>
        <v>95666133.043693781</v>
      </c>
      <c r="N22" s="228">
        <f>'Расчет доходной части ОПТ'!L16</f>
        <v>99595000.000000015</v>
      </c>
      <c r="O22" s="228">
        <f>'Расчет доходной части ОПТ'!M16</f>
        <v>108220000</v>
      </c>
      <c r="P22" s="229">
        <f t="shared" si="5"/>
        <v>1089252604.5180926</v>
      </c>
      <c r="Q22" s="231">
        <f>'Расчет доходной части ОПТ'!N45</f>
        <v>992995514.87999976</v>
      </c>
      <c r="R22" s="357">
        <f t="shared" si="0"/>
        <v>9.6936076946656957E-2</v>
      </c>
      <c r="S22" s="230">
        <f t="shared" si="1"/>
        <v>0.19207766130592729</v>
      </c>
      <c r="T22" s="230">
        <f t="shared" si="2"/>
        <v>0.21932496820388267</v>
      </c>
    </row>
    <row r="23" spans="1:22" ht="14.25" hidden="1" customHeight="1" outlineLevel="1" x14ac:dyDescent="0.25">
      <c r="A23" s="232"/>
      <c r="B23" s="233" t="s">
        <v>222</v>
      </c>
      <c r="C23" s="233"/>
      <c r="D23" s="234">
        <f>'Расчет доходной части ОПТ'!B21</f>
        <v>2744542.4097314226</v>
      </c>
      <c r="E23" s="234">
        <f>'Расчет доходной части ОПТ'!C21</f>
        <v>6988840.0460044667</v>
      </c>
      <c r="F23" s="234">
        <f>'Расчет доходной части ОПТ'!D21</f>
        <v>6280330.9001075383</v>
      </c>
      <c r="G23" s="234">
        <f>'Расчет доходной части ОПТ'!E21</f>
        <v>5549264.9850727702</v>
      </c>
      <c r="H23" s="234">
        <f>'Расчет доходной части ОПТ'!F21</f>
        <v>3042358.8154068221</v>
      </c>
      <c r="I23" s="234">
        <f>'Расчет доходной части ОПТ'!G21</f>
        <v>2995867.4067749651</v>
      </c>
      <c r="J23" s="234">
        <f>'Расчет доходной части ОПТ'!H21</f>
        <v>2307538.0630441862</v>
      </c>
      <c r="K23" s="234">
        <f>'Расчет доходной части ОПТ'!I21</f>
        <v>2564053.8618801879</v>
      </c>
      <c r="L23" s="234">
        <f>'Расчет доходной части ОПТ'!J21</f>
        <v>3213823.2667432847</v>
      </c>
      <c r="M23" s="234">
        <f>'Расчет доходной части ОПТ'!K21</f>
        <v>5057926.5174232004</v>
      </c>
      <c r="N23" s="234">
        <f>'Расчет доходной части ОПТ'!L21</f>
        <v>2825923.8953580554</v>
      </c>
      <c r="O23" s="234">
        <f>'Расчет доходной части ОПТ'!M21</f>
        <v>2824305.898431818</v>
      </c>
      <c r="P23" s="229">
        <f t="shared" si="5"/>
        <v>46394776.065978713</v>
      </c>
      <c r="Q23" s="389">
        <f>'Расчет доходной части ОПТ'!N36</f>
        <v>269550137.86000001</v>
      </c>
      <c r="R23" s="357">
        <f t="shared" si="0"/>
        <v>-0.82788071846553679</v>
      </c>
      <c r="S23" s="230">
        <f t="shared" si="1"/>
        <v>8.1812061284976083E-3</v>
      </c>
      <c r="T23" s="230">
        <f t="shared" si="2"/>
        <v>5.9536095107782072E-2</v>
      </c>
    </row>
    <row r="24" spans="1:22" ht="14.25" hidden="1" customHeight="1" outlineLevel="1" x14ac:dyDescent="0.25">
      <c r="A24" s="232"/>
      <c r="B24" s="362" t="s">
        <v>491</v>
      </c>
      <c r="C24" s="362"/>
      <c r="D24" s="234">
        <f>'Расчет доходной части ОПТ'!B22</f>
        <v>16656.554523418003</v>
      </c>
      <c r="E24" s="234">
        <f>'Расчет доходной части ОПТ'!C22</f>
        <v>200000</v>
      </c>
      <c r="F24" s="234">
        <f>'Расчет доходной части ОПТ'!D22</f>
        <v>143410.46353683007</v>
      </c>
      <c r="G24" s="234">
        <f>'Расчет доходной части ОПТ'!E22</f>
        <v>116840.79896751734</v>
      </c>
      <c r="H24" s="234">
        <f>'Расчет доходной части ОПТ'!F22</f>
        <v>130586.50018432451</v>
      </c>
      <c r="I24" s="234">
        <f>'Расчет доходной части ОПТ'!G22</f>
        <v>165326.85911512919</v>
      </c>
      <c r="J24" s="234">
        <f>'Расчет доходной части ОПТ'!H22</f>
        <v>139158.07216325577</v>
      </c>
      <c r="K24" s="234">
        <f>'Расчет доходной части ОПТ'!I22</f>
        <v>90953.005147559437</v>
      </c>
      <c r="L24" s="234">
        <f>'Расчет доходной части ОПТ'!J22</f>
        <v>87686.534099600103</v>
      </c>
      <c r="M24" s="234">
        <f>'Расчет доходной части ОПТ'!K22</f>
        <v>128172.592976384</v>
      </c>
      <c r="N24" s="234">
        <f>'Расчет доходной части ОПТ'!L22</f>
        <v>133139.39151456856</v>
      </c>
      <c r="O24" s="234">
        <f>'Расчет доходной части ОПТ'!M22</f>
        <v>106986.61802807778</v>
      </c>
      <c r="P24" s="229">
        <f t="shared" si="5"/>
        <v>1458917.3902566649</v>
      </c>
      <c r="Q24" s="389">
        <f>'Расчет доходной части ОПТ'!N37</f>
        <v>208774508.56999999</v>
      </c>
      <c r="R24" s="357">
        <f t="shared" si="0"/>
        <v>-0.99301199461443113</v>
      </c>
      <c r="S24" s="230">
        <f t="shared" si="1"/>
        <v>2.5726396172632925E-4</v>
      </c>
      <c r="T24" s="230">
        <f t="shared" si="2"/>
        <v>4.6112456469080812E-2</v>
      </c>
    </row>
    <row r="25" spans="1:22" ht="14.25" hidden="1" customHeight="1" outlineLevel="1" x14ac:dyDescent="0.25">
      <c r="A25" s="232"/>
      <c r="B25" s="362" t="s">
        <v>492</v>
      </c>
      <c r="C25" s="362"/>
      <c r="D25" s="234">
        <f>'Расчет доходной части ОПТ'!B23</f>
        <v>12571.89619424002</v>
      </c>
      <c r="E25" s="234">
        <f>'Расчет доходной части ОПТ'!C23</f>
        <v>200000</v>
      </c>
      <c r="F25" s="234">
        <f>'Расчет доходной части ОПТ'!D23</f>
        <v>240717.7220981257</v>
      </c>
      <c r="G25" s="234">
        <f>'Расчет доходной части ОПТ'!E23</f>
        <v>195732.60224940526</v>
      </c>
      <c r="H25" s="234">
        <f>'Расчет доходной части ОПТ'!F23</f>
        <v>202103.39686339453</v>
      </c>
      <c r="I25" s="234">
        <f>'Расчет доходной части ОПТ'!G23</f>
        <v>201338.96463173689</v>
      </c>
      <c r="J25" s="234">
        <f>'Расчет доходной части ОПТ'!H23</f>
        <v>156149.91275786332</v>
      </c>
      <c r="K25" s="234">
        <f>'Расчет доходной части ОПТ'!I23</f>
        <v>165310.12399745957</v>
      </c>
      <c r="L25" s="234">
        <f>'Расчет доходной части ОПТ'!J23</f>
        <v>105457.18776591468</v>
      </c>
      <c r="M25" s="234">
        <f>'Расчет доходной части ОПТ'!K23</f>
        <v>117652.60491296581</v>
      </c>
      <c r="N25" s="234">
        <f>'Расчет доходной части ОПТ'!L23</f>
        <v>138434.49734509556</v>
      </c>
      <c r="O25" s="234">
        <f>'Расчет доходной части ОПТ'!M23</f>
        <v>92538.478216997304</v>
      </c>
      <c r="P25" s="229">
        <f t="shared" si="5"/>
        <v>1828007.3870331987</v>
      </c>
      <c r="Q25" s="389">
        <f>'Расчет доходной части ОПТ'!N38</f>
        <v>192217172.53999999</v>
      </c>
      <c r="R25" s="357">
        <f t="shared" si="0"/>
        <v>-0.99048988514981517</v>
      </c>
      <c r="S25" s="230">
        <f t="shared" si="1"/>
        <v>3.2234890446430301E-4</v>
      </c>
      <c r="T25" s="230">
        <f t="shared" si="2"/>
        <v>4.2455403497638544E-2</v>
      </c>
    </row>
    <row r="26" spans="1:22" ht="14.25" hidden="1" customHeight="1" outlineLevel="1" x14ac:dyDescent="0.25">
      <c r="A26" s="232"/>
      <c r="B26" s="233" t="s">
        <v>223</v>
      </c>
      <c r="C26" s="233"/>
      <c r="D26" s="234">
        <f>'Расчет доходной части ОПТ'!B24</f>
        <v>0</v>
      </c>
      <c r="E26" s="234">
        <f>'Расчет доходной части ОПТ'!C24</f>
        <v>0</v>
      </c>
      <c r="F26" s="234">
        <f>'Расчет доходной части ОПТ'!D24</f>
        <v>0</v>
      </c>
      <c r="G26" s="234">
        <f>'Расчет доходной части ОПТ'!E24</f>
        <v>0</v>
      </c>
      <c r="H26" s="234">
        <f>'Расчет доходной части ОПТ'!F24</f>
        <v>0</v>
      </c>
      <c r="I26" s="234">
        <f>'Расчет доходной части ОПТ'!G24</f>
        <v>0</v>
      </c>
      <c r="J26" s="234">
        <f>'Расчет доходной части ОПТ'!H24</f>
        <v>0</v>
      </c>
      <c r="K26" s="234">
        <f>'Расчет доходной части ОПТ'!I24</f>
        <v>0</v>
      </c>
      <c r="L26" s="234">
        <f>'Расчет доходной части ОПТ'!J24</f>
        <v>0</v>
      </c>
      <c r="M26" s="234">
        <f>'Расчет доходной части ОПТ'!K24</f>
        <v>0</v>
      </c>
      <c r="N26" s="234">
        <f>'Расчет доходной части ОПТ'!L24</f>
        <v>0</v>
      </c>
      <c r="O26" s="234">
        <f>'Расчет доходной части ОПТ'!M24</f>
        <v>0</v>
      </c>
      <c r="P26" s="229">
        <f t="shared" si="5"/>
        <v>0</v>
      </c>
      <c r="Q26" s="389">
        <f>'Расчет доходной части ОПТ'!N39</f>
        <v>158418992.51000002</v>
      </c>
      <c r="R26" s="357">
        <f t="shared" si="0"/>
        <v>-1</v>
      </c>
      <c r="S26" s="230">
        <f t="shared" si="1"/>
        <v>0</v>
      </c>
      <c r="T26" s="230">
        <f t="shared" si="2"/>
        <v>3.4990329739148653E-2</v>
      </c>
    </row>
    <row r="27" spans="1:22" ht="14.25" hidden="1" customHeight="1" outlineLevel="1" x14ac:dyDescent="0.25">
      <c r="A27" s="232"/>
      <c r="B27" s="233" t="s">
        <v>224</v>
      </c>
      <c r="C27" s="233"/>
      <c r="D27" s="234">
        <f>'Расчет доходной части ОПТ'!B25</f>
        <v>0</v>
      </c>
      <c r="E27" s="234">
        <f>'Расчет доходной части ОПТ'!C25</f>
        <v>0</v>
      </c>
      <c r="F27" s="234">
        <f>'Расчет доходной части ОПТ'!D25</f>
        <v>0</v>
      </c>
      <c r="G27" s="234">
        <f>'Расчет доходной части ОПТ'!E25</f>
        <v>0</v>
      </c>
      <c r="H27" s="234">
        <f>'Расчет доходной части ОПТ'!F25</f>
        <v>0</v>
      </c>
      <c r="I27" s="234">
        <f>'Расчет доходной части ОПТ'!G25</f>
        <v>0</v>
      </c>
      <c r="J27" s="234">
        <f>'Расчет доходной части ОПТ'!H25</f>
        <v>0</v>
      </c>
      <c r="K27" s="234">
        <f>'Расчет доходной части ОПТ'!I25</f>
        <v>0</v>
      </c>
      <c r="L27" s="234">
        <f>'Расчет доходной части ОПТ'!J25</f>
        <v>0</v>
      </c>
      <c r="M27" s="234">
        <f>'Расчет доходной части ОПТ'!K25</f>
        <v>0</v>
      </c>
      <c r="N27" s="234">
        <f>'Расчет доходной части ОПТ'!L25</f>
        <v>0</v>
      </c>
      <c r="O27" s="234">
        <f>'Расчет доходной части ОПТ'!M25</f>
        <v>0</v>
      </c>
      <c r="P27" s="229">
        <f t="shared" si="5"/>
        <v>0</v>
      </c>
      <c r="Q27" s="389">
        <f>'Расчет доходной части ОПТ'!N40</f>
        <v>84462293.870000005</v>
      </c>
      <c r="R27" s="357">
        <f t="shared" si="0"/>
        <v>-1</v>
      </c>
      <c r="S27" s="230">
        <f t="shared" si="1"/>
        <v>0</v>
      </c>
      <c r="T27" s="230">
        <f t="shared" si="2"/>
        <v>1.8655361116815712E-2</v>
      </c>
    </row>
    <row r="28" spans="1:22" ht="14.25" hidden="1" customHeight="1" outlineLevel="1" x14ac:dyDescent="0.25">
      <c r="A28" s="232"/>
      <c r="B28" s="233" t="s">
        <v>225</v>
      </c>
      <c r="C28" s="233"/>
      <c r="D28" s="234">
        <f>'Расчет доходной части ОПТ'!B26</f>
        <v>22285.028351296918</v>
      </c>
      <c r="E28" s="234">
        <f>'Расчет доходной части ОПТ'!C26</f>
        <v>200000</v>
      </c>
      <c r="F28" s="234">
        <f>'Расчет доходной части ОПТ'!D26</f>
        <v>108788.02165420393</v>
      </c>
      <c r="G28" s="234">
        <f>'Расчет доходной части ОПТ'!E26</f>
        <v>101581.52486036555</v>
      </c>
      <c r="H28" s="234">
        <f>'Расчет доходной части ОПТ'!F26</f>
        <v>220443.55034158297</v>
      </c>
      <c r="I28" s="234">
        <f>'Расчет доходной части ОПТ'!G26</f>
        <v>166983.21367761609</v>
      </c>
      <c r="J28" s="234">
        <f>'Расчет доходной части ОПТ'!H26</f>
        <v>109428.37270124046</v>
      </c>
      <c r="K28" s="234">
        <f>'Расчет доходной части ОПТ'!I26</f>
        <v>125585.74595375583</v>
      </c>
      <c r="L28" s="234">
        <f>'Расчет доходной части ОПТ'!J26</f>
        <v>64537.8425499527</v>
      </c>
      <c r="M28" s="234">
        <f>'Расчет доходной части ОПТ'!K26</f>
        <v>99416.00943634774</v>
      </c>
      <c r="N28" s="234">
        <f>'Расчет доходной части ОПТ'!L26</f>
        <v>72671.217710172394</v>
      </c>
      <c r="O28" s="234">
        <f>'Расчет доходной части ОПТ'!M26</f>
        <v>50508.993703943233</v>
      </c>
      <c r="P28" s="229">
        <f t="shared" si="5"/>
        <v>1342229.5209404777</v>
      </c>
      <c r="Q28" s="389">
        <f>'Расчет доходной части ОПТ'!N41</f>
        <v>53100094.690000013</v>
      </c>
      <c r="R28" s="357">
        <f t="shared" si="0"/>
        <v>-0.97472265296744842</v>
      </c>
      <c r="S28" s="230">
        <f t="shared" si="1"/>
        <v>2.3668734529405463E-4</v>
      </c>
      <c r="T28" s="230">
        <f t="shared" si="2"/>
        <v>1.1728327474787047E-2</v>
      </c>
    </row>
    <row r="29" spans="1:22" ht="14.25" hidden="1" customHeight="1" outlineLevel="1" x14ac:dyDescent="0.25">
      <c r="A29" s="232"/>
      <c r="B29" s="233" t="s">
        <v>226</v>
      </c>
      <c r="C29" s="233"/>
      <c r="D29" s="234">
        <f>'Расчет доходной части ОПТ'!B27</f>
        <v>49911.520524541906</v>
      </c>
      <c r="E29" s="234">
        <f>'Расчет доходной части ОПТ'!C27</f>
        <v>200000</v>
      </c>
      <c r="F29" s="234">
        <f>'Расчет доходной части ОПТ'!D27</f>
        <v>121315.97335428912</v>
      </c>
      <c r="G29" s="234">
        <f>'Расчет доходной части ОПТ'!E27</f>
        <v>108065.92372537663</v>
      </c>
      <c r="H29" s="234">
        <f>'Расчет доходной части ОПТ'!F27</f>
        <v>118131.95779538422</v>
      </c>
      <c r="I29" s="234">
        <f>'Расчет доходной части ОПТ'!G27</f>
        <v>165958.74531212007</v>
      </c>
      <c r="J29" s="234">
        <f>'Расчет доходной части ОПТ'!H27</f>
        <v>165944.41963067095</v>
      </c>
      <c r="K29" s="234">
        <f>'Расчет доходной части ОПТ'!I27</f>
        <v>126431.68048546919</v>
      </c>
      <c r="L29" s="234">
        <f>'Расчет доходной части ОПТ'!J27</f>
        <v>80266.158875150169</v>
      </c>
      <c r="M29" s="234">
        <f>'Расчет доходной части ОПТ'!K27</f>
        <v>81347.01354052742</v>
      </c>
      <c r="N29" s="234">
        <f>'Расчет доходной части ОПТ'!L27</f>
        <v>144084.53602249472</v>
      </c>
      <c r="O29" s="234">
        <f>'Расчет доходной части ОПТ'!M27</f>
        <v>128145.13484369086</v>
      </c>
      <c r="P29" s="229">
        <f t="shared" si="5"/>
        <v>1489603.0641097152</v>
      </c>
      <c r="Q29" s="389">
        <f>'Расчет доходной части ОПТ'!N42</f>
        <v>24492356.140000001</v>
      </c>
      <c r="R29" s="357">
        <f t="shared" si="0"/>
        <v>-0.93918089972254848</v>
      </c>
      <c r="S29" s="230">
        <f t="shared" si="1"/>
        <v>2.6267504125447778E-4</v>
      </c>
      <c r="T29" s="230">
        <f t="shared" si="2"/>
        <v>5.4096772353426324E-3</v>
      </c>
    </row>
    <row r="30" spans="1:22" ht="14.25" hidden="1" customHeight="1" outlineLevel="1" x14ac:dyDescent="0.25">
      <c r="A30" s="232"/>
      <c r="B30" s="362" t="s">
        <v>493</v>
      </c>
      <c r="C30" s="362"/>
      <c r="D30" s="234">
        <f>'Расчет доходной части ОПТ'!B28</f>
        <v>-39806.559847053766</v>
      </c>
      <c r="E30" s="234">
        <f>'Расчет доходной части ОПТ'!C28</f>
        <v>100000</v>
      </c>
      <c r="F30" s="234">
        <f>'Расчет доходной части ОПТ'!D28</f>
        <v>61790.247588133701</v>
      </c>
      <c r="G30" s="234">
        <f>'Расчет доходной части ОПТ'!E28</f>
        <v>0</v>
      </c>
      <c r="H30" s="234">
        <f>'Расчет доходной части ОПТ'!F28</f>
        <v>201580.14104737979</v>
      </c>
      <c r="I30" s="234">
        <f>'Расчет доходной части ОПТ'!G28</f>
        <v>48868.195810599085</v>
      </c>
      <c r="J30" s="234">
        <f>'Расчет доходной части ОПТ'!H28</f>
        <v>297308.19128799584</v>
      </c>
      <c r="K30" s="234">
        <f>'Расчет доходной части ОПТ'!I28</f>
        <v>117927.80585976758</v>
      </c>
      <c r="L30" s="234">
        <f>'Расчет доходной части ОПТ'!J28</f>
        <v>22498.09014788529</v>
      </c>
      <c r="M30" s="234">
        <f>'Расчет доходной части ОПТ'!K28</f>
        <v>43109.506069364812</v>
      </c>
      <c r="N30" s="234">
        <f>'Расчет доходной части ОПТ'!L28</f>
        <v>17243.402426143151</v>
      </c>
      <c r="O30" s="234">
        <f>'Расчет доходной части ОПТ'!M28</f>
        <v>62783.584901683025</v>
      </c>
      <c r="P30" s="229">
        <f t="shared" si="5"/>
        <v>933302.60529189848</v>
      </c>
      <c r="Q30" s="389">
        <f>'Расчет доходной части ОПТ'!N43</f>
        <v>1722017.1</v>
      </c>
      <c r="R30" s="357">
        <f t="shared" si="0"/>
        <v>-0.45801780639001877</v>
      </c>
      <c r="S30" s="230">
        <f t="shared" si="1"/>
        <v>1.6457760208386923E-4</v>
      </c>
      <c r="T30" s="230">
        <f t="shared" si="2"/>
        <v>3.803454698883346E-4</v>
      </c>
    </row>
    <row r="31" spans="1:22" ht="14.25" hidden="1" customHeight="1" outlineLevel="1" x14ac:dyDescent="0.25">
      <c r="A31" s="232"/>
      <c r="B31" s="233" t="s">
        <v>264</v>
      </c>
      <c r="C31" s="233"/>
      <c r="D31" s="234">
        <f>'Расчет доходной части ОПТ'!B29</f>
        <v>0</v>
      </c>
      <c r="E31" s="234">
        <f>'Расчет доходной части ОПТ'!C29</f>
        <v>40000</v>
      </c>
      <c r="F31" s="234">
        <f>'Расчет доходной части ОПТ'!D29</f>
        <v>0</v>
      </c>
      <c r="G31" s="234">
        <f>'Расчет доходной части ОПТ'!E29</f>
        <v>169682.94745787419</v>
      </c>
      <c r="H31" s="234">
        <f>'Расчет доходной части ОПТ'!F29</f>
        <v>0</v>
      </c>
      <c r="I31" s="234">
        <f>'Расчет доходной части ОПТ'!G29</f>
        <v>13959.913406755635</v>
      </c>
      <c r="J31" s="234">
        <f>'Расчет доходной части ОПТ'!H29</f>
        <v>0</v>
      </c>
      <c r="K31" s="234">
        <f>'Расчет доходной части ОПТ'!I29</f>
        <v>0</v>
      </c>
      <c r="L31" s="234">
        <f>'Расчет доходной части ОПТ'!J29</f>
        <v>0</v>
      </c>
      <c r="M31" s="234">
        <f>'Расчет доходной части ОПТ'!K29</f>
        <v>0</v>
      </c>
      <c r="N31" s="234">
        <f>'Расчет доходной части ОПТ'!L29</f>
        <v>0</v>
      </c>
      <c r="O31" s="234">
        <f>'Расчет доходной части ОПТ'!M29</f>
        <v>0</v>
      </c>
      <c r="P31" s="229">
        <f t="shared" si="5"/>
        <v>223642.86086462982</v>
      </c>
      <c r="Q31" s="389">
        <f>'Расчет доходной части ОПТ'!N44</f>
        <v>257941.6</v>
      </c>
      <c r="R31" s="357">
        <f t="shared" si="0"/>
        <v>-0.13297094821219291</v>
      </c>
      <c r="S31" s="230">
        <f t="shared" si="1"/>
        <v>3.9436947411890693E-5</v>
      </c>
      <c r="T31" s="230">
        <f t="shared" si="2"/>
        <v>5.6972093398926671E-5</v>
      </c>
    </row>
    <row r="32" spans="1:22" x14ac:dyDescent="0.25">
      <c r="A32" s="223">
        <v>5</v>
      </c>
      <c r="B32" s="227" t="s">
        <v>341</v>
      </c>
      <c r="C32" s="392">
        <v>13118959</v>
      </c>
      <c r="D32" s="228">
        <f>ОРТО!O3</f>
        <v>14821201.620000001</v>
      </c>
      <c r="E32" s="228">
        <f>ОРТО!P3</f>
        <v>18796695.710999999</v>
      </c>
      <c r="F32" s="228">
        <f>ОРТО!Q3</f>
        <v>17809870.699999999</v>
      </c>
      <c r="G32" s="228">
        <f>ОРТО!R3</f>
        <v>17944808</v>
      </c>
      <c r="H32" s="228">
        <f>ОРТО!S3</f>
        <v>24592228.934000004</v>
      </c>
      <c r="I32" s="228">
        <f>ОРТО!T3</f>
        <v>24898227.199999996</v>
      </c>
      <c r="J32" s="228">
        <f>ОРТО!U3</f>
        <v>22286923.365000006</v>
      </c>
      <c r="K32" s="228">
        <f>ОРТО!V3</f>
        <v>24212520.447500002</v>
      </c>
      <c r="L32" s="228">
        <f>ОРТО!W3</f>
        <v>26754469</v>
      </c>
      <c r="M32" s="228">
        <f>ОРТО!X3</f>
        <v>32593225.620000001</v>
      </c>
      <c r="N32" s="228">
        <f>ОРТО!Y3</f>
        <v>28933300.287999995</v>
      </c>
      <c r="O32" s="228">
        <f>ОРТО!Z3</f>
        <v>31711449.419999994</v>
      </c>
      <c r="P32" s="229">
        <f t="shared" si="5"/>
        <v>285354920.30549997</v>
      </c>
      <c r="Q32" s="231">
        <f>ОРТО!N3</f>
        <v>170733158.59</v>
      </c>
      <c r="R32" s="357">
        <f t="shared" si="0"/>
        <v>0.67135032621726154</v>
      </c>
      <c r="S32" s="230">
        <f t="shared" si="1"/>
        <v>5.0319187217981343E-2</v>
      </c>
      <c r="T32" s="230">
        <f t="shared" si="2"/>
        <v>3.7710185008867275E-2</v>
      </c>
      <c r="U32" s="235"/>
      <c r="V32" s="235"/>
    </row>
    <row r="33" spans="1:22" x14ac:dyDescent="0.25">
      <c r="A33" s="223">
        <v>6</v>
      </c>
      <c r="B33" s="227" t="s">
        <v>342</v>
      </c>
      <c r="C33" s="392">
        <v>4756031</v>
      </c>
      <c r="D33" s="228">
        <f>'ОБОРУДОВАНИЕ 1.0'!B5</f>
        <v>9000000</v>
      </c>
      <c r="E33" s="228">
        <f>'ОБОРУДОВАНИЕ 1.0'!C5</f>
        <v>9700000</v>
      </c>
      <c r="F33" s="228">
        <f>'ОБОРУДОВАНИЕ 1.0'!D5</f>
        <v>14000000</v>
      </c>
      <c r="G33" s="228">
        <f>'ОБОРУДОВАНИЕ 1.0'!E5</f>
        <v>22000000</v>
      </c>
      <c r="H33" s="228">
        <f>'ОБОРУДОВАНИЕ 1.0'!F5</f>
        <v>23000000</v>
      </c>
      <c r="I33" s="228">
        <f>'ОБОРУДОВАНИЕ 1.0'!G5</f>
        <v>20000000</v>
      </c>
      <c r="J33" s="228">
        <f>'ОБОРУДОВАНИЕ 1.0'!H5</f>
        <v>18000000</v>
      </c>
      <c r="K33" s="228">
        <f>'ОБОРУДОВАНИЕ 1.0'!I5</f>
        <v>18000000</v>
      </c>
      <c r="L33" s="228">
        <f>'ОБОРУДОВАНИЕ 1.0'!J5</f>
        <v>27000000</v>
      </c>
      <c r="M33" s="228">
        <f>'ОБОРУДОВАНИЕ 1.0'!K5</f>
        <v>28000000</v>
      </c>
      <c r="N33" s="228">
        <f>'ОБОРУДОВАНИЕ 1.0'!L5</f>
        <v>30000000</v>
      </c>
      <c r="O33" s="228">
        <f>'ОБОРУДОВАНИЕ 1.0'!M5</f>
        <v>19600000</v>
      </c>
      <c r="P33" s="229">
        <f t="shared" si="5"/>
        <v>238300000</v>
      </c>
      <c r="Q33" s="231">
        <f>'ОБОРУДОВАНИЕ 1.0'!O5</f>
        <v>164525877.49000001</v>
      </c>
      <c r="R33" s="357">
        <f t="shared" si="0"/>
        <v>0.44840437039750203</v>
      </c>
      <c r="S33" s="230">
        <f t="shared" si="1"/>
        <v>4.2021571946989265E-2</v>
      </c>
      <c r="T33" s="230">
        <f t="shared" si="2"/>
        <v>3.633917002492288E-2</v>
      </c>
      <c r="U33" s="235"/>
      <c r="V33" s="235"/>
    </row>
    <row r="34" spans="1:22" x14ac:dyDescent="0.25">
      <c r="A34" s="223">
        <v>7</v>
      </c>
      <c r="B34" s="227" t="s">
        <v>530</v>
      </c>
      <c r="C34" s="392">
        <f>[1]Лист2!$E$40</f>
        <v>4087713.39</v>
      </c>
      <c r="D34" s="228">
        <f>ТЕНДЕРЫ!B12</f>
        <v>5201199.3805</v>
      </c>
      <c r="E34" s="228">
        <f>ТЕНДЕРЫ!C12</f>
        <v>11482719.961999999</v>
      </c>
      <c r="F34" s="228">
        <f>ТЕНДЕРЫ!D12</f>
        <v>16168211.410499997</v>
      </c>
      <c r="G34" s="228">
        <f>ТЕНДЕРЫ!E12</f>
        <v>16613675.8245</v>
      </c>
      <c r="H34" s="228">
        <f>ТЕНДЕРЫ!F12</f>
        <v>22232949.505499993</v>
      </c>
      <c r="I34" s="228">
        <f>ТЕНДЕРЫ!G12</f>
        <v>15080389.679499997</v>
      </c>
      <c r="J34" s="228">
        <f>ТЕНДЕРЫ!H12</f>
        <v>10440503.7235</v>
      </c>
      <c r="K34" s="228">
        <f>ТЕНДЕРЫ!I12</f>
        <v>20777790.323999997</v>
      </c>
      <c r="L34" s="228">
        <f>ТЕНДЕРЫ!J12</f>
        <v>18983132.1675</v>
      </c>
      <c r="M34" s="228">
        <f>ТЕНДЕРЫ!K12</f>
        <v>28418110.943</v>
      </c>
      <c r="N34" s="228">
        <f>ТЕНДЕРЫ!L12</f>
        <v>22154639.300999992</v>
      </c>
      <c r="O34" s="228">
        <f>ТЕНДЕРЫ!M12</f>
        <v>11895237.462499999</v>
      </c>
      <c r="P34" s="229">
        <f t="shared" si="5"/>
        <v>199448559.68399999</v>
      </c>
      <c r="Q34" s="231">
        <f>ТЕНДЕРЫ!N20</f>
        <v>173433530.16000003</v>
      </c>
      <c r="R34" s="357">
        <f t="shared" si="0"/>
        <v>0.14999999999999969</v>
      </c>
      <c r="S34" s="230">
        <f t="shared" si="1"/>
        <v>3.51705497292681E-2</v>
      </c>
      <c r="T34" s="230">
        <f t="shared" si="2"/>
        <v>3.8306621649168211E-2</v>
      </c>
      <c r="U34" s="235"/>
      <c r="V34" s="235"/>
    </row>
    <row r="35" spans="1:22" x14ac:dyDescent="0.25">
      <c r="A35" s="223">
        <v>8</v>
      </c>
      <c r="B35" s="227" t="s">
        <v>343</v>
      </c>
      <c r="C35" s="392">
        <f>[1]Лист2!$E$89</f>
        <v>13118959</v>
      </c>
      <c r="D35" s="228">
        <f>'ИТЕРНЕТ МАГАЗИН'!B12</f>
        <v>13222017.187499998</v>
      </c>
      <c r="E35" s="228">
        <f>'ИТЕРНЕТ МАГАЗИН'!C12</f>
        <v>14860067.079</v>
      </c>
      <c r="F35" s="228">
        <f>'ИТЕРНЕТ МАГАЗИН'!D12</f>
        <v>15516850.248999998</v>
      </c>
      <c r="G35" s="228">
        <f>'ИТЕРНЕТ МАГАЗИН'!E12</f>
        <v>14850173.1</v>
      </c>
      <c r="H35" s="228">
        <f>'ИТЕРНЕТ МАГАЗИН'!F12</f>
        <v>14292199.309999999</v>
      </c>
      <c r="I35" s="228">
        <f>'ИТЕРНЕТ МАГАЗИН'!G12</f>
        <v>12378408.179999998</v>
      </c>
      <c r="J35" s="228">
        <f>'ИТЕРНЕТ МАГАЗИН'!H12</f>
        <v>14003199.249999998</v>
      </c>
      <c r="K35" s="228">
        <f>'ИТЕРНЕТ МАГАЗИН'!I12</f>
        <v>13862418.044</v>
      </c>
      <c r="L35" s="228">
        <f>'ИТЕРНЕТ МАГАЗИН'!J12</f>
        <v>13896020.399999999</v>
      </c>
      <c r="M35" s="228">
        <f>'ИТЕРНЕТ МАГАЗИН'!K12</f>
        <v>15395427.199999999</v>
      </c>
      <c r="N35" s="228">
        <f>'ИТЕРНЕТ МАГАЗИН'!L12</f>
        <v>18740569.625</v>
      </c>
      <c r="O35" s="228">
        <f>'ИТЕРНЕТ МАГАЗИН'!M12</f>
        <v>19866762.140999999</v>
      </c>
      <c r="P35" s="229">
        <f t="shared" si="5"/>
        <v>180884111.76549998</v>
      </c>
      <c r="Q35" s="231">
        <f>'ИТЕРНЕТ МАГАЗИН'!N20</f>
        <v>157290531.97</v>
      </c>
      <c r="R35" s="357">
        <f t="shared" si="0"/>
        <v>0.14999999999999991</v>
      </c>
      <c r="S35" s="230">
        <f t="shared" si="1"/>
        <v>3.1896914463370563E-2</v>
      </c>
      <c r="T35" s="230">
        <f t="shared" si="2"/>
        <v>3.4741084331343611E-2</v>
      </c>
      <c r="U35" s="235"/>
      <c r="V35" s="235"/>
    </row>
    <row r="36" spans="1:22" s="235" customFormat="1" x14ac:dyDescent="0.25">
      <c r="A36" s="236"/>
      <c r="B36" s="237" t="s">
        <v>308</v>
      </c>
      <c r="C36" s="238">
        <f t="shared" ref="C36:G36" si="6">SUM(C3:C4)+C14+C22+SUM(C32:C35)</f>
        <v>320647031.11000001</v>
      </c>
      <c r="D36" s="238">
        <f t="shared" si="6"/>
        <v>328839033.22956687</v>
      </c>
      <c r="E36" s="238">
        <f t="shared" si="6"/>
        <v>414129437.84564149</v>
      </c>
      <c r="F36" s="238">
        <f t="shared" si="6"/>
        <v>470473766.7885645</v>
      </c>
      <c r="G36" s="238">
        <f t="shared" si="6"/>
        <v>468178924.7860499</v>
      </c>
      <c r="H36" s="238">
        <f>SUM(H3:H4)+H14+H22+SUM(H32:H35)</f>
        <v>501471335.27399629</v>
      </c>
      <c r="I36" s="238">
        <f t="shared" ref="I36:O36" si="7">SUM(I3:I4)+I14+I22+SUM(I32:I35)</f>
        <v>450371925.7597903</v>
      </c>
      <c r="J36" s="238">
        <f t="shared" si="7"/>
        <v>409087295.83905363</v>
      </c>
      <c r="K36" s="238">
        <f t="shared" si="7"/>
        <v>443049697.92465901</v>
      </c>
      <c r="L36" s="238">
        <f t="shared" si="7"/>
        <v>488010715.73999733</v>
      </c>
      <c r="M36" s="238">
        <f t="shared" si="7"/>
        <v>536002598.60133767</v>
      </c>
      <c r="N36" s="238">
        <f t="shared" si="7"/>
        <v>571980963.87136126</v>
      </c>
      <c r="O36" s="238">
        <f t="shared" si="7"/>
        <v>589301154.66767478</v>
      </c>
      <c r="P36" s="238">
        <f>SUM(D36:O36)</f>
        <v>5670896850.3276939</v>
      </c>
      <c r="Q36" s="231">
        <f>SUM(Q3:Q4)+Q14+Q22+SUM(Q32:Q35)</f>
        <v>4527507848.3400002</v>
      </c>
      <c r="R36" s="357">
        <f t="shared" si="0"/>
        <v>0.2525426880059225</v>
      </c>
      <c r="S36" s="230">
        <f t="shared" si="1"/>
        <v>1</v>
      </c>
      <c r="T36" s="230">
        <f t="shared" si="2"/>
        <v>1</v>
      </c>
    </row>
    <row r="37" spans="1:22" s="242" customFormat="1" ht="19.7" customHeight="1" x14ac:dyDescent="0.25">
      <c r="A37" s="241"/>
      <c r="B37" s="241"/>
      <c r="C37" s="241"/>
      <c r="D37" s="241"/>
      <c r="E37" s="241"/>
      <c r="F37" s="241"/>
      <c r="G37" s="241"/>
      <c r="H37" s="241"/>
      <c r="I37" s="241"/>
      <c r="J37" s="241"/>
      <c r="K37" s="241"/>
      <c r="L37" s="241"/>
      <c r="M37" s="241"/>
      <c r="N37" s="241"/>
      <c r="O37" s="241"/>
      <c r="P37" s="241"/>
      <c r="R37" s="241"/>
      <c r="S37" s="241"/>
      <c r="U37" s="235"/>
      <c r="V37" s="235"/>
    </row>
    <row r="38" spans="1:22" s="242" customFormat="1" ht="19.7" customHeight="1" x14ac:dyDescent="0.25">
      <c r="A38" s="515"/>
      <c r="B38" s="223" t="s">
        <v>538</v>
      </c>
      <c r="C38" s="240"/>
      <c r="D38" s="224" t="s">
        <v>290</v>
      </c>
      <c r="E38" s="224" t="s">
        <v>291</v>
      </c>
      <c r="F38" s="224" t="s">
        <v>292</v>
      </c>
      <c r="G38" s="224" t="s">
        <v>293</v>
      </c>
      <c r="H38" s="224" t="s">
        <v>294</v>
      </c>
      <c r="I38" s="224" t="s">
        <v>295</v>
      </c>
      <c r="J38" s="224" t="s">
        <v>296</v>
      </c>
      <c r="K38" s="224" t="s">
        <v>297</v>
      </c>
      <c r="L38" s="224" t="s">
        <v>298</v>
      </c>
      <c r="M38" s="224" t="s">
        <v>299</v>
      </c>
      <c r="N38" s="224" t="s">
        <v>300</v>
      </c>
      <c r="O38" s="224" t="s">
        <v>301</v>
      </c>
      <c r="P38" s="223" t="s">
        <v>310</v>
      </c>
      <c r="R38" s="241"/>
      <c r="S38" s="241"/>
      <c r="U38" s="235"/>
      <c r="V38" s="235"/>
    </row>
    <row r="39" spans="1:22" x14ac:dyDescent="0.25">
      <c r="A39" s="223">
        <v>1</v>
      </c>
      <c r="B39" s="227" t="s">
        <v>172</v>
      </c>
      <c r="C39" s="227"/>
      <c r="D39" s="234">
        <f>D3/109.5*100</f>
        <v>120731735.15981737</v>
      </c>
      <c r="E39" s="516"/>
      <c r="F39" s="516"/>
      <c r="G39" s="516"/>
      <c r="H39" s="516"/>
      <c r="I39" s="516"/>
      <c r="J39" s="516"/>
      <c r="K39" s="516"/>
      <c r="L39" s="516"/>
      <c r="M39" s="516"/>
      <c r="N39" s="516"/>
      <c r="O39" s="516"/>
      <c r="P39" s="227"/>
    </row>
    <row r="40" spans="1:22" x14ac:dyDescent="0.25">
      <c r="A40" s="223">
        <v>2</v>
      </c>
      <c r="B40" s="227" t="s">
        <v>288</v>
      </c>
      <c r="C40" s="227"/>
      <c r="D40" s="234">
        <f t="shared" ref="D40:D42" si="8">D4/109.5*100</f>
        <v>37916438.356164381</v>
      </c>
      <c r="E40" s="516"/>
      <c r="F40" s="516"/>
      <c r="G40" s="516"/>
      <c r="H40" s="516"/>
      <c r="I40" s="516"/>
      <c r="J40" s="516"/>
      <c r="K40" s="516"/>
      <c r="L40" s="516"/>
      <c r="M40" s="516"/>
      <c r="N40" s="516"/>
      <c r="O40" s="516"/>
      <c r="P40" s="227"/>
    </row>
    <row r="41" spans="1:22" x14ac:dyDescent="0.25">
      <c r="A41" s="223">
        <v>3</v>
      </c>
      <c r="B41" s="227" t="s">
        <v>218</v>
      </c>
      <c r="C41" s="227"/>
      <c r="D41" s="234">
        <f t="shared" si="8"/>
        <v>5546575.3424657537</v>
      </c>
      <c r="E41" s="516"/>
      <c r="F41" s="516"/>
      <c r="G41" s="516"/>
      <c r="H41" s="516"/>
      <c r="I41" s="516"/>
      <c r="J41" s="516"/>
      <c r="K41" s="516"/>
      <c r="L41" s="516"/>
      <c r="M41" s="516"/>
      <c r="N41" s="516"/>
      <c r="O41" s="516"/>
      <c r="P41" s="227"/>
    </row>
    <row r="42" spans="1:22" x14ac:dyDescent="0.25">
      <c r="A42" s="223">
        <v>4</v>
      </c>
      <c r="B42" s="227" t="str">
        <f>B22</f>
        <v>ОПТ</v>
      </c>
      <c r="C42" s="227"/>
      <c r="D42" s="234">
        <f t="shared" si="8"/>
        <v>6119178.0821917811</v>
      </c>
      <c r="E42" s="516"/>
      <c r="F42" s="516"/>
      <c r="G42" s="516"/>
      <c r="H42" s="516"/>
      <c r="I42" s="516"/>
      <c r="J42" s="516"/>
      <c r="K42" s="516"/>
      <c r="L42" s="516"/>
      <c r="M42" s="516"/>
      <c r="N42" s="516"/>
      <c r="O42" s="516"/>
      <c r="P42" s="227"/>
    </row>
    <row r="43" spans="1:22" x14ac:dyDescent="0.25">
      <c r="A43" s="223">
        <v>5</v>
      </c>
      <c r="B43" s="227" t="str">
        <f>B32</f>
        <v>ОРТО</v>
      </c>
      <c r="C43" s="227"/>
      <c r="D43" s="234">
        <f>D32</f>
        <v>14821201.620000001</v>
      </c>
      <c r="E43" s="516"/>
      <c r="F43" s="516"/>
      <c r="G43" s="516"/>
      <c r="H43" s="516"/>
      <c r="I43" s="516"/>
      <c r="J43" s="516"/>
      <c r="K43" s="516"/>
      <c r="L43" s="516"/>
      <c r="M43" s="516"/>
      <c r="N43" s="516"/>
      <c r="O43" s="516"/>
      <c r="P43" s="227"/>
    </row>
    <row r="44" spans="1:22" x14ac:dyDescent="0.25">
      <c r="A44" s="223">
        <v>6</v>
      </c>
      <c r="B44" s="227" t="str">
        <f>B33</f>
        <v>ОБОРУДОВАНИЕ</v>
      </c>
      <c r="C44" s="227"/>
      <c r="D44" s="234">
        <f>D33</f>
        <v>9000000</v>
      </c>
      <c r="E44" s="516"/>
      <c r="F44" s="516"/>
      <c r="G44" s="516"/>
      <c r="H44" s="516"/>
      <c r="I44" s="516"/>
      <c r="J44" s="516"/>
      <c r="K44" s="516"/>
      <c r="L44" s="516"/>
      <c r="M44" s="516"/>
      <c r="N44" s="516"/>
      <c r="O44" s="516"/>
      <c r="P44" s="227"/>
    </row>
    <row r="45" spans="1:22" x14ac:dyDescent="0.25">
      <c r="A45" s="223">
        <v>7</v>
      </c>
      <c r="B45" s="227" t="str">
        <f>B34</f>
        <v>ТЕНДЕРЫ</v>
      </c>
      <c r="C45" s="227"/>
      <c r="D45" s="234">
        <f>D34/109.5*100</f>
        <v>4749953.7721461188</v>
      </c>
      <c r="E45" s="516"/>
      <c r="F45" s="516"/>
      <c r="G45" s="516"/>
      <c r="H45" s="516"/>
      <c r="I45" s="516"/>
      <c r="J45" s="516"/>
      <c r="K45" s="516"/>
      <c r="L45" s="516"/>
      <c r="M45" s="516"/>
      <c r="N45" s="516"/>
      <c r="O45" s="516"/>
      <c r="P45" s="227"/>
    </row>
    <row r="46" spans="1:22" x14ac:dyDescent="0.25">
      <c r="A46" s="223">
        <v>8</v>
      </c>
      <c r="B46" s="227" t="str">
        <f>B35</f>
        <v>ИНТЕРНЕТ МАГАЗИН</v>
      </c>
      <c r="C46" s="227"/>
      <c r="D46" s="234">
        <f>D35/109.5*100</f>
        <v>12074901.541095888</v>
      </c>
      <c r="E46" s="516"/>
      <c r="F46" s="516"/>
      <c r="G46" s="516"/>
      <c r="H46" s="516"/>
      <c r="I46" s="516"/>
      <c r="J46" s="516"/>
      <c r="K46" s="516"/>
      <c r="L46" s="516"/>
      <c r="M46" s="516"/>
      <c r="N46" s="516"/>
      <c r="O46" s="516"/>
      <c r="P46" s="227"/>
    </row>
    <row r="47" spans="1:22" x14ac:dyDescent="0.25">
      <c r="A47" s="223"/>
      <c r="B47" s="237" t="s">
        <v>535</v>
      </c>
      <c r="C47" s="227"/>
      <c r="D47" s="234"/>
      <c r="E47" s="516"/>
      <c r="F47" s="238"/>
      <c r="G47" s="238"/>
      <c r="H47" s="238"/>
      <c r="I47" s="238"/>
      <c r="J47" s="238"/>
      <c r="K47" s="238"/>
      <c r="L47" s="238"/>
      <c r="M47" s="238"/>
      <c r="N47" s="238"/>
      <c r="O47" s="238"/>
      <c r="P47" s="238"/>
    </row>
    <row r="49" spans="1:16" x14ac:dyDescent="0.25">
      <c r="A49" s="518"/>
      <c r="B49" s="223" t="s">
        <v>539</v>
      </c>
      <c r="C49" s="390"/>
      <c r="D49" s="224" t="s">
        <v>290</v>
      </c>
      <c r="E49" s="224" t="s">
        <v>291</v>
      </c>
      <c r="F49" s="224" t="s">
        <v>292</v>
      </c>
      <c r="G49" s="224" t="s">
        <v>293</v>
      </c>
      <c r="H49" s="224" t="s">
        <v>294</v>
      </c>
      <c r="I49" s="224" t="s">
        <v>295</v>
      </c>
      <c r="J49" s="224" t="s">
        <v>296</v>
      </c>
      <c r="K49" s="224" t="s">
        <v>297</v>
      </c>
      <c r="L49" s="224" t="s">
        <v>298</v>
      </c>
      <c r="M49" s="224" t="s">
        <v>299</v>
      </c>
      <c r="N49" s="224" t="s">
        <v>300</v>
      </c>
      <c r="O49" s="224" t="s">
        <v>301</v>
      </c>
      <c r="P49" s="223" t="s">
        <v>310</v>
      </c>
    </row>
    <row r="50" spans="1:16" x14ac:dyDescent="0.25">
      <c r="A50" s="223">
        <v>1</v>
      </c>
      <c r="B50" s="227" t="str">
        <f>B39</f>
        <v>СПБ и ЛО</v>
      </c>
      <c r="C50" s="391"/>
      <c r="D50" s="234">
        <f>D39/1.2</f>
        <v>100609779.29984781</v>
      </c>
      <c r="E50" s="516"/>
      <c r="F50" s="516"/>
      <c r="G50" s="516"/>
      <c r="H50" s="516"/>
      <c r="I50" s="516"/>
      <c r="J50" s="516"/>
      <c r="K50" s="516"/>
      <c r="L50" s="516"/>
      <c r="M50" s="516"/>
      <c r="N50" s="516"/>
      <c r="O50" s="516"/>
      <c r="P50" s="227"/>
    </row>
    <row r="51" spans="1:16" x14ac:dyDescent="0.25">
      <c r="A51" s="223">
        <v>2</v>
      </c>
      <c r="B51" s="227" t="str">
        <f t="shared" ref="B51:B57" si="9">B40</f>
        <v>СЗФО</v>
      </c>
      <c r="C51" s="391"/>
      <c r="D51" s="234">
        <f>D40/1.2</f>
        <v>31597031.963470317</v>
      </c>
      <c r="E51" s="516"/>
      <c r="F51" s="516"/>
      <c r="G51" s="516"/>
      <c r="H51" s="516"/>
      <c r="I51" s="516"/>
      <c r="J51" s="516"/>
      <c r="K51" s="516"/>
      <c r="L51" s="516"/>
      <c r="M51" s="516"/>
      <c r="N51" s="516"/>
      <c r="O51" s="516"/>
      <c r="P51" s="227"/>
    </row>
    <row r="52" spans="1:16" x14ac:dyDescent="0.25">
      <c r="A52" s="223">
        <v>3</v>
      </c>
      <c r="B52" s="227" t="str">
        <f t="shared" si="9"/>
        <v>РЕГИОНЫ</v>
      </c>
      <c r="C52" s="391"/>
      <c r="D52" s="234"/>
      <c r="E52" s="516"/>
      <c r="F52" s="516"/>
      <c r="G52" s="516"/>
      <c r="H52" s="516"/>
      <c r="I52" s="516"/>
      <c r="J52" s="516"/>
      <c r="K52" s="516"/>
      <c r="L52" s="516"/>
      <c r="M52" s="516"/>
      <c r="N52" s="516"/>
      <c r="O52" s="516"/>
      <c r="P52" s="227"/>
    </row>
    <row r="53" spans="1:16" x14ac:dyDescent="0.25">
      <c r="A53" s="223">
        <v>4</v>
      </c>
      <c r="B53" s="227" t="str">
        <f t="shared" si="9"/>
        <v>ОПТ</v>
      </c>
      <c r="C53" s="391"/>
      <c r="D53" s="234"/>
      <c r="E53" s="516"/>
      <c r="F53" s="516"/>
      <c r="G53" s="516"/>
      <c r="H53" s="516"/>
      <c r="I53" s="516"/>
      <c r="J53" s="516"/>
      <c r="K53" s="516"/>
      <c r="L53" s="516"/>
      <c r="M53" s="516"/>
      <c r="N53" s="516"/>
      <c r="O53" s="516"/>
      <c r="P53" s="227"/>
    </row>
    <row r="54" spans="1:16" x14ac:dyDescent="0.25">
      <c r="A54" s="223">
        <v>5</v>
      </c>
      <c r="B54" s="227" t="str">
        <f t="shared" si="9"/>
        <v>ОРТО</v>
      </c>
      <c r="C54" s="391"/>
      <c r="D54" s="234"/>
      <c r="E54" s="516"/>
      <c r="F54" s="516"/>
      <c r="G54" s="516"/>
      <c r="H54" s="516"/>
      <c r="I54" s="516"/>
      <c r="J54" s="516"/>
      <c r="K54" s="516"/>
      <c r="L54" s="516"/>
      <c r="M54" s="516"/>
      <c r="N54" s="516"/>
      <c r="O54" s="516"/>
      <c r="P54" s="227"/>
    </row>
    <row r="55" spans="1:16" x14ac:dyDescent="0.25">
      <c r="A55" s="223">
        <v>6</v>
      </c>
      <c r="B55" s="227" t="str">
        <f t="shared" si="9"/>
        <v>ОБОРУДОВАНИЕ</v>
      </c>
      <c r="C55" s="391"/>
      <c r="D55" s="234"/>
      <c r="E55" s="516"/>
      <c r="F55" s="516"/>
      <c r="G55" s="516"/>
      <c r="H55" s="516"/>
      <c r="I55" s="516"/>
      <c r="J55" s="516"/>
      <c r="K55" s="516"/>
      <c r="L55" s="516"/>
      <c r="M55" s="516"/>
      <c r="N55" s="516"/>
      <c r="O55" s="516"/>
      <c r="P55" s="227"/>
    </row>
    <row r="56" spans="1:16" x14ac:dyDescent="0.25">
      <c r="A56" s="223">
        <v>7</v>
      </c>
      <c r="B56" s="227" t="str">
        <f t="shared" si="9"/>
        <v>ТЕНДЕРЫ</v>
      </c>
      <c r="C56" s="391"/>
      <c r="D56" s="234"/>
      <c r="E56" s="516"/>
      <c r="F56" s="516"/>
      <c r="G56" s="516"/>
      <c r="H56" s="516"/>
      <c r="I56" s="516"/>
      <c r="J56" s="516"/>
      <c r="K56" s="516"/>
      <c r="L56" s="516"/>
      <c r="M56" s="516"/>
      <c r="N56" s="516"/>
      <c r="O56" s="516"/>
      <c r="P56" s="227"/>
    </row>
    <row r="57" spans="1:16" x14ac:dyDescent="0.25">
      <c r="A57" s="223">
        <v>8</v>
      </c>
      <c r="B57" s="227" t="str">
        <f t="shared" si="9"/>
        <v>ИНТЕРНЕТ МАГАЗИН</v>
      </c>
      <c r="C57" s="391"/>
      <c r="D57" s="234"/>
      <c r="E57" s="516"/>
      <c r="F57" s="516"/>
      <c r="G57" s="516"/>
      <c r="H57" s="516"/>
      <c r="I57" s="516"/>
      <c r="J57" s="516"/>
      <c r="K57" s="516"/>
      <c r="L57" s="516"/>
      <c r="M57" s="516"/>
      <c r="N57" s="516"/>
      <c r="O57" s="516"/>
      <c r="P57" s="227"/>
    </row>
    <row r="58" spans="1:16" x14ac:dyDescent="0.25">
      <c r="A58" s="223"/>
      <c r="B58" s="237" t="s">
        <v>536</v>
      </c>
      <c r="C58" s="227"/>
      <c r="D58" s="234"/>
      <c r="E58" s="517"/>
      <c r="F58" s="238"/>
      <c r="G58" s="238"/>
      <c r="H58" s="238"/>
      <c r="I58" s="238"/>
      <c r="J58" s="238"/>
      <c r="K58" s="238"/>
      <c r="L58" s="238"/>
      <c r="M58" s="238"/>
      <c r="N58" s="238"/>
      <c r="O58" s="238"/>
      <c r="P58" s="238"/>
    </row>
    <row r="60" spans="1:16" x14ac:dyDescent="0.25">
      <c r="A60" s="518"/>
      <c r="B60" s="223" t="s">
        <v>540</v>
      </c>
      <c r="C60" s="390"/>
      <c r="D60" s="224" t="s">
        <v>290</v>
      </c>
      <c r="E60" s="224" t="s">
        <v>291</v>
      </c>
      <c r="F60" s="224" t="s">
        <v>292</v>
      </c>
      <c r="G60" s="224" t="s">
        <v>293</v>
      </c>
      <c r="H60" s="224" t="s">
        <v>294</v>
      </c>
      <c r="I60" s="224" t="s">
        <v>295</v>
      </c>
      <c r="J60" s="224" t="s">
        <v>296</v>
      </c>
      <c r="K60" s="224" t="s">
        <v>297</v>
      </c>
      <c r="L60" s="224" t="s">
        <v>298</v>
      </c>
      <c r="M60" s="224" t="s">
        <v>299</v>
      </c>
      <c r="N60" s="224" t="s">
        <v>300</v>
      </c>
      <c r="O60" s="224" t="s">
        <v>301</v>
      </c>
      <c r="P60" s="223" t="s">
        <v>310</v>
      </c>
    </row>
    <row r="61" spans="1:16" x14ac:dyDescent="0.25">
      <c r="A61" s="223">
        <v>1</v>
      </c>
      <c r="B61" s="227" t="str">
        <f>B50</f>
        <v>СПБ и ЛО</v>
      </c>
      <c r="C61" s="391"/>
      <c r="D61" s="234">
        <f>D39-D50</f>
        <v>20121955.859969556</v>
      </c>
      <c r="E61" s="516"/>
      <c r="F61" s="516"/>
      <c r="G61" s="516"/>
      <c r="H61" s="516"/>
      <c r="I61" s="516"/>
      <c r="J61" s="516"/>
      <c r="K61" s="516"/>
      <c r="L61" s="516"/>
      <c r="M61" s="516"/>
      <c r="N61" s="516"/>
      <c r="O61" s="516"/>
      <c r="P61" s="227"/>
    </row>
    <row r="62" spans="1:16" x14ac:dyDescent="0.25">
      <c r="A62" s="223">
        <v>2</v>
      </c>
      <c r="B62" s="227" t="str">
        <f>B51</f>
        <v>СЗФО</v>
      </c>
      <c r="C62" s="391"/>
      <c r="D62" s="234">
        <f>D40-D51</f>
        <v>6319406.3926940635</v>
      </c>
      <c r="E62" s="516"/>
      <c r="F62" s="516"/>
      <c r="G62" s="516"/>
      <c r="H62" s="516"/>
      <c r="I62" s="516"/>
      <c r="J62" s="516"/>
      <c r="K62" s="516"/>
      <c r="L62" s="516"/>
      <c r="M62" s="516"/>
      <c r="N62" s="516"/>
      <c r="O62" s="516"/>
      <c r="P62" s="227"/>
    </row>
    <row r="63" spans="1:16" x14ac:dyDescent="0.25">
      <c r="A63" s="223">
        <v>3</v>
      </c>
      <c r="B63" s="227" t="str">
        <f>B52</f>
        <v>РЕГИОНЫ</v>
      </c>
      <c r="C63" s="391"/>
      <c r="D63" s="234">
        <f>D41-D52</f>
        <v>5546575.3424657537</v>
      </c>
      <c r="E63" s="516"/>
      <c r="F63" s="516"/>
      <c r="G63" s="516"/>
      <c r="H63" s="516"/>
      <c r="I63" s="516"/>
      <c r="J63" s="516"/>
      <c r="K63" s="516"/>
      <c r="L63" s="516"/>
      <c r="M63" s="516"/>
      <c r="N63" s="516"/>
      <c r="O63" s="516"/>
      <c r="P63" s="227"/>
    </row>
    <row r="64" spans="1:16" x14ac:dyDescent="0.25">
      <c r="A64" s="223">
        <v>4</v>
      </c>
      <c r="B64" s="227" t="str">
        <f>B53</f>
        <v>ОПТ</v>
      </c>
      <c r="C64" s="391"/>
      <c r="D64" s="234">
        <f>D42-D53</f>
        <v>6119178.0821917811</v>
      </c>
      <c r="E64" s="516"/>
      <c r="F64" s="516"/>
      <c r="G64" s="516"/>
      <c r="H64" s="516"/>
      <c r="I64" s="516"/>
      <c r="J64" s="516"/>
      <c r="K64" s="516"/>
      <c r="L64" s="516"/>
      <c r="M64" s="516"/>
      <c r="N64" s="516"/>
      <c r="O64" s="516"/>
      <c r="P64" s="227"/>
    </row>
    <row r="65" spans="1:16" x14ac:dyDescent="0.25">
      <c r="A65" s="223">
        <v>5</v>
      </c>
      <c r="B65" s="227" t="str">
        <f>B54</f>
        <v>ОРТО</v>
      </c>
      <c r="C65" s="391"/>
      <c r="D65" s="234">
        <f>D43-D54</f>
        <v>14821201.620000001</v>
      </c>
      <c r="E65" s="516"/>
      <c r="F65" s="516"/>
      <c r="G65" s="516"/>
      <c r="H65" s="516"/>
      <c r="I65" s="516"/>
      <c r="J65" s="516"/>
      <c r="K65" s="516"/>
      <c r="L65" s="516"/>
      <c r="M65" s="516"/>
      <c r="N65" s="516"/>
      <c r="O65" s="516"/>
      <c r="P65" s="227"/>
    </row>
    <row r="66" spans="1:16" x14ac:dyDescent="0.25">
      <c r="A66" s="223">
        <v>6</v>
      </c>
      <c r="B66" s="227" t="str">
        <f>B55</f>
        <v>ОБОРУДОВАНИЕ</v>
      </c>
      <c r="C66" s="391"/>
      <c r="D66" s="234">
        <f>D44-D55</f>
        <v>9000000</v>
      </c>
      <c r="E66" s="516"/>
      <c r="F66" s="516"/>
      <c r="G66" s="516"/>
      <c r="H66" s="516"/>
      <c r="I66" s="516"/>
      <c r="J66" s="516"/>
      <c r="K66" s="516"/>
      <c r="L66" s="516"/>
      <c r="M66" s="516"/>
      <c r="N66" s="516"/>
      <c r="O66" s="516"/>
      <c r="P66" s="227"/>
    </row>
    <row r="67" spans="1:16" x14ac:dyDescent="0.25">
      <c r="A67" s="223">
        <v>7</v>
      </c>
      <c r="B67" s="227" t="str">
        <f>B56</f>
        <v>ТЕНДЕРЫ</v>
      </c>
      <c r="C67" s="391"/>
      <c r="D67" s="234">
        <f>D45-D56</f>
        <v>4749953.7721461188</v>
      </c>
      <c r="E67" s="516"/>
      <c r="F67" s="516"/>
      <c r="G67" s="516"/>
      <c r="H67" s="516"/>
      <c r="I67" s="516"/>
      <c r="J67" s="516"/>
      <c r="K67" s="516"/>
      <c r="L67" s="516"/>
      <c r="M67" s="516"/>
      <c r="N67" s="516"/>
      <c r="O67" s="516"/>
      <c r="P67" s="227"/>
    </row>
    <row r="68" spans="1:16" x14ac:dyDescent="0.25">
      <c r="A68" s="223">
        <v>8</v>
      </c>
      <c r="B68" s="227" t="str">
        <f>B57</f>
        <v>ИНТЕРНЕТ МАГАЗИН</v>
      </c>
      <c r="C68" s="391"/>
      <c r="D68" s="234">
        <f>D46-D57</f>
        <v>12074901.541095888</v>
      </c>
      <c r="E68" s="516"/>
      <c r="F68" s="516"/>
      <c r="G68" s="516"/>
      <c r="H68" s="516"/>
      <c r="I68" s="516"/>
      <c r="J68" s="516"/>
      <c r="K68" s="516"/>
      <c r="L68" s="516"/>
      <c r="M68" s="516"/>
      <c r="N68" s="516"/>
      <c r="O68" s="516"/>
      <c r="P68" s="227"/>
    </row>
    <row r="69" spans="1:16" x14ac:dyDescent="0.25">
      <c r="A69" s="223"/>
      <c r="B69" s="237" t="s">
        <v>537</v>
      </c>
      <c r="C69" s="391"/>
      <c r="D69" s="514"/>
      <c r="E69" s="516"/>
      <c r="F69" s="238"/>
      <c r="G69" s="238"/>
      <c r="H69" s="238"/>
      <c r="I69" s="238"/>
      <c r="J69" s="238"/>
      <c r="K69" s="238"/>
      <c r="L69" s="238"/>
      <c r="M69" s="238"/>
      <c r="N69" s="238"/>
      <c r="O69" s="238"/>
      <c r="P69" s="238"/>
    </row>
    <row r="71" spans="1:16" x14ac:dyDescent="0.25">
      <c r="A71" s="239"/>
      <c r="B71" s="223" t="s">
        <v>541</v>
      </c>
      <c r="C71" s="390"/>
      <c r="D71" s="224" t="s">
        <v>290</v>
      </c>
      <c r="E71" s="224" t="s">
        <v>291</v>
      </c>
      <c r="F71" s="224" t="s">
        <v>292</v>
      </c>
      <c r="G71" s="224" t="s">
        <v>293</v>
      </c>
      <c r="H71" s="224" t="s">
        <v>294</v>
      </c>
      <c r="I71" s="224" t="s">
        <v>295</v>
      </c>
      <c r="J71" s="224" t="s">
        <v>296</v>
      </c>
      <c r="K71" s="224" t="s">
        <v>297</v>
      </c>
      <c r="L71" s="224" t="s">
        <v>298</v>
      </c>
      <c r="M71" s="224" t="s">
        <v>299</v>
      </c>
      <c r="N71" s="224" t="s">
        <v>300</v>
      </c>
      <c r="O71" s="224" t="s">
        <v>301</v>
      </c>
      <c r="P71" s="223" t="s">
        <v>310</v>
      </c>
    </row>
    <row r="72" spans="1:16" x14ac:dyDescent="0.25">
      <c r="A72" s="223">
        <v>1</v>
      </c>
      <c r="B72" s="227" t="str">
        <f>B61</f>
        <v>СПБ и ЛО</v>
      </c>
      <c r="C72" s="391"/>
      <c r="D72" s="519">
        <f>D39/D50-1</f>
        <v>0.19999999999999996</v>
      </c>
      <c r="E72" s="516"/>
      <c r="F72" s="516"/>
      <c r="G72" s="516"/>
      <c r="H72" s="516"/>
      <c r="I72" s="516"/>
      <c r="J72" s="516"/>
      <c r="K72" s="516"/>
      <c r="L72" s="516"/>
      <c r="M72" s="516"/>
      <c r="N72" s="516"/>
      <c r="O72" s="516"/>
      <c r="P72" s="227"/>
    </row>
    <row r="73" spans="1:16" x14ac:dyDescent="0.25">
      <c r="A73" s="223">
        <v>2</v>
      </c>
      <c r="B73" s="227" t="str">
        <f t="shared" ref="B73:B79" si="10">B62</f>
        <v>СЗФО</v>
      </c>
      <c r="C73" s="391"/>
      <c r="D73" s="519">
        <f t="shared" ref="D73:D79" si="11">D40/D51-1</f>
        <v>0.19999999999999996</v>
      </c>
      <c r="E73" s="516"/>
      <c r="F73" s="516"/>
      <c r="G73" s="516"/>
      <c r="H73" s="516"/>
      <c r="I73" s="516"/>
      <c r="J73" s="516"/>
      <c r="K73" s="516"/>
      <c r="L73" s="516"/>
      <c r="M73" s="516"/>
      <c r="N73" s="516"/>
      <c r="O73" s="516"/>
      <c r="P73" s="227"/>
    </row>
    <row r="74" spans="1:16" x14ac:dyDescent="0.25">
      <c r="A74" s="223">
        <v>3</v>
      </c>
      <c r="B74" s="227" t="str">
        <f t="shared" si="10"/>
        <v>РЕГИОНЫ</v>
      </c>
      <c r="C74" s="391"/>
      <c r="D74" s="519" t="e">
        <f t="shared" si="11"/>
        <v>#DIV/0!</v>
      </c>
      <c r="E74" s="516"/>
      <c r="F74" s="516"/>
      <c r="G74" s="516"/>
      <c r="H74" s="516"/>
      <c r="I74" s="516"/>
      <c r="J74" s="516"/>
      <c r="K74" s="516"/>
      <c r="L74" s="516"/>
      <c r="M74" s="516"/>
      <c r="N74" s="516"/>
      <c r="O74" s="516"/>
      <c r="P74" s="227"/>
    </row>
    <row r="75" spans="1:16" x14ac:dyDescent="0.25">
      <c r="A75" s="223">
        <v>4</v>
      </c>
      <c r="B75" s="227" t="str">
        <f t="shared" si="10"/>
        <v>ОПТ</v>
      </c>
      <c r="C75" s="391"/>
      <c r="D75" s="519" t="e">
        <f t="shared" si="11"/>
        <v>#DIV/0!</v>
      </c>
      <c r="E75" s="516"/>
      <c r="F75" s="516"/>
      <c r="G75" s="516"/>
      <c r="H75" s="516"/>
      <c r="I75" s="516"/>
      <c r="J75" s="516"/>
      <c r="K75" s="516"/>
      <c r="L75" s="516"/>
      <c r="M75" s="516"/>
      <c r="N75" s="516"/>
      <c r="O75" s="516"/>
      <c r="P75" s="227"/>
    </row>
    <row r="76" spans="1:16" x14ac:dyDescent="0.25">
      <c r="A76" s="223">
        <v>5</v>
      </c>
      <c r="B76" s="227" t="str">
        <f t="shared" si="10"/>
        <v>ОРТО</v>
      </c>
      <c r="C76" s="391"/>
      <c r="D76" s="519" t="e">
        <f t="shared" si="11"/>
        <v>#DIV/0!</v>
      </c>
      <c r="E76" s="516"/>
      <c r="F76" s="516"/>
      <c r="G76" s="516"/>
      <c r="H76" s="516"/>
      <c r="I76" s="516"/>
      <c r="J76" s="516"/>
      <c r="K76" s="516"/>
      <c r="L76" s="516"/>
      <c r="M76" s="516"/>
      <c r="N76" s="516"/>
      <c r="O76" s="516"/>
      <c r="P76" s="227"/>
    </row>
    <row r="77" spans="1:16" x14ac:dyDescent="0.25">
      <c r="A77" s="223">
        <v>6</v>
      </c>
      <c r="B77" s="227" t="str">
        <f t="shared" si="10"/>
        <v>ОБОРУДОВАНИЕ</v>
      </c>
      <c r="C77" s="391"/>
      <c r="D77" s="519" t="e">
        <f t="shared" si="11"/>
        <v>#DIV/0!</v>
      </c>
      <c r="E77" s="516"/>
      <c r="F77" s="516"/>
      <c r="G77" s="516"/>
      <c r="H77" s="516"/>
      <c r="I77" s="516"/>
      <c r="J77" s="516"/>
      <c r="K77" s="516"/>
      <c r="L77" s="516"/>
      <c r="M77" s="516"/>
      <c r="N77" s="516"/>
      <c r="O77" s="516"/>
      <c r="P77" s="227"/>
    </row>
    <row r="78" spans="1:16" x14ac:dyDescent="0.25">
      <c r="A78" s="223">
        <v>7</v>
      </c>
      <c r="B78" s="227" t="str">
        <f t="shared" si="10"/>
        <v>ТЕНДЕРЫ</v>
      </c>
      <c r="C78" s="391"/>
      <c r="D78" s="519" t="e">
        <f t="shared" si="11"/>
        <v>#DIV/0!</v>
      </c>
      <c r="E78" s="516"/>
      <c r="F78" s="516"/>
      <c r="G78" s="516"/>
      <c r="H78" s="516"/>
      <c r="I78" s="516"/>
      <c r="J78" s="516"/>
      <c r="K78" s="516"/>
      <c r="L78" s="516"/>
      <c r="M78" s="516"/>
      <c r="N78" s="516"/>
      <c r="O78" s="516"/>
      <c r="P78" s="227"/>
    </row>
    <row r="79" spans="1:16" x14ac:dyDescent="0.25">
      <c r="A79" s="223">
        <v>8</v>
      </c>
      <c r="B79" s="227" t="str">
        <f t="shared" si="10"/>
        <v>ИНТЕРНЕТ МАГАЗИН</v>
      </c>
      <c r="C79" s="391"/>
      <c r="D79" s="519" t="e">
        <f t="shared" si="11"/>
        <v>#DIV/0!</v>
      </c>
      <c r="E79" s="516"/>
      <c r="F79" s="516"/>
      <c r="G79" s="516"/>
      <c r="H79" s="516"/>
      <c r="I79" s="516"/>
      <c r="J79" s="516"/>
      <c r="K79" s="516"/>
      <c r="L79" s="516"/>
      <c r="M79" s="516"/>
      <c r="N79" s="516"/>
      <c r="O79" s="516"/>
      <c r="P79" s="227"/>
    </row>
    <row r="80" spans="1:16" x14ac:dyDescent="0.25">
      <c r="A80" s="223"/>
      <c r="B80" s="237" t="s">
        <v>542</v>
      </c>
      <c r="C80" s="391"/>
      <c r="D80" s="520" t="e">
        <f>D58/D69-1</f>
        <v>#DIV/0!</v>
      </c>
      <c r="E80" s="516"/>
      <c r="F80" s="238"/>
      <c r="G80" s="238"/>
      <c r="H80" s="238"/>
      <c r="I80" s="238"/>
      <c r="J80" s="238"/>
      <c r="K80" s="238"/>
      <c r="L80" s="238"/>
      <c r="M80" s="238"/>
      <c r="N80" s="238"/>
      <c r="O80" s="238"/>
      <c r="P80" s="238"/>
    </row>
    <row r="81" spans="1:16" x14ac:dyDescent="0.25">
      <c r="A81" s="220"/>
      <c r="P81" s="220"/>
    </row>
  </sheetData>
  <mergeCells count="1">
    <mergeCell ref="A1:P1"/>
  </mergeCells>
  <printOptions horizontalCentered="1"/>
  <pageMargins left="0" right="0" top="0" bottom="0" header="0" footer="0"/>
  <pageSetup paperSize="9" scale="3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F38C-7C0C-40D0-8A7F-6973206063FF}">
  <dimension ref="A1:AE107"/>
  <sheetViews>
    <sheetView zoomScale="120" zoomScaleNormal="120" workbookViewId="0">
      <pane xSplit="1" ySplit="8" topLeftCell="B9" activePane="bottomRight" state="frozen"/>
      <selection pane="topRight" activeCell="B1" sqref="B1"/>
      <selection pane="bottomLeft" activeCell="A7" sqref="A7"/>
      <selection pane="bottomRight" activeCell="B68" sqref="B68"/>
    </sheetView>
  </sheetViews>
  <sheetFormatPr defaultColWidth="8.85546875" defaultRowHeight="12.75" x14ac:dyDescent="0.2"/>
  <cols>
    <col min="1" max="1" width="36.42578125" style="77" customWidth="1"/>
    <col min="2" max="2" width="8.85546875" style="77" bestFit="1" customWidth="1"/>
    <col min="3" max="3" width="9" style="77" bestFit="1" customWidth="1"/>
    <col min="4" max="4" width="8.85546875" style="77" bestFit="1" customWidth="1"/>
    <col min="5" max="5" width="9" style="77" bestFit="1" customWidth="1"/>
    <col min="6" max="6" width="8.85546875" style="77" bestFit="1" customWidth="1"/>
    <col min="7" max="7" width="8.85546875" style="77" customWidth="1"/>
    <col min="8" max="8" width="8.85546875" style="77" bestFit="1" customWidth="1"/>
    <col min="9" max="9" width="8" style="77" bestFit="1" customWidth="1"/>
    <col min="10" max="10" width="8.85546875" style="77" bestFit="1" customWidth="1"/>
    <col min="11" max="11" width="8.7109375" style="77" bestFit="1" customWidth="1"/>
    <col min="12" max="12" width="8.85546875" style="77" bestFit="1" customWidth="1"/>
    <col min="13" max="13" width="8" style="77" bestFit="1" customWidth="1"/>
    <col min="14" max="14" width="8.85546875" style="77" bestFit="1" customWidth="1"/>
    <col min="15" max="15" width="9" style="77" bestFit="1" customWidth="1"/>
    <col min="16" max="16" width="8.85546875" style="77" bestFit="1" customWidth="1"/>
    <col min="17" max="17" width="8" style="77" bestFit="1" customWidth="1"/>
    <col min="18" max="18" width="8.85546875" style="77" bestFit="1" customWidth="1"/>
    <col min="19" max="19" width="9.28515625" style="77" bestFit="1" customWidth="1"/>
    <col min="20" max="20" width="8.85546875" style="77" bestFit="1" customWidth="1"/>
    <col min="21" max="21" width="8" style="77" bestFit="1" customWidth="1"/>
    <col min="22" max="22" width="8.85546875" style="77" bestFit="1" customWidth="1"/>
    <col min="23" max="23" width="8.5703125" style="77" customWidth="1"/>
    <col min="24" max="24" width="8.85546875" style="77" bestFit="1" customWidth="1"/>
    <col min="25" max="25" width="8.5703125" style="77" customWidth="1"/>
    <col min="26" max="26" width="10.140625" style="77" bestFit="1" customWidth="1"/>
    <col min="27" max="27" width="11.28515625" style="77" customWidth="1"/>
    <col min="28" max="28" width="12.85546875" style="77" bestFit="1" customWidth="1"/>
    <col min="29" max="29" width="13.42578125" style="81" bestFit="1" customWidth="1"/>
    <col min="30" max="30" width="14.28515625" style="81" bestFit="1" customWidth="1"/>
    <col min="31" max="267" width="8.85546875" style="81"/>
    <col min="268" max="268" width="51.140625" style="81" customWidth="1"/>
    <col min="269" max="269" width="25.140625" style="81" customWidth="1"/>
    <col min="270" max="270" width="11.7109375" style="81" customWidth="1"/>
    <col min="271" max="271" width="11.42578125" style="81" customWidth="1"/>
    <col min="272" max="272" width="11.42578125" style="81" bestFit="1" customWidth="1"/>
    <col min="273" max="273" width="13.140625" style="81" bestFit="1" customWidth="1"/>
    <col min="274" max="276" width="11.28515625" style="81" bestFit="1" customWidth="1"/>
    <col min="277" max="283" width="11.28515625" style="81" customWidth="1"/>
    <col min="284" max="284" width="12.85546875" style="81" bestFit="1" customWidth="1"/>
    <col min="285" max="285" width="13.42578125" style="81" bestFit="1" customWidth="1"/>
    <col min="286" max="286" width="14.28515625" style="81" bestFit="1" customWidth="1"/>
    <col min="287" max="523" width="8.85546875" style="81"/>
    <col min="524" max="524" width="51.140625" style="81" customWidth="1"/>
    <col min="525" max="525" width="25.140625" style="81" customWidth="1"/>
    <col min="526" max="526" width="11.7109375" style="81" customWidth="1"/>
    <col min="527" max="527" width="11.42578125" style="81" customWidth="1"/>
    <col min="528" max="528" width="11.42578125" style="81" bestFit="1" customWidth="1"/>
    <col min="529" max="529" width="13.140625" style="81" bestFit="1" customWidth="1"/>
    <col min="530" max="532" width="11.28515625" style="81" bestFit="1" customWidth="1"/>
    <col min="533" max="539" width="11.28515625" style="81" customWidth="1"/>
    <col min="540" max="540" width="12.85546875" style="81" bestFit="1" customWidth="1"/>
    <col min="541" max="541" width="13.42578125" style="81" bestFit="1" customWidth="1"/>
    <col min="542" max="542" width="14.28515625" style="81" bestFit="1" customWidth="1"/>
    <col min="543" max="779" width="8.85546875" style="81"/>
    <col min="780" max="780" width="51.140625" style="81" customWidth="1"/>
    <col min="781" max="781" width="25.140625" style="81" customWidth="1"/>
    <col min="782" max="782" width="11.7109375" style="81" customWidth="1"/>
    <col min="783" max="783" width="11.42578125" style="81" customWidth="1"/>
    <col min="784" max="784" width="11.42578125" style="81" bestFit="1" customWidth="1"/>
    <col min="785" max="785" width="13.140625" style="81" bestFit="1" customWidth="1"/>
    <col min="786" max="788" width="11.28515625" style="81" bestFit="1" customWidth="1"/>
    <col min="789" max="795" width="11.28515625" style="81" customWidth="1"/>
    <col min="796" max="796" width="12.85546875" style="81" bestFit="1" customWidth="1"/>
    <col min="797" max="797" width="13.42578125" style="81" bestFit="1" customWidth="1"/>
    <col min="798" max="798" width="14.28515625" style="81" bestFit="1" customWidth="1"/>
    <col min="799" max="1035" width="8.85546875" style="81"/>
    <col min="1036" max="1036" width="51.140625" style="81" customWidth="1"/>
    <col min="1037" max="1037" width="25.140625" style="81" customWidth="1"/>
    <col min="1038" max="1038" width="11.7109375" style="81" customWidth="1"/>
    <col min="1039" max="1039" width="11.42578125" style="81" customWidth="1"/>
    <col min="1040" max="1040" width="11.42578125" style="81" bestFit="1" customWidth="1"/>
    <col min="1041" max="1041" width="13.140625" style="81" bestFit="1" customWidth="1"/>
    <col min="1042" max="1044" width="11.28515625" style="81" bestFit="1" customWidth="1"/>
    <col min="1045" max="1051" width="11.28515625" style="81" customWidth="1"/>
    <col min="1052" max="1052" width="12.85546875" style="81" bestFit="1" customWidth="1"/>
    <col min="1053" max="1053" width="13.42578125" style="81" bestFit="1" customWidth="1"/>
    <col min="1054" max="1054" width="14.28515625" style="81" bestFit="1" customWidth="1"/>
    <col min="1055" max="1291" width="8.85546875" style="81"/>
    <col min="1292" max="1292" width="51.140625" style="81" customWidth="1"/>
    <col min="1293" max="1293" width="25.140625" style="81" customWidth="1"/>
    <col min="1294" max="1294" width="11.7109375" style="81" customWidth="1"/>
    <col min="1295" max="1295" width="11.42578125" style="81" customWidth="1"/>
    <col min="1296" max="1296" width="11.42578125" style="81" bestFit="1" customWidth="1"/>
    <col min="1297" max="1297" width="13.140625" style="81" bestFit="1" customWidth="1"/>
    <col min="1298" max="1300" width="11.28515625" style="81" bestFit="1" customWidth="1"/>
    <col min="1301" max="1307" width="11.28515625" style="81" customWidth="1"/>
    <col min="1308" max="1308" width="12.85546875" style="81" bestFit="1" customWidth="1"/>
    <col min="1309" max="1309" width="13.42578125" style="81" bestFit="1" customWidth="1"/>
    <col min="1310" max="1310" width="14.28515625" style="81" bestFit="1" customWidth="1"/>
    <col min="1311" max="1547" width="8.85546875" style="81"/>
    <col min="1548" max="1548" width="51.140625" style="81" customWidth="1"/>
    <col min="1549" max="1549" width="25.140625" style="81" customWidth="1"/>
    <col min="1550" max="1550" width="11.7109375" style="81" customWidth="1"/>
    <col min="1551" max="1551" width="11.42578125" style="81" customWidth="1"/>
    <col min="1552" max="1552" width="11.42578125" style="81" bestFit="1" customWidth="1"/>
    <col min="1553" max="1553" width="13.140625" style="81" bestFit="1" customWidth="1"/>
    <col min="1554" max="1556" width="11.28515625" style="81" bestFit="1" customWidth="1"/>
    <col min="1557" max="1563" width="11.28515625" style="81" customWidth="1"/>
    <col min="1564" max="1564" width="12.85546875" style="81" bestFit="1" customWidth="1"/>
    <col min="1565" max="1565" width="13.42578125" style="81" bestFit="1" customWidth="1"/>
    <col min="1566" max="1566" width="14.28515625" style="81" bestFit="1" customWidth="1"/>
    <col min="1567" max="1803" width="8.85546875" style="81"/>
    <col min="1804" max="1804" width="51.140625" style="81" customWidth="1"/>
    <col min="1805" max="1805" width="25.140625" style="81" customWidth="1"/>
    <col min="1806" max="1806" width="11.7109375" style="81" customWidth="1"/>
    <col min="1807" max="1807" width="11.42578125" style="81" customWidth="1"/>
    <col min="1808" max="1808" width="11.42578125" style="81" bestFit="1" customWidth="1"/>
    <col min="1809" max="1809" width="13.140625" style="81" bestFit="1" customWidth="1"/>
    <col min="1810" max="1812" width="11.28515625" style="81" bestFit="1" customWidth="1"/>
    <col min="1813" max="1819" width="11.28515625" style="81" customWidth="1"/>
    <col min="1820" max="1820" width="12.85546875" style="81" bestFit="1" customWidth="1"/>
    <col min="1821" max="1821" width="13.42578125" style="81" bestFit="1" customWidth="1"/>
    <col min="1822" max="1822" width="14.28515625" style="81" bestFit="1" customWidth="1"/>
    <col min="1823" max="2059" width="8.85546875" style="81"/>
    <col min="2060" max="2060" width="51.140625" style="81" customWidth="1"/>
    <col min="2061" max="2061" width="25.140625" style="81" customWidth="1"/>
    <col min="2062" max="2062" width="11.7109375" style="81" customWidth="1"/>
    <col min="2063" max="2063" width="11.42578125" style="81" customWidth="1"/>
    <col min="2064" max="2064" width="11.42578125" style="81" bestFit="1" customWidth="1"/>
    <col min="2065" max="2065" width="13.140625" style="81" bestFit="1" customWidth="1"/>
    <col min="2066" max="2068" width="11.28515625" style="81" bestFit="1" customWidth="1"/>
    <col min="2069" max="2075" width="11.28515625" style="81" customWidth="1"/>
    <col min="2076" max="2076" width="12.85546875" style="81" bestFit="1" customWidth="1"/>
    <col min="2077" max="2077" width="13.42578125" style="81" bestFit="1" customWidth="1"/>
    <col min="2078" max="2078" width="14.28515625" style="81" bestFit="1" customWidth="1"/>
    <col min="2079" max="2315" width="8.85546875" style="81"/>
    <col min="2316" max="2316" width="51.140625" style="81" customWidth="1"/>
    <col min="2317" max="2317" width="25.140625" style="81" customWidth="1"/>
    <col min="2318" max="2318" width="11.7109375" style="81" customWidth="1"/>
    <col min="2319" max="2319" width="11.42578125" style="81" customWidth="1"/>
    <col min="2320" max="2320" width="11.42578125" style="81" bestFit="1" customWidth="1"/>
    <col min="2321" max="2321" width="13.140625" style="81" bestFit="1" customWidth="1"/>
    <col min="2322" max="2324" width="11.28515625" style="81" bestFit="1" customWidth="1"/>
    <col min="2325" max="2331" width="11.28515625" style="81" customWidth="1"/>
    <col min="2332" max="2332" width="12.85546875" style="81" bestFit="1" customWidth="1"/>
    <col min="2333" max="2333" width="13.42578125" style="81" bestFit="1" customWidth="1"/>
    <col min="2334" max="2334" width="14.28515625" style="81" bestFit="1" customWidth="1"/>
    <col min="2335" max="2571" width="8.85546875" style="81"/>
    <col min="2572" max="2572" width="51.140625" style="81" customWidth="1"/>
    <col min="2573" max="2573" width="25.140625" style="81" customWidth="1"/>
    <col min="2574" max="2574" width="11.7109375" style="81" customWidth="1"/>
    <col min="2575" max="2575" width="11.42578125" style="81" customWidth="1"/>
    <col min="2576" max="2576" width="11.42578125" style="81" bestFit="1" customWidth="1"/>
    <col min="2577" max="2577" width="13.140625" style="81" bestFit="1" customWidth="1"/>
    <col min="2578" max="2580" width="11.28515625" style="81" bestFit="1" customWidth="1"/>
    <col min="2581" max="2587" width="11.28515625" style="81" customWidth="1"/>
    <col min="2588" max="2588" width="12.85546875" style="81" bestFit="1" customWidth="1"/>
    <col min="2589" max="2589" width="13.42578125" style="81" bestFit="1" customWidth="1"/>
    <col min="2590" max="2590" width="14.28515625" style="81" bestFit="1" customWidth="1"/>
    <col min="2591" max="2827" width="8.85546875" style="81"/>
    <col min="2828" max="2828" width="51.140625" style="81" customWidth="1"/>
    <col min="2829" max="2829" width="25.140625" style="81" customWidth="1"/>
    <col min="2830" max="2830" width="11.7109375" style="81" customWidth="1"/>
    <col min="2831" max="2831" width="11.42578125" style="81" customWidth="1"/>
    <col min="2832" max="2832" width="11.42578125" style="81" bestFit="1" customWidth="1"/>
    <col min="2833" max="2833" width="13.140625" style="81" bestFit="1" customWidth="1"/>
    <col min="2834" max="2836" width="11.28515625" style="81" bestFit="1" customWidth="1"/>
    <col min="2837" max="2843" width="11.28515625" style="81" customWidth="1"/>
    <col min="2844" max="2844" width="12.85546875" style="81" bestFit="1" customWidth="1"/>
    <col min="2845" max="2845" width="13.42578125" style="81" bestFit="1" customWidth="1"/>
    <col min="2846" max="2846" width="14.28515625" style="81" bestFit="1" customWidth="1"/>
    <col min="2847" max="3083" width="8.85546875" style="81"/>
    <col min="3084" max="3084" width="51.140625" style="81" customWidth="1"/>
    <col min="3085" max="3085" width="25.140625" style="81" customWidth="1"/>
    <col min="3086" max="3086" width="11.7109375" style="81" customWidth="1"/>
    <col min="3087" max="3087" width="11.42578125" style="81" customWidth="1"/>
    <col min="3088" max="3088" width="11.42578125" style="81" bestFit="1" customWidth="1"/>
    <col min="3089" max="3089" width="13.140625" style="81" bestFit="1" customWidth="1"/>
    <col min="3090" max="3092" width="11.28515625" style="81" bestFit="1" customWidth="1"/>
    <col min="3093" max="3099" width="11.28515625" style="81" customWidth="1"/>
    <col min="3100" max="3100" width="12.85546875" style="81" bestFit="1" customWidth="1"/>
    <col min="3101" max="3101" width="13.42578125" style="81" bestFit="1" customWidth="1"/>
    <col min="3102" max="3102" width="14.28515625" style="81" bestFit="1" customWidth="1"/>
    <col min="3103" max="3339" width="8.85546875" style="81"/>
    <col min="3340" max="3340" width="51.140625" style="81" customWidth="1"/>
    <col min="3341" max="3341" width="25.140625" style="81" customWidth="1"/>
    <col min="3342" max="3342" width="11.7109375" style="81" customWidth="1"/>
    <col min="3343" max="3343" width="11.42578125" style="81" customWidth="1"/>
    <col min="3344" max="3344" width="11.42578125" style="81" bestFit="1" customWidth="1"/>
    <col min="3345" max="3345" width="13.140625" style="81" bestFit="1" customWidth="1"/>
    <col min="3346" max="3348" width="11.28515625" style="81" bestFit="1" customWidth="1"/>
    <col min="3349" max="3355" width="11.28515625" style="81" customWidth="1"/>
    <col min="3356" max="3356" width="12.85546875" style="81" bestFit="1" customWidth="1"/>
    <col min="3357" max="3357" width="13.42578125" style="81" bestFit="1" customWidth="1"/>
    <col min="3358" max="3358" width="14.28515625" style="81" bestFit="1" customWidth="1"/>
    <col min="3359" max="3595" width="8.85546875" style="81"/>
    <col min="3596" max="3596" width="51.140625" style="81" customWidth="1"/>
    <col min="3597" max="3597" width="25.140625" style="81" customWidth="1"/>
    <col min="3598" max="3598" width="11.7109375" style="81" customWidth="1"/>
    <col min="3599" max="3599" width="11.42578125" style="81" customWidth="1"/>
    <col min="3600" max="3600" width="11.42578125" style="81" bestFit="1" customWidth="1"/>
    <col min="3601" max="3601" width="13.140625" style="81" bestFit="1" customWidth="1"/>
    <col min="3602" max="3604" width="11.28515625" style="81" bestFit="1" customWidth="1"/>
    <col min="3605" max="3611" width="11.28515625" style="81" customWidth="1"/>
    <col min="3612" max="3612" width="12.85546875" style="81" bestFit="1" customWidth="1"/>
    <col min="3613" max="3613" width="13.42578125" style="81" bestFit="1" customWidth="1"/>
    <col min="3614" max="3614" width="14.28515625" style="81" bestFit="1" customWidth="1"/>
    <col min="3615" max="3851" width="8.85546875" style="81"/>
    <col min="3852" max="3852" width="51.140625" style="81" customWidth="1"/>
    <col min="3853" max="3853" width="25.140625" style="81" customWidth="1"/>
    <col min="3854" max="3854" width="11.7109375" style="81" customWidth="1"/>
    <col min="3855" max="3855" width="11.42578125" style="81" customWidth="1"/>
    <col min="3856" max="3856" width="11.42578125" style="81" bestFit="1" customWidth="1"/>
    <col min="3857" max="3857" width="13.140625" style="81" bestFit="1" customWidth="1"/>
    <col min="3858" max="3860" width="11.28515625" style="81" bestFit="1" customWidth="1"/>
    <col min="3861" max="3867" width="11.28515625" style="81" customWidth="1"/>
    <col min="3868" max="3868" width="12.85546875" style="81" bestFit="1" customWidth="1"/>
    <col min="3869" max="3869" width="13.42578125" style="81" bestFit="1" customWidth="1"/>
    <col min="3870" max="3870" width="14.28515625" style="81" bestFit="1" customWidth="1"/>
    <col min="3871" max="4107" width="8.85546875" style="81"/>
    <col min="4108" max="4108" width="51.140625" style="81" customWidth="1"/>
    <col min="4109" max="4109" width="25.140625" style="81" customWidth="1"/>
    <col min="4110" max="4110" width="11.7109375" style="81" customWidth="1"/>
    <col min="4111" max="4111" width="11.42578125" style="81" customWidth="1"/>
    <col min="4112" max="4112" width="11.42578125" style="81" bestFit="1" customWidth="1"/>
    <col min="4113" max="4113" width="13.140625" style="81" bestFit="1" customWidth="1"/>
    <col min="4114" max="4116" width="11.28515625" style="81" bestFit="1" customWidth="1"/>
    <col min="4117" max="4123" width="11.28515625" style="81" customWidth="1"/>
    <col min="4124" max="4124" width="12.85546875" style="81" bestFit="1" customWidth="1"/>
    <col min="4125" max="4125" width="13.42578125" style="81" bestFit="1" customWidth="1"/>
    <col min="4126" max="4126" width="14.28515625" style="81" bestFit="1" customWidth="1"/>
    <col min="4127" max="4363" width="8.85546875" style="81"/>
    <col min="4364" max="4364" width="51.140625" style="81" customWidth="1"/>
    <col min="4365" max="4365" width="25.140625" style="81" customWidth="1"/>
    <col min="4366" max="4366" width="11.7109375" style="81" customWidth="1"/>
    <col min="4367" max="4367" width="11.42578125" style="81" customWidth="1"/>
    <col min="4368" max="4368" width="11.42578125" style="81" bestFit="1" customWidth="1"/>
    <col min="4369" max="4369" width="13.140625" style="81" bestFit="1" customWidth="1"/>
    <col min="4370" max="4372" width="11.28515625" style="81" bestFit="1" customWidth="1"/>
    <col min="4373" max="4379" width="11.28515625" style="81" customWidth="1"/>
    <col min="4380" max="4380" width="12.85546875" style="81" bestFit="1" customWidth="1"/>
    <col min="4381" max="4381" width="13.42578125" style="81" bestFit="1" customWidth="1"/>
    <col min="4382" max="4382" width="14.28515625" style="81" bestFit="1" customWidth="1"/>
    <col min="4383" max="4619" width="8.85546875" style="81"/>
    <col min="4620" max="4620" width="51.140625" style="81" customWidth="1"/>
    <col min="4621" max="4621" width="25.140625" style="81" customWidth="1"/>
    <col min="4622" max="4622" width="11.7109375" style="81" customWidth="1"/>
    <col min="4623" max="4623" width="11.42578125" style="81" customWidth="1"/>
    <col min="4624" max="4624" width="11.42578125" style="81" bestFit="1" customWidth="1"/>
    <col min="4625" max="4625" width="13.140625" style="81" bestFit="1" customWidth="1"/>
    <col min="4626" max="4628" width="11.28515625" style="81" bestFit="1" customWidth="1"/>
    <col min="4629" max="4635" width="11.28515625" style="81" customWidth="1"/>
    <col min="4636" max="4636" width="12.85546875" style="81" bestFit="1" customWidth="1"/>
    <col min="4637" max="4637" width="13.42578125" style="81" bestFit="1" customWidth="1"/>
    <col min="4638" max="4638" width="14.28515625" style="81" bestFit="1" customWidth="1"/>
    <col min="4639" max="4875" width="8.85546875" style="81"/>
    <col min="4876" max="4876" width="51.140625" style="81" customWidth="1"/>
    <col min="4877" max="4877" width="25.140625" style="81" customWidth="1"/>
    <col min="4878" max="4878" width="11.7109375" style="81" customWidth="1"/>
    <col min="4879" max="4879" width="11.42578125" style="81" customWidth="1"/>
    <col min="4880" max="4880" width="11.42578125" style="81" bestFit="1" customWidth="1"/>
    <col min="4881" max="4881" width="13.140625" style="81" bestFit="1" customWidth="1"/>
    <col min="4882" max="4884" width="11.28515625" style="81" bestFit="1" customWidth="1"/>
    <col min="4885" max="4891" width="11.28515625" style="81" customWidth="1"/>
    <col min="4892" max="4892" width="12.85546875" style="81" bestFit="1" customWidth="1"/>
    <col min="4893" max="4893" width="13.42578125" style="81" bestFit="1" customWidth="1"/>
    <col min="4894" max="4894" width="14.28515625" style="81" bestFit="1" customWidth="1"/>
    <col min="4895" max="5131" width="8.85546875" style="81"/>
    <col min="5132" max="5132" width="51.140625" style="81" customWidth="1"/>
    <col min="5133" max="5133" width="25.140625" style="81" customWidth="1"/>
    <col min="5134" max="5134" width="11.7109375" style="81" customWidth="1"/>
    <col min="5135" max="5135" width="11.42578125" style="81" customWidth="1"/>
    <col min="5136" max="5136" width="11.42578125" style="81" bestFit="1" customWidth="1"/>
    <col min="5137" max="5137" width="13.140625" style="81" bestFit="1" customWidth="1"/>
    <col min="5138" max="5140" width="11.28515625" style="81" bestFit="1" customWidth="1"/>
    <col min="5141" max="5147" width="11.28515625" style="81" customWidth="1"/>
    <col min="5148" max="5148" width="12.85546875" style="81" bestFit="1" customWidth="1"/>
    <col min="5149" max="5149" width="13.42578125" style="81" bestFit="1" customWidth="1"/>
    <col min="5150" max="5150" width="14.28515625" style="81" bestFit="1" customWidth="1"/>
    <col min="5151" max="5387" width="8.85546875" style="81"/>
    <col min="5388" max="5388" width="51.140625" style="81" customWidth="1"/>
    <col min="5389" max="5389" width="25.140625" style="81" customWidth="1"/>
    <col min="5390" max="5390" width="11.7109375" style="81" customWidth="1"/>
    <col min="5391" max="5391" width="11.42578125" style="81" customWidth="1"/>
    <col min="5392" max="5392" width="11.42578125" style="81" bestFit="1" customWidth="1"/>
    <col min="5393" max="5393" width="13.140625" style="81" bestFit="1" customWidth="1"/>
    <col min="5394" max="5396" width="11.28515625" style="81" bestFit="1" customWidth="1"/>
    <col min="5397" max="5403" width="11.28515625" style="81" customWidth="1"/>
    <col min="5404" max="5404" width="12.85546875" style="81" bestFit="1" customWidth="1"/>
    <col min="5405" max="5405" width="13.42578125" style="81" bestFit="1" customWidth="1"/>
    <col min="5406" max="5406" width="14.28515625" style="81" bestFit="1" customWidth="1"/>
    <col min="5407" max="5643" width="8.85546875" style="81"/>
    <col min="5644" max="5644" width="51.140625" style="81" customWidth="1"/>
    <col min="5645" max="5645" width="25.140625" style="81" customWidth="1"/>
    <col min="5646" max="5646" width="11.7109375" style="81" customWidth="1"/>
    <col min="5647" max="5647" width="11.42578125" style="81" customWidth="1"/>
    <col min="5648" max="5648" width="11.42578125" style="81" bestFit="1" customWidth="1"/>
    <col min="5649" max="5649" width="13.140625" style="81" bestFit="1" customWidth="1"/>
    <col min="5650" max="5652" width="11.28515625" style="81" bestFit="1" customWidth="1"/>
    <col min="5653" max="5659" width="11.28515625" style="81" customWidth="1"/>
    <col min="5660" max="5660" width="12.85546875" style="81" bestFit="1" customWidth="1"/>
    <col min="5661" max="5661" width="13.42578125" style="81" bestFit="1" customWidth="1"/>
    <col min="5662" max="5662" width="14.28515625" style="81" bestFit="1" customWidth="1"/>
    <col min="5663" max="5899" width="8.85546875" style="81"/>
    <col min="5900" max="5900" width="51.140625" style="81" customWidth="1"/>
    <col min="5901" max="5901" width="25.140625" style="81" customWidth="1"/>
    <col min="5902" max="5902" width="11.7109375" style="81" customWidth="1"/>
    <col min="5903" max="5903" width="11.42578125" style="81" customWidth="1"/>
    <col min="5904" max="5904" width="11.42578125" style="81" bestFit="1" customWidth="1"/>
    <col min="5905" max="5905" width="13.140625" style="81" bestFit="1" customWidth="1"/>
    <col min="5906" max="5908" width="11.28515625" style="81" bestFit="1" customWidth="1"/>
    <col min="5909" max="5915" width="11.28515625" style="81" customWidth="1"/>
    <col min="5916" max="5916" width="12.85546875" style="81" bestFit="1" customWidth="1"/>
    <col min="5917" max="5917" width="13.42578125" style="81" bestFit="1" customWidth="1"/>
    <col min="5918" max="5918" width="14.28515625" style="81" bestFit="1" customWidth="1"/>
    <col min="5919" max="6155" width="8.85546875" style="81"/>
    <col min="6156" max="6156" width="51.140625" style="81" customWidth="1"/>
    <col min="6157" max="6157" width="25.140625" style="81" customWidth="1"/>
    <col min="6158" max="6158" width="11.7109375" style="81" customWidth="1"/>
    <col min="6159" max="6159" width="11.42578125" style="81" customWidth="1"/>
    <col min="6160" max="6160" width="11.42578125" style="81" bestFit="1" customWidth="1"/>
    <col min="6161" max="6161" width="13.140625" style="81" bestFit="1" customWidth="1"/>
    <col min="6162" max="6164" width="11.28515625" style="81" bestFit="1" customWidth="1"/>
    <col min="6165" max="6171" width="11.28515625" style="81" customWidth="1"/>
    <col min="6172" max="6172" width="12.85546875" style="81" bestFit="1" customWidth="1"/>
    <col min="6173" max="6173" width="13.42578125" style="81" bestFit="1" customWidth="1"/>
    <col min="6174" max="6174" width="14.28515625" style="81" bestFit="1" customWidth="1"/>
    <col min="6175" max="6411" width="8.85546875" style="81"/>
    <col min="6412" max="6412" width="51.140625" style="81" customWidth="1"/>
    <col min="6413" max="6413" width="25.140625" style="81" customWidth="1"/>
    <col min="6414" max="6414" width="11.7109375" style="81" customWidth="1"/>
    <col min="6415" max="6415" width="11.42578125" style="81" customWidth="1"/>
    <col min="6416" max="6416" width="11.42578125" style="81" bestFit="1" customWidth="1"/>
    <col min="6417" max="6417" width="13.140625" style="81" bestFit="1" customWidth="1"/>
    <col min="6418" max="6420" width="11.28515625" style="81" bestFit="1" customWidth="1"/>
    <col min="6421" max="6427" width="11.28515625" style="81" customWidth="1"/>
    <col min="6428" max="6428" width="12.85546875" style="81" bestFit="1" customWidth="1"/>
    <col min="6429" max="6429" width="13.42578125" style="81" bestFit="1" customWidth="1"/>
    <col min="6430" max="6430" width="14.28515625" style="81" bestFit="1" customWidth="1"/>
    <col min="6431" max="6667" width="8.85546875" style="81"/>
    <col min="6668" max="6668" width="51.140625" style="81" customWidth="1"/>
    <col min="6669" max="6669" width="25.140625" style="81" customWidth="1"/>
    <col min="6670" max="6670" width="11.7109375" style="81" customWidth="1"/>
    <col min="6671" max="6671" width="11.42578125" style="81" customWidth="1"/>
    <col min="6672" max="6672" width="11.42578125" style="81" bestFit="1" customWidth="1"/>
    <col min="6673" max="6673" width="13.140625" style="81" bestFit="1" customWidth="1"/>
    <col min="6674" max="6676" width="11.28515625" style="81" bestFit="1" customWidth="1"/>
    <col min="6677" max="6683" width="11.28515625" style="81" customWidth="1"/>
    <col min="6684" max="6684" width="12.85546875" style="81" bestFit="1" customWidth="1"/>
    <col min="6685" max="6685" width="13.42578125" style="81" bestFit="1" customWidth="1"/>
    <col min="6686" max="6686" width="14.28515625" style="81" bestFit="1" customWidth="1"/>
    <col min="6687" max="6923" width="8.85546875" style="81"/>
    <col min="6924" max="6924" width="51.140625" style="81" customWidth="1"/>
    <col min="6925" max="6925" width="25.140625" style="81" customWidth="1"/>
    <col min="6926" max="6926" width="11.7109375" style="81" customWidth="1"/>
    <col min="6927" max="6927" width="11.42578125" style="81" customWidth="1"/>
    <col min="6928" max="6928" width="11.42578125" style="81" bestFit="1" customWidth="1"/>
    <col min="6929" max="6929" width="13.140625" style="81" bestFit="1" customWidth="1"/>
    <col min="6930" max="6932" width="11.28515625" style="81" bestFit="1" customWidth="1"/>
    <col min="6933" max="6939" width="11.28515625" style="81" customWidth="1"/>
    <col min="6940" max="6940" width="12.85546875" style="81" bestFit="1" customWidth="1"/>
    <col min="6941" max="6941" width="13.42578125" style="81" bestFit="1" customWidth="1"/>
    <col min="6942" max="6942" width="14.28515625" style="81" bestFit="1" customWidth="1"/>
    <col min="6943" max="7179" width="8.85546875" style="81"/>
    <col min="7180" max="7180" width="51.140625" style="81" customWidth="1"/>
    <col min="7181" max="7181" width="25.140625" style="81" customWidth="1"/>
    <col min="7182" max="7182" width="11.7109375" style="81" customWidth="1"/>
    <col min="7183" max="7183" width="11.42578125" style="81" customWidth="1"/>
    <col min="7184" max="7184" width="11.42578125" style="81" bestFit="1" customWidth="1"/>
    <col min="7185" max="7185" width="13.140625" style="81" bestFit="1" customWidth="1"/>
    <col min="7186" max="7188" width="11.28515625" style="81" bestFit="1" customWidth="1"/>
    <col min="7189" max="7195" width="11.28515625" style="81" customWidth="1"/>
    <col min="7196" max="7196" width="12.85546875" style="81" bestFit="1" customWidth="1"/>
    <col min="7197" max="7197" width="13.42578125" style="81" bestFit="1" customWidth="1"/>
    <col min="7198" max="7198" width="14.28515625" style="81" bestFit="1" customWidth="1"/>
    <col min="7199" max="7435" width="8.85546875" style="81"/>
    <col min="7436" max="7436" width="51.140625" style="81" customWidth="1"/>
    <col min="7437" max="7437" width="25.140625" style="81" customWidth="1"/>
    <col min="7438" max="7438" width="11.7109375" style="81" customWidth="1"/>
    <col min="7439" max="7439" width="11.42578125" style="81" customWidth="1"/>
    <col min="7440" max="7440" width="11.42578125" style="81" bestFit="1" customWidth="1"/>
    <col min="7441" max="7441" width="13.140625" style="81" bestFit="1" customWidth="1"/>
    <col min="7442" max="7444" width="11.28515625" style="81" bestFit="1" customWidth="1"/>
    <col min="7445" max="7451" width="11.28515625" style="81" customWidth="1"/>
    <col min="7452" max="7452" width="12.85546875" style="81" bestFit="1" customWidth="1"/>
    <col min="7453" max="7453" width="13.42578125" style="81" bestFit="1" customWidth="1"/>
    <col min="7454" max="7454" width="14.28515625" style="81" bestFit="1" customWidth="1"/>
    <col min="7455" max="7691" width="8.85546875" style="81"/>
    <col min="7692" max="7692" width="51.140625" style="81" customWidth="1"/>
    <col min="7693" max="7693" width="25.140625" style="81" customWidth="1"/>
    <col min="7694" max="7694" width="11.7109375" style="81" customWidth="1"/>
    <col min="7695" max="7695" width="11.42578125" style="81" customWidth="1"/>
    <col min="7696" max="7696" width="11.42578125" style="81" bestFit="1" customWidth="1"/>
    <col min="7697" max="7697" width="13.140625" style="81" bestFit="1" customWidth="1"/>
    <col min="7698" max="7700" width="11.28515625" style="81" bestFit="1" customWidth="1"/>
    <col min="7701" max="7707" width="11.28515625" style="81" customWidth="1"/>
    <col min="7708" max="7708" width="12.85546875" style="81" bestFit="1" customWidth="1"/>
    <col min="7709" max="7709" width="13.42578125" style="81" bestFit="1" customWidth="1"/>
    <col min="7710" max="7710" width="14.28515625" style="81" bestFit="1" customWidth="1"/>
    <col min="7711" max="7947" width="8.85546875" style="81"/>
    <col min="7948" max="7948" width="51.140625" style="81" customWidth="1"/>
    <col min="7949" max="7949" width="25.140625" style="81" customWidth="1"/>
    <col min="7950" max="7950" width="11.7109375" style="81" customWidth="1"/>
    <col min="7951" max="7951" width="11.42578125" style="81" customWidth="1"/>
    <col min="7952" max="7952" width="11.42578125" style="81" bestFit="1" customWidth="1"/>
    <col min="7953" max="7953" width="13.140625" style="81" bestFit="1" customWidth="1"/>
    <col min="7954" max="7956" width="11.28515625" style="81" bestFit="1" customWidth="1"/>
    <col min="7957" max="7963" width="11.28515625" style="81" customWidth="1"/>
    <col min="7964" max="7964" width="12.85546875" style="81" bestFit="1" customWidth="1"/>
    <col min="7965" max="7965" width="13.42578125" style="81" bestFit="1" customWidth="1"/>
    <col min="7966" max="7966" width="14.28515625" style="81" bestFit="1" customWidth="1"/>
    <col min="7967" max="8203" width="8.85546875" style="81"/>
    <col min="8204" max="8204" width="51.140625" style="81" customWidth="1"/>
    <col min="8205" max="8205" width="25.140625" style="81" customWidth="1"/>
    <col min="8206" max="8206" width="11.7109375" style="81" customWidth="1"/>
    <col min="8207" max="8207" width="11.42578125" style="81" customWidth="1"/>
    <col min="8208" max="8208" width="11.42578125" style="81" bestFit="1" customWidth="1"/>
    <col min="8209" max="8209" width="13.140625" style="81" bestFit="1" customWidth="1"/>
    <col min="8210" max="8212" width="11.28515625" style="81" bestFit="1" customWidth="1"/>
    <col min="8213" max="8219" width="11.28515625" style="81" customWidth="1"/>
    <col min="8220" max="8220" width="12.85546875" style="81" bestFit="1" customWidth="1"/>
    <col min="8221" max="8221" width="13.42578125" style="81" bestFit="1" customWidth="1"/>
    <col min="8222" max="8222" width="14.28515625" style="81" bestFit="1" customWidth="1"/>
    <col min="8223" max="8459" width="8.85546875" style="81"/>
    <col min="8460" max="8460" width="51.140625" style="81" customWidth="1"/>
    <col min="8461" max="8461" width="25.140625" style="81" customWidth="1"/>
    <col min="8462" max="8462" width="11.7109375" style="81" customWidth="1"/>
    <col min="8463" max="8463" width="11.42578125" style="81" customWidth="1"/>
    <col min="8464" max="8464" width="11.42578125" style="81" bestFit="1" customWidth="1"/>
    <col min="8465" max="8465" width="13.140625" style="81" bestFit="1" customWidth="1"/>
    <col min="8466" max="8468" width="11.28515625" style="81" bestFit="1" customWidth="1"/>
    <col min="8469" max="8475" width="11.28515625" style="81" customWidth="1"/>
    <col min="8476" max="8476" width="12.85546875" style="81" bestFit="1" customWidth="1"/>
    <col min="8477" max="8477" width="13.42578125" style="81" bestFit="1" customWidth="1"/>
    <col min="8478" max="8478" width="14.28515625" style="81" bestFit="1" customWidth="1"/>
    <col min="8479" max="8715" width="8.85546875" style="81"/>
    <col min="8716" max="8716" width="51.140625" style="81" customWidth="1"/>
    <col min="8717" max="8717" width="25.140625" style="81" customWidth="1"/>
    <col min="8718" max="8718" width="11.7109375" style="81" customWidth="1"/>
    <col min="8719" max="8719" width="11.42578125" style="81" customWidth="1"/>
    <col min="8720" max="8720" width="11.42578125" style="81" bestFit="1" customWidth="1"/>
    <col min="8721" max="8721" width="13.140625" style="81" bestFit="1" customWidth="1"/>
    <col min="8722" max="8724" width="11.28515625" style="81" bestFit="1" customWidth="1"/>
    <col min="8725" max="8731" width="11.28515625" style="81" customWidth="1"/>
    <col min="8732" max="8732" width="12.85546875" style="81" bestFit="1" customWidth="1"/>
    <col min="8733" max="8733" width="13.42578125" style="81" bestFit="1" customWidth="1"/>
    <col min="8734" max="8734" width="14.28515625" style="81" bestFit="1" customWidth="1"/>
    <col min="8735" max="8971" width="8.85546875" style="81"/>
    <col min="8972" max="8972" width="51.140625" style="81" customWidth="1"/>
    <col min="8973" max="8973" width="25.140625" style="81" customWidth="1"/>
    <col min="8974" max="8974" width="11.7109375" style="81" customWidth="1"/>
    <col min="8975" max="8975" width="11.42578125" style="81" customWidth="1"/>
    <col min="8976" max="8976" width="11.42578125" style="81" bestFit="1" customWidth="1"/>
    <col min="8977" max="8977" width="13.140625" style="81" bestFit="1" customWidth="1"/>
    <col min="8978" max="8980" width="11.28515625" style="81" bestFit="1" customWidth="1"/>
    <col min="8981" max="8987" width="11.28515625" style="81" customWidth="1"/>
    <col min="8988" max="8988" width="12.85546875" style="81" bestFit="1" customWidth="1"/>
    <col min="8989" max="8989" width="13.42578125" style="81" bestFit="1" customWidth="1"/>
    <col min="8990" max="8990" width="14.28515625" style="81" bestFit="1" customWidth="1"/>
    <col min="8991" max="9227" width="8.85546875" style="81"/>
    <col min="9228" max="9228" width="51.140625" style="81" customWidth="1"/>
    <col min="9229" max="9229" width="25.140625" style="81" customWidth="1"/>
    <col min="9230" max="9230" width="11.7109375" style="81" customWidth="1"/>
    <col min="9231" max="9231" width="11.42578125" style="81" customWidth="1"/>
    <col min="9232" max="9232" width="11.42578125" style="81" bestFit="1" customWidth="1"/>
    <col min="9233" max="9233" width="13.140625" style="81" bestFit="1" customWidth="1"/>
    <col min="9234" max="9236" width="11.28515625" style="81" bestFit="1" customWidth="1"/>
    <col min="9237" max="9243" width="11.28515625" style="81" customWidth="1"/>
    <col min="9244" max="9244" width="12.85546875" style="81" bestFit="1" customWidth="1"/>
    <col min="9245" max="9245" width="13.42578125" style="81" bestFit="1" customWidth="1"/>
    <col min="9246" max="9246" width="14.28515625" style="81" bestFit="1" customWidth="1"/>
    <col min="9247" max="9483" width="8.85546875" style="81"/>
    <col min="9484" max="9484" width="51.140625" style="81" customWidth="1"/>
    <col min="9485" max="9485" width="25.140625" style="81" customWidth="1"/>
    <col min="9486" max="9486" width="11.7109375" style="81" customWidth="1"/>
    <col min="9487" max="9487" width="11.42578125" style="81" customWidth="1"/>
    <col min="9488" max="9488" width="11.42578125" style="81" bestFit="1" customWidth="1"/>
    <col min="9489" max="9489" width="13.140625" style="81" bestFit="1" customWidth="1"/>
    <col min="9490" max="9492" width="11.28515625" style="81" bestFit="1" customWidth="1"/>
    <col min="9493" max="9499" width="11.28515625" style="81" customWidth="1"/>
    <col min="9500" max="9500" width="12.85546875" style="81" bestFit="1" customWidth="1"/>
    <col min="9501" max="9501" width="13.42578125" style="81" bestFit="1" customWidth="1"/>
    <col min="9502" max="9502" width="14.28515625" style="81" bestFit="1" customWidth="1"/>
    <col min="9503" max="9739" width="8.85546875" style="81"/>
    <col min="9740" max="9740" width="51.140625" style="81" customWidth="1"/>
    <col min="9741" max="9741" width="25.140625" style="81" customWidth="1"/>
    <col min="9742" max="9742" width="11.7109375" style="81" customWidth="1"/>
    <col min="9743" max="9743" width="11.42578125" style="81" customWidth="1"/>
    <col min="9744" max="9744" width="11.42578125" style="81" bestFit="1" customWidth="1"/>
    <col min="9745" max="9745" width="13.140625" style="81" bestFit="1" customWidth="1"/>
    <col min="9746" max="9748" width="11.28515625" style="81" bestFit="1" customWidth="1"/>
    <col min="9749" max="9755" width="11.28515625" style="81" customWidth="1"/>
    <col min="9756" max="9756" width="12.85546875" style="81" bestFit="1" customWidth="1"/>
    <col min="9757" max="9757" width="13.42578125" style="81" bestFit="1" customWidth="1"/>
    <col min="9758" max="9758" width="14.28515625" style="81" bestFit="1" customWidth="1"/>
    <col min="9759" max="9995" width="8.85546875" style="81"/>
    <col min="9996" max="9996" width="51.140625" style="81" customWidth="1"/>
    <col min="9997" max="9997" width="25.140625" style="81" customWidth="1"/>
    <col min="9998" max="9998" width="11.7109375" style="81" customWidth="1"/>
    <col min="9999" max="9999" width="11.42578125" style="81" customWidth="1"/>
    <col min="10000" max="10000" width="11.42578125" style="81" bestFit="1" customWidth="1"/>
    <col min="10001" max="10001" width="13.140625" style="81" bestFit="1" customWidth="1"/>
    <col min="10002" max="10004" width="11.28515625" style="81" bestFit="1" customWidth="1"/>
    <col min="10005" max="10011" width="11.28515625" style="81" customWidth="1"/>
    <col min="10012" max="10012" width="12.85546875" style="81" bestFit="1" customWidth="1"/>
    <col min="10013" max="10013" width="13.42578125" style="81" bestFit="1" customWidth="1"/>
    <col min="10014" max="10014" width="14.28515625" style="81" bestFit="1" customWidth="1"/>
    <col min="10015" max="10251" width="8.85546875" style="81"/>
    <col min="10252" max="10252" width="51.140625" style="81" customWidth="1"/>
    <col min="10253" max="10253" width="25.140625" style="81" customWidth="1"/>
    <col min="10254" max="10254" width="11.7109375" style="81" customWidth="1"/>
    <col min="10255" max="10255" width="11.42578125" style="81" customWidth="1"/>
    <col min="10256" max="10256" width="11.42578125" style="81" bestFit="1" customWidth="1"/>
    <col min="10257" max="10257" width="13.140625" style="81" bestFit="1" customWidth="1"/>
    <col min="10258" max="10260" width="11.28515625" style="81" bestFit="1" customWidth="1"/>
    <col min="10261" max="10267" width="11.28515625" style="81" customWidth="1"/>
    <col min="10268" max="10268" width="12.85546875" style="81" bestFit="1" customWidth="1"/>
    <col min="10269" max="10269" width="13.42578125" style="81" bestFit="1" customWidth="1"/>
    <col min="10270" max="10270" width="14.28515625" style="81" bestFit="1" customWidth="1"/>
    <col min="10271" max="10507" width="8.85546875" style="81"/>
    <col min="10508" max="10508" width="51.140625" style="81" customWidth="1"/>
    <col min="10509" max="10509" width="25.140625" style="81" customWidth="1"/>
    <col min="10510" max="10510" width="11.7109375" style="81" customWidth="1"/>
    <col min="10511" max="10511" width="11.42578125" style="81" customWidth="1"/>
    <col min="10512" max="10512" width="11.42578125" style="81" bestFit="1" customWidth="1"/>
    <col min="10513" max="10513" width="13.140625" style="81" bestFit="1" customWidth="1"/>
    <col min="10514" max="10516" width="11.28515625" style="81" bestFit="1" customWidth="1"/>
    <col min="10517" max="10523" width="11.28515625" style="81" customWidth="1"/>
    <col min="10524" max="10524" width="12.85546875" style="81" bestFit="1" customWidth="1"/>
    <col min="10525" max="10525" width="13.42578125" style="81" bestFit="1" customWidth="1"/>
    <col min="10526" max="10526" width="14.28515625" style="81" bestFit="1" customWidth="1"/>
    <col min="10527" max="10763" width="8.85546875" style="81"/>
    <col min="10764" max="10764" width="51.140625" style="81" customWidth="1"/>
    <col min="10765" max="10765" width="25.140625" style="81" customWidth="1"/>
    <col min="10766" max="10766" width="11.7109375" style="81" customWidth="1"/>
    <col min="10767" max="10767" width="11.42578125" style="81" customWidth="1"/>
    <col min="10768" max="10768" width="11.42578125" style="81" bestFit="1" customWidth="1"/>
    <col min="10769" max="10769" width="13.140625" style="81" bestFit="1" customWidth="1"/>
    <col min="10770" max="10772" width="11.28515625" style="81" bestFit="1" customWidth="1"/>
    <col min="10773" max="10779" width="11.28515625" style="81" customWidth="1"/>
    <col min="10780" max="10780" width="12.85546875" style="81" bestFit="1" customWidth="1"/>
    <col min="10781" max="10781" width="13.42578125" style="81" bestFit="1" customWidth="1"/>
    <col min="10782" max="10782" width="14.28515625" style="81" bestFit="1" customWidth="1"/>
    <col min="10783" max="11019" width="8.85546875" style="81"/>
    <col min="11020" max="11020" width="51.140625" style="81" customWidth="1"/>
    <col min="11021" max="11021" width="25.140625" style="81" customWidth="1"/>
    <col min="11022" max="11022" width="11.7109375" style="81" customWidth="1"/>
    <col min="11023" max="11023" width="11.42578125" style="81" customWidth="1"/>
    <col min="11024" max="11024" width="11.42578125" style="81" bestFit="1" customWidth="1"/>
    <col min="11025" max="11025" width="13.140625" style="81" bestFit="1" customWidth="1"/>
    <col min="11026" max="11028" width="11.28515625" style="81" bestFit="1" customWidth="1"/>
    <col min="11029" max="11035" width="11.28515625" style="81" customWidth="1"/>
    <col min="11036" max="11036" width="12.85546875" style="81" bestFit="1" customWidth="1"/>
    <col min="11037" max="11037" width="13.42578125" style="81" bestFit="1" customWidth="1"/>
    <col min="11038" max="11038" width="14.28515625" style="81" bestFit="1" customWidth="1"/>
    <col min="11039" max="11275" width="8.85546875" style="81"/>
    <col min="11276" max="11276" width="51.140625" style="81" customWidth="1"/>
    <col min="11277" max="11277" width="25.140625" style="81" customWidth="1"/>
    <col min="11278" max="11278" width="11.7109375" style="81" customWidth="1"/>
    <col min="11279" max="11279" width="11.42578125" style="81" customWidth="1"/>
    <col min="11280" max="11280" width="11.42578125" style="81" bestFit="1" customWidth="1"/>
    <col min="11281" max="11281" width="13.140625" style="81" bestFit="1" customWidth="1"/>
    <col min="11282" max="11284" width="11.28515625" style="81" bestFit="1" customWidth="1"/>
    <col min="11285" max="11291" width="11.28515625" style="81" customWidth="1"/>
    <col min="11292" max="11292" width="12.85546875" style="81" bestFit="1" customWidth="1"/>
    <col min="11293" max="11293" width="13.42578125" style="81" bestFit="1" customWidth="1"/>
    <col min="11294" max="11294" width="14.28515625" style="81" bestFit="1" customWidth="1"/>
    <col min="11295" max="11531" width="8.85546875" style="81"/>
    <col min="11532" max="11532" width="51.140625" style="81" customWidth="1"/>
    <col min="11533" max="11533" width="25.140625" style="81" customWidth="1"/>
    <col min="11534" max="11534" width="11.7109375" style="81" customWidth="1"/>
    <col min="11535" max="11535" width="11.42578125" style="81" customWidth="1"/>
    <col min="11536" max="11536" width="11.42578125" style="81" bestFit="1" customWidth="1"/>
    <col min="11537" max="11537" width="13.140625" style="81" bestFit="1" customWidth="1"/>
    <col min="11538" max="11540" width="11.28515625" style="81" bestFit="1" customWidth="1"/>
    <col min="11541" max="11547" width="11.28515625" style="81" customWidth="1"/>
    <col min="11548" max="11548" width="12.85546875" style="81" bestFit="1" customWidth="1"/>
    <col min="11549" max="11549" width="13.42578125" style="81" bestFit="1" customWidth="1"/>
    <col min="11550" max="11550" width="14.28515625" style="81" bestFit="1" customWidth="1"/>
    <col min="11551" max="11787" width="8.85546875" style="81"/>
    <col min="11788" max="11788" width="51.140625" style="81" customWidth="1"/>
    <col min="11789" max="11789" width="25.140625" style="81" customWidth="1"/>
    <col min="11790" max="11790" width="11.7109375" style="81" customWidth="1"/>
    <col min="11791" max="11791" width="11.42578125" style="81" customWidth="1"/>
    <col min="11792" max="11792" width="11.42578125" style="81" bestFit="1" customWidth="1"/>
    <col min="11793" max="11793" width="13.140625" style="81" bestFit="1" customWidth="1"/>
    <col min="11794" max="11796" width="11.28515625" style="81" bestFit="1" customWidth="1"/>
    <col min="11797" max="11803" width="11.28515625" style="81" customWidth="1"/>
    <col min="11804" max="11804" width="12.85546875" style="81" bestFit="1" customWidth="1"/>
    <col min="11805" max="11805" width="13.42578125" style="81" bestFit="1" customWidth="1"/>
    <col min="11806" max="11806" width="14.28515625" style="81" bestFit="1" customWidth="1"/>
    <col min="11807" max="12043" width="8.85546875" style="81"/>
    <col min="12044" max="12044" width="51.140625" style="81" customWidth="1"/>
    <col min="12045" max="12045" width="25.140625" style="81" customWidth="1"/>
    <col min="12046" max="12046" width="11.7109375" style="81" customWidth="1"/>
    <col min="12047" max="12047" width="11.42578125" style="81" customWidth="1"/>
    <col min="12048" max="12048" width="11.42578125" style="81" bestFit="1" customWidth="1"/>
    <col min="12049" max="12049" width="13.140625" style="81" bestFit="1" customWidth="1"/>
    <col min="12050" max="12052" width="11.28515625" style="81" bestFit="1" customWidth="1"/>
    <col min="12053" max="12059" width="11.28515625" style="81" customWidth="1"/>
    <col min="12060" max="12060" width="12.85546875" style="81" bestFit="1" customWidth="1"/>
    <col min="12061" max="12061" width="13.42578125" style="81" bestFit="1" customWidth="1"/>
    <col min="12062" max="12062" width="14.28515625" style="81" bestFit="1" customWidth="1"/>
    <col min="12063" max="12299" width="8.85546875" style="81"/>
    <col min="12300" max="12300" width="51.140625" style="81" customWidth="1"/>
    <col min="12301" max="12301" width="25.140625" style="81" customWidth="1"/>
    <col min="12302" max="12302" width="11.7109375" style="81" customWidth="1"/>
    <col min="12303" max="12303" width="11.42578125" style="81" customWidth="1"/>
    <col min="12304" max="12304" width="11.42578125" style="81" bestFit="1" customWidth="1"/>
    <col min="12305" max="12305" width="13.140625" style="81" bestFit="1" customWidth="1"/>
    <col min="12306" max="12308" width="11.28515625" style="81" bestFit="1" customWidth="1"/>
    <col min="12309" max="12315" width="11.28515625" style="81" customWidth="1"/>
    <col min="12316" max="12316" width="12.85546875" style="81" bestFit="1" customWidth="1"/>
    <col min="12317" max="12317" width="13.42578125" style="81" bestFit="1" customWidth="1"/>
    <col min="12318" max="12318" width="14.28515625" style="81" bestFit="1" customWidth="1"/>
    <col min="12319" max="12555" width="8.85546875" style="81"/>
    <col min="12556" max="12556" width="51.140625" style="81" customWidth="1"/>
    <col min="12557" max="12557" width="25.140625" style="81" customWidth="1"/>
    <col min="12558" max="12558" width="11.7109375" style="81" customWidth="1"/>
    <col min="12559" max="12559" width="11.42578125" style="81" customWidth="1"/>
    <col min="12560" max="12560" width="11.42578125" style="81" bestFit="1" customWidth="1"/>
    <col min="12561" max="12561" width="13.140625" style="81" bestFit="1" customWidth="1"/>
    <col min="12562" max="12564" width="11.28515625" style="81" bestFit="1" customWidth="1"/>
    <col min="12565" max="12571" width="11.28515625" style="81" customWidth="1"/>
    <col min="12572" max="12572" width="12.85546875" style="81" bestFit="1" customWidth="1"/>
    <col min="12573" max="12573" width="13.42578125" style="81" bestFit="1" customWidth="1"/>
    <col min="12574" max="12574" width="14.28515625" style="81" bestFit="1" customWidth="1"/>
    <col min="12575" max="12811" width="8.85546875" style="81"/>
    <col min="12812" max="12812" width="51.140625" style="81" customWidth="1"/>
    <col min="12813" max="12813" width="25.140625" style="81" customWidth="1"/>
    <col min="12814" max="12814" width="11.7109375" style="81" customWidth="1"/>
    <col min="12815" max="12815" width="11.42578125" style="81" customWidth="1"/>
    <col min="12816" max="12816" width="11.42578125" style="81" bestFit="1" customWidth="1"/>
    <col min="12817" max="12817" width="13.140625" style="81" bestFit="1" customWidth="1"/>
    <col min="12818" max="12820" width="11.28515625" style="81" bestFit="1" customWidth="1"/>
    <col min="12821" max="12827" width="11.28515625" style="81" customWidth="1"/>
    <col min="12828" max="12828" width="12.85546875" style="81" bestFit="1" customWidth="1"/>
    <col min="12829" max="12829" width="13.42578125" style="81" bestFit="1" customWidth="1"/>
    <col min="12830" max="12830" width="14.28515625" style="81" bestFit="1" customWidth="1"/>
    <col min="12831" max="13067" width="8.85546875" style="81"/>
    <col min="13068" max="13068" width="51.140625" style="81" customWidth="1"/>
    <col min="13069" max="13069" width="25.140625" style="81" customWidth="1"/>
    <col min="13070" max="13070" width="11.7109375" style="81" customWidth="1"/>
    <col min="13071" max="13071" width="11.42578125" style="81" customWidth="1"/>
    <col min="13072" max="13072" width="11.42578125" style="81" bestFit="1" customWidth="1"/>
    <col min="13073" max="13073" width="13.140625" style="81" bestFit="1" customWidth="1"/>
    <col min="13074" max="13076" width="11.28515625" style="81" bestFit="1" customWidth="1"/>
    <col min="13077" max="13083" width="11.28515625" style="81" customWidth="1"/>
    <col min="13084" max="13084" width="12.85546875" style="81" bestFit="1" customWidth="1"/>
    <col min="13085" max="13085" width="13.42578125" style="81" bestFit="1" customWidth="1"/>
    <col min="13086" max="13086" width="14.28515625" style="81" bestFit="1" customWidth="1"/>
    <col min="13087" max="13323" width="8.85546875" style="81"/>
    <col min="13324" max="13324" width="51.140625" style="81" customWidth="1"/>
    <col min="13325" max="13325" width="25.140625" style="81" customWidth="1"/>
    <col min="13326" max="13326" width="11.7109375" style="81" customWidth="1"/>
    <col min="13327" max="13327" width="11.42578125" style="81" customWidth="1"/>
    <col min="13328" max="13328" width="11.42578125" style="81" bestFit="1" customWidth="1"/>
    <col min="13329" max="13329" width="13.140625" style="81" bestFit="1" customWidth="1"/>
    <col min="13330" max="13332" width="11.28515625" style="81" bestFit="1" customWidth="1"/>
    <col min="13333" max="13339" width="11.28515625" style="81" customWidth="1"/>
    <col min="13340" max="13340" width="12.85546875" style="81" bestFit="1" customWidth="1"/>
    <col min="13341" max="13341" width="13.42578125" style="81" bestFit="1" customWidth="1"/>
    <col min="13342" max="13342" width="14.28515625" style="81" bestFit="1" customWidth="1"/>
    <col min="13343" max="13579" width="8.85546875" style="81"/>
    <col min="13580" max="13580" width="51.140625" style="81" customWidth="1"/>
    <col min="13581" max="13581" width="25.140625" style="81" customWidth="1"/>
    <col min="13582" max="13582" width="11.7109375" style="81" customWidth="1"/>
    <col min="13583" max="13583" width="11.42578125" style="81" customWidth="1"/>
    <col min="13584" max="13584" width="11.42578125" style="81" bestFit="1" customWidth="1"/>
    <col min="13585" max="13585" width="13.140625" style="81" bestFit="1" customWidth="1"/>
    <col min="13586" max="13588" width="11.28515625" style="81" bestFit="1" customWidth="1"/>
    <col min="13589" max="13595" width="11.28515625" style="81" customWidth="1"/>
    <col min="13596" max="13596" width="12.85546875" style="81" bestFit="1" customWidth="1"/>
    <col min="13597" max="13597" width="13.42578125" style="81" bestFit="1" customWidth="1"/>
    <col min="13598" max="13598" width="14.28515625" style="81" bestFit="1" customWidth="1"/>
    <col min="13599" max="13835" width="8.85546875" style="81"/>
    <col min="13836" max="13836" width="51.140625" style="81" customWidth="1"/>
    <col min="13837" max="13837" width="25.140625" style="81" customWidth="1"/>
    <col min="13838" max="13838" width="11.7109375" style="81" customWidth="1"/>
    <col min="13839" max="13839" width="11.42578125" style="81" customWidth="1"/>
    <col min="13840" max="13840" width="11.42578125" style="81" bestFit="1" customWidth="1"/>
    <col min="13841" max="13841" width="13.140625" style="81" bestFit="1" customWidth="1"/>
    <col min="13842" max="13844" width="11.28515625" style="81" bestFit="1" customWidth="1"/>
    <col min="13845" max="13851" width="11.28515625" style="81" customWidth="1"/>
    <col min="13852" max="13852" width="12.85546875" style="81" bestFit="1" customWidth="1"/>
    <col min="13853" max="13853" width="13.42578125" style="81" bestFit="1" customWidth="1"/>
    <col min="13854" max="13854" width="14.28515625" style="81" bestFit="1" customWidth="1"/>
    <col min="13855" max="14091" width="8.85546875" style="81"/>
    <col min="14092" max="14092" width="51.140625" style="81" customWidth="1"/>
    <col min="14093" max="14093" width="25.140625" style="81" customWidth="1"/>
    <col min="14094" max="14094" width="11.7109375" style="81" customWidth="1"/>
    <col min="14095" max="14095" width="11.42578125" style="81" customWidth="1"/>
    <col min="14096" max="14096" width="11.42578125" style="81" bestFit="1" customWidth="1"/>
    <col min="14097" max="14097" width="13.140625" style="81" bestFit="1" customWidth="1"/>
    <col min="14098" max="14100" width="11.28515625" style="81" bestFit="1" customWidth="1"/>
    <col min="14101" max="14107" width="11.28515625" style="81" customWidth="1"/>
    <col min="14108" max="14108" width="12.85546875" style="81" bestFit="1" customWidth="1"/>
    <col min="14109" max="14109" width="13.42578125" style="81" bestFit="1" customWidth="1"/>
    <col min="14110" max="14110" width="14.28515625" style="81" bestFit="1" customWidth="1"/>
    <col min="14111" max="14347" width="8.85546875" style="81"/>
    <col min="14348" max="14348" width="51.140625" style="81" customWidth="1"/>
    <col min="14349" max="14349" width="25.140625" style="81" customWidth="1"/>
    <col min="14350" max="14350" width="11.7109375" style="81" customWidth="1"/>
    <col min="14351" max="14351" width="11.42578125" style="81" customWidth="1"/>
    <col min="14352" max="14352" width="11.42578125" style="81" bestFit="1" customWidth="1"/>
    <col min="14353" max="14353" width="13.140625" style="81" bestFit="1" customWidth="1"/>
    <col min="14354" max="14356" width="11.28515625" style="81" bestFit="1" customWidth="1"/>
    <col min="14357" max="14363" width="11.28515625" style="81" customWidth="1"/>
    <col min="14364" max="14364" width="12.85546875" style="81" bestFit="1" customWidth="1"/>
    <col min="14365" max="14365" width="13.42578125" style="81" bestFit="1" customWidth="1"/>
    <col min="14366" max="14366" width="14.28515625" style="81" bestFit="1" customWidth="1"/>
    <col min="14367" max="14603" width="8.85546875" style="81"/>
    <col min="14604" max="14604" width="51.140625" style="81" customWidth="1"/>
    <col min="14605" max="14605" width="25.140625" style="81" customWidth="1"/>
    <col min="14606" max="14606" width="11.7109375" style="81" customWidth="1"/>
    <col min="14607" max="14607" width="11.42578125" style="81" customWidth="1"/>
    <col min="14608" max="14608" width="11.42578125" style="81" bestFit="1" customWidth="1"/>
    <col min="14609" max="14609" width="13.140625" style="81" bestFit="1" customWidth="1"/>
    <col min="14610" max="14612" width="11.28515625" style="81" bestFit="1" customWidth="1"/>
    <col min="14613" max="14619" width="11.28515625" style="81" customWidth="1"/>
    <col min="14620" max="14620" width="12.85546875" style="81" bestFit="1" customWidth="1"/>
    <col min="14621" max="14621" width="13.42578125" style="81" bestFit="1" customWidth="1"/>
    <col min="14622" max="14622" width="14.28515625" style="81" bestFit="1" customWidth="1"/>
    <col min="14623" max="14859" width="8.85546875" style="81"/>
    <col min="14860" max="14860" width="51.140625" style="81" customWidth="1"/>
    <col min="14861" max="14861" width="25.140625" style="81" customWidth="1"/>
    <col min="14862" max="14862" width="11.7109375" style="81" customWidth="1"/>
    <col min="14863" max="14863" width="11.42578125" style="81" customWidth="1"/>
    <col min="14864" max="14864" width="11.42578125" style="81" bestFit="1" customWidth="1"/>
    <col min="14865" max="14865" width="13.140625" style="81" bestFit="1" customWidth="1"/>
    <col min="14866" max="14868" width="11.28515625" style="81" bestFit="1" customWidth="1"/>
    <col min="14869" max="14875" width="11.28515625" style="81" customWidth="1"/>
    <col min="14876" max="14876" width="12.85546875" style="81" bestFit="1" customWidth="1"/>
    <col min="14877" max="14877" width="13.42578125" style="81" bestFit="1" customWidth="1"/>
    <col min="14878" max="14878" width="14.28515625" style="81" bestFit="1" customWidth="1"/>
    <col min="14879" max="15115" width="8.85546875" style="81"/>
    <col min="15116" max="15116" width="51.140625" style="81" customWidth="1"/>
    <col min="15117" max="15117" width="25.140625" style="81" customWidth="1"/>
    <col min="15118" max="15118" width="11.7109375" style="81" customWidth="1"/>
    <col min="15119" max="15119" width="11.42578125" style="81" customWidth="1"/>
    <col min="15120" max="15120" width="11.42578125" style="81" bestFit="1" customWidth="1"/>
    <col min="15121" max="15121" width="13.140625" style="81" bestFit="1" customWidth="1"/>
    <col min="15122" max="15124" width="11.28515625" style="81" bestFit="1" customWidth="1"/>
    <col min="15125" max="15131" width="11.28515625" style="81" customWidth="1"/>
    <col min="15132" max="15132" width="12.85546875" style="81" bestFit="1" customWidth="1"/>
    <col min="15133" max="15133" width="13.42578125" style="81" bestFit="1" customWidth="1"/>
    <col min="15134" max="15134" width="14.28515625" style="81" bestFit="1" customWidth="1"/>
    <col min="15135" max="15371" width="8.85546875" style="81"/>
    <col min="15372" max="15372" width="51.140625" style="81" customWidth="1"/>
    <col min="15373" max="15373" width="25.140625" style="81" customWidth="1"/>
    <col min="15374" max="15374" width="11.7109375" style="81" customWidth="1"/>
    <col min="15375" max="15375" width="11.42578125" style="81" customWidth="1"/>
    <col min="15376" max="15376" width="11.42578125" style="81" bestFit="1" customWidth="1"/>
    <col min="15377" max="15377" width="13.140625" style="81" bestFit="1" customWidth="1"/>
    <col min="15378" max="15380" width="11.28515625" style="81" bestFit="1" customWidth="1"/>
    <col min="15381" max="15387" width="11.28515625" style="81" customWidth="1"/>
    <col min="15388" max="15388" width="12.85546875" style="81" bestFit="1" customWidth="1"/>
    <col min="15389" max="15389" width="13.42578125" style="81" bestFit="1" customWidth="1"/>
    <col min="15390" max="15390" width="14.28515625" style="81" bestFit="1" customWidth="1"/>
    <col min="15391" max="15627" width="8.85546875" style="81"/>
    <col min="15628" max="15628" width="51.140625" style="81" customWidth="1"/>
    <col min="15629" max="15629" width="25.140625" style="81" customWidth="1"/>
    <col min="15630" max="15630" width="11.7109375" style="81" customWidth="1"/>
    <col min="15631" max="15631" width="11.42578125" style="81" customWidth="1"/>
    <col min="15632" max="15632" width="11.42578125" style="81" bestFit="1" customWidth="1"/>
    <col min="15633" max="15633" width="13.140625" style="81" bestFit="1" customWidth="1"/>
    <col min="15634" max="15636" width="11.28515625" style="81" bestFit="1" customWidth="1"/>
    <col min="15637" max="15643" width="11.28515625" style="81" customWidth="1"/>
    <col min="15644" max="15644" width="12.85546875" style="81" bestFit="1" customWidth="1"/>
    <col min="15645" max="15645" width="13.42578125" style="81" bestFit="1" customWidth="1"/>
    <col min="15646" max="15646" width="14.28515625" style="81" bestFit="1" customWidth="1"/>
    <col min="15647" max="15883" width="8.85546875" style="81"/>
    <col min="15884" max="15884" width="51.140625" style="81" customWidth="1"/>
    <col min="15885" max="15885" width="25.140625" style="81" customWidth="1"/>
    <col min="15886" max="15886" width="11.7109375" style="81" customWidth="1"/>
    <col min="15887" max="15887" width="11.42578125" style="81" customWidth="1"/>
    <col min="15888" max="15888" width="11.42578125" style="81" bestFit="1" customWidth="1"/>
    <col min="15889" max="15889" width="13.140625" style="81" bestFit="1" customWidth="1"/>
    <col min="15890" max="15892" width="11.28515625" style="81" bestFit="1" customWidth="1"/>
    <col min="15893" max="15899" width="11.28515625" style="81" customWidth="1"/>
    <col min="15900" max="15900" width="12.85546875" style="81" bestFit="1" customWidth="1"/>
    <col min="15901" max="15901" width="13.42578125" style="81" bestFit="1" customWidth="1"/>
    <col min="15902" max="15902" width="14.28515625" style="81" bestFit="1" customWidth="1"/>
    <col min="15903" max="16139" width="8.85546875" style="81"/>
    <col min="16140" max="16140" width="51.140625" style="81" customWidth="1"/>
    <col min="16141" max="16141" width="25.140625" style="81" customWidth="1"/>
    <col min="16142" max="16142" width="11.7109375" style="81" customWidth="1"/>
    <col min="16143" max="16143" width="11.42578125" style="81" customWidth="1"/>
    <col min="16144" max="16144" width="11.42578125" style="81" bestFit="1" customWidth="1"/>
    <col min="16145" max="16145" width="13.140625" style="81" bestFit="1" customWidth="1"/>
    <col min="16146" max="16148" width="11.28515625" style="81" bestFit="1" customWidth="1"/>
    <col min="16149" max="16155" width="11.28515625" style="81" customWidth="1"/>
    <col min="16156" max="16156" width="12.85546875" style="81" bestFit="1" customWidth="1"/>
    <col min="16157" max="16157" width="13.42578125" style="81" bestFit="1" customWidth="1"/>
    <col min="16158" max="16158" width="14.28515625" style="81" bestFit="1" customWidth="1"/>
    <col min="16159" max="16384" width="8.85546875" style="81"/>
  </cols>
  <sheetData>
    <row r="1" spans="1:31" x14ac:dyDescent="0.2">
      <c r="A1" s="76"/>
      <c r="B1" s="478" t="s">
        <v>108</v>
      </c>
      <c r="C1" s="479"/>
      <c r="D1" s="478" t="s">
        <v>216</v>
      </c>
      <c r="E1" s="479"/>
      <c r="F1" s="475" t="s">
        <v>109</v>
      </c>
      <c r="G1" s="475"/>
      <c r="H1" s="473" t="s">
        <v>217</v>
      </c>
      <c r="I1" s="474"/>
      <c r="K1" s="78"/>
      <c r="L1" s="79" t="s">
        <v>172</v>
      </c>
      <c r="M1" s="79" t="s">
        <v>173</v>
      </c>
      <c r="N1" s="79" t="s">
        <v>174</v>
      </c>
      <c r="O1" s="79" t="s">
        <v>175</v>
      </c>
      <c r="P1" s="79" t="s">
        <v>176</v>
      </c>
      <c r="Q1" s="79" t="s">
        <v>177</v>
      </c>
      <c r="R1" s="79" t="s">
        <v>178</v>
      </c>
      <c r="S1" s="79" t="s">
        <v>179</v>
      </c>
      <c r="T1" s="79" t="s">
        <v>180</v>
      </c>
      <c r="U1" s="79" t="s">
        <v>189</v>
      </c>
      <c r="V1" s="80" t="s">
        <v>137</v>
      </c>
      <c r="AD1" s="77"/>
      <c r="AE1" s="82"/>
    </row>
    <row r="2" spans="1:31" x14ac:dyDescent="0.2">
      <c r="A2" s="83" t="s">
        <v>157</v>
      </c>
      <c r="B2" s="466">
        <v>80000</v>
      </c>
      <c r="C2" s="467"/>
      <c r="D2" s="466">
        <v>589000</v>
      </c>
      <c r="E2" s="467"/>
      <c r="F2" s="476">
        <v>35000</v>
      </c>
      <c r="G2" s="476"/>
      <c r="H2" s="466">
        <v>60000</v>
      </c>
      <c r="I2" s="467"/>
      <c r="K2" s="78" t="s">
        <v>140</v>
      </c>
      <c r="L2" s="86">
        <f>(1600+380)+319</f>
        <v>2299</v>
      </c>
      <c r="M2" s="87">
        <v>204</v>
      </c>
      <c r="N2" s="86">
        <v>240</v>
      </c>
      <c r="O2" s="86">
        <v>245</v>
      </c>
      <c r="P2" s="86">
        <v>190</v>
      </c>
      <c r="Q2" s="86">
        <v>61</v>
      </c>
      <c r="R2" s="86">
        <v>51</v>
      </c>
      <c r="S2" s="86">
        <v>90</v>
      </c>
      <c r="T2" s="86">
        <v>194</v>
      </c>
      <c r="U2" s="86">
        <v>9</v>
      </c>
      <c r="V2" s="89">
        <f>SUM(L2:U2)</f>
        <v>3583</v>
      </c>
    </row>
    <row r="3" spans="1:31" ht="15.75" customHeight="1" thickBot="1" x14ac:dyDescent="0.25">
      <c r="A3" s="88" t="s">
        <v>158</v>
      </c>
      <c r="B3" s="464">
        <v>75000</v>
      </c>
      <c r="C3" s="465"/>
      <c r="D3" s="480">
        <v>300000</v>
      </c>
      <c r="E3" s="481"/>
      <c r="F3" s="477">
        <v>40000</v>
      </c>
      <c r="G3" s="477"/>
      <c r="H3" s="464">
        <v>70000</v>
      </c>
      <c r="I3" s="465"/>
      <c r="K3" s="78" t="s">
        <v>303</v>
      </c>
      <c r="L3" s="89">
        <f>1466+95</f>
        <v>1561</v>
      </c>
      <c r="M3" s="87">
        <f>SUM(B56:C56)</f>
        <v>60</v>
      </c>
      <c r="N3" s="89">
        <f>SUM(B57:C57)</f>
        <v>78</v>
      </c>
      <c r="O3" s="89">
        <f>SUM(B58:C58)</f>
        <v>64</v>
      </c>
      <c r="P3" s="89">
        <f>SUM(B59:C59)</f>
        <v>54</v>
      </c>
      <c r="Q3" s="89">
        <f>SUM(B60:C60)</f>
        <v>41</v>
      </c>
      <c r="R3" s="89">
        <f>SUM(B61:C61)</f>
        <v>37</v>
      </c>
      <c r="S3" s="89">
        <f>SUM(B62:C62)</f>
        <v>47</v>
      </c>
      <c r="T3" s="89">
        <f>SUM(B63:C63)</f>
        <v>35</v>
      </c>
      <c r="U3" s="89">
        <f>SUM(B64:C64)</f>
        <v>0</v>
      </c>
      <c r="V3" s="89">
        <f>SUM(L3:U3)</f>
        <v>1977</v>
      </c>
    </row>
    <row r="4" spans="1:31" x14ac:dyDescent="0.2">
      <c r="K4" s="78" t="s">
        <v>142</v>
      </c>
      <c r="L4" s="90">
        <f>L3/L2</f>
        <v>0.67899086559373645</v>
      </c>
      <c r="M4" s="90">
        <f t="shared" ref="M4:V4" si="0">M3/M2</f>
        <v>0.29411764705882354</v>
      </c>
      <c r="N4" s="90">
        <f t="shared" si="0"/>
        <v>0.32500000000000001</v>
      </c>
      <c r="O4" s="90">
        <f t="shared" si="0"/>
        <v>0.26122448979591839</v>
      </c>
      <c r="P4" s="90">
        <f t="shared" si="0"/>
        <v>0.28421052631578947</v>
      </c>
      <c r="Q4" s="90">
        <f t="shared" si="0"/>
        <v>0.67213114754098358</v>
      </c>
      <c r="R4" s="90">
        <f t="shared" si="0"/>
        <v>0.72549019607843135</v>
      </c>
      <c r="S4" s="90">
        <f t="shared" si="0"/>
        <v>0.52222222222222225</v>
      </c>
      <c r="T4" s="90">
        <f t="shared" si="0"/>
        <v>0.18041237113402062</v>
      </c>
      <c r="U4" s="90">
        <f t="shared" si="0"/>
        <v>0</v>
      </c>
      <c r="V4" s="90">
        <f t="shared" si="0"/>
        <v>0.55177225788445439</v>
      </c>
    </row>
    <row r="5" spans="1:31" x14ac:dyDescent="0.2">
      <c r="K5" s="78" t="s">
        <v>304</v>
      </c>
      <c r="L5" s="89">
        <f>SUM(X55:Y55)</f>
        <v>1683</v>
      </c>
      <c r="M5" s="89">
        <f>SUM(X56:Y56)</f>
        <v>90</v>
      </c>
      <c r="N5" s="89">
        <f>SUM(X57:Y57)</f>
        <v>108</v>
      </c>
      <c r="O5" s="89">
        <f>SUM(X58:Y58)</f>
        <v>84</v>
      </c>
      <c r="P5" s="89">
        <f>SUM(X59:Y59)</f>
        <v>80</v>
      </c>
      <c r="Q5" s="89">
        <f>SUM(X60:Y60)</f>
        <v>48</v>
      </c>
      <c r="R5" s="89">
        <f>SUM(X61:Y61)</f>
        <v>44</v>
      </c>
      <c r="S5" s="89">
        <f>SUM(X62:Y62)</f>
        <v>76</v>
      </c>
      <c r="T5" s="89">
        <f>SUM(X63:Y63)</f>
        <v>67</v>
      </c>
      <c r="U5" s="89">
        <f>SUM(X64:Y64)</f>
        <v>0</v>
      </c>
      <c r="V5" s="89">
        <f>SUM(L5:U5)</f>
        <v>2280</v>
      </c>
      <c r="W5" s="117">
        <f>V5-V3</f>
        <v>303</v>
      </c>
    </row>
    <row r="6" spans="1:31" x14ac:dyDescent="0.2">
      <c r="K6" s="78" t="s">
        <v>142</v>
      </c>
      <c r="L6" s="90">
        <f>L5/L2</f>
        <v>0.73205741626794263</v>
      </c>
      <c r="M6" s="90">
        <f t="shared" ref="M6:U6" si="1">M5/M2</f>
        <v>0.44117647058823528</v>
      </c>
      <c r="N6" s="90">
        <f t="shared" si="1"/>
        <v>0.45</v>
      </c>
      <c r="O6" s="90">
        <f t="shared" si="1"/>
        <v>0.34285714285714286</v>
      </c>
      <c r="P6" s="90">
        <f t="shared" si="1"/>
        <v>0.42105263157894735</v>
      </c>
      <c r="Q6" s="90">
        <f t="shared" si="1"/>
        <v>0.78688524590163933</v>
      </c>
      <c r="R6" s="90">
        <f t="shared" si="1"/>
        <v>0.86274509803921573</v>
      </c>
      <c r="S6" s="90">
        <f>S5/S2</f>
        <v>0.84444444444444444</v>
      </c>
      <c r="T6" s="90">
        <f t="shared" si="1"/>
        <v>0.34536082474226804</v>
      </c>
      <c r="U6" s="90">
        <f t="shared" si="1"/>
        <v>0</v>
      </c>
      <c r="V6" s="90">
        <f>V5/V2</f>
        <v>0.6363382640245604</v>
      </c>
    </row>
    <row r="7" spans="1:31" x14ac:dyDescent="0.2">
      <c r="A7" s="92">
        <v>2025</v>
      </c>
      <c r="B7" s="91" t="s">
        <v>214</v>
      </c>
      <c r="C7" s="91" t="s">
        <v>215</v>
      </c>
      <c r="D7" s="91" t="s">
        <v>214</v>
      </c>
      <c r="E7" s="91" t="s">
        <v>215</v>
      </c>
      <c r="F7" s="91" t="s">
        <v>214</v>
      </c>
      <c r="G7" s="91" t="s">
        <v>215</v>
      </c>
      <c r="H7" s="91" t="s">
        <v>214</v>
      </c>
      <c r="I7" s="91" t="s">
        <v>215</v>
      </c>
      <c r="J7" s="91" t="s">
        <v>214</v>
      </c>
      <c r="K7" s="91" t="s">
        <v>215</v>
      </c>
      <c r="L7" s="91" t="s">
        <v>214</v>
      </c>
      <c r="M7" s="91" t="s">
        <v>215</v>
      </c>
      <c r="N7" s="91" t="s">
        <v>214</v>
      </c>
      <c r="O7" s="91" t="s">
        <v>215</v>
      </c>
      <c r="P7" s="91" t="s">
        <v>214</v>
      </c>
      <c r="Q7" s="91" t="s">
        <v>215</v>
      </c>
      <c r="R7" s="91" t="s">
        <v>214</v>
      </c>
      <c r="S7" s="91" t="s">
        <v>215</v>
      </c>
      <c r="T7" s="91" t="s">
        <v>214</v>
      </c>
      <c r="U7" s="91" t="s">
        <v>215</v>
      </c>
      <c r="V7" s="91" t="s">
        <v>214</v>
      </c>
      <c r="W7" s="91" t="s">
        <v>215</v>
      </c>
      <c r="X7" s="91" t="s">
        <v>214</v>
      </c>
      <c r="Y7" s="91" t="s">
        <v>215</v>
      </c>
    </row>
    <row r="8" spans="1:31" s="82" customFormat="1" x14ac:dyDescent="0.2">
      <c r="A8" s="92" t="s">
        <v>111</v>
      </c>
      <c r="B8" s="472" t="s">
        <v>112</v>
      </c>
      <c r="C8" s="472"/>
      <c r="D8" s="472" t="s">
        <v>113</v>
      </c>
      <c r="E8" s="472"/>
      <c r="F8" s="472" t="s">
        <v>114</v>
      </c>
      <c r="G8" s="472"/>
      <c r="H8" s="472" t="s">
        <v>115</v>
      </c>
      <c r="I8" s="472"/>
      <c r="J8" s="472" t="s">
        <v>116</v>
      </c>
      <c r="K8" s="472"/>
      <c r="L8" s="472" t="s">
        <v>117</v>
      </c>
      <c r="M8" s="472"/>
      <c r="N8" s="472" t="s">
        <v>118</v>
      </c>
      <c r="O8" s="472"/>
      <c r="P8" s="472" t="s">
        <v>119</v>
      </c>
      <c r="Q8" s="472"/>
      <c r="R8" s="472" t="s">
        <v>120</v>
      </c>
      <c r="S8" s="472"/>
      <c r="T8" s="472" t="s">
        <v>121</v>
      </c>
      <c r="U8" s="472"/>
      <c r="V8" s="472" t="s">
        <v>122</v>
      </c>
      <c r="W8" s="472"/>
      <c r="X8" s="472" t="s">
        <v>123</v>
      </c>
      <c r="Y8" s="472"/>
      <c r="Z8" s="92"/>
    </row>
    <row r="9" spans="1:31" ht="13.5" thickBot="1" x14ac:dyDescent="0.25">
      <c r="A9" s="77" t="s">
        <v>124</v>
      </c>
      <c r="B9" s="470">
        <v>0.75</v>
      </c>
      <c r="C9" s="470"/>
      <c r="D9" s="470">
        <v>0.99</v>
      </c>
      <c r="E9" s="470"/>
      <c r="F9" s="470">
        <v>1</v>
      </c>
      <c r="G9" s="470"/>
      <c r="H9" s="470">
        <v>0.98</v>
      </c>
      <c r="I9" s="470"/>
      <c r="J9" s="470">
        <v>1.08</v>
      </c>
      <c r="K9" s="470"/>
      <c r="L9" s="470">
        <v>0.96</v>
      </c>
      <c r="M9" s="470"/>
      <c r="N9" s="470">
        <v>0.83</v>
      </c>
      <c r="O9" s="470"/>
      <c r="P9" s="470">
        <v>0.91</v>
      </c>
      <c r="Q9" s="470"/>
      <c r="R9" s="470">
        <v>0.98</v>
      </c>
      <c r="S9" s="470"/>
      <c r="T9" s="470">
        <v>1.08</v>
      </c>
      <c r="U9" s="470"/>
      <c r="V9" s="470">
        <v>1.18</v>
      </c>
      <c r="W9" s="470"/>
      <c r="X9" s="470">
        <v>1.26</v>
      </c>
      <c r="Y9" s="470"/>
    </row>
    <row r="10" spans="1:31" ht="11.25" customHeight="1" x14ac:dyDescent="0.2">
      <c r="A10" s="76" t="s">
        <v>202</v>
      </c>
      <c r="B10" s="457" t="s">
        <v>125</v>
      </c>
      <c r="C10" s="471"/>
      <c r="D10" s="457" t="s">
        <v>126</v>
      </c>
      <c r="E10" s="471"/>
      <c r="F10" s="457" t="s">
        <v>127</v>
      </c>
      <c r="G10" s="458"/>
      <c r="H10" s="457" t="s">
        <v>128</v>
      </c>
      <c r="I10" s="458"/>
      <c r="J10" s="457" t="s">
        <v>129</v>
      </c>
      <c r="K10" s="458"/>
      <c r="L10" s="457" t="s">
        <v>130</v>
      </c>
      <c r="M10" s="458"/>
      <c r="N10" s="457" t="s">
        <v>131</v>
      </c>
      <c r="O10" s="458"/>
      <c r="P10" s="457" t="s">
        <v>132</v>
      </c>
      <c r="Q10" s="458"/>
      <c r="R10" s="457" t="s">
        <v>133</v>
      </c>
      <c r="S10" s="458"/>
      <c r="T10" s="457" t="s">
        <v>134</v>
      </c>
      <c r="U10" s="458"/>
      <c r="V10" s="457" t="s">
        <v>135</v>
      </c>
      <c r="W10" s="458"/>
      <c r="X10" s="457" t="s">
        <v>136</v>
      </c>
      <c r="Y10" s="458"/>
      <c r="Z10" s="373" t="s">
        <v>137</v>
      </c>
      <c r="AA10" s="354" t="s">
        <v>486</v>
      </c>
    </row>
    <row r="11" spans="1:31" x14ac:dyDescent="0.2">
      <c r="A11" s="94" t="s">
        <v>203</v>
      </c>
      <c r="B11" s="468">
        <f>B68+C68</f>
        <v>132201250</v>
      </c>
      <c r="C11" s="469"/>
      <c r="D11" s="468">
        <f>D68+E68</f>
        <v>177000650</v>
      </c>
      <c r="E11" s="469"/>
      <c r="F11" s="468">
        <f>F68+G68</f>
        <v>179585000</v>
      </c>
      <c r="G11" s="469"/>
      <c r="H11" s="468">
        <f>H68+I68</f>
        <v>176784300</v>
      </c>
      <c r="I11" s="469"/>
      <c r="J11" s="468">
        <f>J68+K68</f>
        <v>195476800</v>
      </c>
      <c r="K11" s="469"/>
      <c r="L11" s="468">
        <f>L68+M68</f>
        <v>174020600</v>
      </c>
      <c r="M11" s="469"/>
      <c r="N11" s="468">
        <f>N68+O68</f>
        <v>150491450</v>
      </c>
      <c r="O11" s="469"/>
      <c r="P11" s="468">
        <f>P68+Q68</f>
        <v>165031650</v>
      </c>
      <c r="Q11" s="469"/>
      <c r="R11" s="468">
        <f>R68+S68</f>
        <v>177942100</v>
      </c>
      <c r="S11" s="469"/>
      <c r="T11" s="468">
        <f>T68+U68</f>
        <v>196513600</v>
      </c>
      <c r="U11" s="469"/>
      <c r="V11" s="468">
        <f>V68+W68</f>
        <v>215165100</v>
      </c>
      <c r="W11" s="469"/>
      <c r="X11" s="468">
        <f>X68+Y68</f>
        <v>230244700</v>
      </c>
      <c r="Y11" s="469"/>
      <c r="Z11" s="95">
        <f>SUM(B11:Y11)</f>
        <v>2170457200</v>
      </c>
      <c r="AA11" s="102">
        <f>Z11/Z28-1</f>
        <v>0.16090313184851168</v>
      </c>
    </row>
    <row r="12" spans="1:31" x14ac:dyDescent="0.2">
      <c r="A12" s="94" t="s">
        <v>213</v>
      </c>
      <c r="B12" s="468">
        <f>SUM(B13:C21)</f>
        <v>41518500</v>
      </c>
      <c r="C12" s="469"/>
      <c r="D12" s="468">
        <f>SUM(D13:E21)</f>
        <v>55444420</v>
      </c>
      <c r="E12" s="469"/>
      <c r="F12" s="468">
        <f t="shared" ref="F12" si="2">SUM(F13:G21)</f>
        <v>57518000</v>
      </c>
      <c r="G12" s="469"/>
      <c r="H12" s="468">
        <f t="shared" ref="H12" si="3">SUM(H13:I21)</f>
        <v>58350840</v>
      </c>
      <c r="I12" s="469"/>
      <c r="J12" s="468">
        <f t="shared" ref="J12" si="4">SUM(J13:K21)</f>
        <v>66575640</v>
      </c>
      <c r="K12" s="469"/>
      <c r="L12" s="468">
        <f t="shared" ref="L12" si="5">SUM(L13:M21)</f>
        <v>60431680</v>
      </c>
      <c r="M12" s="469"/>
      <c r="N12" s="468">
        <f t="shared" ref="N12" si="6">SUM(N13:O21)</f>
        <v>52358890</v>
      </c>
      <c r="O12" s="469"/>
      <c r="P12" s="468">
        <f t="shared" ref="P12" si="7">SUM(P13:Q21)</f>
        <v>57565530</v>
      </c>
      <c r="Q12" s="469"/>
      <c r="R12" s="468">
        <f t="shared" ref="R12" si="8">SUM(R13:S21)</f>
        <v>62635340</v>
      </c>
      <c r="S12" s="469"/>
      <c r="T12" s="468">
        <f t="shared" ref="T12" si="9">SUM(T13:U21)</f>
        <v>70426640</v>
      </c>
      <c r="U12" s="469"/>
      <c r="V12" s="468">
        <f t="shared" ref="V12" si="10">SUM(V13:W21)</f>
        <v>78857940</v>
      </c>
      <c r="W12" s="469"/>
      <c r="X12" s="468">
        <f t="shared" ref="X12" si="11">SUM(X13:Y21)</f>
        <v>85983580</v>
      </c>
      <c r="Y12" s="469"/>
      <c r="Z12" s="96">
        <f>SUM(B12:Y12)</f>
        <v>747667000</v>
      </c>
      <c r="AA12" s="102">
        <f t="shared" ref="AA12:AA22" si="12">Z12/Z29-1</f>
        <v>0.48729334137377966</v>
      </c>
    </row>
    <row r="13" spans="1:31" x14ac:dyDescent="0.2">
      <c r="A13" s="97" t="s">
        <v>204</v>
      </c>
      <c r="B13" s="466">
        <f t="shared" ref="B13:B20" si="13">B69+C69</f>
        <v>6073500</v>
      </c>
      <c r="C13" s="467"/>
      <c r="D13" s="466">
        <f>D69+E69</f>
        <v>8137020</v>
      </c>
      <c r="E13" s="467"/>
      <c r="F13" s="466">
        <f>F69+G69</f>
        <v>8483000</v>
      </c>
      <c r="G13" s="467"/>
      <c r="H13" s="466">
        <f t="shared" ref="H13" si="14">H69+I69</f>
        <v>8650540</v>
      </c>
      <c r="I13" s="467"/>
      <c r="J13" s="466">
        <f t="shared" ref="J13" si="15">J69+K69</f>
        <v>9917840</v>
      </c>
      <c r="K13" s="467"/>
      <c r="L13" s="466">
        <f t="shared" ref="L13" si="16">L69+M69</f>
        <v>9038080</v>
      </c>
      <c r="M13" s="467"/>
      <c r="N13" s="466">
        <f t="shared" ref="N13" si="17">N69+O69</f>
        <v>7841840</v>
      </c>
      <c r="O13" s="467"/>
      <c r="P13" s="466">
        <f t="shared" ref="P13" si="18">P69+Q69</f>
        <v>8637680</v>
      </c>
      <c r="Q13" s="467"/>
      <c r="R13" s="466">
        <f t="shared" ref="R13" si="19">R69+S69</f>
        <v>9412540</v>
      </c>
      <c r="S13" s="467"/>
      <c r="T13" s="466">
        <f t="shared" ref="T13" si="20">T69+U69</f>
        <v>10606840</v>
      </c>
      <c r="U13" s="467"/>
      <c r="V13" s="466">
        <f t="shared" ref="V13" si="21">V69+W69</f>
        <v>11888140</v>
      </c>
      <c r="W13" s="467"/>
      <c r="X13" s="466">
        <f t="shared" ref="X13" si="22">X69+Y69</f>
        <v>12929480</v>
      </c>
      <c r="Y13" s="467"/>
      <c r="Z13" s="95">
        <f t="shared" ref="Z13:Z21" si="23">SUM(B13:X13)</f>
        <v>111616500</v>
      </c>
      <c r="AA13" s="102">
        <f t="shared" si="12"/>
        <v>0.89923123726002063</v>
      </c>
    </row>
    <row r="14" spans="1:31" x14ac:dyDescent="0.2">
      <c r="A14" s="97" t="s">
        <v>205</v>
      </c>
      <c r="B14" s="466">
        <f t="shared" si="13"/>
        <v>6700500</v>
      </c>
      <c r="C14" s="467"/>
      <c r="D14" s="466">
        <f t="shared" ref="B14:D21" si="24">D70+E70</f>
        <v>8964660</v>
      </c>
      <c r="E14" s="467"/>
      <c r="F14" s="466">
        <f t="shared" ref="F14" si="25">F70+G70</f>
        <v>9319000</v>
      </c>
      <c r="G14" s="467"/>
      <c r="H14" s="466">
        <f t="shared" ref="H14" si="26">H70+I70</f>
        <v>9469820</v>
      </c>
      <c r="I14" s="467"/>
      <c r="J14" s="466">
        <f t="shared" ref="J14" si="27">J70+K70</f>
        <v>10820720</v>
      </c>
      <c r="K14" s="467"/>
      <c r="L14" s="466">
        <f t="shared" ref="L14" si="28">L70+M70</f>
        <v>9840640</v>
      </c>
      <c r="M14" s="467"/>
      <c r="N14" s="466">
        <f t="shared" ref="N14" si="29">N70+O70</f>
        <v>8535720</v>
      </c>
      <c r="O14" s="467"/>
      <c r="P14" s="466">
        <f t="shared" ref="P14" si="30">P70+Q70</f>
        <v>9398440</v>
      </c>
      <c r="Q14" s="467"/>
      <c r="R14" s="466">
        <f t="shared" ref="R14" si="31">R70+S70</f>
        <v>10231820</v>
      </c>
      <c r="S14" s="467"/>
      <c r="T14" s="466">
        <f t="shared" ref="T14" si="32">T70+U70</f>
        <v>11509720.000000002</v>
      </c>
      <c r="U14" s="467"/>
      <c r="V14" s="466">
        <f t="shared" ref="V14" si="33">V70+W70</f>
        <v>12874620</v>
      </c>
      <c r="W14" s="467"/>
      <c r="X14" s="466">
        <f t="shared" ref="X14" si="34">X70+Y70</f>
        <v>13982840</v>
      </c>
      <c r="Y14" s="467"/>
      <c r="Z14" s="96">
        <f t="shared" si="23"/>
        <v>121648500</v>
      </c>
      <c r="AA14" s="102">
        <f t="shared" si="12"/>
        <v>0.17698835680896274</v>
      </c>
    </row>
    <row r="15" spans="1:31" x14ac:dyDescent="0.2">
      <c r="A15" s="97" t="s">
        <v>206</v>
      </c>
      <c r="B15" s="466">
        <f t="shared" si="13"/>
        <v>5913000</v>
      </c>
      <c r="C15" s="467"/>
      <c r="D15" s="466">
        <f t="shared" si="24"/>
        <v>7845160</v>
      </c>
      <c r="E15" s="467"/>
      <c r="F15" s="466">
        <f t="shared" ref="F15" si="35">F71+G71</f>
        <v>8039000</v>
      </c>
      <c r="G15" s="467"/>
      <c r="H15" s="466">
        <f t="shared" ref="H15" si="36">H71+I71</f>
        <v>8026820</v>
      </c>
      <c r="I15" s="467"/>
      <c r="J15" s="466">
        <f t="shared" ref="J15" si="37">J71+K71</f>
        <v>9039720</v>
      </c>
      <c r="K15" s="467"/>
      <c r="L15" s="466">
        <f t="shared" ref="L15" si="38">L71+M71</f>
        <v>8144640</v>
      </c>
      <c r="M15" s="467"/>
      <c r="N15" s="466">
        <f t="shared" ref="N15" si="39">N71+O71</f>
        <v>7041720</v>
      </c>
      <c r="O15" s="467"/>
      <c r="P15" s="466">
        <f t="shared" ref="P15" si="40">P71+Q71</f>
        <v>7720440</v>
      </c>
      <c r="Q15" s="467"/>
      <c r="R15" s="466">
        <f t="shared" ref="R15" si="41">R71+S71</f>
        <v>8434320</v>
      </c>
      <c r="S15" s="467"/>
      <c r="T15" s="466">
        <f t="shared" ref="T15" si="42">T71+U71</f>
        <v>9525720</v>
      </c>
      <c r="U15" s="467"/>
      <c r="V15" s="466">
        <f t="shared" ref="V15" si="43">V71+W71</f>
        <v>10662120</v>
      </c>
      <c r="W15" s="467"/>
      <c r="X15" s="466">
        <f t="shared" ref="X15" si="44">X71+Y71</f>
        <v>11660340</v>
      </c>
      <c r="Y15" s="467"/>
      <c r="Z15" s="98">
        <f>SUM(B15:X15)</f>
        <v>102053000</v>
      </c>
      <c r="AA15" s="102">
        <f t="shared" si="12"/>
        <v>1.3774558741139118</v>
      </c>
    </row>
    <row r="16" spans="1:31" x14ac:dyDescent="0.2">
      <c r="A16" s="97" t="s">
        <v>207</v>
      </c>
      <c r="B16" s="466">
        <f t="shared" si="13"/>
        <v>6507000</v>
      </c>
      <c r="C16" s="467"/>
      <c r="D16" s="466">
        <f t="shared" si="24"/>
        <v>8669240</v>
      </c>
      <c r="E16" s="467"/>
      <c r="F16" s="466">
        <f t="shared" ref="F16" si="45">F72+G72</f>
        <v>8946000</v>
      </c>
      <c r="G16" s="467"/>
      <c r="H16" s="466">
        <f t="shared" ref="H16" si="46">H72+I72</f>
        <v>8989980</v>
      </c>
      <c r="I16" s="467"/>
      <c r="J16" s="466">
        <f t="shared" ref="J16" si="47">J72+K72</f>
        <v>10138080</v>
      </c>
      <c r="K16" s="467"/>
      <c r="L16" s="466">
        <f t="shared" ref="L16" si="48">L72+M72</f>
        <v>9120960</v>
      </c>
      <c r="M16" s="467"/>
      <c r="N16" s="466">
        <f t="shared" ref="N16" si="49">N72+O72</f>
        <v>7885830</v>
      </c>
      <c r="O16" s="467"/>
      <c r="P16" s="466">
        <f t="shared" ref="P16" si="50">P72+Q72</f>
        <v>8645910</v>
      </c>
      <c r="Q16" s="467"/>
      <c r="R16" s="466">
        <f t="shared" ref="R16" si="51">R72+S72</f>
        <v>9430980</v>
      </c>
      <c r="S16" s="467"/>
      <c r="T16" s="466">
        <f t="shared" ref="T16" si="52">T72+U72</f>
        <v>10664080</v>
      </c>
      <c r="U16" s="467"/>
      <c r="V16" s="466">
        <f t="shared" ref="V16" si="53">V72+W72</f>
        <v>12030680</v>
      </c>
      <c r="W16" s="467"/>
      <c r="X16" s="466">
        <f t="shared" ref="X16" si="54">X72+Y72</f>
        <v>13225260</v>
      </c>
      <c r="Y16" s="467"/>
      <c r="Z16" s="96">
        <f t="shared" si="23"/>
        <v>114254000</v>
      </c>
      <c r="AA16" s="102">
        <f t="shared" si="12"/>
        <v>0.1142455973008536</v>
      </c>
    </row>
    <row r="17" spans="1:30" x14ac:dyDescent="0.2">
      <c r="A17" s="97" t="s">
        <v>208</v>
      </c>
      <c r="B17" s="466">
        <f t="shared" si="13"/>
        <v>3462750</v>
      </c>
      <c r="C17" s="467"/>
      <c r="D17" s="466">
        <f t="shared" si="24"/>
        <v>4570830</v>
      </c>
      <c r="E17" s="467"/>
      <c r="F17" s="466">
        <f t="shared" ref="F17" si="55">F73+G73</f>
        <v>4657000</v>
      </c>
      <c r="G17" s="467"/>
      <c r="H17" s="466">
        <f t="shared" ref="H17" si="56">H73+I73</f>
        <v>4678160</v>
      </c>
      <c r="I17" s="467"/>
      <c r="J17" s="466">
        <f t="shared" ref="J17" si="57">J73+K73</f>
        <v>5269360</v>
      </c>
      <c r="K17" s="467"/>
      <c r="L17" s="466">
        <f t="shared" ref="L17" si="58">L73+M73</f>
        <v>4720320</v>
      </c>
      <c r="M17" s="467"/>
      <c r="N17" s="466">
        <f t="shared" ref="N17" si="59">N73+O73</f>
        <v>4081110</v>
      </c>
      <c r="O17" s="467"/>
      <c r="P17" s="466">
        <f t="shared" ref="P17" si="60">P73+Q73</f>
        <v>4474470</v>
      </c>
      <c r="Q17" s="467"/>
      <c r="R17" s="466">
        <f t="shared" ref="R17" si="61">R73+S73</f>
        <v>4818660</v>
      </c>
      <c r="S17" s="467"/>
      <c r="T17" s="466">
        <f t="shared" ref="T17" si="62">T73+U73</f>
        <v>5350360</v>
      </c>
      <c r="U17" s="467"/>
      <c r="V17" s="466">
        <f t="shared" ref="V17" si="63">V73+W73</f>
        <v>5930560</v>
      </c>
      <c r="W17" s="467"/>
      <c r="X17" s="466">
        <f t="shared" ref="X17" si="64">X73+Y73</f>
        <v>6424420</v>
      </c>
      <c r="Y17" s="467"/>
      <c r="Z17" s="98">
        <f t="shared" si="23"/>
        <v>58438000</v>
      </c>
      <c r="AA17" s="102">
        <f t="shared" si="12"/>
        <v>3.7244791654761578E-2</v>
      </c>
    </row>
    <row r="18" spans="1:30" x14ac:dyDescent="0.2">
      <c r="A18" s="97" t="s">
        <v>209</v>
      </c>
      <c r="B18" s="466">
        <f t="shared" si="13"/>
        <v>3237750</v>
      </c>
      <c r="C18" s="467"/>
      <c r="D18" s="466">
        <f t="shared" si="24"/>
        <v>4273830</v>
      </c>
      <c r="E18" s="467"/>
      <c r="F18" s="466">
        <f>F74+G74</f>
        <v>4357000</v>
      </c>
      <c r="G18" s="467"/>
      <c r="H18" s="466">
        <f t="shared" ref="H18" si="65">H74+I74</f>
        <v>4384160</v>
      </c>
      <c r="I18" s="467"/>
      <c r="J18" s="466">
        <f t="shared" ref="J18" si="66">J74+K74</f>
        <v>4945360</v>
      </c>
      <c r="K18" s="467"/>
      <c r="L18" s="466">
        <f t="shared" ref="L18" si="67">L74+M74</f>
        <v>4432320</v>
      </c>
      <c r="M18" s="467"/>
      <c r="N18" s="466">
        <f t="shared" ref="N18" si="68">N74+O74</f>
        <v>3832110</v>
      </c>
      <c r="O18" s="467"/>
      <c r="P18" s="466">
        <f t="shared" ref="P18" si="69">P74+Q74</f>
        <v>4201470</v>
      </c>
      <c r="Q18" s="467"/>
      <c r="R18" s="466">
        <f t="shared" ref="R18" si="70">R74+S74</f>
        <v>4524660</v>
      </c>
      <c r="S18" s="467"/>
      <c r="T18" s="466">
        <f t="shared" ref="T18" si="71">T74+U74</f>
        <v>5026360</v>
      </c>
      <c r="U18" s="467"/>
      <c r="V18" s="466">
        <f t="shared" ref="V18" si="72">V74+W74</f>
        <v>5576560</v>
      </c>
      <c r="W18" s="467"/>
      <c r="X18" s="466">
        <f t="shared" ref="X18" si="73">X74+Y74</f>
        <v>6046420</v>
      </c>
      <c r="Y18" s="467"/>
      <c r="Z18" s="96">
        <f t="shared" si="23"/>
        <v>54838000</v>
      </c>
      <c r="AA18" s="102">
        <f t="shared" si="12"/>
        <v>-0.20713182709398148</v>
      </c>
    </row>
    <row r="19" spans="1:30" x14ac:dyDescent="0.2">
      <c r="A19" s="97" t="s">
        <v>210</v>
      </c>
      <c r="B19" s="466">
        <f t="shared" si="13"/>
        <v>5342250</v>
      </c>
      <c r="C19" s="467"/>
      <c r="D19" s="466">
        <f t="shared" si="24"/>
        <v>7171770</v>
      </c>
      <c r="E19" s="467"/>
      <c r="F19" s="466">
        <f t="shared" ref="F19" si="74">F75+G75</f>
        <v>7508000</v>
      </c>
      <c r="G19" s="467"/>
      <c r="H19" s="466">
        <f t="shared" ref="H19" si="75">H75+I75</f>
        <v>7695040</v>
      </c>
      <c r="I19" s="467"/>
      <c r="J19" s="466">
        <f t="shared" ref="J19" si="76">J75+K75</f>
        <v>8864840</v>
      </c>
      <c r="K19" s="467"/>
      <c r="L19" s="466">
        <f t="shared" ref="L19" si="77">L75+M75</f>
        <v>8102080</v>
      </c>
      <c r="M19" s="467"/>
      <c r="N19" s="466">
        <f t="shared" ref="N19" si="78">N75+O75</f>
        <v>7032590</v>
      </c>
      <c r="O19" s="467"/>
      <c r="P19" s="466">
        <f t="shared" ref="P19" si="79">P75+Q75</f>
        <v>7750430</v>
      </c>
      <c r="Q19" s="467"/>
      <c r="R19" s="466">
        <f t="shared" ref="R19" si="80">R75+S75</f>
        <v>8457040</v>
      </c>
      <c r="S19" s="467"/>
      <c r="T19" s="466">
        <f t="shared" ref="T19" si="81">T75+U75</f>
        <v>9513840</v>
      </c>
      <c r="U19" s="467"/>
      <c r="V19" s="466">
        <f t="shared" ref="V19" si="82">V75+W75</f>
        <v>10649140</v>
      </c>
      <c r="W19" s="467"/>
      <c r="X19" s="466">
        <f t="shared" ref="X19" si="83">X75+Y75</f>
        <v>11606480</v>
      </c>
      <c r="Y19" s="467"/>
      <c r="Z19" s="98">
        <f t="shared" si="23"/>
        <v>99693500</v>
      </c>
      <c r="AA19" s="102">
        <f t="shared" si="12"/>
        <v>1.1331662579373818</v>
      </c>
    </row>
    <row r="20" spans="1:30" x14ac:dyDescent="0.2">
      <c r="A20" s="97" t="s">
        <v>211</v>
      </c>
      <c r="B20" s="466">
        <f t="shared" si="13"/>
        <v>4281750</v>
      </c>
      <c r="C20" s="467"/>
      <c r="D20" s="466">
        <f t="shared" si="24"/>
        <v>5811910</v>
      </c>
      <c r="E20" s="467"/>
      <c r="F20" s="466">
        <f t="shared" ref="F20" si="84">F76+G76</f>
        <v>6209000</v>
      </c>
      <c r="G20" s="467"/>
      <c r="H20" s="466">
        <f t="shared" ref="H20" si="85">H76+I76</f>
        <v>6456320</v>
      </c>
      <c r="I20" s="467"/>
      <c r="J20" s="466">
        <f t="shared" ref="J20" si="86">J76+K76</f>
        <v>7579720</v>
      </c>
      <c r="K20" s="467"/>
      <c r="L20" s="466">
        <f t="shared" ref="L20" si="87">L76+M76</f>
        <v>7032640</v>
      </c>
      <c r="M20" s="467"/>
      <c r="N20" s="466">
        <f t="shared" ref="N20" si="88">N76+O76</f>
        <v>6107970</v>
      </c>
      <c r="O20" s="467"/>
      <c r="P20" s="466">
        <f t="shared" ref="P20" si="89">P76+Q76</f>
        <v>6736690</v>
      </c>
      <c r="Q20" s="467"/>
      <c r="R20" s="466">
        <f t="shared" ref="R20" si="90">R76+S76</f>
        <v>7325320</v>
      </c>
      <c r="S20" s="467"/>
      <c r="T20" s="466">
        <f t="shared" ref="T20" si="91">T76+U76</f>
        <v>8229720</v>
      </c>
      <c r="U20" s="467"/>
      <c r="V20" s="466">
        <f t="shared" ref="V20" si="92">V76+W76</f>
        <v>9246120</v>
      </c>
      <c r="W20" s="467"/>
      <c r="X20" s="466">
        <f t="shared" ref="X20" si="93">X76+Y76</f>
        <v>10108340</v>
      </c>
      <c r="Y20" s="467"/>
      <c r="Z20" s="96">
        <f t="shared" si="23"/>
        <v>85125500</v>
      </c>
      <c r="AA20" s="102">
        <f t="shared" si="12"/>
        <v>2.7213768868642689</v>
      </c>
    </row>
    <row r="21" spans="1:30" ht="13.5" thickBot="1" x14ac:dyDescent="0.25">
      <c r="A21" s="97" t="s">
        <v>212</v>
      </c>
      <c r="B21" s="466">
        <f t="shared" si="24"/>
        <v>0</v>
      </c>
      <c r="C21" s="467"/>
      <c r="D21" s="464">
        <f t="shared" si="24"/>
        <v>0</v>
      </c>
      <c r="E21" s="465"/>
      <c r="F21" s="464">
        <f t="shared" ref="F21" si="94">F77+G77</f>
        <v>0</v>
      </c>
      <c r="G21" s="465"/>
      <c r="H21" s="464">
        <f t="shared" ref="H21" si="95">H77+I77</f>
        <v>0</v>
      </c>
      <c r="I21" s="465"/>
      <c r="J21" s="464">
        <f t="shared" ref="J21" si="96">J77+K77</f>
        <v>0</v>
      </c>
      <c r="K21" s="465"/>
      <c r="L21" s="464">
        <f t="shared" ref="L21" si="97">L77+M77</f>
        <v>0</v>
      </c>
      <c r="M21" s="465"/>
      <c r="N21" s="464">
        <f t="shared" ref="N21" si="98">N77+O77</f>
        <v>0</v>
      </c>
      <c r="O21" s="465"/>
      <c r="P21" s="464">
        <f t="shared" ref="P21" si="99">P77+Q77</f>
        <v>0</v>
      </c>
      <c r="Q21" s="465"/>
      <c r="R21" s="464">
        <f t="shared" ref="R21" si="100">R77+S77</f>
        <v>0</v>
      </c>
      <c r="S21" s="465"/>
      <c r="T21" s="464">
        <f t="shared" ref="T21" si="101">T77+U77</f>
        <v>0</v>
      </c>
      <c r="U21" s="465"/>
      <c r="V21" s="464">
        <f t="shared" ref="V21" si="102">V77+W77</f>
        <v>0</v>
      </c>
      <c r="W21" s="465"/>
      <c r="X21" s="464">
        <f t="shared" ref="X21" si="103">X77+Y77</f>
        <v>0</v>
      </c>
      <c r="Y21" s="465"/>
      <c r="Z21" s="99">
        <f t="shared" si="23"/>
        <v>0</v>
      </c>
      <c r="AA21" s="102" t="e">
        <f t="shared" si="12"/>
        <v>#DIV/0!</v>
      </c>
    </row>
    <row r="22" spans="1:30" x14ac:dyDescent="0.2">
      <c r="A22" s="100" t="s">
        <v>110</v>
      </c>
      <c r="B22" s="462">
        <f>SUM(B11:C12)</f>
        <v>173719750</v>
      </c>
      <c r="C22" s="463"/>
      <c r="D22" s="482">
        <f>SUM(D11:D12)</f>
        <v>232445070</v>
      </c>
      <c r="E22" s="483"/>
      <c r="F22" s="462">
        <f t="shared" ref="F22" si="104">SUM(F11:F12)</f>
        <v>237103000</v>
      </c>
      <c r="G22" s="463"/>
      <c r="H22" s="462">
        <f t="shared" ref="H22" si="105">SUM(H11:H12)</f>
        <v>235135140</v>
      </c>
      <c r="I22" s="463"/>
      <c r="J22" s="462">
        <f>SUM(J11:J12)</f>
        <v>262052440</v>
      </c>
      <c r="K22" s="463"/>
      <c r="L22" s="462">
        <f t="shared" ref="L22" si="106">SUM(L11:L12)</f>
        <v>234452280</v>
      </c>
      <c r="M22" s="463"/>
      <c r="N22" s="462">
        <f t="shared" ref="N22" si="107">SUM(N11:N12)</f>
        <v>202850340</v>
      </c>
      <c r="O22" s="463"/>
      <c r="P22" s="462">
        <f t="shared" ref="P22" si="108">SUM(P11:P12)</f>
        <v>222597180</v>
      </c>
      <c r="Q22" s="463"/>
      <c r="R22" s="462">
        <f t="shared" ref="R22" si="109">SUM(R11:R12)</f>
        <v>240577440</v>
      </c>
      <c r="S22" s="463"/>
      <c r="T22" s="462">
        <f t="shared" ref="T22" si="110">SUM(T11:T12)</f>
        <v>266940240</v>
      </c>
      <c r="U22" s="463"/>
      <c r="V22" s="462">
        <f t="shared" ref="V22" si="111">SUM(V11:V12)</f>
        <v>294023040</v>
      </c>
      <c r="W22" s="463"/>
      <c r="X22" s="462">
        <f>SUM(X11:X12)</f>
        <v>316228280</v>
      </c>
      <c r="Y22" s="463"/>
      <c r="Z22" s="101">
        <f>SUM(Z11:Z12)</f>
        <v>2918124200</v>
      </c>
      <c r="AA22" s="102">
        <f t="shared" si="12"/>
        <v>0.23006605892582521</v>
      </c>
    </row>
    <row r="23" spans="1:30" x14ac:dyDescent="0.2">
      <c r="A23" s="100" t="s">
        <v>146</v>
      </c>
      <c r="B23" s="460">
        <f>B22/B39-1</f>
        <v>0.20336911206997454</v>
      </c>
      <c r="C23" s="484"/>
      <c r="D23" s="460">
        <f t="shared" ref="D23" si="112">D22/D39-1</f>
        <v>0.14582222350730745</v>
      </c>
      <c r="E23" s="461"/>
      <c r="F23" s="460">
        <f t="shared" ref="F23" si="113">F22/F39-1</f>
        <v>0.30839928220697654</v>
      </c>
      <c r="G23" s="461"/>
      <c r="H23" s="460">
        <f t="shared" ref="H23" si="114">H22/H39-1</f>
        <v>0.10820155003551157</v>
      </c>
      <c r="I23" s="461"/>
      <c r="J23" s="460">
        <f t="shared" ref="J23" si="115">J22/J39-1</f>
        <v>0.21148354822620274</v>
      </c>
      <c r="K23" s="461"/>
      <c r="L23" s="460">
        <f t="shared" ref="L23" si="116">L22/L39-1</f>
        <v>0.28326025961452461</v>
      </c>
      <c r="M23" s="461"/>
      <c r="N23" s="460">
        <f t="shared" ref="N23" si="117">N22/N39-1</f>
        <v>0.17363140361101337</v>
      </c>
      <c r="O23" s="461"/>
      <c r="P23" s="460">
        <f t="shared" ref="P23" si="118">P22/P39-1</f>
        <v>0.39140972364856053</v>
      </c>
      <c r="Q23" s="461"/>
      <c r="R23" s="460">
        <f t="shared" ref="R23" si="119">R22/R39-1</f>
        <v>0.11062343958270948</v>
      </c>
      <c r="S23" s="461"/>
      <c r="T23" s="460">
        <f>T22/T39-1</f>
        <v>0.33075598571146192</v>
      </c>
      <c r="U23" s="461"/>
      <c r="V23" s="460">
        <f>V22/V39-1</f>
        <v>0.33302692619405216</v>
      </c>
      <c r="W23" s="461"/>
      <c r="X23" s="460">
        <f>X22/X39-1</f>
        <v>0.20646715482285183</v>
      </c>
      <c r="Y23" s="461"/>
      <c r="Z23" s="102">
        <f>Z22/Z39-1</f>
        <v>0.23006605892582521</v>
      </c>
      <c r="AA23" s="356"/>
    </row>
    <row r="24" spans="1:30" ht="13.5" thickBot="1" x14ac:dyDescent="0.25">
      <c r="A24" s="100"/>
      <c r="B24" s="103" t="s">
        <v>214</v>
      </c>
      <c r="C24" s="103" t="s">
        <v>215</v>
      </c>
      <c r="D24" s="103" t="s">
        <v>214</v>
      </c>
      <c r="E24" s="103" t="s">
        <v>215</v>
      </c>
      <c r="F24" s="103" t="s">
        <v>214</v>
      </c>
      <c r="G24" s="103" t="s">
        <v>215</v>
      </c>
      <c r="H24" s="103" t="s">
        <v>214</v>
      </c>
      <c r="I24" s="103" t="s">
        <v>215</v>
      </c>
      <c r="J24" s="103" t="s">
        <v>214</v>
      </c>
      <c r="K24" s="103" t="s">
        <v>215</v>
      </c>
      <c r="L24" s="103" t="s">
        <v>214</v>
      </c>
      <c r="M24" s="103" t="s">
        <v>215</v>
      </c>
      <c r="N24" s="103" t="s">
        <v>214</v>
      </c>
      <c r="O24" s="103" t="s">
        <v>215</v>
      </c>
      <c r="P24" s="103" t="s">
        <v>214</v>
      </c>
      <c r="Q24" s="103" t="s">
        <v>215</v>
      </c>
      <c r="R24" s="103" t="s">
        <v>214</v>
      </c>
      <c r="S24" s="103" t="s">
        <v>215</v>
      </c>
      <c r="T24" s="103" t="s">
        <v>214</v>
      </c>
      <c r="U24" s="103" t="s">
        <v>215</v>
      </c>
      <c r="V24" s="103" t="s">
        <v>214</v>
      </c>
      <c r="W24" s="103" t="s">
        <v>215</v>
      </c>
      <c r="X24" s="103" t="s">
        <v>214</v>
      </c>
      <c r="Y24" s="103" t="s">
        <v>215</v>
      </c>
      <c r="Z24" s="104"/>
    </row>
    <row r="25" spans="1:30" x14ac:dyDescent="0.2">
      <c r="A25" s="158">
        <v>2024</v>
      </c>
      <c r="B25" s="459" t="s">
        <v>112</v>
      </c>
      <c r="C25" s="459"/>
      <c r="D25" s="459" t="s">
        <v>113</v>
      </c>
      <c r="E25" s="459"/>
      <c r="F25" s="459" t="s">
        <v>114</v>
      </c>
      <c r="G25" s="459"/>
      <c r="H25" s="459" t="s">
        <v>115</v>
      </c>
      <c r="I25" s="459"/>
      <c r="J25" s="459" t="s">
        <v>116</v>
      </c>
      <c r="K25" s="459"/>
      <c r="L25" s="459" t="s">
        <v>117</v>
      </c>
      <c r="M25" s="459"/>
      <c r="N25" s="459" t="s">
        <v>118</v>
      </c>
      <c r="O25" s="459"/>
      <c r="P25" s="459" t="s">
        <v>119</v>
      </c>
      <c r="Q25" s="459"/>
      <c r="R25" s="459" t="s">
        <v>120</v>
      </c>
      <c r="S25" s="459"/>
      <c r="T25" s="459" t="s">
        <v>121</v>
      </c>
      <c r="U25" s="459"/>
      <c r="V25" s="459" t="s">
        <v>122</v>
      </c>
      <c r="W25" s="459"/>
      <c r="X25" s="459" t="s">
        <v>123</v>
      </c>
      <c r="Y25" s="459"/>
      <c r="Z25" s="105"/>
      <c r="AC25" s="106"/>
      <c r="AD25" s="107"/>
    </row>
    <row r="26" spans="1:30" ht="13.5" thickBot="1" x14ac:dyDescent="0.25">
      <c r="A26" s="97" t="s">
        <v>124</v>
      </c>
      <c r="B26" s="455"/>
      <c r="C26" s="455"/>
      <c r="D26" s="455"/>
      <c r="E26" s="455"/>
      <c r="F26" s="455"/>
      <c r="G26" s="455"/>
      <c r="H26" s="455"/>
      <c r="I26" s="455"/>
      <c r="J26" s="455"/>
      <c r="K26" s="455"/>
      <c r="L26" s="455"/>
      <c r="M26" s="455"/>
      <c r="N26" s="455"/>
      <c r="O26" s="455"/>
      <c r="P26" s="455"/>
      <c r="Q26" s="455"/>
      <c r="R26" s="455"/>
      <c r="S26" s="455"/>
      <c r="T26" s="455"/>
      <c r="U26" s="455"/>
      <c r="V26" s="455"/>
      <c r="W26" s="455"/>
      <c r="X26" s="455"/>
      <c r="Y26" s="456"/>
      <c r="Z26" s="108"/>
      <c r="AC26" s="106"/>
      <c r="AD26" s="107"/>
    </row>
    <row r="27" spans="1:30" x14ac:dyDescent="0.2">
      <c r="A27" s="97" t="s">
        <v>202</v>
      </c>
      <c r="B27" s="471" t="s">
        <v>125</v>
      </c>
      <c r="C27" s="471"/>
      <c r="D27" s="457" t="s">
        <v>126</v>
      </c>
      <c r="E27" s="471"/>
      <c r="F27" s="457" t="s">
        <v>127</v>
      </c>
      <c r="G27" s="458"/>
      <c r="H27" s="457" t="s">
        <v>128</v>
      </c>
      <c r="I27" s="458"/>
      <c r="J27" s="457" t="s">
        <v>129</v>
      </c>
      <c r="K27" s="458"/>
      <c r="L27" s="457" t="s">
        <v>130</v>
      </c>
      <c r="M27" s="458"/>
      <c r="N27" s="457" t="s">
        <v>131</v>
      </c>
      <c r="O27" s="458"/>
      <c r="P27" s="457" t="s">
        <v>132</v>
      </c>
      <c r="Q27" s="458"/>
      <c r="R27" s="457" t="s">
        <v>133</v>
      </c>
      <c r="S27" s="458"/>
      <c r="T27" s="457" t="s">
        <v>134</v>
      </c>
      <c r="U27" s="458"/>
      <c r="V27" s="457" t="s">
        <v>135</v>
      </c>
      <c r="W27" s="458"/>
      <c r="X27" s="457" t="s">
        <v>136</v>
      </c>
      <c r="Y27" s="458"/>
      <c r="Z27" s="109" t="s">
        <v>138</v>
      </c>
      <c r="AC27" s="106"/>
      <c r="AD27" s="107"/>
    </row>
    <row r="28" spans="1:30" x14ac:dyDescent="0.2">
      <c r="A28" s="94" t="s">
        <v>203</v>
      </c>
      <c r="B28" s="156">
        <v>74443213.400000006</v>
      </c>
      <c r="C28" s="110">
        <v>38726361.800000012</v>
      </c>
      <c r="D28" s="110">
        <v>108007774.16000001</v>
      </c>
      <c r="E28" s="110">
        <v>54259261.120000012</v>
      </c>
      <c r="F28" s="110">
        <v>87006089.01000002</v>
      </c>
      <c r="G28" s="110">
        <v>51066680.160000004</v>
      </c>
      <c r="H28" s="110">
        <v>118069771.73000002</v>
      </c>
      <c r="I28" s="110">
        <v>54928919.719999991</v>
      </c>
      <c r="J28" s="110">
        <v>110114905.06000002</v>
      </c>
      <c r="K28" s="110">
        <v>58945934.840000011</v>
      </c>
      <c r="L28" s="110">
        <v>91499264.87000002</v>
      </c>
      <c r="M28" s="110">
        <v>50702536.75999999</v>
      </c>
      <c r="N28" s="110">
        <v>86266976.25</v>
      </c>
      <c r="O28" s="110">
        <v>51647001.269999988</v>
      </c>
      <c r="P28" s="110">
        <v>77638137.189999998</v>
      </c>
      <c r="Q28" s="110">
        <v>43975205.799999997</v>
      </c>
      <c r="R28" s="110">
        <v>122597894.65999997</v>
      </c>
      <c r="S28" s="110">
        <v>55861630.299999997</v>
      </c>
      <c r="T28" s="110">
        <v>97778825.99000001</v>
      </c>
      <c r="U28" s="110">
        <v>57651234.960000001</v>
      </c>
      <c r="V28" s="110">
        <v>111034009.34999999</v>
      </c>
      <c r="W28" s="110">
        <v>57739965.280000001</v>
      </c>
      <c r="X28" s="110">
        <v>113688127.49999999</v>
      </c>
      <c r="Y28" s="110">
        <v>95978450.590000004</v>
      </c>
      <c r="Z28" s="111">
        <f>SUM(B28:Y28)</f>
        <v>1869628171.77</v>
      </c>
      <c r="AC28" s="106"/>
      <c r="AD28" s="107"/>
    </row>
    <row r="29" spans="1:30" x14ac:dyDescent="0.2">
      <c r="A29" s="94" t="s">
        <v>213</v>
      </c>
      <c r="B29" s="154">
        <f>SUM(B30:B38)</f>
        <v>21213126.119999997</v>
      </c>
      <c r="C29" s="112">
        <f>SUM(C30:C38)</f>
        <v>9978449.5999999996</v>
      </c>
      <c r="D29" s="112">
        <f t="shared" ref="D29:Y29" si="120">SUM(D30:D38)</f>
        <v>26276307.650000002</v>
      </c>
      <c r="E29" s="112">
        <f t="shared" si="120"/>
        <v>14319776</v>
      </c>
      <c r="F29" s="112">
        <f t="shared" si="120"/>
        <v>26986073.140000001</v>
      </c>
      <c r="G29" s="112">
        <f t="shared" si="120"/>
        <v>16157246.100000001</v>
      </c>
      <c r="H29" s="112">
        <f>SUM(H30:H38)</f>
        <v>25008401.149999999</v>
      </c>
      <c r="I29" s="112">
        <f t="shared" si="120"/>
        <v>14170141.760000002</v>
      </c>
      <c r="J29" s="112">
        <f t="shared" si="120"/>
        <v>30880901.890000001</v>
      </c>
      <c r="K29" s="112">
        <f t="shared" si="120"/>
        <v>16365314.449999999</v>
      </c>
      <c r="L29" s="112">
        <f t="shared" si="120"/>
        <v>26483507.629999995</v>
      </c>
      <c r="M29" s="112">
        <f t="shared" si="120"/>
        <v>14015182.120000001</v>
      </c>
      <c r="N29" s="112">
        <f t="shared" si="120"/>
        <v>24366901.719999999</v>
      </c>
      <c r="O29" s="112">
        <f t="shared" si="120"/>
        <v>10559025.5</v>
      </c>
      <c r="P29" s="112">
        <f t="shared" si="120"/>
        <v>24728846.879999999</v>
      </c>
      <c r="Q29" s="112">
        <f t="shared" si="120"/>
        <v>13637416.58</v>
      </c>
      <c r="R29" s="112">
        <f t="shared" si="120"/>
        <v>25347654.290000003</v>
      </c>
      <c r="S29" s="112">
        <f t="shared" si="120"/>
        <v>12807589.92</v>
      </c>
      <c r="T29" s="112">
        <f t="shared" si="120"/>
        <v>31884391.73</v>
      </c>
      <c r="U29" s="112">
        <f t="shared" si="120"/>
        <v>13278475.6</v>
      </c>
      <c r="V29" s="112">
        <f t="shared" si="120"/>
        <v>34234215.770000003</v>
      </c>
      <c r="W29" s="112">
        <f t="shared" si="120"/>
        <v>17559777.300000001</v>
      </c>
      <c r="X29" s="112">
        <f t="shared" si="120"/>
        <v>35982136.189999998</v>
      </c>
      <c r="Y29" s="112">
        <f t="shared" si="120"/>
        <v>16462258.850000001</v>
      </c>
      <c r="Z29" s="111">
        <f>SUM(B29:Y29)</f>
        <v>502703117.94000012</v>
      </c>
      <c r="AC29" s="106"/>
      <c r="AD29" s="107"/>
    </row>
    <row r="30" spans="1:30" x14ac:dyDescent="0.2">
      <c r="A30" s="97" t="s">
        <v>204</v>
      </c>
      <c r="B30" s="157">
        <v>2658953.7999999998</v>
      </c>
      <c r="C30" s="113">
        <v>457061</v>
      </c>
      <c r="D30" s="113">
        <v>4063222.1</v>
      </c>
      <c r="E30" s="113">
        <v>1293073.5</v>
      </c>
      <c r="F30" s="113">
        <v>3273247.4000000004</v>
      </c>
      <c r="G30" s="113">
        <v>1778440</v>
      </c>
      <c r="H30" s="113">
        <v>3485030.97</v>
      </c>
      <c r="I30" s="113">
        <v>907063</v>
      </c>
      <c r="J30" s="113">
        <v>4370467.25</v>
      </c>
      <c r="K30" s="113">
        <v>1304026.3</v>
      </c>
      <c r="L30" s="113">
        <v>3288741.3299999996</v>
      </c>
      <c r="M30" s="113">
        <v>1965439</v>
      </c>
      <c r="N30" s="113">
        <v>3668555.48</v>
      </c>
      <c r="O30" s="113">
        <v>961057</v>
      </c>
      <c r="P30" s="113">
        <v>2783990</v>
      </c>
      <c r="Q30" s="113">
        <v>878709</v>
      </c>
      <c r="R30" s="113">
        <v>3338871</v>
      </c>
      <c r="S30" s="113">
        <v>466129</v>
      </c>
      <c r="T30" s="113">
        <v>3627130</v>
      </c>
      <c r="U30" s="113">
        <v>1044235</v>
      </c>
      <c r="V30" s="113">
        <v>4799845</v>
      </c>
      <c r="W30" s="113">
        <v>1710083</v>
      </c>
      <c r="X30" s="113">
        <v>4960732.0199999996</v>
      </c>
      <c r="Y30" s="113">
        <v>1685202.9300000002</v>
      </c>
      <c r="Z30" s="111">
        <f t="shared" ref="Z30:Z38" si="121">SUM(B30:Y30)</f>
        <v>58769305.079999991</v>
      </c>
      <c r="AC30" s="106"/>
      <c r="AD30" s="107"/>
    </row>
    <row r="31" spans="1:30" x14ac:dyDescent="0.2">
      <c r="A31" s="97" t="s">
        <v>205</v>
      </c>
      <c r="B31" s="157">
        <v>4537722.8999999994</v>
      </c>
      <c r="C31" s="113">
        <v>662287.4</v>
      </c>
      <c r="D31" s="113">
        <v>6776051.5000000009</v>
      </c>
      <c r="E31" s="113">
        <v>2877301.4</v>
      </c>
      <c r="F31" s="113">
        <v>5574733</v>
      </c>
      <c r="G31" s="113">
        <v>3146788.4</v>
      </c>
      <c r="H31" s="113">
        <v>5320448.18</v>
      </c>
      <c r="I31" s="113">
        <v>2499366</v>
      </c>
      <c r="J31" s="113">
        <v>6782710.5999999996</v>
      </c>
      <c r="K31" s="113">
        <v>2983352</v>
      </c>
      <c r="L31" s="113">
        <v>6633274.5499999998</v>
      </c>
      <c r="M31" s="113">
        <v>2684968.2199999997</v>
      </c>
      <c r="N31" s="113">
        <v>4836399.0200000005</v>
      </c>
      <c r="O31" s="113">
        <v>1370279</v>
      </c>
      <c r="P31" s="113">
        <v>5351784.43</v>
      </c>
      <c r="Q31" s="113">
        <v>3041309.2199999997</v>
      </c>
      <c r="R31" s="113">
        <v>6355638</v>
      </c>
      <c r="S31" s="113">
        <v>2150335</v>
      </c>
      <c r="T31" s="113">
        <v>7090646.7300000004</v>
      </c>
      <c r="U31" s="113">
        <v>2684082.7999999998</v>
      </c>
      <c r="V31" s="113">
        <v>6473460.4199999999</v>
      </c>
      <c r="W31" s="113">
        <v>2407820</v>
      </c>
      <c r="X31" s="113">
        <v>9271648</v>
      </c>
      <c r="Y31" s="113">
        <v>1843331.03</v>
      </c>
      <c r="Z31" s="111">
        <f t="shared" si="121"/>
        <v>103355737.8</v>
      </c>
      <c r="AC31" s="106"/>
      <c r="AD31" s="107"/>
    </row>
    <row r="32" spans="1:30" x14ac:dyDescent="0.2">
      <c r="A32" s="97" t="s">
        <v>206</v>
      </c>
      <c r="B32" s="157">
        <v>2226762.6</v>
      </c>
      <c r="C32" s="113">
        <v>909414.2</v>
      </c>
      <c r="D32" s="113">
        <v>2994728</v>
      </c>
      <c r="E32" s="113">
        <v>357741</v>
      </c>
      <c r="F32" s="113">
        <v>2236299.6</v>
      </c>
      <c r="G32" s="113">
        <v>749729.4</v>
      </c>
      <c r="H32" s="113">
        <v>2337143</v>
      </c>
      <c r="I32" s="113">
        <v>691248</v>
      </c>
      <c r="J32" s="113">
        <v>3471458.5</v>
      </c>
      <c r="K32" s="113">
        <v>664712.4</v>
      </c>
      <c r="L32" s="113">
        <v>2419667</v>
      </c>
      <c r="M32" s="113">
        <v>625024.9</v>
      </c>
      <c r="N32" s="113">
        <v>3022458.1999999997</v>
      </c>
      <c r="O32" s="113">
        <v>328278</v>
      </c>
      <c r="P32" s="113">
        <v>3377743.21</v>
      </c>
      <c r="Q32" s="113">
        <v>889782.8</v>
      </c>
      <c r="R32" s="113">
        <v>3275115</v>
      </c>
      <c r="S32" s="113">
        <v>411119</v>
      </c>
      <c r="T32" s="113">
        <v>3279767</v>
      </c>
      <c r="U32" s="113">
        <v>729250.8</v>
      </c>
      <c r="V32" s="113">
        <v>3434687</v>
      </c>
      <c r="W32" s="113">
        <v>825317.8</v>
      </c>
      <c r="X32" s="113">
        <v>3083192.8</v>
      </c>
      <c r="Y32" s="113">
        <v>584657</v>
      </c>
      <c r="Z32" s="111">
        <f>SUM(B32:Y32)</f>
        <v>42925297.209999993</v>
      </c>
      <c r="AC32" s="106"/>
      <c r="AD32" s="107"/>
    </row>
    <row r="33" spans="1:30" x14ac:dyDescent="0.2">
      <c r="A33" s="97" t="s">
        <v>207</v>
      </c>
      <c r="B33" s="157">
        <v>2995986.92</v>
      </c>
      <c r="C33" s="113">
        <v>3702979.4000000004</v>
      </c>
      <c r="D33" s="113">
        <v>3821057.6</v>
      </c>
      <c r="E33" s="113">
        <v>4998727.0999999996</v>
      </c>
      <c r="F33" s="113">
        <v>4736923.5</v>
      </c>
      <c r="G33" s="113">
        <v>5887019.5</v>
      </c>
      <c r="H33" s="113">
        <v>3830982</v>
      </c>
      <c r="I33" s="113">
        <v>5323812</v>
      </c>
      <c r="J33" s="113">
        <v>3946363.9000000004</v>
      </c>
      <c r="K33" s="113">
        <v>5957102</v>
      </c>
      <c r="L33" s="113">
        <v>2508784.85</v>
      </c>
      <c r="M33" s="113">
        <v>4907894.2</v>
      </c>
      <c r="N33" s="113">
        <v>1957147</v>
      </c>
      <c r="O33" s="113">
        <v>3715689</v>
      </c>
      <c r="P33" s="113">
        <v>2186177</v>
      </c>
      <c r="Q33" s="113">
        <v>4326087.46</v>
      </c>
      <c r="R33" s="113">
        <v>2696311</v>
      </c>
      <c r="S33" s="113">
        <v>4484651.92</v>
      </c>
      <c r="T33" s="113">
        <v>3595403</v>
      </c>
      <c r="U33" s="113">
        <v>4853180</v>
      </c>
      <c r="V33" s="113">
        <v>5863295</v>
      </c>
      <c r="W33" s="113">
        <v>6313480</v>
      </c>
      <c r="X33" s="113">
        <v>4251879</v>
      </c>
      <c r="Y33" s="113">
        <v>5678399.3399999999</v>
      </c>
      <c r="Z33" s="111">
        <f t="shared" si="121"/>
        <v>102539332.69000001</v>
      </c>
      <c r="AC33" s="106"/>
      <c r="AD33" s="107"/>
    </row>
    <row r="34" spans="1:30" x14ac:dyDescent="0.2">
      <c r="A34" s="97" t="s">
        <v>208</v>
      </c>
      <c r="B34" s="157">
        <v>2651829.6999999997</v>
      </c>
      <c r="C34" s="113">
        <v>999258.4</v>
      </c>
      <c r="D34" s="113">
        <v>2581317.2000000002</v>
      </c>
      <c r="E34" s="113">
        <v>1846103.6</v>
      </c>
      <c r="F34" s="113">
        <v>2412007.1</v>
      </c>
      <c r="G34" s="113">
        <v>1340873</v>
      </c>
      <c r="H34" s="113">
        <v>2876993.5</v>
      </c>
      <c r="I34" s="113">
        <v>1902338.3</v>
      </c>
      <c r="J34" s="113">
        <v>3216755.88</v>
      </c>
      <c r="K34" s="113">
        <v>2125860</v>
      </c>
      <c r="L34" s="113">
        <v>3459319</v>
      </c>
      <c r="M34" s="113">
        <v>1199949</v>
      </c>
      <c r="N34" s="113">
        <v>3609208.2</v>
      </c>
      <c r="O34" s="113">
        <v>1341708</v>
      </c>
      <c r="P34" s="113">
        <v>2337648.15</v>
      </c>
      <c r="Q34" s="113">
        <v>1516424</v>
      </c>
      <c r="R34" s="113">
        <v>2541590.4</v>
      </c>
      <c r="S34" s="113">
        <v>1877664</v>
      </c>
      <c r="T34" s="113">
        <v>4024415</v>
      </c>
      <c r="U34" s="113">
        <v>1501969</v>
      </c>
      <c r="V34" s="113">
        <v>3317918.35</v>
      </c>
      <c r="W34" s="113">
        <v>1893154</v>
      </c>
      <c r="X34" s="113">
        <v>3947663</v>
      </c>
      <c r="Y34" s="113">
        <v>1817675</v>
      </c>
      <c r="Z34" s="111">
        <f t="shared" si="121"/>
        <v>56339641.780000001</v>
      </c>
      <c r="AC34" s="106"/>
      <c r="AD34" s="107"/>
    </row>
    <row r="35" spans="1:30" x14ac:dyDescent="0.2">
      <c r="A35" s="97" t="s">
        <v>209</v>
      </c>
      <c r="B35" s="157">
        <v>4217184</v>
      </c>
      <c r="C35" s="113">
        <v>868056.8</v>
      </c>
      <c r="D35" s="113">
        <v>2672337.4500000002</v>
      </c>
      <c r="E35" s="113">
        <v>575850</v>
      </c>
      <c r="F35" s="113">
        <v>4554756.1999999993</v>
      </c>
      <c r="G35" s="113">
        <v>1162932</v>
      </c>
      <c r="H35" s="113">
        <v>4085626.5</v>
      </c>
      <c r="I35" s="113">
        <v>1381783.05</v>
      </c>
      <c r="J35" s="113">
        <v>5146157.16</v>
      </c>
      <c r="K35" s="113">
        <v>1404508</v>
      </c>
      <c r="L35" s="113">
        <v>4349477.9000000004</v>
      </c>
      <c r="M35" s="113">
        <v>920313</v>
      </c>
      <c r="N35" s="113">
        <v>4361197.22</v>
      </c>
      <c r="O35" s="113">
        <v>1219001</v>
      </c>
      <c r="P35" s="113">
        <v>4626356.5</v>
      </c>
      <c r="Q35" s="113">
        <v>1044512.6</v>
      </c>
      <c r="R35" s="113">
        <v>3631843.1</v>
      </c>
      <c r="S35" s="113">
        <v>1577185</v>
      </c>
      <c r="T35" s="113">
        <v>5966238</v>
      </c>
      <c r="U35" s="113">
        <v>1379056</v>
      </c>
      <c r="V35" s="113">
        <v>5182707</v>
      </c>
      <c r="W35" s="113">
        <v>1779506</v>
      </c>
      <c r="X35" s="113">
        <v>5068229.37</v>
      </c>
      <c r="Y35" s="113">
        <v>1989269</v>
      </c>
      <c r="Z35" s="111">
        <f t="shared" si="121"/>
        <v>69164082.850000009</v>
      </c>
      <c r="AC35" s="106"/>
      <c r="AD35" s="107"/>
    </row>
    <row r="36" spans="1:30" x14ac:dyDescent="0.2">
      <c r="A36" s="97" t="s">
        <v>210</v>
      </c>
      <c r="B36" s="157">
        <v>1181586.7999999998</v>
      </c>
      <c r="C36" s="113">
        <v>2300907.4</v>
      </c>
      <c r="D36" s="113">
        <v>1877824.2</v>
      </c>
      <c r="E36" s="113">
        <v>1249879.3999999999</v>
      </c>
      <c r="F36" s="113">
        <v>2571246.1399999997</v>
      </c>
      <c r="G36" s="113">
        <v>1639016.8</v>
      </c>
      <c r="H36" s="113">
        <v>1686035</v>
      </c>
      <c r="I36" s="113">
        <v>1368451.41</v>
      </c>
      <c r="J36" s="113">
        <v>2301227.6</v>
      </c>
      <c r="K36" s="113">
        <v>1538325.75</v>
      </c>
      <c r="L36" s="113">
        <v>2114831</v>
      </c>
      <c r="M36" s="113">
        <v>1641000.8</v>
      </c>
      <c r="N36" s="113">
        <v>2337194.6</v>
      </c>
      <c r="O36" s="113">
        <v>1230167.5</v>
      </c>
      <c r="P36" s="113">
        <v>3108108.2</v>
      </c>
      <c r="Q36" s="113">
        <v>1265726.5</v>
      </c>
      <c r="R36" s="113">
        <v>2275532.6</v>
      </c>
      <c r="S36" s="113">
        <v>1474765</v>
      </c>
      <c r="T36" s="113">
        <v>2380068</v>
      </c>
      <c r="U36" s="113">
        <v>921211</v>
      </c>
      <c r="V36" s="113">
        <v>2576793</v>
      </c>
      <c r="W36" s="113">
        <v>2355301.5</v>
      </c>
      <c r="X36" s="113">
        <v>2738432</v>
      </c>
      <c r="Y36" s="113">
        <v>2601356.0499999998</v>
      </c>
      <c r="Z36" s="111">
        <f t="shared" si="121"/>
        <v>46734988.25</v>
      </c>
      <c r="AC36" s="106"/>
      <c r="AD36" s="107"/>
    </row>
    <row r="37" spans="1:30" x14ac:dyDescent="0.2">
      <c r="A37" s="97" t="s">
        <v>211</v>
      </c>
      <c r="B37" s="157">
        <v>743099.4</v>
      </c>
      <c r="C37" s="113">
        <v>78485</v>
      </c>
      <c r="D37" s="113">
        <v>1489769.6</v>
      </c>
      <c r="E37" s="113">
        <v>1121100</v>
      </c>
      <c r="F37" s="113">
        <v>1626860.2</v>
      </c>
      <c r="G37" s="113">
        <v>452447</v>
      </c>
      <c r="H37" s="113">
        <v>1386142</v>
      </c>
      <c r="I37" s="113">
        <v>96080</v>
      </c>
      <c r="J37" s="113">
        <v>1645761</v>
      </c>
      <c r="K37" s="113">
        <v>387428</v>
      </c>
      <c r="L37" s="113">
        <v>1709412</v>
      </c>
      <c r="M37" s="113">
        <v>70593</v>
      </c>
      <c r="N37" s="113">
        <v>574742</v>
      </c>
      <c r="O37" s="113">
        <v>392846</v>
      </c>
      <c r="P37" s="113">
        <v>957039.39</v>
      </c>
      <c r="Q37" s="113">
        <v>674865</v>
      </c>
      <c r="R37" s="113">
        <v>1232753.19</v>
      </c>
      <c r="S37" s="113">
        <v>365741</v>
      </c>
      <c r="T37" s="113">
        <v>1920724</v>
      </c>
      <c r="U37" s="113">
        <v>165491</v>
      </c>
      <c r="V37" s="113">
        <v>2585510</v>
      </c>
      <c r="W37" s="113">
        <v>275115</v>
      </c>
      <c r="X37" s="113">
        <v>2660360</v>
      </c>
      <c r="Y37" s="113">
        <v>262368.5</v>
      </c>
      <c r="Z37" s="111">
        <f t="shared" si="121"/>
        <v>22874732.280000001</v>
      </c>
      <c r="AC37" s="106"/>
      <c r="AD37" s="107"/>
    </row>
    <row r="38" spans="1:30" x14ac:dyDescent="0.2">
      <c r="A38" s="97" t="s">
        <v>212</v>
      </c>
      <c r="B38" s="80">
        <v>0</v>
      </c>
      <c r="C38" s="159">
        <v>0</v>
      </c>
      <c r="D38" s="80">
        <v>0</v>
      </c>
      <c r="E38" s="159">
        <v>0</v>
      </c>
      <c r="F38" s="80">
        <v>0</v>
      </c>
      <c r="G38" s="159">
        <v>0</v>
      </c>
      <c r="H38" s="80">
        <v>0</v>
      </c>
      <c r="I38" s="159">
        <v>0</v>
      </c>
      <c r="J38" s="80">
        <v>0</v>
      </c>
      <c r="K38" s="159">
        <v>0</v>
      </c>
      <c r="L38" s="80">
        <v>0</v>
      </c>
      <c r="M38" s="155">
        <v>0</v>
      </c>
      <c r="N38" s="80">
        <v>0</v>
      </c>
      <c r="O38" s="80">
        <v>0</v>
      </c>
      <c r="P38" s="80">
        <v>0</v>
      </c>
      <c r="Q38" s="80">
        <v>0</v>
      </c>
      <c r="R38" s="80">
        <v>0</v>
      </c>
      <c r="S38" s="80">
        <v>0</v>
      </c>
      <c r="T38" s="80">
        <v>0</v>
      </c>
      <c r="U38" s="80">
        <v>0</v>
      </c>
      <c r="V38" s="80">
        <v>0</v>
      </c>
      <c r="W38" s="80">
        <v>0</v>
      </c>
      <c r="X38" s="80">
        <v>0</v>
      </c>
      <c r="Y38" s="80">
        <v>0</v>
      </c>
      <c r="Z38" s="114">
        <f t="shared" si="121"/>
        <v>0</v>
      </c>
      <c r="AC38" s="106"/>
      <c r="AD38" s="107"/>
    </row>
    <row r="39" spans="1:30" ht="15.75" customHeight="1" thickBot="1" x14ac:dyDescent="0.25">
      <c r="A39" s="115" t="s">
        <v>110</v>
      </c>
      <c r="B39" s="453">
        <f>SUM(B28:C29)</f>
        <v>144361150.92000002</v>
      </c>
      <c r="C39" s="454"/>
      <c r="D39" s="449">
        <f>SUM(D28:E29)</f>
        <v>202863118.93000004</v>
      </c>
      <c r="E39" s="450"/>
      <c r="F39" s="449">
        <f>SUM(F28:G29)</f>
        <v>181216088.41</v>
      </c>
      <c r="G39" s="450"/>
      <c r="H39" s="449">
        <f t="shared" ref="H39" si="122">SUM(H28:I29)</f>
        <v>212177234.36000001</v>
      </c>
      <c r="I39" s="450"/>
      <c r="J39" s="449">
        <f t="shared" ref="J39" si="123">SUM(J28:K29)</f>
        <v>216307056.24000001</v>
      </c>
      <c r="K39" s="450"/>
      <c r="L39" s="449">
        <f t="shared" ref="L39" si="124">SUM(L28:M29)</f>
        <v>182700491.38</v>
      </c>
      <c r="M39" s="450"/>
      <c r="N39" s="449">
        <f t="shared" ref="N39" si="125">SUM(N28:O29)</f>
        <v>172839904.73999998</v>
      </c>
      <c r="O39" s="450"/>
      <c r="P39" s="449">
        <f t="shared" ref="P39" si="126">SUM(P28:Q29)</f>
        <v>159979606.45000002</v>
      </c>
      <c r="Q39" s="450"/>
      <c r="R39" s="449">
        <f t="shared" ref="R39" si="127">SUM(R28:S29)</f>
        <v>216614769.16999996</v>
      </c>
      <c r="S39" s="450"/>
      <c r="T39" s="449">
        <f t="shared" ref="T39" si="128">SUM(T28:U29)</f>
        <v>200592928.28</v>
      </c>
      <c r="U39" s="450"/>
      <c r="V39" s="449">
        <f t="shared" ref="V39" si="129">SUM(V28:W29)</f>
        <v>220567967.70000002</v>
      </c>
      <c r="W39" s="450"/>
      <c r="X39" s="449">
        <f t="shared" ref="X39" si="130">SUM(X28:Y29)</f>
        <v>262110973.12999997</v>
      </c>
      <c r="Y39" s="450"/>
      <c r="Z39" s="116">
        <f>SUM(B39:Y39)</f>
        <v>2372331289.71</v>
      </c>
      <c r="AC39" s="106"/>
      <c r="AD39" s="107"/>
    </row>
    <row r="40" spans="1:30" hidden="1" x14ac:dyDescent="0.2">
      <c r="B40" s="117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</row>
    <row r="41" spans="1:30" hidden="1" x14ac:dyDescent="0.2">
      <c r="B41" s="118">
        <f t="shared" ref="B41:X41" si="131">B22*$B$42</f>
        <v>34743950</v>
      </c>
      <c r="C41" s="118"/>
      <c r="D41" s="118">
        <f t="shared" si="131"/>
        <v>46489014</v>
      </c>
      <c r="E41" s="118"/>
      <c r="F41" s="118">
        <f t="shared" si="131"/>
        <v>47420600</v>
      </c>
      <c r="G41" s="118"/>
      <c r="H41" s="118">
        <f t="shared" si="131"/>
        <v>47027028</v>
      </c>
      <c r="I41" s="118"/>
      <c r="J41" s="118">
        <f t="shared" si="131"/>
        <v>52410488</v>
      </c>
      <c r="K41" s="118"/>
      <c r="L41" s="118">
        <f t="shared" si="131"/>
        <v>46890456</v>
      </c>
      <c r="M41" s="118"/>
      <c r="N41" s="118">
        <f t="shared" si="131"/>
        <v>40570068</v>
      </c>
      <c r="O41" s="118"/>
      <c r="P41" s="118">
        <f t="shared" si="131"/>
        <v>44519436</v>
      </c>
      <c r="Q41" s="118"/>
      <c r="R41" s="118">
        <f t="shared" si="131"/>
        <v>48115488</v>
      </c>
      <c r="S41" s="118"/>
      <c r="T41" s="118">
        <f t="shared" si="131"/>
        <v>53388048</v>
      </c>
      <c r="U41" s="118"/>
      <c r="V41" s="118">
        <f t="shared" si="131"/>
        <v>58804608</v>
      </c>
      <c r="W41" s="118"/>
      <c r="X41" s="118">
        <f t="shared" si="131"/>
        <v>63245656</v>
      </c>
      <c r="Y41" s="118"/>
      <c r="Z41" s="119">
        <f>SUM(B41:X41)</f>
        <v>583624840</v>
      </c>
    </row>
    <row r="42" spans="1:30" hidden="1" x14ac:dyDescent="0.2">
      <c r="A42" s="120" t="s">
        <v>139</v>
      </c>
      <c r="B42" s="121">
        <v>0.2</v>
      </c>
      <c r="C42" s="122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</row>
    <row r="43" spans="1:30" x14ac:dyDescent="0.2">
      <c r="B43" s="123" t="s">
        <v>214</v>
      </c>
      <c r="C43" s="123" t="s">
        <v>215</v>
      </c>
      <c r="D43" s="123" t="s">
        <v>214</v>
      </c>
      <c r="E43" s="123" t="s">
        <v>215</v>
      </c>
      <c r="F43" s="123" t="s">
        <v>214</v>
      </c>
      <c r="G43" s="123" t="s">
        <v>215</v>
      </c>
      <c r="H43" s="123" t="s">
        <v>214</v>
      </c>
      <c r="I43" s="123" t="s">
        <v>215</v>
      </c>
      <c r="J43" s="123" t="s">
        <v>214</v>
      </c>
      <c r="K43" s="123" t="s">
        <v>215</v>
      </c>
      <c r="L43" s="123" t="s">
        <v>214</v>
      </c>
      <c r="M43" s="123" t="s">
        <v>215</v>
      </c>
      <c r="N43" s="123" t="s">
        <v>214</v>
      </c>
      <c r="O43" s="123" t="s">
        <v>215</v>
      </c>
      <c r="P43" s="123" t="s">
        <v>214</v>
      </c>
      <c r="Q43" s="123" t="s">
        <v>215</v>
      </c>
      <c r="R43" s="123" t="s">
        <v>214</v>
      </c>
      <c r="S43" s="123" t="s">
        <v>215</v>
      </c>
      <c r="T43" s="123" t="s">
        <v>214</v>
      </c>
      <c r="U43" s="123" t="s">
        <v>215</v>
      </c>
      <c r="V43" s="123" t="s">
        <v>214</v>
      </c>
      <c r="W43" s="123" t="s">
        <v>215</v>
      </c>
      <c r="X43" s="123" t="s">
        <v>214</v>
      </c>
      <c r="Y43" s="123" t="s">
        <v>215</v>
      </c>
      <c r="Z43" s="123" t="s">
        <v>214</v>
      </c>
      <c r="AA43" s="123" t="s">
        <v>215</v>
      </c>
      <c r="AB43" s="124"/>
    </row>
    <row r="44" spans="1:30" x14ac:dyDescent="0.2">
      <c r="A44" s="92" t="s">
        <v>159</v>
      </c>
      <c r="B44" s="125">
        <v>65</v>
      </c>
      <c r="C44" s="125">
        <v>0</v>
      </c>
      <c r="D44" s="125">
        <v>10</v>
      </c>
      <c r="E44" s="125">
        <v>0</v>
      </c>
      <c r="F44" s="125">
        <v>10</v>
      </c>
      <c r="G44" s="125">
        <v>0</v>
      </c>
      <c r="H44" s="125">
        <v>10</v>
      </c>
      <c r="I44" s="125">
        <v>0</v>
      </c>
      <c r="J44" s="125">
        <v>5</v>
      </c>
      <c r="K44" s="125">
        <v>0</v>
      </c>
      <c r="L44" s="125">
        <v>1</v>
      </c>
      <c r="M44" s="125">
        <v>0</v>
      </c>
      <c r="N44" s="125">
        <v>0</v>
      </c>
      <c r="O44" s="125">
        <v>0</v>
      </c>
      <c r="P44" s="125">
        <v>1</v>
      </c>
      <c r="Q44" s="125">
        <v>0</v>
      </c>
      <c r="R44" s="125">
        <v>5</v>
      </c>
      <c r="S44" s="125"/>
      <c r="T44" s="125">
        <v>5</v>
      </c>
      <c r="U44" s="125"/>
      <c r="V44" s="125">
        <v>5</v>
      </c>
      <c r="W44" s="125"/>
      <c r="X44" s="125">
        <v>5</v>
      </c>
      <c r="Y44" s="125"/>
      <c r="Z44" s="125">
        <f>X44+V44+T44+R44+P44+N44+L44+J44+H44+F44+D44+B44</f>
        <v>122</v>
      </c>
      <c r="AA44" s="125">
        <f>Y44+W44+U44+S44+Q44+O44+M44+K44+I44+G44+E44+C44</f>
        <v>0</v>
      </c>
      <c r="AB44" s="124"/>
    </row>
    <row r="45" spans="1:30" x14ac:dyDescent="0.2">
      <c r="A45" s="92" t="s">
        <v>160</v>
      </c>
      <c r="B45" s="125">
        <v>0</v>
      </c>
      <c r="C45" s="125">
        <v>0</v>
      </c>
      <c r="D45" s="125">
        <v>3</v>
      </c>
      <c r="E45" s="125"/>
      <c r="F45" s="125">
        <v>4</v>
      </c>
      <c r="G45" s="125"/>
      <c r="H45" s="125">
        <v>5</v>
      </c>
      <c r="I45" s="125"/>
      <c r="J45" s="125">
        <v>5</v>
      </c>
      <c r="K45" s="125"/>
      <c r="L45" s="125">
        <v>1</v>
      </c>
      <c r="M45" s="125"/>
      <c r="N45" s="125">
        <v>0</v>
      </c>
      <c r="O45" s="125"/>
      <c r="P45" s="125">
        <v>1</v>
      </c>
      <c r="Q45" s="125"/>
      <c r="R45" s="125">
        <v>2</v>
      </c>
      <c r="S45" s="125"/>
      <c r="T45" s="125">
        <v>4</v>
      </c>
      <c r="U45" s="125"/>
      <c r="V45" s="125">
        <v>3</v>
      </c>
      <c r="W45" s="125"/>
      <c r="X45" s="125">
        <v>2</v>
      </c>
      <c r="Y45" s="125"/>
      <c r="Z45" s="125">
        <f t="shared" ref="Z45:AA53" si="132">X45+V45+T45+R45+P45+N45+L45+J45+H45+F45+D45+B45</f>
        <v>30</v>
      </c>
      <c r="AA45" s="125">
        <f t="shared" si="132"/>
        <v>0</v>
      </c>
      <c r="AB45" s="124"/>
    </row>
    <row r="46" spans="1:30" x14ac:dyDescent="0.2">
      <c r="A46" s="92" t="s">
        <v>161</v>
      </c>
      <c r="B46" s="125">
        <v>0</v>
      </c>
      <c r="C46" s="125">
        <v>0</v>
      </c>
      <c r="D46" s="125">
        <v>3</v>
      </c>
      <c r="E46" s="125"/>
      <c r="F46" s="125">
        <v>4</v>
      </c>
      <c r="G46" s="125"/>
      <c r="H46" s="125">
        <v>5</v>
      </c>
      <c r="I46" s="125"/>
      <c r="J46" s="125">
        <v>5</v>
      </c>
      <c r="K46" s="125"/>
      <c r="L46" s="125">
        <v>1</v>
      </c>
      <c r="M46" s="125"/>
      <c r="N46" s="125">
        <v>0</v>
      </c>
      <c r="O46" s="125"/>
      <c r="P46" s="125">
        <v>1</v>
      </c>
      <c r="Q46" s="125"/>
      <c r="R46" s="125">
        <v>2</v>
      </c>
      <c r="S46" s="125"/>
      <c r="T46" s="125">
        <v>4</v>
      </c>
      <c r="U46" s="125"/>
      <c r="V46" s="125">
        <v>3</v>
      </c>
      <c r="W46" s="125"/>
      <c r="X46" s="125">
        <v>2</v>
      </c>
      <c r="Y46" s="125"/>
      <c r="Z46" s="125">
        <f t="shared" si="132"/>
        <v>30</v>
      </c>
      <c r="AA46" s="125">
        <f t="shared" si="132"/>
        <v>0</v>
      </c>
      <c r="AB46" s="124"/>
    </row>
    <row r="47" spans="1:30" x14ac:dyDescent="0.2">
      <c r="A47" s="92" t="s">
        <v>162</v>
      </c>
      <c r="B47" s="125">
        <v>0</v>
      </c>
      <c r="C47" s="125">
        <v>0</v>
      </c>
      <c r="D47" s="125">
        <v>1</v>
      </c>
      <c r="E47" s="125"/>
      <c r="F47" s="125">
        <v>2</v>
      </c>
      <c r="G47" s="125"/>
      <c r="H47" s="125">
        <v>2</v>
      </c>
      <c r="I47" s="125"/>
      <c r="J47" s="125">
        <v>3</v>
      </c>
      <c r="K47" s="125"/>
      <c r="L47" s="125">
        <v>0</v>
      </c>
      <c r="M47" s="125"/>
      <c r="N47" s="125">
        <v>0</v>
      </c>
      <c r="O47" s="125"/>
      <c r="P47" s="125">
        <v>0</v>
      </c>
      <c r="Q47" s="125"/>
      <c r="R47" s="125">
        <v>3</v>
      </c>
      <c r="S47" s="125"/>
      <c r="T47" s="125">
        <v>3</v>
      </c>
      <c r="U47" s="125"/>
      <c r="V47" s="125">
        <v>3</v>
      </c>
      <c r="W47" s="125"/>
      <c r="X47" s="125">
        <v>3</v>
      </c>
      <c r="Y47" s="125"/>
      <c r="Z47" s="125">
        <f t="shared" si="132"/>
        <v>20</v>
      </c>
      <c r="AA47" s="125">
        <f t="shared" si="132"/>
        <v>0</v>
      </c>
      <c r="AB47" s="124"/>
    </row>
    <row r="48" spans="1:30" x14ac:dyDescent="0.2">
      <c r="A48" s="92" t="s">
        <v>163</v>
      </c>
      <c r="B48" s="125">
        <v>0</v>
      </c>
      <c r="C48" s="125">
        <v>0</v>
      </c>
      <c r="D48" s="125">
        <v>2</v>
      </c>
      <c r="E48" s="125"/>
      <c r="F48" s="125">
        <v>3</v>
      </c>
      <c r="G48" s="125"/>
      <c r="H48" s="125">
        <v>3</v>
      </c>
      <c r="I48" s="125"/>
      <c r="J48" s="125">
        <v>3</v>
      </c>
      <c r="K48" s="125"/>
      <c r="L48" s="125">
        <v>0</v>
      </c>
      <c r="M48" s="125"/>
      <c r="N48" s="125">
        <v>0</v>
      </c>
      <c r="O48" s="125"/>
      <c r="P48" s="125">
        <v>0</v>
      </c>
      <c r="Q48" s="125"/>
      <c r="R48" s="125">
        <v>3</v>
      </c>
      <c r="S48" s="125"/>
      <c r="T48" s="125">
        <v>4</v>
      </c>
      <c r="U48" s="125"/>
      <c r="V48" s="125">
        <v>5</v>
      </c>
      <c r="W48" s="125"/>
      <c r="X48" s="125">
        <v>3</v>
      </c>
      <c r="Y48" s="125"/>
      <c r="Z48" s="125">
        <f t="shared" si="132"/>
        <v>26</v>
      </c>
      <c r="AA48" s="125">
        <f t="shared" si="132"/>
        <v>0</v>
      </c>
      <c r="AB48" s="124"/>
    </row>
    <row r="49" spans="1:30" x14ac:dyDescent="0.2">
      <c r="A49" s="92" t="s">
        <v>164</v>
      </c>
      <c r="B49" s="125">
        <v>0</v>
      </c>
      <c r="C49" s="125">
        <v>0</v>
      </c>
      <c r="D49" s="125">
        <v>0</v>
      </c>
      <c r="E49" s="125"/>
      <c r="F49" s="125">
        <v>1</v>
      </c>
      <c r="G49" s="125"/>
      <c r="H49" s="125">
        <v>2</v>
      </c>
      <c r="I49" s="125"/>
      <c r="J49" s="125">
        <v>1</v>
      </c>
      <c r="K49" s="125"/>
      <c r="L49" s="125">
        <v>0</v>
      </c>
      <c r="M49" s="125"/>
      <c r="N49" s="125">
        <v>0</v>
      </c>
      <c r="O49" s="125"/>
      <c r="P49" s="125">
        <v>0</v>
      </c>
      <c r="Q49" s="125"/>
      <c r="R49" s="125">
        <v>0</v>
      </c>
      <c r="S49" s="125"/>
      <c r="T49" s="125">
        <v>1</v>
      </c>
      <c r="U49" s="125"/>
      <c r="V49" s="125">
        <v>1</v>
      </c>
      <c r="W49" s="125"/>
      <c r="X49" s="125">
        <v>1</v>
      </c>
      <c r="Y49" s="125"/>
      <c r="Z49" s="125">
        <f t="shared" si="132"/>
        <v>7</v>
      </c>
      <c r="AA49" s="125">
        <f t="shared" si="132"/>
        <v>0</v>
      </c>
      <c r="AB49" s="124"/>
    </row>
    <row r="50" spans="1:30" x14ac:dyDescent="0.2">
      <c r="A50" s="92" t="s">
        <v>165</v>
      </c>
      <c r="B50" s="125">
        <v>0</v>
      </c>
      <c r="C50" s="125">
        <v>0</v>
      </c>
      <c r="D50" s="125">
        <v>0</v>
      </c>
      <c r="E50" s="125"/>
      <c r="F50" s="125">
        <v>1</v>
      </c>
      <c r="G50" s="125"/>
      <c r="H50" s="125">
        <v>2</v>
      </c>
      <c r="I50" s="125"/>
      <c r="J50" s="125">
        <v>1</v>
      </c>
      <c r="K50" s="125"/>
      <c r="L50" s="125">
        <v>0</v>
      </c>
      <c r="M50" s="125"/>
      <c r="N50" s="125">
        <v>0</v>
      </c>
      <c r="O50" s="125"/>
      <c r="P50" s="125">
        <v>0</v>
      </c>
      <c r="Q50" s="125"/>
      <c r="R50" s="125">
        <v>0</v>
      </c>
      <c r="S50" s="125"/>
      <c r="T50" s="125">
        <v>1</v>
      </c>
      <c r="U50" s="125"/>
      <c r="V50" s="125">
        <v>1</v>
      </c>
      <c r="W50" s="125"/>
      <c r="X50" s="125">
        <v>1</v>
      </c>
      <c r="Y50" s="125"/>
      <c r="Z50" s="125">
        <f t="shared" si="132"/>
        <v>7</v>
      </c>
      <c r="AA50" s="125">
        <f t="shared" si="132"/>
        <v>0</v>
      </c>
      <c r="AB50" s="124"/>
    </row>
    <row r="51" spans="1:30" x14ac:dyDescent="0.2">
      <c r="A51" s="92" t="s">
        <v>166</v>
      </c>
      <c r="B51" s="125">
        <v>0</v>
      </c>
      <c r="C51" s="125">
        <v>0</v>
      </c>
      <c r="D51" s="125">
        <v>3</v>
      </c>
      <c r="E51" s="125"/>
      <c r="F51" s="125">
        <v>4</v>
      </c>
      <c r="G51" s="125"/>
      <c r="H51" s="125">
        <v>5</v>
      </c>
      <c r="I51" s="125"/>
      <c r="J51" s="125">
        <v>5</v>
      </c>
      <c r="K51" s="125"/>
      <c r="L51" s="125">
        <v>1</v>
      </c>
      <c r="M51" s="125"/>
      <c r="N51" s="125">
        <v>0</v>
      </c>
      <c r="O51" s="125"/>
      <c r="P51" s="125">
        <v>1</v>
      </c>
      <c r="Q51" s="125"/>
      <c r="R51" s="125">
        <v>2</v>
      </c>
      <c r="S51" s="125"/>
      <c r="T51" s="125">
        <v>3</v>
      </c>
      <c r="U51" s="125"/>
      <c r="V51" s="125">
        <v>3</v>
      </c>
      <c r="W51" s="125"/>
      <c r="X51" s="125">
        <v>2</v>
      </c>
      <c r="Y51" s="125"/>
      <c r="Z51" s="125">
        <f t="shared" si="132"/>
        <v>29</v>
      </c>
      <c r="AA51" s="125">
        <f t="shared" si="132"/>
        <v>0</v>
      </c>
      <c r="AB51" s="124"/>
    </row>
    <row r="52" spans="1:30" x14ac:dyDescent="0.2">
      <c r="A52" s="92" t="s">
        <v>167</v>
      </c>
      <c r="B52" s="125">
        <v>0</v>
      </c>
      <c r="C52" s="125">
        <v>0</v>
      </c>
      <c r="D52" s="125">
        <v>4</v>
      </c>
      <c r="E52" s="125"/>
      <c r="F52" s="125">
        <v>5</v>
      </c>
      <c r="G52" s="125"/>
      <c r="H52" s="125">
        <v>5</v>
      </c>
      <c r="I52" s="125"/>
      <c r="J52" s="125">
        <v>7</v>
      </c>
      <c r="K52" s="125"/>
      <c r="L52" s="125">
        <v>1</v>
      </c>
      <c r="M52" s="125"/>
      <c r="N52" s="125">
        <v>0</v>
      </c>
      <c r="O52" s="125"/>
      <c r="P52" s="125">
        <v>1</v>
      </c>
      <c r="Q52" s="125"/>
      <c r="R52" s="125">
        <v>1</v>
      </c>
      <c r="S52" s="125"/>
      <c r="T52" s="125">
        <v>3</v>
      </c>
      <c r="U52" s="125"/>
      <c r="V52" s="125">
        <v>3</v>
      </c>
      <c r="W52" s="125"/>
      <c r="X52" s="125">
        <v>2</v>
      </c>
      <c r="Y52" s="125"/>
      <c r="Z52" s="125">
        <f t="shared" si="132"/>
        <v>32</v>
      </c>
      <c r="AA52" s="125">
        <f t="shared" si="132"/>
        <v>0</v>
      </c>
      <c r="AB52" s="124"/>
    </row>
    <row r="53" spans="1:30" x14ac:dyDescent="0.2">
      <c r="A53" s="92" t="s">
        <v>168</v>
      </c>
      <c r="B53" s="125">
        <v>0</v>
      </c>
      <c r="C53" s="125">
        <v>0</v>
      </c>
      <c r="D53" s="125">
        <v>0</v>
      </c>
      <c r="E53" s="125">
        <v>0</v>
      </c>
      <c r="F53" s="125">
        <v>0</v>
      </c>
      <c r="G53" s="125">
        <v>0</v>
      </c>
      <c r="H53" s="125">
        <v>0</v>
      </c>
      <c r="I53" s="125">
        <v>0</v>
      </c>
      <c r="J53" s="125">
        <v>0</v>
      </c>
      <c r="K53" s="125">
        <v>0</v>
      </c>
      <c r="L53" s="125">
        <v>0</v>
      </c>
      <c r="M53" s="125">
        <v>0</v>
      </c>
      <c r="N53" s="125">
        <v>0</v>
      </c>
      <c r="O53" s="125">
        <v>0</v>
      </c>
      <c r="P53" s="125">
        <v>0</v>
      </c>
      <c r="Q53" s="125">
        <v>0</v>
      </c>
      <c r="R53" s="125">
        <v>0</v>
      </c>
      <c r="S53" s="125">
        <v>0</v>
      </c>
      <c r="T53" s="125">
        <v>0</v>
      </c>
      <c r="U53" s="125">
        <v>0</v>
      </c>
      <c r="V53" s="125">
        <v>0</v>
      </c>
      <c r="W53" s="125">
        <v>0</v>
      </c>
      <c r="X53" s="125">
        <v>0</v>
      </c>
      <c r="Y53" s="125"/>
      <c r="Z53" s="125">
        <f t="shared" si="132"/>
        <v>0</v>
      </c>
      <c r="AA53" s="125">
        <f t="shared" si="132"/>
        <v>0</v>
      </c>
      <c r="AB53" s="124"/>
    </row>
    <row r="54" spans="1:30" x14ac:dyDescent="0.2">
      <c r="A54" s="126" t="s">
        <v>143</v>
      </c>
      <c r="B54" s="127">
        <f>SUM(B44:B53)</f>
        <v>65</v>
      </c>
      <c r="C54" s="127">
        <f>SUM(C44:C53)</f>
        <v>0</v>
      </c>
      <c r="D54" s="127">
        <f t="shared" ref="D54:X54" si="133">SUM(D44:D53)</f>
        <v>26</v>
      </c>
      <c r="E54" s="127"/>
      <c r="F54" s="127">
        <f>SUM(F44:F53)</f>
        <v>34</v>
      </c>
      <c r="G54" s="127"/>
      <c r="H54" s="127">
        <f t="shared" si="133"/>
        <v>39</v>
      </c>
      <c r="I54" s="127"/>
      <c r="J54" s="127">
        <f t="shared" si="133"/>
        <v>35</v>
      </c>
      <c r="K54" s="127"/>
      <c r="L54" s="127">
        <f t="shared" si="133"/>
        <v>5</v>
      </c>
      <c r="M54" s="127"/>
      <c r="N54" s="127">
        <f t="shared" si="133"/>
        <v>0</v>
      </c>
      <c r="O54" s="127"/>
      <c r="P54" s="127">
        <f t="shared" si="133"/>
        <v>5</v>
      </c>
      <c r="Q54" s="127"/>
      <c r="R54" s="127">
        <f t="shared" si="133"/>
        <v>18</v>
      </c>
      <c r="S54" s="127"/>
      <c r="T54" s="127">
        <f t="shared" si="133"/>
        <v>28</v>
      </c>
      <c r="U54" s="127"/>
      <c r="V54" s="127">
        <f t="shared" si="133"/>
        <v>27</v>
      </c>
      <c r="W54" s="127"/>
      <c r="X54" s="127">
        <f t="shared" si="133"/>
        <v>21</v>
      </c>
      <c r="Y54" s="127"/>
      <c r="Z54" s="127">
        <f t="shared" ref="Z54" si="134">SUM(Z44:Z53)</f>
        <v>303</v>
      </c>
      <c r="AA54" s="127"/>
      <c r="AB54" s="124"/>
      <c r="AC54" s="128"/>
      <c r="AD54" s="107"/>
    </row>
    <row r="55" spans="1:30" x14ac:dyDescent="0.2">
      <c r="A55" s="92" t="s">
        <v>147</v>
      </c>
      <c r="B55" s="129">
        <f>1466+B44</f>
        <v>1531</v>
      </c>
      <c r="C55" s="129">
        <v>95</v>
      </c>
      <c r="D55" s="129">
        <f t="shared" ref="D55:M56" si="135">B55+D44</f>
        <v>1541</v>
      </c>
      <c r="E55" s="129">
        <f t="shared" si="135"/>
        <v>95</v>
      </c>
      <c r="F55" s="129">
        <f t="shared" si="135"/>
        <v>1551</v>
      </c>
      <c r="G55" s="129">
        <f t="shared" si="135"/>
        <v>95</v>
      </c>
      <c r="H55" s="129">
        <f t="shared" si="135"/>
        <v>1561</v>
      </c>
      <c r="I55" s="129">
        <f t="shared" si="135"/>
        <v>95</v>
      </c>
      <c r="J55" s="129">
        <f t="shared" si="135"/>
        <v>1566</v>
      </c>
      <c r="K55" s="129">
        <f t="shared" si="135"/>
        <v>95</v>
      </c>
      <c r="L55" s="129">
        <f t="shared" si="135"/>
        <v>1567</v>
      </c>
      <c r="M55" s="129">
        <f t="shared" si="135"/>
        <v>95</v>
      </c>
      <c r="N55" s="129">
        <f t="shared" ref="N55:W56" si="136">L55+N44</f>
        <v>1567</v>
      </c>
      <c r="O55" s="129">
        <f t="shared" si="136"/>
        <v>95</v>
      </c>
      <c r="P55" s="129">
        <f t="shared" si="136"/>
        <v>1568</v>
      </c>
      <c r="Q55" s="129">
        <f t="shared" si="136"/>
        <v>95</v>
      </c>
      <c r="R55" s="129">
        <f t="shared" si="136"/>
        <v>1573</v>
      </c>
      <c r="S55" s="129">
        <f t="shared" si="136"/>
        <v>95</v>
      </c>
      <c r="T55" s="129">
        <f t="shared" si="136"/>
        <v>1578</v>
      </c>
      <c r="U55" s="129">
        <f t="shared" si="136"/>
        <v>95</v>
      </c>
      <c r="V55" s="129">
        <f t="shared" si="136"/>
        <v>1583</v>
      </c>
      <c r="W55" s="129">
        <f t="shared" si="136"/>
        <v>95</v>
      </c>
      <c r="X55" s="129">
        <f t="shared" ref="X55" si="137">V55+X44</f>
        <v>1588</v>
      </c>
      <c r="Y55" s="129">
        <f t="shared" ref="Y55:Y64" si="138">W55+Y44</f>
        <v>95</v>
      </c>
      <c r="AB55" s="124"/>
      <c r="AC55" s="107"/>
    </row>
    <row r="56" spans="1:30" x14ac:dyDescent="0.2">
      <c r="A56" s="92" t="s">
        <v>148</v>
      </c>
      <c r="B56" s="129">
        <v>53</v>
      </c>
      <c r="C56" s="129">
        <v>7</v>
      </c>
      <c r="D56" s="129">
        <f t="shared" si="135"/>
        <v>56</v>
      </c>
      <c r="E56" s="129">
        <f t="shared" si="135"/>
        <v>7</v>
      </c>
      <c r="F56" s="129">
        <f t="shared" si="135"/>
        <v>60</v>
      </c>
      <c r="G56" s="129">
        <f t="shared" si="135"/>
        <v>7</v>
      </c>
      <c r="H56" s="129">
        <f t="shared" si="135"/>
        <v>65</v>
      </c>
      <c r="I56" s="129">
        <f t="shared" si="135"/>
        <v>7</v>
      </c>
      <c r="J56" s="129">
        <f t="shared" si="135"/>
        <v>70</v>
      </c>
      <c r="K56" s="129">
        <f t="shared" si="135"/>
        <v>7</v>
      </c>
      <c r="L56" s="129">
        <f t="shared" si="135"/>
        <v>71</v>
      </c>
      <c r="M56" s="129">
        <f t="shared" si="135"/>
        <v>7</v>
      </c>
      <c r="N56" s="129">
        <f t="shared" si="136"/>
        <v>71</v>
      </c>
      <c r="O56" s="129">
        <f t="shared" si="136"/>
        <v>7</v>
      </c>
      <c r="P56" s="129">
        <f t="shared" si="136"/>
        <v>72</v>
      </c>
      <c r="Q56" s="129">
        <f t="shared" si="136"/>
        <v>7</v>
      </c>
      <c r="R56" s="129">
        <f t="shared" si="136"/>
        <v>74</v>
      </c>
      <c r="S56" s="129">
        <f t="shared" si="136"/>
        <v>7</v>
      </c>
      <c r="T56" s="129">
        <f t="shared" si="136"/>
        <v>78</v>
      </c>
      <c r="U56" s="129">
        <f t="shared" si="136"/>
        <v>7</v>
      </c>
      <c r="V56" s="129">
        <f t="shared" si="136"/>
        <v>81</v>
      </c>
      <c r="W56" s="129">
        <f t="shared" si="136"/>
        <v>7</v>
      </c>
      <c r="X56" s="129">
        <f t="shared" ref="X56:X64" si="139">V56+X45</f>
        <v>83</v>
      </c>
      <c r="Y56" s="129">
        <f t="shared" si="138"/>
        <v>7</v>
      </c>
      <c r="AB56" s="124"/>
      <c r="AC56" s="107"/>
    </row>
    <row r="57" spans="1:30" x14ac:dyDescent="0.2">
      <c r="A57" s="92" t="s">
        <v>149</v>
      </c>
      <c r="B57" s="129">
        <v>72</v>
      </c>
      <c r="C57" s="129">
        <v>6</v>
      </c>
      <c r="D57" s="129">
        <f t="shared" ref="D57:E64" si="140">B57+D46</f>
        <v>75</v>
      </c>
      <c r="E57" s="129">
        <f t="shared" si="140"/>
        <v>6</v>
      </c>
      <c r="F57" s="129">
        <f t="shared" ref="F57:O64" si="141">D57+F46</f>
        <v>79</v>
      </c>
      <c r="G57" s="129">
        <f t="shared" si="141"/>
        <v>6</v>
      </c>
      <c r="H57" s="129">
        <f t="shared" si="141"/>
        <v>84</v>
      </c>
      <c r="I57" s="129">
        <f t="shared" si="141"/>
        <v>6</v>
      </c>
      <c r="J57" s="129">
        <f t="shared" si="141"/>
        <v>89</v>
      </c>
      <c r="K57" s="129">
        <f t="shared" si="141"/>
        <v>6</v>
      </c>
      <c r="L57" s="129">
        <f t="shared" si="141"/>
        <v>90</v>
      </c>
      <c r="M57" s="129">
        <f t="shared" si="141"/>
        <v>6</v>
      </c>
      <c r="N57" s="129">
        <f t="shared" si="141"/>
        <v>90</v>
      </c>
      <c r="O57" s="129">
        <f t="shared" si="141"/>
        <v>6</v>
      </c>
      <c r="P57" s="129">
        <f t="shared" ref="P57:W64" si="142">N57+P46</f>
        <v>91</v>
      </c>
      <c r="Q57" s="129">
        <f t="shared" si="142"/>
        <v>6</v>
      </c>
      <c r="R57" s="129">
        <f t="shared" si="142"/>
        <v>93</v>
      </c>
      <c r="S57" s="129">
        <f t="shared" si="142"/>
        <v>6</v>
      </c>
      <c r="T57" s="129">
        <f t="shared" si="142"/>
        <v>97</v>
      </c>
      <c r="U57" s="129">
        <f t="shared" si="142"/>
        <v>6</v>
      </c>
      <c r="V57" s="129">
        <f t="shared" si="142"/>
        <v>100</v>
      </c>
      <c r="W57" s="129">
        <f t="shared" si="142"/>
        <v>6</v>
      </c>
      <c r="X57" s="129">
        <f t="shared" si="139"/>
        <v>102</v>
      </c>
      <c r="Y57" s="129">
        <f t="shared" si="138"/>
        <v>6</v>
      </c>
      <c r="AB57" s="124"/>
      <c r="AC57" s="107"/>
    </row>
    <row r="58" spans="1:30" x14ac:dyDescent="0.2">
      <c r="A58" s="92" t="s">
        <v>150</v>
      </c>
      <c r="B58" s="129">
        <v>58</v>
      </c>
      <c r="C58" s="129">
        <v>6</v>
      </c>
      <c r="D58" s="129">
        <f t="shared" si="140"/>
        <v>59</v>
      </c>
      <c r="E58" s="129">
        <f t="shared" si="140"/>
        <v>6</v>
      </c>
      <c r="F58" s="129">
        <f t="shared" si="141"/>
        <v>61</v>
      </c>
      <c r="G58" s="129">
        <f t="shared" si="141"/>
        <v>6</v>
      </c>
      <c r="H58" s="129">
        <f t="shared" si="141"/>
        <v>63</v>
      </c>
      <c r="I58" s="129">
        <f t="shared" si="141"/>
        <v>6</v>
      </c>
      <c r="J58" s="129">
        <f t="shared" si="141"/>
        <v>66</v>
      </c>
      <c r="K58" s="129">
        <f t="shared" si="141"/>
        <v>6</v>
      </c>
      <c r="L58" s="129">
        <f t="shared" si="141"/>
        <v>66</v>
      </c>
      <c r="M58" s="129">
        <f t="shared" si="141"/>
        <v>6</v>
      </c>
      <c r="N58" s="129">
        <f t="shared" si="141"/>
        <v>66</v>
      </c>
      <c r="O58" s="129">
        <f t="shared" si="141"/>
        <v>6</v>
      </c>
      <c r="P58" s="129">
        <f t="shared" si="142"/>
        <v>66</v>
      </c>
      <c r="Q58" s="129">
        <f t="shared" si="142"/>
        <v>6</v>
      </c>
      <c r="R58" s="129">
        <f t="shared" si="142"/>
        <v>69</v>
      </c>
      <c r="S58" s="129">
        <f t="shared" si="142"/>
        <v>6</v>
      </c>
      <c r="T58" s="129">
        <f t="shared" si="142"/>
        <v>72</v>
      </c>
      <c r="U58" s="129">
        <f t="shared" si="142"/>
        <v>6</v>
      </c>
      <c r="V58" s="129">
        <f t="shared" si="142"/>
        <v>75</v>
      </c>
      <c r="W58" s="129">
        <f t="shared" si="142"/>
        <v>6</v>
      </c>
      <c r="X58" s="129">
        <f t="shared" si="139"/>
        <v>78</v>
      </c>
      <c r="Y58" s="129">
        <f t="shared" si="138"/>
        <v>6</v>
      </c>
      <c r="AB58" s="124"/>
      <c r="AC58" s="107"/>
    </row>
    <row r="59" spans="1:30" x14ac:dyDescent="0.2">
      <c r="A59" s="92" t="s">
        <v>151</v>
      </c>
      <c r="B59" s="129">
        <v>45</v>
      </c>
      <c r="C59" s="129">
        <v>9</v>
      </c>
      <c r="D59" s="129">
        <f t="shared" si="140"/>
        <v>47</v>
      </c>
      <c r="E59" s="129">
        <f t="shared" si="140"/>
        <v>9</v>
      </c>
      <c r="F59" s="129">
        <f t="shared" si="141"/>
        <v>50</v>
      </c>
      <c r="G59" s="129">
        <f t="shared" si="141"/>
        <v>9</v>
      </c>
      <c r="H59" s="129">
        <f t="shared" si="141"/>
        <v>53</v>
      </c>
      <c r="I59" s="129">
        <f t="shared" si="141"/>
        <v>9</v>
      </c>
      <c r="J59" s="129">
        <f t="shared" si="141"/>
        <v>56</v>
      </c>
      <c r="K59" s="129">
        <f t="shared" si="141"/>
        <v>9</v>
      </c>
      <c r="L59" s="129">
        <f t="shared" si="141"/>
        <v>56</v>
      </c>
      <c r="M59" s="129">
        <f t="shared" si="141"/>
        <v>9</v>
      </c>
      <c r="N59" s="129">
        <f t="shared" si="141"/>
        <v>56</v>
      </c>
      <c r="O59" s="129">
        <f t="shared" si="141"/>
        <v>9</v>
      </c>
      <c r="P59" s="129">
        <f t="shared" si="142"/>
        <v>56</v>
      </c>
      <c r="Q59" s="129">
        <f t="shared" si="142"/>
        <v>9</v>
      </c>
      <c r="R59" s="129">
        <f t="shared" si="142"/>
        <v>59</v>
      </c>
      <c r="S59" s="129">
        <f t="shared" si="142"/>
        <v>9</v>
      </c>
      <c r="T59" s="129">
        <f t="shared" si="142"/>
        <v>63</v>
      </c>
      <c r="U59" s="129">
        <f t="shared" si="142"/>
        <v>9</v>
      </c>
      <c r="V59" s="129">
        <f t="shared" si="142"/>
        <v>68</v>
      </c>
      <c r="W59" s="129">
        <f t="shared" si="142"/>
        <v>9</v>
      </c>
      <c r="X59" s="129">
        <f t="shared" si="139"/>
        <v>71</v>
      </c>
      <c r="Y59" s="129">
        <f t="shared" si="138"/>
        <v>9</v>
      </c>
      <c r="AB59" s="124"/>
      <c r="AC59" s="107"/>
    </row>
    <row r="60" spans="1:30" x14ac:dyDescent="0.2">
      <c r="A60" s="92" t="s">
        <v>152</v>
      </c>
      <c r="B60" s="129">
        <v>38</v>
      </c>
      <c r="C60" s="129">
        <v>3</v>
      </c>
      <c r="D60" s="129">
        <v>38</v>
      </c>
      <c r="E60" s="129">
        <f t="shared" si="140"/>
        <v>3</v>
      </c>
      <c r="F60" s="129">
        <f t="shared" si="141"/>
        <v>39</v>
      </c>
      <c r="G60" s="129">
        <f t="shared" si="141"/>
        <v>3</v>
      </c>
      <c r="H60" s="129">
        <f t="shared" si="141"/>
        <v>41</v>
      </c>
      <c r="I60" s="129">
        <f t="shared" si="141"/>
        <v>3</v>
      </c>
      <c r="J60" s="129">
        <f t="shared" si="141"/>
        <v>42</v>
      </c>
      <c r="K60" s="129">
        <f t="shared" si="141"/>
        <v>3</v>
      </c>
      <c r="L60" s="129">
        <f t="shared" si="141"/>
        <v>42</v>
      </c>
      <c r="M60" s="129">
        <f t="shared" si="141"/>
        <v>3</v>
      </c>
      <c r="N60" s="129">
        <f t="shared" si="141"/>
        <v>42</v>
      </c>
      <c r="O60" s="129">
        <f t="shared" si="141"/>
        <v>3</v>
      </c>
      <c r="P60" s="129">
        <f t="shared" si="142"/>
        <v>42</v>
      </c>
      <c r="Q60" s="129">
        <f t="shared" si="142"/>
        <v>3</v>
      </c>
      <c r="R60" s="129">
        <f t="shared" si="142"/>
        <v>42</v>
      </c>
      <c r="S60" s="129">
        <f t="shared" si="142"/>
        <v>3</v>
      </c>
      <c r="T60" s="129">
        <f t="shared" si="142"/>
        <v>43</v>
      </c>
      <c r="U60" s="129">
        <f t="shared" si="142"/>
        <v>3</v>
      </c>
      <c r="V60" s="129">
        <f t="shared" si="142"/>
        <v>44</v>
      </c>
      <c r="W60" s="129">
        <f t="shared" si="142"/>
        <v>3</v>
      </c>
      <c r="X60" s="129">
        <f t="shared" si="139"/>
        <v>45</v>
      </c>
      <c r="Y60" s="129">
        <f t="shared" si="138"/>
        <v>3</v>
      </c>
      <c r="Z60" s="81"/>
      <c r="AA60" s="81"/>
      <c r="AB60" s="124"/>
      <c r="AC60" s="107"/>
    </row>
    <row r="61" spans="1:30" x14ac:dyDescent="0.2">
      <c r="A61" s="92" t="s">
        <v>153</v>
      </c>
      <c r="B61" s="129">
        <v>34</v>
      </c>
      <c r="C61" s="129">
        <v>3</v>
      </c>
      <c r="D61" s="129">
        <v>34</v>
      </c>
      <c r="E61" s="129">
        <f t="shared" si="140"/>
        <v>3</v>
      </c>
      <c r="F61" s="129">
        <f t="shared" si="141"/>
        <v>35</v>
      </c>
      <c r="G61" s="129">
        <f t="shared" si="141"/>
        <v>3</v>
      </c>
      <c r="H61" s="129">
        <f t="shared" si="141"/>
        <v>37</v>
      </c>
      <c r="I61" s="129">
        <f t="shared" si="141"/>
        <v>3</v>
      </c>
      <c r="J61" s="129">
        <f t="shared" si="141"/>
        <v>38</v>
      </c>
      <c r="K61" s="129">
        <f t="shared" si="141"/>
        <v>3</v>
      </c>
      <c r="L61" s="129">
        <f t="shared" si="141"/>
        <v>38</v>
      </c>
      <c r="M61" s="129">
        <f t="shared" si="141"/>
        <v>3</v>
      </c>
      <c r="N61" s="129">
        <f t="shared" si="141"/>
        <v>38</v>
      </c>
      <c r="O61" s="129">
        <f t="shared" si="141"/>
        <v>3</v>
      </c>
      <c r="P61" s="129">
        <f t="shared" si="142"/>
        <v>38</v>
      </c>
      <c r="Q61" s="129">
        <f t="shared" si="142"/>
        <v>3</v>
      </c>
      <c r="R61" s="129">
        <f t="shared" si="142"/>
        <v>38</v>
      </c>
      <c r="S61" s="129">
        <f t="shared" si="142"/>
        <v>3</v>
      </c>
      <c r="T61" s="129">
        <f t="shared" si="142"/>
        <v>39</v>
      </c>
      <c r="U61" s="129">
        <f t="shared" si="142"/>
        <v>3</v>
      </c>
      <c r="V61" s="129">
        <f t="shared" si="142"/>
        <v>40</v>
      </c>
      <c r="W61" s="129">
        <f t="shared" si="142"/>
        <v>3</v>
      </c>
      <c r="X61" s="129">
        <f t="shared" si="139"/>
        <v>41</v>
      </c>
      <c r="Y61" s="129">
        <f t="shared" si="138"/>
        <v>3</v>
      </c>
      <c r="Z61" s="81"/>
      <c r="AA61" s="81"/>
      <c r="AB61" s="124"/>
      <c r="AC61" s="107"/>
    </row>
    <row r="62" spans="1:30" x14ac:dyDescent="0.2">
      <c r="A62" s="92" t="s">
        <v>154</v>
      </c>
      <c r="B62" s="129">
        <v>40</v>
      </c>
      <c r="C62" s="129">
        <v>7</v>
      </c>
      <c r="D62" s="129">
        <f t="shared" si="140"/>
        <v>43</v>
      </c>
      <c r="E62" s="129">
        <f t="shared" si="140"/>
        <v>7</v>
      </c>
      <c r="F62" s="129">
        <f t="shared" si="141"/>
        <v>47</v>
      </c>
      <c r="G62" s="129">
        <f t="shared" si="141"/>
        <v>7</v>
      </c>
      <c r="H62" s="129">
        <f t="shared" si="141"/>
        <v>52</v>
      </c>
      <c r="I62" s="129">
        <f t="shared" si="141"/>
        <v>7</v>
      </c>
      <c r="J62" s="129">
        <f t="shared" si="141"/>
        <v>57</v>
      </c>
      <c r="K62" s="129">
        <f t="shared" si="141"/>
        <v>7</v>
      </c>
      <c r="L62" s="129">
        <f t="shared" si="141"/>
        <v>58</v>
      </c>
      <c r="M62" s="129">
        <f t="shared" si="141"/>
        <v>7</v>
      </c>
      <c r="N62" s="129">
        <f t="shared" si="141"/>
        <v>58</v>
      </c>
      <c r="O62" s="129">
        <f t="shared" si="141"/>
        <v>7</v>
      </c>
      <c r="P62" s="129">
        <f t="shared" si="142"/>
        <v>59</v>
      </c>
      <c r="Q62" s="129">
        <f t="shared" si="142"/>
        <v>7</v>
      </c>
      <c r="R62" s="129">
        <f t="shared" si="142"/>
        <v>61</v>
      </c>
      <c r="S62" s="129">
        <f t="shared" si="142"/>
        <v>7</v>
      </c>
      <c r="T62" s="129">
        <f t="shared" si="142"/>
        <v>64</v>
      </c>
      <c r="U62" s="129">
        <f t="shared" si="142"/>
        <v>7</v>
      </c>
      <c r="V62" s="129">
        <f t="shared" si="142"/>
        <v>67</v>
      </c>
      <c r="W62" s="129">
        <f t="shared" si="142"/>
        <v>7</v>
      </c>
      <c r="X62" s="129">
        <f t="shared" si="139"/>
        <v>69</v>
      </c>
      <c r="Y62" s="129">
        <f t="shared" si="138"/>
        <v>7</v>
      </c>
      <c r="Z62" s="81"/>
      <c r="AA62" s="81"/>
      <c r="AB62" s="124"/>
      <c r="AC62" s="107"/>
    </row>
    <row r="63" spans="1:30" x14ac:dyDescent="0.2">
      <c r="A63" s="92" t="s">
        <v>155</v>
      </c>
      <c r="B63" s="129">
        <v>29</v>
      </c>
      <c r="C63" s="129">
        <v>6</v>
      </c>
      <c r="D63" s="129">
        <f t="shared" si="140"/>
        <v>33</v>
      </c>
      <c r="E63" s="129">
        <f t="shared" si="140"/>
        <v>6</v>
      </c>
      <c r="F63" s="129">
        <f t="shared" si="141"/>
        <v>38</v>
      </c>
      <c r="G63" s="129">
        <f t="shared" si="141"/>
        <v>6</v>
      </c>
      <c r="H63" s="129">
        <f t="shared" si="141"/>
        <v>43</v>
      </c>
      <c r="I63" s="129">
        <f t="shared" si="141"/>
        <v>6</v>
      </c>
      <c r="J63" s="129">
        <f t="shared" si="141"/>
        <v>50</v>
      </c>
      <c r="K63" s="129">
        <f t="shared" si="141"/>
        <v>6</v>
      </c>
      <c r="L63" s="129">
        <f t="shared" si="141"/>
        <v>51</v>
      </c>
      <c r="M63" s="129">
        <f t="shared" si="141"/>
        <v>6</v>
      </c>
      <c r="N63" s="129">
        <f t="shared" si="141"/>
        <v>51</v>
      </c>
      <c r="O63" s="129">
        <f t="shared" si="141"/>
        <v>6</v>
      </c>
      <c r="P63" s="129">
        <f t="shared" si="142"/>
        <v>52</v>
      </c>
      <c r="Q63" s="129">
        <f t="shared" si="142"/>
        <v>6</v>
      </c>
      <c r="R63" s="129">
        <f t="shared" si="142"/>
        <v>53</v>
      </c>
      <c r="S63" s="129">
        <f t="shared" si="142"/>
        <v>6</v>
      </c>
      <c r="T63" s="129">
        <f t="shared" si="142"/>
        <v>56</v>
      </c>
      <c r="U63" s="129">
        <f t="shared" si="142"/>
        <v>6</v>
      </c>
      <c r="V63" s="129">
        <f t="shared" si="142"/>
        <v>59</v>
      </c>
      <c r="W63" s="129">
        <f t="shared" si="142"/>
        <v>6</v>
      </c>
      <c r="X63" s="129">
        <f t="shared" si="139"/>
        <v>61</v>
      </c>
      <c r="Y63" s="129">
        <f t="shared" si="138"/>
        <v>6</v>
      </c>
      <c r="Z63" s="81"/>
      <c r="AA63" s="81"/>
      <c r="AB63" s="124"/>
      <c r="AC63" s="107"/>
    </row>
    <row r="64" spans="1:30" x14ac:dyDescent="0.2">
      <c r="A64" s="92" t="s">
        <v>156</v>
      </c>
      <c r="B64" s="129">
        <v>0</v>
      </c>
      <c r="C64" s="129">
        <v>0</v>
      </c>
      <c r="D64" s="129">
        <f t="shared" si="140"/>
        <v>0</v>
      </c>
      <c r="E64" s="129">
        <f t="shared" si="140"/>
        <v>0</v>
      </c>
      <c r="F64" s="129">
        <f t="shared" si="141"/>
        <v>0</v>
      </c>
      <c r="G64" s="129">
        <f t="shared" si="141"/>
        <v>0</v>
      </c>
      <c r="H64" s="129">
        <f t="shared" si="141"/>
        <v>0</v>
      </c>
      <c r="I64" s="129">
        <f t="shared" si="141"/>
        <v>0</v>
      </c>
      <c r="J64" s="129">
        <f t="shared" si="141"/>
        <v>0</v>
      </c>
      <c r="K64" s="129">
        <f t="shared" si="141"/>
        <v>0</v>
      </c>
      <c r="L64" s="129">
        <f t="shared" si="141"/>
        <v>0</v>
      </c>
      <c r="M64" s="129">
        <f t="shared" si="141"/>
        <v>0</v>
      </c>
      <c r="N64" s="129">
        <f t="shared" si="141"/>
        <v>0</v>
      </c>
      <c r="O64" s="129">
        <f t="shared" si="141"/>
        <v>0</v>
      </c>
      <c r="P64" s="129">
        <f t="shared" si="142"/>
        <v>0</v>
      </c>
      <c r="Q64" s="129">
        <f t="shared" si="142"/>
        <v>0</v>
      </c>
      <c r="R64" s="129">
        <f t="shared" si="142"/>
        <v>0</v>
      </c>
      <c r="S64" s="129">
        <f t="shared" si="142"/>
        <v>0</v>
      </c>
      <c r="T64" s="129">
        <f t="shared" si="142"/>
        <v>0</v>
      </c>
      <c r="U64" s="129">
        <f t="shared" si="142"/>
        <v>0</v>
      </c>
      <c r="V64" s="129">
        <f t="shared" si="142"/>
        <v>0</v>
      </c>
      <c r="W64" s="129">
        <f t="shared" si="142"/>
        <v>0</v>
      </c>
      <c r="X64" s="129">
        <f t="shared" si="139"/>
        <v>0</v>
      </c>
      <c r="Y64" s="129">
        <f t="shared" si="138"/>
        <v>0</v>
      </c>
      <c r="Z64" s="81"/>
      <c r="AA64" s="81"/>
      <c r="AB64" s="124"/>
      <c r="AC64" s="107"/>
    </row>
    <row r="65" spans="1:29" x14ac:dyDescent="0.2">
      <c r="A65" s="126" t="s">
        <v>144</v>
      </c>
      <c r="B65" s="130">
        <f>SUM(B55:B64)</f>
        <v>1900</v>
      </c>
      <c r="C65" s="130">
        <f>SUM(C55:C64)</f>
        <v>142</v>
      </c>
      <c r="D65" s="130">
        <f>SUM(D55:D64)</f>
        <v>1926</v>
      </c>
      <c r="E65" s="130">
        <f>SUM(E55:E64)</f>
        <v>142</v>
      </c>
      <c r="F65" s="130">
        <f t="shared" ref="F65:Y65" si="143">SUM(F55:F64)</f>
        <v>1960</v>
      </c>
      <c r="G65" s="130">
        <f t="shared" ref="G65:I65" si="144">SUM(G55:G64)</f>
        <v>142</v>
      </c>
      <c r="H65" s="130">
        <f t="shared" si="143"/>
        <v>1999</v>
      </c>
      <c r="I65" s="130">
        <f t="shared" si="144"/>
        <v>142</v>
      </c>
      <c r="J65" s="130">
        <f t="shared" si="143"/>
        <v>2034</v>
      </c>
      <c r="K65" s="130">
        <f t="shared" si="143"/>
        <v>142</v>
      </c>
      <c r="L65" s="130">
        <f t="shared" si="143"/>
        <v>2039</v>
      </c>
      <c r="M65" s="130">
        <f t="shared" si="143"/>
        <v>142</v>
      </c>
      <c r="N65" s="130">
        <f t="shared" si="143"/>
        <v>2039</v>
      </c>
      <c r="O65" s="130">
        <f t="shared" si="143"/>
        <v>142</v>
      </c>
      <c r="P65" s="130">
        <f t="shared" si="143"/>
        <v>2044</v>
      </c>
      <c r="Q65" s="130">
        <f t="shared" si="143"/>
        <v>142</v>
      </c>
      <c r="R65" s="130">
        <f t="shared" si="143"/>
        <v>2062</v>
      </c>
      <c r="S65" s="130">
        <f t="shared" si="143"/>
        <v>142</v>
      </c>
      <c r="T65" s="130">
        <f t="shared" si="143"/>
        <v>2090</v>
      </c>
      <c r="U65" s="130">
        <f t="shared" si="143"/>
        <v>142</v>
      </c>
      <c r="V65" s="130">
        <f t="shared" si="143"/>
        <v>2117</v>
      </c>
      <c r="W65" s="130">
        <f t="shared" si="143"/>
        <v>142</v>
      </c>
      <c r="X65" s="130">
        <f t="shared" si="143"/>
        <v>2138</v>
      </c>
      <c r="Y65" s="130">
        <f t="shared" si="143"/>
        <v>142</v>
      </c>
      <c r="Z65" s="81"/>
      <c r="AA65" s="81"/>
      <c r="AB65" s="124"/>
      <c r="AC65" s="107"/>
    </row>
    <row r="66" spans="1:29" ht="9.75" customHeight="1" x14ac:dyDescent="0.2">
      <c r="A66" s="126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81"/>
      <c r="AA66" s="81"/>
      <c r="AB66" s="124"/>
      <c r="AC66" s="107"/>
    </row>
    <row r="67" spans="1:29" s="133" customFormat="1" x14ac:dyDescent="0.2">
      <c r="A67" s="131" t="s">
        <v>169</v>
      </c>
      <c r="B67" s="132">
        <f>SUM(B68:B77)</f>
        <v>110991250</v>
      </c>
      <c r="C67" s="132">
        <f>SUM(C68:C77)</f>
        <v>62728500</v>
      </c>
      <c r="D67" s="132">
        <f t="shared" ref="D67:X67" si="145">SUM(D68:D77)</f>
        <v>149643450</v>
      </c>
      <c r="E67" s="132">
        <f>SUM(E68:E77)</f>
        <v>82801620</v>
      </c>
      <c r="F67" s="132">
        <f t="shared" si="145"/>
        <v>153465000</v>
      </c>
      <c r="G67" s="132">
        <f>SUM(G68:G77)</f>
        <v>83638000</v>
      </c>
      <c r="H67" s="132">
        <f t="shared" si="145"/>
        <v>153169900</v>
      </c>
      <c r="I67" s="132">
        <f>SUM(I68:I77)</f>
        <v>81965240</v>
      </c>
      <c r="J67" s="132">
        <f t="shared" si="145"/>
        <v>171723400</v>
      </c>
      <c r="K67" s="132">
        <f>SUM(K68:K77)</f>
        <v>90329040.000000015</v>
      </c>
      <c r="L67" s="132">
        <f t="shared" si="145"/>
        <v>154159800</v>
      </c>
      <c r="M67" s="132">
        <f>SUM(M68:M77)</f>
        <v>80292480</v>
      </c>
      <c r="N67" s="132">
        <f t="shared" si="145"/>
        <v>133430800</v>
      </c>
      <c r="O67" s="132">
        <f>SUM(O68:O77)</f>
        <v>69419540</v>
      </c>
      <c r="P67" s="132">
        <f t="shared" si="145"/>
        <v>146486600</v>
      </c>
      <c r="Q67" s="132">
        <f>SUM(Q68:Q77)</f>
        <v>76110580</v>
      </c>
      <c r="R67" s="132">
        <f t="shared" si="145"/>
        <v>158612200</v>
      </c>
      <c r="S67" s="132">
        <f>SUM(S68:S77)</f>
        <v>81965240</v>
      </c>
      <c r="T67" s="132">
        <f t="shared" si="145"/>
        <v>176611200</v>
      </c>
      <c r="U67" s="132">
        <f>SUM(U68:U77)</f>
        <v>90329040.000000015</v>
      </c>
      <c r="V67" s="132">
        <f t="shared" si="145"/>
        <v>195330200</v>
      </c>
      <c r="W67" s="132">
        <f>SUM(W68:W77)</f>
        <v>98692840</v>
      </c>
      <c r="X67" s="132">
        <f t="shared" si="145"/>
        <v>210844400</v>
      </c>
      <c r="Y67" s="132">
        <f>SUM(Y68:Y77)</f>
        <v>105383880</v>
      </c>
      <c r="AB67" s="134"/>
      <c r="AC67" s="135"/>
    </row>
    <row r="68" spans="1:29" s="137" customFormat="1" x14ac:dyDescent="0.2">
      <c r="A68" s="131" t="s">
        <v>170</v>
      </c>
      <c r="B68" s="136">
        <f>(B55-B44)*$B$2*B9+B44*$F$2</f>
        <v>90235000</v>
      </c>
      <c r="C68" s="136">
        <f t="shared" ref="C68:C77" si="146">(C55-C44)*$D$2*$B$9+C44*$H$2</f>
        <v>41966250</v>
      </c>
      <c r="D68" s="136">
        <f>(D55-D44)*$B$2*D9+D44*$F$2</f>
        <v>121605200</v>
      </c>
      <c r="E68" s="136">
        <f t="shared" ref="E68:E77" si="147">(E55-E44)*$D$2*$D$9+E44*$H$2</f>
        <v>55395450</v>
      </c>
      <c r="F68" s="136">
        <f>(F55-F44)*$B$2*F9+F44*$F$2</f>
        <v>123630000</v>
      </c>
      <c r="G68" s="136">
        <f t="shared" ref="G68:G77" si="148">(G55-G44)*$D$2*$F$9+G44*$H$2</f>
        <v>55955000</v>
      </c>
      <c r="H68" s="136">
        <f>(H55-H44)*$B$2*H9+H44*$F$2</f>
        <v>121948400</v>
      </c>
      <c r="I68" s="136">
        <f t="shared" ref="I68:I77" si="149">(I55-I44)*$D$2*$H$9+I44*$H$2</f>
        <v>54835900</v>
      </c>
      <c r="J68" s="136">
        <f>(J55-J44)*$B$2*J9+J44*$F$2</f>
        <v>135045400</v>
      </c>
      <c r="K68" s="136">
        <f t="shared" ref="K68:K77" si="150">(K55-K44)*$D$2*$J$9+K44*$H$2</f>
        <v>60431400.000000007</v>
      </c>
      <c r="L68" s="136">
        <f>(L55-L44)*$B$2*L9+L44*$F$2</f>
        <v>120303800</v>
      </c>
      <c r="M68" s="136">
        <f t="shared" ref="M68:M77" si="151">(M55-M44)*$D$2*$L$9+M44*$H$2</f>
        <v>53716800</v>
      </c>
      <c r="N68" s="136">
        <f>(N55-N44)*$B$2*N9+N44*$F$2</f>
        <v>104048800</v>
      </c>
      <c r="O68" s="136">
        <f t="shared" ref="O68:O77" si="152">(O55-O44)*$D$2*$N$9+O44*$H$2</f>
        <v>46442650</v>
      </c>
      <c r="P68" s="136">
        <f>(P55-P44)*$B$2*P9+P44*$F$2</f>
        <v>114112600</v>
      </c>
      <c r="Q68" s="136">
        <f t="shared" ref="Q68:Q77" si="153">(Q55-Q44)*$D$2*$P$9+Q44*$H$2</f>
        <v>50919050</v>
      </c>
      <c r="R68" s="136">
        <f>(R55-R44)*$B$2*R9+R44*$F$2</f>
        <v>123106200</v>
      </c>
      <c r="S68" s="136">
        <f t="shared" ref="S68:S77" si="154">(S55-S44)*$D$2*$R$9+S44*$H$2</f>
        <v>54835900</v>
      </c>
      <c r="T68" s="136">
        <f>(T55-T44)*$B$2*T9+T44*$F$2</f>
        <v>136082200</v>
      </c>
      <c r="U68" s="136">
        <f t="shared" ref="U68:U77" si="155">(U55-U44)*$D$2*$T$9+U44*$H$2</f>
        <v>60431400.000000007</v>
      </c>
      <c r="V68" s="136">
        <f>(V55-V44)*$B$2*V9+V44*$F$2</f>
        <v>149138200</v>
      </c>
      <c r="W68" s="136">
        <f t="shared" ref="W68:W77" si="156">(W55-W44)*$D$2*$V$9+W44*$H$2</f>
        <v>66026900</v>
      </c>
      <c r="X68" s="136">
        <f>(X55-X44)*$B$2*X9+X44*$F$2</f>
        <v>159741400</v>
      </c>
      <c r="Y68" s="136">
        <f t="shared" ref="Y68:Y77" si="157">(Y55-Y44)*$D$2*$X$9+Y44*$H$2</f>
        <v>70503300</v>
      </c>
      <c r="AB68" s="138"/>
      <c r="AC68" s="139"/>
    </row>
    <row r="69" spans="1:29" s="137" customFormat="1" x14ac:dyDescent="0.2">
      <c r="A69" s="131" t="s">
        <v>171</v>
      </c>
      <c r="B69" s="136">
        <f>(B56-B45)*$B$3*B9+B45*$F$3</f>
        <v>2981250</v>
      </c>
      <c r="C69" s="136">
        <f t="shared" si="146"/>
        <v>3092250</v>
      </c>
      <c r="D69" s="136">
        <f>(D56-D45)*$B$3*D9+D45*$F$3</f>
        <v>4055250</v>
      </c>
      <c r="E69" s="136">
        <f t="shared" si="147"/>
        <v>4081770</v>
      </c>
      <c r="F69" s="136">
        <f>(F56-F45)*$B$3*F9+F45*$F$3</f>
        <v>4360000</v>
      </c>
      <c r="G69" s="136">
        <f t="shared" si="148"/>
        <v>4123000</v>
      </c>
      <c r="H69" s="136">
        <f>(H56-H45)*$B$3*H9+H45*$F$3</f>
        <v>4610000</v>
      </c>
      <c r="I69" s="136">
        <f t="shared" si="149"/>
        <v>4040540</v>
      </c>
      <c r="J69" s="136">
        <f>(J56-J45)*$B$3*J9+J45*$F$3</f>
        <v>5465000</v>
      </c>
      <c r="K69" s="136">
        <f t="shared" si="150"/>
        <v>4452840</v>
      </c>
      <c r="L69" s="136">
        <f>(L56-L45)*$B$3*L9+L45*$F$3</f>
        <v>5080000</v>
      </c>
      <c r="M69" s="136">
        <f t="shared" si="151"/>
        <v>3958080</v>
      </c>
      <c r="N69" s="136">
        <f>(N56-N45)*$B$3*N9+N45*$F$3</f>
        <v>4419750</v>
      </c>
      <c r="O69" s="136">
        <f t="shared" si="152"/>
        <v>3422090</v>
      </c>
      <c r="P69" s="136">
        <f>(P56-P45)*$B$3*P9+P45*$F$3</f>
        <v>4885750</v>
      </c>
      <c r="Q69" s="136">
        <f t="shared" si="153"/>
        <v>3751930</v>
      </c>
      <c r="R69" s="136">
        <f>(R56-R45)*$B$3*R9+R45*$F$3</f>
        <v>5372000</v>
      </c>
      <c r="S69" s="136">
        <f t="shared" si="154"/>
        <v>4040540</v>
      </c>
      <c r="T69" s="136">
        <f>(T56-T45)*$B$3*T9+T45*$F$3</f>
        <v>6154000</v>
      </c>
      <c r="U69" s="136">
        <f t="shared" si="155"/>
        <v>4452840</v>
      </c>
      <c r="V69" s="136">
        <f>(V56-V45)*$B$3*V9+V45*$F$3</f>
        <v>7023000</v>
      </c>
      <c r="W69" s="136">
        <f t="shared" si="156"/>
        <v>4865140</v>
      </c>
      <c r="X69" s="136">
        <f>(X56-X45)*$B$3*X9+X45*$F$3</f>
        <v>7734500</v>
      </c>
      <c r="Y69" s="136">
        <f t="shared" si="157"/>
        <v>5194980</v>
      </c>
      <c r="AB69" s="138"/>
      <c r="AC69" s="139"/>
    </row>
    <row r="70" spans="1:29" s="137" customFormat="1" x14ac:dyDescent="0.2">
      <c r="A70" s="131" t="s">
        <v>181</v>
      </c>
      <c r="B70" s="136">
        <f>(B57-B46)*$B$3*B9+B46*$F$3</f>
        <v>4050000</v>
      </c>
      <c r="C70" s="136">
        <f t="shared" si="146"/>
        <v>2650500</v>
      </c>
      <c r="D70" s="136">
        <f>(D57-D46)*$B$3*D9+D46*$F$3</f>
        <v>5466000</v>
      </c>
      <c r="E70" s="136">
        <f t="shared" si="147"/>
        <v>3498660</v>
      </c>
      <c r="F70" s="136">
        <f>(F57-F46)*$B$3*F9+F46*$F$3</f>
        <v>5785000</v>
      </c>
      <c r="G70" s="136">
        <f t="shared" si="148"/>
        <v>3534000</v>
      </c>
      <c r="H70" s="136">
        <f>(H57-H46)*$B$3*H9+H46*$F$3</f>
        <v>6006500</v>
      </c>
      <c r="I70" s="136">
        <f t="shared" si="149"/>
        <v>3463320</v>
      </c>
      <c r="J70" s="136">
        <f>(J57-J46)*$B$3*J9+J46*$F$3</f>
        <v>7004000</v>
      </c>
      <c r="K70" s="136">
        <f t="shared" si="150"/>
        <v>3816720.0000000005</v>
      </c>
      <c r="L70" s="136">
        <f>(L57-L46)*$B$3*L9+L46*$F$3</f>
        <v>6448000</v>
      </c>
      <c r="M70" s="136">
        <f t="shared" si="151"/>
        <v>3392640</v>
      </c>
      <c r="N70" s="136">
        <f>(N57-N46)*$B$3*N9+N46*$F$3</f>
        <v>5602500</v>
      </c>
      <c r="O70" s="136">
        <f t="shared" si="152"/>
        <v>2933220</v>
      </c>
      <c r="P70" s="136">
        <f>(P57-P46)*$B$3*P9+P46*$F$3</f>
        <v>6182500</v>
      </c>
      <c r="Q70" s="136">
        <f t="shared" si="153"/>
        <v>3215940</v>
      </c>
      <c r="R70" s="136">
        <f>(R57-R46)*$B$3*R9+R46*$F$3</f>
        <v>6768500</v>
      </c>
      <c r="S70" s="136">
        <f t="shared" si="154"/>
        <v>3463320</v>
      </c>
      <c r="T70" s="136">
        <f>(T57-T46)*$B$3*T9+T46*$F$3</f>
        <v>7693000.0000000009</v>
      </c>
      <c r="U70" s="136">
        <f t="shared" si="155"/>
        <v>3816720.0000000005</v>
      </c>
      <c r="V70" s="136">
        <f>(V57-V46)*$B$3*V9+V46*$F$3</f>
        <v>8704500</v>
      </c>
      <c r="W70" s="136">
        <f t="shared" si="156"/>
        <v>4170120</v>
      </c>
      <c r="X70" s="136">
        <f>(X57-X46)*$B$3*X9+X46*$F$3</f>
        <v>9530000</v>
      </c>
      <c r="Y70" s="136">
        <f t="shared" si="157"/>
        <v>4452840</v>
      </c>
      <c r="AB70" s="138"/>
      <c r="AC70" s="139"/>
    </row>
    <row r="71" spans="1:29" s="137" customFormat="1" x14ac:dyDescent="0.2">
      <c r="A71" s="131" t="s">
        <v>182</v>
      </c>
      <c r="B71" s="136">
        <f>(B58-B47)*$B$3*B9+B47*$F$3</f>
        <v>3262500</v>
      </c>
      <c r="C71" s="136">
        <f t="shared" si="146"/>
        <v>2650500</v>
      </c>
      <c r="D71" s="136">
        <f>(D58-D47)*$B$3*D9+D47*$F$3</f>
        <v>4346500</v>
      </c>
      <c r="E71" s="136">
        <f t="shared" si="147"/>
        <v>3498660</v>
      </c>
      <c r="F71" s="136">
        <f>(F58-F47)*$B$3*F9+F47*$F$3</f>
        <v>4505000</v>
      </c>
      <c r="G71" s="136">
        <f t="shared" si="148"/>
        <v>3534000</v>
      </c>
      <c r="H71" s="136">
        <f>(H58-H47)*$B$3*H9+H47*$F$3</f>
        <v>4563500</v>
      </c>
      <c r="I71" s="136">
        <f t="shared" si="149"/>
        <v>3463320</v>
      </c>
      <c r="J71" s="136">
        <f>(J58-J47)*$B$3*J9+J47*$F$3</f>
        <v>5223000</v>
      </c>
      <c r="K71" s="136">
        <f t="shared" si="150"/>
        <v>3816720.0000000005</v>
      </c>
      <c r="L71" s="136">
        <f>(L58-L47)*$B$3*L9+L47*$F$3</f>
        <v>4752000</v>
      </c>
      <c r="M71" s="136">
        <f t="shared" si="151"/>
        <v>3392640</v>
      </c>
      <c r="N71" s="136">
        <f>(N58-N47)*$B$3*N9+N47*$F$3</f>
        <v>4108500</v>
      </c>
      <c r="O71" s="136">
        <f t="shared" si="152"/>
        <v>2933220</v>
      </c>
      <c r="P71" s="136">
        <f>(P58-P47)*$B$3*P9+P47*$F$3</f>
        <v>4504500</v>
      </c>
      <c r="Q71" s="136">
        <f t="shared" si="153"/>
        <v>3215940</v>
      </c>
      <c r="R71" s="136">
        <f>(R58-R47)*$B$3*R9+R47*$F$3</f>
        <v>4971000</v>
      </c>
      <c r="S71" s="136">
        <f t="shared" si="154"/>
        <v>3463320</v>
      </c>
      <c r="T71" s="136">
        <f>(T58-T47)*$B$3*T9+T47*$F$3</f>
        <v>5709000</v>
      </c>
      <c r="U71" s="136">
        <f t="shared" si="155"/>
        <v>3816720.0000000005</v>
      </c>
      <c r="V71" s="136">
        <f>(V58-V47)*$B$3*V9+V47*$F$3</f>
        <v>6492000</v>
      </c>
      <c r="W71" s="136">
        <f t="shared" si="156"/>
        <v>4170120</v>
      </c>
      <c r="X71" s="136">
        <f>(X58-X47)*$B$3*X9+X47*$F$3</f>
        <v>7207500</v>
      </c>
      <c r="Y71" s="136">
        <f t="shared" si="157"/>
        <v>4452840</v>
      </c>
      <c r="AB71" s="138"/>
      <c r="AC71" s="139"/>
    </row>
    <row r="72" spans="1:29" s="137" customFormat="1" x14ac:dyDescent="0.2">
      <c r="A72" s="131" t="s">
        <v>184</v>
      </c>
      <c r="B72" s="136">
        <f>(B59-B48)*$B$3*B9+B48*$F$3</f>
        <v>2531250</v>
      </c>
      <c r="C72" s="136">
        <f t="shared" si="146"/>
        <v>3975750</v>
      </c>
      <c r="D72" s="136">
        <f>(D59-D48)*$B$3*D9+D48*$F$3</f>
        <v>3421250</v>
      </c>
      <c r="E72" s="136">
        <f t="shared" si="147"/>
        <v>5247990</v>
      </c>
      <c r="F72" s="136">
        <f>(F59-F48)*$B$3*F9+F48*$F$3</f>
        <v>3645000</v>
      </c>
      <c r="G72" s="136">
        <f t="shared" si="148"/>
        <v>5301000</v>
      </c>
      <c r="H72" s="136">
        <f>(H59-H48)*$B$3*H9+H48*$F$3</f>
        <v>3795000</v>
      </c>
      <c r="I72" s="136">
        <f t="shared" si="149"/>
        <v>5194980</v>
      </c>
      <c r="J72" s="136">
        <f>(J59-J48)*$B$3*J9+J48*$F$3</f>
        <v>4413000</v>
      </c>
      <c r="K72" s="136">
        <f t="shared" si="150"/>
        <v>5725080</v>
      </c>
      <c r="L72" s="136">
        <f>(L59-L48)*$B$3*L9+L48*$F$3</f>
        <v>4032000</v>
      </c>
      <c r="M72" s="136">
        <f t="shared" si="151"/>
        <v>5088960</v>
      </c>
      <c r="N72" s="136">
        <f>(N59-N48)*$B$3*N9+N48*$F$3</f>
        <v>3486000</v>
      </c>
      <c r="O72" s="136">
        <f t="shared" si="152"/>
        <v>4399830</v>
      </c>
      <c r="P72" s="136">
        <f>(P59-P48)*$B$3*P9+P48*$F$3</f>
        <v>3822000</v>
      </c>
      <c r="Q72" s="136">
        <f t="shared" si="153"/>
        <v>4823910</v>
      </c>
      <c r="R72" s="136">
        <f>(R59-R48)*$B$3*R9+R48*$F$3</f>
        <v>4236000</v>
      </c>
      <c r="S72" s="136">
        <f t="shared" si="154"/>
        <v>5194980</v>
      </c>
      <c r="T72" s="136">
        <f>(T59-T48)*$B$3*T9+T48*$F$3</f>
        <v>4939000</v>
      </c>
      <c r="U72" s="136">
        <f t="shared" si="155"/>
        <v>5725080</v>
      </c>
      <c r="V72" s="136">
        <f>(V59-V48)*$B$3*V9+V48*$F$3</f>
        <v>5775500</v>
      </c>
      <c r="W72" s="136">
        <f t="shared" si="156"/>
        <v>6255180</v>
      </c>
      <c r="X72" s="136">
        <f>(X59-X48)*$B$3*X9+X48*$F$3</f>
        <v>6546000</v>
      </c>
      <c r="Y72" s="136">
        <f t="shared" si="157"/>
        <v>6679260</v>
      </c>
      <c r="AB72" s="138"/>
      <c r="AC72" s="139"/>
    </row>
    <row r="73" spans="1:29" s="137" customFormat="1" x14ac:dyDescent="0.2">
      <c r="A73" s="131" t="s">
        <v>183</v>
      </c>
      <c r="B73" s="136">
        <f>(B60-B49)*$B$3*B9+B49*$F$3</f>
        <v>2137500</v>
      </c>
      <c r="C73" s="136">
        <f t="shared" si="146"/>
        <v>1325250</v>
      </c>
      <c r="D73" s="136">
        <f>(D60-D49)*$B$3*D9+D49*$F$3</f>
        <v>2821500</v>
      </c>
      <c r="E73" s="136">
        <f t="shared" si="147"/>
        <v>1749330</v>
      </c>
      <c r="F73" s="136">
        <f>(F60-F49)*$B$3*F9+F49*$F$3</f>
        <v>2890000</v>
      </c>
      <c r="G73" s="136">
        <f t="shared" si="148"/>
        <v>1767000</v>
      </c>
      <c r="H73" s="136">
        <f>(H60-H49)*$B$3*H9+H49*$F$3</f>
        <v>2946500</v>
      </c>
      <c r="I73" s="136">
        <f t="shared" si="149"/>
        <v>1731660</v>
      </c>
      <c r="J73" s="136">
        <f>(J60-J49)*$B$3*J9+J49*$F$3</f>
        <v>3361000</v>
      </c>
      <c r="K73" s="136">
        <f t="shared" si="150"/>
        <v>1908360.0000000002</v>
      </c>
      <c r="L73" s="136">
        <f>(L60-L49)*$B$3*L9+L49*$F$3</f>
        <v>3024000</v>
      </c>
      <c r="M73" s="136">
        <f t="shared" si="151"/>
        <v>1696320</v>
      </c>
      <c r="N73" s="136">
        <f>(N60-N49)*$B$3*N9+N49*$F$3</f>
        <v>2614500</v>
      </c>
      <c r="O73" s="136">
        <f t="shared" si="152"/>
        <v>1466610</v>
      </c>
      <c r="P73" s="136">
        <f>(P60-P49)*$B$3*P9+P49*$F$3</f>
        <v>2866500</v>
      </c>
      <c r="Q73" s="136">
        <f t="shared" si="153"/>
        <v>1607970</v>
      </c>
      <c r="R73" s="136">
        <f>(R60-R49)*$B$3*R9+R49*$F$3</f>
        <v>3087000</v>
      </c>
      <c r="S73" s="136">
        <f t="shared" si="154"/>
        <v>1731660</v>
      </c>
      <c r="T73" s="136">
        <f>(T60-T49)*$B$3*T9+T49*$F$3</f>
        <v>3442000</v>
      </c>
      <c r="U73" s="136">
        <f t="shared" si="155"/>
        <v>1908360.0000000002</v>
      </c>
      <c r="V73" s="136">
        <f>(V60-V49)*$B$3*V9+V49*$F$3</f>
        <v>3845500</v>
      </c>
      <c r="W73" s="136">
        <f t="shared" si="156"/>
        <v>2085060</v>
      </c>
      <c r="X73" s="136">
        <f>(X60-X49)*$B$3*X9+X49*$F$3</f>
        <v>4198000</v>
      </c>
      <c r="Y73" s="136">
        <f t="shared" si="157"/>
        <v>2226420</v>
      </c>
      <c r="AB73" s="138"/>
      <c r="AC73" s="139"/>
    </row>
    <row r="74" spans="1:29" s="137" customFormat="1" x14ac:dyDescent="0.2">
      <c r="A74" s="131" t="s">
        <v>185</v>
      </c>
      <c r="B74" s="136">
        <f>(B61-B50)*$B$3*B9+B50*$F$3</f>
        <v>1912500</v>
      </c>
      <c r="C74" s="136">
        <f t="shared" si="146"/>
        <v>1325250</v>
      </c>
      <c r="D74" s="136">
        <f>(D61-D50)*$B$3*D9+D50*$F$3</f>
        <v>2524500</v>
      </c>
      <c r="E74" s="136">
        <f t="shared" si="147"/>
        <v>1749330</v>
      </c>
      <c r="F74" s="136">
        <f>(F61-F50)*$B$3*F9+F50*$F$3</f>
        <v>2590000</v>
      </c>
      <c r="G74" s="136">
        <f t="shared" si="148"/>
        <v>1767000</v>
      </c>
      <c r="H74" s="136">
        <f>(H61-H50)*$B$3*H9+H50*$F$3</f>
        <v>2652500</v>
      </c>
      <c r="I74" s="136">
        <f t="shared" si="149"/>
        <v>1731660</v>
      </c>
      <c r="J74" s="136">
        <f>(J61-J50)*$B$3*J9+J50*$F$3</f>
        <v>3037000</v>
      </c>
      <c r="K74" s="136">
        <f t="shared" si="150"/>
        <v>1908360.0000000002</v>
      </c>
      <c r="L74" s="136">
        <f>(L61-L50)*$B$3*L9+L50*$F$3</f>
        <v>2736000</v>
      </c>
      <c r="M74" s="136">
        <f t="shared" si="151"/>
        <v>1696320</v>
      </c>
      <c r="N74" s="136">
        <f>(N61-N50)*$B$3*N9+N50*$F$3</f>
        <v>2365500</v>
      </c>
      <c r="O74" s="136">
        <f t="shared" si="152"/>
        <v>1466610</v>
      </c>
      <c r="P74" s="136">
        <f>(P61-P50)*$B$3*P9+P50*$F$3</f>
        <v>2593500</v>
      </c>
      <c r="Q74" s="136">
        <f t="shared" si="153"/>
        <v>1607970</v>
      </c>
      <c r="R74" s="136">
        <f>(R61-R50)*$B$3*R9+R50*$F$3</f>
        <v>2793000</v>
      </c>
      <c r="S74" s="136">
        <f t="shared" si="154"/>
        <v>1731660</v>
      </c>
      <c r="T74" s="136">
        <f>(T61-T50)*$B$3*T9+T50*$F$3</f>
        <v>3118000</v>
      </c>
      <c r="U74" s="136">
        <f t="shared" si="155"/>
        <v>1908360.0000000002</v>
      </c>
      <c r="V74" s="136">
        <f>(V61-V50)*$B$3*V9+V50*$F$3</f>
        <v>3491500</v>
      </c>
      <c r="W74" s="136">
        <f t="shared" si="156"/>
        <v>2085060</v>
      </c>
      <c r="X74" s="136">
        <f>(X61-X50)*$B$3*X9+X50*$F$3</f>
        <v>3820000</v>
      </c>
      <c r="Y74" s="136">
        <f t="shared" si="157"/>
        <v>2226420</v>
      </c>
      <c r="AB74" s="138"/>
      <c r="AC74" s="139"/>
    </row>
    <row r="75" spans="1:29" s="137" customFormat="1" x14ac:dyDescent="0.2">
      <c r="A75" s="131" t="s">
        <v>186</v>
      </c>
      <c r="B75" s="136">
        <f>(B62-B51)*$B$3*B9+B51*$F$3</f>
        <v>2250000</v>
      </c>
      <c r="C75" s="136">
        <f t="shared" si="146"/>
        <v>3092250</v>
      </c>
      <c r="D75" s="136">
        <f>(D62-D51)*$B$3*D9+D51*$F$3</f>
        <v>3090000</v>
      </c>
      <c r="E75" s="136">
        <f t="shared" si="147"/>
        <v>4081770</v>
      </c>
      <c r="F75" s="136">
        <f>(F62-F51)*$B$3*F9+F51*$F$3</f>
        <v>3385000</v>
      </c>
      <c r="G75" s="136">
        <f t="shared" si="148"/>
        <v>4123000</v>
      </c>
      <c r="H75" s="136">
        <f>(H62-H51)*$B$3*H9+H51*$F$3</f>
        <v>3654500</v>
      </c>
      <c r="I75" s="136">
        <f t="shared" si="149"/>
        <v>4040540</v>
      </c>
      <c r="J75" s="136">
        <f>(J62-J51)*$B$3*J9+J51*$F$3</f>
        <v>4412000</v>
      </c>
      <c r="K75" s="136">
        <f t="shared" si="150"/>
        <v>4452840</v>
      </c>
      <c r="L75" s="136">
        <f>(L62-L51)*$B$3*L9+L51*$F$3</f>
        <v>4144000</v>
      </c>
      <c r="M75" s="136">
        <f t="shared" si="151"/>
        <v>3958080</v>
      </c>
      <c r="N75" s="136">
        <f>(N62-N51)*$B$3*N9+N51*$F$3</f>
        <v>3610500</v>
      </c>
      <c r="O75" s="136">
        <f t="shared" si="152"/>
        <v>3422090</v>
      </c>
      <c r="P75" s="136">
        <f>(P62-P51)*$B$3*P9+P51*$F$3</f>
        <v>3998500</v>
      </c>
      <c r="Q75" s="136">
        <f t="shared" si="153"/>
        <v>3751930</v>
      </c>
      <c r="R75" s="136">
        <f>(R62-R51)*$B$3*R9+R51*$F$3</f>
        <v>4416500</v>
      </c>
      <c r="S75" s="136">
        <f t="shared" si="154"/>
        <v>4040540</v>
      </c>
      <c r="T75" s="136">
        <f>(T62-T51)*$B$3*T9+T51*$F$3</f>
        <v>5061000</v>
      </c>
      <c r="U75" s="136">
        <f t="shared" si="155"/>
        <v>4452840</v>
      </c>
      <c r="V75" s="136">
        <f>(V62-V51)*$B$3*V9+V51*$F$3</f>
        <v>5784000</v>
      </c>
      <c r="W75" s="136">
        <f t="shared" si="156"/>
        <v>4865140</v>
      </c>
      <c r="X75" s="136">
        <f>(X62-X51)*$B$3*X9+X51*$F$3</f>
        <v>6411500</v>
      </c>
      <c r="Y75" s="136">
        <f t="shared" si="157"/>
        <v>5194980</v>
      </c>
      <c r="AB75" s="138"/>
      <c r="AC75" s="139"/>
    </row>
    <row r="76" spans="1:29" s="137" customFormat="1" x14ac:dyDescent="0.2">
      <c r="A76" s="131" t="s">
        <v>187</v>
      </c>
      <c r="B76" s="136">
        <f>(B63-B52)*$B$3*B9+B52*$F$3</f>
        <v>1631250</v>
      </c>
      <c r="C76" s="136">
        <f t="shared" si="146"/>
        <v>2650500</v>
      </c>
      <c r="D76" s="136">
        <f>(D63-D52)*$B$3*D9+D52*$F$3</f>
        <v>2313250</v>
      </c>
      <c r="E76" s="136">
        <f t="shared" si="147"/>
        <v>3498660</v>
      </c>
      <c r="F76" s="136">
        <f>(F63-F52)*$B$3*F9+F52*$F$3</f>
        <v>2675000</v>
      </c>
      <c r="G76" s="136">
        <f t="shared" si="148"/>
        <v>3534000</v>
      </c>
      <c r="H76" s="136">
        <f>(H63-H52)*$B$3*H9+H52*$F$3</f>
        <v>2993000</v>
      </c>
      <c r="I76" s="136">
        <f t="shared" si="149"/>
        <v>3463320</v>
      </c>
      <c r="J76" s="136">
        <f>(J63-J52)*$B$3*J9+J52*$F$3</f>
        <v>3763000</v>
      </c>
      <c r="K76" s="136">
        <f t="shared" si="150"/>
        <v>3816720.0000000005</v>
      </c>
      <c r="L76" s="136">
        <f>(L63-L52)*$B$3*L9+L52*$F$3</f>
        <v>3640000</v>
      </c>
      <c r="M76" s="136">
        <f t="shared" si="151"/>
        <v>3392640</v>
      </c>
      <c r="N76" s="136">
        <f>(N63-N52)*$B$3*N9+N52*$F$3</f>
        <v>3174750</v>
      </c>
      <c r="O76" s="136">
        <f t="shared" si="152"/>
        <v>2933220</v>
      </c>
      <c r="P76" s="136">
        <f>(P63-P52)*$B$3*P9+P52*$F$3</f>
        <v>3520750</v>
      </c>
      <c r="Q76" s="136">
        <f t="shared" si="153"/>
        <v>3215940</v>
      </c>
      <c r="R76" s="136">
        <f>(R63-R52)*$B$3*R9+R52*$F$3</f>
        <v>3862000</v>
      </c>
      <c r="S76" s="136">
        <f t="shared" si="154"/>
        <v>3463320</v>
      </c>
      <c r="T76" s="136">
        <f>(T63-T52)*$B$3*T9+T52*$F$3</f>
        <v>4413000</v>
      </c>
      <c r="U76" s="136">
        <f t="shared" si="155"/>
        <v>3816720.0000000005</v>
      </c>
      <c r="V76" s="136">
        <f>(V63-V52)*$B$3*V9+V52*$F$3</f>
        <v>5076000</v>
      </c>
      <c r="W76" s="136">
        <f t="shared" si="156"/>
        <v>4170120</v>
      </c>
      <c r="X76" s="136">
        <f>(X63-X52)*$B$3*X9+X52*$F$3</f>
        <v>5655500</v>
      </c>
      <c r="Y76" s="136">
        <f t="shared" si="157"/>
        <v>4452840</v>
      </c>
      <c r="AB76" s="138"/>
      <c r="AC76" s="139"/>
    </row>
    <row r="77" spans="1:29" s="137" customFormat="1" x14ac:dyDescent="0.2">
      <c r="A77" s="131" t="s">
        <v>188</v>
      </c>
      <c r="B77" s="136">
        <f>(B64-B53)*$B$3*B9+B53*$F$3</f>
        <v>0</v>
      </c>
      <c r="C77" s="136">
        <f t="shared" si="146"/>
        <v>0</v>
      </c>
      <c r="D77" s="136">
        <f>(D64-D53)*$B$3*D9+D53*$F$3</f>
        <v>0</v>
      </c>
      <c r="E77" s="136">
        <f t="shared" si="147"/>
        <v>0</v>
      </c>
      <c r="F77" s="136">
        <f>(F64-F53)*$B$3*F9+F53*$F$3</f>
        <v>0</v>
      </c>
      <c r="G77" s="136">
        <f t="shared" si="148"/>
        <v>0</v>
      </c>
      <c r="H77" s="136">
        <f>(H64-H53)*$B$3*H9+H53*$F$3</f>
        <v>0</v>
      </c>
      <c r="I77" s="136">
        <f t="shared" si="149"/>
        <v>0</v>
      </c>
      <c r="J77" s="136">
        <f>(J64-J53)*$B$3*J9+J53*$F$3</f>
        <v>0</v>
      </c>
      <c r="K77" s="136">
        <f t="shared" si="150"/>
        <v>0</v>
      </c>
      <c r="L77" s="136">
        <f>(L64-L53)*$B$3*L9+L53*$F$3</f>
        <v>0</v>
      </c>
      <c r="M77" s="136">
        <f t="shared" si="151"/>
        <v>0</v>
      </c>
      <c r="N77" s="136">
        <f>(N64-N53)*$B$3*N9+N53*$F$3</f>
        <v>0</v>
      </c>
      <c r="O77" s="136">
        <f t="shared" si="152"/>
        <v>0</v>
      </c>
      <c r="P77" s="136">
        <f>(P64-P53)*$B$3*P9+P53*$F$3</f>
        <v>0</v>
      </c>
      <c r="Q77" s="136">
        <f t="shared" si="153"/>
        <v>0</v>
      </c>
      <c r="R77" s="136">
        <f>(R64-R53)*$B$3*R9+R53*$F$3</f>
        <v>0</v>
      </c>
      <c r="S77" s="136">
        <f t="shared" si="154"/>
        <v>0</v>
      </c>
      <c r="T77" s="136">
        <f>(T64-T53)*$B$3*T9+T53*$F$3</f>
        <v>0</v>
      </c>
      <c r="U77" s="136">
        <f t="shared" si="155"/>
        <v>0</v>
      </c>
      <c r="V77" s="136">
        <f>(V64-V53)*$B$3*V9+V53*$F$3</f>
        <v>0</v>
      </c>
      <c r="W77" s="136">
        <f t="shared" si="156"/>
        <v>0</v>
      </c>
      <c r="X77" s="136">
        <f>(X64-X53)*$B$3*X9+X53*$F$3</f>
        <v>0</v>
      </c>
      <c r="Y77" s="136">
        <f t="shared" si="157"/>
        <v>0</v>
      </c>
      <c r="AB77" s="138"/>
      <c r="AC77" s="139"/>
    </row>
    <row r="78" spans="1:29" s="142" customFormat="1" x14ac:dyDescent="0.2">
      <c r="A78" s="140"/>
      <c r="B78" s="141"/>
      <c r="C78" s="141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1"/>
      <c r="S78" s="141"/>
      <c r="T78" s="141"/>
      <c r="U78" s="141"/>
      <c r="V78" s="141"/>
      <c r="W78" s="141"/>
      <c r="X78" s="141"/>
      <c r="Y78" s="141"/>
      <c r="AB78" s="143"/>
      <c r="AC78" s="144"/>
    </row>
    <row r="79" spans="1:29" s="146" customFormat="1" x14ac:dyDescent="0.2">
      <c r="A79" s="145" t="s">
        <v>191</v>
      </c>
      <c r="B79" s="452">
        <f>(B55+C55)/$L$2</f>
        <v>0.70726402783819053</v>
      </c>
      <c r="C79" s="452"/>
      <c r="D79" s="452">
        <f>(D55+E55)/$L$2</f>
        <v>0.71161374510656805</v>
      </c>
      <c r="E79" s="452"/>
      <c r="F79" s="452">
        <f>(F55+G55)/$L$2</f>
        <v>0.71596346237494568</v>
      </c>
      <c r="G79" s="452"/>
      <c r="H79" s="452">
        <f>(H55+I55)/$L$2</f>
        <v>0.7203131796433232</v>
      </c>
      <c r="I79" s="452"/>
      <c r="J79" s="452">
        <f>(J55+K55)/$L$2</f>
        <v>0.72248803827751196</v>
      </c>
      <c r="K79" s="452"/>
      <c r="L79" s="452">
        <f>(L55+M55)/$L$2</f>
        <v>0.72292301000434966</v>
      </c>
      <c r="M79" s="452"/>
      <c r="N79" s="452">
        <f t="shared" ref="N79" si="158">(N55+O55)/$L$2</f>
        <v>0.72292301000434966</v>
      </c>
      <c r="O79" s="452"/>
      <c r="P79" s="452">
        <f t="shared" ref="P79" si="159">(P55+Q55)/$L$2</f>
        <v>0.72335798173118748</v>
      </c>
      <c r="Q79" s="452"/>
      <c r="R79" s="452">
        <f t="shared" ref="R79" si="160">(R55+S55)/$L$2</f>
        <v>0.72553284036537624</v>
      </c>
      <c r="S79" s="452"/>
      <c r="T79" s="452">
        <f t="shared" ref="T79" si="161">(T55+U55)/$L$2</f>
        <v>0.727707698999565</v>
      </c>
      <c r="U79" s="452"/>
      <c r="V79" s="452">
        <f t="shared" ref="V79" si="162">(V55+W55)/$L$2</f>
        <v>0.72988255763375376</v>
      </c>
      <c r="W79" s="452"/>
      <c r="X79" s="452">
        <f t="shared" ref="X79" si="163">(X55+Y55)/$L$2</f>
        <v>0.73205741626794263</v>
      </c>
      <c r="Y79" s="452"/>
      <c r="AB79" s="147"/>
      <c r="AC79" s="148"/>
    </row>
    <row r="80" spans="1:29" x14ac:dyDescent="0.2">
      <c r="A80" s="145" t="s">
        <v>195</v>
      </c>
      <c r="B80" s="452">
        <f>(B56+C56)/$M$2</f>
        <v>0.29411764705882354</v>
      </c>
      <c r="C80" s="452"/>
      <c r="D80" s="452">
        <f>(D56+E56)/$M$2</f>
        <v>0.30882352941176472</v>
      </c>
      <c r="E80" s="452"/>
      <c r="F80" s="452">
        <f t="shared" ref="F80" si="164">(F56+G56)/$M$2</f>
        <v>0.32843137254901961</v>
      </c>
      <c r="G80" s="452"/>
      <c r="H80" s="452">
        <f t="shared" ref="H80" si="165">(H56+I56)/$M$2</f>
        <v>0.35294117647058826</v>
      </c>
      <c r="I80" s="452"/>
      <c r="J80" s="452">
        <f t="shared" ref="J80" si="166">(J56+K56)/$M$2</f>
        <v>0.37745098039215685</v>
      </c>
      <c r="K80" s="452"/>
      <c r="L80" s="452">
        <f t="shared" ref="L80" si="167">(L56+M56)/$M$2</f>
        <v>0.38235294117647056</v>
      </c>
      <c r="M80" s="452"/>
      <c r="N80" s="452">
        <f t="shared" ref="N80" si="168">(N56+O56)/$M$2</f>
        <v>0.38235294117647056</v>
      </c>
      <c r="O80" s="452"/>
      <c r="P80" s="452">
        <f t="shared" ref="P80" si="169">(P56+Q56)/$M$2</f>
        <v>0.38725490196078433</v>
      </c>
      <c r="Q80" s="452"/>
      <c r="R80" s="452">
        <f t="shared" ref="R80" si="170">(R56+S56)/$M$2</f>
        <v>0.39705882352941174</v>
      </c>
      <c r="S80" s="452"/>
      <c r="T80" s="452">
        <f t="shared" ref="T80" si="171">(T56+U56)/$M$2</f>
        <v>0.41666666666666669</v>
      </c>
      <c r="U80" s="452"/>
      <c r="V80" s="452">
        <f t="shared" ref="V80" si="172">(V56+W56)/$M$2</f>
        <v>0.43137254901960786</v>
      </c>
      <c r="W80" s="452"/>
      <c r="X80" s="452">
        <f>(X56+Y56)/$M$2</f>
        <v>0.44117647058823528</v>
      </c>
      <c r="Y80" s="452"/>
      <c r="Z80" s="149"/>
      <c r="AA80" s="149"/>
      <c r="AB80" s="124"/>
    </row>
    <row r="81" spans="1:25" s="77" customFormat="1" ht="11.25" x14ac:dyDescent="0.2">
      <c r="A81" s="145" t="s">
        <v>194</v>
      </c>
      <c r="B81" s="452">
        <f>(B57+C57)/$N$2</f>
        <v>0.32500000000000001</v>
      </c>
      <c r="C81" s="452"/>
      <c r="D81" s="452">
        <f>(D57+E57)/$N$2</f>
        <v>0.33750000000000002</v>
      </c>
      <c r="E81" s="452"/>
      <c r="F81" s="452">
        <f t="shared" ref="F81" si="173">(F57+G57)/$N$2</f>
        <v>0.35416666666666669</v>
      </c>
      <c r="G81" s="452"/>
      <c r="H81" s="452">
        <f t="shared" ref="H81" si="174">(H57+I57)/$N$2</f>
        <v>0.375</v>
      </c>
      <c r="I81" s="452"/>
      <c r="J81" s="452">
        <f t="shared" ref="J81" si="175">(J57+K57)/$N$2</f>
        <v>0.39583333333333331</v>
      </c>
      <c r="K81" s="452"/>
      <c r="L81" s="452">
        <f t="shared" ref="L81" si="176">(L57+M57)/$N$2</f>
        <v>0.4</v>
      </c>
      <c r="M81" s="452"/>
      <c r="N81" s="452">
        <f t="shared" ref="N81" si="177">(N57+O57)/$N$2</f>
        <v>0.4</v>
      </c>
      <c r="O81" s="452"/>
      <c r="P81" s="452">
        <f t="shared" ref="P81" si="178">(P57+Q57)/$N$2</f>
        <v>0.40416666666666667</v>
      </c>
      <c r="Q81" s="452"/>
      <c r="R81" s="452">
        <f t="shared" ref="R81" si="179">(R57+S57)/$N$2</f>
        <v>0.41249999999999998</v>
      </c>
      <c r="S81" s="452"/>
      <c r="T81" s="452">
        <f t="shared" ref="T81" si="180">(T57+U57)/$N$2</f>
        <v>0.42916666666666664</v>
      </c>
      <c r="U81" s="452"/>
      <c r="V81" s="452">
        <f t="shared" ref="V81" si="181">(V57+W57)/$N$2</f>
        <v>0.44166666666666665</v>
      </c>
      <c r="W81" s="452"/>
      <c r="X81" s="452">
        <f t="shared" ref="X81" si="182">(X57+Y57)/$N$2</f>
        <v>0.45</v>
      </c>
      <c r="Y81" s="452"/>
    </row>
    <row r="82" spans="1:25" s="77" customFormat="1" ht="11.25" x14ac:dyDescent="0.2">
      <c r="A82" s="145" t="s">
        <v>192</v>
      </c>
      <c r="B82" s="452">
        <f>(B58+C58)/$O$2</f>
        <v>0.26122448979591839</v>
      </c>
      <c r="C82" s="452"/>
      <c r="D82" s="452">
        <f>(D58+E58)/$O$2</f>
        <v>0.26530612244897961</v>
      </c>
      <c r="E82" s="452"/>
      <c r="F82" s="452">
        <f t="shared" ref="F82" si="183">(F58+G58)/$O$2</f>
        <v>0.27346938775510204</v>
      </c>
      <c r="G82" s="452"/>
      <c r="H82" s="452">
        <f t="shared" ref="H82" si="184">(H58+I58)/$O$2</f>
        <v>0.28163265306122448</v>
      </c>
      <c r="I82" s="452"/>
      <c r="J82" s="452">
        <f t="shared" ref="J82" si="185">(J58+K58)/$O$2</f>
        <v>0.29387755102040819</v>
      </c>
      <c r="K82" s="452"/>
      <c r="L82" s="452">
        <f t="shared" ref="L82" si="186">(L58+M58)/$O$2</f>
        <v>0.29387755102040819</v>
      </c>
      <c r="M82" s="452"/>
      <c r="N82" s="452">
        <f t="shared" ref="N82" si="187">(N58+O58)/$O$2</f>
        <v>0.29387755102040819</v>
      </c>
      <c r="O82" s="452"/>
      <c r="P82" s="452">
        <f t="shared" ref="P82" si="188">(P58+Q58)/$O$2</f>
        <v>0.29387755102040819</v>
      </c>
      <c r="Q82" s="452"/>
      <c r="R82" s="452">
        <f t="shared" ref="R82" si="189">(R58+S58)/$O$2</f>
        <v>0.30612244897959184</v>
      </c>
      <c r="S82" s="452"/>
      <c r="T82" s="452">
        <f t="shared" ref="T82" si="190">(T58+U58)/$O$2</f>
        <v>0.3183673469387755</v>
      </c>
      <c r="U82" s="452"/>
      <c r="V82" s="452">
        <f t="shared" ref="V82" si="191">(V58+W58)/$O$2</f>
        <v>0.33061224489795921</v>
      </c>
      <c r="W82" s="452"/>
      <c r="X82" s="452">
        <f t="shared" ref="X82" si="192">(X58+Y58)/$O$2</f>
        <v>0.34285714285714286</v>
      </c>
      <c r="Y82" s="452"/>
    </row>
    <row r="83" spans="1:25" s="77" customFormat="1" ht="11.25" x14ac:dyDescent="0.2">
      <c r="A83" s="145" t="s">
        <v>193</v>
      </c>
      <c r="B83" s="452">
        <f>(B59+C59)/$P$2</f>
        <v>0.28421052631578947</v>
      </c>
      <c r="C83" s="452"/>
      <c r="D83" s="452">
        <f t="shared" ref="D83" si="193">(D59+E59)/$P$2</f>
        <v>0.29473684210526313</v>
      </c>
      <c r="E83" s="452"/>
      <c r="F83" s="452">
        <f t="shared" ref="F83" si="194">(F59+G59)/$P$2</f>
        <v>0.31052631578947371</v>
      </c>
      <c r="G83" s="452"/>
      <c r="H83" s="452">
        <f t="shared" ref="H83" si="195">(H59+I59)/$P$2</f>
        <v>0.32631578947368423</v>
      </c>
      <c r="I83" s="452"/>
      <c r="J83" s="452">
        <f t="shared" ref="J83" si="196">(J59+K59)/$P$2</f>
        <v>0.34210526315789475</v>
      </c>
      <c r="K83" s="452"/>
      <c r="L83" s="452">
        <f t="shared" ref="L83" si="197">(L59+M59)/$P$2</f>
        <v>0.34210526315789475</v>
      </c>
      <c r="M83" s="452"/>
      <c r="N83" s="452">
        <f t="shared" ref="N83" si="198">(N59+O59)/$P$2</f>
        <v>0.34210526315789475</v>
      </c>
      <c r="O83" s="452"/>
      <c r="P83" s="452">
        <f t="shared" ref="P83" si="199">(P59+Q59)/$P$2</f>
        <v>0.34210526315789475</v>
      </c>
      <c r="Q83" s="452"/>
      <c r="R83" s="452">
        <f t="shared" ref="R83" si="200">(R59+S59)/$P$2</f>
        <v>0.35789473684210527</v>
      </c>
      <c r="S83" s="452"/>
      <c r="T83" s="452">
        <f t="shared" ref="T83" si="201">(T59+U59)/$P$2</f>
        <v>0.37894736842105264</v>
      </c>
      <c r="U83" s="452"/>
      <c r="V83" s="452">
        <f t="shared" ref="V83" si="202">(V59+W59)/$P$2</f>
        <v>0.40526315789473683</v>
      </c>
      <c r="W83" s="452"/>
      <c r="X83" s="452">
        <f t="shared" ref="X83" si="203">(X59+Y59)/$P$2</f>
        <v>0.42105263157894735</v>
      </c>
      <c r="Y83" s="452"/>
    </row>
    <row r="84" spans="1:25" s="77" customFormat="1" ht="11.25" x14ac:dyDescent="0.2">
      <c r="A84" s="145" t="s">
        <v>196</v>
      </c>
      <c r="B84" s="452">
        <f>(B60+C60)/$Q$2</f>
        <v>0.67213114754098358</v>
      </c>
      <c r="C84" s="452"/>
      <c r="D84" s="452">
        <f t="shared" ref="D84" si="204">(D60+E60)/$Q$2</f>
        <v>0.67213114754098358</v>
      </c>
      <c r="E84" s="452"/>
      <c r="F84" s="452">
        <f t="shared" ref="F84" si="205">(F60+G60)/$Q$2</f>
        <v>0.68852459016393441</v>
      </c>
      <c r="G84" s="452"/>
      <c r="H84" s="452">
        <f t="shared" ref="H84" si="206">(H60+I60)/$Q$2</f>
        <v>0.72131147540983609</v>
      </c>
      <c r="I84" s="452"/>
      <c r="J84" s="452">
        <f t="shared" ref="J84" si="207">(J60+K60)/$Q$2</f>
        <v>0.73770491803278693</v>
      </c>
      <c r="K84" s="452"/>
      <c r="L84" s="452">
        <f t="shared" ref="L84" si="208">(L60+M60)/$Q$2</f>
        <v>0.73770491803278693</v>
      </c>
      <c r="M84" s="452"/>
      <c r="N84" s="452">
        <f t="shared" ref="N84" si="209">(N60+O60)/$Q$2</f>
        <v>0.73770491803278693</v>
      </c>
      <c r="O84" s="452"/>
      <c r="P84" s="452">
        <f t="shared" ref="P84" si="210">(P60+Q60)/$Q$2</f>
        <v>0.73770491803278693</v>
      </c>
      <c r="Q84" s="452"/>
      <c r="R84" s="452">
        <f t="shared" ref="R84" si="211">(R60+S60)/$Q$2</f>
        <v>0.73770491803278693</v>
      </c>
      <c r="S84" s="452"/>
      <c r="T84" s="452">
        <f t="shared" ref="T84" si="212">(T60+U60)/$Q$2</f>
        <v>0.75409836065573765</v>
      </c>
      <c r="U84" s="452"/>
      <c r="V84" s="452">
        <f t="shared" ref="V84" si="213">(V60+W60)/$Q$2</f>
        <v>0.77049180327868849</v>
      </c>
      <c r="W84" s="452"/>
      <c r="X84" s="452">
        <f t="shared" ref="X84" si="214">(X60+Y60)/$Q$2</f>
        <v>0.78688524590163933</v>
      </c>
      <c r="Y84" s="452"/>
    </row>
    <row r="85" spans="1:25" s="77" customFormat="1" ht="11.25" x14ac:dyDescent="0.2">
      <c r="A85" s="145" t="s">
        <v>197</v>
      </c>
      <c r="B85" s="452">
        <f>(B61+C61)/$R$2</f>
        <v>0.72549019607843135</v>
      </c>
      <c r="C85" s="452"/>
      <c r="D85" s="452">
        <f t="shared" ref="D85" si="215">(D61+E61)/$R$2</f>
        <v>0.72549019607843135</v>
      </c>
      <c r="E85" s="452"/>
      <c r="F85" s="452">
        <f t="shared" ref="F85" si="216">(F61+G61)/$R$2</f>
        <v>0.74509803921568629</v>
      </c>
      <c r="G85" s="452"/>
      <c r="H85" s="452">
        <f t="shared" ref="H85" si="217">(H61+I61)/$R$2</f>
        <v>0.78431372549019607</v>
      </c>
      <c r="I85" s="452"/>
      <c r="J85" s="452">
        <f t="shared" ref="J85" si="218">(J61+K61)/$R$2</f>
        <v>0.80392156862745101</v>
      </c>
      <c r="K85" s="452"/>
      <c r="L85" s="452">
        <f t="shared" ref="L85" si="219">(L61+M61)/$R$2</f>
        <v>0.80392156862745101</v>
      </c>
      <c r="M85" s="452"/>
      <c r="N85" s="452">
        <f t="shared" ref="N85" si="220">(N61+O61)/$R$2</f>
        <v>0.80392156862745101</v>
      </c>
      <c r="O85" s="452"/>
      <c r="P85" s="452">
        <f t="shared" ref="P85" si="221">(P61+Q61)/$R$2</f>
        <v>0.80392156862745101</v>
      </c>
      <c r="Q85" s="452"/>
      <c r="R85" s="452">
        <f t="shared" ref="R85" si="222">(R61+S61)/$R$2</f>
        <v>0.80392156862745101</v>
      </c>
      <c r="S85" s="452"/>
      <c r="T85" s="452">
        <f t="shared" ref="T85" si="223">(T61+U61)/$R$2</f>
        <v>0.82352941176470584</v>
      </c>
      <c r="U85" s="452"/>
      <c r="V85" s="452">
        <f t="shared" ref="V85" si="224">(V61+W61)/$R$2</f>
        <v>0.84313725490196079</v>
      </c>
      <c r="W85" s="452"/>
      <c r="X85" s="452">
        <f t="shared" ref="X85" si="225">(X61+Y61)/$R$2</f>
        <v>0.86274509803921573</v>
      </c>
      <c r="Y85" s="452"/>
    </row>
    <row r="86" spans="1:25" s="77" customFormat="1" ht="11.25" x14ac:dyDescent="0.2">
      <c r="A86" s="145" t="s">
        <v>198</v>
      </c>
      <c r="B86" s="452">
        <f>(B62+C62)/$S$2</f>
        <v>0.52222222222222225</v>
      </c>
      <c r="C86" s="452"/>
      <c r="D86" s="452">
        <f t="shared" ref="D86" si="226">(D62+E62)/$S$2</f>
        <v>0.55555555555555558</v>
      </c>
      <c r="E86" s="452"/>
      <c r="F86" s="452">
        <f t="shared" ref="F86" si="227">(F62+G62)/$S$2</f>
        <v>0.6</v>
      </c>
      <c r="G86" s="452"/>
      <c r="H86" s="452">
        <f t="shared" ref="H86" si="228">(H62+I62)/$S$2</f>
        <v>0.65555555555555556</v>
      </c>
      <c r="I86" s="452"/>
      <c r="J86" s="452">
        <f t="shared" ref="J86" si="229">(J62+K62)/$S$2</f>
        <v>0.71111111111111114</v>
      </c>
      <c r="K86" s="452"/>
      <c r="L86" s="452">
        <f t="shared" ref="L86" si="230">(L62+M62)/$S$2</f>
        <v>0.72222222222222221</v>
      </c>
      <c r="M86" s="452"/>
      <c r="N86" s="452">
        <f t="shared" ref="N86" si="231">(N62+O62)/$S$2</f>
        <v>0.72222222222222221</v>
      </c>
      <c r="O86" s="452"/>
      <c r="P86" s="452">
        <f t="shared" ref="P86" si="232">(P62+Q62)/$S$2</f>
        <v>0.73333333333333328</v>
      </c>
      <c r="Q86" s="452"/>
      <c r="R86" s="452">
        <f t="shared" ref="R86" si="233">(R62+S62)/$S$2</f>
        <v>0.75555555555555554</v>
      </c>
      <c r="S86" s="452"/>
      <c r="T86" s="452">
        <f t="shared" ref="T86" si="234">(T62+U62)/$S$2</f>
        <v>0.78888888888888886</v>
      </c>
      <c r="U86" s="452"/>
      <c r="V86" s="452">
        <f t="shared" ref="V86" si="235">(V62+W62)/$S$2</f>
        <v>0.82222222222222219</v>
      </c>
      <c r="W86" s="452"/>
      <c r="X86" s="452">
        <f t="shared" ref="X86" si="236">(X62+Y62)/$S$2</f>
        <v>0.84444444444444444</v>
      </c>
      <c r="Y86" s="452"/>
    </row>
    <row r="87" spans="1:25" s="77" customFormat="1" ht="11.25" x14ac:dyDescent="0.2">
      <c r="A87" s="145" t="s">
        <v>199</v>
      </c>
      <c r="B87" s="452">
        <f>(B63+C63)/$T$2</f>
        <v>0.18041237113402062</v>
      </c>
      <c r="C87" s="452"/>
      <c r="D87" s="452">
        <f t="shared" ref="D87" si="237">(D63+E63)/$T$2</f>
        <v>0.20103092783505155</v>
      </c>
      <c r="E87" s="452"/>
      <c r="F87" s="452">
        <f t="shared" ref="F87" si="238">(F63+G63)/$T$2</f>
        <v>0.22680412371134021</v>
      </c>
      <c r="G87" s="452"/>
      <c r="H87" s="452">
        <f t="shared" ref="H87" si="239">(H63+I63)/$T$2</f>
        <v>0.25257731958762886</v>
      </c>
      <c r="I87" s="452"/>
      <c r="J87" s="452">
        <f t="shared" ref="J87" si="240">(J63+K63)/$T$2</f>
        <v>0.28865979381443296</v>
      </c>
      <c r="K87" s="452"/>
      <c r="L87" s="452">
        <f t="shared" ref="L87" si="241">(L63+M63)/$T$2</f>
        <v>0.29381443298969073</v>
      </c>
      <c r="M87" s="452"/>
      <c r="N87" s="452">
        <f t="shared" ref="N87" si="242">(N63+O63)/$T$2</f>
        <v>0.29381443298969073</v>
      </c>
      <c r="O87" s="452"/>
      <c r="P87" s="452">
        <f t="shared" ref="P87" si="243">(P63+Q63)/$T$2</f>
        <v>0.29896907216494845</v>
      </c>
      <c r="Q87" s="452"/>
      <c r="R87" s="452">
        <f t="shared" ref="R87" si="244">(R63+S63)/$T$2</f>
        <v>0.30412371134020616</v>
      </c>
      <c r="S87" s="452"/>
      <c r="T87" s="452">
        <f t="shared" ref="T87" si="245">(T63+U63)/$T$2</f>
        <v>0.31958762886597936</v>
      </c>
      <c r="U87" s="452"/>
      <c r="V87" s="452">
        <f t="shared" ref="V87" si="246">(V63+W63)/$T$2</f>
        <v>0.33505154639175255</v>
      </c>
      <c r="W87" s="452"/>
      <c r="X87" s="452">
        <f t="shared" ref="X87" si="247">(X63+Y63)/$T$2</f>
        <v>0.34536082474226804</v>
      </c>
      <c r="Y87" s="452"/>
    </row>
    <row r="88" spans="1:25" s="77" customFormat="1" ht="11.25" x14ac:dyDescent="0.2">
      <c r="A88" s="145" t="s">
        <v>200</v>
      </c>
      <c r="B88" s="452">
        <f>(B64+C64)/$U$2</f>
        <v>0</v>
      </c>
      <c r="C88" s="452"/>
      <c r="D88" s="452">
        <f t="shared" ref="D88" si="248">(D64+E64)/$U$2</f>
        <v>0</v>
      </c>
      <c r="E88" s="452"/>
      <c r="F88" s="452">
        <f t="shared" ref="F88" si="249">(F64+G64)/$U$2</f>
        <v>0</v>
      </c>
      <c r="G88" s="452"/>
      <c r="H88" s="452">
        <f t="shared" ref="H88" si="250">(H64+I64)/$U$2</f>
        <v>0</v>
      </c>
      <c r="I88" s="452"/>
      <c r="J88" s="452">
        <f t="shared" ref="J88" si="251">(J64+K64)/$U$2</f>
        <v>0</v>
      </c>
      <c r="K88" s="452"/>
      <c r="L88" s="452">
        <f t="shared" ref="L88" si="252">(L64+M64)/$U$2</f>
        <v>0</v>
      </c>
      <c r="M88" s="452"/>
      <c r="N88" s="452">
        <f t="shared" ref="N88" si="253">(N64+O64)/$U$2</f>
        <v>0</v>
      </c>
      <c r="O88" s="452"/>
      <c r="P88" s="452">
        <f t="shared" ref="P88" si="254">(P64+Q64)/$U$2</f>
        <v>0</v>
      </c>
      <c r="Q88" s="452"/>
      <c r="R88" s="452">
        <f t="shared" ref="R88" si="255">(R64+S64)/$U$2</f>
        <v>0</v>
      </c>
      <c r="S88" s="452"/>
      <c r="T88" s="452">
        <f t="shared" ref="T88" si="256">(T64+U64)/$U$2</f>
        <v>0</v>
      </c>
      <c r="U88" s="452"/>
      <c r="V88" s="452">
        <f t="shared" ref="V88" si="257">(V64+W64)/$U$2</f>
        <v>0</v>
      </c>
      <c r="W88" s="452"/>
      <c r="X88" s="452">
        <f t="shared" ref="X88" si="258">(X64+Y64)/$U$2</f>
        <v>0</v>
      </c>
      <c r="Y88" s="452"/>
    </row>
    <row r="89" spans="1:25" s="77" customFormat="1" x14ac:dyDescent="0.2">
      <c r="A89" s="150" t="s">
        <v>201</v>
      </c>
      <c r="B89" s="451">
        <f>(B65+C65)/$V$2</f>
        <v>0.569913480323751</v>
      </c>
      <c r="C89" s="451"/>
      <c r="D89" s="451">
        <f>D65/$V$2</f>
        <v>0.53753837566285234</v>
      </c>
      <c r="E89" s="451"/>
      <c r="F89" s="451">
        <f>F65/$V$2</f>
        <v>0.54702763047725367</v>
      </c>
      <c r="G89" s="451"/>
      <c r="H89" s="451">
        <f>H65/$V$2</f>
        <v>0.55791236394083166</v>
      </c>
      <c r="I89" s="451"/>
      <c r="J89" s="451">
        <f>J65/$V$2</f>
        <v>0.56768071448506841</v>
      </c>
      <c r="K89" s="451"/>
      <c r="L89" s="451">
        <f>L65/$V$2</f>
        <v>0.56907619313424507</v>
      </c>
      <c r="M89" s="451"/>
      <c r="N89" s="451">
        <f>N65/$V$2</f>
        <v>0.56907619313424507</v>
      </c>
      <c r="O89" s="451"/>
      <c r="P89" s="451">
        <f>P65/$V$2</f>
        <v>0.57047167178342173</v>
      </c>
      <c r="Q89" s="451"/>
      <c r="R89" s="451">
        <f>R65/$V$2</f>
        <v>0.57549539492045776</v>
      </c>
      <c r="S89" s="451"/>
      <c r="T89" s="451">
        <f>T65/$V$2</f>
        <v>0.583310075355847</v>
      </c>
      <c r="U89" s="451"/>
      <c r="V89" s="451">
        <f>V65/$V$2</f>
        <v>0.59084566006140105</v>
      </c>
      <c r="W89" s="451"/>
      <c r="X89" s="451">
        <f>X65/$V$2</f>
        <v>0.59670667038794312</v>
      </c>
      <c r="Y89" s="451"/>
    </row>
    <row r="90" spans="1:25" s="77" customFormat="1" ht="11.25" x14ac:dyDescent="0.2">
      <c r="A90" s="145"/>
    </row>
    <row r="91" spans="1:25" s="77" customFormat="1" ht="11.25" x14ac:dyDescent="0.2">
      <c r="A91" s="145"/>
      <c r="B91" s="72"/>
      <c r="C91" s="73" t="s">
        <v>305</v>
      </c>
      <c r="D91" s="73" t="s">
        <v>306</v>
      </c>
      <c r="E91" s="73" t="s">
        <v>307</v>
      </c>
      <c r="F91" s="73" t="s">
        <v>306</v>
      </c>
    </row>
    <row r="92" spans="1:25" s="77" customFormat="1" ht="11.25" x14ac:dyDescent="0.2">
      <c r="A92" s="145"/>
      <c r="B92" s="72">
        <v>2023</v>
      </c>
      <c r="C92" s="74">
        <f>SUM(C96:C97)</f>
        <v>788419098.98999989</v>
      </c>
      <c r="D92" s="75"/>
      <c r="E92" s="74">
        <f>SUM(C98:C99)</f>
        <v>953898739.5999999</v>
      </c>
      <c r="F92" s="75">
        <f>E92/C92-1</f>
        <v>0.20988791471691504</v>
      </c>
    </row>
    <row r="93" spans="1:25" s="77" customFormat="1" ht="11.25" x14ac:dyDescent="0.2">
      <c r="A93" s="145"/>
      <c r="B93" s="72">
        <v>2024</v>
      </c>
      <c r="C93" s="74">
        <f>SUM(B39:M39)</f>
        <v>1139625140.24</v>
      </c>
      <c r="D93" s="75">
        <f>C93/E92-1</f>
        <v>0.19470242797247117</v>
      </c>
      <c r="E93" s="74">
        <f>SUM(N39:Y39)</f>
        <v>1232706149.4699998</v>
      </c>
      <c r="F93" s="75">
        <f>E93/C93-1</f>
        <v>8.1676865438750523E-2</v>
      </c>
    </row>
    <row r="94" spans="1:25" s="77" customFormat="1" ht="11.25" x14ac:dyDescent="0.2">
      <c r="B94" s="72">
        <v>2025</v>
      </c>
      <c r="C94" s="74">
        <f>SUM(B22:M22)</f>
        <v>1374907680</v>
      </c>
      <c r="D94" s="75">
        <f>C94/E93-1</f>
        <v>0.11535720057139298</v>
      </c>
      <c r="E94" s="74">
        <f>SUM(N22:Y22)</f>
        <v>1543216520</v>
      </c>
      <c r="F94" s="75">
        <f>E94/C94-1</f>
        <v>0.12241464823296355</v>
      </c>
    </row>
    <row r="95" spans="1:25" s="77" customFormat="1" ht="11.25" x14ac:dyDescent="0.2"/>
    <row r="96" spans="1:25" s="77" customFormat="1" ht="11.25" x14ac:dyDescent="0.2">
      <c r="B96" s="162" t="s">
        <v>312</v>
      </c>
      <c r="C96" s="152">
        <v>347997649.46999979</v>
      </c>
      <c r="D96" s="153" t="e">
        <f t="shared" ref="D96:D99" si="259">C96/C95-1</f>
        <v>#DIV/0!</v>
      </c>
    </row>
    <row r="97" spans="2:4" s="77" customFormat="1" ht="11.25" x14ac:dyDescent="0.2">
      <c r="B97" s="162" t="s">
        <v>313</v>
      </c>
      <c r="C97" s="152">
        <v>440421449.5200001</v>
      </c>
      <c r="D97" s="153">
        <f t="shared" si="259"/>
        <v>0.265587426210383</v>
      </c>
    </row>
    <row r="98" spans="2:4" s="77" customFormat="1" ht="11.25" x14ac:dyDescent="0.2">
      <c r="B98" s="162" t="s">
        <v>314</v>
      </c>
      <c r="C98" s="152">
        <v>441057654.49000019</v>
      </c>
      <c r="D98" s="153">
        <f t="shared" si="259"/>
        <v>1.444536751544323E-3</v>
      </c>
    </row>
    <row r="99" spans="2:4" s="77" customFormat="1" ht="11.25" x14ac:dyDescent="0.2">
      <c r="B99" s="162" t="s">
        <v>315</v>
      </c>
      <c r="C99" s="152">
        <v>512841085.10999978</v>
      </c>
      <c r="D99" s="153">
        <f t="shared" si="259"/>
        <v>0.16275294145615393</v>
      </c>
    </row>
    <row r="100" spans="2:4" s="77" customFormat="1" ht="11.25" x14ac:dyDescent="0.2">
      <c r="B100" s="151" t="s">
        <v>316</v>
      </c>
      <c r="C100" s="152">
        <f>SUM(B39:G39)</f>
        <v>528440358.25999999</v>
      </c>
      <c r="D100" s="153">
        <f t="shared" ref="D100:D107" si="260">C100/C99-1</f>
        <v>3.0417362420669392E-2</v>
      </c>
    </row>
    <row r="101" spans="2:4" s="77" customFormat="1" ht="11.25" x14ac:dyDescent="0.2">
      <c r="B101" s="151" t="s">
        <v>317</v>
      </c>
      <c r="C101" s="152">
        <f>SUM(H39:M39)</f>
        <v>611184781.98000002</v>
      </c>
      <c r="D101" s="153">
        <f t="shared" si="260"/>
        <v>0.15658233219062456</v>
      </c>
    </row>
    <row r="102" spans="2:4" s="77" customFormat="1" ht="11.25" x14ac:dyDescent="0.2">
      <c r="B102" s="151" t="s">
        <v>318</v>
      </c>
      <c r="C102" s="152">
        <f>SUM(N39:S39)</f>
        <v>549434280.3599999</v>
      </c>
      <c r="D102" s="153">
        <f t="shared" si="260"/>
        <v>-0.10103409548247033</v>
      </c>
    </row>
    <row r="103" spans="2:4" s="77" customFormat="1" ht="11.25" x14ac:dyDescent="0.2">
      <c r="B103" s="151" t="s">
        <v>319</v>
      </c>
      <c r="C103" s="152">
        <f>SUM(T39:Y39)</f>
        <v>683271869.11000001</v>
      </c>
      <c r="D103" s="153">
        <f t="shared" si="260"/>
        <v>0.24359162421082847</v>
      </c>
    </row>
    <row r="104" spans="2:4" s="77" customFormat="1" ht="11.25" x14ac:dyDescent="0.2">
      <c r="B104" s="160" t="s">
        <v>320</v>
      </c>
      <c r="C104" s="152">
        <f>SUM(B22:G22)</f>
        <v>643267820</v>
      </c>
      <c r="D104" s="153">
        <f t="shared" si="260"/>
        <v>-5.8547777127291312E-2</v>
      </c>
    </row>
    <row r="105" spans="2:4" s="77" customFormat="1" ht="11.25" x14ac:dyDescent="0.2">
      <c r="B105" s="160" t="s">
        <v>321</v>
      </c>
      <c r="C105" s="152">
        <f>SUM(H22:M22)</f>
        <v>731639860</v>
      </c>
      <c r="D105" s="153">
        <f t="shared" si="260"/>
        <v>0.13737985525220275</v>
      </c>
    </row>
    <row r="106" spans="2:4" s="77" customFormat="1" ht="11.25" x14ac:dyDescent="0.2">
      <c r="B106" s="160" t="s">
        <v>322</v>
      </c>
      <c r="C106" s="152">
        <f>SUM(N22:S22)</f>
        <v>666024960</v>
      </c>
      <c r="D106" s="153">
        <f t="shared" si="260"/>
        <v>-8.9681964566555972E-2</v>
      </c>
    </row>
    <row r="107" spans="2:4" s="77" customFormat="1" ht="11.25" x14ac:dyDescent="0.2">
      <c r="B107" s="160" t="s">
        <v>323</v>
      </c>
      <c r="C107" s="152">
        <f>SUM(T22:Y22)</f>
        <v>877191560</v>
      </c>
      <c r="D107" s="153">
        <f t="shared" si="260"/>
        <v>0.3170550845421769</v>
      </c>
    </row>
  </sheetData>
  <mergeCells count="384">
    <mergeCell ref="B27:C27"/>
    <mergeCell ref="B25:C25"/>
    <mergeCell ref="B1:C1"/>
    <mergeCell ref="B2:C2"/>
    <mergeCell ref="B3:C3"/>
    <mergeCell ref="B10:C10"/>
    <mergeCell ref="B8:C8"/>
    <mergeCell ref="B9:C9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6:C26"/>
    <mergeCell ref="B20:C20"/>
    <mergeCell ref="B21:C21"/>
    <mergeCell ref="B22:C22"/>
    <mergeCell ref="B23:C23"/>
    <mergeCell ref="D20:E20"/>
    <mergeCell ref="D1:E1"/>
    <mergeCell ref="D8:E8"/>
    <mergeCell ref="D9:E9"/>
    <mergeCell ref="D2:E2"/>
    <mergeCell ref="D3:E3"/>
    <mergeCell ref="D27:E27"/>
    <mergeCell ref="D21:E21"/>
    <mergeCell ref="D22:E22"/>
    <mergeCell ref="D23:E23"/>
    <mergeCell ref="D25:E25"/>
    <mergeCell ref="D26:E26"/>
    <mergeCell ref="D13:E13"/>
    <mergeCell ref="D11:E11"/>
    <mergeCell ref="D12:E12"/>
    <mergeCell ref="D14:E14"/>
    <mergeCell ref="D15:E15"/>
    <mergeCell ref="D16:E16"/>
    <mergeCell ref="D17:E17"/>
    <mergeCell ref="D18:E18"/>
    <mergeCell ref="D19:E19"/>
    <mergeCell ref="F27:G27"/>
    <mergeCell ref="H1:I1"/>
    <mergeCell ref="H2:I2"/>
    <mergeCell ref="H3:I3"/>
    <mergeCell ref="H9:I9"/>
    <mergeCell ref="F9:G9"/>
    <mergeCell ref="F11:G11"/>
    <mergeCell ref="H11:I11"/>
    <mergeCell ref="F13:G13"/>
    <mergeCell ref="H13:I13"/>
    <mergeCell ref="F15:G15"/>
    <mergeCell ref="H15:I15"/>
    <mergeCell ref="F17:G17"/>
    <mergeCell ref="F1:G1"/>
    <mergeCell ref="F2:G2"/>
    <mergeCell ref="F3:G3"/>
    <mergeCell ref="F26:G26"/>
    <mergeCell ref="P8:Q8"/>
    <mergeCell ref="R8:S8"/>
    <mergeCell ref="T8:U8"/>
    <mergeCell ref="V8:W8"/>
    <mergeCell ref="X8:Y8"/>
    <mergeCell ref="J8:K8"/>
    <mergeCell ref="F8:G8"/>
    <mergeCell ref="H8:I8"/>
    <mergeCell ref="L8:M8"/>
    <mergeCell ref="N8:O8"/>
    <mergeCell ref="P10:Q10"/>
    <mergeCell ref="R10:S10"/>
    <mergeCell ref="T10:U10"/>
    <mergeCell ref="V10:W10"/>
    <mergeCell ref="X10:Y10"/>
    <mergeCell ref="N9:O9"/>
    <mergeCell ref="L9:M9"/>
    <mergeCell ref="J9:K9"/>
    <mergeCell ref="D10:E10"/>
    <mergeCell ref="F10:G10"/>
    <mergeCell ref="H10:I10"/>
    <mergeCell ref="J10:K10"/>
    <mergeCell ref="L10:M10"/>
    <mergeCell ref="N10:O10"/>
    <mergeCell ref="X9:Y9"/>
    <mergeCell ref="V9:W9"/>
    <mergeCell ref="T9:U9"/>
    <mergeCell ref="R9:S9"/>
    <mergeCell ref="P9:Q9"/>
    <mergeCell ref="T11:U11"/>
    <mergeCell ref="V11:W11"/>
    <mergeCell ref="X11:Y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J11:K11"/>
    <mergeCell ref="L11:M11"/>
    <mergeCell ref="N11:O11"/>
    <mergeCell ref="P11:Q11"/>
    <mergeCell ref="R11:S11"/>
    <mergeCell ref="T13:U13"/>
    <mergeCell ref="V13:W13"/>
    <mergeCell ref="X13:Y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J13:K13"/>
    <mergeCell ref="L13:M13"/>
    <mergeCell ref="N13:O13"/>
    <mergeCell ref="P13:Q13"/>
    <mergeCell ref="R13:S13"/>
    <mergeCell ref="T15:U15"/>
    <mergeCell ref="V15:W15"/>
    <mergeCell ref="X15:Y15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J15:K15"/>
    <mergeCell ref="L15:M15"/>
    <mergeCell ref="N15:O15"/>
    <mergeCell ref="P15:Q15"/>
    <mergeCell ref="R15:S15"/>
    <mergeCell ref="R17:S17"/>
    <mergeCell ref="T17:U17"/>
    <mergeCell ref="V17:W17"/>
    <mergeCell ref="X17:Y17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H17:I17"/>
    <mergeCell ref="J17:K17"/>
    <mergeCell ref="L17:M17"/>
    <mergeCell ref="N17:O17"/>
    <mergeCell ref="P17:Q17"/>
    <mergeCell ref="P19:Q19"/>
    <mergeCell ref="R19:S19"/>
    <mergeCell ref="T19:U19"/>
    <mergeCell ref="V19:W19"/>
    <mergeCell ref="X19:Y19"/>
    <mergeCell ref="F19:G19"/>
    <mergeCell ref="H19:I19"/>
    <mergeCell ref="J19:K19"/>
    <mergeCell ref="L19:M19"/>
    <mergeCell ref="N19:O19"/>
    <mergeCell ref="P20:Q20"/>
    <mergeCell ref="R20:S20"/>
    <mergeCell ref="T20:U20"/>
    <mergeCell ref="V20:W20"/>
    <mergeCell ref="X20:Y20"/>
    <mergeCell ref="F20:G20"/>
    <mergeCell ref="H20:I20"/>
    <mergeCell ref="J20:K20"/>
    <mergeCell ref="L20:M20"/>
    <mergeCell ref="N20:O20"/>
    <mergeCell ref="P21:Q21"/>
    <mergeCell ref="R21:S21"/>
    <mergeCell ref="T21:U21"/>
    <mergeCell ref="V21:W21"/>
    <mergeCell ref="X21:Y21"/>
    <mergeCell ref="F21:G21"/>
    <mergeCell ref="H21:I21"/>
    <mergeCell ref="J21:K21"/>
    <mergeCell ref="L21:M21"/>
    <mergeCell ref="N21:O21"/>
    <mergeCell ref="P22:Q22"/>
    <mergeCell ref="R22:S22"/>
    <mergeCell ref="T22:U22"/>
    <mergeCell ref="V22:W22"/>
    <mergeCell ref="X22:Y22"/>
    <mergeCell ref="F22:G22"/>
    <mergeCell ref="H22:I22"/>
    <mergeCell ref="J22:K22"/>
    <mergeCell ref="L22:M22"/>
    <mergeCell ref="N22:O22"/>
    <mergeCell ref="P23:Q23"/>
    <mergeCell ref="R23:S23"/>
    <mergeCell ref="T23:U23"/>
    <mergeCell ref="V23:W23"/>
    <mergeCell ref="X23:Y23"/>
    <mergeCell ref="F23:G23"/>
    <mergeCell ref="H23:I23"/>
    <mergeCell ref="J23:K23"/>
    <mergeCell ref="L23:M23"/>
    <mergeCell ref="N23:O23"/>
    <mergeCell ref="P25:Q25"/>
    <mergeCell ref="R25:S25"/>
    <mergeCell ref="T25:U25"/>
    <mergeCell ref="V25:W25"/>
    <mergeCell ref="X25:Y25"/>
    <mergeCell ref="F25:G25"/>
    <mergeCell ref="H25:I25"/>
    <mergeCell ref="J25:K25"/>
    <mergeCell ref="L25:M25"/>
    <mergeCell ref="N25:O25"/>
    <mergeCell ref="R26:S26"/>
    <mergeCell ref="T26:U26"/>
    <mergeCell ref="V26:W26"/>
    <mergeCell ref="X26:Y26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H26:I26"/>
    <mergeCell ref="J26:K26"/>
    <mergeCell ref="L26:M26"/>
    <mergeCell ref="N26:O26"/>
    <mergeCell ref="P26:Q26"/>
    <mergeCell ref="B89:C89"/>
    <mergeCell ref="B84:C84"/>
    <mergeCell ref="B85:C85"/>
    <mergeCell ref="B86:C86"/>
    <mergeCell ref="B87:C87"/>
    <mergeCell ref="B88:C88"/>
    <mergeCell ref="B79:C79"/>
    <mergeCell ref="B80:C80"/>
    <mergeCell ref="B81:C81"/>
    <mergeCell ref="B82:C82"/>
    <mergeCell ref="B83:C83"/>
    <mergeCell ref="V79:W79"/>
    <mergeCell ref="X79:Y79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V80:W80"/>
    <mergeCell ref="X80:Y80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81:W81"/>
    <mergeCell ref="X81:Y81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3:W83"/>
    <mergeCell ref="X83:Y83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5:W85"/>
    <mergeCell ref="X85:Y85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T88:U88"/>
    <mergeCell ref="V88:W88"/>
    <mergeCell ref="X88:Y88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V87:W87"/>
    <mergeCell ref="X87:Y87"/>
    <mergeCell ref="D88:E88"/>
    <mergeCell ref="F88:G88"/>
    <mergeCell ref="H88:I88"/>
    <mergeCell ref="J88:K88"/>
    <mergeCell ref="L88:M88"/>
    <mergeCell ref="N88:O88"/>
    <mergeCell ref="P88:Q88"/>
    <mergeCell ref="R88:S88"/>
  </mergeCells>
  <phoneticPr fontId="28" type="noConversion"/>
  <conditionalFormatting sqref="F92:F94 D93:D94">
    <cfRule type="cellIs" dxfId="19" priority="9" stopIfTrue="1" operator="greaterThan">
      <formula>0</formula>
    </cfRule>
    <cfRule type="cellIs" dxfId="18" priority="10" stopIfTrue="1" operator="lessThanOrEqual">
      <formula>0</formula>
    </cfRule>
  </conditionalFormatting>
  <conditionalFormatting sqref="D100:D107">
    <cfRule type="cellIs" dxfId="17" priority="5" stopIfTrue="1" operator="greaterThan">
      <formula>0</formula>
    </cfRule>
    <cfRule type="cellIs" dxfId="16" priority="6" stopIfTrue="1" operator="lessThanOrEqual">
      <formula>0</formula>
    </cfRule>
  </conditionalFormatting>
  <conditionalFormatting sqref="D96:D99">
    <cfRule type="cellIs" dxfId="15" priority="3" stopIfTrue="1" operator="greaterThan">
      <formula>0</formula>
    </cfRule>
    <cfRule type="cellIs" dxfId="14" priority="4" stopIfTrue="1" operator="lessThanOrEqual">
      <formula>0</formula>
    </cfRule>
  </conditionalFormatting>
  <conditionalFormatting sqref="D92">
    <cfRule type="cellIs" dxfId="13" priority="1" stopIfTrue="1" operator="greaterThan">
      <formula>0</formula>
    </cfRule>
    <cfRule type="cellIs" dxfId="12" priority="2" stopIfTrue="1" operator="lessThanOrEqual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16B6-4528-1C46-8EBB-74C47600EBCF}">
  <dimension ref="A1:XFD105"/>
  <sheetViews>
    <sheetView zoomScale="106" zoomScaleNormal="106" workbookViewId="0">
      <pane xSplit="1" ySplit="12" topLeftCell="B13" activePane="bottomRight" state="frozen"/>
      <selection pane="topRight" activeCell="B1" sqref="B1"/>
      <selection pane="bottomLeft" activeCell="A7" sqref="A7"/>
      <selection pane="bottomRight" activeCell="B24" sqref="B24:C24"/>
    </sheetView>
  </sheetViews>
  <sheetFormatPr defaultColWidth="8.85546875" defaultRowHeight="12.75" x14ac:dyDescent="0.2"/>
  <cols>
    <col min="1" max="1" width="27.7109375" style="77" bestFit="1" customWidth="1"/>
    <col min="2" max="2" width="9" style="77" bestFit="1" customWidth="1"/>
    <col min="3" max="3" width="8.140625" style="77" bestFit="1" customWidth="1"/>
    <col min="4" max="4" width="9" style="77" bestFit="1" customWidth="1"/>
    <col min="5" max="5" width="8.140625" style="77" bestFit="1" customWidth="1"/>
    <col min="6" max="6" width="9" style="77" customWidth="1"/>
    <col min="7" max="7" width="8.140625" style="77" bestFit="1" customWidth="1"/>
    <col min="8" max="8" width="9" style="77" bestFit="1" customWidth="1"/>
    <col min="9" max="9" width="8.140625" style="77" bestFit="1" customWidth="1"/>
    <col min="10" max="10" width="9" style="77" bestFit="1" customWidth="1"/>
    <col min="11" max="11" width="8.5703125" style="77" bestFit="1" customWidth="1"/>
    <col min="12" max="12" width="9" style="77" bestFit="1" customWidth="1"/>
    <col min="13" max="13" width="8.140625" style="77" bestFit="1" customWidth="1"/>
    <col min="14" max="14" width="9" style="77" bestFit="1" customWidth="1"/>
    <col min="15" max="15" width="8.140625" style="77" bestFit="1" customWidth="1"/>
    <col min="16" max="16" width="9" style="77" bestFit="1" customWidth="1"/>
    <col min="17" max="17" width="8.140625" style="77" bestFit="1" customWidth="1"/>
    <col min="18" max="18" width="9" style="77" bestFit="1" customWidth="1"/>
    <col min="19" max="19" width="8.140625" style="77" bestFit="1" customWidth="1"/>
    <col min="20" max="25" width="11.7109375" style="77" customWidth="1"/>
    <col min="26" max="26" width="13.85546875" style="77" customWidth="1"/>
    <col min="27" max="27" width="11.28515625" style="77" customWidth="1"/>
    <col min="28" max="28" width="12.85546875" style="77" bestFit="1" customWidth="1"/>
    <col min="29" max="29" width="13.42578125" style="81" bestFit="1" customWidth="1"/>
    <col min="30" max="30" width="14.28515625" style="81" bestFit="1" customWidth="1"/>
    <col min="31" max="267" width="8.85546875" style="81"/>
    <col min="268" max="268" width="51.140625" style="81" customWidth="1"/>
    <col min="269" max="269" width="25.140625" style="81" customWidth="1"/>
    <col min="270" max="270" width="11.7109375" style="81" customWidth="1"/>
    <col min="271" max="271" width="11.42578125" style="81" customWidth="1"/>
    <col min="272" max="272" width="11.42578125" style="81" bestFit="1" customWidth="1"/>
    <col min="273" max="273" width="13.140625" style="81" bestFit="1" customWidth="1"/>
    <col min="274" max="276" width="11.28515625" style="81" bestFit="1" customWidth="1"/>
    <col min="277" max="283" width="11.28515625" style="81" customWidth="1"/>
    <col min="284" max="284" width="12.85546875" style="81" bestFit="1" customWidth="1"/>
    <col min="285" max="285" width="13.42578125" style="81" bestFit="1" customWidth="1"/>
    <col min="286" max="286" width="14.28515625" style="81" bestFit="1" customWidth="1"/>
    <col min="287" max="523" width="8.85546875" style="81"/>
    <col min="524" max="524" width="51.140625" style="81" customWidth="1"/>
    <col min="525" max="525" width="25.140625" style="81" customWidth="1"/>
    <col min="526" max="526" width="11.7109375" style="81" customWidth="1"/>
    <col min="527" max="527" width="11.42578125" style="81" customWidth="1"/>
    <col min="528" max="528" width="11.42578125" style="81" bestFit="1" customWidth="1"/>
    <col min="529" max="529" width="13.140625" style="81" bestFit="1" customWidth="1"/>
    <col min="530" max="532" width="11.28515625" style="81" bestFit="1" customWidth="1"/>
    <col min="533" max="539" width="11.28515625" style="81" customWidth="1"/>
    <col min="540" max="540" width="12.85546875" style="81" bestFit="1" customWidth="1"/>
    <col min="541" max="541" width="13.42578125" style="81" bestFit="1" customWidth="1"/>
    <col min="542" max="542" width="14.28515625" style="81" bestFit="1" customWidth="1"/>
    <col min="543" max="779" width="8.85546875" style="81"/>
    <col min="780" max="780" width="51.140625" style="81" customWidth="1"/>
    <col min="781" max="781" width="25.140625" style="81" customWidth="1"/>
    <col min="782" max="782" width="11.7109375" style="81" customWidth="1"/>
    <col min="783" max="783" width="11.42578125" style="81" customWidth="1"/>
    <col min="784" max="784" width="11.42578125" style="81" bestFit="1" customWidth="1"/>
    <col min="785" max="785" width="13.140625" style="81" bestFit="1" customWidth="1"/>
    <col min="786" max="788" width="11.28515625" style="81" bestFit="1" customWidth="1"/>
    <col min="789" max="795" width="11.28515625" style="81" customWidth="1"/>
    <col min="796" max="796" width="12.85546875" style="81" bestFit="1" customWidth="1"/>
    <col min="797" max="797" width="13.42578125" style="81" bestFit="1" customWidth="1"/>
    <col min="798" max="798" width="14.28515625" style="81" bestFit="1" customWidth="1"/>
    <col min="799" max="1035" width="8.85546875" style="81"/>
    <col min="1036" max="1036" width="51.140625" style="81" customWidth="1"/>
    <col min="1037" max="1037" width="25.140625" style="81" customWidth="1"/>
    <col min="1038" max="1038" width="11.7109375" style="81" customWidth="1"/>
    <col min="1039" max="1039" width="11.42578125" style="81" customWidth="1"/>
    <col min="1040" max="1040" width="11.42578125" style="81" bestFit="1" customWidth="1"/>
    <col min="1041" max="1041" width="13.140625" style="81" bestFit="1" customWidth="1"/>
    <col min="1042" max="1044" width="11.28515625" style="81" bestFit="1" customWidth="1"/>
    <col min="1045" max="1051" width="11.28515625" style="81" customWidth="1"/>
    <col min="1052" max="1052" width="12.85546875" style="81" bestFit="1" customWidth="1"/>
    <col min="1053" max="1053" width="13.42578125" style="81" bestFit="1" customWidth="1"/>
    <col min="1054" max="1054" width="14.28515625" style="81" bestFit="1" customWidth="1"/>
    <col min="1055" max="1291" width="8.85546875" style="81"/>
    <col min="1292" max="1292" width="51.140625" style="81" customWidth="1"/>
    <col min="1293" max="1293" width="25.140625" style="81" customWidth="1"/>
    <col min="1294" max="1294" width="11.7109375" style="81" customWidth="1"/>
    <col min="1295" max="1295" width="11.42578125" style="81" customWidth="1"/>
    <col min="1296" max="1296" width="11.42578125" style="81" bestFit="1" customWidth="1"/>
    <col min="1297" max="1297" width="13.140625" style="81" bestFit="1" customWidth="1"/>
    <col min="1298" max="1300" width="11.28515625" style="81" bestFit="1" customWidth="1"/>
    <col min="1301" max="1307" width="11.28515625" style="81" customWidth="1"/>
    <col min="1308" max="1308" width="12.85546875" style="81" bestFit="1" customWidth="1"/>
    <col min="1309" max="1309" width="13.42578125" style="81" bestFit="1" customWidth="1"/>
    <col min="1310" max="1310" width="14.28515625" style="81" bestFit="1" customWidth="1"/>
    <col min="1311" max="1547" width="8.85546875" style="81"/>
    <col min="1548" max="1548" width="51.140625" style="81" customWidth="1"/>
    <col min="1549" max="1549" width="25.140625" style="81" customWidth="1"/>
    <col min="1550" max="1550" width="11.7109375" style="81" customWidth="1"/>
    <col min="1551" max="1551" width="11.42578125" style="81" customWidth="1"/>
    <col min="1552" max="1552" width="11.42578125" style="81" bestFit="1" customWidth="1"/>
    <col min="1553" max="1553" width="13.140625" style="81" bestFit="1" customWidth="1"/>
    <col min="1554" max="1556" width="11.28515625" style="81" bestFit="1" customWidth="1"/>
    <col min="1557" max="1563" width="11.28515625" style="81" customWidth="1"/>
    <col min="1564" max="1564" width="12.85546875" style="81" bestFit="1" customWidth="1"/>
    <col min="1565" max="1565" width="13.42578125" style="81" bestFit="1" customWidth="1"/>
    <col min="1566" max="1566" width="14.28515625" style="81" bestFit="1" customWidth="1"/>
    <col min="1567" max="1803" width="8.85546875" style="81"/>
    <col min="1804" max="1804" width="51.140625" style="81" customWidth="1"/>
    <col min="1805" max="1805" width="25.140625" style="81" customWidth="1"/>
    <col min="1806" max="1806" width="11.7109375" style="81" customWidth="1"/>
    <col min="1807" max="1807" width="11.42578125" style="81" customWidth="1"/>
    <col min="1808" max="1808" width="11.42578125" style="81" bestFit="1" customWidth="1"/>
    <col min="1809" max="1809" width="13.140625" style="81" bestFit="1" customWidth="1"/>
    <col min="1810" max="1812" width="11.28515625" style="81" bestFit="1" customWidth="1"/>
    <col min="1813" max="1819" width="11.28515625" style="81" customWidth="1"/>
    <col min="1820" max="1820" width="12.85546875" style="81" bestFit="1" customWidth="1"/>
    <col min="1821" max="1821" width="13.42578125" style="81" bestFit="1" customWidth="1"/>
    <col min="1822" max="1822" width="14.28515625" style="81" bestFit="1" customWidth="1"/>
    <col min="1823" max="2059" width="8.85546875" style="81"/>
    <col min="2060" max="2060" width="51.140625" style="81" customWidth="1"/>
    <col min="2061" max="2061" width="25.140625" style="81" customWidth="1"/>
    <col min="2062" max="2062" width="11.7109375" style="81" customWidth="1"/>
    <col min="2063" max="2063" width="11.42578125" style="81" customWidth="1"/>
    <col min="2064" max="2064" width="11.42578125" style="81" bestFit="1" customWidth="1"/>
    <col min="2065" max="2065" width="13.140625" style="81" bestFit="1" customWidth="1"/>
    <col min="2066" max="2068" width="11.28515625" style="81" bestFit="1" customWidth="1"/>
    <col min="2069" max="2075" width="11.28515625" style="81" customWidth="1"/>
    <col min="2076" max="2076" width="12.85546875" style="81" bestFit="1" customWidth="1"/>
    <col min="2077" max="2077" width="13.42578125" style="81" bestFit="1" customWidth="1"/>
    <col min="2078" max="2078" width="14.28515625" style="81" bestFit="1" customWidth="1"/>
    <col min="2079" max="2315" width="8.85546875" style="81"/>
    <col min="2316" max="2316" width="51.140625" style="81" customWidth="1"/>
    <col min="2317" max="2317" width="25.140625" style="81" customWidth="1"/>
    <col min="2318" max="2318" width="11.7109375" style="81" customWidth="1"/>
    <col min="2319" max="2319" width="11.42578125" style="81" customWidth="1"/>
    <col min="2320" max="2320" width="11.42578125" style="81" bestFit="1" customWidth="1"/>
    <col min="2321" max="2321" width="13.140625" style="81" bestFit="1" customWidth="1"/>
    <col min="2322" max="2324" width="11.28515625" style="81" bestFit="1" customWidth="1"/>
    <col min="2325" max="2331" width="11.28515625" style="81" customWidth="1"/>
    <col min="2332" max="2332" width="12.85546875" style="81" bestFit="1" customWidth="1"/>
    <col min="2333" max="2333" width="13.42578125" style="81" bestFit="1" customWidth="1"/>
    <col min="2334" max="2334" width="14.28515625" style="81" bestFit="1" customWidth="1"/>
    <col min="2335" max="2571" width="8.85546875" style="81"/>
    <col min="2572" max="2572" width="51.140625" style="81" customWidth="1"/>
    <col min="2573" max="2573" width="25.140625" style="81" customWidth="1"/>
    <col min="2574" max="2574" width="11.7109375" style="81" customWidth="1"/>
    <col min="2575" max="2575" width="11.42578125" style="81" customWidth="1"/>
    <col min="2576" max="2576" width="11.42578125" style="81" bestFit="1" customWidth="1"/>
    <col min="2577" max="2577" width="13.140625" style="81" bestFit="1" customWidth="1"/>
    <col min="2578" max="2580" width="11.28515625" style="81" bestFit="1" customWidth="1"/>
    <col min="2581" max="2587" width="11.28515625" style="81" customWidth="1"/>
    <col min="2588" max="2588" width="12.85546875" style="81" bestFit="1" customWidth="1"/>
    <col min="2589" max="2589" width="13.42578125" style="81" bestFit="1" customWidth="1"/>
    <col min="2590" max="2590" width="14.28515625" style="81" bestFit="1" customWidth="1"/>
    <col min="2591" max="2827" width="8.85546875" style="81"/>
    <col min="2828" max="2828" width="51.140625" style="81" customWidth="1"/>
    <col min="2829" max="2829" width="25.140625" style="81" customWidth="1"/>
    <col min="2830" max="2830" width="11.7109375" style="81" customWidth="1"/>
    <col min="2831" max="2831" width="11.42578125" style="81" customWidth="1"/>
    <col min="2832" max="2832" width="11.42578125" style="81" bestFit="1" customWidth="1"/>
    <col min="2833" max="2833" width="13.140625" style="81" bestFit="1" customWidth="1"/>
    <col min="2834" max="2836" width="11.28515625" style="81" bestFit="1" customWidth="1"/>
    <col min="2837" max="2843" width="11.28515625" style="81" customWidth="1"/>
    <col min="2844" max="2844" width="12.85546875" style="81" bestFit="1" customWidth="1"/>
    <col min="2845" max="2845" width="13.42578125" style="81" bestFit="1" customWidth="1"/>
    <col min="2846" max="2846" width="14.28515625" style="81" bestFit="1" customWidth="1"/>
    <col min="2847" max="3083" width="8.85546875" style="81"/>
    <col min="3084" max="3084" width="51.140625" style="81" customWidth="1"/>
    <col min="3085" max="3085" width="25.140625" style="81" customWidth="1"/>
    <col min="3086" max="3086" width="11.7109375" style="81" customWidth="1"/>
    <col min="3087" max="3087" width="11.42578125" style="81" customWidth="1"/>
    <col min="3088" max="3088" width="11.42578125" style="81" bestFit="1" customWidth="1"/>
    <col min="3089" max="3089" width="13.140625" style="81" bestFit="1" customWidth="1"/>
    <col min="3090" max="3092" width="11.28515625" style="81" bestFit="1" customWidth="1"/>
    <col min="3093" max="3099" width="11.28515625" style="81" customWidth="1"/>
    <col min="3100" max="3100" width="12.85546875" style="81" bestFit="1" customWidth="1"/>
    <col min="3101" max="3101" width="13.42578125" style="81" bestFit="1" customWidth="1"/>
    <col min="3102" max="3102" width="14.28515625" style="81" bestFit="1" customWidth="1"/>
    <col min="3103" max="3339" width="8.85546875" style="81"/>
    <col min="3340" max="3340" width="51.140625" style="81" customWidth="1"/>
    <col min="3341" max="3341" width="25.140625" style="81" customWidth="1"/>
    <col min="3342" max="3342" width="11.7109375" style="81" customWidth="1"/>
    <col min="3343" max="3343" width="11.42578125" style="81" customWidth="1"/>
    <col min="3344" max="3344" width="11.42578125" style="81" bestFit="1" customWidth="1"/>
    <col min="3345" max="3345" width="13.140625" style="81" bestFit="1" customWidth="1"/>
    <col min="3346" max="3348" width="11.28515625" style="81" bestFit="1" customWidth="1"/>
    <col min="3349" max="3355" width="11.28515625" style="81" customWidth="1"/>
    <col min="3356" max="3356" width="12.85546875" style="81" bestFit="1" customWidth="1"/>
    <col min="3357" max="3357" width="13.42578125" style="81" bestFit="1" customWidth="1"/>
    <col min="3358" max="3358" width="14.28515625" style="81" bestFit="1" customWidth="1"/>
    <col min="3359" max="3595" width="8.85546875" style="81"/>
    <col min="3596" max="3596" width="51.140625" style="81" customWidth="1"/>
    <col min="3597" max="3597" width="25.140625" style="81" customWidth="1"/>
    <col min="3598" max="3598" width="11.7109375" style="81" customWidth="1"/>
    <col min="3599" max="3599" width="11.42578125" style="81" customWidth="1"/>
    <col min="3600" max="3600" width="11.42578125" style="81" bestFit="1" customWidth="1"/>
    <col min="3601" max="3601" width="13.140625" style="81" bestFit="1" customWidth="1"/>
    <col min="3602" max="3604" width="11.28515625" style="81" bestFit="1" customWidth="1"/>
    <col min="3605" max="3611" width="11.28515625" style="81" customWidth="1"/>
    <col min="3612" max="3612" width="12.85546875" style="81" bestFit="1" customWidth="1"/>
    <col min="3613" max="3613" width="13.42578125" style="81" bestFit="1" customWidth="1"/>
    <col min="3614" max="3614" width="14.28515625" style="81" bestFit="1" customWidth="1"/>
    <col min="3615" max="3851" width="8.85546875" style="81"/>
    <col min="3852" max="3852" width="51.140625" style="81" customWidth="1"/>
    <col min="3853" max="3853" width="25.140625" style="81" customWidth="1"/>
    <col min="3854" max="3854" width="11.7109375" style="81" customWidth="1"/>
    <col min="3855" max="3855" width="11.42578125" style="81" customWidth="1"/>
    <col min="3856" max="3856" width="11.42578125" style="81" bestFit="1" customWidth="1"/>
    <col min="3857" max="3857" width="13.140625" style="81" bestFit="1" customWidth="1"/>
    <col min="3858" max="3860" width="11.28515625" style="81" bestFit="1" customWidth="1"/>
    <col min="3861" max="3867" width="11.28515625" style="81" customWidth="1"/>
    <col min="3868" max="3868" width="12.85546875" style="81" bestFit="1" customWidth="1"/>
    <col min="3869" max="3869" width="13.42578125" style="81" bestFit="1" customWidth="1"/>
    <col min="3870" max="3870" width="14.28515625" style="81" bestFit="1" customWidth="1"/>
    <col min="3871" max="4107" width="8.85546875" style="81"/>
    <col min="4108" max="4108" width="51.140625" style="81" customWidth="1"/>
    <col min="4109" max="4109" width="25.140625" style="81" customWidth="1"/>
    <col min="4110" max="4110" width="11.7109375" style="81" customWidth="1"/>
    <col min="4111" max="4111" width="11.42578125" style="81" customWidth="1"/>
    <col min="4112" max="4112" width="11.42578125" style="81" bestFit="1" customWidth="1"/>
    <col min="4113" max="4113" width="13.140625" style="81" bestFit="1" customWidth="1"/>
    <col min="4114" max="4116" width="11.28515625" style="81" bestFit="1" customWidth="1"/>
    <col min="4117" max="4123" width="11.28515625" style="81" customWidth="1"/>
    <col min="4124" max="4124" width="12.85546875" style="81" bestFit="1" customWidth="1"/>
    <col min="4125" max="4125" width="13.42578125" style="81" bestFit="1" customWidth="1"/>
    <col min="4126" max="4126" width="14.28515625" style="81" bestFit="1" customWidth="1"/>
    <col min="4127" max="4363" width="8.85546875" style="81"/>
    <col min="4364" max="4364" width="51.140625" style="81" customWidth="1"/>
    <col min="4365" max="4365" width="25.140625" style="81" customWidth="1"/>
    <col min="4366" max="4366" width="11.7109375" style="81" customWidth="1"/>
    <col min="4367" max="4367" width="11.42578125" style="81" customWidth="1"/>
    <col min="4368" max="4368" width="11.42578125" style="81" bestFit="1" customWidth="1"/>
    <col min="4369" max="4369" width="13.140625" style="81" bestFit="1" customWidth="1"/>
    <col min="4370" max="4372" width="11.28515625" style="81" bestFit="1" customWidth="1"/>
    <col min="4373" max="4379" width="11.28515625" style="81" customWidth="1"/>
    <col min="4380" max="4380" width="12.85546875" style="81" bestFit="1" customWidth="1"/>
    <col min="4381" max="4381" width="13.42578125" style="81" bestFit="1" customWidth="1"/>
    <col min="4382" max="4382" width="14.28515625" style="81" bestFit="1" customWidth="1"/>
    <col min="4383" max="4619" width="8.85546875" style="81"/>
    <col min="4620" max="4620" width="51.140625" style="81" customWidth="1"/>
    <col min="4621" max="4621" width="25.140625" style="81" customWidth="1"/>
    <col min="4622" max="4622" width="11.7109375" style="81" customWidth="1"/>
    <col min="4623" max="4623" width="11.42578125" style="81" customWidth="1"/>
    <col min="4624" max="4624" width="11.42578125" style="81" bestFit="1" customWidth="1"/>
    <col min="4625" max="4625" width="13.140625" style="81" bestFit="1" customWidth="1"/>
    <col min="4626" max="4628" width="11.28515625" style="81" bestFit="1" customWidth="1"/>
    <col min="4629" max="4635" width="11.28515625" style="81" customWidth="1"/>
    <col min="4636" max="4636" width="12.85546875" style="81" bestFit="1" customWidth="1"/>
    <col min="4637" max="4637" width="13.42578125" style="81" bestFit="1" customWidth="1"/>
    <col min="4638" max="4638" width="14.28515625" style="81" bestFit="1" customWidth="1"/>
    <col min="4639" max="4875" width="8.85546875" style="81"/>
    <col min="4876" max="4876" width="51.140625" style="81" customWidth="1"/>
    <col min="4877" max="4877" width="25.140625" style="81" customWidth="1"/>
    <col min="4878" max="4878" width="11.7109375" style="81" customWidth="1"/>
    <col min="4879" max="4879" width="11.42578125" style="81" customWidth="1"/>
    <col min="4880" max="4880" width="11.42578125" style="81" bestFit="1" customWidth="1"/>
    <col min="4881" max="4881" width="13.140625" style="81" bestFit="1" customWidth="1"/>
    <col min="4882" max="4884" width="11.28515625" style="81" bestFit="1" customWidth="1"/>
    <col min="4885" max="4891" width="11.28515625" style="81" customWidth="1"/>
    <col min="4892" max="4892" width="12.85546875" style="81" bestFit="1" customWidth="1"/>
    <col min="4893" max="4893" width="13.42578125" style="81" bestFit="1" customWidth="1"/>
    <col min="4894" max="4894" width="14.28515625" style="81" bestFit="1" customWidth="1"/>
    <col min="4895" max="5131" width="8.85546875" style="81"/>
    <col min="5132" max="5132" width="51.140625" style="81" customWidth="1"/>
    <col min="5133" max="5133" width="25.140625" style="81" customWidth="1"/>
    <col min="5134" max="5134" width="11.7109375" style="81" customWidth="1"/>
    <col min="5135" max="5135" width="11.42578125" style="81" customWidth="1"/>
    <col min="5136" max="5136" width="11.42578125" style="81" bestFit="1" customWidth="1"/>
    <col min="5137" max="5137" width="13.140625" style="81" bestFit="1" customWidth="1"/>
    <col min="5138" max="5140" width="11.28515625" style="81" bestFit="1" customWidth="1"/>
    <col min="5141" max="5147" width="11.28515625" style="81" customWidth="1"/>
    <col min="5148" max="5148" width="12.85546875" style="81" bestFit="1" customWidth="1"/>
    <col min="5149" max="5149" width="13.42578125" style="81" bestFit="1" customWidth="1"/>
    <col min="5150" max="5150" width="14.28515625" style="81" bestFit="1" customWidth="1"/>
    <col min="5151" max="5387" width="8.85546875" style="81"/>
    <col min="5388" max="5388" width="51.140625" style="81" customWidth="1"/>
    <col min="5389" max="5389" width="25.140625" style="81" customWidth="1"/>
    <col min="5390" max="5390" width="11.7109375" style="81" customWidth="1"/>
    <col min="5391" max="5391" width="11.42578125" style="81" customWidth="1"/>
    <col min="5392" max="5392" width="11.42578125" style="81" bestFit="1" customWidth="1"/>
    <col min="5393" max="5393" width="13.140625" style="81" bestFit="1" customWidth="1"/>
    <col min="5394" max="5396" width="11.28515625" style="81" bestFit="1" customWidth="1"/>
    <col min="5397" max="5403" width="11.28515625" style="81" customWidth="1"/>
    <col min="5404" max="5404" width="12.85546875" style="81" bestFit="1" customWidth="1"/>
    <col min="5405" max="5405" width="13.42578125" style="81" bestFit="1" customWidth="1"/>
    <col min="5406" max="5406" width="14.28515625" style="81" bestFit="1" customWidth="1"/>
    <col min="5407" max="5643" width="8.85546875" style="81"/>
    <col min="5644" max="5644" width="51.140625" style="81" customWidth="1"/>
    <col min="5645" max="5645" width="25.140625" style="81" customWidth="1"/>
    <col min="5646" max="5646" width="11.7109375" style="81" customWidth="1"/>
    <col min="5647" max="5647" width="11.42578125" style="81" customWidth="1"/>
    <col min="5648" max="5648" width="11.42578125" style="81" bestFit="1" customWidth="1"/>
    <col min="5649" max="5649" width="13.140625" style="81" bestFit="1" customWidth="1"/>
    <col min="5650" max="5652" width="11.28515625" style="81" bestFit="1" customWidth="1"/>
    <col min="5653" max="5659" width="11.28515625" style="81" customWidth="1"/>
    <col min="5660" max="5660" width="12.85546875" style="81" bestFit="1" customWidth="1"/>
    <col min="5661" max="5661" width="13.42578125" style="81" bestFit="1" customWidth="1"/>
    <col min="5662" max="5662" width="14.28515625" style="81" bestFit="1" customWidth="1"/>
    <col min="5663" max="5899" width="8.85546875" style="81"/>
    <col min="5900" max="5900" width="51.140625" style="81" customWidth="1"/>
    <col min="5901" max="5901" width="25.140625" style="81" customWidth="1"/>
    <col min="5902" max="5902" width="11.7109375" style="81" customWidth="1"/>
    <col min="5903" max="5903" width="11.42578125" style="81" customWidth="1"/>
    <col min="5904" max="5904" width="11.42578125" style="81" bestFit="1" customWidth="1"/>
    <col min="5905" max="5905" width="13.140625" style="81" bestFit="1" customWidth="1"/>
    <col min="5906" max="5908" width="11.28515625" style="81" bestFit="1" customWidth="1"/>
    <col min="5909" max="5915" width="11.28515625" style="81" customWidth="1"/>
    <col min="5916" max="5916" width="12.85546875" style="81" bestFit="1" customWidth="1"/>
    <col min="5917" max="5917" width="13.42578125" style="81" bestFit="1" customWidth="1"/>
    <col min="5918" max="5918" width="14.28515625" style="81" bestFit="1" customWidth="1"/>
    <col min="5919" max="6155" width="8.85546875" style="81"/>
    <col min="6156" max="6156" width="51.140625" style="81" customWidth="1"/>
    <col min="6157" max="6157" width="25.140625" style="81" customWidth="1"/>
    <col min="6158" max="6158" width="11.7109375" style="81" customWidth="1"/>
    <col min="6159" max="6159" width="11.42578125" style="81" customWidth="1"/>
    <col min="6160" max="6160" width="11.42578125" style="81" bestFit="1" customWidth="1"/>
    <col min="6161" max="6161" width="13.140625" style="81" bestFit="1" customWidth="1"/>
    <col min="6162" max="6164" width="11.28515625" style="81" bestFit="1" customWidth="1"/>
    <col min="6165" max="6171" width="11.28515625" style="81" customWidth="1"/>
    <col min="6172" max="6172" width="12.85546875" style="81" bestFit="1" customWidth="1"/>
    <col min="6173" max="6173" width="13.42578125" style="81" bestFit="1" customWidth="1"/>
    <col min="6174" max="6174" width="14.28515625" style="81" bestFit="1" customWidth="1"/>
    <col min="6175" max="6411" width="8.85546875" style="81"/>
    <col min="6412" max="6412" width="51.140625" style="81" customWidth="1"/>
    <col min="6413" max="6413" width="25.140625" style="81" customWidth="1"/>
    <col min="6414" max="6414" width="11.7109375" style="81" customWidth="1"/>
    <col min="6415" max="6415" width="11.42578125" style="81" customWidth="1"/>
    <col min="6416" max="6416" width="11.42578125" style="81" bestFit="1" customWidth="1"/>
    <col min="6417" max="6417" width="13.140625" style="81" bestFit="1" customWidth="1"/>
    <col min="6418" max="6420" width="11.28515625" style="81" bestFit="1" customWidth="1"/>
    <col min="6421" max="6427" width="11.28515625" style="81" customWidth="1"/>
    <col min="6428" max="6428" width="12.85546875" style="81" bestFit="1" customWidth="1"/>
    <col min="6429" max="6429" width="13.42578125" style="81" bestFit="1" customWidth="1"/>
    <col min="6430" max="6430" width="14.28515625" style="81" bestFit="1" customWidth="1"/>
    <col min="6431" max="6667" width="8.85546875" style="81"/>
    <col min="6668" max="6668" width="51.140625" style="81" customWidth="1"/>
    <col min="6669" max="6669" width="25.140625" style="81" customWidth="1"/>
    <col min="6670" max="6670" width="11.7109375" style="81" customWidth="1"/>
    <col min="6671" max="6671" width="11.42578125" style="81" customWidth="1"/>
    <col min="6672" max="6672" width="11.42578125" style="81" bestFit="1" customWidth="1"/>
    <col min="6673" max="6673" width="13.140625" style="81" bestFit="1" customWidth="1"/>
    <col min="6674" max="6676" width="11.28515625" style="81" bestFit="1" customWidth="1"/>
    <col min="6677" max="6683" width="11.28515625" style="81" customWidth="1"/>
    <col min="6684" max="6684" width="12.85546875" style="81" bestFit="1" customWidth="1"/>
    <col min="6685" max="6685" width="13.42578125" style="81" bestFit="1" customWidth="1"/>
    <col min="6686" max="6686" width="14.28515625" style="81" bestFit="1" customWidth="1"/>
    <col min="6687" max="6923" width="8.85546875" style="81"/>
    <col min="6924" max="6924" width="51.140625" style="81" customWidth="1"/>
    <col min="6925" max="6925" width="25.140625" style="81" customWidth="1"/>
    <col min="6926" max="6926" width="11.7109375" style="81" customWidth="1"/>
    <col min="6927" max="6927" width="11.42578125" style="81" customWidth="1"/>
    <col min="6928" max="6928" width="11.42578125" style="81" bestFit="1" customWidth="1"/>
    <col min="6929" max="6929" width="13.140625" style="81" bestFit="1" customWidth="1"/>
    <col min="6930" max="6932" width="11.28515625" style="81" bestFit="1" customWidth="1"/>
    <col min="6933" max="6939" width="11.28515625" style="81" customWidth="1"/>
    <col min="6940" max="6940" width="12.85546875" style="81" bestFit="1" customWidth="1"/>
    <col min="6941" max="6941" width="13.42578125" style="81" bestFit="1" customWidth="1"/>
    <col min="6942" max="6942" width="14.28515625" style="81" bestFit="1" customWidth="1"/>
    <col min="6943" max="7179" width="8.85546875" style="81"/>
    <col min="7180" max="7180" width="51.140625" style="81" customWidth="1"/>
    <col min="7181" max="7181" width="25.140625" style="81" customWidth="1"/>
    <col min="7182" max="7182" width="11.7109375" style="81" customWidth="1"/>
    <col min="7183" max="7183" width="11.42578125" style="81" customWidth="1"/>
    <col min="7184" max="7184" width="11.42578125" style="81" bestFit="1" customWidth="1"/>
    <col min="7185" max="7185" width="13.140625" style="81" bestFit="1" customWidth="1"/>
    <col min="7186" max="7188" width="11.28515625" style="81" bestFit="1" customWidth="1"/>
    <col min="7189" max="7195" width="11.28515625" style="81" customWidth="1"/>
    <col min="7196" max="7196" width="12.85546875" style="81" bestFit="1" customWidth="1"/>
    <col min="7197" max="7197" width="13.42578125" style="81" bestFit="1" customWidth="1"/>
    <col min="7198" max="7198" width="14.28515625" style="81" bestFit="1" customWidth="1"/>
    <col min="7199" max="7435" width="8.85546875" style="81"/>
    <col min="7436" max="7436" width="51.140625" style="81" customWidth="1"/>
    <col min="7437" max="7437" width="25.140625" style="81" customWidth="1"/>
    <col min="7438" max="7438" width="11.7109375" style="81" customWidth="1"/>
    <col min="7439" max="7439" width="11.42578125" style="81" customWidth="1"/>
    <col min="7440" max="7440" width="11.42578125" style="81" bestFit="1" customWidth="1"/>
    <col min="7441" max="7441" width="13.140625" style="81" bestFit="1" customWidth="1"/>
    <col min="7442" max="7444" width="11.28515625" style="81" bestFit="1" customWidth="1"/>
    <col min="7445" max="7451" width="11.28515625" style="81" customWidth="1"/>
    <col min="7452" max="7452" width="12.85546875" style="81" bestFit="1" customWidth="1"/>
    <col min="7453" max="7453" width="13.42578125" style="81" bestFit="1" customWidth="1"/>
    <col min="7454" max="7454" width="14.28515625" style="81" bestFit="1" customWidth="1"/>
    <col min="7455" max="7691" width="8.85546875" style="81"/>
    <col min="7692" max="7692" width="51.140625" style="81" customWidth="1"/>
    <col min="7693" max="7693" width="25.140625" style="81" customWidth="1"/>
    <col min="7694" max="7694" width="11.7109375" style="81" customWidth="1"/>
    <col min="7695" max="7695" width="11.42578125" style="81" customWidth="1"/>
    <col min="7696" max="7696" width="11.42578125" style="81" bestFit="1" customWidth="1"/>
    <col min="7697" max="7697" width="13.140625" style="81" bestFit="1" customWidth="1"/>
    <col min="7698" max="7700" width="11.28515625" style="81" bestFit="1" customWidth="1"/>
    <col min="7701" max="7707" width="11.28515625" style="81" customWidth="1"/>
    <col min="7708" max="7708" width="12.85546875" style="81" bestFit="1" customWidth="1"/>
    <col min="7709" max="7709" width="13.42578125" style="81" bestFit="1" customWidth="1"/>
    <col min="7710" max="7710" width="14.28515625" style="81" bestFit="1" customWidth="1"/>
    <col min="7711" max="7947" width="8.85546875" style="81"/>
    <col min="7948" max="7948" width="51.140625" style="81" customWidth="1"/>
    <col min="7949" max="7949" width="25.140625" style="81" customWidth="1"/>
    <col min="7950" max="7950" width="11.7109375" style="81" customWidth="1"/>
    <col min="7951" max="7951" width="11.42578125" style="81" customWidth="1"/>
    <col min="7952" max="7952" width="11.42578125" style="81" bestFit="1" customWidth="1"/>
    <col min="7953" max="7953" width="13.140625" style="81" bestFit="1" customWidth="1"/>
    <col min="7954" max="7956" width="11.28515625" style="81" bestFit="1" customWidth="1"/>
    <col min="7957" max="7963" width="11.28515625" style="81" customWidth="1"/>
    <col min="7964" max="7964" width="12.85546875" style="81" bestFit="1" customWidth="1"/>
    <col min="7965" max="7965" width="13.42578125" style="81" bestFit="1" customWidth="1"/>
    <col min="7966" max="7966" width="14.28515625" style="81" bestFit="1" customWidth="1"/>
    <col min="7967" max="8203" width="8.85546875" style="81"/>
    <col min="8204" max="8204" width="51.140625" style="81" customWidth="1"/>
    <col min="8205" max="8205" width="25.140625" style="81" customWidth="1"/>
    <col min="8206" max="8206" width="11.7109375" style="81" customWidth="1"/>
    <col min="8207" max="8207" width="11.42578125" style="81" customWidth="1"/>
    <col min="8208" max="8208" width="11.42578125" style="81" bestFit="1" customWidth="1"/>
    <col min="8209" max="8209" width="13.140625" style="81" bestFit="1" customWidth="1"/>
    <col min="8210" max="8212" width="11.28515625" style="81" bestFit="1" customWidth="1"/>
    <col min="8213" max="8219" width="11.28515625" style="81" customWidth="1"/>
    <col min="8220" max="8220" width="12.85546875" style="81" bestFit="1" customWidth="1"/>
    <col min="8221" max="8221" width="13.42578125" style="81" bestFit="1" customWidth="1"/>
    <col min="8222" max="8222" width="14.28515625" style="81" bestFit="1" customWidth="1"/>
    <col min="8223" max="8459" width="8.85546875" style="81"/>
    <col min="8460" max="8460" width="51.140625" style="81" customWidth="1"/>
    <col min="8461" max="8461" width="25.140625" style="81" customWidth="1"/>
    <col min="8462" max="8462" width="11.7109375" style="81" customWidth="1"/>
    <col min="8463" max="8463" width="11.42578125" style="81" customWidth="1"/>
    <col min="8464" max="8464" width="11.42578125" style="81" bestFit="1" customWidth="1"/>
    <col min="8465" max="8465" width="13.140625" style="81" bestFit="1" customWidth="1"/>
    <col min="8466" max="8468" width="11.28515625" style="81" bestFit="1" customWidth="1"/>
    <col min="8469" max="8475" width="11.28515625" style="81" customWidth="1"/>
    <col min="8476" max="8476" width="12.85546875" style="81" bestFit="1" customWidth="1"/>
    <col min="8477" max="8477" width="13.42578125" style="81" bestFit="1" customWidth="1"/>
    <col min="8478" max="8478" width="14.28515625" style="81" bestFit="1" customWidth="1"/>
    <col min="8479" max="8715" width="8.85546875" style="81"/>
    <col min="8716" max="8716" width="51.140625" style="81" customWidth="1"/>
    <col min="8717" max="8717" width="25.140625" style="81" customWidth="1"/>
    <col min="8718" max="8718" width="11.7109375" style="81" customWidth="1"/>
    <col min="8719" max="8719" width="11.42578125" style="81" customWidth="1"/>
    <col min="8720" max="8720" width="11.42578125" style="81" bestFit="1" customWidth="1"/>
    <col min="8721" max="8721" width="13.140625" style="81" bestFit="1" customWidth="1"/>
    <col min="8722" max="8724" width="11.28515625" style="81" bestFit="1" customWidth="1"/>
    <col min="8725" max="8731" width="11.28515625" style="81" customWidth="1"/>
    <col min="8732" max="8732" width="12.85546875" style="81" bestFit="1" customWidth="1"/>
    <col min="8733" max="8733" width="13.42578125" style="81" bestFit="1" customWidth="1"/>
    <col min="8734" max="8734" width="14.28515625" style="81" bestFit="1" customWidth="1"/>
    <col min="8735" max="8971" width="8.85546875" style="81"/>
    <col min="8972" max="8972" width="51.140625" style="81" customWidth="1"/>
    <col min="8973" max="8973" width="25.140625" style="81" customWidth="1"/>
    <col min="8974" max="8974" width="11.7109375" style="81" customWidth="1"/>
    <col min="8975" max="8975" width="11.42578125" style="81" customWidth="1"/>
    <col min="8976" max="8976" width="11.42578125" style="81" bestFit="1" customWidth="1"/>
    <col min="8977" max="8977" width="13.140625" style="81" bestFit="1" customWidth="1"/>
    <col min="8978" max="8980" width="11.28515625" style="81" bestFit="1" customWidth="1"/>
    <col min="8981" max="8987" width="11.28515625" style="81" customWidth="1"/>
    <col min="8988" max="8988" width="12.85546875" style="81" bestFit="1" customWidth="1"/>
    <col min="8989" max="8989" width="13.42578125" style="81" bestFit="1" customWidth="1"/>
    <col min="8990" max="8990" width="14.28515625" style="81" bestFit="1" customWidth="1"/>
    <col min="8991" max="9227" width="8.85546875" style="81"/>
    <col min="9228" max="9228" width="51.140625" style="81" customWidth="1"/>
    <col min="9229" max="9229" width="25.140625" style="81" customWidth="1"/>
    <col min="9230" max="9230" width="11.7109375" style="81" customWidth="1"/>
    <col min="9231" max="9231" width="11.42578125" style="81" customWidth="1"/>
    <col min="9232" max="9232" width="11.42578125" style="81" bestFit="1" customWidth="1"/>
    <col min="9233" max="9233" width="13.140625" style="81" bestFit="1" customWidth="1"/>
    <col min="9234" max="9236" width="11.28515625" style="81" bestFit="1" customWidth="1"/>
    <col min="9237" max="9243" width="11.28515625" style="81" customWidth="1"/>
    <col min="9244" max="9244" width="12.85546875" style="81" bestFit="1" customWidth="1"/>
    <col min="9245" max="9245" width="13.42578125" style="81" bestFit="1" customWidth="1"/>
    <col min="9246" max="9246" width="14.28515625" style="81" bestFit="1" customWidth="1"/>
    <col min="9247" max="9483" width="8.85546875" style="81"/>
    <col min="9484" max="9484" width="51.140625" style="81" customWidth="1"/>
    <col min="9485" max="9485" width="25.140625" style="81" customWidth="1"/>
    <col min="9486" max="9486" width="11.7109375" style="81" customWidth="1"/>
    <col min="9487" max="9487" width="11.42578125" style="81" customWidth="1"/>
    <col min="9488" max="9488" width="11.42578125" style="81" bestFit="1" customWidth="1"/>
    <col min="9489" max="9489" width="13.140625" style="81" bestFit="1" customWidth="1"/>
    <col min="9490" max="9492" width="11.28515625" style="81" bestFit="1" customWidth="1"/>
    <col min="9493" max="9499" width="11.28515625" style="81" customWidth="1"/>
    <col min="9500" max="9500" width="12.85546875" style="81" bestFit="1" customWidth="1"/>
    <col min="9501" max="9501" width="13.42578125" style="81" bestFit="1" customWidth="1"/>
    <col min="9502" max="9502" width="14.28515625" style="81" bestFit="1" customWidth="1"/>
    <col min="9503" max="9739" width="8.85546875" style="81"/>
    <col min="9740" max="9740" width="51.140625" style="81" customWidth="1"/>
    <col min="9741" max="9741" width="25.140625" style="81" customWidth="1"/>
    <col min="9742" max="9742" width="11.7109375" style="81" customWidth="1"/>
    <col min="9743" max="9743" width="11.42578125" style="81" customWidth="1"/>
    <col min="9744" max="9744" width="11.42578125" style="81" bestFit="1" customWidth="1"/>
    <col min="9745" max="9745" width="13.140625" style="81" bestFit="1" customWidth="1"/>
    <col min="9746" max="9748" width="11.28515625" style="81" bestFit="1" customWidth="1"/>
    <col min="9749" max="9755" width="11.28515625" style="81" customWidth="1"/>
    <col min="9756" max="9756" width="12.85546875" style="81" bestFit="1" customWidth="1"/>
    <col min="9757" max="9757" width="13.42578125" style="81" bestFit="1" customWidth="1"/>
    <col min="9758" max="9758" width="14.28515625" style="81" bestFit="1" customWidth="1"/>
    <col min="9759" max="9995" width="8.85546875" style="81"/>
    <col min="9996" max="9996" width="51.140625" style="81" customWidth="1"/>
    <col min="9997" max="9997" width="25.140625" style="81" customWidth="1"/>
    <col min="9998" max="9998" width="11.7109375" style="81" customWidth="1"/>
    <col min="9999" max="9999" width="11.42578125" style="81" customWidth="1"/>
    <col min="10000" max="10000" width="11.42578125" style="81" bestFit="1" customWidth="1"/>
    <col min="10001" max="10001" width="13.140625" style="81" bestFit="1" customWidth="1"/>
    <col min="10002" max="10004" width="11.28515625" style="81" bestFit="1" customWidth="1"/>
    <col min="10005" max="10011" width="11.28515625" style="81" customWidth="1"/>
    <col min="10012" max="10012" width="12.85546875" style="81" bestFit="1" customWidth="1"/>
    <col min="10013" max="10013" width="13.42578125" style="81" bestFit="1" customWidth="1"/>
    <col min="10014" max="10014" width="14.28515625" style="81" bestFit="1" customWidth="1"/>
    <col min="10015" max="10251" width="8.85546875" style="81"/>
    <col min="10252" max="10252" width="51.140625" style="81" customWidth="1"/>
    <col min="10253" max="10253" width="25.140625" style="81" customWidth="1"/>
    <col min="10254" max="10254" width="11.7109375" style="81" customWidth="1"/>
    <col min="10255" max="10255" width="11.42578125" style="81" customWidth="1"/>
    <col min="10256" max="10256" width="11.42578125" style="81" bestFit="1" customWidth="1"/>
    <col min="10257" max="10257" width="13.140625" style="81" bestFit="1" customWidth="1"/>
    <col min="10258" max="10260" width="11.28515625" style="81" bestFit="1" customWidth="1"/>
    <col min="10261" max="10267" width="11.28515625" style="81" customWidth="1"/>
    <col min="10268" max="10268" width="12.85546875" style="81" bestFit="1" customWidth="1"/>
    <col min="10269" max="10269" width="13.42578125" style="81" bestFit="1" customWidth="1"/>
    <col min="10270" max="10270" width="14.28515625" style="81" bestFit="1" customWidth="1"/>
    <col min="10271" max="10507" width="8.85546875" style="81"/>
    <col min="10508" max="10508" width="51.140625" style="81" customWidth="1"/>
    <col min="10509" max="10509" width="25.140625" style="81" customWidth="1"/>
    <col min="10510" max="10510" width="11.7109375" style="81" customWidth="1"/>
    <col min="10511" max="10511" width="11.42578125" style="81" customWidth="1"/>
    <col min="10512" max="10512" width="11.42578125" style="81" bestFit="1" customWidth="1"/>
    <col min="10513" max="10513" width="13.140625" style="81" bestFit="1" customWidth="1"/>
    <col min="10514" max="10516" width="11.28515625" style="81" bestFit="1" customWidth="1"/>
    <col min="10517" max="10523" width="11.28515625" style="81" customWidth="1"/>
    <col min="10524" max="10524" width="12.85546875" style="81" bestFit="1" customWidth="1"/>
    <col min="10525" max="10525" width="13.42578125" style="81" bestFit="1" customWidth="1"/>
    <col min="10526" max="10526" width="14.28515625" style="81" bestFit="1" customWidth="1"/>
    <col min="10527" max="10763" width="8.85546875" style="81"/>
    <col min="10764" max="10764" width="51.140625" style="81" customWidth="1"/>
    <col min="10765" max="10765" width="25.140625" style="81" customWidth="1"/>
    <col min="10766" max="10766" width="11.7109375" style="81" customWidth="1"/>
    <col min="10767" max="10767" width="11.42578125" style="81" customWidth="1"/>
    <col min="10768" max="10768" width="11.42578125" style="81" bestFit="1" customWidth="1"/>
    <col min="10769" max="10769" width="13.140625" style="81" bestFit="1" customWidth="1"/>
    <col min="10770" max="10772" width="11.28515625" style="81" bestFit="1" customWidth="1"/>
    <col min="10773" max="10779" width="11.28515625" style="81" customWidth="1"/>
    <col min="10780" max="10780" width="12.85546875" style="81" bestFit="1" customWidth="1"/>
    <col min="10781" max="10781" width="13.42578125" style="81" bestFit="1" customWidth="1"/>
    <col min="10782" max="10782" width="14.28515625" style="81" bestFit="1" customWidth="1"/>
    <col min="10783" max="11019" width="8.85546875" style="81"/>
    <col min="11020" max="11020" width="51.140625" style="81" customWidth="1"/>
    <col min="11021" max="11021" width="25.140625" style="81" customWidth="1"/>
    <col min="11022" max="11022" width="11.7109375" style="81" customWidth="1"/>
    <col min="11023" max="11023" width="11.42578125" style="81" customWidth="1"/>
    <col min="11024" max="11024" width="11.42578125" style="81" bestFit="1" customWidth="1"/>
    <col min="11025" max="11025" width="13.140625" style="81" bestFit="1" customWidth="1"/>
    <col min="11026" max="11028" width="11.28515625" style="81" bestFit="1" customWidth="1"/>
    <col min="11029" max="11035" width="11.28515625" style="81" customWidth="1"/>
    <col min="11036" max="11036" width="12.85546875" style="81" bestFit="1" customWidth="1"/>
    <col min="11037" max="11037" width="13.42578125" style="81" bestFit="1" customWidth="1"/>
    <col min="11038" max="11038" width="14.28515625" style="81" bestFit="1" customWidth="1"/>
    <col min="11039" max="11275" width="8.85546875" style="81"/>
    <col min="11276" max="11276" width="51.140625" style="81" customWidth="1"/>
    <col min="11277" max="11277" width="25.140625" style="81" customWidth="1"/>
    <col min="11278" max="11278" width="11.7109375" style="81" customWidth="1"/>
    <col min="11279" max="11279" width="11.42578125" style="81" customWidth="1"/>
    <col min="11280" max="11280" width="11.42578125" style="81" bestFit="1" customWidth="1"/>
    <col min="11281" max="11281" width="13.140625" style="81" bestFit="1" customWidth="1"/>
    <col min="11282" max="11284" width="11.28515625" style="81" bestFit="1" customWidth="1"/>
    <col min="11285" max="11291" width="11.28515625" style="81" customWidth="1"/>
    <col min="11292" max="11292" width="12.85546875" style="81" bestFit="1" customWidth="1"/>
    <col min="11293" max="11293" width="13.42578125" style="81" bestFit="1" customWidth="1"/>
    <col min="11294" max="11294" width="14.28515625" style="81" bestFit="1" customWidth="1"/>
    <col min="11295" max="11531" width="8.85546875" style="81"/>
    <col min="11532" max="11532" width="51.140625" style="81" customWidth="1"/>
    <col min="11533" max="11533" width="25.140625" style="81" customWidth="1"/>
    <col min="11534" max="11534" width="11.7109375" style="81" customWidth="1"/>
    <col min="11535" max="11535" width="11.42578125" style="81" customWidth="1"/>
    <col min="11536" max="11536" width="11.42578125" style="81" bestFit="1" customWidth="1"/>
    <col min="11537" max="11537" width="13.140625" style="81" bestFit="1" customWidth="1"/>
    <col min="11538" max="11540" width="11.28515625" style="81" bestFit="1" customWidth="1"/>
    <col min="11541" max="11547" width="11.28515625" style="81" customWidth="1"/>
    <col min="11548" max="11548" width="12.85546875" style="81" bestFit="1" customWidth="1"/>
    <col min="11549" max="11549" width="13.42578125" style="81" bestFit="1" customWidth="1"/>
    <col min="11550" max="11550" width="14.28515625" style="81" bestFit="1" customWidth="1"/>
    <col min="11551" max="11787" width="8.85546875" style="81"/>
    <col min="11788" max="11788" width="51.140625" style="81" customWidth="1"/>
    <col min="11789" max="11789" width="25.140625" style="81" customWidth="1"/>
    <col min="11790" max="11790" width="11.7109375" style="81" customWidth="1"/>
    <col min="11791" max="11791" width="11.42578125" style="81" customWidth="1"/>
    <col min="11792" max="11792" width="11.42578125" style="81" bestFit="1" customWidth="1"/>
    <col min="11793" max="11793" width="13.140625" style="81" bestFit="1" customWidth="1"/>
    <col min="11794" max="11796" width="11.28515625" style="81" bestFit="1" customWidth="1"/>
    <col min="11797" max="11803" width="11.28515625" style="81" customWidth="1"/>
    <col min="11804" max="11804" width="12.85546875" style="81" bestFit="1" customWidth="1"/>
    <col min="11805" max="11805" width="13.42578125" style="81" bestFit="1" customWidth="1"/>
    <col min="11806" max="11806" width="14.28515625" style="81" bestFit="1" customWidth="1"/>
    <col min="11807" max="12043" width="8.85546875" style="81"/>
    <col min="12044" max="12044" width="51.140625" style="81" customWidth="1"/>
    <col min="12045" max="12045" width="25.140625" style="81" customWidth="1"/>
    <col min="12046" max="12046" width="11.7109375" style="81" customWidth="1"/>
    <col min="12047" max="12047" width="11.42578125" style="81" customWidth="1"/>
    <col min="12048" max="12048" width="11.42578125" style="81" bestFit="1" customWidth="1"/>
    <col min="12049" max="12049" width="13.140625" style="81" bestFit="1" customWidth="1"/>
    <col min="12050" max="12052" width="11.28515625" style="81" bestFit="1" customWidth="1"/>
    <col min="12053" max="12059" width="11.28515625" style="81" customWidth="1"/>
    <col min="12060" max="12060" width="12.85546875" style="81" bestFit="1" customWidth="1"/>
    <col min="12061" max="12061" width="13.42578125" style="81" bestFit="1" customWidth="1"/>
    <col min="12062" max="12062" width="14.28515625" style="81" bestFit="1" customWidth="1"/>
    <col min="12063" max="12299" width="8.85546875" style="81"/>
    <col min="12300" max="12300" width="51.140625" style="81" customWidth="1"/>
    <col min="12301" max="12301" width="25.140625" style="81" customWidth="1"/>
    <col min="12302" max="12302" width="11.7109375" style="81" customWidth="1"/>
    <col min="12303" max="12303" width="11.42578125" style="81" customWidth="1"/>
    <col min="12304" max="12304" width="11.42578125" style="81" bestFit="1" customWidth="1"/>
    <col min="12305" max="12305" width="13.140625" style="81" bestFit="1" customWidth="1"/>
    <col min="12306" max="12308" width="11.28515625" style="81" bestFit="1" customWidth="1"/>
    <col min="12309" max="12315" width="11.28515625" style="81" customWidth="1"/>
    <col min="12316" max="12316" width="12.85546875" style="81" bestFit="1" customWidth="1"/>
    <col min="12317" max="12317" width="13.42578125" style="81" bestFit="1" customWidth="1"/>
    <col min="12318" max="12318" width="14.28515625" style="81" bestFit="1" customWidth="1"/>
    <col min="12319" max="12555" width="8.85546875" style="81"/>
    <col min="12556" max="12556" width="51.140625" style="81" customWidth="1"/>
    <col min="12557" max="12557" width="25.140625" style="81" customWidth="1"/>
    <col min="12558" max="12558" width="11.7109375" style="81" customWidth="1"/>
    <col min="12559" max="12559" width="11.42578125" style="81" customWidth="1"/>
    <col min="12560" max="12560" width="11.42578125" style="81" bestFit="1" customWidth="1"/>
    <col min="12561" max="12561" width="13.140625" style="81" bestFit="1" customWidth="1"/>
    <col min="12562" max="12564" width="11.28515625" style="81" bestFit="1" customWidth="1"/>
    <col min="12565" max="12571" width="11.28515625" style="81" customWidth="1"/>
    <col min="12572" max="12572" width="12.85546875" style="81" bestFit="1" customWidth="1"/>
    <col min="12573" max="12573" width="13.42578125" style="81" bestFit="1" customWidth="1"/>
    <col min="12574" max="12574" width="14.28515625" style="81" bestFit="1" customWidth="1"/>
    <col min="12575" max="12811" width="8.85546875" style="81"/>
    <col min="12812" max="12812" width="51.140625" style="81" customWidth="1"/>
    <col min="12813" max="12813" width="25.140625" style="81" customWidth="1"/>
    <col min="12814" max="12814" width="11.7109375" style="81" customWidth="1"/>
    <col min="12815" max="12815" width="11.42578125" style="81" customWidth="1"/>
    <col min="12816" max="12816" width="11.42578125" style="81" bestFit="1" customWidth="1"/>
    <col min="12817" max="12817" width="13.140625" style="81" bestFit="1" customWidth="1"/>
    <col min="12818" max="12820" width="11.28515625" style="81" bestFit="1" customWidth="1"/>
    <col min="12821" max="12827" width="11.28515625" style="81" customWidth="1"/>
    <col min="12828" max="12828" width="12.85546875" style="81" bestFit="1" customWidth="1"/>
    <col min="12829" max="12829" width="13.42578125" style="81" bestFit="1" customWidth="1"/>
    <col min="12830" max="12830" width="14.28515625" style="81" bestFit="1" customWidth="1"/>
    <col min="12831" max="13067" width="8.85546875" style="81"/>
    <col min="13068" max="13068" width="51.140625" style="81" customWidth="1"/>
    <col min="13069" max="13069" width="25.140625" style="81" customWidth="1"/>
    <col min="13070" max="13070" width="11.7109375" style="81" customWidth="1"/>
    <col min="13071" max="13071" width="11.42578125" style="81" customWidth="1"/>
    <col min="13072" max="13072" width="11.42578125" style="81" bestFit="1" customWidth="1"/>
    <col min="13073" max="13073" width="13.140625" style="81" bestFit="1" customWidth="1"/>
    <col min="13074" max="13076" width="11.28515625" style="81" bestFit="1" customWidth="1"/>
    <col min="13077" max="13083" width="11.28515625" style="81" customWidth="1"/>
    <col min="13084" max="13084" width="12.85546875" style="81" bestFit="1" customWidth="1"/>
    <col min="13085" max="13085" width="13.42578125" style="81" bestFit="1" customWidth="1"/>
    <col min="13086" max="13086" width="14.28515625" style="81" bestFit="1" customWidth="1"/>
    <col min="13087" max="13323" width="8.85546875" style="81"/>
    <col min="13324" max="13324" width="51.140625" style="81" customWidth="1"/>
    <col min="13325" max="13325" width="25.140625" style="81" customWidth="1"/>
    <col min="13326" max="13326" width="11.7109375" style="81" customWidth="1"/>
    <col min="13327" max="13327" width="11.42578125" style="81" customWidth="1"/>
    <col min="13328" max="13328" width="11.42578125" style="81" bestFit="1" customWidth="1"/>
    <col min="13329" max="13329" width="13.140625" style="81" bestFit="1" customWidth="1"/>
    <col min="13330" max="13332" width="11.28515625" style="81" bestFit="1" customWidth="1"/>
    <col min="13333" max="13339" width="11.28515625" style="81" customWidth="1"/>
    <col min="13340" max="13340" width="12.85546875" style="81" bestFit="1" customWidth="1"/>
    <col min="13341" max="13341" width="13.42578125" style="81" bestFit="1" customWidth="1"/>
    <col min="13342" max="13342" width="14.28515625" style="81" bestFit="1" customWidth="1"/>
    <col min="13343" max="13579" width="8.85546875" style="81"/>
    <col min="13580" max="13580" width="51.140625" style="81" customWidth="1"/>
    <col min="13581" max="13581" width="25.140625" style="81" customWidth="1"/>
    <col min="13582" max="13582" width="11.7109375" style="81" customWidth="1"/>
    <col min="13583" max="13583" width="11.42578125" style="81" customWidth="1"/>
    <col min="13584" max="13584" width="11.42578125" style="81" bestFit="1" customWidth="1"/>
    <col min="13585" max="13585" width="13.140625" style="81" bestFit="1" customWidth="1"/>
    <col min="13586" max="13588" width="11.28515625" style="81" bestFit="1" customWidth="1"/>
    <col min="13589" max="13595" width="11.28515625" style="81" customWidth="1"/>
    <col min="13596" max="13596" width="12.85546875" style="81" bestFit="1" customWidth="1"/>
    <col min="13597" max="13597" width="13.42578125" style="81" bestFit="1" customWidth="1"/>
    <col min="13598" max="13598" width="14.28515625" style="81" bestFit="1" customWidth="1"/>
    <col min="13599" max="13835" width="8.85546875" style="81"/>
    <col min="13836" max="13836" width="51.140625" style="81" customWidth="1"/>
    <col min="13837" max="13837" width="25.140625" style="81" customWidth="1"/>
    <col min="13838" max="13838" width="11.7109375" style="81" customWidth="1"/>
    <col min="13839" max="13839" width="11.42578125" style="81" customWidth="1"/>
    <col min="13840" max="13840" width="11.42578125" style="81" bestFit="1" customWidth="1"/>
    <col min="13841" max="13841" width="13.140625" style="81" bestFit="1" customWidth="1"/>
    <col min="13842" max="13844" width="11.28515625" style="81" bestFit="1" customWidth="1"/>
    <col min="13845" max="13851" width="11.28515625" style="81" customWidth="1"/>
    <col min="13852" max="13852" width="12.85546875" style="81" bestFit="1" customWidth="1"/>
    <col min="13853" max="13853" width="13.42578125" style="81" bestFit="1" customWidth="1"/>
    <col min="13854" max="13854" width="14.28515625" style="81" bestFit="1" customWidth="1"/>
    <col min="13855" max="14091" width="8.85546875" style="81"/>
    <col min="14092" max="14092" width="51.140625" style="81" customWidth="1"/>
    <col min="14093" max="14093" width="25.140625" style="81" customWidth="1"/>
    <col min="14094" max="14094" width="11.7109375" style="81" customWidth="1"/>
    <col min="14095" max="14095" width="11.42578125" style="81" customWidth="1"/>
    <col min="14096" max="14096" width="11.42578125" style="81" bestFit="1" customWidth="1"/>
    <col min="14097" max="14097" width="13.140625" style="81" bestFit="1" customWidth="1"/>
    <col min="14098" max="14100" width="11.28515625" style="81" bestFit="1" customWidth="1"/>
    <col min="14101" max="14107" width="11.28515625" style="81" customWidth="1"/>
    <col min="14108" max="14108" width="12.85546875" style="81" bestFit="1" customWidth="1"/>
    <col min="14109" max="14109" width="13.42578125" style="81" bestFit="1" customWidth="1"/>
    <col min="14110" max="14110" width="14.28515625" style="81" bestFit="1" customWidth="1"/>
    <col min="14111" max="14347" width="8.85546875" style="81"/>
    <col min="14348" max="14348" width="51.140625" style="81" customWidth="1"/>
    <col min="14349" max="14349" width="25.140625" style="81" customWidth="1"/>
    <col min="14350" max="14350" width="11.7109375" style="81" customWidth="1"/>
    <col min="14351" max="14351" width="11.42578125" style="81" customWidth="1"/>
    <col min="14352" max="14352" width="11.42578125" style="81" bestFit="1" customWidth="1"/>
    <col min="14353" max="14353" width="13.140625" style="81" bestFit="1" customWidth="1"/>
    <col min="14354" max="14356" width="11.28515625" style="81" bestFit="1" customWidth="1"/>
    <col min="14357" max="14363" width="11.28515625" style="81" customWidth="1"/>
    <col min="14364" max="14364" width="12.85546875" style="81" bestFit="1" customWidth="1"/>
    <col min="14365" max="14365" width="13.42578125" style="81" bestFit="1" customWidth="1"/>
    <col min="14366" max="14366" width="14.28515625" style="81" bestFit="1" customWidth="1"/>
    <col min="14367" max="14603" width="8.85546875" style="81"/>
    <col min="14604" max="14604" width="51.140625" style="81" customWidth="1"/>
    <col min="14605" max="14605" width="25.140625" style="81" customWidth="1"/>
    <col min="14606" max="14606" width="11.7109375" style="81" customWidth="1"/>
    <col min="14607" max="14607" width="11.42578125" style="81" customWidth="1"/>
    <col min="14608" max="14608" width="11.42578125" style="81" bestFit="1" customWidth="1"/>
    <col min="14609" max="14609" width="13.140625" style="81" bestFit="1" customWidth="1"/>
    <col min="14610" max="14612" width="11.28515625" style="81" bestFit="1" customWidth="1"/>
    <col min="14613" max="14619" width="11.28515625" style="81" customWidth="1"/>
    <col min="14620" max="14620" width="12.85546875" style="81" bestFit="1" customWidth="1"/>
    <col min="14621" max="14621" width="13.42578125" style="81" bestFit="1" customWidth="1"/>
    <col min="14622" max="14622" width="14.28515625" style="81" bestFit="1" customWidth="1"/>
    <col min="14623" max="14859" width="8.85546875" style="81"/>
    <col min="14860" max="14860" width="51.140625" style="81" customWidth="1"/>
    <col min="14861" max="14861" width="25.140625" style="81" customWidth="1"/>
    <col min="14862" max="14862" width="11.7109375" style="81" customWidth="1"/>
    <col min="14863" max="14863" width="11.42578125" style="81" customWidth="1"/>
    <col min="14864" max="14864" width="11.42578125" style="81" bestFit="1" customWidth="1"/>
    <col min="14865" max="14865" width="13.140625" style="81" bestFit="1" customWidth="1"/>
    <col min="14866" max="14868" width="11.28515625" style="81" bestFit="1" customWidth="1"/>
    <col min="14869" max="14875" width="11.28515625" style="81" customWidth="1"/>
    <col min="14876" max="14876" width="12.85546875" style="81" bestFit="1" customWidth="1"/>
    <col min="14877" max="14877" width="13.42578125" style="81" bestFit="1" customWidth="1"/>
    <col min="14878" max="14878" width="14.28515625" style="81" bestFit="1" customWidth="1"/>
    <col min="14879" max="15115" width="8.85546875" style="81"/>
    <col min="15116" max="15116" width="51.140625" style="81" customWidth="1"/>
    <col min="15117" max="15117" width="25.140625" style="81" customWidth="1"/>
    <col min="15118" max="15118" width="11.7109375" style="81" customWidth="1"/>
    <col min="15119" max="15119" width="11.42578125" style="81" customWidth="1"/>
    <col min="15120" max="15120" width="11.42578125" style="81" bestFit="1" customWidth="1"/>
    <col min="15121" max="15121" width="13.140625" style="81" bestFit="1" customWidth="1"/>
    <col min="15122" max="15124" width="11.28515625" style="81" bestFit="1" customWidth="1"/>
    <col min="15125" max="15131" width="11.28515625" style="81" customWidth="1"/>
    <col min="15132" max="15132" width="12.85546875" style="81" bestFit="1" customWidth="1"/>
    <col min="15133" max="15133" width="13.42578125" style="81" bestFit="1" customWidth="1"/>
    <col min="15134" max="15134" width="14.28515625" style="81" bestFit="1" customWidth="1"/>
    <col min="15135" max="15371" width="8.85546875" style="81"/>
    <col min="15372" max="15372" width="51.140625" style="81" customWidth="1"/>
    <col min="15373" max="15373" width="25.140625" style="81" customWidth="1"/>
    <col min="15374" max="15374" width="11.7109375" style="81" customWidth="1"/>
    <col min="15375" max="15375" width="11.42578125" style="81" customWidth="1"/>
    <col min="15376" max="15376" width="11.42578125" style="81" bestFit="1" customWidth="1"/>
    <col min="15377" max="15377" width="13.140625" style="81" bestFit="1" customWidth="1"/>
    <col min="15378" max="15380" width="11.28515625" style="81" bestFit="1" customWidth="1"/>
    <col min="15381" max="15387" width="11.28515625" style="81" customWidth="1"/>
    <col min="15388" max="15388" width="12.85546875" style="81" bestFit="1" customWidth="1"/>
    <col min="15389" max="15389" width="13.42578125" style="81" bestFit="1" customWidth="1"/>
    <col min="15390" max="15390" width="14.28515625" style="81" bestFit="1" customWidth="1"/>
    <col min="15391" max="15627" width="8.85546875" style="81"/>
    <col min="15628" max="15628" width="51.140625" style="81" customWidth="1"/>
    <col min="15629" max="15629" width="25.140625" style="81" customWidth="1"/>
    <col min="15630" max="15630" width="11.7109375" style="81" customWidth="1"/>
    <col min="15631" max="15631" width="11.42578125" style="81" customWidth="1"/>
    <col min="15632" max="15632" width="11.42578125" style="81" bestFit="1" customWidth="1"/>
    <col min="15633" max="15633" width="13.140625" style="81" bestFit="1" customWidth="1"/>
    <col min="15634" max="15636" width="11.28515625" style="81" bestFit="1" customWidth="1"/>
    <col min="15637" max="15643" width="11.28515625" style="81" customWidth="1"/>
    <col min="15644" max="15644" width="12.85546875" style="81" bestFit="1" customWidth="1"/>
    <col min="15645" max="15645" width="13.42578125" style="81" bestFit="1" customWidth="1"/>
    <col min="15646" max="15646" width="14.28515625" style="81" bestFit="1" customWidth="1"/>
    <col min="15647" max="15883" width="8.85546875" style="81"/>
    <col min="15884" max="15884" width="51.140625" style="81" customWidth="1"/>
    <col min="15885" max="15885" width="25.140625" style="81" customWidth="1"/>
    <col min="15886" max="15886" width="11.7109375" style="81" customWidth="1"/>
    <col min="15887" max="15887" width="11.42578125" style="81" customWidth="1"/>
    <col min="15888" max="15888" width="11.42578125" style="81" bestFit="1" customWidth="1"/>
    <col min="15889" max="15889" width="13.140625" style="81" bestFit="1" customWidth="1"/>
    <col min="15890" max="15892" width="11.28515625" style="81" bestFit="1" customWidth="1"/>
    <col min="15893" max="15899" width="11.28515625" style="81" customWidth="1"/>
    <col min="15900" max="15900" width="12.85546875" style="81" bestFit="1" customWidth="1"/>
    <col min="15901" max="15901" width="13.42578125" style="81" bestFit="1" customWidth="1"/>
    <col min="15902" max="15902" width="14.28515625" style="81" bestFit="1" customWidth="1"/>
    <col min="15903" max="16139" width="8.85546875" style="81"/>
    <col min="16140" max="16140" width="51.140625" style="81" customWidth="1"/>
    <col min="16141" max="16141" width="25.140625" style="81" customWidth="1"/>
    <col min="16142" max="16142" width="11.7109375" style="81" customWidth="1"/>
    <col min="16143" max="16143" width="11.42578125" style="81" customWidth="1"/>
    <col min="16144" max="16144" width="11.42578125" style="81" bestFit="1" customWidth="1"/>
    <col min="16145" max="16145" width="13.140625" style="81" bestFit="1" customWidth="1"/>
    <col min="16146" max="16148" width="11.28515625" style="81" bestFit="1" customWidth="1"/>
    <col min="16149" max="16155" width="11.28515625" style="81" customWidth="1"/>
    <col min="16156" max="16156" width="12.85546875" style="81" bestFit="1" customWidth="1"/>
    <col min="16157" max="16157" width="13.42578125" style="81" bestFit="1" customWidth="1"/>
    <col min="16158" max="16158" width="14.28515625" style="81" bestFit="1" customWidth="1"/>
    <col min="16159" max="16384" width="8.85546875" style="81"/>
  </cols>
  <sheetData>
    <row r="1" spans="1:31" x14ac:dyDescent="0.2">
      <c r="A1" s="76"/>
      <c r="B1" s="478" t="s">
        <v>108</v>
      </c>
      <c r="C1" s="479"/>
      <c r="D1" s="478" t="s">
        <v>216</v>
      </c>
      <c r="E1" s="479"/>
      <c r="F1" s="475" t="s">
        <v>109</v>
      </c>
      <c r="G1" s="475"/>
      <c r="H1" s="473" t="s">
        <v>217</v>
      </c>
      <c r="I1" s="474"/>
      <c r="K1" s="78" t="s">
        <v>190</v>
      </c>
      <c r="L1" s="79" t="s">
        <v>219</v>
      </c>
      <c r="M1" s="79" t="s">
        <v>220</v>
      </c>
      <c r="N1" s="79" t="s">
        <v>239</v>
      </c>
      <c r="O1" s="79" t="s">
        <v>240</v>
      </c>
      <c r="P1" s="79" t="s">
        <v>241</v>
      </c>
      <c r="Q1" s="79" t="s">
        <v>242</v>
      </c>
      <c r="R1" s="79" t="s">
        <v>289</v>
      </c>
      <c r="S1" s="80" t="s">
        <v>137</v>
      </c>
      <c r="AD1" s="77"/>
      <c r="AE1" s="82"/>
    </row>
    <row r="2" spans="1:31" x14ac:dyDescent="0.2">
      <c r="A2" s="83" t="s">
        <v>257</v>
      </c>
      <c r="B2" s="466">
        <v>40000</v>
      </c>
      <c r="C2" s="467"/>
      <c r="D2" s="466">
        <f>'Исходные данные 2024'!W40</f>
        <v>172746.95697916669</v>
      </c>
      <c r="E2" s="485"/>
      <c r="F2" s="476">
        <v>15000</v>
      </c>
      <c r="G2" s="476"/>
      <c r="H2" s="466">
        <v>60000</v>
      </c>
      <c r="I2" s="467"/>
      <c r="K2" s="78" t="s">
        <v>140</v>
      </c>
      <c r="L2" s="163">
        <v>5620</v>
      </c>
      <c r="M2" s="163">
        <v>3205</v>
      </c>
      <c r="N2" s="163">
        <v>3378</v>
      </c>
      <c r="O2" s="163">
        <v>2753</v>
      </c>
      <c r="P2" s="163">
        <v>2483</v>
      </c>
      <c r="Q2" s="163">
        <v>967</v>
      </c>
      <c r="R2" s="163"/>
      <c r="S2" s="163">
        <f>SUM(L2:Q2)</f>
        <v>18406</v>
      </c>
    </row>
    <row r="3" spans="1:31" x14ac:dyDescent="0.2">
      <c r="A3" s="83" t="s">
        <v>258</v>
      </c>
      <c r="B3" s="466">
        <v>45000</v>
      </c>
      <c r="C3" s="467"/>
      <c r="D3" s="466">
        <f>'Исходные данные 2024'!W45</f>
        <v>175080.29120370373</v>
      </c>
      <c r="E3" s="485"/>
      <c r="F3" s="476">
        <v>25000</v>
      </c>
      <c r="G3" s="476"/>
      <c r="H3" s="466">
        <v>45000</v>
      </c>
      <c r="I3" s="467"/>
      <c r="K3" s="78" t="s">
        <v>141</v>
      </c>
      <c r="L3" s="163">
        <f>SUM(B52:C52)</f>
        <v>372</v>
      </c>
      <c r="M3" s="163">
        <f>SUM(B53:C53)</f>
        <v>325</v>
      </c>
      <c r="N3" s="163">
        <f>SUM(B54:C54)</f>
        <v>257</v>
      </c>
      <c r="O3" s="163">
        <f>SUM(B55:C55)</f>
        <v>98</v>
      </c>
      <c r="P3" s="163">
        <f>SUM(B56:C56)</f>
        <v>132</v>
      </c>
      <c r="Q3" s="163">
        <f>SUM(B57:C57)</f>
        <v>91</v>
      </c>
      <c r="R3" s="163"/>
      <c r="S3" s="163">
        <f>SUM(L3:Q3)</f>
        <v>1275</v>
      </c>
    </row>
    <row r="4" spans="1:31" x14ac:dyDescent="0.2">
      <c r="A4" s="83" t="s">
        <v>262</v>
      </c>
      <c r="B4" s="466">
        <v>45000</v>
      </c>
      <c r="C4" s="467"/>
      <c r="D4" s="466">
        <f>'Исходные данные 2024'!W49</f>
        <v>99219.892745098026</v>
      </c>
      <c r="E4" s="485"/>
      <c r="F4" s="476">
        <v>20000</v>
      </c>
      <c r="G4" s="476"/>
      <c r="H4" s="466">
        <v>30000</v>
      </c>
      <c r="I4" s="467"/>
      <c r="K4" s="78" t="s">
        <v>142</v>
      </c>
      <c r="L4" s="90">
        <f>L3/L2</f>
        <v>6.6192170818505341E-2</v>
      </c>
      <c r="M4" s="90">
        <f t="shared" ref="M4:Q4" si="0">M3/M2</f>
        <v>0.10140405616224649</v>
      </c>
      <c r="N4" s="90">
        <f t="shared" si="0"/>
        <v>7.6080521018354053E-2</v>
      </c>
      <c r="O4" s="90">
        <f t="shared" si="0"/>
        <v>3.5597529967308389E-2</v>
      </c>
      <c r="P4" s="90">
        <f t="shared" si="0"/>
        <v>5.3161498187676196E-2</v>
      </c>
      <c r="Q4" s="90">
        <f t="shared" si="0"/>
        <v>9.4105480868665978E-2</v>
      </c>
      <c r="R4" s="90" t="e">
        <f t="shared" ref="R4" si="1">R3/R2</f>
        <v>#DIV/0!</v>
      </c>
      <c r="S4" s="90">
        <f>S3/S2</f>
        <v>6.9270889927197654E-2</v>
      </c>
    </row>
    <row r="5" spans="1:31" x14ac:dyDescent="0.2">
      <c r="A5" s="83" t="s">
        <v>261</v>
      </c>
      <c r="B5" s="466">
        <v>45000</v>
      </c>
      <c r="C5" s="467"/>
      <c r="D5" s="466">
        <f>'Исходные данные 2024'!W53</f>
        <v>219571.71083333335</v>
      </c>
      <c r="E5" s="485"/>
      <c r="F5" s="476">
        <v>20000</v>
      </c>
      <c r="G5" s="476"/>
      <c r="H5" s="466">
        <v>30000</v>
      </c>
      <c r="I5" s="467"/>
      <c r="K5" s="78" t="s">
        <v>304</v>
      </c>
      <c r="L5" s="89">
        <f>SUM(X52:Y52)</f>
        <v>374</v>
      </c>
      <c r="M5" s="89">
        <f>SUM(X53:Y53)</f>
        <v>347</v>
      </c>
      <c r="N5" s="89">
        <f>SUM(X54:Y54)</f>
        <v>288</v>
      </c>
      <c r="O5" s="89">
        <f>SUM(X55:Y55)</f>
        <v>111</v>
      </c>
      <c r="P5" s="89">
        <f>SUM(X56:Y56)</f>
        <v>157</v>
      </c>
      <c r="Q5" s="89">
        <f>SUM(X57:Y57)</f>
        <v>108</v>
      </c>
      <c r="R5" s="89">
        <f>SUM(X59:Y59)</f>
        <v>0</v>
      </c>
      <c r="S5" s="89">
        <f>SUM(X60:Y60)</f>
        <v>1385</v>
      </c>
      <c r="T5" s="117">
        <f>S5-S3</f>
        <v>110</v>
      </c>
    </row>
    <row r="6" spans="1:31" x14ac:dyDescent="0.2">
      <c r="A6" s="83" t="s">
        <v>260</v>
      </c>
      <c r="B6" s="466">
        <v>45000</v>
      </c>
      <c r="C6" s="467"/>
      <c r="D6" s="466">
        <f>'Исходные данные 2024'!W57</f>
        <v>56051.376842105266</v>
      </c>
      <c r="E6" s="485"/>
      <c r="F6" s="476">
        <v>20000</v>
      </c>
      <c r="G6" s="476"/>
      <c r="H6" s="466">
        <v>30000</v>
      </c>
      <c r="I6" s="467"/>
      <c r="K6" s="78" t="s">
        <v>142</v>
      </c>
      <c r="L6" s="90">
        <f>L5/L2</f>
        <v>6.6548042704626331E-2</v>
      </c>
      <c r="M6" s="90">
        <f t="shared" ref="M6:Q6" si="2">M5/M2</f>
        <v>0.10826833073322933</v>
      </c>
      <c r="N6" s="90">
        <f t="shared" si="2"/>
        <v>8.5257548845470696E-2</v>
      </c>
      <c r="O6" s="90">
        <f t="shared" si="2"/>
        <v>4.0319651289502358E-2</v>
      </c>
      <c r="P6" s="90">
        <f t="shared" si="2"/>
        <v>6.3229963753523966E-2</v>
      </c>
      <c r="Q6" s="90">
        <f t="shared" si="2"/>
        <v>0.11168562564632885</v>
      </c>
      <c r="R6" s="90" t="e">
        <f t="shared" ref="R6" si="3">R5/R2</f>
        <v>#DIV/0!</v>
      </c>
      <c r="S6" s="90">
        <f>S5/S2</f>
        <v>7.5247201999348035E-2</v>
      </c>
    </row>
    <row r="7" spans="1:31" ht="22.5" x14ac:dyDescent="0.2">
      <c r="A7" s="164" t="s">
        <v>259</v>
      </c>
      <c r="B7" s="466">
        <v>50000</v>
      </c>
      <c r="C7" s="467"/>
      <c r="D7" s="466">
        <f>'Исходные данные 2024'!W61</f>
        <v>144524.53809523809</v>
      </c>
      <c r="E7" s="485"/>
      <c r="F7" s="476">
        <v>20000</v>
      </c>
      <c r="G7" s="476"/>
      <c r="H7" s="466">
        <v>30000</v>
      </c>
      <c r="I7" s="467"/>
      <c r="K7" s="81"/>
      <c r="L7" s="81"/>
      <c r="M7" s="81"/>
      <c r="N7" s="81"/>
      <c r="O7" s="81"/>
      <c r="P7" s="81"/>
      <c r="Q7" s="81"/>
      <c r="R7" s="81"/>
    </row>
    <row r="8" spans="1:31" x14ac:dyDescent="0.2">
      <c r="A8" s="397"/>
      <c r="B8" s="381">
        <v>70000</v>
      </c>
      <c r="C8" s="383"/>
      <c r="D8" s="393"/>
      <c r="E8" s="394"/>
      <c r="F8" s="398"/>
      <c r="G8" s="398"/>
      <c r="H8" s="393"/>
      <c r="I8" s="394"/>
      <c r="K8" s="81"/>
      <c r="L8" s="81"/>
      <c r="M8" s="81"/>
      <c r="N8" s="81"/>
      <c r="O8" s="81"/>
      <c r="P8" s="81"/>
      <c r="Q8" s="81"/>
      <c r="R8" s="81"/>
    </row>
    <row r="9" spans="1:31" ht="15.75" customHeight="1" thickBot="1" x14ac:dyDescent="0.25">
      <c r="A9" s="165" t="s">
        <v>263</v>
      </c>
      <c r="B9" s="466">
        <v>50000</v>
      </c>
      <c r="C9" s="467"/>
      <c r="D9" s="480">
        <v>0</v>
      </c>
      <c r="E9" s="481"/>
      <c r="F9" s="477">
        <v>10000</v>
      </c>
      <c r="G9" s="477"/>
      <c r="H9" s="464">
        <v>20000</v>
      </c>
      <c r="I9" s="465"/>
      <c r="K9" s="81"/>
      <c r="L9" s="81"/>
      <c r="M9" s="81"/>
      <c r="N9" s="81"/>
      <c r="O9" s="81"/>
      <c r="P9" s="81"/>
      <c r="Q9" s="81"/>
      <c r="R9" s="81"/>
    </row>
    <row r="10" spans="1:31" x14ac:dyDescent="0.2">
      <c r="K10" s="81"/>
      <c r="L10" s="81"/>
      <c r="M10" s="81"/>
      <c r="N10" s="81"/>
      <c r="O10" s="81"/>
      <c r="P10" s="81"/>
      <c r="Q10" s="81"/>
      <c r="R10" s="81"/>
    </row>
    <row r="11" spans="1:31" x14ac:dyDescent="0.2">
      <c r="B11" s="91" t="s">
        <v>214</v>
      </c>
      <c r="C11" s="91" t="s">
        <v>215</v>
      </c>
      <c r="D11" s="91" t="s">
        <v>214</v>
      </c>
      <c r="E11" s="91" t="s">
        <v>215</v>
      </c>
      <c r="F11" s="91" t="s">
        <v>214</v>
      </c>
      <c r="G11" s="91" t="s">
        <v>215</v>
      </c>
      <c r="H11" s="91" t="s">
        <v>214</v>
      </c>
      <c r="I11" s="91" t="s">
        <v>215</v>
      </c>
      <c r="J11" s="91" t="s">
        <v>214</v>
      </c>
      <c r="K11" s="91" t="s">
        <v>215</v>
      </c>
      <c r="L11" s="91" t="s">
        <v>214</v>
      </c>
      <c r="M11" s="91" t="s">
        <v>215</v>
      </c>
      <c r="N11" s="91" t="s">
        <v>214</v>
      </c>
      <c r="O11" s="91" t="s">
        <v>215</v>
      </c>
      <c r="P11" s="91" t="s">
        <v>214</v>
      </c>
      <c r="Q11" s="91" t="s">
        <v>215</v>
      </c>
      <c r="R11" s="91" t="s">
        <v>214</v>
      </c>
      <c r="S11" s="91" t="s">
        <v>215</v>
      </c>
      <c r="T11" s="91" t="s">
        <v>214</v>
      </c>
      <c r="U11" s="91" t="s">
        <v>215</v>
      </c>
      <c r="V11" s="91" t="s">
        <v>214</v>
      </c>
      <c r="W11" s="91" t="s">
        <v>215</v>
      </c>
      <c r="X11" s="91" t="s">
        <v>214</v>
      </c>
      <c r="Y11" s="91" t="s">
        <v>215</v>
      </c>
    </row>
    <row r="12" spans="1:31" s="82" customFormat="1" x14ac:dyDescent="0.2">
      <c r="A12" s="92" t="s">
        <v>111</v>
      </c>
      <c r="B12" s="472" t="s">
        <v>112</v>
      </c>
      <c r="C12" s="472"/>
      <c r="D12" s="472" t="s">
        <v>113</v>
      </c>
      <c r="E12" s="472"/>
      <c r="F12" s="472" t="s">
        <v>114</v>
      </c>
      <c r="G12" s="472"/>
      <c r="H12" s="472" t="s">
        <v>115</v>
      </c>
      <c r="I12" s="472"/>
      <c r="J12" s="472" t="s">
        <v>116</v>
      </c>
      <c r="K12" s="472"/>
      <c r="L12" s="472" t="s">
        <v>117</v>
      </c>
      <c r="M12" s="472"/>
      <c r="N12" s="472" t="s">
        <v>118</v>
      </c>
      <c r="O12" s="472"/>
      <c r="P12" s="472" t="s">
        <v>119</v>
      </c>
      <c r="Q12" s="472"/>
      <c r="R12" s="472" t="s">
        <v>120</v>
      </c>
      <c r="S12" s="472"/>
      <c r="T12" s="472" t="s">
        <v>121</v>
      </c>
      <c r="U12" s="472"/>
      <c r="V12" s="472" t="s">
        <v>122</v>
      </c>
      <c r="W12" s="472"/>
      <c r="X12" s="472" t="s">
        <v>123</v>
      </c>
      <c r="Y12" s="472"/>
      <c r="Z12" s="92"/>
    </row>
    <row r="13" spans="1:31" ht="13.5" thickBot="1" x14ac:dyDescent="0.25">
      <c r="A13" s="77" t="s">
        <v>124</v>
      </c>
      <c r="B13" s="470"/>
      <c r="C13" s="470"/>
      <c r="D13" s="470"/>
      <c r="E13" s="470"/>
      <c r="F13" s="470"/>
      <c r="G13" s="470"/>
      <c r="H13" s="470"/>
      <c r="I13" s="470"/>
      <c r="J13" s="470"/>
      <c r="K13" s="470"/>
      <c r="L13" s="470"/>
      <c r="M13" s="470"/>
      <c r="N13" s="470"/>
      <c r="O13" s="470"/>
      <c r="P13" s="470"/>
      <c r="Q13" s="470"/>
      <c r="R13" s="470"/>
      <c r="S13" s="470"/>
      <c r="T13" s="470"/>
      <c r="U13" s="470"/>
      <c r="V13" s="470"/>
      <c r="W13" s="470"/>
      <c r="X13" s="470"/>
      <c r="Y13" s="470"/>
    </row>
    <row r="14" spans="1:31" ht="11.25" customHeight="1" x14ac:dyDescent="0.2">
      <c r="A14" s="76" t="s">
        <v>202</v>
      </c>
      <c r="B14" s="457" t="s">
        <v>125</v>
      </c>
      <c r="C14" s="471"/>
      <c r="D14" s="457" t="s">
        <v>126</v>
      </c>
      <c r="E14" s="471"/>
      <c r="F14" s="457" t="s">
        <v>127</v>
      </c>
      <c r="G14" s="458"/>
      <c r="H14" s="457" t="s">
        <v>128</v>
      </c>
      <c r="I14" s="458"/>
      <c r="J14" s="457" t="s">
        <v>129</v>
      </c>
      <c r="K14" s="458"/>
      <c r="L14" s="457" t="s">
        <v>130</v>
      </c>
      <c r="M14" s="458"/>
      <c r="N14" s="457" t="s">
        <v>131</v>
      </c>
      <c r="O14" s="458"/>
      <c r="P14" s="457" t="s">
        <v>132</v>
      </c>
      <c r="Q14" s="458"/>
      <c r="R14" s="457" t="s">
        <v>133</v>
      </c>
      <c r="S14" s="458"/>
      <c r="T14" s="457" t="s">
        <v>134</v>
      </c>
      <c r="U14" s="458"/>
      <c r="V14" s="457" t="s">
        <v>135</v>
      </c>
      <c r="W14" s="458"/>
      <c r="X14" s="457" t="s">
        <v>136</v>
      </c>
      <c r="Y14" s="458"/>
      <c r="Z14" s="93" t="s">
        <v>137</v>
      </c>
      <c r="AA14" s="354" t="s">
        <v>486</v>
      </c>
    </row>
    <row r="15" spans="1:31" ht="11.25" customHeight="1" x14ac:dyDescent="0.2">
      <c r="A15" s="94" t="s">
        <v>218</v>
      </c>
      <c r="B15" s="468">
        <f>SUM(B16:C23)</f>
        <v>47049865.041566834</v>
      </c>
      <c r="C15" s="469"/>
      <c r="D15" s="468">
        <f>SUM(D16:E23)</f>
        <v>46505283.274343096</v>
      </c>
      <c r="E15" s="469"/>
      <c r="F15" s="468">
        <f>SUM(F16:G23)</f>
        <v>70280834.429064542</v>
      </c>
      <c r="G15" s="469"/>
      <c r="H15" s="468">
        <f>SUM(H16:I23)</f>
        <v>53436532.718590371</v>
      </c>
      <c r="I15" s="469"/>
      <c r="J15" s="468">
        <f>SUM(J16:K23)</f>
        <v>64937579.98433806</v>
      </c>
      <c r="K15" s="469"/>
      <c r="L15" s="468">
        <f>SUM(L16:M23)</f>
        <v>61217620.700290345</v>
      </c>
      <c r="M15" s="469"/>
      <c r="N15" s="468">
        <f>SUM(N16:O23)</f>
        <v>59161329.500553593</v>
      </c>
      <c r="O15" s="469"/>
      <c r="P15" s="468">
        <f>SUM(P16:Q23)</f>
        <v>62122952.137176253</v>
      </c>
      <c r="Q15" s="469"/>
      <c r="R15" s="468">
        <f>SUM(R16:S23)</f>
        <v>65517154.172497347</v>
      </c>
      <c r="S15" s="469"/>
      <c r="T15" s="468">
        <f t="shared" ref="T15" si="4">SUM(T16:U23)</f>
        <v>68989461.794643894</v>
      </c>
      <c r="U15" s="469"/>
      <c r="V15" s="468">
        <f>SUM(V16:W23)</f>
        <v>78534414.657361344</v>
      </c>
      <c r="W15" s="469"/>
      <c r="X15" s="468">
        <f t="shared" ref="X15" si="5">SUM(X16:Y23)</f>
        <v>81779425.644174784</v>
      </c>
      <c r="Y15" s="469"/>
      <c r="Z15" s="96">
        <f>SUM(B15:Y15)</f>
        <v>759532454.0546006</v>
      </c>
      <c r="AA15" s="102">
        <f t="shared" ref="AA15:AA20" si="6">Z15/Z30-1</f>
        <v>4.235783919628747</v>
      </c>
    </row>
    <row r="16" spans="1:31" x14ac:dyDescent="0.2">
      <c r="A16" s="97" t="s">
        <v>221</v>
      </c>
      <c r="B16" s="466">
        <f>B63+C63</f>
        <v>11871921.524140624</v>
      </c>
      <c r="C16" s="467"/>
      <c r="D16" s="466">
        <f t="shared" ref="D16:D21" si="7">D63+E63</f>
        <v>13067378.09025</v>
      </c>
      <c r="E16" s="467"/>
      <c r="F16" s="466">
        <f t="shared" ref="F16:F21" si="8">F63+G63</f>
        <v>14849135.168950001</v>
      </c>
      <c r="G16" s="467"/>
      <c r="H16" s="466">
        <f t="shared" ref="H16" si="9">H63+I63</f>
        <v>14557975.655833334</v>
      </c>
      <c r="I16" s="467"/>
      <c r="J16" s="466">
        <f t="shared" ref="J16" si="10">J63+K63</f>
        <v>15861755.899275001</v>
      </c>
      <c r="K16" s="467"/>
      <c r="L16" s="466">
        <f t="shared" ref="L16" si="11">L63+M63</f>
        <v>14900437.359925</v>
      </c>
      <c r="M16" s="467"/>
      <c r="N16" s="466">
        <f t="shared" ref="N16" si="12">N63+O63</f>
        <v>13618679.307458334</v>
      </c>
      <c r="O16" s="467"/>
      <c r="P16" s="466">
        <f t="shared" ref="P16" si="13">P63+Q63</f>
        <v>14579997.846808333</v>
      </c>
      <c r="Q16" s="467"/>
      <c r="R16" s="466">
        <f t="shared" ref="R16" si="14">R63+S63</f>
        <v>16021975.655833334</v>
      </c>
      <c r="S16" s="467"/>
      <c r="T16" s="466">
        <f t="shared" ref="T16" si="15">T63+U63</f>
        <v>17463953.464858335</v>
      </c>
      <c r="U16" s="467"/>
      <c r="V16" s="466">
        <f t="shared" ref="V16" si="16">V63+W63</f>
        <v>20234765.918166667</v>
      </c>
      <c r="W16" s="467"/>
      <c r="X16" s="466">
        <f t="shared" ref="X16" si="17">X63+Y63</f>
        <v>22430765.918166667</v>
      </c>
      <c r="Y16" s="467"/>
      <c r="Z16" s="95">
        <f t="shared" ref="Z16:Z21" si="18">SUM(B16:X16)</f>
        <v>189458741.80966562</v>
      </c>
      <c r="AA16" s="102">
        <f t="shared" si="6"/>
        <v>0.26994983013366203</v>
      </c>
    </row>
    <row r="17" spans="1:16384" s="81" customFormat="1" x14ac:dyDescent="0.2">
      <c r="A17" s="97" t="s">
        <v>222</v>
      </c>
      <c r="B17" s="466">
        <f>B64+C64</f>
        <v>11292362.178862769</v>
      </c>
      <c r="C17" s="467"/>
      <c r="D17" s="466">
        <f>D64+E64</f>
        <v>15317279.742003029</v>
      </c>
      <c r="E17" s="467"/>
      <c r="F17" s="466">
        <f t="shared" si="8"/>
        <v>16383716.525451882</v>
      </c>
      <c r="G17" s="467"/>
      <c r="H17" s="466">
        <f>H64+I64</f>
        <v>13812918.493159184</v>
      </c>
      <c r="I17" s="467"/>
      <c r="J17" s="466">
        <f>J64+K64</f>
        <v>17322267.123787254</v>
      </c>
      <c r="K17" s="467"/>
      <c r="L17" s="466">
        <f>L64+M64</f>
        <v>15786844.658917809</v>
      </c>
      <c r="M17" s="467"/>
      <c r="N17" s="466">
        <f>N64+O64</f>
        <v>17470182.183983929</v>
      </c>
      <c r="O17" s="467"/>
      <c r="P17" s="466">
        <f>P64+Q64</f>
        <v>16131371.74827647</v>
      </c>
      <c r="Q17" s="467"/>
      <c r="R17" s="466">
        <f>R64+S64</f>
        <v>15238209.289050227</v>
      </c>
      <c r="S17" s="467"/>
      <c r="T17" s="466">
        <f>T64+U64</f>
        <v>18890467.204509608</v>
      </c>
      <c r="U17" s="467"/>
      <c r="V17" s="466">
        <f>V64+W64</f>
        <v>17946531.805828642</v>
      </c>
      <c r="W17" s="467"/>
      <c r="X17" s="466">
        <f>X64+Y64</f>
        <v>19842902.179961178</v>
      </c>
      <c r="Y17" s="467"/>
      <c r="Z17" s="95">
        <f t="shared" si="18"/>
        <v>195435053.13379198</v>
      </c>
      <c r="AA17" s="102">
        <f t="shared" si="6"/>
        <v>1.7018524529634864</v>
      </c>
      <c r="AB17" s="77"/>
    </row>
    <row r="18" spans="1:16384" s="81" customFormat="1" x14ac:dyDescent="0.2">
      <c r="A18" s="97" t="s">
        <v>223</v>
      </c>
      <c r="B18" s="466">
        <f>B65+C65</f>
        <v>6096245.9138549166</v>
      </c>
      <c r="C18" s="467"/>
      <c r="D18" s="466">
        <f t="shared" si="7"/>
        <v>7935507.9035692448</v>
      </c>
      <c r="E18" s="467"/>
      <c r="F18" s="466">
        <f t="shared" si="8"/>
        <v>17622001.241022576</v>
      </c>
      <c r="G18" s="467"/>
      <c r="H18" s="466">
        <f>H65+I65</f>
        <v>10765054.867635109</v>
      </c>
      <c r="I18" s="467"/>
      <c r="J18" s="466">
        <f>J65+K65</f>
        <v>15135505.652943192</v>
      </c>
      <c r="K18" s="467"/>
      <c r="L18" s="466">
        <f>L65+M65</f>
        <v>12881162.415101524</v>
      </c>
      <c r="M18" s="467"/>
      <c r="N18" s="466">
        <f>N65+O65</f>
        <v>10276061.879571514</v>
      </c>
      <c r="O18" s="467"/>
      <c r="P18" s="466">
        <f>P65+Q65</f>
        <v>11803330.680871878</v>
      </c>
      <c r="Q18" s="467"/>
      <c r="R18" s="466">
        <f>R65+S65</f>
        <v>13437753.217294376</v>
      </c>
      <c r="S18" s="467"/>
      <c r="T18" s="466">
        <f>T65+U65</f>
        <v>12500129.664261926</v>
      </c>
      <c r="U18" s="467"/>
      <c r="V18" s="466">
        <f>V65+W65</f>
        <v>15813585.572186723</v>
      </c>
      <c r="W18" s="467"/>
      <c r="X18" s="466">
        <f>X65+Y65</f>
        <v>18055818.789156981</v>
      </c>
      <c r="Y18" s="467"/>
      <c r="Z18" s="96">
        <f t="shared" si="18"/>
        <v>152322157.79746994</v>
      </c>
      <c r="AA18" s="102">
        <f t="shared" si="6"/>
        <v>4.5223041913548938</v>
      </c>
      <c r="AB18" s="77"/>
    </row>
    <row r="19" spans="1:16384" s="81" customFormat="1" x14ac:dyDescent="0.2">
      <c r="A19" s="97" t="s">
        <v>224</v>
      </c>
      <c r="B19" s="466">
        <f t="shared" ref="B19:B21" si="19">B66+C66</f>
        <v>3389646.7230228274</v>
      </c>
      <c r="C19" s="467"/>
      <c r="D19" s="466">
        <f>D66+E66</f>
        <v>4025798.0878074635</v>
      </c>
      <c r="E19" s="467"/>
      <c r="F19" s="466">
        <f t="shared" si="8"/>
        <v>7289806.2927552415</v>
      </c>
      <c r="G19" s="467"/>
      <c r="H19" s="466">
        <f>H66+I66</f>
        <v>5291311.1036460567</v>
      </c>
      <c r="I19" s="467"/>
      <c r="J19" s="466">
        <f>J66+K66</f>
        <v>5478211.6452081483</v>
      </c>
      <c r="K19" s="467"/>
      <c r="L19" s="466">
        <f>L66+M66</f>
        <v>4391777.1955270199</v>
      </c>
      <c r="M19" s="467"/>
      <c r="N19" s="466">
        <f>N66+O66</f>
        <v>4264838.4421605933</v>
      </c>
      <c r="O19" s="467"/>
      <c r="P19" s="466">
        <f>P66+Q66</f>
        <v>4684380.9211014658</v>
      </c>
      <c r="Q19" s="467"/>
      <c r="R19" s="466">
        <f>R66+S66</f>
        <v>3933010.3763651079</v>
      </c>
      <c r="S19" s="467"/>
      <c r="T19" s="466">
        <f>T66+U66</f>
        <v>7010771.697277477</v>
      </c>
      <c r="U19" s="467"/>
      <c r="V19" s="466">
        <f>V66+W66</f>
        <v>7096204.0983186904</v>
      </c>
      <c r="W19" s="467"/>
      <c r="X19" s="466">
        <f>X66+Y66</f>
        <v>7736252.5678424388</v>
      </c>
      <c r="Y19" s="467"/>
      <c r="Z19" s="98">
        <f t="shared" si="18"/>
        <v>64592009.151032537</v>
      </c>
      <c r="AA19" s="102">
        <f t="shared" si="6"/>
        <v>0.47940572575949814</v>
      </c>
      <c r="AB19" s="77"/>
    </row>
    <row r="20" spans="1:16384" s="81" customFormat="1" x14ac:dyDescent="0.2">
      <c r="A20" s="97" t="s">
        <v>225</v>
      </c>
      <c r="B20" s="466">
        <f t="shared" si="19"/>
        <v>1948530.3878115159</v>
      </c>
      <c r="C20" s="467"/>
      <c r="D20" s="466">
        <f t="shared" si="7"/>
        <v>3672335.4970497787</v>
      </c>
      <c r="E20" s="467"/>
      <c r="F20" s="466">
        <f t="shared" si="8"/>
        <v>8119997.8723952798</v>
      </c>
      <c r="G20" s="467"/>
      <c r="H20" s="466">
        <f>H67+I67</f>
        <v>5301776.6712665437</v>
      </c>
      <c r="I20" s="467"/>
      <c r="J20" s="466">
        <f>J67+K67</f>
        <v>5232593.1814638134</v>
      </c>
      <c r="K20" s="467"/>
      <c r="L20" s="466">
        <f>L67+M67</f>
        <v>7506678.3517661756</v>
      </c>
      <c r="M20" s="467"/>
      <c r="N20" s="466">
        <f>N67+O67</f>
        <v>6608155.9060392594</v>
      </c>
      <c r="O20" s="467"/>
      <c r="P20" s="466">
        <f>P67+Q67</f>
        <v>8659527.2154881041</v>
      </c>
      <c r="Q20" s="467"/>
      <c r="R20" s="466">
        <f>R67+S67</f>
        <v>7469412.7207815219</v>
      </c>
      <c r="S20" s="467"/>
      <c r="T20" s="466">
        <f>T67+U67</f>
        <v>8469417.3496352118</v>
      </c>
      <c r="U20" s="467"/>
      <c r="V20" s="466">
        <f>V67+W67</f>
        <v>9570400.7754301559</v>
      </c>
      <c r="W20" s="467"/>
      <c r="X20" s="466">
        <f>X67+Y67</f>
        <v>6481053.3616838306</v>
      </c>
      <c r="Y20" s="467"/>
      <c r="Z20" s="96">
        <f t="shared" si="18"/>
        <v>79039879.290811196</v>
      </c>
      <c r="AA20" s="102">
        <f t="shared" si="6"/>
        <v>0.37204758135051219</v>
      </c>
      <c r="AB20" s="77"/>
    </row>
    <row r="21" spans="1:16384" s="81" customFormat="1" ht="13.5" thickBot="1" x14ac:dyDescent="0.25">
      <c r="A21" s="97" t="s">
        <v>226</v>
      </c>
      <c r="B21" s="466">
        <f t="shared" si="19"/>
        <v>2451158.3138741869</v>
      </c>
      <c r="C21" s="467"/>
      <c r="D21" s="466">
        <f t="shared" si="7"/>
        <v>2486983.9536635824</v>
      </c>
      <c r="E21" s="467"/>
      <c r="F21" s="466">
        <f t="shared" si="8"/>
        <v>6016177.3284895588</v>
      </c>
      <c r="G21" s="467"/>
      <c r="H21" s="466">
        <f>H68+I68</f>
        <v>3707495.9270501542</v>
      </c>
      <c r="I21" s="467"/>
      <c r="J21" s="466">
        <f>J68+K68</f>
        <v>5907246.4816606455</v>
      </c>
      <c r="K21" s="467"/>
      <c r="L21" s="466">
        <f>L68+M68</f>
        <v>5750720.7190528242</v>
      </c>
      <c r="M21" s="467"/>
      <c r="N21" s="466">
        <f>N68+O68</f>
        <v>6923411.7813399639</v>
      </c>
      <c r="O21" s="467"/>
      <c r="P21" s="466">
        <f>P68+Q68</f>
        <v>6264343.7246300057</v>
      </c>
      <c r="Q21" s="467"/>
      <c r="R21" s="466">
        <f>R68+S68</f>
        <v>9416792.9131727777</v>
      </c>
      <c r="S21" s="467"/>
      <c r="T21" s="466">
        <f>T68+U68</f>
        <v>4654722.4141013362</v>
      </c>
      <c r="U21" s="467"/>
      <c r="V21" s="466">
        <f>V68+W68</f>
        <v>7872926.4874304682</v>
      </c>
      <c r="W21" s="467"/>
      <c r="X21" s="466">
        <f>X68+Y68</f>
        <v>7232632.8273636885</v>
      </c>
      <c r="Y21" s="467"/>
      <c r="Z21" s="99">
        <f t="shared" si="18"/>
        <v>68684612.871829182</v>
      </c>
      <c r="AA21" s="102">
        <f>Z21/Z37-1</f>
        <v>89.202393948163618</v>
      </c>
      <c r="AB21" s="77"/>
    </row>
    <row r="22" spans="1:16384" s="81" customFormat="1" x14ac:dyDescent="0.2">
      <c r="A22" s="97" t="s">
        <v>533</v>
      </c>
      <c r="B22" s="466">
        <v>10000000</v>
      </c>
      <c r="C22" s="485"/>
      <c r="D22" s="393"/>
      <c r="E22" s="394"/>
      <c r="F22" s="393"/>
      <c r="G22" s="394"/>
      <c r="H22" s="393"/>
      <c r="I22" s="394"/>
      <c r="J22" s="393"/>
      <c r="K22" s="394"/>
      <c r="L22" s="393"/>
      <c r="M22" s="394"/>
      <c r="N22" s="393"/>
      <c r="O22" s="394"/>
      <c r="P22" s="393"/>
      <c r="Q22" s="394"/>
      <c r="R22" s="393"/>
      <c r="S22" s="394"/>
      <c r="T22" s="393"/>
      <c r="U22" s="394"/>
      <c r="V22" s="393"/>
      <c r="W22" s="394"/>
      <c r="X22" s="393"/>
      <c r="Y22" s="395"/>
      <c r="Z22" s="396"/>
      <c r="AA22" s="102"/>
      <c r="AB22" s="77"/>
    </row>
    <row r="23" spans="1:16384" s="81" customFormat="1" ht="13.5" thickBot="1" x14ac:dyDescent="0.25">
      <c r="A23" s="97" t="s">
        <v>264</v>
      </c>
      <c r="B23" s="464"/>
      <c r="C23" s="465"/>
      <c r="D23" s="464"/>
      <c r="E23" s="465"/>
      <c r="F23" s="464"/>
      <c r="G23" s="465"/>
      <c r="H23" s="464"/>
      <c r="I23" s="465"/>
      <c r="J23" s="464"/>
      <c r="K23" s="465"/>
      <c r="L23" s="464"/>
      <c r="M23" s="465"/>
      <c r="N23" s="464"/>
      <c r="O23" s="465"/>
      <c r="P23" s="464"/>
      <c r="Q23" s="465"/>
      <c r="R23" s="464"/>
      <c r="S23" s="465"/>
      <c r="T23" s="464"/>
      <c r="U23" s="465"/>
      <c r="V23" s="464"/>
      <c r="W23" s="465"/>
      <c r="X23" s="464"/>
      <c r="Y23" s="491"/>
      <c r="Z23" s="97"/>
      <c r="AA23" s="102" t="e">
        <f t="shared" ref="AA23" si="20">Z23/Z41-1</f>
        <v>#DIV/0!</v>
      </c>
      <c r="AB23" s="374"/>
      <c r="AC23" s="466"/>
      <c r="AD23" s="467"/>
      <c r="AE23" s="466"/>
      <c r="AF23" s="467"/>
      <c r="AG23" s="466"/>
      <c r="AH23" s="467"/>
      <c r="AI23" s="466"/>
      <c r="AJ23" s="467"/>
      <c r="AK23" s="466"/>
      <c r="AL23" s="467"/>
      <c r="AM23" s="466"/>
      <c r="AN23" s="467"/>
      <c r="AO23" s="466"/>
      <c r="AP23" s="467"/>
      <c r="AQ23" s="466"/>
      <c r="AR23" s="467"/>
      <c r="AS23" s="466"/>
      <c r="AT23" s="467"/>
      <c r="AU23" s="466"/>
      <c r="AV23" s="467"/>
      <c r="AW23" s="466"/>
      <c r="AX23" s="467"/>
      <c r="AY23" s="97"/>
      <c r="AZ23" s="466"/>
      <c r="BA23" s="467"/>
      <c r="BB23" s="466"/>
      <c r="BC23" s="467"/>
      <c r="BD23" s="466"/>
      <c r="BE23" s="467"/>
      <c r="BF23" s="466"/>
      <c r="BG23" s="467"/>
      <c r="BH23" s="466"/>
      <c r="BI23" s="467"/>
      <c r="BJ23" s="466"/>
      <c r="BK23" s="467"/>
      <c r="BL23" s="466"/>
      <c r="BM23" s="467"/>
      <c r="BN23" s="466"/>
      <c r="BO23" s="467"/>
      <c r="BP23" s="466"/>
      <c r="BQ23" s="467"/>
      <c r="BR23" s="466"/>
      <c r="BS23" s="467"/>
      <c r="BT23" s="466"/>
      <c r="BU23" s="467"/>
      <c r="BV23" s="466"/>
      <c r="BW23" s="467"/>
      <c r="BX23" s="97"/>
      <c r="BY23" s="466"/>
      <c r="BZ23" s="467"/>
      <c r="CA23" s="466"/>
      <c r="CB23" s="467"/>
      <c r="CC23" s="466"/>
      <c r="CD23" s="467"/>
      <c r="CE23" s="466"/>
      <c r="CF23" s="467"/>
      <c r="CG23" s="466"/>
      <c r="CH23" s="467"/>
      <c r="CI23" s="466"/>
      <c r="CJ23" s="467"/>
      <c r="CK23" s="466"/>
      <c r="CL23" s="467"/>
      <c r="CM23" s="466"/>
      <c r="CN23" s="467"/>
      <c r="CO23" s="466"/>
      <c r="CP23" s="467"/>
      <c r="CQ23" s="466"/>
      <c r="CR23" s="467"/>
      <c r="CS23" s="466"/>
      <c r="CT23" s="467"/>
      <c r="CU23" s="466"/>
      <c r="CV23" s="467"/>
      <c r="CW23" s="97"/>
      <c r="CX23" s="466"/>
      <c r="CY23" s="467"/>
      <c r="CZ23" s="466"/>
      <c r="DA23" s="467"/>
      <c r="DB23" s="466"/>
      <c r="DC23" s="467"/>
      <c r="DD23" s="466"/>
      <c r="DE23" s="467"/>
      <c r="DF23" s="466"/>
      <c r="DG23" s="467"/>
      <c r="DH23" s="466"/>
      <c r="DI23" s="467"/>
      <c r="DJ23" s="466"/>
      <c r="DK23" s="467"/>
      <c r="DL23" s="466"/>
      <c r="DM23" s="467"/>
      <c r="DN23" s="466"/>
      <c r="DO23" s="467"/>
      <c r="DP23" s="466"/>
      <c r="DQ23" s="467"/>
      <c r="DR23" s="466"/>
      <c r="DS23" s="467"/>
      <c r="DT23" s="466"/>
      <c r="DU23" s="467"/>
      <c r="DV23" s="97"/>
      <c r="DW23" s="466"/>
      <c r="DX23" s="467"/>
      <c r="DY23" s="466"/>
      <c r="DZ23" s="467"/>
      <c r="EA23" s="466"/>
      <c r="EB23" s="467"/>
      <c r="EC23" s="466"/>
      <c r="ED23" s="467"/>
      <c r="EE23" s="466"/>
      <c r="EF23" s="467"/>
      <c r="EG23" s="466"/>
      <c r="EH23" s="467"/>
      <c r="EI23" s="466"/>
      <c r="EJ23" s="467"/>
      <c r="EK23" s="466"/>
      <c r="EL23" s="467"/>
      <c r="EM23" s="466"/>
      <c r="EN23" s="467"/>
      <c r="EO23" s="466"/>
      <c r="EP23" s="467"/>
      <c r="EQ23" s="466"/>
      <c r="ER23" s="467"/>
      <c r="ES23" s="466"/>
      <c r="ET23" s="467"/>
      <c r="EU23" s="97"/>
      <c r="EV23" s="466"/>
      <c r="EW23" s="467"/>
      <c r="EX23" s="466"/>
      <c r="EY23" s="467"/>
      <c r="EZ23" s="466"/>
      <c r="FA23" s="467"/>
      <c r="FB23" s="466"/>
      <c r="FC23" s="467"/>
      <c r="FD23" s="466"/>
      <c r="FE23" s="467"/>
      <c r="FF23" s="466"/>
      <c r="FG23" s="467"/>
      <c r="FH23" s="466"/>
      <c r="FI23" s="467"/>
      <c r="FJ23" s="466"/>
      <c r="FK23" s="467"/>
      <c r="FL23" s="466"/>
      <c r="FM23" s="467"/>
      <c r="FN23" s="466"/>
      <c r="FO23" s="467"/>
      <c r="FP23" s="466"/>
      <c r="FQ23" s="467"/>
      <c r="FR23" s="466"/>
      <c r="FS23" s="467"/>
      <c r="FT23" s="97"/>
      <c r="FU23" s="466"/>
      <c r="FV23" s="467"/>
      <c r="FW23" s="466"/>
      <c r="FX23" s="467"/>
      <c r="FY23" s="466"/>
      <c r="FZ23" s="467"/>
      <c r="GA23" s="466"/>
      <c r="GB23" s="467"/>
      <c r="GC23" s="466"/>
      <c r="GD23" s="467"/>
      <c r="GE23" s="466"/>
      <c r="GF23" s="467"/>
      <c r="GG23" s="466"/>
      <c r="GH23" s="467"/>
      <c r="GI23" s="466"/>
      <c r="GJ23" s="467"/>
      <c r="GK23" s="466"/>
      <c r="GL23" s="467"/>
      <c r="GM23" s="466"/>
      <c r="GN23" s="467"/>
      <c r="GO23" s="466"/>
      <c r="GP23" s="467"/>
      <c r="GQ23" s="466"/>
      <c r="GR23" s="467"/>
      <c r="GS23" s="97"/>
      <c r="GT23" s="466"/>
      <c r="GU23" s="467"/>
      <c r="GV23" s="466"/>
      <c r="GW23" s="467"/>
      <c r="GX23" s="466"/>
      <c r="GY23" s="467"/>
      <c r="GZ23" s="466"/>
      <c r="HA23" s="467"/>
      <c r="HB23" s="466"/>
      <c r="HC23" s="467"/>
      <c r="HD23" s="466"/>
      <c r="HE23" s="467"/>
      <c r="HF23" s="466"/>
      <c r="HG23" s="467"/>
      <c r="HH23" s="466"/>
      <c r="HI23" s="467"/>
      <c r="HJ23" s="466"/>
      <c r="HK23" s="467"/>
      <c r="HL23" s="466"/>
      <c r="HM23" s="467"/>
      <c r="HN23" s="466"/>
      <c r="HO23" s="467"/>
      <c r="HP23" s="466"/>
      <c r="HQ23" s="467"/>
      <c r="HR23" s="97"/>
      <c r="HS23" s="466"/>
      <c r="HT23" s="467"/>
      <c r="HU23" s="466"/>
      <c r="HV23" s="467"/>
      <c r="HW23" s="466"/>
      <c r="HX23" s="467"/>
      <c r="HY23" s="466"/>
      <c r="HZ23" s="467"/>
      <c r="IA23" s="466"/>
      <c r="IB23" s="467"/>
      <c r="IC23" s="466"/>
      <c r="ID23" s="467"/>
      <c r="IE23" s="466"/>
      <c r="IF23" s="467"/>
      <c r="IG23" s="466"/>
      <c r="IH23" s="467"/>
      <c r="II23" s="466"/>
      <c r="IJ23" s="467"/>
      <c r="IK23" s="466"/>
      <c r="IL23" s="467"/>
      <c r="IM23" s="466"/>
      <c r="IN23" s="467"/>
      <c r="IO23" s="466"/>
      <c r="IP23" s="467"/>
      <c r="IQ23" s="97"/>
      <c r="IR23" s="466"/>
      <c r="IS23" s="467"/>
      <c r="IT23" s="466"/>
      <c r="IU23" s="467"/>
      <c r="IV23" s="466"/>
      <c r="IW23" s="467"/>
      <c r="IX23" s="466"/>
      <c r="IY23" s="467"/>
      <c r="IZ23" s="466"/>
      <c r="JA23" s="467"/>
      <c r="JB23" s="466"/>
      <c r="JC23" s="467"/>
      <c r="JD23" s="466"/>
      <c r="JE23" s="467"/>
      <c r="JF23" s="466"/>
      <c r="JG23" s="467"/>
      <c r="JH23" s="466"/>
      <c r="JI23" s="467"/>
      <c r="JJ23" s="466"/>
      <c r="JK23" s="467"/>
      <c r="JL23" s="466"/>
      <c r="JM23" s="467"/>
      <c r="JN23" s="466"/>
      <c r="JO23" s="467"/>
      <c r="JP23" s="97"/>
      <c r="JQ23" s="466"/>
      <c r="JR23" s="467"/>
      <c r="JS23" s="466"/>
      <c r="JT23" s="467"/>
      <c r="JU23" s="466"/>
      <c r="JV23" s="467"/>
      <c r="JW23" s="466"/>
      <c r="JX23" s="467"/>
      <c r="JY23" s="466"/>
      <c r="JZ23" s="467"/>
      <c r="KA23" s="466"/>
      <c r="KB23" s="467"/>
      <c r="KC23" s="466"/>
      <c r="KD23" s="467"/>
      <c r="KE23" s="466"/>
      <c r="KF23" s="467"/>
      <c r="KG23" s="466"/>
      <c r="KH23" s="467"/>
      <c r="KI23" s="466"/>
      <c r="KJ23" s="467"/>
      <c r="KK23" s="466"/>
      <c r="KL23" s="467"/>
      <c r="KM23" s="466"/>
      <c r="KN23" s="467"/>
      <c r="KO23" s="97"/>
      <c r="KP23" s="466"/>
      <c r="KQ23" s="467"/>
      <c r="KR23" s="466"/>
      <c r="KS23" s="467"/>
      <c r="KT23" s="466"/>
      <c r="KU23" s="467"/>
      <c r="KV23" s="466"/>
      <c r="KW23" s="467"/>
      <c r="KX23" s="466"/>
      <c r="KY23" s="467"/>
      <c r="KZ23" s="466"/>
      <c r="LA23" s="467"/>
      <c r="LB23" s="466"/>
      <c r="LC23" s="467"/>
      <c r="LD23" s="466"/>
      <c r="LE23" s="467"/>
      <c r="LF23" s="466"/>
      <c r="LG23" s="467"/>
      <c r="LH23" s="466"/>
      <c r="LI23" s="467"/>
      <c r="LJ23" s="466"/>
      <c r="LK23" s="467"/>
      <c r="LL23" s="466"/>
      <c r="LM23" s="467"/>
      <c r="LN23" s="97"/>
      <c r="LO23" s="466"/>
      <c r="LP23" s="467"/>
      <c r="LQ23" s="466"/>
      <c r="LR23" s="467"/>
      <c r="LS23" s="466"/>
      <c r="LT23" s="467"/>
      <c r="LU23" s="466"/>
      <c r="LV23" s="467"/>
      <c r="LW23" s="466"/>
      <c r="LX23" s="467"/>
      <c r="LY23" s="466"/>
      <c r="LZ23" s="467"/>
      <c r="MA23" s="466"/>
      <c r="MB23" s="467"/>
      <c r="MC23" s="466"/>
      <c r="MD23" s="467"/>
      <c r="ME23" s="466"/>
      <c r="MF23" s="467"/>
      <c r="MG23" s="466"/>
      <c r="MH23" s="467"/>
      <c r="MI23" s="466"/>
      <c r="MJ23" s="467"/>
      <c r="MK23" s="466"/>
      <c r="ML23" s="467"/>
      <c r="MM23" s="97"/>
      <c r="MN23" s="466"/>
      <c r="MO23" s="467"/>
      <c r="MP23" s="466"/>
      <c r="MQ23" s="467"/>
      <c r="MR23" s="466"/>
      <c r="MS23" s="467"/>
      <c r="MT23" s="466"/>
      <c r="MU23" s="467"/>
      <c r="MV23" s="466"/>
      <c r="MW23" s="467"/>
      <c r="MX23" s="466"/>
      <c r="MY23" s="467"/>
      <c r="MZ23" s="466"/>
      <c r="NA23" s="467"/>
      <c r="NB23" s="466"/>
      <c r="NC23" s="467"/>
      <c r="ND23" s="466"/>
      <c r="NE23" s="467"/>
      <c r="NF23" s="466"/>
      <c r="NG23" s="467"/>
      <c r="NH23" s="466"/>
      <c r="NI23" s="467"/>
      <c r="NJ23" s="466"/>
      <c r="NK23" s="467"/>
      <c r="NL23" s="97"/>
      <c r="NM23" s="466"/>
      <c r="NN23" s="467"/>
      <c r="NO23" s="466"/>
      <c r="NP23" s="467"/>
      <c r="NQ23" s="466"/>
      <c r="NR23" s="467"/>
      <c r="NS23" s="466"/>
      <c r="NT23" s="467"/>
      <c r="NU23" s="466"/>
      <c r="NV23" s="467"/>
      <c r="NW23" s="466"/>
      <c r="NX23" s="467"/>
      <c r="NY23" s="466"/>
      <c r="NZ23" s="467"/>
      <c r="OA23" s="466"/>
      <c r="OB23" s="467"/>
      <c r="OC23" s="466"/>
      <c r="OD23" s="467"/>
      <c r="OE23" s="466"/>
      <c r="OF23" s="467"/>
      <c r="OG23" s="466"/>
      <c r="OH23" s="467"/>
      <c r="OI23" s="466"/>
      <c r="OJ23" s="467"/>
      <c r="OK23" s="97"/>
      <c r="OL23" s="466"/>
      <c r="OM23" s="467"/>
      <c r="ON23" s="466"/>
      <c r="OO23" s="467"/>
      <c r="OP23" s="466"/>
      <c r="OQ23" s="467"/>
      <c r="OR23" s="466"/>
      <c r="OS23" s="467"/>
      <c r="OT23" s="466"/>
      <c r="OU23" s="467"/>
      <c r="OV23" s="466"/>
      <c r="OW23" s="467"/>
      <c r="OX23" s="466"/>
      <c r="OY23" s="467"/>
      <c r="OZ23" s="466"/>
      <c r="PA23" s="467"/>
      <c r="PB23" s="466"/>
      <c r="PC23" s="467"/>
      <c r="PD23" s="466"/>
      <c r="PE23" s="467"/>
      <c r="PF23" s="466"/>
      <c r="PG23" s="467"/>
      <c r="PH23" s="466"/>
      <c r="PI23" s="467"/>
      <c r="PJ23" s="97"/>
      <c r="PK23" s="466"/>
      <c r="PL23" s="467"/>
      <c r="PM23" s="466"/>
      <c r="PN23" s="467"/>
      <c r="PO23" s="466"/>
      <c r="PP23" s="467"/>
      <c r="PQ23" s="466"/>
      <c r="PR23" s="467"/>
      <c r="PS23" s="466"/>
      <c r="PT23" s="467"/>
      <c r="PU23" s="466"/>
      <c r="PV23" s="467"/>
      <c r="PW23" s="466"/>
      <c r="PX23" s="467"/>
      <c r="PY23" s="466"/>
      <c r="PZ23" s="467"/>
      <c r="QA23" s="466"/>
      <c r="QB23" s="467"/>
      <c r="QC23" s="466"/>
      <c r="QD23" s="467"/>
      <c r="QE23" s="466"/>
      <c r="QF23" s="467"/>
      <c r="QG23" s="466"/>
      <c r="QH23" s="467"/>
      <c r="QI23" s="97"/>
      <c r="QJ23" s="466"/>
      <c r="QK23" s="467"/>
      <c r="QL23" s="466"/>
      <c r="QM23" s="467"/>
      <c r="QN23" s="466"/>
      <c r="QO23" s="467"/>
      <c r="QP23" s="466"/>
      <c r="QQ23" s="467"/>
      <c r="QR23" s="466"/>
      <c r="QS23" s="467"/>
      <c r="QT23" s="466"/>
      <c r="QU23" s="467"/>
      <c r="QV23" s="466"/>
      <c r="QW23" s="467"/>
      <c r="QX23" s="466"/>
      <c r="QY23" s="467"/>
      <c r="QZ23" s="466"/>
      <c r="RA23" s="467"/>
      <c r="RB23" s="466"/>
      <c r="RC23" s="467"/>
      <c r="RD23" s="466"/>
      <c r="RE23" s="467"/>
      <c r="RF23" s="466"/>
      <c r="RG23" s="467"/>
      <c r="RH23" s="97"/>
      <c r="RI23" s="466"/>
      <c r="RJ23" s="467"/>
      <c r="RK23" s="466"/>
      <c r="RL23" s="467"/>
      <c r="RM23" s="466"/>
      <c r="RN23" s="467"/>
      <c r="RO23" s="466"/>
      <c r="RP23" s="467"/>
      <c r="RQ23" s="466"/>
      <c r="RR23" s="467"/>
      <c r="RS23" s="466"/>
      <c r="RT23" s="467"/>
      <c r="RU23" s="466"/>
      <c r="RV23" s="467"/>
      <c r="RW23" s="466"/>
      <c r="RX23" s="467"/>
      <c r="RY23" s="466"/>
      <c r="RZ23" s="467"/>
      <c r="SA23" s="466"/>
      <c r="SB23" s="467"/>
      <c r="SC23" s="466"/>
      <c r="SD23" s="467"/>
      <c r="SE23" s="466"/>
      <c r="SF23" s="467"/>
      <c r="SG23" s="97"/>
      <c r="SH23" s="466"/>
      <c r="SI23" s="467"/>
      <c r="SJ23" s="466"/>
      <c r="SK23" s="467"/>
      <c r="SL23" s="466"/>
      <c r="SM23" s="467"/>
      <c r="SN23" s="466"/>
      <c r="SO23" s="467"/>
      <c r="SP23" s="466"/>
      <c r="SQ23" s="467"/>
      <c r="SR23" s="466"/>
      <c r="SS23" s="467"/>
      <c r="ST23" s="466"/>
      <c r="SU23" s="467"/>
      <c r="SV23" s="466"/>
      <c r="SW23" s="467"/>
      <c r="SX23" s="466"/>
      <c r="SY23" s="467"/>
      <c r="SZ23" s="466"/>
      <c r="TA23" s="467"/>
      <c r="TB23" s="466"/>
      <c r="TC23" s="467"/>
      <c r="TD23" s="466"/>
      <c r="TE23" s="467"/>
      <c r="TF23" s="97"/>
      <c r="TG23" s="466"/>
      <c r="TH23" s="467"/>
      <c r="TI23" s="466"/>
      <c r="TJ23" s="467"/>
      <c r="TK23" s="466"/>
      <c r="TL23" s="467"/>
      <c r="TM23" s="466"/>
      <c r="TN23" s="467"/>
      <c r="TO23" s="466"/>
      <c r="TP23" s="467"/>
      <c r="TQ23" s="466"/>
      <c r="TR23" s="467"/>
      <c r="TS23" s="466"/>
      <c r="TT23" s="467"/>
      <c r="TU23" s="466"/>
      <c r="TV23" s="467"/>
      <c r="TW23" s="466"/>
      <c r="TX23" s="467"/>
      <c r="TY23" s="466"/>
      <c r="TZ23" s="467"/>
      <c r="UA23" s="466"/>
      <c r="UB23" s="467"/>
      <c r="UC23" s="466"/>
      <c r="UD23" s="467"/>
      <c r="UE23" s="97"/>
      <c r="UF23" s="466"/>
      <c r="UG23" s="467"/>
      <c r="UH23" s="466"/>
      <c r="UI23" s="467"/>
      <c r="UJ23" s="466"/>
      <c r="UK23" s="467"/>
      <c r="UL23" s="466"/>
      <c r="UM23" s="467"/>
      <c r="UN23" s="466"/>
      <c r="UO23" s="467"/>
      <c r="UP23" s="466"/>
      <c r="UQ23" s="467"/>
      <c r="UR23" s="466"/>
      <c r="US23" s="467"/>
      <c r="UT23" s="466"/>
      <c r="UU23" s="467"/>
      <c r="UV23" s="466"/>
      <c r="UW23" s="467"/>
      <c r="UX23" s="466"/>
      <c r="UY23" s="467"/>
      <c r="UZ23" s="466"/>
      <c r="VA23" s="467"/>
      <c r="VB23" s="466"/>
      <c r="VC23" s="467"/>
      <c r="VD23" s="97"/>
      <c r="VE23" s="466"/>
      <c r="VF23" s="467"/>
      <c r="VG23" s="466"/>
      <c r="VH23" s="467"/>
      <c r="VI23" s="466"/>
      <c r="VJ23" s="467"/>
      <c r="VK23" s="466"/>
      <c r="VL23" s="467"/>
      <c r="VM23" s="466"/>
      <c r="VN23" s="467"/>
      <c r="VO23" s="466"/>
      <c r="VP23" s="467"/>
      <c r="VQ23" s="466"/>
      <c r="VR23" s="467"/>
      <c r="VS23" s="466"/>
      <c r="VT23" s="467"/>
      <c r="VU23" s="466"/>
      <c r="VV23" s="467"/>
      <c r="VW23" s="466"/>
      <c r="VX23" s="467"/>
      <c r="VY23" s="466"/>
      <c r="VZ23" s="467"/>
      <c r="WA23" s="466"/>
      <c r="WB23" s="467"/>
      <c r="WC23" s="97"/>
      <c r="WD23" s="466"/>
      <c r="WE23" s="467"/>
      <c r="WF23" s="466"/>
      <c r="WG23" s="467"/>
      <c r="WH23" s="466"/>
      <c r="WI23" s="467"/>
      <c r="WJ23" s="466"/>
      <c r="WK23" s="467"/>
      <c r="WL23" s="466"/>
      <c r="WM23" s="467"/>
      <c r="WN23" s="466"/>
      <c r="WO23" s="467"/>
      <c r="WP23" s="466"/>
      <c r="WQ23" s="467"/>
      <c r="WR23" s="466"/>
      <c r="WS23" s="467"/>
      <c r="WT23" s="466"/>
      <c r="WU23" s="467"/>
      <c r="WV23" s="466"/>
      <c r="WW23" s="467"/>
      <c r="WX23" s="466"/>
      <c r="WY23" s="467"/>
      <c r="WZ23" s="466"/>
      <c r="XA23" s="467"/>
      <c r="XB23" s="97"/>
      <c r="XC23" s="466"/>
      <c r="XD23" s="467"/>
      <c r="XE23" s="466"/>
      <c r="XF23" s="467"/>
      <c r="XG23" s="466"/>
      <c r="XH23" s="467"/>
      <c r="XI23" s="466"/>
      <c r="XJ23" s="467"/>
      <c r="XK23" s="466"/>
      <c r="XL23" s="467"/>
      <c r="XM23" s="466"/>
      <c r="XN23" s="467"/>
      <c r="XO23" s="466"/>
      <c r="XP23" s="467"/>
      <c r="XQ23" s="466"/>
      <c r="XR23" s="467"/>
      <c r="XS23" s="466"/>
      <c r="XT23" s="467"/>
      <c r="XU23" s="466"/>
      <c r="XV23" s="467"/>
      <c r="XW23" s="466"/>
      <c r="XX23" s="467"/>
      <c r="XY23" s="466"/>
      <c r="XZ23" s="467"/>
      <c r="YA23" s="97"/>
      <c r="YB23" s="466"/>
      <c r="YC23" s="467"/>
      <c r="YD23" s="466"/>
      <c r="YE23" s="467"/>
      <c r="YF23" s="466"/>
      <c r="YG23" s="467"/>
      <c r="YH23" s="466"/>
      <c r="YI23" s="467"/>
      <c r="YJ23" s="466"/>
      <c r="YK23" s="467"/>
      <c r="YL23" s="466"/>
      <c r="YM23" s="467"/>
      <c r="YN23" s="466"/>
      <c r="YO23" s="467"/>
      <c r="YP23" s="466"/>
      <c r="YQ23" s="467"/>
      <c r="YR23" s="466"/>
      <c r="YS23" s="467"/>
      <c r="YT23" s="466"/>
      <c r="YU23" s="467"/>
      <c r="YV23" s="466"/>
      <c r="YW23" s="467"/>
      <c r="YX23" s="466"/>
      <c r="YY23" s="467"/>
      <c r="YZ23" s="97"/>
      <c r="ZA23" s="466"/>
      <c r="ZB23" s="467"/>
      <c r="ZC23" s="466"/>
      <c r="ZD23" s="467"/>
      <c r="ZE23" s="466"/>
      <c r="ZF23" s="467"/>
      <c r="ZG23" s="466"/>
      <c r="ZH23" s="467"/>
      <c r="ZI23" s="466"/>
      <c r="ZJ23" s="467"/>
      <c r="ZK23" s="466"/>
      <c r="ZL23" s="467"/>
      <c r="ZM23" s="466"/>
      <c r="ZN23" s="467"/>
      <c r="ZO23" s="466"/>
      <c r="ZP23" s="467"/>
      <c r="ZQ23" s="466"/>
      <c r="ZR23" s="467"/>
      <c r="ZS23" s="466"/>
      <c r="ZT23" s="467"/>
      <c r="ZU23" s="466"/>
      <c r="ZV23" s="467"/>
      <c r="ZW23" s="466"/>
      <c r="ZX23" s="467"/>
      <c r="ZY23" s="97"/>
      <c r="ZZ23" s="466"/>
      <c r="AAA23" s="467"/>
      <c r="AAB23" s="466"/>
      <c r="AAC23" s="467"/>
      <c r="AAD23" s="466"/>
      <c r="AAE23" s="467"/>
      <c r="AAF23" s="466"/>
      <c r="AAG23" s="467"/>
      <c r="AAH23" s="466"/>
      <c r="AAI23" s="467"/>
      <c r="AAJ23" s="466"/>
      <c r="AAK23" s="467"/>
      <c r="AAL23" s="466"/>
      <c r="AAM23" s="467"/>
      <c r="AAN23" s="466"/>
      <c r="AAO23" s="467"/>
      <c r="AAP23" s="466"/>
      <c r="AAQ23" s="467"/>
      <c r="AAR23" s="466"/>
      <c r="AAS23" s="467"/>
      <c r="AAT23" s="466"/>
      <c r="AAU23" s="467"/>
      <c r="AAV23" s="466"/>
      <c r="AAW23" s="467"/>
      <c r="AAX23" s="97"/>
      <c r="AAY23" s="466"/>
      <c r="AAZ23" s="467"/>
      <c r="ABA23" s="466"/>
      <c r="ABB23" s="467"/>
      <c r="ABC23" s="466"/>
      <c r="ABD23" s="467"/>
      <c r="ABE23" s="466"/>
      <c r="ABF23" s="467"/>
      <c r="ABG23" s="466"/>
      <c r="ABH23" s="467"/>
      <c r="ABI23" s="466"/>
      <c r="ABJ23" s="467"/>
      <c r="ABK23" s="466"/>
      <c r="ABL23" s="467"/>
      <c r="ABM23" s="466"/>
      <c r="ABN23" s="467"/>
      <c r="ABO23" s="466"/>
      <c r="ABP23" s="467"/>
      <c r="ABQ23" s="466"/>
      <c r="ABR23" s="467"/>
      <c r="ABS23" s="466"/>
      <c r="ABT23" s="467"/>
      <c r="ABU23" s="466"/>
      <c r="ABV23" s="467"/>
      <c r="ABW23" s="97"/>
      <c r="ABX23" s="466"/>
      <c r="ABY23" s="467"/>
      <c r="ABZ23" s="466"/>
      <c r="ACA23" s="467"/>
      <c r="ACB23" s="466"/>
      <c r="ACC23" s="467"/>
      <c r="ACD23" s="466"/>
      <c r="ACE23" s="467"/>
      <c r="ACF23" s="466"/>
      <c r="ACG23" s="467"/>
      <c r="ACH23" s="466"/>
      <c r="ACI23" s="467"/>
      <c r="ACJ23" s="466"/>
      <c r="ACK23" s="467"/>
      <c r="ACL23" s="466"/>
      <c r="ACM23" s="467"/>
      <c r="ACN23" s="466"/>
      <c r="ACO23" s="467"/>
      <c r="ACP23" s="466"/>
      <c r="ACQ23" s="467"/>
      <c r="ACR23" s="466"/>
      <c r="ACS23" s="467"/>
      <c r="ACT23" s="466"/>
      <c r="ACU23" s="467"/>
      <c r="ACV23" s="97"/>
      <c r="ACW23" s="466"/>
      <c r="ACX23" s="467"/>
      <c r="ACY23" s="466"/>
      <c r="ACZ23" s="467"/>
      <c r="ADA23" s="466"/>
      <c r="ADB23" s="467"/>
      <c r="ADC23" s="466"/>
      <c r="ADD23" s="467"/>
      <c r="ADE23" s="466"/>
      <c r="ADF23" s="467"/>
      <c r="ADG23" s="466"/>
      <c r="ADH23" s="467"/>
      <c r="ADI23" s="466"/>
      <c r="ADJ23" s="467"/>
      <c r="ADK23" s="466"/>
      <c r="ADL23" s="467"/>
      <c r="ADM23" s="466"/>
      <c r="ADN23" s="467"/>
      <c r="ADO23" s="466"/>
      <c r="ADP23" s="467"/>
      <c r="ADQ23" s="466"/>
      <c r="ADR23" s="467"/>
      <c r="ADS23" s="466"/>
      <c r="ADT23" s="467"/>
      <c r="ADU23" s="97"/>
      <c r="ADV23" s="466"/>
      <c r="ADW23" s="467"/>
      <c r="ADX23" s="466"/>
      <c r="ADY23" s="467"/>
      <c r="ADZ23" s="466"/>
      <c r="AEA23" s="467"/>
      <c r="AEB23" s="466"/>
      <c r="AEC23" s="467"/>
      <c r="AED23" s="466"/>
      <c r="AEE23" s="467"/>
      <c r="AEF23" s="466"/>
      <c r="AEG23" s="467"/>
      <c r="AEH23" s="466"/>
      <c r="AEI23" s="467"/>
      <c r="AEJ23" s="466"/>
      <c r="AEK23" s="467"/>
      <c r="AEL23" s="466"/>
      <c r="AEM23" s="467"/>
      <c r="AEN23" s="466"/>
      <c r="AEO23" s="467"/>
      <c r="AEP23" s="466"/>
      <c r="AEQ23" s="467"/>
      <c r="AER23" s="466"/>
      <c r="AES23" s="467"/>
      <c r="AET23" s="97"/>
      <c r="AEU23" s="466"/>
      <c r="AEV23" s="467"/>
      <c r="AEW23" s="466"/>
      <c r="AEX23" s="467"/>
      <c r="AEY23" s="466"/>
      <c r="AEZ23" s="467"/>
      <c r="AFA23" s="466"/>
      <c r="AFB23" s="467"/>
      <c r="AFC23" s="466"/>
      <c r="AFD23" s="467"/>
      <c r="AFE23" s="466"/>
      <c r="AFF23" s="467"/>
      <c r="AFG23" s="466"/>
      <c r="AFH23" s="467"/>
      <c r="AFI23" s="466"/>
      <c r="AFJ23" s="467"/>
      <c r="AFK23" s="466"/>
      <c r="AFL23" s="467"/>
      <c r="AFM23" s="466"/>
      <c r="AFN23" s="467"/>
      <c r="AFO23" s="466"/>
      <c r="AFP23" s="467"/>
      <c r="AFQ23" s="466"/>
      <c r="AFR23" s="467"/>
      <c r="AFS23" s="97"/>
      <c r="AFT23" s="466"/>
      <c r="AFU23" s="467"/>
      <c r="AFV23" s="466"/>
      <c r="AFW23" s="467"/>
      <c r="AFX23" s="466"/>
      <c r="AFY23" s="467"/>
      <c r="AFZ23" s="466"/>
      <c r="AGA23" s="467"/>
      <c r="AGB23" s="466"/>
      <c r="AGC23" s="467"/>
      <c r="AGD23" s="466"/>
      <c r="AGE23" s="467"/>
      <c r="AGF23" s="466"/>
      <c r="AGG23" s="467"/>
      <c r="AGH23" s="466"/>
      <c r="AGI23" s="467"/>
      <c r="AGJ23" s="466"/>
      <c r="AGK23" s="467"/>
      <c r="AGL23" s="466"/>
      <c r="AGM23" s="467"/>
      <c r="AGN23" s="466"/>
      <c r="AGO23" s="467"/>
      <c r="AGP23" s="466"/>
      <c r="AGQ23" s="467"/>
      <c r="AGR23" s="97"/>
      <c r="AGS23" s="466"/>
      <c r="AGT23" s="467"/>
      <c r="AGU23" s="466"/>
      <c r="AGV23" s="467"/>
      <c r="AGW23" s="466"/>
      <c r="AGX23" s="467"/>
      <c r="AGY23" s="466"/>
      <c r="AGZ23" s="467"/>
      <c r="AHA23" s="466"/>
      <c r="AHB23" s="467"/>
      <c r="AHC23" s="466"/>
      <c r="AHD23" s="467"/>
      <c r="AHE23" s="466"/>
      <c r="AHF23" s="467"/>
      <c r="AHG23" s="466"/>
      <c r="AHH23" s="467"/>
      <c r="AHI23" s="466"/>
      <c r="AHJ23" s="467"/>
      <c r="AHK23" s="466"/>
      <c r="AHL23" s="467"/>
      <c r="AHM23" s="466"/>
      <c r="AHN23" s="467"/>
      <c r="AHO23" s="466"/>
      <c r="AHP23" s="467"/>
      <c r="AHQ23" s="97"/>
      <c r="AHR23" s="466"/>
      <c r="AHS23" s="467"/>
      <c r="AHT23" s="466"/>
      <c r="AHU23" s="467"/>
      <c r="AHV23" s="466"/>
      <c r="AHW23" s="467"/>
      <c r="AHX23" s="466"/>
      <c r="AHY23" s="467"/>
      <c r="AHZ23" s="466"/>
      <c r="AIA23" s="467"/>
      <c r="AIB23" s="466"/>
      <c r="AIC23" s="467"/>
      <c r="AID23" s="466"/>
      <c r="AIE23" s="467"/>
      <c r="AIF23" s="466"/>
      <c r="AIG23" s="467"/>
      <c r="AIH23" s="466"/>
      <c r="AII23" s="467"/>
      <c r="AIJ23" s="466"/>
      <c r="AIK23" s="467"/>
      <c r="AIL23" s="466"/>
      <c r="AIM23" s="467"/>
      <c r="AIN23" s="466"/>
      <c r="AIO23" s="467"/>
      <c r="AIP23" s="97"/>
      <c r="AIQ23" s="466"/>
      <c r="AIR23" s="467"/>
      <c r="AIS23" s="466"/>
      <c r="AIT23" s="467"/>
      <c r="AIU23" s="466"/>
      <c r="AIV23" s="467"/>
      <c r="AIW23" s="466"/>
      <c r="AIX23" s="467"/>
      <c r="AIY23" s="466"/>
      <c r="AIZ23" s="467"/>
      <c r="AJA23" s="466"/>
      <c r="AJB23" s="467"/>
      <c r="AJC23" s="466"/>
      <c r="AJD23" s="467"/>
      <c r="AJE23" s="466"/>
      <c r="AJF23" s="467"/>
      <c r="AJG23" s="466"/>
      <c r="AJH23" s="467"/>
      <c r="AJI23" s="466"/>
      <c r="AJJ23" s="467"/>
      <c r="AJK23" s="466"/>
      <c r="AJL23" s="467"/>
      <c r="AJM23" s="466"/>
      <c r="AJN23" s="467"/>
      <c r="AJO23" s="97"/>
      <c r="AJP23" s="466"/>
      <c r="AJQ23" s="467"/>
      <c r="AJR23" s="466"/>
      <c r="AJS23" s="467"/>
      <c r="AJT23" s="466"/>
      <c r="AJU23" s="467"/>
      <c r="AJV23" s="466"/>
      <c r="AJW23" s="467"/>
      <c r="AJX23" s="466"/>
      <c r="AJY23" s="467"/>
      <c r="AJZ23" s="466"/>
      <c r="AKA23" s="467"/>
      <c r="AKB23" s="466"/>
      <c r="AKC23" s="467"/>
      <c r="AKD23" s="466"/>
      <c r="AKE23" s="467"/>
      <c r="AKF23" s="466"/>
      <c r="AKG23" s="467"/>
      <c r="AKH23" s="466"/>
      <c r="AKI23" s="467"/>
      <c r="AKJ23" s="466"/>
      <c r="AKK23" s="467"/>
      <c r="AKL23" s="466"/>
      <c r="AKM23" s="467"/>
      <c r="AKN23" s="97"/>
      <c r="AKO23" s="466"/>
      <c r="AKP23" s="467"/>
      <c r="AKQ23" s="466"/>
      <c r="AKR23" s="467"/>
      <c r="AKS23" s="466"/>
      <c r="AKT23" s="467"/>
      <c r="AKU23" s="466"/>
      <c r="AKV23" s="467"/>
      <c r="AKW23" s="466"/>
      <c r="AKX23" s="467"/>
      <c r="AKY23" s="466"/>
      <c r="AKZ23" s="467"/>
      <c r="ALA23" s="466"/>
      <c r="ALB23" s="467"/>
      <c r="ALC23" s="466"/>
      <c r="ALD23" s="467"/>
      <c r="ALE23" s="466"/>
      <c r="ALF23" s="467"/>
      <c r="ALG23" s="466"/>
      <c r="ALH23" s="467"/>
      <c r="ALI23" s="466"/>
      <c r="ALJ23" s="467"/>
      <c r="ALK23" s="466"/>
      <c r="ALL23" s="467"/>
      <c r="ALM23" s="97"/>
      <c r="ALN23" s="466"/>
      <c r="ALO23" s="467"/>
      <c r="ALP23" s="466"/>
      <c r="ALQ23" s="467"/>
      <c r="ALR23" s="466"/>
      <c r="ALS23" s="467"/>
      <c r="ALT23" s="466"/>
      <c r="ALU23" s="467"/>
      <c r="ALV23" s="466"/>
      <c r="ALW23" s="467"/>
      <c r="ALX23" s="466"/>
      <c r="ALY23" s="467"/>
      <c r="ALZ23" s="466"/>
      <c r="AMA23" s="467"/>
      <c r="AMB23" s="466"/>
      <c r="AMC23" s="467"/>
      <c r="AMD23" s="466"/>
      <c r="AME23" s="467"/>
      <c r="AMF23" s="466"/>
      <c r="AMG23" s="467"/>
      <c r="AMH23" s="466"/>
      <c r="AMI23" s="467"/>
      <c r="AMJ23" s="466"/>
      <c r="AMK23" s="467"/>
      <c r="AML23" s="97"/>
      <c r="AMM23" s="466"/>
      <c r="AMN23" s="467"/>
      <c r="AMO23" s="466"/>
      <c r="AMP23" s="467"/>
      <c r="AMQ23" s="466"/>
      <c r="AMR23" s="467"/>
      <c r="AMS23" s="466"/>
      <c r="AMT23" s="467"/>
      <c r="AMU23" s="466"/>
      <c r="AMV23" s="467"/>
      <c r="AMW23" s="466"/>
      <c r="AMX23" s="467"/>
      <c r="AMY23" s="466"/>
      <c r="AMZ23" s="467"/>
      <c r="ANA23" s="466"/>
      <c r="ANB23" s="467"/>
      <c r="ANC23" s="466"/>
      <c r="AND23" s="467"/>
      <c r="ANE23" s="466"/>
      <c r="ANF23" s="467"/>
      <c r="ANG23" s="466"/>
      <c r="ANH23" s="467"/>
      <c r="ANI23" s="466"/>
      <c r="ANJ23" s="467"/>
      <c r="ANK23" s="97"/>
      <c r="ANL23" s="466"/>
      <c r="ANM23" s="467"/>
      <c r="ANN23" s="466"/>
      <c r="ANO23" s="467"/>
      <c r="ANP23" s="466"/>
      <c r="ANQ23" s="467"/>
      <c r="ANR23" s="466"/>
      <c r="ANS23" s="467"/>
      <c r="ANT23" s="466"/>
      <c r="ANU23" s="467"/>
      <c r="ANV23" s="466"/>
      <c r="ANW23" s="467"/>
      <c r="ANX23" s="466"/>
      <c r="ANY23" s="467"/>
      <c r="ANZ23" s="466"/>
      <c r="AOA23" s="467"/>
      <c r="AOB23" s="466"/>
      <c r="AOC23" s="467"/>
      <c r="AOD23" s="466"/>
      <c r="AOE23" s="467"/>
      <c r="AOF23" s="466"/>
      <c r="AOG23" s="467"/>
      <c r="AOH23" s="466"/>
      <c r="AOI23" s="467"/>
      <c r="AOJ23" s="97"/>
      <c r="AOK23" s="466"/>
      <c r="AOL23" s="467"/>
      <c r="AOM23" s="466"/>
      <c r="AON23" s="467"/>
      <c r="AOO23" s="466"/>
      <c r="AOP23" s="467"/>
      <c r="AOQ23" s="466"/>
      <c r="AOR23" s="467"/>
      <c r="AOS23" s="466"/>
      <c r="AOT23" s="467"/>
      <c r="AOU23" s="466"/>
      <c r="AOV23" s="467"/>
      <c r="AOW23" s="466"/>
      <c r="AOX23" s="467"/>
      <c r="AOY23" s="466"/>
      <c r="AOZ23" s="467"/>
      <c r="APA23" s="466"/>
      <c r="APB23" s="467"/>
      <c r="APC23" s="466"/>
      <c r="APD23" s="467"/>
      <c r="APE23" s="466"/>
      <c r="APF23" s="467"/>
      <c r="APG23" s="466"/>
      <c r="APH23" s="467"/>
      <c r="API23" s="97"/>
      <c r="APJ23" s="466"/>
      <c r="APK23" s="467"/>
      <c r="APL23" s="466"/>
      <c r="APM23" s="467"/>
      <c r="APN23" s="466"/>
      <c r="APO23" s="467"/>
      <c r="APP23" s="466"/>
      <c r="APQ23" s="467"/>
      <c r="APR23" s="466"/>
      <c r="APS23" s="467"/>
      <c r="APT23" s="466"/>
      <c r="APU23" s="467"/>
      <c r="APV23" s="466"/>
      <c r="APW23" s="467"/>
      <c r="APX23" s="466"/>
      <c r="APY23" s="467"/>
      <c r="APZ23" s="466"/>
      <c r="AQA23" s="467"/>
      <c r="AQB23" s="466"/>
      <c r="AQC23" s="467"/>
      <c r="AQD23" s="466"/>
      <c r="AQE23" s="467"/>
      <c r="AQF23" s="466"/>
      <c r="AQG23" s="467"/>
      <c r="AQH23" s="97"/>
      <c r="AQI23" s="466"/>
      <c r="AQJ23" s="467"/>
      <c r="AQK23" s="466"/>
      <c r="AQL23" s="467"/>
      <c r="AQM23" s="466"/>
      <c r="AQN23" s="467"/>
      <c r="AQO23" s="466"/>
      <c r="AQP23" s="467"/>
      <c r="AQQ23" s="466"/>
      <c r="AQR23" s="467"/>
      <c r="AQS23" s="466"/>
      <c r="AQT23" s="467"/>
      <c r="AQU23" s="466"/>
      <c r="AQV23" s="467"/>
      <c r="AQW23" s="466"/>
      <c r="AQX23" s="467"/>
      <c r="AQY23" s="466"/>
      <c r="AQZ23" s="467"/>
      <c r="ARA23" s="466"/>
      <c r="ARB23" s="467"/>
      <c r="ARC23" s="466"/>
      <c r="ARD23" s="467"/>
      <c r="ARE23" s="466"/>
      <c r="ARF23" s="467"/>
      <c r="ARG23" s="97"/>
      <c r="ARH23" s="466"/>
      <c r="ARI23" s="467"/>
      <c r="ARJ23" s="466"/>
      <c r="ARK23" s="467"/>
      <c r="ARL23" s="466"/>
      <c r="ARM23" s="467"/>
      <c r="ARN23" s="466"/>
      <c r="ARO23" s="467"/>
      <c r="ARP23" s="466"/>
      <c r="ARQ23" s="467"/>
      <c r="ARR23" s="466"/>
      <c r="ARS23" s="467"/>
      <c r="ART23" s="466"/>
      <c r="ARU23" s="467"/>
      <c r="ARV23" s="466"/>
      <c r="ARW23" s="467"/>
      <c r="ARX23" s="466"/>
      <c r="ARY23" s="467"/>
      <c r="ARZ23" s="466"/>
      <c r="ASA23" s="467"/>
      <c r="ASB23" s="466"/>
      <c r="ASC23" s="467"/>
      <c r="ASD23" s="466"/>
      <c r="ASE23" s="467"/>
      <c r="ASF23" s="97"/>
      <c r="ASG23" s="466"/>
      <c r="ASH23" s="467"/>
      <c r="ASI23" s="466"/>
      <c r="ASJ23" s="467"/>
      <c r="ASK23" s="466"/>
      <c r="ASL23" s="467"/>
      <c r="ASM23" s="466"/>
      <c r="ASN23" s="467"/>
      <c r="ASO23" s="466"/>
      <c r="ASP23" s="467"/>
      <c r="ASQ23" s="466"/>
      <c r="ASR23" s="467"/>
      <c r="ASS23" s="466"/>
      <c r="AST23" s="467"/>
      <c r="ASU23" s="466"/>
      <c r="ASV23" s="467"/>
      <c r="ASW23" s="466"/>
      <c r="ASX23" s="467"/>
      <c r="ASY23" s="466"/>
      <c r="ASZ23" s="467"/>
      <c r="ATA23" s="466"/>
      <c r="ATB23" s="467"/>
      <c r="ATC23" s="466"/>
      <c r="ATD23" s="467"/>
      <c r="ATE23" s="97"/>
      <c r="ATF23" s="466"/>
      <c r="ATG23" s="467"/>
      <c r="ATH23" s="466"/>
      <c r="ATI23" s="467"/>
      <c r="ATJ23" s="466"/>
      <c r="ATK23" s="467"/>
      <c r="ATL23" s="466"/>
      <c r="ATM23" s="467"/>
      <c r="ATN23" s="466"/>
      <c r="ATO23" s="467"/>
      <c r="ATP23" s="466"/>
      <c r="ATQ23" s="467"/>
      <c r="ATR23" s="466"/>
      <c r="ATS23" s="467"/>
      <c r="ATT23" s="466"/>
      <c r="ATU23" s="467"/>
      <c r="ATV23" s="466"/>
      <c r="ATW23" s="467"/>
      <c r="ATX23" s="466"/>
      <c r="ATY23" s="467"/>
      <c r="ATZ23" s="466"/>
      <c r="AUA23" s="467"/>
      <c r="AUB23" s="466"/>
      <c r="AUC23" s="467"/>
      <c r="AUD23" s="97"/>
      <c r="AUE23" s="466"/>
      <c r="AUF23" s="467"/>
      <c r="AUG23" s="466"/>
      <c r="AUH23" s="467"/>
      <c r="AUI23" s="466"/>
      <c r="AUJ23" s="467"/>
      <c r="AUK23" s="466"/>
      <c r="AUL23" s="467"/>
      <c r="AUM23" s="466"/>
      <c r="AUN23" s="467"/>
      <c r="AUO23" s="466"/>
      <c r="AUP23" s="467"/>
      <c r="AUQ23" s="466"/>
      <c r="AUR23" s="467"/>
      <c r="AUS23" s="466"/>
      <c r="AUT23" s="467"/>
      <c r="AUU23" s="466"/>
      <c r="AUV23" s="467"/>
      <c r="AUW23" s="466"/>
      <c r="AUX23" s="467"/>
      <c r="AUY23" s="466"/>
      <c r="AUZ23" s="467"/>
      <c r="AVA23" s="466"/>
      <c r="AVB23" s="467"/>
      <c r="AVC23" s="97"/>
      <c r="AVD23" s="466"/>
      <c r="AVE23" s="467"/>
      <c r="AVF23" s="466"/>
      <c r="AVG23" s="467"/>
      <c r="AVH23" s="466"/>
      <c r="AVI23" s="467"/>
      <c r="AVJ23" s="466"/>
      <c r="AVK23" s="467"/>
      <c r="AVL23" s="466"/>
      <c r="AVM23" s="467"/>
      <c r="AVN23" s="466"/>
      <c r="AVO23" s="467"/>
      <c r="AVP23" s="466"/>
      <c r="AVQ23" s="467"/>
      <c r="AVR23" s="466"/>
      <c r="AVS23" s="467"/>
      <c r="AVT23" s="466"/>
      <c r="AVU23" s="467"/>
      <c r="AVV23" s="466"/>
      <c r="AVW23" s="467"/>
      <c r="AVX23" s="466"/>
      <c r="AVY23" s="467"/>
      <c r="AVZ23" s="466"/>
      <c r="AWA23" s="467"/>
      <c r="AWB23" s="97"/>
      <c r="AWC23" s="466"/>
      <c r="AWD23" s="467"/>
      <c r="AWE23" s="466"/>
      <c r="AWF23" s="467"/>
      <c r="AWG23" s="466"/>
      <c r="AWH23" s="467"/>
      <c r="AWI23" s="466"/>
      <c r="AWJ23" s="467"/>
      <c r="AWK23" s="466"/>
      <c r="AWL23" s="467"/>
      <c r="AWM23" s="466"/>
      <c r="AWN23" s="467"/>
      <c r="AWO23" s="466"/>
      <c r="AWP23" s="467"/>
      <c r="AWQ23" s="466"/>
      <c r="AWR23" s="467"/>
      <c r="AWS23" s="466"/>
      <c r="AWT23" s="467"/>
      <c r="AWU23" s="466"/>
      <c r="AWV23" s="467"/>
      <c r="AWW23" s="466"/>
      <c r="AWX23" s="467"/>
      <c r="AWY23" s="466"/>
      <c r="AWZ23" s="467"/>
      <c r="AXA23" s="97"/>
      <c r="AXB23" s="466"/>
      <c r="AXC23" s="467"/>
      <c r="AXD23" s="466"/>
      <c r="AXE23" s="467"/>
      <c r="AXF23" s="466"/>
      <c r="AXG23" s="467"/>
      <c r="AXH23" s="466"/>
      <c r="AXI23" s="467"/>
      <c r="AXJ23" s="466"/>
      <c r="AXK23" s="467"/>
      <c r="AXL23" s="466"/>
      <c r="AXM23" s="467"/>
      <c r="AXN23" s="466"/>
      <c r="AXO23" s="467"/>
      <c r="AXP23" s="466"/>
      <c r="AXQ23" s="467"/>
      <c r="AXR23" s="466"/>
      <c r="AXS23" s="467"/>
      <c r="AXT23" s="466"/>
      <c r="AXU23" s="467"/>
      <c r="AXV23" s="466"/>
      <c r="AXW23" s="467"/>
      <c r="AXX23" s="466"/>
      <c r="AXY23" s="467"/>
      <c r="AXZ23" s="97"/>
      <c r="AYA23" s="466"/>
      <c r="AYB23" s="467"/>
      <c r="AYC23" s="466"/>
      <c r="AYD23" s="467"/>
      <c r="AYE23" s="466"/>
      <c r="AYF23" s="467"/>
      <c r="AYG23" s="466"/>
      <c r="AYH23" s="467"/>
      <c r="AYI23" s="466"/>
      <c r="AYJ23" s="467"/>
      <c r="AYK23" s="466"/>
      <c r="AYL23" s="467"/>
      <c r="AYM23" s="466"/>
      <c r="AYN23" s="467"/>
      <c r="AYO23" s="466"/>
      <c r="AYP23" s="467"/>
      <c r="AYQ23" s="466"/>
      <c r="AYR23" s="467"/>
      <c r="AYS23" s="466"/>
      <c r="AYT23" s="467"/>
      <c r="AYU23" s="466"/>
      <c r="AYV23" s="467"/>
      <c r="AYW23" s="466"/>
      <c r="AYX23" s="467"/>
      <c r="AYY23" s="97"/>
      <c r="AYZ23" s="466"/>
      <c r="AZA23" s="467"/>
      <c r="AZB23" s="466"/>
      <c r="AZC23" s="467"/>
      <c r="AZD23" s="466"/>
      <c r="AZE23" s="467"/>
      <c r="AZF23" s="466"/>
      <c r="AZG23" s="467"/>
      <c r="AZH23" s="466"/>
      <c r="AZI23" s="467"/>
      <c r="AZJ23" s="466"/>
      <c r="AZK23" s="467"/>
      <c r="AZL23" s="466"/>
      <c r="AZM23" s="467"/>
      <c r="AZN23" s="466"/>
      <c r="AZO23" s="467"/>
      <c r="AZP23" s="466"/>
      <c r="AZQ23" s="467"/>
      <c r="AZR23" s="466"/>
      <c r="AZS23" s="467"/>
      <c r="AZT23" s="466"/>
      <c r="AZU23" s="467"/>
      <c r="AZV23" s="466"/>
      <c r="AZW23" s="467"/>
      <c r="AZX23" s="97"/>
      <c r="AZY23" s="466"/>
      <c r="AZZ23" s="467"/>
      <c r="BAA23" s="466"/>
      <c r="BAB23" s="467"/>
      <c r="BAC23" s="466"/>
      <c r="BAD23" s="467"/>
      <c r="BAE23" s="466"/>
      <c r="BAF23" s="467"/>
      <c r="BAG23" s="466"/>
      <c r="BAH23" s="467"/>
      <c r="BAI23" s="466"/>
      <c r="BAJ23" s="467"/>
      <c r="BAK23" s="466"/>
      <c r="BAL23" s="467"/>
      <c r="BAM23" s="466"/>
      <c r="BAN23" s="467"/>
      <c r="BAO23" s="466"/>
      <c r="BAP23" s="467"/>
      <c r="BAQ23" s="466"/>
      <c r="BAR23" s="467"/>
      <c r="BAS23" s="466"/>
      <c r="BAT23" s="467"/>
      <c r="BAU23" s="466"/>
      <c r="BAV23" s="467"/>
      <c r="BAW23" s="97"/>
      <c r="BAX23" s="466"/>
      <c r="BAY23" s="467"/>
      <c r="BAZ23" s="466"/>
      <c r="BBA23" s="467"/>
      <c r="BBB23" s="466"/>
      <c r="BBC23" s="467"/>
      <c r="BBD23" s="466"/>
      <c r="BBE23" s="467"/>
      <c r="BBF23" s="466"/>
      <c r="BBG23" s="467"/>
      <c r="BBH23" s="466"/>
      <c r="BBI23" s="467"/>
      <c r="BBJ23" s="466"/>
      <c r="BBK23" s="467"/>
      <c r="BBL23" s="466"/>
      <c r="BBM23" s="467"/>
      <c r="BBN23" s="466"/>
      <c r="BBO23" s="467"/>
      <c r="BBP23" s="466"/>
      <c r="BBQ23" s="467"/>
      <c r="BBR23" s="466"/>
      <c r="BBS23" s="467"/>
      <c r="BBT23" s="466"/>
      <c r="BBU23" s="467"/>
      <c r="BBV23" s="97"/>
      <c r="BBW23" s="466"/>
      <c r="BBX23" s="467"/>
      <c r="BBY23" s="466"/>
      <c r="BBZ23" s="467"/>
      <c r="BCA23" s="466"/>
      <c r="BCB23" s="467"/>
      <c r="BCC23" s="466"/>
      <c r="BCD23" s="467"/>
      <c r="BCE23" s="466"/>
      <c r="BCF23" s="467"/>
      <c r="BCG23" s="466"/>
      <c r="BCH23" s="467"/>
      <c r="BCI23" s="466"/>
      <c r="BCJ23" s="467"/>
      <c r="BCK23" s="466"/>
      <c r="BCL23" s="467"/>
      <c r="BCM23" s="466"/>
      <c r="BCN23" s="467"/>
      <c r="BCO23" s="466"/>
      <c r="BCP23" s="467"/>
      <c r="BCQ23" s="466"/>
      <c r="BCR23" s="467"/>
      <c r="BCS23" s="466"/>
      <c r="BCT23" s="467"/>
      <c r="BCU23" s="97"/>
      <c r="BCV23" s="466"/>
      <c r="BCW23" s="467"/>
      <c r="BCX23" s="466"/>
      <c r="BCY23" s="467"/>
      <c r="BCZ23" s="466"/>
      <c r="BDA23" s="467"/>
      <c r="BDB23" s="466"/>
      <c r="BDC23" s="467"/>
      <c r="BDD23" s="466"/>
      <c r="BDE23" s="467"/>
      <c r="BDF23" s="466"/>
      <c r="BDG23" s="467"/>
      <c r="BDH23" s="466"/>
      <c r="BDI23" s="467"/>
      <c r="BDJ23" s="466"/>
      <c r="BDK23" s="467"/>
      <c r="BDL23" s="466"/>
      <c r="BDM23" s="467"/>
      <c r="BDN23" s="466"/>
      <c r="BDO23" s="467"/>
      <c r="BDP23" s="466"/>
      <c r="BDQ23" s="467"/>
      <c r="BDR23" s="466"/>
      <c r="BDS23" s="467"/>
      <c r="BDT23" s="97"/>
      <c r="BDU23" s="466"/>
      <c r="BDV23" s="467"/>
      <c r="BDW23" s="466"/>
      <c r="BDX23" s="467"/>
      <c r="BDY23" s="466"/>
      <c r="BDZ23" s="467"/>
      <c r="BEA23" s="466"/>
      <c r="BEB23" s="467"/>
      <c r="BEC23" s="466"/>
      <c r="BED23" s="467"/>
      <c r="BEE23" s="466"/>
      <c r="BEF23" s="467"/>
      <c r="BEG23" s="466"/>
      <c r="BEH23" s="467"/>
      <c r="BEI23" s="466"/>
      <c r="BEJ23" s="467"/>
      <c r="BEK23" s="466"/>
      <c r="BEL23" s="467"/>
      <c r="BEM23" s="466"/>
      <c r="BEN23" s="467"/>
      <c r="BEO23" s="466"/>
      <c r="BEP23" s="467"/>
      <c r="BEQ23" s="466"/>
      <c r="BER23" s="467"/>
      <c r="BES23" s="97"/>
      <c r="BET23" s="466"/>
      <c r="BEU23" s="467"/>
      <c r="BEV23" s="466"/>
      <c r="BEW23" s="467"/>
      <c r="BEX23" s="466"/>
      <c r="BEY23" s="467"/>
      <c r="BEZ23" s="466"/>
      <c r="BFA23" s="467"/>
      <c r="BFB23" s="466"/>
      <c r="BFC23" s="467"/>
      <c r="BFD23" s="466"/>
      <c r="BFE23" s="467"/>
      <c r="BFF23" s="466"/>
      <c r="BFG23" s="467"/>
      <c r="BFH23" s="466"/>
      <c r="BFI23" s="467"/>
      <c r="BFJ23" s="466"/>
      <c r="BFK23" s="467"/>
      <c r="BFL23" s="466"/>
      <c r="BFM23" s="467"/>
      <c r="BFN23" s="466"/>
      <c r="BFO23" s="467"/>
      <c r="BFP23" s="466"/>
      <c r="BFQ23" s="467"/>
      <c r="BFR23" s="97"/>
      <c r="BFS23" s="466"/>
      <c r="BFT23" s="467"/>
      <c r="BFU23" s="466"/>
      <c r="BFV23" s="467"/>
      <c r="BFW23" s="466"/>
      <c r="BFX23" s="467"/>
      <c r="BFY23" s="466"/>
      <c r="BFZ23" s="467"/>
      <c r="BGA23" s="466"/>
      <c r="BGB23" s="467"/>
      <c r="BGC23" s="466"/>
      <c r="BGD23" s="467"/>
      <c r="BGE23" s="466"/>
      <c r="BGF23" s="467"/>
      <c r="BGG23" s="466"/>
      <c r="BGH23" s="467"/>
      <c r="BGI23" s="466"/>
      <c r="BGJ23" s="467"/>
      <c r="BGK23" s="466"/>
      <c r="BGL23" s="467"/>
      <c r="BGM23" s="466"/>
      <c r="BGN23" s="467"/>
      <c r="BGO23" s="466"/>
      <c r="BGP23" s="467"/>
      <c r="BGQ23" s="97"/>
      <c r="BGR23" s="466"/>
      <c r="BGS23" s="467"/>
      <c r="BGT23" s="466"/>
      <c r="BGU23" s="467"/>
      <c r="BGV23" s="466"/>
      <c r="BGW23" s="467"/>
      <c r="BGX23" s="466"/>
      <c r="BGY23" s="467"/>
      <c r="BGZ23" s="466"/>
      <c r="BHA23" s="467"/>
      <c r="BHB23" s="466"/>
      <c r="BHC23" s="467"/>
      <c r="BHD23" s="466"/>
      <c r="BHE23" s="467"/>
      <c r="BHF23" s="466"/>
      <c r="BHG23" s="467"/>
      <c r="BHH23" s="466"/>
      <c r="BHI23" s="467"/>
      <c r="BHJ23" s="466"/>
      <c r="BHK23" s="467"/>
      <c r="BHL23" s="466"/>
      <c r="BHM23" s="467"/>
      <c r="BHN23" s="466"/>
      <c r="BHO23" s="467"/>
      <c r="BHP23" s="97"/>
      <c r="BHQ23" s="466"/>
      <c r="BHR23" s="467"/>
      <c r="BHS23" s="466"/>
      <c r="BHT23" s="467"/>
      <c r="BHU23" s="466"/>
      <c r="BHV23" s="467"/>
      <c r="BHW23" s="466"/>
      <c r="BHX23" s="467"/>
      <c r="BHY23" s="466"/>
      <c r="BHZ23" s="467"/>
      <c r="BIA23" s="466"/>
      <c r="BIB23" s="467"/>
      <c r="BIC23" s="466"/>
      <c r="BID23" s="467"/>
      <c r="BIE23" s="466"/>
      <c r="BIF23" s="467"/>
      <c r="BIG23" s="466"/>
      <c r="BIH23" s="467"/>
      <c r="BII23" s="466"/>
      <c r="BIJ23" s="467"/>
      <c r="BIK23" s="466"/>
      <c r="BIL23" s="467"/>
      <c r="BIM23" s="466"/>
      <c r="BIN23" s="467"/>
      <c r="BIO23" s="97"/>
      <c r="BIP23" s="466"/>
      <c r="BIQ23" s="467"/>
      <c r="BIR23" s="466"/>
      <c r="BIS23" s="467"/>
      <c r="BIT23" s="466"/>
      <c r="BIU23" s="467"/>
      <c r="BIV23" s="466"/>
      <c r="BIW23" s="467"/>
      <c r="BIX23" s="466"/>
      <c r="BIY23" s="467"/>
      <c r="BIZ23" s="466"/>
      <c r="BJA23" s="467"/>
      <c r="BJB23" s="466"/>
      <c r="BJC23" s="467"/>
      <c r="BJD23" s="466"/>
      <c r="BJE23" s="467"/>
      <c r="BJF23" s="466"/>
      <c r="BJG23" s="467"/>
      <c r="BJH23" s="466"/>
      <c r="BJI23" s="467"/>
      <c r="BJJ23" s="466"/>
      <c r="BJK23" s="467"/>
      <c r="BJL23" s="466"/>
      <c r="BJM23" s="467"/>
      <c r="BJN23" s="97"/>
      <c r="BJO23" s="466"/>
      <c r="BJP23" s="467"/>
      <c r="BJQ23" s="466"/>
      <c r="BJR23" s="467"/>
      <c r="BJS23" s="466"/>
      <c r="BJT23" s="467"/>
      <c r="BJU23" s="466"/>
      <c r="BJV23" s="467"/>
      <c r="BJW23" s="466"/>
      <c r="BJX23" s="467"/>
      <c r="BJY23" s="466"/>
      <c r="BJZ23" s="467"/>
      <c r="BKA23" s="466"/>
      <c r="BKB23" s="467"/>
      <c r="BKC23" s="466"/>
      <c r="BKD23" s="467"/>
      <c r="BKE23" s="466"/>
      <c r="BKF23" s="467"/>
      <c r="BKG23" s="466"/>
      <c r="BKH23" s="467"/>
      <c r="BKI23" s="466"/>
      <c r="BKJ23" s="467"/>
      <c r="BKK23" s="466"/>
      <c r="BKL23" s="467"/>
      <c r="BKM23" s="97"/>
      <c r="BKN23" s="466"/>
      <c r="BKO23" s="467"/>
      <c r="BKP23" s="466"/>
      <c r="BKQ23" s="467"/>
      <c r="BKR23" s="466"/>
      <c r="BKS23" s="467"/>
      <c r="BKT23" s="466"/>
      <c r="BKU23" s="467"/>
      <c r="BKV23" s="466"/>
      <c r="BKW23" s="467"/>
      <c r="BKX23" s="466"/>
      <c r="BKY23" s="467"/>
      <c r="BKZ23" s="466"/>
      <c r="BLA23" s="467"/>
      <c r="BLB23" s="466"/>
      <c r="BLC23" s="467"/>
      <c r="BLD23" s="466"/>
      <c r="BLE23" s="467"/>
      <c r="BLF23" s="466"/>
      <c r="BLG23" s="467"/>
      <c r="BLH23" s="466"/>
      <c r="BLI23" s="467"/>
      <c r="BLJ23" s="466"/>
      <c r="BLK23" s="467"/>
      <c r="BLL23" s="97"/>
      <c r="BLM23" s="466"/>
      <c r="BLN23" s="467"/>
      <c r="BLO23" s="466"/>
      <c r="BLP23" s="467"/>
      <c r="BLQ23" s="466"/>
      <c r="BLR23" s="467"/>
      <c r="BLS23" s="466"/>
      <c r="BLT23" s="467"/>
      <c r="BLU23" s="466"/>
      <c r="BLV23" s="467"/>
      <c r="BLW23" s="466"/>
      <c r="BLX23" s="467"/>
      <c r="BLY23" s="466"/>
      <c r="BLZ23" s="467"/>
      <c r="BMA23" s="466"/>
      <c r="BMB23" s="467"/>
      <c r="BMC23" s="466"/>
      <c r="BMD23" s="467"/>
      <c r="BME23" s="466"/>
      <c r="BMF23" s="467"/>
      <c r="BMG23" s="466"/>
      <c r="BMH23" s="467"/>
      <c r="BMI23" s="466"/>
      <c r="BMJ23" s="467"/>
      <c r="BMK23" s="97"/>
      <c r="BML23" s="466"/>
      <c r="BMM23" s="467"/>
      <c r="BMN23" s="466"/>
      <c r="BMO23" s="467"/>
      <c r="BMP23" s="466"/>
      <c r="BMQ23" s="467"/>
      <c r="BMR23" s="466"/>
      <c r="BMS23" s="467"/>
      <c r="BMT23" s="466"/>
      <c r="BMU23" s="467"/>
      <c r="BMV23" s="466"/>
      <c r="BMW23" s="467"/>
      <c r="BMX23" s="466"/>
      <c r="BMY23" s="467"/>
      <c r="BMZ23" s="466"/>
      <c r="BNA23" s="467"/>
      <c r="BNB23" s="466"/>
      <c r="BNC23" s="467"/>
      <c r="BND23" s="466"/>
      <c r="BNE23" s="467"/>
      <c r="BNF23" s="466"/>
      <c r="BNG23" s="467"/>
      <c r="BNH23" s="466"/>
      <c r="BNI23" s="467"/>
      <c r="BNJ23" s="97"/>
      <c r="BNK23" s="466"/>
      <c r="BNL23" s="467"/>
      <c r="BNM23" s="466"/>
      <c r="BNN23" s="467"/>
      <c r="BNO23" s="466"/>
      <c r="BNP23" s="467"/>
      <c r="BNQ23" s="466"/>
      <c r="BNR23" s="467"/>
      <c r="BNS23" s="466"/>
      <c r="BNT23" s="467"/>
      <c r="BNU23" s="466"/>
      <c r="BNV23" s="467"/>
      <c r="BNW23" s="466"/>
      <c r="BNX23" s="467"/>
      <c r="BNY23" s="466"/>
      <c r="BNZ23" s="467"/>
      <c r="BOA23" s="466"/>
      <c r="BOB23" s="467"/>
      <c r="BOC23" s="466"/>
      <c r="BOD23" s="467"/>
      <c r="BOE23" s="466"/>
      <c r="BOF23" s="467"/>
      <c r="BOG23" s="466"/>
      <c r="BOH23" s="467"/>
      <c r="BOI23" s="97"/>
      <c r="BOJ23" s="466"/>
      <c r="BOK23" s="467"/>
      <c r="BOL23" s="466"/>
      <c r="BOM23" s="467"/>
      <c r="BON23" s="466"/>
      <c r="BOO23" s="467"/>
      <c r="BOP23" s="466"/>
      <c r="BOQ23" s="467"/>
      <c r="BOR23" s="466"/>
      <c r="BOS23" s="467"/>
      <c r="BOT23" s="466"/>
      <c r="BOU23" s="467"/>
      <c r="BOV23" s="466"/>
      <c r="BOW23" s="467"/>
      <c r="BOX23" s="466"/>
      <c r="BOY23" s="467"/>
      <c r="BOZ23" s="466"/>
      <c r="BPA23" s="467"/>
      <c r="BPB23" s="466"/>
      <c r="BPC23" s="467"/>
      <c r="BPD23" s="466"/>
      <c r="BPE23" s="467"/>
      <c r="BPF23" s="466"/>
      <c r="BPG23" s="467"/>
      <c r="BPH23" s="97"/>
      <c r="BPI23" s="466"/>
      <c r="BPJ23" s="467"/>
      <c r="BPK23" s="466"/>
      <c r="BPL23" s="467"/>
      <c r="BPM23" s="466"/>
      <c r="BPN23" s="467"/>
      <c r="BPO23" s="466"/>
      <c r="BPP23" s="467"/>
      <c r="BPQ23" s="466"/>
      <c r="BPR23" s="467"/>
      <c r="BPS23" s="466"/>
      <c r="BPT23" s="467"/>
      <c r="BPU23" s="466"/>
      <c r="BPV23" s="467"/>
      <c r="BPW23" s="466"/>
      <c r="BPX23" s="467"/>
      <c r="BPY23" s="466"/>
      <c r="BPZ23" s="467"/>
      <c r="BQA23" s="466"/>
      <c r="BQB23" s="467"/>
      <c r="BQC23" s="466"/>
      <c r="BQD23" s="467"/>
      <c r="BQE23" s="466"/>
      <c r="BQF23" s="467"/>
      <c r="BQG23" s="97"/>
      <c r="BQH23" s="466"/>
      <c r="BQI23" s="467"/>
      <c r="BQJ23" s="466"/>
      <c r="BQK23" s="467"/>
      <c r="BQL23" s="466"/>
      <c r="BQM23" s="467"/>
      <c r="BQN23" s="466"/>
      <c r="BQO23" s="467"/>
      <c r="BQP23" s="466"/>
      <c r="BQQ23" s="467"/>
      <c r="BQR23" s="466"/>
      <c r="BQS23" s="467"/>
      <c r="BQT23" s="466"/>
      <c r="BQU23" s="467"/>
      <c r="BQV23" s="466"/>
      <c r="BQW23" s="467"/>
      <c r="BQX23" s="466"/>
      <c r="BQY23" s="467"/>
      <c r="BQZ23" s="466"/>
      <c r="BRA23" s="467"/>
      <c r="BRB23" s="466"/>
      <c r="BRC23" s="467"/>
      <c r="BRD23" s="466"/>
      <c r="BRE23" s="467"/>
      <c r="BRF23" s="97"/>
      <c r="BRG23" s="466"/>
      <c r="BRH23" s="467"/>
      <c r="BRI23" s="466"/>
      <c r="BRJ23" s="467"/>
      <c r="BRK23" s="466"/>
      <c r="BRL23" s="467"/>
      <c r="BRM23" s="466"/>
      <c r="BRN23" s="467"/>
      <c r="BRO23" s="466"/>
      <c r="BRP23" s="467"/>
      <c r="BRQ23" s="466"/>
      <c r="BRR23" s="467"/>
      <c r="BRS23" s="466"/>
      <c r="BRT23" s="467"/>
      <c r="BRU23" s="466"/>
      <c r="BRV23" s="467"/>
      <c r="BRW23" s="466"/>
      <c r="BRX23" s="467"/>
      <c r="BRY23" s="466"/>
      <c r="BRZ23" s="467"/>
      <c r="BSA23" s="466"/>
      <c r="BSB23" s="467"/>
      <c r="BSC23" s="466"/>
      <c r="BSD23" s="467"/>
      <c r="BSE23" s="97"/>
      <c r="BSF23" s="466"/>
      <c r="BSG23" s="467"/>
      <c r="BSH23" s="466"/>
      <c r="BSI23" s="467"/>
      <c r="BSJ23" s="466"/>
      <c r="BSK23" s="467"/>
      <c r="BSL23" s="466"/>
      <c r="BSM23" s="467"/>
      <c r="BSN23" s="466"/>
      <c r="BSO23" s="467"/>
      <c r="BSP23" s="466"/>
      <c r="BSQ23" s="467"/>
      <c r="BSR23" s="466"/>
      <c r="BSS23" s="467"/>
      <c r="BST23" s="466"/>
      <c r="BSU23" s="467"/>
      <c r="BSV23" s="466"/>
      <c r="BSW23" s="467"/>
      <c r="BSX23" s="466"/>
      <c r="BSY23" s="467"/>
      <c r="BSZ23" s="466"/>
      <c r="BTA23" s="467"/>
      <c r="BTB23" s="466"/>
      <c r="BTC23" s="467"/>
      <c r="BTD23" s="97"/>
      <c r="BTE23" s="466"/>
      <c r="BTF23" s="467"/>
      <c r="BTG23" s="466"/>
      <c r="BTH23" s="467"/>
      <c r="BTI23" s="466"/>
      <c r="BTJ23" s="467"/>
      <c r="BTK23" s="466"/>
      <c r="BTL23" s="467"/>
      <c r="BTM23" s="466"/>
      <c r="BTN23" s="467"/>
      <c r="BTO23" s="466"/>
      <c r="BTP23" s="467"/>
      <c r="BTQ23" s="466"/>
      <c r="BTR23" s="467"/>
      <c r="BTS23" s="466"/>
      <c r="BTT23" s="467"/>
      <c r="BTU23" s="466"/>
      <c r="BTV23" s="467"/>
      <c r="BTW23" s="466"/>
      <c r="BTX23" s="467"/>
      <c r="BTY23" s="466"/>
      <c r="BTZ23" s="467"/>
      <c r="BUA23" s="466"/>
      <c r="BUB23" s="467"/>
      <c r="BUC23" s="97"/>
      <c r="BUD23" s="466"/>
      <c r="BUE23" s="467"/>
      <c r="BUF23" s="466"/>
      <c r="BUG23" s="467"/>
      <c r="BUH23" s="466"/>
      <c r="BUI23" s="467"/>
      <c r="BUJ23" s="466"/>
      <c r="BUK23" s="467"/>
      <c r="BUL23" s="466"/>
      <c r="BUM23" s="467"/>
      <c r="BUN23" s="466"/>
      <c r="BUO23" s="467"/>
      <c r="BUP23" s="466"/>
      <c r="BUQ23" s="467"/>
      <c r="BUR23" s="466"/>
      <c r="BUS23" s="467"/>
      <c r="BUT23" s="466"/>
      <c r="BUU23" s="467"/>
      <c r="BUV23" s="466"/>
      <c r="BUW23" s="467"/>
      <c r="BUX23" s="466"/>
      <c r="BUY23" s="467"/>
      <c r="BUZ23" s="466"/>
      <c r="BVA23" s="467"/>
      <c r="BVB23" s="97"/>
      <c r="BVC23" s="466"/>
      <c r="BVD23" s="467"/>
      <c r="BVE23" s="466"/>
      <c r="BVF23" s="467"/>
      <c r="BVG23" s="466"/>
      <c r="BVH23" s="467"/>
      <c r="BVI23" s="466"/>
      <c r="BVJ23" s="467"/>
      <c r="BVK23" s="466"/>
      <c r="BVL23" s="467"/>
      <c r="BVM23" s="466"/>
      <c r="BVN23" s="467"/>
      <c r="BVO23" s="466"/>
      <c r="BVP23" s="467"/>
      <c r="BVQ23" s="466"/>
      <c r="BVR23" s="467"/>
      <c r="BVS23" s="466"/>
      <c r="BVT23" s="467"/>
      <c r="BVU23" s="466"/>
      <c r="BVV23" s="467"/>
      <c r="BVW23" s="466"/>
      <c r="BVX23" s="467"/>
      <c r="BVY23" s="466"/>
      <c r="BVZ23" s="467"/>
      <c r="BWA23" s="97"/>
      <c r="BWB23" s="466"/>
      <c r="BWC23" s="467"/>
      <c r="BWD23" s="466"/>
      <c r="BWE23" s="467"/>
      <c r="BWF23" s="466"/>
      <c r="BWG23" s="467"/>
      <c r="BWH23" s="466"/>
      <c r="BWI23" s="467"/>
      <c r="BWJ23" s="466"/>
      <c r="BWK23" s="467"/>
      <c r="BWL23" s="466"/>
      <c r="BWM23" s="467"/>
      <c r="BWN23" s="466"/>
      <c r="BWO23" s="467"/>
      <c r="BWP23" s="466"/>
      <c r="BWQ23" s="467"/>
      <c r="BWR23" s="466"/>
      <c r="BWS23" s="467"/>
      <c r="BWT23" s="466"/>
      <c r="BWU23" s="467"/>
      <c r="BWV23" s="466"/>
      <c r="BWW23" s="467"/>
      <c r="BWX23" s="466"/>
      <c r="BWY23" s="467"/>
      <c r="BWZ23" s="97"/>
      <c r="BXA23" s="466"/>
      <c r="BXB23" s="467"/>
      <c r="BXC23" s="466"/>
      <c r="BXD23" s="467"/>
      <c r="BXE23" s="466"/>
      <c r="BXF23" s="467"/>
      <c r="BXG23" s="466"/>
      <c r="BXH23" s="467"/>
      <c r="BXI23" s="466"/>
      <c r="BXJ23" s="467"/>
      <c r="BXK23" s="466"/>
      <c r="BXL23" s="467"/>
      <c r="BXM23" s="466"/>
      <c r="BXN23" s="467"/>
      <c r="BXO23" s="466"/>
      <c r="BXP23" s="467"/>
      <c r="BXQ23" s="466"/>
      <c r="BXR23" s="467"/>
      <c r="BXS23" s="466"/>
      <c r="BXT23" s="467"/>
      <c r="BXU23" s="466"/>
      <c r="BXV23" s="467"/>
      <c r="BXW23" s="466"/>
      <c r="BXX23" s="467"/>
      <c r="BXY23" s="97"/>
      <c r="BXZ23" s="466"/>
      <c r="BYA23" s="467"/>
      <c r="BYB23" s="466"/>
      <c r="BYC23" s="467"/>
      <c r="BYD23" s="466"/>
      <c r="BYE23" s="467"/>
      <c r="BYF23" s="466"/>
      <c r="BYG23" s="467"/>
      <c r="BYH23" s="466"/>
      <c r="BYI23" s="467"/>
      <c r="BYJ23" s="466"/>
      <c r="BYK23" s="467"/>
      <c r="BYL23" s="466"/>
      <c r="BYM23" s="467"/>
      <c r="BYN23" s="466"/>
      <c r="BYO23" s="467"/>
      <c r="BYP23" s="466"/>
      <c r="BYQ23" s="467"/>
      <c r="BYR23" s="466"/>
      <c r="BYS23" s="467"/>
      <c r="BYT23" s="466"/>
      <c r="BYU23" s="467"/>
      <c r="BYV23" s="466"/>
      <c r="BYW23" s="467"/>
      <c r="BYX23" s="97"/>
      <c r="BYY23" s="466"/>
      <c r="BYZ23" s="467"/>
      <c r="BZA23" s="466"/>
      <c r="BZB23" s="467"/>
      <c r="BZC23" s="466"/>
      <c r="BZD23" s="467"/>
      <c r="BZE23" s="466"/>
      <c r="BZF23" s="467"/>
      <c r="BZG23" s="466"/>
      <c r="BZH23" s="467"/>
      <c r="BZI23" s="466"/>
      <c r="BZJ23" s="467"/>
      <c r="BZK23" s="466"/>
      <c r="BZL23" s="467"/>
      <c r="BZM23" s="466"/>
      <c r="BZN23" s="467"/>
      <c r="BZO23" s="466"/>
      <c r="BZP23" s="467"/>
      <c r="BZQ23" s="466"/>
      <c r="BZR23" s="467"/>
      <c r="BZS23" s="466"/>
      <c r="BZT23" s="467"/>
      <c r="BZU23" s="466"/>
      <c r="BZV23" s="467"/>
      <c r="BZW23" s="97"/>
      <c r="BZX23" s="466"/>
      <c r="BZY23" s="467"/>
      <c r="BZZ23" s="466"/>
      <c r="CAA23" s="467"/>
      <c r="CAB23" s="466"/>
      <c r="CAC23" s="467"/>
      <c r="CAD23" s="466"/>
      <c r="CAE23" s="467"/>
      <c r="CAF23" s="466"/>
      <c r="CAG23" s="467"/>
      <c r="CAH23" s="466"/>
      <c r="CAI23" s="467"/>
      <c r="CAJ23" s="466"/>
      <c r="CAK23" s="467"/>
      <c r="CAL23" s="466"/>
      <c r="CAM23" s="467"/>
      <c r="CAN23" s="466"/>
      <c r="CAO23" s="467"/>
      <c r="CAP23" s="466"/>
      <c r="CAQ23" s="467"/>
      <c r="CAR23" s="466"/>
      <c r="CAS23" s="467"/>
      <c r="CAT23" s="466"/>
      <c r="CAU23" s="467"/>
      <c r="CAV23" s="97"/>
      <c r="CAW23" s="466"/>
      <c r="CAX23" s="467"/>
      <c r="CAY23" s="466"/>
      <c r="CAZ23" s="467"/>
      <c r="CBA23" s="466"/>
      <c r="CBB23" s="467"/>
      <c r="CBC23" s="466"/>
      <c r="CBD23" s="467"/>
      <c r="CBE23" s="466"/>
      <c r="CBF23" s="467"/>
      <c r="CBG23" s="466"/>
      <c r="CBH23" s="467"/>
      <c r="CBI23" s="466"/>
      <c r="CBJ23" s="467"/>
      <c r="CBK23" s="466"/>
      <c r="CBL23" s="467"/>
      <c r="CBM23" s="466"/>
      <c r="CBN23" s="467"/>
      <c r="CBO23" s="466"/>
      <c r="CBP23" s="467"/>
      <c r="CBQ23" s="466"/>
      <c r="CBR23" s="467"/>
      <c r="CBS23" s="466"/>
      <c r="CBT23" s="467"/>
      <c r="CBU23" s="97"/>
      <c r="CBV23" s="466"/>
      <c r="CBW23" s="467"/>
      <c r="CBX23" s="466"/>
      <c r="CBY23" s="467"/>
      <c r="CBZ23" s="466"/>
      <c r="CCA23" s="467"/>
      <c r="CCB23" s="466"/>
      <c r="CCC23" s="467"/>
      <c r="CCD23" s="466"/>
      <c r="CCE23" s="467"/>
      <c r="CCF23" s="466"/>
      <c r="CCG23" s="467"/>
      <c r="CCH23" s="466"/>
      <c r="CCI23" s="467"/>
      <c r="CCJ23" s="466"/>
      <c r="CCK23" s="467"/>
      <c r="CCL23" s="466"/>
      <c r="CCM23" s="467"/>
      <c r="CCN23" s="466"/>
      <c r="CCO23" s="467"/>
      <c r="CCP23" s="466"/>
      <c r="CCQ23" s="467"/>
      <c r="CCR23" s="466"/>
      <c r="CCS23" s="467"/>
      <c r="CCT23" s="97"/>
      <c r="CCU23" s="466"/>
      <c r="CCV23" s="467"/>
      <c r="CCW23" s="466"/>
      <c r="CCX23" s="467"/>
      <c r="CCY23" s="466"/>
      <c r="CCZ23" s="467"/>
      <c r="CDA23" s="466"/>
      <c r="CDB23" s="467"/>
      <c r="CDC23" s="466"/>
      <c r="CDD23" s="467"/>
      <c r="CDE23" s="466"/>
      <c r="CDF23" s="467"/>
      <c r="CDG23" s="466"/>
      <c r="CDH23" s="467"/>
      <c r="CDI23" s="466"/>
      <c r="CDJ23" s="467"/>
      <c r="CDK23" s="466"/>
      <c r="CDL23" s="467"/>
      <c r="CDM23" s="466"/>
      <c r="CDN23" s="467"/>
      <c r="CDO23" s="466"/>
      <c r="CDP23" s="467"/>
      <c r="CDQ23" s="466"/>
      <c r="CDR23" s="467"/>
      <c r="CDS23" s="97"/>
      <c r="CDT23" s="466"/>
      <c r="CDU23" s="467"/>
      <c r="CDV23" s="466"/>
      <c r="CDW23" s="467"/>
      <c r="CDX23" s="466"/>
      <c r="CDY23" s="467"/>
      <c r="CDZ23" s="466"/>
      <c r="CEA23" s="467"/>
      <c r="CEB23" s="466"/>
      <c r="CEC23" s="467"/>
      <c r="CED23" s="466"/>
      <c r="CEE23" s="467"/>
      <c r="CEF23" s="466"/>
      <c r="CEG23" s="467"/>
      <c r="CEH23" s="466"/>
      <c r="CEI23" s="467"/>
      <c r="CEJ23" s="466"/>
      <c r="CEK23" s="467"/>
      <c r="CEL23" s="466"/>
      <c r="CEM23" s="467"/>
      <c r="CEN23" s="466"/>
      <c r="CEO23" s="467"/>
      <c r="CEP23" s="466"/>
      <c r="CEQ23" s="467"/>
      <c r="CER23" s="97"/>
      <c r="CES23" s="466"/>
      <c r="CET23" s="467"/>
      <c r="CEU23" s="466"/>
      <c r="CEV23" s="467"/>
      <c r="CEW23" s="466"/>
      <c r="CEX23" s="467"/>
      <c r="CEY23" s="466"/>
      <c r="CEZ23" s="467"/>
      <c r="CFA23" s="466"/>
      <c r="CFB23" s="467"/>
      <c r="CFC23" s="466"/>
      <c r="CFD23" s="467"/>
      <c r="CFE23" s="466"/>
      <c r="CFF23" s="467"/>
      <c r="CFG23" s="466"/>
      <c r="CFH23" s="467"/>
      <c r="CFI23" s="466"/>
      <c r="CFJ23" s="467"/>
      <c r="CFK23" s="466"/>
      <c r="CFL23" s="467"/>
      <c r="CFM23" s="466"/>
      <c r="CFN23" s="467"/>
      <c r="CFO23" s="466"/>
      <c r="CFP23" s="467"/>
      <c r="CFQ23" s="97"/>
      <c r="CFR23" s="466"/>
      <c r="CFS23" s="467"/>
      <c r="CFT23" s="466"/>
      <c r="CFU23" s="467"/>
      <c r="CFV23" s="466"/>
      <c r="CFW23" s="467"/>
      <c r="CFX23" s="466"/>
      <c r="CFY23" s="467"/>
      <c r="CFZ23" s="466"/>
      <c r="CGA23" s="467"/>
      <c r="CGB23" s="466"/>
      <c r="CGC23" s="467"/>
      <c r="CGD23" s="466"/>
      <c r="CGE23" s="467"/>
      <c r="CGF23" s="466"/>
      <c r="CGG23" s="467"/>
      <c r="CGH23" s="466"/>
      <c r="CGI23" s="467"/>
      <c r="CGJ23" s="466"/>
      <c r="CGK23" s="467"/>
      <c r="CGL23" s="466"/>
      <c r="CGM23" s="467"/>
      <c r="CGN23" s="466"/>
      <c r="CGO23" s="467"/>
      <c r="CGP23" s="97"/>
      <c r="CGQ23" s="466"/>
      <c r="CGR23" s="467"/>
      <c r="CGS23" s="466"/>
      <c r="CGT23" s="467"/>
      <c r="CGU23" s="466"/>
      <c r="CGV23" s="467"/>
      <c r="CGW23" s="466"/>
      <c r="CGX23" s="467"/>
      <c r="CGY23" s="466"/>
      <c r="CGZ23" s="467"/>
      <c r="CHA23" s="466"/>
      <c r="CHB23" s="467"/>
      <c r="CHC23" s="466"/>
      <c r="CHD23" s="467"/>
      <c r="CHE23" s="466"/>
      <c r="CHF23" s="467"/>
      <c r="CHG23" s="466"/>
      <c r="CHH23" s="467"/>
      <c r="CHI23" s="466"/>
      <c r="CHJ23" s="467"/>
      <c r="CHK23" s="466"/>
      <c r="CHL23" s="467"/>
      <c r="CHM23" s="466"/>
      <c r="CHN23" s="467"/>
      <c r="CHO23" s="97"/>
      <c r="CHP23" s="466"/>
      <c r="CHQ23" s="467"/>
      <c r="CHR23" s="466"/>
      <c r="CHS23" s="467"/>
      <c r="CHT23" s="466"/>
      <c r="CHU23" s="467"/>
      <c r="CHV23" s="466"/>
      <c r="CHW23" s="467"/>
      <c r="CHX23" s="466"/>
      <c r="CHY23" s="467"/>
      <c r="CHZ23" s="466"/>
      <c r="CIA23" s="467"/>
      <c r="CIB23" s="466"/>
      <c r="CIC23" s="467"/>
      <c r="CID23" s="466"/>
      <c r="CIE23" s="467"/>
      <c r="CIF23" s="466"/>
      <c r="CIG23" s="467"/>
      <c r="CIH23" s="466"/>
      <c r="CII23" s="467"/>
      <c r="CIJ23" s="466"/>
      <c r="CIK23" s="467"/>
      <c r="CIL23" s="466"/>
      <c r="CIM23" s="467"/>
      <c r="CIN23" s="97"/>
      <c r="CIO23" s="466"/>
      <c r="CIP23" s="467"/>
      <c r="CIQ23" s="466"/>
      <c r="CIR23" s="467"/>
      <c r="CIS23" s="466"/>
      <c r="CIT23" s="467"/>
      <c r="CIU23" s="466"/>
      <c r="CIV23" s="467"/>
      <c r="CIW23" s="466"/>
      <c r="CIX23" s="467"/>
      <c r="CIY23" s="466"/>
      <c r="CIZ23" s="467"/>
      <c r="CJA23" s="466"/>
      <c r="CJB23" s="467"/>
      <c r="CJC23" s="466"/>
      <c r="CJD23" s="467"/>
      <c r="CJE23" s="466"/>
      <c r="CJF23" s="467"/>
      <c r="CJG23" s="466"/>
      <c r="CJH23" s="467"/>
      <c r="CJI23" s="466"/>
      <c r="CJJ23" s="467"/>
      <c r="CJK23" s="466"/>
      <c r="CJL23" s="467"/>
      <c r="CJM23" s="97"/>
      <c r="CJN23" s="466"/>
      <c r="CJO23" s="467"/>
      <c r="CJP23" s="466"/>
      <c r="CJQ23" s="467"/>
      <c r="CJR23" s="466"/>
      <c r="CJS23" s="467"/>
      <c r="CJT23" s="466"/>
      <c r="CJU23" s="467"/>
      <c r="CJV23" s="466"/>
      <c r="CJW23" s="467"/>
      <c r="CJX23" s="466"/>
      <c r="CJY23" s="467"/>
      <c r="CJZ23" s="466"/>
      <c r="CKA23" s="467"/>
      <c r="CKB23" s="466"/>
      <c r="CKC23" s="467"/>
      <c r="CKD23" s="466"/>
      <c r="CKE23" s="467"/>
      <c r="CKF23" s="466"/>
      <c r="CKG23" s="467"/>
      <c r="CKH23" s="466"/>
      <c r="CKI23" s="467"/>
      <c r="CKJ23" s="466"/>
      <c r="CKK23" s="467"/>
      <c r="CKL23" s="97"/>
      <c r="CKM23" s="466"/>
      <c r="CKN23" s="467"/>
      <c r="CKO23" s="466"/>
      <c r="CKP23" s="467"/>
      <c r="CKQ23" s="466"/>
      <c r="CKR23" s="467"/>
      <c r="CKS23" s="466"/>
      <c r="CKT23" s="467"/>
      <c r="CKU23" s="466"/>
      <c r="CKV23" s="467"/>
      <c r="CKW23" s="466"/>
      <c r="CKX23" s="467"/>
      <c r="CKY23" s="466"/>
      <c r="CKZ23" s="467"/>
      <c r="CLA23" s="466"/>
      <c r="CLB23" s="467"/>
      <c r="CLC23" s="466"/>
      <c r="CLD23" s="467"/>
      <c r="CLE23" s="466"/>
      <c r="CLF23" s="467"/>
      <c r="CLG23" s="466"/>
      <c r="CLH23" s="467"/>
      <c r="CLI23" s="466"/>
      <c r="CLJ23" s="467"/>
      <c r="CLK23" s="97"/>
      <c r="CLL23" s="466"/>
      <c r="CLM23" s="467"/>
      <c r="CLN23" s="466"/>
      <c r="CLO23" s="467"/>
      <c r="CLP23" s="466"/>
      <c r="CLQ23" s="467"/>
      <c r="CLR23" s="466"/>
      <c r="CLS23" s="467"/>
      <c r="CLT23" s="466"/>
      <c r="CLU23" s="467"/>
      <c r="CLV23" s="466"/>
      <c r="CLW23" s="467"/>
      <c r="CLX23" s="466"/>
      <c r="CLY23" s="467"/>
      <c r="CLZ23" s="466"/>
      <c r="CMA23" s="467"/>
      <c r="CMB23" s="466"/>
      <c r="CMC23" s="467"/>
      <c r="CMD23" s="466"/>
      <c r="CME23" s="467"/>
      <c r="CMF23" s="466"/>
      <c r="CMG23" s="467"/>
      <c r="CMH23" s="466"/>
      <c r="CMI23" s="467"/>
      <c r="CMJ23" s="97"/>
      <c r="CMK23" s="466"/>
      <c r="CML23" s="467"/>
      <c r="CMM23" s="466"/>
      <c r="CMN23" s="467"/>
      <c r="CMO23" s="466"/>
      <c r="CMP23" s="467"/>
      <c r="CMQ23" s="466"/>
      <c r="CMR23" s="467"/>
      <c r="CMS23" s="466"/>
      <c r="CMT23" s="467"/>
      <c r="CMU23" s="466"/>
      <c r="CMV23" s="467"/>
      <c r="CMW23" s="466"/>
      <c r="CMX23" s="467"/>
      <c r="CMY23" s="466"/>
      <c r="CMZ23" s="467"/>
      <c r="CNA23" s="466"/>
      <c r="CNB23" s="467"/>
      <c r="CNC23" s="466"/>
      <c r="CND23" s="467"/>
      <c r="CNE23" s="466"/>
      <c r="CNF23" s="467"/>
      <c r="CNG23" s="466"/>
      <c r="CNH23" s="467"/>
      <c r="CNI23" s="97"/>
      <c r="CNJ23" s="466"/>
      <c r="CNK23" s="467"/>
      <c r="CNL23" s="466"/>
      <c r="CNM23" s="467"/>
      <c r="CNN23" s="466"/>
      <c r="CNO23" s="467"/>
      <c r="CNP23" s="466"/>
      <c r="CNQ23" s="467"/>
      <c r="CNR23" s="466"/>
      <c r="CNS23" s="467"/>
      <c r="CNT23" s="466"/>
      <c r="CNU23" s="467"/>
      <c r="CNV23" s="466"/>
      <c r="CNW23" s="467"/>
      <c r="CNX23" s="466"/>
      <c r="CNY23" s="467"/>
      <c r="CNZ23" s="466"/>
      <c r="COA23" s="467"/>
      <c r="COB23" s="466"/>
      <c r="COC23" s="467"/>
      <c r="COD23" s="466"/>
      <c r="COE23" s="467"/>
      <c r="COF23" s="466"/>
      <c r="COG23" s="467"/>
      <c r="COH23" s="97"/>
      <c r="COI23" s="466"/>
      <c r="COJ23" s="467"/>
      <c r="COK23" s="466"/>
      <c r="COL23" s="467"/>
      <c r="COM23" s="466"/>
      <c r="CON23" s="467"/>
      <c r="COO23" s="466"/>
      <c r="COP23" s="467"/>
      <c r="COQ23" s="466"/>
      <c r="COR23" s="467"/>
      <c r="COS23" s="466"/>
      <c r="COT23" s="467"/>
      <c r="COU23" s="466"/>
      <c r="COV23" s="467"/>
      <c r="COW23" s="466"/>
      <c r="COX23" s="467"/>
      <c r="COY23" s="466"/>
      <c r="COZ23" s="467"/>
      <c r="CPA23" s="466"/>
      <c r="CPB23" s="467"/>
      <c r="CPC23" s="466"/>
      <c r="CPD23" s="467"/>
      <c r="CPE23" s="466"/>
      <c r="CPF23" s="467"/>
      <c r="CPG23" s="97"/>
      <c r="CPH23" s="466"/>
      <c r="CPI23" s="467"/>
      <c r="CPJ23" s="466"/>
      <c r="CPK23" s="467"/>
      <c r="CPL23" s="466"/>
      <c r="CPM23" s="467"/>
      <c r="CPN23" s="466"/>
      <c r="CPO23" s="467"/>
      <c r="CPP23" s="466"/>
      <c r="CPQ23" s="467"/>
      <c r="CPR23" s="466"/>
      <c r="CPS23" s="467"/>
      <c r="CPT23" s="466"/>
      <c r="CPU23" s="467"/>
      <c r="CPV23" s="466"/>
      <c r="CPW23" s="467"/>
      <c r="CPX23" s="466"/>
      <c r="CPY23" s="467"/>
      <c r="CPZ23" s="466"/>
      <c r="CQA23" s="467"/>
      <c r="CQB23" s="466"/>
      <c r="CQC23" s="467"/>
      <c r="CQD23" s="466"/>
      <c r="CQE23" s="467"/>
      <c r="CQF23" s="97"/>
      <c r="CQG23" s="466"/>
      <c r="CQH23" s="467"/>
      <c r="CQI23" s="466"/>
      <c r="CQJ23" s="467"/>
      <c r="CQK23" s="466"/>
      <c r="CQL23" s="467"/>
      <c r="CQM23" s="466"/>
      <c r="CQN23" s="467"/>
      <c r="CQO23" s="466"/>
      <c r="CQP23" s="467"/>
      <c r="CQQ23" s="466"/>
      <c r="CQR23" s="467"/>
      <c r="CQS23" s="466"/>
      <c r="CQT23" s="467"/>
      <c r="CQU23" s="466"/>
      <c r="CQV23" s="467"/>
      <c r="CQW23" s="466"/>
      <c r="CQX23" s="467"/>
      <c r="CQY23" s="466"/>
      <c r="CQZ23" s="467"/>
      <c r="CRA23" s="466"/>
      <c r="CRB23" s="467"/>
      <c r="CRC23" s="466"/>
      <c r="CRD23" s="467"/>
      <c r="CRE23" s="97"/>
      <c r="CRF23" s="466"/>
      <c r="CRG23" s="467"/>
      <c r="CRH23" s="466"/>
      <c r="CRI23" s="467"/>
      <c r="CRJ23" s="466"/>
      <c r="CRK23" s="467"/>
      <c r="CRL23" s="466"/>
      <c r="CRM23" s="467"/>
      <c r="CRN23" s="466"/>
      <c r="CRO23" s="467"/>
      <c r="CRP23" s="466"/>
      <c r="CRQ23" s="467"/>
      <c r="CRR23" s="466"/>
      <c r="CRS23" s="467"/>
      <c r="CRT23" s="466"/>
      <c r="CRU23" s="467"/>
      <c r="CRV23" s="466"/>
      <c r="CRW23" s="467"/>
      <c r="CRX23" s="466"/>
      <c r="CRY23" s="467"/>
      <c r="CRZ23" s="466"/>
      <c r="CSA23" s="467"/>
      <c r="CSB23" s="466"/>
      <c r="CSC23" s="467"/>
      <c r="CSD23" s="97"/>
      <c r="CSE23" s="466"/>
      <c r="CSF23" s="467"/>
      <c r="CSG23" s="466"/>
      <c r="CSH23" s="467"/>
      <c r="CSI23" s="466"/>
      <c r="CSJ23" s="467"/>
      <c r="CSK23" s="466"/>
      <c r="CSL23" s="467"/>
      <c r="CSM23" s="466"/>
      <c r="CSN23" s="467"/>
      <c r="CSO23" s="466"/>
      <c r="CSP23" s="467"/>
      <c r="CSQ23" s="466"/>
      <c r="CSR23" s="467"/>
      <c r="CSS23" s="466"/>
      <c r="CST23" s="467"/>
      <c r="CSU23" s="466"/>
      <c r="CSV23" s="467"/>
      <c r="CSW23" s="466"/>
      <c r="CSX23" s="467"/>
      <c r="CSY23" s="466"/>
      <c r="CSZ23" s="467"/>
      <c r="CTA23" s="466"/>
      <c r="CTB23" s="467"/>
      <c r="CTC23" s="97"/>
      <c r="CTD23" s="466"/>
      <c r="CTE23" s="467"/>
      <c r="CTF23" s="466"/>
      <c r="CTG23" s="467"/>
      <c r="CTH23" s="466"/>
      <c r="CTI23" s="467"/>
      <c r="CTJ23" s="466"/>
      <c r="CTK23" s="467"/>
      <c r="CTL23" s="466"/>
      <c r="CTM23" s="467"/>
      <c r="CTN23" s="466"/>
      <c r="CTO23" s="467"/>
      <c r="CTP23" s="466"/>
      <c r="CTQ23" s="467"/>
      <c r="CTR23" s="466"/>
      <c r="CTS23" s="467"/>
      <c r="CTT23" s="466"/>
      <c r="CTU23" s="467"/>
      <c r="CTV23" s="466"/>
      <c r="CTW23" s="467"/>
      <c r="CTX23" s="466"/>
      <c r="CTY23" s="467"/>
      <c r="CTZ23" s="466"/>
      <c r="CUA23" s="467"/>
      <c r="CUB23" s="97"/>
      <c r="CUC23" s="466"/>
      <c r="CUD23" s="467"/>
      <c r="CUE23" s="466"/>
      <c r="CUF23" s="467"/>
      <c r="CUG23" s="466"/>
      <c r="CUH23" s="467"/>
      <c r="CUI23" s="466"/>
      <c r="CUJ23" s="467"/>
      <c r="CUK23" s="466"/>
      <c r="CUL23" s="467"/>
      <c r="CUM23" s="466"/>
      <c r="CUN23" s="467"/>
      <c r="CUO23" s="466"/>
      <c r="CUP23" s="467"/>
      <c r="CUQ23" s="466"/>
      <c r="CUR23" s="467"/>
      <c r="CUS23" s="466"/>
      <c r="CUT23" s="467"/>
      <c r="CUU23" s="466"/>
      <c r="CUV23" s="467"/>
      <c r="CUW23" s="466"/>
      <c r="CUX23" s="467"/>
      <c r="CUY23" s="466"/>
      <c r="CUZ23" s="467"/>
      <c r="CVA23" s="97"/>
      <c r="CVB23" s="466"/>
      <c r="CVC23" s="467"/>
      <c r="CVD23" s="466"/>
      <c r="CVE23" s="467"/>
      <c r="CVF23" s="466"/>
      <c r="CVG23" s="467"/>
      <c r="CVH23" s="466"/>
      <c r="CVI23" s="467"/>
      <c r="CVJ23" s="466"/>
      <c r="CVK23" s="467"/>
      <c r="CVL23" s="466"/>
      <c r="CVM23" s="467"/>
      <c r="CVN23" s="466"/>
      <c r="CVO23" s="467"/>
      <c r="CVP23" s="466"/>
      <c r="CVQ23" s="467"/>
      <c r="CVR23" s="466"/>
      <c r="CVS23" s="467"/>
      <c r="CVT23" s="466"/>
      <c r="CVU23" s="467"/>
      <c r="CVV23" s="466"/>
      <c r="CVW23" s="467"/>
      <c r="CVX23" s="466"/>
      <c r="CVY23" s="467"/>
      <c r="CVZ23" s="97"/>
      <c r="CWA23" s="466"/>
      <c r="CWB23" s="467"/>
      <c r="CWC23" s="466"/>
      <c r="CWD23" s="467"/>
      <c r="CWE23" s="466"/>
      <c r="CWF23" s="467"/>
      <c r="CWG23" s="466"/>
      <c r="CWH23" s="467"/>
      <c r="CWI23" s="466"/>
      <c r="CWJ23" s="467"/>
      <c r="CWK23" s="466"/>
      <c r="CWL23" s="467"/>
      <c r="CWM23" s="466"/>
      <c r="CWN23" s="467"/>
      <c r="CWO23" s="466"/>
      <c r="CWP23" s="467"/>
      <c r="CWQ23" s="466"/>
      <c r="CWR23" s="467"/>
      <c r="CWS23" s="466"/>
      <c r="CWT23" s="467"/>
      <c r="CWU23" s="466"/>
      <c r="CWV23" s="467"/>
      <c r="CWW23" s="466"/>
      <c r="CWX23" s="467"/>
      <c r="CWY23" s="97"/>
      <c r="CWZ23" s="466"/>
      <c r="CXA23" s="467"/>
      <c r="CXB23" s="466"/>
      <c r="CXC23" s="467"/>
      <c r="CXD23" s="466"/>
      <c r="CXE23" s="467"/>
      <c r="CXF23" s="466"/>
      <c r="CXG23" s="467"/>
      <c r="CXH23" s="466"/>
      <c r="CXI23" s="467"/>
      <c r="CXJ23" s="466"/>
      <c r="CXK23" s="467"/>
      <c r="CXL23" s="466"/>
      <c r="CXM23" s="467"/>
      <c r="CXN23" s="466"/>
      <c r="CXO23" s="467"/>
      <c r="CXP23" s="466"/>
      <c r="CXQ23" s="467"/>
      <c r="CXR23" s="466"/>
      <c r="CXS23" s="467"/>
      <c r="CXT23" s="466"/>
      <c r="CXU23" s="467"/>
      <c r="CXV23" s="466"/>
      <c r="CXW23" s="467"/>
      <c r="CXX23" s="97"/>
      <c r="CXY23" s="466"/>
      <c r="CXZ23" s="467"/>
      <c r="CYA23" s="466"/>
      <c r="CYB23" s="467"/>
      <c r="CYC23" s="466"/>
      <c r="CYD23" s="467"/>
      <c r="CYE23" s="466"/>
      <c r="CYF23" s="467"/>
      <c r="CYG23" s="466"/>
      <c r="CYH23" s="467"/>
      <c r="CYI23" s="466"/>
      <c r="CYJ23" s="467"/>
      <c r="CYK23" s="466"/>
      <c r="CYL23" s="467"/>
      <c r="CYM23" s="466"/>
      <c r="CYN23" s="467"/>
      <c r="CYO23" s="466"/>
      <c r="CYP23" s="467"/>
      <c r="CYQ23" s="466"/>
      <c r="CYR23" s="467"/>
      <c r="CYS23" s="466"/>
      <c r="CYT23" s="467"/>
      <c r="CYU23" s="466"/>
      <c r="CYV23" s="467"/>
      <c r="CYW23" s="97"/>
      <c r="CYX23" s="466"/>
      <c r="CYY23" s="467"/>
      <c r="CYZ23" s="466"/>
      <c r="CZA23" s="467"/>
      <c r="CZB23" s="466"/>
      <c r="CZC23" s="467"/>
      <c r="CZD23" s="466"/>
      <c r="CZE23" s="467"/>
      <c r="CZF23" s="466"/>
      <c r="CZG23" s="467"/>
      <c r="CZH23" s="466"/>
      <c r="CZI23" s="467"/>
      <c r="CZJ23" s="466"/>
      <c r="CZK23" s="467"/>
      <c r="CZL23" s="466"/>
      <c r="CZM23" s="467"/>
      <c r="CZN23" s="466"/>
      <c r="CZO23" s="467"/>
      <c r="CZP23" s="466"/>
      <c r="CZQ23" s="467"/>
      <c r="CZR23" s="466"/>
      <c r="CZS23" s="467"/>
      <c r="CZT23" s="466"/>
      <c r="CZU23" s="467"/>
      <c r="CZV23" s="97"/>
      <c r="CZW23" s="466"/>
      <c r="CZX23" s="467"/>
      <c r="CZY23" s="466"/>
      <c r="CZZ23" s="467"/>
      <c r="DAA23" s="466"/>
      <c r="DAB23" s="467"/>
      <c r="DAC23" s="466"/>
      <c r="DAD23" s="467"/>
      <c r="DAE23" s="466"/>
      <c r="DAF23" s="467"/>
      <c r="DAG23" s="466"/>
      <c r="DAH23" s="467"/>
      <c r="DAI23" s="466"/>
      <c r="DAJ23" s="467"/>
      <c r="DAK23" s="466"/>
      <c r="DAL23" s="467"/>
      <c r="DAM23" s="466"/>
      <c r="DAN23" s="467"/>
      <c r="DAO23" s="466"/>
      <c r="DAP23" s="467"/>
      <c r="DAQ23" s="466"/>
      <c r="DAR23" s="467"/>
      <c r="DAS23" s="466"/>
      <c r="DAT23" s="467"/>
      <c r="DAU23" s="97"/>
      <c r="DAV23" s="466"/>
      <c r="DAW23" s="467"/>
      <c r="DAX23" s="466"/>
      <c r="DAY23" s="467"/>
      <c r="DAZ23" s="466"/>
      <c r="DBA23" s="467"/>
      <c r="DBB23" s="466"/>
      <c r="DBC23" s="467"/>
      <c r="DBD23" s="466"/>
      <c r="DBE23" s="467"/>
      <c r="DBF23" s="466"/>
      <c r="DBG23" s="467"/>
      <c r="DBH23" s="466"/>
      <c r="DBI23" s="467"/>
      <c r="DBJ23" s="466"/>
      <c r="DBK23" s="467"/>
      <c r="DBL23" s="466"/>
      <c r="DBM23" s="467"/>
      <c r="DBN23" s="466"/>
      <c r="DBO23" s="467"/>
      <c r="DBP23" s="466"/>
      <c r="DBQ23" s="467"/>
      <c r="DBR23" s="466"/>
      <c r="DBS23" s="467"/>
      <c r="DBT23" s="97"/>
      <c r="DBU23" s="466"/>
      <c r="DBV23" s="467"/>
      <c r="DBW23" s="466"/>
      <c r="DBX23" s="467"/>
      <c r="DBY23" s="466"/>
      <c r="DBZ23" s="467"/>
      <c r="DCA23" s="466"/>
      <c r="DCB23" s="467"/>
      <c r="DCC23" s="466"/>
      <c r="DCD23" s="467"/>
      <c r="DCE23" s="466"/>
      <c r="DCF23" s="467"/>
      <c r="DCG23" s="466"/>
      <c r="DCH23" s="467"/>
      <c r="DCI23" s="466"/>
      <c r="DCJ23" s="467"/>
      <c r="DCK23" s="466"/>
      <c r="DCL23" s="467"/>
      <c r="DCM23" s="466"/>
      <c r="DCN23" s="467"/>
      <c r="DCO23" s="466"/>
      <c r="DCP23" s="467"/>
      <c r="DCQ23" s="466"/>
      <c r="DCR23" s="467"/>
      <c r="DCS23" s="97"/>
      <c r="DCT23" s="466"/>
      <c r="DCU23" s="467"/>
      <c r="DCV23" s="466"/>
      <c r="DCW23" s="467"/>
      <c r="DCX23" s="466"/>
      <c r="DCY23" s="467"/>
      <c r="DCZ23" s="466"/>
      <c r="DDA23" s="467"/>
      <c r="DDB23" s="466"/>
      <c r="DDC23" s="467"/>
      <c r="DDD23" s="466"/>
      <c r="DDE23" s="467"/>
      <c r="DDF23" s="466"/>
      <c r="DDG23" s="467"/>
      <c r="DDH23" s="466"/>
      <c r="DDI23" s="467"/>
      <c r="DDJ23" s="466"/>
      <c r="DDK23" s="467"/>
      <c r="DDL23" s="466"/>
      <c r="DDM23" s="467"/>
      <c r="DDN23" s="466"/>
      <c r="DDO23" s="467"/>
      <c r="DDP23" s="466"/>
      <c r="DDQ23" s="467"/>
      <c r="DDR23" s="97"/>
      <c r="DDS23" s="466"/>
      <c r="DDT23" s="467"/>
      <c r="DDU23" s="466"/>
      <c r="DDV23" s="467"/>
      <c r="DDW23" s="466"/>
      <c r="DDX23" s="467"/>
      <c r="DDY23" s="466"/>
      <c r="DDZ23" s="467"/>
      <c r="DEA23" s="466"/>
      <c r="DEB23" s="467"/>
      <c r="DEC23" s="466"/>
      <c r="DED23" s="467"/>
      <c r="DEE23" s="466"/>
      <c r="DEF23" s="467"/>
      <c r="DEG23" s="466"/>
      <c r="DEH23" s="467"/>
      <c r="DEI23" s="466"/>
      <c r="DEJ23" s="467"/>
      <c r="DEK23" s="466"/>
      <c r="DEL23" s="467"/>
      <c r="DEM23" s="466"/>
      <c r="DEN23" s="467"/>
      <c r="DEO23" s="466"/>
      <c r="DEP23" s="467"/>
      <c r="DEQ23" s="97"/>
      <c r="DER23" s="466"/>
      <c r="DES23" s="467"/>
      <c r="DET23" s="466"/>
      <c r="DEU23" s="467"/>
      <c r="DEV23" s="466"/>
      <c r="DEW23" s="467"/>
      <c r="DEX23" s="466"/>
      <c r="DEY23" s="467"/>
      <c r="DEZ23" s="466"/>
      <c r="DFA23" s="467"/>
      <c r="DFB23" s="466"/>
      <c r="DFC23" s="467"/>
      <c r="DFD23" s="466"/>
      <c r="DFE23" s="467"/>
      <c r="DFF23" s="466"/>
      <c r="DFG23" s="467"/>
      <c r="DFH23" s="466"/>
      <c r="DFI23" s="467"/>
      <c r="DFJ23" s="466"/>
      <c r="DFK23" s="467"/>
      <c r="DFL23" s="466"/>
      <c r="DFM23" s="467"/>
      <c r="DFN23" s="466"/>
      <c r="DFO23" s="467"/>
      <c r="DFP23" s="97"/>
      <c r="DFQ23" s="466"/>
      <c r="DFR23" s="467"/>
      <c r="DFS23" s="466"/>
      <c r="DFT23" s="467"/>
      <c r="DFU23" s="466"/>
      <c r="DFV23" s="467"/>
      <c r="DFW23" s="466"/>
      <c r="DFX23" s="467"/>
      <c r="DFY23" s="466"/>
      <c r="DFZ23" s="467"/>
      <c r="DGA23" s="466"/>
      <c r="DGB23" s="467"/>
      <c r="DGC23" s="466"/>
      <c r="DGD23" s="467"/>
      <c r="DGE23" s="466"/>
      <c r="DGF23" s="467"/>
      <c r="DGG23" s="466"/>
      <c r="DGH23" s="467"/>
      <c r="DGI23" s="466"/>
      <c r="DGJ23" s="467"/>
      <c r="DGK23" s="466"/>
      <c r="DGL23" s="467"/>
      <c r="DGM23" s="466"/>
      <c r="DGN23" s="467"/>
      <c r="DGO23" s="97"/>
      <c r="DGP23" s="466"/>
      <c r="DGQ23" s="467"/>
      <c r="DGR23" s="466"/>
      <c r="DGS23" s="467"/>
      <c r="DGT23" s="466"/>
      <c r="DGU23" s="467"/>
      <c r="DGV23" s="466"/>
      <c r="DGW23" s="467"/>
      <c r="DGX23" s="466"/>
      <c r="DGY23" s="467"/>
      <c r="DGZ23" s="466"/>
      <c r="DHA23" s="467"/>
      <c r="DHB23" s="466"/>
      <c r="DHC23" s="467"/>
      <c r="DHD23" s="466"/>
      <c r="DHE23" s="467"/>
      <c r="DHF23" s="466"/>
      <c r="DHG23" s="467"/>
      <c r="DHH23" s="466"/>
      <c r="DHI23" s="467"/>
      <c r="DHJ23" s="466"/>
      <c r="DHK23" s="467"/>
      <c r="DHL23" s="466"/>
      <c r="DHM23" s="467"/>
      <c r="DHN23" s="97"/>
      <c r="DHO23" s="466"/>
      <c r="DHP23" s="467"/>
      <c r="DHQ23" s="466"/>
      <c r="DHR23" s="467"/>
      <c r="DHS23" s="466"/>
      <c r="DHT23" s="467"/>
      <c r="DHU23" s="466"/>
      <c r="DHV23" s="467"/>
      <c r="DHW23" s="466"/>
      <c r="DHX23" s="467"/>
      <c r="DHY23" s="466"/>
      <c r="DHZ23" s="467"/>
      <c r="DIA23" s="466"/>
      <c r="DIB23" s="467"/>
      <c r="DIC23" s="466"/>
      <c r="DID23" s="467"/>
      <c r="DIE23" s="466"/>
      <c r="DIF23" s="467"/>
      <c r="DIG23" s="466"/>
      <c r="DIH23" s="467"/>
      <c r="DII23" s="466"/>
      <c r="DIJ23" s="467"/>
      <c r="DIK23" s="466"/>
      <c r="DIL23" s="467"/>
      <c r="DIM23" s="97"/>
      <c r="DIN23" s="466"/>
      <c r="DIO23" s="467"/>
      <c r="DIP23" s="466"/>
      <c r="DIQ23" s="467"/>
      <c r="DIR23" s="466"/>
      <c r="DIS23" s="467"/>
      <c r="DIT23" s="466"/>
      <c r="DIU23" s="467"/>
      <c r="DIV23" s="466"/>
      <c r="DIW23" s="467"/>
      <c r="DIX23" s="466"/>
      <c r="DIY23" s="467"/>
      <c r="DIZ23" s="466"/>
      <c r="DJA23" s="467"/>
      <c r="DJB23" s="466"/>
      <c r="DJC23" s="467"/>
      <c r="DJD23" s="466"/>
      <c r="DJE23" s="467"/>
      <c r="DJF23" s="466"/>
      <c r="DJG23" s="467"/>
      <c r="DJH23" s="466"/>
      <c r="DJI23" s="467"/>
      <c r="DJJ23" s="466"/>
      <c r="DJK23" s="467"/>
      <c r="DJL23" s="97"/>
      <c r="DJM23" s="466"/>
      <c r="DJN23" s="467"/>
      <c r="DJO23" s="466"/>
      <c r="DJP23" s="467"/>
      <c r="DJQ23" s="466"/>
      <c r="DJR23" s="467"/>
      <c r="DJS23" s="466"/>
      <c r="DJT23" s="467"/>
      <c r="DJU23" s="466"/>
      <c r="DJV23" s="467"/>
      <c r="DJW23" s="466"/>
      <c r="DJX23" s="467"/>
      <c r="DJY23" s="466"/>
      <c r="DJZ23" s="467"/>
      <c r="DKA23" s="466"/>
      <c r="DKB23" s="467"/>
      <c r="DKC23" s="466"/>
      <c r="DKD23" s="467"/>
      <c r="DKE23" s="466"/>
      <c r="DKF23" s="467"/>
      <c r="DKG23" s="466"/>
      <c r="DKH23" s="467"/>
      <c r="DKI23" s="466"/>
      <c r="DKJ23" s="467"/>
      <c r="DKK23" s="97"/>
      <c r="DKL23" s="466"/>
      <c r="DKM23" s="467"/>
      <c r="DKN23" s="466"/>
      <c r="DKO23" s="467"/>
      <c r="DKP23" s="466"/>
      <c r="DKQ23" s="467"/>
      <c r="DKR23" s="466"/>
      <c r="DKS23" s="467"/>
      <c r="DKT23" s="466"/>
      <c r="DKU23" s="467"/>
      <c r="DKV23" s="466"/>
      <c r="DKW23" s="467"/>
      <c r="DKX23" s="466"/>
      <c r="DKY23" s="467"/>
      <c r="DKZ23" s="466"/>
      <c r="DLA23" s="467"/>
      <c r="DLB23" s="466"/>
      <c r="DLC23" s="467"/>
      <c r="DLD23" s="466"/>
      <c r="DLE23" s="467"/>
      <c r="DLF23" s="466"/>
      <c r="DLG23" s="467"/>
      <c r="DLH23" s="466"/>
      <c r="DLI23" s="467"/>
      <c r="DLJ23" s="97"/>
      <c r="DLK23" s="466"/>
      <c r="DLL23" s="467"/>
      <c r="DLM23" s="466"/>
      <c r="DLN23" s="467"/>
      <c r="DLO23" s="466"/>
      <c r="DLP23" s="467"/>
      <c r="DLQ23" s="466"/>
      <c r="DLR23" s="467"/>
      <c r="DLS23" s="466"/>
      <c r="DLT23" s="467"/>
      <c r="DLU23" s="466"/>
      <c r="DLV23" s="467"/>
      <c r="DLW23" s="466"/>
      <c r="DLX23" s="467"/>
      <c r="DLY23" s="466"/>
      <c r="DLZ23" s="467"/>
      <c r="DMA23" s="466"/>
      <c r="DMB23" s="467"/>
      <c r="DMC23" s="466"/>
      <c r="DMD23" s="467"/>
      <c r="DME23" s="466"/>
      <c r="DMF23" s="467"/>
      <c r="DMG23" s="466"/>
      <c r="DMH23" s="467"/>
      <c r="DMI23" s="97"/>
      <c r="DMJ23" s="466"/>
      <c r="DMK23" s="467"/>
      <c r="DML23" s="466"/>
      <c r="DMM23" s="467"/>
      <c r="DMN23" s="466"/>
      <c r="DMO23" s="467"/>
      <c r="DMP23" s="466"/>
      <c r="DMQ23" s="467"/>
      <c r="DMR23" s="466"/>
      <c r="DMS23" s="467"/>
      <c r="DMT23" s="466"/>
      <c r="DMU23" s="467"/>
      <c r="DMV23" s="466"/>
      <c r="DMW23" s="467"/>
      <c r="DMX23" s="466"/>
      <c r="DMY23" s="467"/>
      <c r="DMZ23" s="466"/>
      <c r="DNA23" s="467"/>
      <c r="DNB23" s="466"/>
      <c r="DNC23" s="467"/>
      <c r="DND23" s="466"/>
      <c r="DNE23" s="467"/>
      <c r="DNF23" s="466"/>
      <c r="DNG23" s="467"/>
      <c r="DNH23" s="97"/>
      <c r="DNI23" s="466"/>
      <c r="DNJ23" s="467"/>
      <c r="DNK23" s="466"/>
      <c r="DNL23" s="467"/>
      <c r="DNM23" s="466"/>
      <c r="DNN23" s="467"/>
      <c r="DNO23" s="466"/>
      <c r="DNP23" s="467"/>
      <c r="DNQ23" s="466"/>
      <c r="DNR23" s="467"/>
      <c r="DNS23" s="466"/>
      <c r="DNT23" s="467"/>
      <c r="DNU23" s="466"/>
      <c r="DNV23" s="467"/>
      <c r="DNW23" s="466"/>
      <c r="DNX23" s="467"/>
      <c r="DNY23" s="466"/>
      <c r="DNZ23" s="467"/>
      <c r="DOA23" s="466"/>
      <c r="DOB23" s="467"/>
      <c r="DOC23" s="466"/>
      <c r="DOD23" s="467"/>
      <c r="DOE23" s="466"/>
      <c r="DOF23" s="467"/>
      <c r="DOG23" s="97"/>
      <c r="DOH23" s="466"/>
      <c r="DOI23" s="467"/>
      <c r="DOJ23" s="466"/>
      <c r="DOK23" s="467"/>
      <c r="DOL23" s="466"/>
      <c r="DOM23" s="467"/>
      <c r="DON23" s="466"/>
      <c r="DOO23" s="467"/>
      <c r="DOP23" s="466"/>
      <c r="DOQ23" s="467"/>
      <c r="DOR23" s="466"/>
      <c r="DOS23" s="467"/>
      <c r="DOT23" s="466"/>
      <c r="DOU23" s="467"/>
      <c r="DOV23" s="466"/>
      <c r="DOW23" s="467"/>
      <c r="DOX23" s="466"/>
      <c r="DOY23" s="467"/>
      <c r="DOZ23" s="466"/>
      <c r="DPA23" s="467"/>
      <c r="DPB23" s="466"/>
      <c r="DPC23" s="467"/>
      <c r="DPD23" s="466"/>
      <c r="DPE23" s="467"/>
      <c r="DPF23" s="97"/>
      <c r="DPG23" s="466"/>
      <c r="DPH23" s="467"/>
      <c r="DPI23" s="466"/>
      <c r="DPJ23" s="467"/>
      <c r="DPK23" s="466"/>
      <c r="DPL23" s="467"/>
      <c r="DPM23" s="466"/>
      <c r="DPN23" s="467"/>
      <c r="DPO23" s="466"/>
      <c r="DPP23" s="467"/>
      <c r="DPQ23" s="466"/>
      <c r="DPR23" s="467"/>
      <c r="DPS23" s="466"/>
      <c r="DPT23" s="467"/>
      <c r="DPU23" s="466"/>
      <c r="DPV23" s="467"/>
      <c r="DPW23" s="466"/>
      <c r="DPX23" s="467"/>
      <c r="DPY23" s="466"/>
      <c r="DPZ23" s="467"/>
      <c r="DQA23" s="466"/>
      <c r="DQB23" s="467"/>
      <c r="DQC23" s="466"/>
      <c r="DQD23" s="467"/>
      <c r="DQE23" s="97"/>
      <c r="DQF23" s="466"/>
      <c r="DQG23" s="467"/>
      <c r="DQH23" s="466"/>
      <c r="DQI23" s="467"/>
      <c r="DQJ23" s="466"/>
      <c r="DQK23" s="467"/>
      <c r="DQL23" s="466"/>
      <c r="DQM23" s="467"/>
      <c r="DQN23" s="466"/>
      <c r="DQO23" s="467"/>
      <c r="DQP23" s="466"/>
      <c r="DQQ23" s="467"/>
      <c r="DQR23" s="466"/>
      <c r="DQS23" s="467"/>
      <c r="DQT23" s="466"/>
      <c r="DQU23" s="467"/>
      <c r="DQV23" s="466"/>
      <c r="DQW23" s="467"/>
      <c r="DQX23" s="466"/>
      <c r="DQY23" s="467"/>
      <c r="DQZ23" s="466"/>
      <c r="DRA23" s="467"/>
      <c r="DRB23" s="466"/>
      <c r="DRC23" s="467"/>
      <c r="DRD23" s="97"/>
      <c r="DRE23" s="466"/>
      <c r="DRF23" s="467"/>
      <c r="DRG23" s="466"/>
      <c r="DRH23" s="467"/>
      <c r="DRI23" s="466"/>
      <c r="DRJ23" s="467"/>
      <c r="DRK23" s="466"/>
      <c r="DRL23" s="467"/>
      <c r="DRM23" s="466"/>
      <c r="DRN23" s="467"/>
      <c r="DRO23" s="466"/>
      <c r="DRP23" s="467"/>
      <c r="DRQ23" s="466"/>
      <c r="DRR23" s="467"/>
      <c r="DRS23" s="466"/>
      <c r="DRT23" s="467"/>
      <c r="DRU23" s="466"/>
      <c r="DRV23" s="467"/>
      <c r="DRW23" s="466"/>
      <c r="DRX23" s="467"/>
      <c r="DRY23" s="466"/>
      <c r="DRZ23" s="467"/>
      <c r="DSA23" s="466"/>
      <c r="DSB23" s="467"/>
      <c r="DSC23" s="97"/>
      <c r="DSD23" s="466"/>
      <c r="DSE23" s="467"/>
      <c r="DSF23" s="466"/>
      <c r="DSG23" s="467"/>
      <c r="DSH23" s="466"/>
      <c r="DSI23" s="467"/>
      <c r="DSJ23" s="466"/>
      <c r="DSK23" s="467"/>
      <c r="DSL23" s="466"/>
      <c r="DSM23" s="467"/>
      <c r="DSN23" s="466"/>
      <c r="DSO23" s="467"/>
      <c r="DSP23" s="466"/>
      <c r="DSQ23" s="467"/>
      <c r="DSR23" s="466"/>
      <c r="DSS23" s="467"/>
      <c r="DST23" s="466"/>
      <c r="DSU23" s="467"/>
      <c r="DSV23" s="466"/>
      <c r="DSW23" s="467"/>
      <c r="DSX23" s="466"/>
      <c r="DSY23" s="467"/>
      <c r="DSZ23" s="466"/>
      <c r="DTA23" s="467"/>
      <c r="DTB23" s="97"/>
      <c r="DTC23" s="466"/>
      <c r="DTD23" s="467"/>
      <c r="DTE23" s="466"/>
      <c r="DTF23" s="467"/>
      <c r="DTG23" s="466"/>
      <c r="DTH23" s="467"/>
      <c r="DTI23" s="466"/>
      <c r="DTJ23" s="467"/>
      <c r="DTK23" s="466"/>
      <c r="DTL23" s="467"/>
      <c r="DTM23" s="466"/>
      <c r="DTN23" s="467"/>
      <c r="DTO23" s="466"/>
      <c r="DTP23" s="467"/>
      <c r="DTQ23" s="466"/>
      <c r="DTR23" s="467"/>
      <c r="DTS23" s="466"/>
      <c r="DTT23" s="467"/>
      <c r="DTU23" s="466"/>
      <c r="DTV23" s="467"/>
      <c r="DTW23" s="466"/>
      <c r="DTX23" s="467"/>
      <c r="DTY23" s="466"/>
      <c r="DTZ23" s="467"/>
      <c r="DUA23" s="97"/>
      <c r="DUB23" s="466"/>
      <c r="DUC23" s="467"/>
      <c r="DUD23" s="466"/>
      <c r="DUE23" s="467"/>
      <c r="DUF23" s="466"/>
      <c r="DUG23" s="467"/>
      <c r="DUH23" s="466"/>
      <c r="DUI23" s="467"/>
      <c r="DUJ23" s="466"/>
      <c r="DUK23" s="467"/>
      <c r="DUL23" s="466"/>
      <c r="DUM23" s="467"/>
      <c r="DUN23" s="466"/>
      <c r="DUO23" s="467"/>
      <c r="DUP23" s="466"/>
      <c r="DUQ23" s="467"/>
      <c r="DUR23" s="466"/>
      <c r="DUS23" s="467"/>
      <c r="DUT23" s="466"/>
      <c r="DUU23" s="467"/>
      <c r="DUV23" s="466"/>
      <c r="DUW23" s="467"/>
      <c r="DUX23" s="466"/>
      <c r="DUY23" s="467"/>
      <c r="DUZ23" s="97"/>
      <c r="DVA23" s="466"/>
      <c r="DVB23" s="467"/>
      <c r="DVC23" s="466"/>
      <c r="DVD23" s="467"/>
      <c r="DVE23" s="466"/>
      <c r="DVF23" s="467"/>
      <c r="DVG23" s="466"/>
      <c r="DVH23" s="467"/>
      <c r="DVI23" s="466"/>
      <c r="DVJ23" s="467"/>
      <c r="DVK23" s="466"/>
      <c r="DVL23" s="467"/>
      <c r="DVM23" s="466"/>
      <c r="DVN23" s="467"/>
      <c r="DVO23" s="466"/>
      <c r="DVP23" s="467"/>
      <c r="DVQ23" s="466"/>
      <c r="DVR23" s="467"/>
      <c r="DVS23" s="466"/>
      <c r="DVT23" s="467"/>
      <c r="DVU23" s="466"/>
      <c r="DVV23" s="467"/>
      <c r="DVW23" s="466"/>
      <c r="DVX23" s="467"/>
      <c r="DVY23" s="97"/>
      <c r="DVZ23" s="466"/>
      <c r="DWA23" s="467"/>
      <c r="DWB23" s="466"/>
      <c r="DWC23" s="467"/>
      <c r="DWD23" s="466"/>
      <c r="DWE23" s="467"/>
      <c r="DWF23" s="466"/>
      <c r="DWG23" s="467"/>
      <c r="DWH23" s="466"/>
      <c r="DWI23" s="467"/>
      <c r="DWJ23" s="466"/>
      <c r="DWK23" s="467"/>
      <c r="DWL23" s="466"/>
      <c r="DWM23" s="467"/>
      <c r="DWN23" s="466"/>
      <c r="DWO23" s="467"/>
      <c r="DWP23" s="466"/>
      <c r="DWQ23" s="467"/>
      <c r="DWR23" s="466"/>
      <c r="DWS23" s="467"/>
      <c r="DWT23" s="466"/>
      <c r="DWU23" s="467"/>
      <c r="DWV23" s="466"/>
      <c r="DWW23" s="467"/>
      <c r="DWX23" s="97"/>
      <c r="DWY23" s="466"/>
      <c r="DWZ23" s="467"/>
      <c r="DXA23" s="466"/>
      <c r="DXB23" s="467"/>
      <c r="DXC23" s="466"/>
      <c r="DXD23" s="467"/>
      <c r="DXE23" s="466"/>
      <c r="DXF23" s="467"/>
      <c r="DXG23" s="466"/>
      <c r="DXH23" s="467"/>
      <c r="DXI23" s="466"/>
      <c r="DXJ23" s="467"/>
      <c r="DXK23" s="466"/>
      <c r="DXL23" s="467"/>
      <c r="DXM23" s="466"/>
      <c r="DXN23" s="467"/>
      <c r="DXO23" s="466"/>
      <c r="DXP23" s="467"/>
      <c r="DXQ23" s="466"/>
      <c r="DXR23" s="467"/>
      <c r="DXS23" s="466"/>
      <c r="DXT23" s="467"/>
      <c r="DXU23" s="466"/>
      <c r="DXV23" s="467"/>
      <c r="DXW23" s="97"/>
      <c r="DXX23" s="466"/>
      <c r="DXY23" s="467"/>
      <c r="DXZ23" s="466"/>
      <c r="DYA23" s="467"/>
      <c r="DYB23" s="466"/>
      <c r="DYC23" s="467"/>
      <c r="DYD23" s="466"/>
      <c r="DYE23" s="467"/>
      <c r="DYF23" s="466"/>
      <c r="DYG23" s="467"/>
      <c r="DYH23" s="466"/>
      <c r="DYI23" s="467"/>
      <c r="DYJ23" s="466"/>
      <c r="DYK23" s="467"/>
      <c r="DYL23" s="466"/>
      <c r="DYM23" s="467"/>
      <c r="DYN23" s="466"/>
      <c r="DYO23" s="467"/>
      <c r="DYP23" s="466"/>
      <c r="DYQ23" s="467"/>
      <c r="DYR23" s="466"/>
      <c r="DYS23" s="467"/>
      <c r="DYT23" s="466"/>
      <c r="DYU23" s="467"/>
      <c r="DYV23" s="97"/>
      <c r="DYW23" s="466"/>
      <c r="DYX23" s="467"/>
      <c r="DYY23" s="466"/>
      <c r="DYZ23" s="467"/>
      <c r="DZA23" s="466"/>
      <c r="DZB23" s="467"/>
      <c r="DZC23" s="466"/>
      <c r="DZD23" s="467"/>
      <c r="DZE23" s="466"/>
      <c r="DZF23" s="467"/>
      <c r="DZG23" s="466"/>
      <c r="DZH23" s="467"/>
      <c r="DZI23" s="466"/>
      <c r="DZJ23" s="467"/>
      <c r="DZK23" s="466"/>
      <c r="DZL23" s="467"/>
      <c r="DZM23" s="466"/>
      <c r="DZN23" s="467"/>
      <c r="DZO23" s="466"/>
      <c r="DZP23" s="467"/>
      <c r="DZQ23" s="466"/>
      <c r="DZR23" s="467"/>
      <c r="DZS23" s="466"/>
      <c r="DZT23" s="467"/>
      <c r="DZU23" s="97"/>
      <c r="DZV23" s="466"/>
      <c r="DZW23" s="467"/>
      <c r="DZX23" s="466"/>
      <c r="DZY23" s="467"/>
      <c r="DZZ23" s="466"/>
      <c r="EAA23" s="467"/>
      <c r="EAB23" s="466"/>
      <c r="EAC23" s="467"/>
      <c r="EAD23" s="466"/>
      <c r="EAE23" s="467"/>
      <c r="EAF23" s="466"/>
      <c r="EAG23" s="467"/>
      <c r="EAH23" s="466"/>
      <c r="EAI23" s="467"/>
      <c r="EAJ23" s="466"/>
      <c r="EAK23" s="467"/>
      <c r="EAL23" s="466"/>
      <c r="EAM23" s="467"/>
      <c r="EAN23" s="466"/>
      <c r="EAO23" s="467"/>
      <c r="EAP23" s="466"/>
      <c r="EAQ23" s="467"/>
      <c r="EAR23" s="466"/>
      <c r="EAS23" s="467"/>
      <c r="EAT23" s="97"/>
      <c r="EAU23" s="466"/>
      <c r="EAV23" s="467"/>
      <c r="EAW23" s="466"/>
      <c r="EAX23" s="467"/>
      <c r="EAY23" s="466"/>
      <c r="EAZ23" s="467"/>
      <c r="EBA23" s="466"/>
      <c r="EBB23" s="467"/>
      <c r="EBC23" s="466"/>
      <c r="EBD23" s="467"/>
      <c r="EBE23" s="466"/>
      <c r="EBF23" s="467"/>
      <c r="EBG23" s="466"/>
      <c r="EBH23" s="467"/>
      <c r="EBI23" s="466"/>
      <c r="EBJ23" s="467"/>
      <c r="EBK23" s="466"/>
      <c r="EBL23" s="467"/>
      <c r="EBM23" s="466"/>
      <c r="EBN23" s="467"/>
      <c r="EBO23" s="466"/>
      <c r="EBP23" s="467"/>
      <c r="EBQ23" s="466"/>
      <c r="EBR23" s="467"/>
      <c r="EBS23" s="97"/>
      <c r="EBT23" s="466"/>
      <c r="EBU23" s="467"/>
      <c r="EBV23" s="466"/>
      <c r="EBW23" s="467"/>
      <c r="EBX23" s="466"/>
      <c r="EBY23" s="467"/>
      <c r="EBZ23" s="466"/>
      <c r="ECA23" s="467"/>
      <c r="ECB23" s="466"/>
      <c r="ECC23" s="467"/>
      <c r="ECD23" s="466"/>
      <c r="ECE23" s="467"/>
      <c r="ECF23" s="466"/>
      <c r="ECG23" s="467"/>
      <c r="ECH23" s="466"/>
      <c r="ECI23" s="467"/>
      <c r="ECJ23" s="466"/>
      <c r="ECK23" s="467"/>
      <c r="ECL23" s="466"/>
      <c r="ECM23" s="467"/>
      <c r="ECN23" s="466"/>
      <c r="ECO23" s="467"/>
      <c r="ECP23" s="466"/>
      <c r="ECQ23" s="467"/>
      <c r="ECR23" s="97"/>
      <c r="ECS23" s="466"/>
      <c r="ECT23" s="467"/>
      <c r="ECU23" s="466"/>
      <c r="ECV23" s="467"/>
      <c r="ECW23" s="466"/>
      <c r="ECX23" s="467"/>
      <c r="ECY23" s="466"/>
      <c r="ECZ23" s="467"/>
      <c r="EDA23" s="466"/>
      <c r="EDB23" s="467"/>
      <c r="EDC23" s="466"/>
      <c r="EDD23" s="467"/>
      <c r="EDE23" s="466"/>
      <c r="EDF23" s="467"/>
      <c r="EDG23" s="466"/>
      <c r="EDH23" s="467"/>
      <c r="EDI23" s="466"/>
      <c r="EDJ23" s="467"/>
      <c r="EDK23" s="466"/>
      <c r="EDL23" s="467"/>
      <c r="EDM23" s="466"/>
      <c r="EDN23" s="467"/>
      <c r="EDO23" s="466"/>
      <c r="EDP23" s="467"/>
      <c r="EDQ23" s="97"/>
      <c r="EDR23" s="466"/>
      <c r="EDS23" s="467"/>
      <c r="EDT23" s="466"/>
      <c r="EDU23" s="467"/>
      <c r="EDV23" s="466"/>
      <c r="EDW23" s="467"/>
      <c r="EDX23" s="466"/>
      <c r="EDY23" s="467"/>
      <c r="EDZ23" s="466"/>
      <c r="EEA23" s="467"/>
      <c r="EEB23" s="466"/>
      <c r="EEC23" s="467"/>
      <c r="EED23" s="466"/>
      <c r="EEE23" s="467"/>
      <c r="EEF23" s="466"/>
      <c r="EEG23" s="467"/>
      <c r="EEH23" s="466"/>
      <c r="EEI23" s="467"/>
      <c r="EEJ23" s="466"/>
      <c r="EEK23" s="467"/>
      <c r="EEL23" s="466"/>
      <c r="EEM23" s="467"/>
      <c r="EEN23" s="466"/>
      <c r="EEO23" s="467"/>
      <c r="EEP23" s="97"/>
      <c r="EEQ23" s="466"/>
      <c r="EER23" s="467"/>
      <c r="EES23" s="466"/>
      <c r="EET23" s="467"/>
      <c r="EEU23" s="466"/>
      <c r="EEV23" s="467"/>
      <c r="EEW23" s="466"/>
      <c r="EEX23" s="467"/>
      <c r="EEY23" s="466"/>
      <c r="EEZ23" s="467"/>
      <c r="EFA23" s="466"/>
      <c r="EFB23" s="467"/>
      <c r="EFC23" s="466"/>
      <c r="EFD23" s="467"/>
      <c r="EFE23" s="466"/>
      <c r="EFF23" s="467"/>
      <c r="EFG23" s="466"/>
      <c r="EFH23" s="467"/>
      <c r="EFI23" s="466"/>
      <c r="EFJ23" s="467"/>
      <c r="EFK23" s="466"/>
      <c r="EFL23" s="467"/>
      <c r="EFM23" s="466"/>
      <c r="EFN23" s="467"/>
      <c r="EFO23" s="97"/>
      <c r="EFP23" s="466"/>
      <c r="EFQ23" s="467"/>
      <c r="EFR23" s="466"/>
      <c r="EFS23" s="467"/>
      <c r="EFT23" s="466"/>
      <c r="EFU23" s="467"/>
      <c r="EFV23" s="466"/>
      <c r="EFW23" s="467"/>
      <c r="EFX23" s="466"/>
      <c r="EFY23" s="467"/>
      <c r="EFZ23" s="466"/>
      <c r="EGA23" s="467"/>
      <c r="EGB23" s="466"/>
      <c r="EGC23" s="467"/>
      <c r="EGD23" s="466"/>
      <c r="EGE23" s="467"/>
      <c r="EGF23" s="466"/>
      <c r="EGG23" s="467"/>
      <c r="EGH23" s="466"/>
      <c r="EGI23" s="467"/>
      <c r="EGJ23" s="466"/>
      <c r="EGK23" s="467"/>
      <c r="EGL23" s="466"/>
      <c r="EGM23" s="467"/>
      <c r="EGN23" s="97"/>
      <c r="EGO23" s="466"/>
      <c r="EGP23" s="467"/>
      <c r="EGQ23" s="466"/>
      <c r="EGR23" s="467"/>
      <c r="EGS23" s="466"/>
      <c r="EGT23" s="467"/>
      <c r="EGU23" s="466"/>
      <c r="EGV23" s="467"/>
      <c r="EGW23" s="466"/>
      <c r="EGX23" s="467"/>
      <c r="EGY23" s="466"/>
      <c r="EGZ23" s="467"/>
      <c r="EHA23" s="466"/>
      <c r="EHB23" s="467"/>
      <c r="EHC23" s="466"/>
      <c r="EHD23" s="467"/>
      <c r="EHE23" s="466"/>
      <c r="EHF23" s="467"/>
      <c r="EHG23" s="466"/>
      <c r="EHH23" s="467"/>
      <c r="EHI23" s="466"/>
      <c r="EHJ23" s="467"/>
      <c r="EHK23" s="466"/>
      <c r="EHL23" s="467"/>
      <c r="EHM23" s="97"/>
      <c r="EHN23" s="466"/>
      <c r="EHO23" s="467"/>
      <c r="EHP23" s="466"/>
      <c r="EHQ23" s="467"/>
      <c r="EHR23" s="466"/>
      <c r="EHS23" s="467"/>
      <c r="EHT23" s="466"/>
      <c r="EHU23" s="467"/>
      <c r="EHV23" s="466"/>
      <c r="EHW23" s="467"/>
      <c r="EHX23" s="466"/>
      <c r="EHY23" s="467"/>
      <c r="EHZ23" s="466"/>
      <c r="EIA23" s="467"/>
      <c r="EIB23" s="466"/>
      <c r="EIC23" s="467"/>
      <c r="EID23" s="466"/>
      <c r="EIE23" s="467"/>
      <c r="EIF23" s="466"/>
      <c r="EIG23" s="467"/>
      <c r="EIH23" s="466"/>
      <c r="EII23" s="467"/>
      <c r="EIJ23" s="466"/>
      <c r="EIK23" s="467"/>
      <c r="EIL23" s="97"/>
      <c r="EIM23" s="466"/>
      <c r="EIN23" s="467"/>
      <c r="EIO23" s="466"/>
      <c r="EIP23" s="467"/>
      <c r="EIQ23" s="466"/>
      <c r="EIR23" s="467"/>
      <c r="EIS23" s="466"/>
      <c r="EIT23" s="467"/>
      <c r="EIU23" s="466"/>
      <c r="EIV23" s="467"/>
      <c r="EIW23" s="466"/>
      <c r="EIX23" s="467"/>
      <c r="EIY23" s="466"/>
      <c r="EIZ23" s="467"/>
      <c r="EJA23" s="466"/>
      <c r="EJB23" s="467"/>
      <c r="EJC23" s="466"/>
      <c r="EJD23" s="467"/>
      <c r="EJE23" s="466"/>
      <c r="EJF23" s="467"/>
      <c r="EJG23" s="466"/>
      <c r="EJH23" s="467"/>
      <c r="EJI23" s="466"/>
      <c r="EJJ23" s="467"/>
      <c r="EJK23" s="97"/>
      <c r="EJL23" s="466"/>
      <c r="EJM23" s="467"/>
      <c r="EJN23" s="466"/>
      <c r="EJO23" s="467"/>
      <c r="EJP23" s="466"/>
      <c r="EJQ23" s="467"/>
      <c r="EJR23" s="466"/>
      <c r="EJS23" s="467"/>
      <c r="EJT23" s="466"/>
      <c r="EJU23" s="467"/>
      <c r="EJV23" s="466"/>
      <c r="EJW23" s="467"/>
      <c r="EJX23" s="466"/>
      <c r="EJY23" s="467"/>
      <c r="EJZ23" s="466"/>
      <c r="EKA23" s="467"/>
      <c r="EKB23" s="466"/>
      <c r="EKC23" s="467"/>
      <c r="EKD23" s="466"/>
      <c r="EKE23" s="467"/>
      <c r="EKF23" s="466"/>
      <c r="EKG23" s="467"/>
      <c r="EKH23" s="466"/>
      <c r="EKI23" s="467"/>
      <c r="EKJ23" s="97"/>
      <c r="EKK23" s="466"/>
      <c r="EKL23" s="467"/>
      <c r="EKM23" s="466"/>
      <c r="EKN23" s="467"/>
      <c r="EKO23" s="466"/>
      <c r="EKP23" s="467"/>
      <c r="EKQ23" s="466"/>
      <c r="EKR23" s="467"/>
      <c r="EKS23" s="466"/>
      <c r="EKT23" s="467"/>
      <c r="EKU23" s="466"/>
      <c r="EKV23" s="467"/>
      <c r="EKW23" s="466"/>
      <c r="EKX23" s="467"/>
      <c r="EKY23" s="466"/>
      <c r="EKZ23" s="467"/>
      <c r="ELA23" s="466"/>
      <c r="ELB23" s="467"/>
      <c r="ELC23" s="466"/>
      <c r="ELD23" s="467"/>
      <c r="ELE23" s="466"/>
      <c r="ELF23" s="467"/>
      <c r="ELG23" s="466"/>
      <c r="ELH23" s="467"/>
      <c r="ELI23" s="97"/>
      <c r="ELJ23" s="466"/>
      <c r="ELK23" s="467"/>
      <c r="ELL23" s="466"/>
      <c r="ELM23" s="467"/>
      <c r="ELN23" s="466"/>
      <c r="ELO23" s="467"/>
      <c r="ELP23" s="466"/>
      <c r="ELQ23" s="467"/>
      <c r="ELR23" s="466"/>
      <c r="ELS23" s="467"/>
      <c r="ELT23" s="466"/>
      <c r="ELU23" s="467"/>
      <c r="ELV23" s="466"/>
      <c r="ELW23" s="467"/>
      <c r="ELX23" s="466"/>
      <c r="ELY23" s="467"/>
      <c r="ELZ23" s="466"/>
      <c r="EMA23" s="467"/>
      <c r="EMB23" s="466"/>
      <c r="EMC23" s="467"/>
      <c r="EMD23" s="466"/>
      <c r="EME23" s="467"/>
      <c r="EMF23" s="466"/>
      <c r="EMG23" s="467"/>
      <c r="EMH23" s="97"/>
      <c r="EMI23" s="466"/>
      <c r="EMJ23" s="467"/>
      <c r="EMK23" s="466"/>
      <c r="EML23" s="467"/>
      <c r="EMM23" s="466"/>
      <c r="EMN23" s="467"/>
      <c r="EMO23" s="466"/>
      <c r="EMP23" s="467"/>
      <c r="EMQ23" s="466"/>
      <c r="EMR23" s="467"/>
      <c r="EMS23" s="466"/>
      <c r="EMT23" s="467"/>
      <c r="EMU23" s="466"/>
      <c r="EMV23" s="467"/>
      <c r="EMW23" s="466"/>
      <c r="EMX23" s="467"/>
      <c r="EMY23" s="466"/>
      <c r="EMZ23" s="467"/>
      <c r="ENA23" s="466"/>
      <c r="ENB23" s="467"/>
      <c r="ENC23" s="466"/>
      <c r="END23" s="467"/>
      <c r="ENE23" s="466"/>
      <c r="ENF23" s="467"/>
      <c r="ENG23" s="97"/>
      <c r="ENH23" s="466"/>
      <c r="ENI23" s="467"/>
      <c r="ENJ23" s="466"/>
      <c r="ENK23" s="467"/>
      <c r="ENL23" s="466"/>
      <c r="ENM23" s="467"/>
      <c r="ENN23" s="466"/>
      <c r="ENO23" s="467"/>
      <c r="ENP23" s="466"/>
      <c r="ENQ23" s="467"/>
      <c r="ENR23" s="466"/>
      <c r="ENS23" s="467"/>
      <c r="ENT23" s="466"/>
      <c r="ENU23" s="467"/>
      <c r="ENV23" s="466"/>
      <c r="ENW23" s="467"/>
      <c r="ENX23" s="466"/>
      <c r="ENY23" s="467"/>
      <c r="ENZ23" s="466"/>
      <c r="EOA23" s="467"/>
      <c r="EOB23" s="466"/>
      <c r="EOC23" s="467"/>
      <c r="EOD23" s="466"/>
      <c r="EOE23" s="467"/>
      <c r="EOF23" s="97"/>
      <c r="EOG23" s="466"/>
      <c r="EOH23" s="467"/>
      <c r="EOI23" s="466"/>
      <c r="EOJ23" s="467"/>
      <c r="EOK23" s="466"/>
      <c r="EOL23" s="467"/>
      <c r="EOM23" s="466"/>
      <c r="EON23" s="467"/>
      <c r="EOO23" s="466"/>
      <c r="EOP23" s="467"/>
      <c r="EOQ23" s="466"/>
      <c r="EOR23" s="467"/>
      <c r="EOS23" s="466"/>
      <c r="EOT23" s="467"/>
      <c r="EOU23" s="466"/>
      <c r="EOV23" s="467"/>
      <c r="EOW23" s="466"/>
      <c r="EOX23" s="467"/>
      <c r="EOY23" s="466"/>
      <c r="EOZ23" s="467"/>
      <c r="EPA23" s="466"/>
      <c r="EPB23" s="467"/>
      <c r="EPC23" s="466"/>
      <c r="EPD23" s="467"/>
      <c r="EPE23" s="97"/>
      <c r="EPF23" s="466"/>
      <c r="EPG23" s="467"/>
      <c r="EPH23" s="466"/>
      <c r="EPI23" s="467"/>
      <c r="EPJ23" s="466"/>
      <c r="EPK23" s="467"/>
      <c r="EPL23" s="466"/>
      <c r="EPM23" s="467"/>
      <c r="EPN23" s="466"/>
      <c r="EPO23" s="467"/>
      <c r="EPP23" s="466"/>
      <c r="EPQ23" s="467"/>
      <c r="EPR23" s="466"/>
      <c r="EPS23" s="467"/>
      <c r="EPT23" s="466"/>
      <c r="EPU23" s="467"/>
      <c r="EPV23" s="466"/>
      <c r="EPW23" s="467"/>
      <c r="EPX23" s="466"/>
      <c r="EPY23" s="467"/>
      <c r="EPZ23" s="466"/>
      <c r="EQA23" s="467"/>
      <c r="EQB23" s="466"/>
      <c r="EQC23" s="467"/>
      <c r="EQD23" s="97"/>
      <c r="EQE23" s="466"/>
      <c r="EQF23" s="467"/>
      <c r="EQG23" s="466"/>
      <c r="EQH23" s="467"/>
      <c r="EQI23" s="466"/>
      <c r="EQJ23" s="467"/>
      <c r="EQK23" s="466"/>
      <c r="EQL23" s="467"/>
      <c r="EQM23" s="466"/>
      <c r="EQN23" s="467"/>
      <c r="EQO23" s="466"/>
      <c r="EQP23" s="467"/>
      <c r="EQQ23" s="466"/>
      <c r="EQR23" s="467"/>
      <c r="EQS23" s="466"/>
      <c r="EQT23" s="467"/>
      <c r="EQU23" s="466"/>
      <c r="EQV23" s="467"/>
      <c r="EQW23" s="466"/>
      <c r="EQX23" s="467"/>
      <c r="EQY23" s="466"/>
      <c r="EQZ23" s="467"/>
      <c r="ERA23" s="466"/>
      <c r="ERB23" s="467"/>
      <c r="ERC23" s="97"/>
      <c r="ERD23" s="466"/>
      <c r="ERE23" s="467"/>
      <c r="ERF23" s="466"/>
      <c r="ERG23" s="467"/>
      <c r="ERH23" s="466"/>
      <c r="ERI23" s="467"/>
      <c r="ERJ23" s="466"/>
      <c r="ERK23" s="467"/>
      <c r="ERL23" s="466"/>
      <c r="ERM23" s="467"/>
      <c r="ERN23" s="466"/>
      <c r="ERO23" s="467"/>
      <c r="ERP23" s="466"/>
      <c r="ERQ23" s="467"/>
      <c r="ERR23" s="466"/>
      <c r="ERS23" s="467"/>
      <c r="ERT23" s="466"/>
      <c r="ERU23" s="467"/>
      <c r="ERV23" s="466"/>
      <c r="ERW23" s="467"/>
      <c r="ERX23" s="466"/>
      <c r="ERY23" s="467"/>
      <c r="ERZ23" s="466"/>
      <c r="ESA23" s="467"/>
      <c r="ESB23" s="97"/>
      <c r="ESC23" s="466"/>
      <c r="ESD23" s="467"/>
      <c r="ESE23" s="466"/>
      <c r="ESF23" s="467"/>
      <c r="ESG23" s="466"/>
      <c r="ESH23" s="467"/>
      <c r="ESI23" s="466"/>
      <c r="ESJ23" s="467"/>
      <c r="ESK23" s="466"/>
      <c r="ESL23" s="467"/>
      <c r="ESM23" s="466"/>
      <c r="ESN23" s="467"/>
      <c r="ESO23" s="466"/>
      <c r="ESP23" s="467"/>
      <c r="ESQ23" s="466"/>
      <c r="ESR23" s="467"/>
      <c r="ESS23" s="466"/>
      <c r="EST23" s="467"/>
      <c r="ESU23" s="466"/>
      <c r="ESV23" s="467"/>
      <c r="ESW23" s="466"/>
      <c r="ESX23" s="467"/>
      <c r="ESY23" s="466"/>
      <c r="ESZ23" s="467"/>
      <c r="ETA23" s="97"/>
      <c r="ETB23" s="466"/>
      <c r="ETC23" s="467"/>
      <c r="ETD23" s="466"/>
      <c r="ETE23" s="467"/>
      <c r="ETF23" s="466"/>
      <c r="ETG23" s="467"/>
      <c r="ETH23" s="466"/>
      <c r="ETI23" s="467"/>
      <c r="ETJ23" s="466"/>
      <c r="ETK23" s="467"/>
      <c r="ETL23" s="466"/>
      <c r="ETM23" s="467"/>
      <c r="ETN23" s="466"/>
      <c r="ETO23" s="467"/>
      <c r="ETP23" s="466"/>
      <c r="ETQ23" s="467"/>
      <c r="ETR23" s="466"/>
      <c r="ETS23" s="467"/>
      <c r="ETT23" s="466"/>
      <c r="ETU23" s="467"/>
      <c r="ETV23" s="466"/>
      <c r="ETW23" s="467"/>
      <c r="ETX23" s="466"/>
      <c r="ETY23" s="467"/>
      <c r="ETZ23" s="97"/>
      <c r="EUA23" s="466"/>
      <c r="EUB23" s="467"/>
      <c r="EUC23" s="466"/>
      <c r="EUD23" s="467"/>
      <c r="EUE23" s="466"/>
      <c r="EUF23" s="467"/>
      <c r="EUG23" s="466"/>
      <c r="EUH23" s="467"/>
      <c r="EUI23" s="466"/>
      <c r="EUJ23" s="467"/>
      <c r="EUK23" s="466"/>
      <c r="EUL23" s="467"/>
      <c r="EUM23" s="466"/>
      <c r="EUN23" s="467"/>
      <c r="EUO23" s="466"/>
      <c r="EUP23" s="467"/>
      <c r="EUQ23" s="466"/>
      <c r="EUR23" s="467"/>
      <c r="EUS23" s="466"/>
      <c r="EUT23" s="467"/>
      <c r="EUU23" s="466"/>
      <c r="EUV23" s="467"/>
      <c r="EUW23" s="466"/>
      <c r="EUX23" s="467"/>
      <c r="EUY23" s="97"/>
      <c r="EUZ23" s="466"/>
      <c r="EVA23" s="467"/>
      <c r="EVB23" s="466"/>
      <c r="EVC23" s="467"/>
      <c r="EVD23" s="466"/>
      <c r="EVE23" s="467"/>
      <c r="EVF23" s="466"/>
      <c r="EVG23" s="467"/>
      <c r="EVH23" s="466"/>
      <c r="EVI23" s="467"/>
      <c r="EVJ23" s="466"/>
      <c r="EVK23" s="467"/>
      <c r="EVL23" s="466"/>
      <c r="EVM23" s="467"/>
      <c r="EVN23" s="466"/>
      <c r="EVO23" s="467"/>
      <c r="EVP23" s="466"/>
      <c r="EVQ23" s="467"/>
      <c r="EVR23" s="466"/>
      <c r="EVS23" s="467"/>
      <c r="EVT23" s="466"/>
      <c r="EVU23" s="467"/>
      <c r="EVV23" s="466"/>
      <c r="EVW23" s="467"/>
      <c r="EVX23" s="97"/>
      <c r="EVY23" s="466"/>
      <c r="EVZ23" s="467"/>
      <c r="EWA23" s="466"/>
      <c r="EWB23" s="467"/>
      <c r="EWC23" s="466"/>
      <c r="EWD23" s="467"/>
      <c r="EWE23" s="466"/>
      <c r="EWF23" s="467"/>
      <c r="EWG23" s="466"/>
      <c r="EWH23" s="467"/>
      <c r="EWI23" s="466"/>
      <c r="EWJ23" s="467"/>
      <c r="EWK23" s="466"/>
      <c r="EWL23" s="467"/>
      <c r="EWM23" s="466"/>
      <c r="EWN23" s="467"/>
      <c r="EWO23" s="466"/>
      <c r="EWP23" s="467"/>
      <c r="EWQ23" s="466"/>
      <c r="EWR23" s="467"/>
      <c r="EWS23" s="466"/>
      <c r="EWT23" s="467"/>
      <c r="EWU23" s="466"/>
      <c r="EWV23" s="467"/>
      <c r="EWW23" s="97"/>
      <c r="EWX23" s="466"/>
      <c r="EWY23" s="467"/>
      <c r="EWZ23" s="466"/>
      <c r="EXA23" s="467"/>
      <c r="EXB23" s="466"/>
      <c r="EXC23" s="467"/>
      <c r="EXD23" s="466"/>
      <c r="EXE23" s="467"/>
      <c r="EXF23" s="466"/>
      <c r="EXG23" s="467"/>
      <c r="EXH23" s="466"/>
      <c r="EXI23" s="467"/>
      <c r="EXJ23" s="466"/>
      <c r="EXK23" s="467"/>
      <c r="EXL23" s="466"/>
      <c r="EXM23" s="467"/>
      <c r="EXN23" s="466"/>
      <c r="EXO23" s="467"/>
      <c r="EXP23" s="466"/>
      <c r="EXQ23" s="467"/>
      <c r="EXR23" s="466"/>
      <c r="EXS23" s="467"/>
      <c r="EXT23" s="466"/>
      <c r="EXU23" s="467"/>
      <c r="EXV23" s="97"/>
      <c r="EXW23" s="466"/>
      <c r="EXX23" s="467"/>
      <c r="EXY23" s="466"/>
      <c r="EXZ23" s="467"/>
      <c r="EYA23" s="466"/>
      <c r="EYB23" s="467"/>
      <c r="EYC23" s="466"/>
      <c r="EYD23" s="467"/>
      <c r="EYE23" s="466"/>
      <c r="EYF23" s="467"/>
      <c r="EYG23" s="466"/>
      <c r="EYH23" s="467"/>
      <c r="EYI23" s="466"/>
      <c r="EYJ23" s="467"/>
      <c r="EYK23" s="466"/>
      <c r="EYL23" s="467"/>
      <c r="EYM23" s="466"/>
      <c r="EYN23" s="467"/>
      <c r="EYO23" s="466"/>
      <c r="EYP23" s="467"/>
      <c r="EYQ23" s="466"/>
      <c r="EYR23" s="467"/>
      <c r="EYS23" s="466"/>
      <c r="EYT23" s="467"/>
      <c r="EYU23" s="97"/>
      <c r="EYV23" s="466"/>
      <c r="EYW23" s="467"/>
      <c r="EYX23" s="466"/>
      <c r="EYY23" s="467"/>
      <c r="EYZ23" s="466"/>
      <c r="EZA23" s="467"/>
      <c r="EZB23" s="466"/>
      <c r="EZC23" s="467"/>
      <c r="EZD23" s="466"/>
      <c r="EZE23" s="467"/>
      <c r="EZF23" s="466"/>
      <c r="EZG23" s="467"/>
      <c r="EZH23" s="466"/>
      <c r="EZI23" s="467"/>
      <c r="EZJ23" s="466"/>
      <c r="EZK23" s="467"/>
      <c r="EZL23" s="466"/>
      <c r="EZM23" s="467"/>
      <c r="EZN23" s="466"/>
      <c r="EZO23" s="467"/>
      <c r="EZP23" s="466"/>
      <c r="EZQ23" s="467"/>
      <c r="EZR23" s="466"/>
      <c r="EZS23" s="467"/>
      <c r="EZT23" s="97"/>
      <c r="EZU23" s="466"/>
      <c r="EZV23" s="467"/>
      <c r="EZW23" s="466"/>
      <c r="EZX23" s="467"/>
      <c r="EZY23" s="466"/>
      <c r="EZZ23" s="467"/>
      <c r="FAA23" s="466"/>
      <c r="FAB23" s="467"/>
      <c r="FAC23" s="466"/>
      <c r="FAD23" s="467"/>
      <c r="FAE23" s="466"/>
      <c r="FAF23" s="467"/>
      <c r="FAG23" s="466"/>
      <c r="FAH23" s="467"/>
      <c r="FAI23" s="466"/>
      <c r="FAJ23" s="467"/>
      <c r="FAK23" s="466"/>
      <c r="FAL23" s="467"/>
      <c r="FAM23" s="466"/>
      <c r="FAN23" s="467"/>
      <c r="FAO23" s="466"/>
      <c r="FAP23" s="467"/>
      <c r="FAQ23" s="466"/>
      <c r="FAR23" s="467"/>
      <c r="FAS23" s="97"/>
      <c r="FAT23" s="466"/>
      <c r="FAU23" s="467"/>
      <c r="FAV23" s="466"/>
      <c r="FAW23" s="467"/>
      <c r="FAX23" s="466"/>
      <c r="FAY23" s="467"/>
      <c r="FAZ23" s="466"/>
      <c r="FBA23" s="467"/>
      <c r="FBB23" s="466"/>
      <c r="FBC23" s="467"/>
      <c r="FBD23" s="466"/>
      <c r="FBE23" s="467"/>
      <c r="FBF23" s="466"/>
      <c r="FBG23" s="467"/>
      <c r="FBH23" s="466"/>
      <c r="FBI23" s="467"/>
      <c r="FBJ23" s="466"/>
      <c r="FBK23" s="467"/>
      <c r="FBL23" s="466"/>
      <c r="FBM23" s="467"/>
      <c r="FBN23" s="466"/>
      <c r="FBO23" s="467"/>
      <c r="FBP23" s="466"/>
      <c r="FBQ23" s="467"/>
      <c r="FBR23" s="97"/>
      <c r="FBS23" s="466"/>
      <c r="FBT23" s="467"/>
      <c r="FBU23" s="466"/>
      <c r="FBV23" s="467"/>
      <c r="FBW23" s="466"/>
      <c r="FBX23" s="467"/>
      <c r="FBY23" s="466"/>
      <c r="FBZ23" s="467"/>
      <c r="FCA23" s="466"/>
      <c r="FCB23" s="467"/>
      <c r="FCC23" s="466"/>
      <c r="FCD23" s="467"/>
      <c r="FCE23" s="466"/>
      <c r="FCF23" s="467"/>
      <c r="FCG23" s="466"/>
      <c r="FCH23" s="467"/>
      <c r="FCI23" s="466"/>
      <c r="FCJ23" s="467"/>
      <c r="FCK23" s="466"/>
      <c r="FCL23" s="467"/>
      <c r="FCM23" s="466"/>
      <c r="FCN23" s="467"/>
      <c r="FCO23" s="466"/>
      <c r="FCP23" s="467"/>
      <c r="FCQ23" s="97"/>
      <c r="FCR23" s="466"/>
      <c r="FCS23" s="467"/>
      <c r="FCT23" s="466"/>
      <c r="FCU23" s="467"/>
      <c r="FCV23" s="466"/>
      <c r="FCW23" s="467"/>
      <c r="FCX23" s="466"/>
      <c r="FCY23" s="467"/>
      <c r="FCZ23" s="466"/>
      <c r="FDA23" s="467"/>
      <c r="FDB23" s="466"/>
      <c r="FDC23" s="467"/>
      <c r="FDD23" s="466"/>
      <c r="FDE23" s="467"/>
      <c r="FDF23" s="466"/>
      <c r="FDG23" s="467"/>
      <c r="FDH23" s="466"/>
      <c r="FDI23" s="467"/>
      <c r="FDJ23" s="466"/>
      <c r="FDK23" s="467"/>
      <c r="FDL23" s="466"/>
      <c r="FDM23" s="467"/>
      <c r="FDN23" s="466"/>
      <c r="FDO23" s="467"/>
      <c r="FDP23" s="97"/>
      <c r="FDQ23" s="466"/>
      <c r="FDR23" s="467"/>
      <c r="FDS23" s="466"/>
      <c r="FDT23" s="467"/>
      <c r="FDU23" s="466"/>
      <c r="FDV23" s="467"/>
      <c r="FDW23" s="466"/>
      <c r="FDX23" s="467"/>
      <c r="FDY23" s="466"/>
      <c r="FDZ23" s="467"/>
      <c r="FEA23" s="466"/>
      <c r="FEB23" s="467"/>
      <c r="FEC23" s="466"/>
      <c r="FED23" s="467"/>
      <c r="FEE23" s="466"/>
      <c r="FEF23" s="467"/>
      <c r="FEG23" s="466"/>
      <c r="FEH23" s="467"/>
      <c r="FEI23" s="466"/>
      <c r="FEJ23" s="467"/>
      <c r="FEK23" s="466"/>
      <c r="FEL23" s="467"/>
      <c r="FEM23" s="466"/>
      <c r="FEN23" s="467"/>
      <c r="FEO23" s="97"/>
      <c r="FEP23" s="466"/>
      <c r="FEQ23" s="467"/>
      <c r="FER23" s="466"/>
      <c r="FES23" s="467"/>
      <c r="FET23" s="466"/>
      <c r="FEU23" s="467"/>
      <c r="FEV23" s="466"/>
      <c r="FEW23" s="467"/>
      <c r="FEX23" s="466"/>
      <c r="FEY23" s="467"/>
      <c r="FEZ23" s="466"/>
      <c r="FFA23" s="467"/>
      <c r="FFB23" s="466"/>
      <c r="FFC23" s="467"/>
      <c r="FFD23" s="466"/>
      <c r="FFE23" s="467"/>
      <c r="FFF23" s="466"/>
      <c r="FFG23" s="467"/>
      <c r="FFH23" s="466"/>
      <c r="FFI23" s="467"/>
      <c r="FFJ23" s="466"/>
      <c r="FFK23" s="467"/>
      <c r="FFL23" s="466"/>
      <c r="FFM23" s="467"/>
      <c r="FFN23" s="97"/>
      <c r="FFO23" s="466"/>
      <c r="FFP23" s="467"/>
      <c r="FFQ23" s="466"/>
      <c r="FFR23" s="467"/>
      <c r="FFS23" s="466"/>
      <c r="FFT23" s="467"/>
      <c r="FFU23" s="466"/>
      <c r="FFV23" s="467"/>
      <c r="FFW23" s="466"/>
      <c r="FFX23" s="467"/>
      <c r="FFY23" s="466"/>
      <c r="FFZ23" s="467"/>
      <c r="FGA23" s="466"/>
      <c r="FGB23" s="467"/>
      <c r="FGC23" s="466"/>
      <c r="FGD23" s="467"/>
      <c r="FGE23" s="466"/>
      <c r="FGF23" s="467"/>
      <c r="FGG23" s="466"/>
      <c r="FGH23" s="467"/>
      <c r="FGI23" s="466"/>
      <c r="FGJ23" s="467"/>
      <c r="FGK23" s="466"/>
      <c r="FGL23" s="467"/>
      <c r="FGM23" s="97"/>
      <c r="FGN23" s="466"/>
      <c r="FGO23" s="467"/>
      <c r="FGP23" s="466"/>
      <c r="FGQ23" s="467"/>
      <c r="FGR23" s="466"/>
      <c r="FGS23" s="467"/>
      <c r="FGT23" s="466"/>
      <c r="FGU23" s="467"/>
      <c r="FGV23" s="466"/>
      <c r="FGW23" s="467"/>
      <c r="FGX23" s="466"/>
      <c r="FGY23" s="467"/>
      <c r="FGZ23" s="466"/>
      <c r="FHA23" s="467"/>
      <c r="FHB23" s="466"/>
      <c r="FHC23" s="467"/>
      <c r="FHD23" s="466"/>
      <c r="FHE23" s="467"/>
      <c r="FHF23" s="466"/>
      <c r="FHG23" s="467"/>
      <c r="FHH23" s="466"/>
      <c r="FHI23" s="467"/>
      <c r="FHJ23" s="466"/>
      <c r="FHK23" s="467"/>
      <c r="FHL23" s="97"/>
      <c r="FHM23" s="466"/>
      <c r="FHN23" s="467"/>
      <c r="FHO23" s="466"/>
      <c r="FHP23" s="467"/>
      <c r="FHQ23" s="466"/>
      <c r="FHR23" s="467"/>
      <c r="FHS23" s="466"/>
      <c r="FHT23" s="467"/>
      <c r="FHU23" s="466"/>
      <c r="FHV23" s="467"/>
      <c r="FHW23" s="466"/>
      <c r="FHX23" s="467"/>
      <c r="FHY23" s="466"/>
      <c r="FHZ23" s="467"/>
      <c r="FIA23" s="466"/>
      <c r="FIB23" s="467"/>
      <c r="FIC23" s="466"/>
      <c r="FID23" s="467"/>
      <c r="FIE23" s="466"/>
      <c r="FIF23" s="467"/>
      <c r="FIG23" s="466"/>
      <c r="FIH23" s="467"/>
      <c r="FII23" s="466"/>
      <c r="FIJ23" s="467"/>
      <c r="FIK23" s="97"/>
      <c r="FIL23" s="466"/>
      <c r="FIM23" s="467"/>
      <c r="FIN23" s="466"/>
      <c r="FIO23" s="467"/>
      <c r="FIP23" s="466"/>
      <c r="FIQ23" s="467"/>
      <c r="FIR23" s="466"/>
      <c r="FIS23" s="467"/>
      <c r="FIT23" s="466"/>
      <c r="FIU23" s="467"/>
      <c r="FIV23" s="466"/>
      <c r="FIW23" s="467"/>
      <c r="FIX23" s="466"/>
      <c r="FIY23" s="467"/>
      <c r="FIZ23" s="466"/>
      <c r="FJA23" s="467"/>
      <c r="FJB23" s="466"/>
      <c r="FJC23" s="467"/>
      <c r="FJD23" s="466"/>
      <c r="FJE23" s="467"/>
      <c r="FJF23" s="466"/>
      <c r="FJG23" s="467"/>
      <c r="FJH23" s="466"/>
      <c r="FJI23" s="467"/>
      <c r="FJJ23" s="97"/>
      <c r="FJK23" s="466"/>
      <c r="FJL23" s="467"/>
      <c r="FJM23" s="466"/>
      <c r="FJN23" s="467"/>
      <c r="FJO23" s="466"/>
      <c r="FJP23" s="467"/>
      <c r="FJQ23" s="466"/>
      <c r="FJR23" s="467"/>
      <c r="FJS23" s="466"/>
      <c r="FJT23" s="467"/>
      <c r="FJU23" s="466"/>
      <c r="FJV23" s="467"/>
      <c r="FJW23" s="466"/>
      <c r="FJX23" s="467"/>
      <c r="FJY23" s="466"/>
      <c r="FJZ23" s="467"/>
      <c r="FKA23" s="466"/>
      <c r="FKB23" s="467"/>
      <c r="FKC23" s="466"/>
      <c r="FKD23" s="467"/>
      <c r="FKE23" s="466"/>
      <c r="FKF23" s="467"/>
      <c r="FKG23" s="466"/>
      <c r="FKH23" s="467"/>
      <c r="FKI23" s="97"/>
      <c r="FKJ23" s="466"/>
      <c r="FKK23" s="467"/>
      <c r="FKL23" s="466"/>
      <c r="FKM23" s="467"/>
      <c r="FKN23" s="466"/>
      <c r="FKO23" s="467"/>
      <c r="FKP23" s="466"/>
      <c r="FKQ23" s="467"/>
      <c r="FKR23" s="466"/>
      <c r="FKS23" s="467"/>
      <c r="FKT23" s="466"/>
      <c r="FKU23" s="467"/>
      <c r="FKV23" s="466"/>
      <c r="FKW23" s="467"/>
      <c r="FKX23" s="466"/>
      <c r="FKY23" s="467"/>
      <c r="FKZ23" s="466"/>
      <c r="FLA23" s="467"/>
      <c r="FLB23" s="466"/>
      <c r="FLC23" s="467"/>
      <c r="FLD23" s="466"/>
      <c r="FLE23" s="467"/>
      <c r="FLF23" s="466"/>
      <c r="FLG23" s="467"/>
      <c r="FLH23" s="97"/>
      <c r="FLI23" s="466"/>
      <c r="FLJ23" s="467"/>
      <c r="FLK23" s="466"/>
      <c r="FLL23" s="467"/>
      <c r="FLM23" s="466"/>
      <c r="FLN23" s="467"/>
      <c r="FLO23" s="466"/>
      <c r="FLP23" s="467"/>
      <c r="FLQ23" s="466"/>
      <c r="FLR23" s="467"/>
      <c r="FLS23" s="466"/>
      <c r="FLT23" s="467"/>
      <c r="FLU23" s="466"/>
      <c r="FLV23" s="467"/>
      <c r="FLW23" s="466"/>
      <c r="FLX23" s="467"/>
      <c r="FLY23" s="466"/>
      <c r="FLZ23" s="467"/>
      <c r="FMA23" s="466"/>
      <c r="FMB23" s="467"/>
      <c r="FMC23" s="466"/>
      <c r="FMD23" s="467"/>
      <c r="FME23" s="466"/>
      <c r="FMF23" s="467"/>
      <c r="FMG23" s="97"/>
      <c r="FMH23" s="466"/>
      <c r="FMI23" s="467"/>
      <c r="FMJ23" s="466"/>
      <c r="FMK23" s="467"/>
      <c r="FML23" s="466"/>
      <c r="FMM23" s="467"/>
      <c r="FMN23" s="466"/>
      <c r="FMO23" s="467"/>
      <c r="FMP23" s="466"/>
      <c r="FMQ23" s="467"/>
      <c r="FMR23" s="466"/>
      <c r="FMS23" s="467"/>
      <c r="FMT23" s="466"/>
      <c r="FMU23" s="467"/>
      <c r="FMV23" s="466"/>
      <c r="FMW23" s="467"/>
      <c r="FMX23" s="466"/>
      <c r="FMY23" s="467"/>
      <c r="FMZ23" s="466"/>
      <c r="FNA23" s="467"/>
      <c r="FNB23" s="466"/>
      <c r="FNC23" s="467"/>
      <c r="FND23" s="466"/>
      <c r="FNE23" s="467"/>
      <c r="FNF23" s="97"/>
      <c r="FNG23" s="466"/>
      <c r="FNH23" s="467"/>
      <c r="FNI23" s="466"/>
      <c r="FNJ23" s="467"/>
      <c r="FNK23" s="466"/>
      <c r="FNL23" s="467"/>
      <c r="FNM23" s="466"/>
      <c r="FNN23" s="467"/>
      <c r="FNO23" s="466"/>
      <c r="FNP23" s="467"/>
      <c r="FNQ23" s="466"/>
      <c r="FNR23" s="467"/>
      <c r="FNS23" s="466"/>
      <c r="FNT23" s="467"/>
      <c r="FNU23" s="466"/>
      <c r="FNV23" s="467"/>
      <c r="FNW23" s="466"/>
      <c r="FNX23" s="467"/>
      <c r="FNY23" s="466"/>
      <c r="FNZ23" s="467"/>
      <c r="FOA23" s="466"/>
      <c r="FOB23" s="467"/>
      <c r="FOC23" s="466"/>
      <c r="FOD23" s="467"/>
      <c r="FOE23" s="97"/>
      <c r="FOF23" s="466"/>
      <c r="FOG23" s="467"/>
      <c r="FOH23" s="466"/>
      <c r="FOI23" s="467"/>
      <c r="FOJ23" s="466"/>
      <c r="FOK23" s="467"/>
      <c r="FOL23" s="466"/>
      <c r="FOM23" s="467"/>
      <c r="FON23" s="466"/>
      <c r="FOO23" s="467"/>
      <c r="FOP23" s="466"/>
      <c r="FOQ23" s="467"/>
      <c r="FOR23" s="466"/>
      <c r="FOS23" s="467"/>
      <c r="FOT23" s="466"/>
      <c r="FOU23" s="467"/>
      <c r="FOV23" s="466"/>
      <c r="FOW23" s="467"/>
      <c r="FOX23" s="466"/>
      <c r="FOY23" s="467"/>
      <c r="FOZ23" s="466"/>
      <c r="FPA23" s="467"/>
      <c r="FPB23" s="466"/>
      <c r="FPC23" s="467"/>
      <c r="FPD23" s="97"/>
      <c r="FPE23" s="466"/>
      <c r="FPF23" s="467"/>
      <c r="FPG23" s="466"/>
      <c r="FPH23" s="467"/>
      <c r="FPI23" s="466"/>
      <c r="FPJ23" s="467"/>
      <c r="FPK23" s="466"/>
      <c r="FPL23" s="467"/>
      <c r="FPM23" s="466"/>
      <c r="FPN23" s="467"/>
      <c r="FPO23" s="466"/>
      <c r="FPP23" s="467"/>
      <c r="FPQ23" s="466"/>
      <c r="FPR23" s="467"/>
      <c r="FPS23" s="466"/>
      <c r="FPT23" s="467"/>
      <c r="FPU23" s="466"/>
      <c r="FPV23" s="467"/>
      <c r="FPW23" s="466"/>
      <c r="FPX23" s="467"/>
      <c r="FPY23" s="466"/>
      <c r="FPZ23" s="467"/>
      <c r="FQA23" s="466"/>
      <c r="FQB23" s="467"/>
      <c r="FQC23" s="97"/>
      <c r="FQD23" s="466"/>
      <c r="FQE23" s="467"/>
      <c r="FQF23" s="466"/>
      <c r="FQG23" s="467"/>
      <c r="FQH23" s="466"/>
      <c r="FQI23" s="467"/>
      <c r="FQJ23" s="466"/>
      <c r="FQK23" s="467"/>
      <c r="FQL23" s="466"/>
      <c r="FQM23" s="467"/>
      <c r="FQN23" s="466"/>
      <c r="FQO23" s="467"/>
      <c r="FQP23" s="466"/>
      <c r="FQQ23" s="467"/>
      <c r="FQR23" s="466"/>
      <c r="FQS23" s="467"/>
      <c r="FQT23" s="466"/>
      <c r="FQU23" s="467"/>
      <c r="FQV23" s="466"/>
      <c r="FQW23" s="467"/>
      <c r="FQX23" s="466"/>
      <c r="FQY23" s="467"/>
      <c r="FQZ23" s="466"/>
      <c r="FRA23" s="467"/>
      <c r="FRB23" s="97"/>
      <c r="FRC23" s="466"/>
      <c r="FRD23" s="467"/>
      <c r="FRE23" s="466"/>
      <c r="FRF23" s="467"/>
      <c r="FRG23" s="466"/>
      <c r="FRH23" s="467"/>
      <c r="FRI23" s="466"/>
      <c r="FRJ23" s="467"/>
      <c r="FRK23" s="466"/>
      <c r="FRL23" s="467"/>
      <c r="FRM23" s="466"/>
      <c r="FRN23" s="467"/>
      <c r="FRO23" s="466"/>
      <c r="FRP23" s="467"/>
      <c r="FRQ23" s="466"/>
      <c r="FRR23" s="467"/>
      <c r="FRS23" s="466"/>
      <c r="FRT23" s="467"/>
      <c r="FRU23" s="466"/>
      <c r="FRV23" s="467"/>
      <c r="FRW23" s="466"/>
      <c r="FRX23" s="467"/>
      <c r="FRY23" s="466"/>
      <c r="FRZ23" s="467"/>
      <c r="FSA23" s="97"/>
      <c r="FSB23" s="466"/>
      <c r="FSC23" s="467"/>
      <c r="FSD23" s="466"/>
      <c r="FSE23" s="467"/>
      <c r="FSF23" s="466"/>
      <c r="FSG23" s="467"/>
      <c r="FSH23" s="466"/>
      <c r="FSI23" s="467"/>
      <c r="FSJ23" s="466"/>
      <c r="FSK23" s="467"/>
      <c r="FSL23" s="466"/>
      <c r="FSM23" s="467"/>
      <c r="FSN23" s="466"/>
      <c r="FSO23" s="467"/>
      <c r="FSP23" s="466"/>
      <c r="FSQ23" s="467"/>
      <c r="FSR23" s="466"/>
      <c r="FSS23" s="467"/>
      <c r="FST23" s="466"/>
      <c r="FSU23" s="467"/>
      <c r="FSV23" s="466"/>
      <c r="FSW23" s="467"/>
      <c r="FSX23" s="466"/>
      <c r="FSY23" s="467"/>
      <c r="FSZ23" s="97"/>
      <c r="FTA23" s="466"/>
      <c r="FTB23" s="467"/>
      <c r="FTC23" s="466"/>
      <c r="FTD23" s="467"/>
      <c r="FTE23" s="466"/>
      <c r="FTF23" s="467"/>
      <c r="FTG23" s="466"/>
      <c r="FTH23" s="467"/>
      <c r="FTI23" s="466"/>
      <c r="FTJ23" s="467"/>
      <c r="FTK23" s="466"/>
      <c r="FTL23" s="467"/>
      <c r="FTM23" s="466"/>
      <c r="FTN23" s="467"/>
      <c r="FTO23" s="466"/>
      <c r="FTP23" s="467"/>
      <c r="FTQ23" s="466"/>
      <c r="FTR23" s="467"/>
      <c r="FTS23" s="466"/>
      <c r="FTT23" s="467"/>
      <c r="FTU23" s="466"/>
      <c r="FTV23" s="467"/>
      <c r="FTW23" s="466"/>
      <c r="FTX23" s="467"/>
      <c r="FTY23" s="97"/>
      <c r="FTZ23" s="466"/>
      <c r="FUA23" s="467"/>
      <c r="FUB23" s="466"/>
      <c r="FUC23" s="467"/>
      <c r="FUD23" s="466"/>
      <c r="FUE23" s="467"/>
      <c r="FUF23" s="466"/>
      <c r="FUG23" s="467"/>
      <c r="FUH23" s="466"/>
      <c r="FUI23" s="467"/>
      <c r="FUJ23" s="466"/>
      <c r="FUK23" s="467"/>
      <c r="FUL23" s="466"/>
      <c r="FUM23" s="467"/>
      <c r="FUN23" s="466"/>
      <c r="FUO23" s="467"/>
      <c r="FUP23" s="466"/>
      <c r="FUQ23" s="467"/>
      <c r="FUR23" s="466"/>
      <c r="FUS23" s="467"/>
      <c r="FUT23" s="466"/>
      <c r="FUU23" s="467"/>
      <c r="FUV23" s="466"/>
      <c r="FUW23" s="467"/>
      <c r="FUX23" s="97"/>
      <c r="FUY23" s="466"/>
      <c r="FUZ23" s="467"/>
      <c r="FVA23" s="466"/>
      <c r="FVB23" s="467"/>
      <c r="FVC23" s="466"/>
      <c r="FVD23" s="467"/>
      <c r="FVE23" s="466"/>
      <c r="FVF23" s="467"/>
      <c r="FVG23" s="466"/>
      <c r="FVH23" s="467"/>
      <c r="FVI23" s="466"/>
      <c r="FVJ23" s="467"/>
      <c r="FVK23" s="466"/>
      <c r="FVL23" s="467"/>
      <c r="FVM23" s="466"/>
      <c r="FVN23" s="467"/>
      <c r="FVO23" s="466"/>
      <c r="FVP23" s="467"/>
      <c r="FVQ23" s="466"/>
      <c r="FVR23" s="467"/>
      <c r="FVS23" s="466"/>
      <c r="FVT23" s="467"/>
      <c r="FVU23" s="466"/>
      <c r="FVV23" s="467"/>
      <c r="FVW23" s="97"/>
      <c r="FVX23" s="466"/>
      <c r="FVY23" s="467"/>
      <c r="FVZ23" s="466"/>
      <c r="FWA23" s="467"/>
      <c r="FWB23" s="466"/>
      <c r="FWC23" s="467"/>
      <c r="FWD23" s="466"/>
      <c r="FWE23" s="467"/>
      <c r="FWF23" s="466"/>
      <c r="FWG23" s="467"/>
      <c r="FWH23" s="466"/>
      <c r="FWI23" s="467"/>
      <c r="FWJ23" s="466"/>
      <c r="FWK23" s="467"/>
      <c r="FWL23" s="466"/>
      <c r="FWM23" s="467"/>
      <c r="FWN23" s="466"/>
      <c r="FWO23" s="467"/>
      <c r="FWP23" s="466"/>
      <c r="FWQ23" s="467"/>
      <c r="FWR23" s="466"/>
      <c r="FWS23" s="467"/>
      <c r="FWT23" s="466"/>
      <c r="FWU23" s="467"/>
      <c r="FWV23" s="97"/>
      <c r="FWW23" s="466"/>
      <c r="FWX23" s="467"/>
      <c r="FWY23" s="466"/>
      <c r="FWZ23" s="467"/>
      <c r="FXA23" s="466"/>
      <c r="FXB23" s="467"/>
      <c r="FXC23" s="466"/>
      <c r="FXD23" s="467"/>
      <c r="FXE23" s="466"/>
      <c r="FXF23" s="467"/>
      <c r="FXG23" s="466"/>
      <c r="FXH23" s="467"/>
      <c r="FXI23" s="466"/>
      <c r="FXJ23" s="467"/>
      <c r="FXK23" s="466"/>
      <c r="FXL23" s="467"/>
      <c r="FXM23" s="466"/>
      <c r="FXN23" s="467"/>
      <c r="FXO23" s="466"/>
      <c r="FXP23" s="467"/>
      <c r="FXQ23" s="466"/>
      <c r="FXR23" s="467"/>
      <c r="FXS23" s="466"/>
      <c r="FXT23" s="467"/>
      <c r="FXU23" s="97"/>
      <c r="FXV23" s="466"/>
      <c r="FXW23" s="467"/>
      <c r="FXX23" s="466"/>
      <c r="FXY23" s="467"/>
      <c r="FXZ23" s="466"/>
      <c r="FYA23" s="467"/>
      <c r="FYB23" s="466"/>
      <c r="FYC23" s="467"/>
      <c r="FYD23" s="466"/>
      <c r="FYE23" s="467"/>
      <c r="FYF23" s="466"/>
      <c r="FYG23" s="467"/>
      <c r="FYH23" s="466"/>
      <c r="FYI23" s="467"/>
      <c r="FYJ23" s="466"/>
      <c r="FYK23" s="467"/>
      <c r="FYL23" s="466"/>
      <c r="FYM23" s="467"/>
      <c r="FYN23" s="466"/>
      <c r="FYO23" s="467"/>
      <c r="FYP23" s="466"/>
      <c r="FYQ23" s="467"/>
      <c r="FYR23" s="466"/>
      <c r="FYS23" s="467"/>
      <c r="FYT23" s="97"/>
      <c r="FYU23" s="466"/>
      <c r="FYV23" s="467"/>
      <c r="FYW23" s="466"/>
      <c r="FYX23" s="467"/>
      <c r="FYY23" s="466"/>
      <c r="FYZ23" s="467"/>
      <c r="FZA23" s="466"/>
      <c r="FZB23" s="467"/>
      <c r="FZC23" s="466"/>
      <c r="FZD23" s="467"/>
      <c r="FZE23" s="466"/>
      <c r="FZF23" s="467"/>
      <c r="FZG23" s="466"/>
      <c r="FZH23" s="467"/>
      <c r="FZI23" s="466"/>
      <c r="FZJ23" s="467"/>
      <c r="FZK23" s="466"/>
      <c r="FZL23" s="467"/>
      <c r="FZM23" s="466"/>
      <c r="FZN23" s="467"/>
      <c r="FZO23" s="466"/>
      <c r="FZP23" s="467"/>
      <c r="FZQ23" s="466"/>
      <c r="FZR23" s="467"/>
      <c r="FZS23" s="97"/>
      <c r="FZT23" s="466"/>
      <c r="FZU23" s="467"/>
      <c r="FZV23" s="466"/>
      <c r="FZW23" s="467"/>
      <c r="FZX23" s="466"/>
      <c r="FZY23" s="467"/>
      <c r="FZZ23" s="466"/>
      <c r="GAA23" s="467"/>
      <c r="GAB23" s="466"/>
      <c r="GAC23" s="467"/>
      <c r="GAD23" s="466"/>
      <c r="GAE23" s="467"/>
      <c r="GAF23" s="466"/>
      <c r="GAG23" s="467"/>
      <c r="GAH23" s="466"/>
      <c r="GAI23" s="467"/>
      <c r="GAJ23" s="466"/>
      <c r="GAK23" s="467"/>
      <c r="GAL23" s="466"/>
      <c r="GAM23" s="467"/>
      <c r="GAN23" s="466"/>
      <c r="GAO23" s="467"/>
      <c r="GAP23" s="466"/>
      <c r="GAQ23" s="467"/>
      <c r="GAR23" s="97"/>
      <c r="GAS23" s="466"/>
      <c r="GAT23" s="467"/>
      <c r="GAU23" s="466"/>
      <c r="GAV23" s="467"/>
      <c r="GAW23" s="466"/>
      <c r="GAX23" s="467"/>
      <c r="GAY23" s="466"/>
      <c r="GAZ23" s="467"/>
      <c r="GBA23" s="466"/>
      <c r="GBB23" s="467"/>
      <c r="GBC23" s="466"/>
      <c r="GBD23" s="467"/>
      <c r="GBE23" s="466"/>
      <c r="GBF23" s="467"/>
      <c r="GBG23" s="466"/>
      <c r="GBH23" s="467"/>
      <c r="GBI23" s="466"/>
      <c r="GBJ23" s="467"/>
      <c r="GBK23" s="466"/>
      <c r="GBL23" s="467"/>
      <c r="GBM23" s="466"/>
      <c r="GBN23" s="467"/>
      <c r="GBO23" s="466"/>
      <c r="GBP23" s="467"/>
      <c r="GBQ23" s="97"/>
      <c r="GBR23" s="466"/>
      <c r="GBS23" s="467"/>
      <c r="GBT23" s="466"/>
      <c r="GBU23" s="467"/>
      <c r="GBV23" s="466"/>
      <c r="GBW23" s="467"/>
      <c r="GBX23" s="466"/>
      <c r="GBY23" s="467"/>
      <c r="GBZ23" s="466"/>
      <c r="GCA23" s="467"/>
      <c r="GCB23" s="466"/>
      <c r="GCC23" s="467"/>
      <c r="GCD23" s="466"/>
      <c r="GCE23" s="467"/>
      <c r="GCF23" s="466"/>
      <c r="GCG23" s="467"/>
      <c r="GCH23" s="466"/>
      <c r="GCI23" s="467"/>
      <c r="GCJ23" s="466"/>
      <c r="GCK23" s="467"/>
      <c r="GCL23" s="466"/>
      <c r="GCM23" s="467"/>
      <c r="GCN23" s="466"/>
      <c r="GCO23" s="467"/>
      <c r="GCP23" s="97"/>
      <c r="GCQ23" s="466"/>
      <c r="GCR23" s="467"/>
      <c r="GCS23" s="466"/>
      <c r="GCT23" s="467"/>
      <c r="GCU23" s="466"/>
      <c r="GCV23" s="467"/>
      <c r="GCW23" s="466"/>
      <c r="GCX23" s="467"/>
      <c r="GCY23" s="466"/>
      <c r="GCZ23" s="467"/>
      <c r="GDA23" s="466"/>
      <c r="GDB23" s="467"/>
      <c r="GDC23" s="466"/>
      <c r="GDD23" s="467"/>
      <c r="GDE23" s="466"/>
      <c r="GDF23" s="467"/>
      <c r="GDG23" s="466"/>
      <c r="GDH23" s="467"/>
      <c r="GDI23" s="466"/>
      <c r="GDJ23" s="467"/>
      <c r="GDK23" s="466"/>
      <c r="GDL23" s="467"/>
      <c r="GDM23" s="466"/>
      <c r="GDN23" s="467"/>
      <c r="GDO23" s="97"/>
      <c r="GDP23" s="466"/>
      <c r="GDQ23" s="467"/>
      <c r="GDR23" s="466"/>
      <c r="GDS23" s="467"/>
      <c r="GDT23" s="466"/>
      <c r="GDU23" s="467"/>
      <c r="GDV23" s="466"/>
      <c r="GDW23" s="467"/>
      <c r="GDX23" s="466"/>
      <c r="GDY23" s="467"/>
      <c r="GDZ23" s="466"/>
      <c r="GEA23" s="467"/>
      <c r="GEB23" s="466"/>
      <c r="GEC23" s="467"/>
      <c r="GED23" s="466"/>
      <c r="GEE23" s="467"/>
      <c r="GEF23" s="466"/>
      <c r="GEG23" s="467"/>
      <c r="GEH23" s="466"/>
      <c r="GEI23" s="467"/>
      <c r="GEJ23" s="466"/>
      <c r="GEK23" s="467"/>
      <c r="GEL23" s="466"/>
      <c r="GEM23" s="467"/>
      <c r="GEN23" s="97"/>
      <c r="GEO23" s="466"/>
      <c r="GEP23" s="467"/>
      <c r="GEQ23" s="466"/>
      <c r="GER23" s="467"/>
      <c r="GES23" s="466"/>
      <c r="GET23" s="467"/>
      <c r="GEU23" s="466"/>
      <c r="GEV23" s="467"/>
      <c r="GEW23" s="466"/>
      <c r="GEX23" s="467"/>
      <c r="GEY23" s="466"/>
      <c r="GEZ23" s="467"/>
      <c r="GFA23" s="466"/>
      <c r="GFB23" s="467"/>
      <c r="GFC23" s="466"/>
      <c r="GFD23" s="467"/>
      <c r="GFE23" s="466"/>
      <c r="GFF23" s="467"/>
      <c r="GFG23" s="466"/>
      <c r="GFH23" s="467"/>
      <c r="GFI23" s="466"/>
      <c r="GFJ23" s="467"/>
      <c r="GFK23" s="466"/>
      <c r="GFL23" s="467"/>
      <c r="GFM23" s="97"/>
      <c r="GFN23" s="466"/>
      <c r="GFO23" s="467"/>
      <c r="GFP23" s="466"/>
      <c r="GFQ23" s="467"/>
      <c r="GFR23" s="466"/>
      <c r="GFS23" s="467"/>
      <c r="GFT23" s="466"/>
      <c r="GFU23" s="467"/>
      <c r="GFV23" s="466"/>
      <c r="GFW23" s="467"/>
      <c r="GFX23" s="466"/>
      <c r="GFY23" s="467"/>
      <c r="GFZ23" s="466"/>
      <c r="GGA23" s="467"/>
      <c r="GGB23" s="466"/>
      <c r="GGC23" s="467"/>
      <c r="GGD23" s="466"/>
      <c r="GGE23" s="467"/>
      <c r="GGF23" s="466"/>
      <c r="GGG23" s="467"/>
      <c r="GGH23" s="466"/>
      <c r="GGI23" s="467"/>
      <c r="GGJ23" s="466"/>
      <c r="GGK23" s="467"/>
      <c r="GGL23" s="97"/>
      <c r="GGM23" s="466"/>
      <c r="GGN23" s="467"/>
      <c r="GGO23" s="466"/>
      <c r="GGP23" s="467"/>
      <c r="GGQ23" s="466"/>
      <c r="GGR23" s="467"/>
      <c r="GGS23" s="466"/>
      <c r="GGT23" s="467"/>
      <c r="GGU23" s="466"/>
      <c r="GGV23" s="467"/>
      <c r="GGW23" s="466"/>
      <c r="GGX23" s="467"/>
      <c r="GGY23" s="466"/>
      <c r="GGZ23" s="467"/>
      <c r="GHA23" s="466"/>
      <c r="GHB23" s="467"/>
      <c r="GHC23" s="466"/>
      <c r="GHD23" s="467"/>
      <c r="GHE23" s="466"/>
      <c r="GHF23" s="467"/>
      <c r="GHG23" s="466"/>
      <c r="GHH23" s="467"/>
      <c r="GHI23" s="466"/>
      <c r="GHJ23" s="467"/>
      <c r="GHK23" s="97"/>
      <c r="GHL23" s="466"/>
      <c r="GHM23" s="467"/>
      <c r="GHN23" s="466"/>
      <c r="GHO23" s="467"/>
      <c r="GHP23" s="466"/>
      <c r="GHQ23" s="467"/>
      <c r="GHR23" s="466"/>
      <c r="GHS23" s="467"/>
      <c r="GHT23" s="466"/>
      <c r="GHU23" s="467"/>
      <c r="GHV23" s="466"/>
      <c r="GHW23" s="467"/>
      <c r="GHX23" s="466"/>
      <c r="GHY23" s="467"/>
      <c r="GHZ23" s="466"/>
      <c r="GIA23" s="467"/>
      <c r="GIB23" s="466"/>
      <c r="GIC23" s="467"/>
      <c r="GID23" s="466"/>
      <c r="GIE23" s="467"/>
      <c r="GIF23" s="466"/>
      <c r="GIG23" s="467"/>
      <c r="GIH23" s="466"/>
      <c r="GII23" s="467"/>
      <c r="GIJ23" s="97"/>
      <c r="GIK23" s="466"/>
      <c r="GIL23" s="467"/>
      <c r="GIM23" s="466"/>
      <c r="GIN23" s="467"/>
      <c r="GIO23" s="466"/>
      <c r="GIP23" s="467"/>
      <c r="GIQ23" s="466"/>
      <c r="GIR23" s="467"/>
      <c r="GIS23" s="466"/>
      <c r="GIT23" s="467"/>
      <c r="GIU23" s="466"/>
      <c r="GIV23" s="467"/>
      <c r="GIW23" s="466"/>
      <c r="GIX23" s="467"/>
      <c r="GIY23" s="466"/>
      <c r="GIZ23" s="467"/>
      <c r="GJA23" s="466"/>
      <c r="GJB23" s="467"/>
      <c r="GJC23" s="466"/>
      <c r="GJD23" s="467"/>
      <c r="GJE23" s="466"/>
      <c r="GJF23" s="467"/>
      <c r="GJG23" s="466"/>
      <c r="GJH23" s="467"/>
      <c r="GJI23" s="97"/>
      <c r="GJJ23" s="466"/>
      <c r="GJK23" s="467"/>
      <c r="GJL23" s="466"/>
      <c r="GJM23" s="467"/>
      <c r="GJN23" s="466"/>
      <c r="GJO23" s="467"/>
      <c r="GJP23" s="466"/>
      <c r="GJQ23" s="467"/>
      <c r="GJR23" s="466"/>
      <c r="GJS23" s="467"/>
      <c r="GJT23" s="466"/>
      <c r="GJU23" s="467"/>
      <c r="GJV23" s="466"/>
      <c r="GJW23" s="467"/>
      <c r="GJX23" s="466"/>
      <c r="GJY23" s="467"/>
      <c r="GJZ23" s="466"/>
      <c r="GKA23" s="467"/>
      <c r="GKB23" s="466"/>
      <c r="GKC23" s="467"/>
      <c r="GKD23" s="466"/>
      <c r="GKE23" s="467"/>
      <c r="GKF23" s="466"/>
      <c r="GKG23" s="467"/>
      <c r="GKH23" s="97"/>
      <c r="GKI23" s="466"/>
      <c r="GKJ23" s="467"/>
      <c r="GKK23" s="466"/>
      <c r="GKL23" s="467"/>
      <c r="GKM23" s="466"/>
      <c r="GKN23" s="467"/>
      <c r="GKO23" s="466"/>
      <c r="GKP23" s="467"/>
      <c r="GKQ23" s="466"/>
      <c r="GKR23" s="467"/>
      <c r="GKS23" s="466"/>
      <c r="GKT23" s="467"/>
      <c r="GKU23" s="466"/>
      <c r="GKV23" s="467"/>
      <c r="GKW23" s="466"/>
      <c r="GKX23" s="467"/>
      <c r="GKY23" s="466"/>
      <c r="GKZ23" s="467"/>
      <c r="GLA23" s="466"/>
      <c r="GLB23" s="467"/>
      <c r="GLC23" s="466"/>
      <c r="GLD23" s="467"/>
      <c r="GLE23" s="466"/>
      <c r="GLF23" s="467"/>
      <c r="GLG23" s="97"/>
      <c r="GLH23" s="466"/>
      <c r="GLI23" s="467"/>
      <c r="GLJ23" s="466"/>
      <c r="GLK23" s="467"/>
      <c r="GLL23" s="466"/>
      <c r="GLM23" s="467"/>
      <c r="GLN23" s="466"/>
      <c r="GLO23" s="467"/>
      <c r="GLP23" s="466"/>
      <c r="GLQ23" s="467"/>
      <c r="GLR23" s="466"/>
      <c r="GLS23" s="467"/>
      <c r="GLT23" s="466"/>
      <c r="GLU23" s="467"/>
      <c r="GLV23" s="466"/>
      <c r="GLW23" s="467"/>
      <c r="GLX23" s="466"/>
      <c r="GLY23" s="467"/>
      <c r="GLZ23" s="466"/>
      <c r="GMA23" s="467"/>
      <c r="GMB23" s="466"/>
      <c r="GMC23" s="467"/>
      <c r="GMD23" s="466"/>
      <c r="GME23" s="467"/>
      <c r="GMF23" s="97"/>
      <c r="GMG23" s="466"/>
      <c r="GMH23" s="467"/>
      <c r="GMI23" s="466"/>
      <c r="GMJ23" s="467"/>
      <c r="GMK23" s="466"/>
      <c r="GML23" s="467"/>
      <c r="GMM23" s="466"/>
      <c r="GMN23" s="467"/>
      <c r="GMO23" s="466"/>
      <c r="GMP23" s="467"/>
      <c r="GMQ23" s="466"/>
      <c r="GMR23" s="467"/>
      <c r="GMS23" s="466"/>
      <c r="GMT23" s="467"/>
      <c r="GMU23" s="466"/>
      <c r="GMV23" s="467"/>
      <c r="GMW23" s="466"/>
      <c r="GMX23" s="467"/>
      <c r="GMY23" s="466"/>
      <c r="GMZ23" s="467"/>
      <c r="GNA23" s="466"/>
      <c r="GNB23" s="467"/>
      <c r="GNC23" s="466"/>
      <c r="GND23" s="467"/>
      <c r="GNE23" s="97"/>
      <c r="GNF23" s="466"/>
      <c r="GNG23" s="467"/>
      <c r="GNH23" s="466"/>
      <c r="GNI23" s="467"/>
      <c r="GNJ23" s="466"/>
      <c r="GNK23" s="467"/>
      <c r="GNL23" s="466"/>
      <c r="GNM23" s="467"/>
      <c r="GNN23" s="466"/>
      <c r="GNO23" s="467"/>
      <c r="GNP23" s="466"/>
      <c r="GNQ23" s="467"/>
      <c r="GNR23" s="466"/>
      <c r="GNS23" s="467"/>
      <c r="GNT23" s="466"/>
      <c r="GNU23" s="467"/>
      <c r="GNV23" s="466"/>
      <c r="GNW23" s="467"/>
      <c r="GNX23" s="466"/>
      <c r="GNY23" s="467"/>
      <c r="GNZ23" s="466"/>
      <c r="GOA23" s="467"/>
      <c r="GOB23" s="466"/>
      <c r="GOC23" s="467"/>
      <c r="GOD23" s="97"/>
      <c r="GOE23" s="466"/>
      <c r="GOF23" s="467"/>
      <c r="GOG23" s="466"/>
      <c r="GOH23" s="467"/>
      <c r="GOI23" s="466"/>
      <c r="GOJ23" s="467"/>
      <c r="GOK23" s="466"/>
      <c r="GOL23" s="467"/>
      <c r="GOM23" s="466"/>
      <c r="GON23" s="467"/>
      <c r="GOO23" s="466"/>
      <c r="GOP23" s="467"/>
      <c r="GOQ23" s="466"/>
      <c r="GOR23" s="467"/>
      <c r="GOS23" s="466"/>
      <c r="GOT23" s="467"/>
      <c r="GOU23" s="466"/>
      <c r="GOV23" s="467"/>
      <c r="GOW23" s="466"/>
      <c r="GOX23" s="467"/>
      <c r="GOY23" s="466"/>
      <c r="GOZ23" s="467"/>
      <c r="GPA23" s="466"/>
      <c r="GPB23" s="467"/>
      <c r="GPC23" s="97"/>
      <c r="GPD23" s="466"/>
      <c r="GPE23" s="467"/>
      <c r="GPF23" s="466"/>
      <c r="GPG23" s="467"/>
      <c r="GPH23" s="466"/>
      <c r="GPI23" s="467"/>
      <c r="GPJ23" s="466"/>
      <c r="GPK23" s="467"/>
      <c r="GPL23" s="466"/>
      <c r="GPM23" s="467"/>
      <c r="GPN23" s="466"/>
      <c r="GPO23" s="467"/>
      <c r="GPP23" s="466"/>
      <c r="GPQ23" s="467"/>
      <c r="GPR23" s="466"/>
      <c r="GPS23" s="467"/>
      <c r="GPT23" s="466"/>
      <c r="GPU23" s="467"/>
      <c r="GPV23" s="466"/>
      <c r="GPW23" s="467"/>
      <c r="GPX23" s="466"/>
      <c r="GPY23" s="467"/>
      <c r="GPZ23" s="466"/>
      <c r="GQA23" s="467"/>
      <c r="GQB23" s="97"/>
      <c r="GQC23" s="466"/>
      <c r="GQD23" s="467"/>
      <c r="GQE23" s="466"/>
      <c r="GQF23" s="467"/>
      <c r="GQG23" s="466"/>
      <c r="GQH23" s="467"/>
      <c r="GQI23" s="466"/>
      <c r="GQJ23" s="467"/>
      <c r="GQK23" s="466"/>
      <c r="GQL23" s="467"/>
      <c r="GQM23" s="466"/>
      <c r="GQN23" s="467"/>
      <c r="GQO23" s="466"/>
      <c r="GQP23" s="467"/>
      <c r="GQQ23" s="466"/>
      <c r="GQR23" s="467"/>
      <c r="GQS23" s="466"/>
      <c r="GQT23" s="467"/>
      <c r="GQU23" s="466"/>
      <c r="GQV23" s="467"/>
      <c r="GQW23" s="466"/>
      <c r="GQX23" s="467"/>
      <c r="GQY23" s="466"/>
      <c r="GQZ23" s="467"/>
      <c r="GRA23" s="97"/>
      <c r="GRB23" s="466"/>
      <c r="GRC23" s="467"/>
      <c r="GRD23" s="466"/>
      <c r="GRE23" s="467"/>
      <c r="GRF23" s="466"/>
      <c r="GRG23" s="467"/>
      <c r="GRH23" s="466"/>
      <c r="GRI23" s="467"/>
      <c r="GRJ23" s="466"/>
      <c r="GRK23" s="467"/>
      <c r="GRL23" s="466"/>
      <c r="GRM23" s="467"/>
      <c r="GRN23" s="466"/>
      <c r="GRO23" s="467"/>
      <c r="GRP23" s="466"/>
      <c r="GRQ23" s="467"/>
      <c r="GRR23" s="466"/>
      <c r="GRS23" s="467"/>
      <c r="GRT23" s="466"/>
      <c r="GRU23" s="467"/>
      <c r="GRV23" s="466"/>
      <c r="GRW23" s="467"/>
      <c r="GRX23" s="466"/>
      <c r="GRY23" s="467"/>
      <c r="GRZ23" s="97"/>
      <c r="GSA23" s="466"/>
      <c r="GSB23" s="467"/>
      <c r="GSC23" s="466"/>
      <c r="GSD23" s="467"/>
      <c r="GSE23" s="466"/>
      <c r="GSF23" s="467"/>
      <c r="GSG23" s="466"/>
      <c r="GSH23" s="467"/>
      <c r="GSI23" s="466"/>
      <c r="GSJ23" s="467"/>
      <c r="GSK23" s="466"/>
      <c r="GSL23" s="467"/>
      <c r="GSM23" s="466"/>
      <c r="GSN23" s="467"/>
      <c r="GSO23" s="466"/>
      <c r="GSP23" s="467"/>
      <c r="GSQ23" s="466"/>
      <c r="GSR23" s="467"/>
      <c r="GSS23" s="466"/>
      <c r="GST23" s="467"/>
      <c r="GSU23" s="466"/>
      <c r="GSV23" s="467"/>
      <c r="GSW23" s="466"/>
      <c r="GSX23" s="467"/>
      <c r="GSY23" s="97"/>
      <c r="GSZ23" s="466"/>
      <c r="GTA23" s="467"/>
      <c r="GTB23" s="466"/>
      <c r="GTC23" s="467"/>
      <c r="GTD23" s="466"/>
      <c r="GTE23" s="467"/>
      <c r="GTF23" s="466"/>
      <c r="GTG23" s="467"/>
      <c r="GTH23" s="466"/>
      <c r="GTI23" s="467"/>
      <c r="GTJ23" s="466"/>
      <c r="GTK23" s="467"/>
      <c r="GTL23" s="466"/>
      <c r="GTM23" s="467"/>
      <c r="GTN23" s="466"/>
      <c r="GTO23" s="467"/>
      <c r="GTP23" s="466"/>
      <c r="GTQ23" s="467"/>
      <c r="GTR23" s="466"/>
      <c r="GTS23" s="467"/>
      <c r="GTT23" s="466"/>
      <c r="GTU23" s="467"/>
      <c r="GTV23" s="466"/>
      <c r="GTW23" s="467"/>
      <c r="GTX23" s="97"/>
      <c r="GTY23" s="466"/>
      <c r="GTZ23" s="467"/>
      <c r="GUA23" s="466"/>
      <c r="GUB23" s="467"/>
      <c r="GUC23" s="466"/>
      <c r="GUD23" s="467"/>
      <c r="GUE23" s="466"/>
      <c r="GUF23" s="467"/>
      <c r="GUG23" s="466"/>
      <c r="GUH23" s="467"/>
      <c r="GUI23" s="466"/>
      <c r="GUJ23" s="467"/>
      <c r="GUK23" s="466"/>
      <c r="GUL23" s="467"/>
      <c r="GUM23" s="466"/>
      <c r="GUN23" s="467"/>
      <c r="GUO23" s="466"/>
      <c r="GUP23" s="467"/>
      <c r="GUQ23" s="466"/>
      <c r="GUR23" s="467"/>
      <c r="GUS23" s="466"/>
      <c r="GUT23" s="467"/>
      <c r="GUU23" s="466"/>
      <c r="GUV23" s="467"/>
      <c r="GUW23" s="97"/>
      <c r="GUX23" s="466"/>
      <c r="GUY23" s="467"/>
      <c r="GUZ23" s="466"/>
      <c r="GVA23" s="467"/>
      <c r="GVB23" s="466"/>
      <c r="GVC23" s="467"/>
      <c r="GVD23" s="466"/>
      <c r="GVE23" s="467"/>
      <c r="GVF23" s="466"/>
      <c r="GVG23" s="467"/>
      <c r="GVH23" s="466"/>
      <c r="GVI23" s="467"/>
      <c r="GVJ23" s="466"/>
      <c r="GVK23" s="467"/>
      <c r="GVL23" s="466"/>
      <c r="GVM23" s="467"/>
      <c r="GVN23" s="466"/>
      <c r="GVO23" s="467"/>
      <c r="GVP23" s="466"/>
      <c r="GVQ23" s="467"/>
      <c r="GVR23" s="466"/>
      <c r="GVS23" s="467"/>
      <c r="GVT23" s="466"/>
      <c r="GVU23" s="467"/>
      <c r="GVV23" s="97"/>
      <c r="GVW23" s="466"/>
      <c r="GVX23" s="467"/>
      <c r="GVY23" s="466"/>
      <c r="GVZ23" s="467"/>
      <c r="GWA23" s="466"/>
      <c r="GWB23" s="467"/>
      <c r="GWC23" s="466"/>
      <c r="GWD23" s="467"/>
      <c r="GWE23" s="466"/>
      <c r="GWF23" s="467"/>
      <c r="GWG23" s="466"/>
      <c r="GWH23" s="467"/>
      <c r="GWI23" s="466"/>
      <c r="GWJ23" s="467"/>
      <c r="GWK23" s="466"/>
      <c r="GWL23" s="467"/>
      <c r="GWM23" s="466"/>
      <c r="GWN23" s="467"/>
      <c r="GWO23" s="466"/>
      <c r="GWP23" s="467"/>
      <c r="GWQ23" s="466"/>
      <c r="GWR23" s="467"/>
      <c r="GWS23" s="466"/>
      <c r="GWT23" s="467"/>
      <c r="GWU23" s="97"/>
      <c r="GWV23" s="466"/>
      <c r="GWW23" s="467"/>
      <c r="GWX23" s="466"/>
      <c r="GWY23" s="467"/>
      <c r="GWZ23" s="466"/>
      <c r="GXA23" s="467"/>
      <c r="GXB23" s="466"/>
      <c r="GXC23" s="467"/>
      <c r="GXD23" s="466"/>
      <c r="GXE23" s="467"/>
      <c r="GXF23" s="466"/>
      <c r="GXG23" s="467"/>
      <c r="GXH23" s="466"/>
      <c r="GXI23" s="467"/>
      <c r="GXJ23" s="466"/>
      <c r="GXK23" s="467"/>
      <c r="GXL23" s="466"/>
      <c r="GXM23" s="467"/>
      <c r="GXN23" s="466"/>
      <c r="GXO23" s="467"/>
      <c r="GXP23" s="466"/>
      <c r="GXQ23" s="467"/>
      <c r="GXR23" s="466"/>
      <c r="GXS23" s="467"/>
      <c r="GXT23" s="97"/>
      <c r="GXU23" s="466"/>
      <c r="GXV23" s="467"/>
      <c r="GXW23" s="466"/>
      <c r="GXX23" s="467"/>
      <c r="GXY23" s="466"/>
      <c r="GXZ23" s="467"/>
      <c r="GYA23" s="466"/>
      <c r="GYB23" s="467"/>
      <c r="GYC23" s="466"/>
      <c r="GYD23" s="467"/>
      <c r="GYE23" s="466"/>
      <c r="GYF23" s="467"/>
      <c r="GYG23" s="466"/>
      <c r="GYH23" s="467"/>
      <c r="GYI23" s="466"/>
      <c r="GYJ23" s="467"/>
      <c r="GYK23" s="466"/>
      <c r="GYL23" s="467"/>
      <c r="GYM23" s="466"/>
      <c r="GYN23" s="467"/>
      <c r="GYO23" s="466"/>
      <c r="GYP23" s="467"/>
      <c r="GYQ23" s="466"/>
      <c r="GYR23" s="467"/>
      <c r="GYS23" s="97"/>
      <c r="GYT23" s="466"/>
      <c r="GYU23" s="467"/>
      <c r="GYV23" s="466"/>
      <c r="GYW23" s="467"/>
      <c r="GYX23" s="466"/>
      <c r="GYY23" s="467"/>
      <c r="GYZ23" s="466"/>
      <c r="GZA23" s="467"/>
      <c r="GZB23" s="466"/>
      <c r="GZC23" s="467"/>
      <c r="GZD23" s="466"/>
      <c r="GZE23" s="467"/>
      <c r="GZF23" s="466"/>
      <c r="GZG23" s="467"/>
      <c r="GZH23" s="466"/>
      <c r="GZI23" s="467"/>
      <c r="GZJ23" s="466"/>
      <c r="GZK23" s="467"/>
      <c r="GZL23" s="466"/>
      <c r="GZM23" s="467"/>
      <c r="GZN23" s="466"/>
      <c r="GZO23" s="467"/>
      <c r="GZP23" s="466"/>
      <c r="GZQ23" s="467"/>
      <c r="GZR23" s="97"/>
      <c r="GZS23" s="466"/>
      <c r="GZT23" s="467"/>
      <c r="GZU23" s="466"/>
      <c r="GZV23" s="467"/>
      <c r="GZW23" s="466"/>
      <c r="GZX23" s="467"/>
      <c r="GZY23" s="466"/>
      <c r="GZZ23" s="467"/>
      <c r="HAA23" s="466"/>
      <c r="HAB23" s="467"/>
      <c r="HAC23" s="466"/>
      <c r="HAD23" s="467"/>
      <c r="HAE23" s="466"/>
      <c r="HAF23" s="467"/>
      <c r="HAG23" s="466"/>
      <c r="HAH23" s="467"/>
      <c r="HAI23" s="466"/>
      <c r="HAJ23" s="467"/>
      <c r="HAK23" s="466"/>
      <c r="HAL23" s="467"/>
      <c r="HAM23" s="466"/>
      <c r="HAN23" s="467"/>
      <c r="HAO23" s="466"/>
      <c r="HAP23" s="467"/>
      <c r="HAQ23" s="97"/>
      <c r="HAR23" s="466"/>
      <c r="HAS23" s="467"/>
      <c r="HAT23" s="466"/>
      <c r="HAU23" s="467"/>
      <c r="HAV23" s="466"/>
      <c r="HAW23" s="467"/>
      <c r="HAX23" s="466"/>
      <c r="HAY23" s="467"/>
      <c r="HAZ23" s="466"/>
      <c r="HBA23" s="467"/>
      <c r="HBB23" s="466"/>
      <c r="HBC23" s="467"/>
      <c r="HBD23" s="466"/>
      <c r="HBE23" s="467"/>
      <c r="HBF23" s="466"/>
      <c r="HBG23" s="467"/>
      <c r="HBH23" s="466"/>
      <c r="HBI23" s="467"/>
      <c r="HBJ23" s="466"/>
      <c r="HBK23" s="467"/>
      <c r="HBL23" s="466"/>
      <c r="HBM23" s="467"/>
      <c r="HBN23" s="466"/>
      <c r="HBO23" s="467"/>
      <c r="HBP23" s="97"/>
      <c r="HBQ23" s="466"/>
      <c r="HBR23" s="467"/>
      <c r="HBS23" s="466"/>
      <c r="HBT23" s="467"/>
      <c r="HBU23" s="466"/>
      <c r="HBV23" s="467"/>
      <c r="HBW23" s="466"/>
      <c r="HBX23" s="467"/>
      <c r="HBY23" s="466"/>
      <c r="HBZ23" s="467"/>
      <c r="HCA23" s="466"/>
      <c r="HCB23" s="467"/>
      <c r="HCC23" s="466"/>
      <c r="HCD23" s="467"/>
      <c r="HCE23" s="466"/>
      <c r="HCF23" s="467"/>
      <c r="HCG23" s="466"/>
      <c r="HCH23" s="467"/>
      <c r="HCI23" s="466"/>
      <c r="HCJ23" s="467"/>
      <c r="HCK23" s="466"/>
      <c r="HCL23" s="467"/>
      <c r="HCM23" s="466"/>
      <c r="HCN23" s="467"/>
      <c r="HCO23" s="97"/>
      <c r="HCP23" s="466"/>
      <c r="HCQ23" s="467"/>
      <c r="HCR23" s="466"/>
      <c r="HCS23" s="467"/>
      <c r="HCT23" s="466"/>
      <c r="HCU23" s="467"/>
      <c r="HCV23" s="466"/>
      <c r="HCW23" s="467"/>
      <c r="HCX23" s="466"/>
      <c r="HCY23" s="467"/>
      <c r="HCZ23" s="466"/>
      <c r="HDA23" s="467"/>
      <c r="HDB23" s="466"/>
      <c r="HDC23" s="467"/>
      <c r="HDD23" s="466"/>
      <c r="HDE23" s="467"/>
      <c r="HDF23" s="466"/>
      <c r="HDG23" s="467"/>
      <c r="HDH23" s="466"/>
      <c r="HDI23" s="467"/>
      <c r="HDJ23" s="466"/>
      <c r="HDK23" s="467"/>
      <c r="HDL23" s="466"/>
      <c r="HDM23" s="467"/>
      <c r="HDN23" s="97"/>
      <c r="HDO23" s="466"/>
      <c r="HDP23" s="467"/>
      <c r="HDQ23" s="466"/>
      <c r="HDR23" s="467"/>
      <c r="HDS23" s="466"/>
      <c r="HDT23" s="467"/>
      <c r="HDU23" s="466"/>
      <c r="HDV23" s="467"/>
      <c r="HDW23" s="466"/>
      <c r="HDX23" s="467"/>
      <c r="HDY23" s="466"/>
      <c r="HDZ23" s="467"/>
      <c r="HEA23" s="466"/>
      <c r="HEB23" s="467"/>
      <c r="HEC23" s="466"/>
      <c r="HED23" s="467"/>
      <c r="HEE23" s="466"/>
      <c r="HEF23" s="467"/>
      <c r="HEG23" s="466"/>
      <c r="HEH23" s="467"/>
      <c r="HEI23" s="466"/>
      <c r="HEJ23" s="467"/>
      <c r="HEK23" s="466"/>
      <c r="HEL23" s="467"/>
      <c r="HEM23" s="97"/>
      <c r="HEN23" s="466"/>
      <c r="HEO23" s="467"/>
      <c r="HEP23" s="466"/>
      <c r="HEQ23" s="467"/>
      <c r="HER23" s="466"/>
      <c r="HES23" s="467"/>
      <c r="HET23" s="466"/>
      <c r="HEU23" s="467"/>
      <c r="HEV23" s="466"/>
      <c r="HEW23" s="467"/>
      <c r="HEX23" s="466"/>
      <c r="HEY23" s="467"/>
      <c r="HEZ23" s="466"/>
      <c r="HFA23" s="467"/>
      <c r="HFB23" s="466"/>
      <c r="HFC23" s="467"/>
      <c r="HFD23" s="466"/>
      <c r="HFE23" s="467"/>
      <c r="HFF23" s="466"/>
      <c r="HFG23" s="467"/>
      <c r="HFH23" s="466"/>
      <c r="HFI23" s="467"/>
      <c r="HFJ23" s="466"/>
      <c r="HFK23" s="467"/>
      <c r="HFL23" s="97"/>
      <c r="HFM23" s="466"/>
      <c r="HFN23" s="467"/>
      <c r="HFO23" s="466"/>
      <c r="HFP23" s="467"/>
      <c r="HFQ23" s="466"/>
      <c r="HFR23" s="467"/>
      <c r="HFS23" s="466"/>
      <c r="HFT23" s="467"/>
      <c r="HFU23" s="466"/>
      <c r="HFV23" s="467"/>
      <c r="HFW23" s="466"/>
      <c r="HFX23" s="467"/>
      <c r="HFY23" s="466"/>
      <c r="HFZ23" s="467"/>
      <c r="HGA23" s="466"/>
      <c r="HGB23" s="467"/>
      <c r="HGC23" s="466"/>
      <c r="HGD23" s="467"/>
      <c r="HGE23" s="466"/>
      <c r="HGF23" s="467"/>
      <c r="HGG23" s="466"/>
      <c r="HGH23" s="467"/>
      <c r="HGI23" s="466"/>
      <c r="HGJ23" s="467"/>
      <c r="HGK23" s="97"/>
      <c r="HGL23" s="466"/>
      <c r="HGM23" s="467"/>
      <c r="HGN23" s="466"/>
      <c r="HGO23" s="467"/>
      <c r="HGP23" s="466"/>
      <c r="HGQ23" s="467"/>
      <c r="HGR23" s="466"/>
      <c r="HGS23" s="467"/>
      <c r="HGT23" s="466"/>
      <c r="HGU23" s="467"/>
      <c r="HGV23" s="466"/>
      <c r="HGW23" s="467"/>
      <c r="HGX23" s="466"/>
      <c r="HGY23" s="467"/>
      <c r="HGZ23" s="466"/>
      <c r="HHA23" s="467"/>
      <c r="HHB23" s="466"/>
      <c r="HHC23" s="467"/>
      <c r="HHD23" s="466"/>
      <c r="HHE23" s="467"/>
      <c r="HHF23" s="466"/>
      <c r="HHG23" s="467"/>
      <c r="HHH23" s="466"/>
      <c r="HHI23" s="467"/>
      <c r="HHJ23" s="97"/>
      <c r="HHK23" s="466"/>
      <c r="HHL23" s="467"/>
      <c r="HHM23" s="466"/>
      <c r="HHN23" s="467"/>
      <c r="HHO23" s="466"/>
      <c r="HHP23" s="467"/>
      <c r="HHQ23" s="466"/>
      <c r="HHR23" s="467"/>
      <c r="HHS23" s="466"/>
      <c r="HHT23" s="467"/>
      <c r="HHU23" s="466"/>
      <c r="HHV23" s="467"/>
      <c r="HHW23" s="466"/>
      <c r="HHX23" s="467"/>
      <c r="HHY23" s="466"/>
      <c r="HHZ23" s="467"/>
      <c r="HIA23" s="466"/>
      <c r="HIB23" s="467"/>
      <c r="HIC23" s="466"/>
      <c r="HID23" s="467"/>
      <c r="HIE23" s="466"/>
      <c r="HIF23" s="467"/>
      <c r="HIG23" s="466"/>
      <c r="HIH23" s="467"/>
      <c r="HII23" s="97"/>
      <c r="HIJ23" s="466"/>
      <c r="HIK23" s="467"/>
      <c r="HIL23" s="466"/>
      <c r="HIM23" s="467"/>
      <c r="HIN23" s="466"/>
      <c r="HIO23" s="467"/>
      <c r="HIP23" s="466"/>
      <c r="HIQ23" s="467"/>
      <c r="HIR23" s="466"/>
      <c r="HIS23" s="467"/>
      <c r="HIT23" s="466"/>
      <c r="HIU23" s="467"/>
      <c r="HIV23" s="466"/>
      <c r="HIW23" s="467"/>
      <c r="HIX23" s="466"/>
      <c r="HIY23" s="467"/>
      <c r="HIZ23" s="466"/>
      <c r="HJA23" s="467"/>
      <c r="HJB23" s="466"/>
      <c r="HJC23" s="467"/>
      <c r="HJD23" s="466"/>
      <c r="HJE23" s="467"/>
      <c r="HJF23" s="466"/>
      <c r="HJG23" s="467"/>
      <c r="HJH23" s="97"/>
      <c r="HJI23" s="466"/>
      <c r="HJJ23" s="467"/>
      <c r="HJK23" s="466"/>
      <c r="HJL23" s="467"/>
      <c r="HJM23" s="466"/>
      <c r="HJN23" s="467"/>
      <c r="HJO23" s="466"/>
      <c r="HJP23" s="467"/>
      <c r="HJQ23" s="466"/>
      <c r="HJR23" s="467"/>
      <c r="HJS23" s="466"/>
      <c r="HJT23" s="467"/>
      <c r="HJU23" s="466"/>
      <c r="HJV23" s="467"/>
      <c r="HJW23" s="466"/>
      <c r="HJX23" s="467"/>
      <c r="HJY23" s="466"/>
      <c r="HJZ23" s="467"/>
      <c r="HKA23" s="466"/>
      <c r="HKB23" s="467"/>
      <c r="HKC23" s="466"/>
      <c r="HKD23" s="467"/>
      <c r="HKE23" s="466"/>
      <c r="HKF23" s="467"/>
      <c r="HKG23" s="97"/>
      <c r="HKH23" s="466"/>
      <c r="HKI23" s="467"/>
      <c r="HKJ23" s="466"/>
      <c r="HKK23" s="467"/>
      <c r="HKL23" s="466"/>
      <c r="HKM23" s="467"/>
      <c r="HKN23" s="466"/>
      <c r="HKO23" s="467"/>
      <c r="HKP23" s="466"/>
      <c r="HKQ23" s="467"/>
      <c r="HKR23" s="466"/>
      <c r="HKS23" s="467"/>
      <c r="HKT23" s="466"/>
      <c r="HKU23" s="467"/>
      <c r="HKV23" s="466"/>
      <c r="HKW23" s="467"/>
      <c r="HKX23" s="466"/>
      <c r="HKY23" s="467"/>
      <c r="HKZ23" s="466"/>
      <c r="HLA23" s="467"/>
      <c r="HLB23" s="466"/>
      <c r="HLC23" s="467"/>
      <c r="HLD23" s="466"/>
      <c r="HLE23" s="467"/>
      <c r="HLF23" s="97"/>
      <c r="HLG23" s="466"/>
      <c r="HLH23" s="467"/>
      <c r="HLI23" s="466"/>
      <c r="HLJ23" s="467"/>
      <c r="HLK23" s="466"/>
      <c r="HLL23" s="467"/>
      <c r="HLM23" s="466"/>
      <c r="HLN23" s="467"/>
      <c r="HLO23" s="466"/>
      <c r="HLP23" s="467"/>
      <c r="HLQ23" s="466"/>
      <c r="HLR23" s="467"/>
      <c r="HLS23" s="466"/>
      <c r="HLT23" s="467"/>
      <c r="HLU23" s="466"/>
      <c r="HLV23" s="467"/>
      <c r="HLW23" s="466"/>
      <c r="HLX23" s="467"/>
      <c r="HLY23" s="466"/>
      <c r="HLZ23" s="467"/>
      <c r="HMA23" s="466"/>
      <c r="HMB23" s="467"/>
      <c r="HMC23" s="466"/>
      <c r="HMD23" s="467"/>
      <c r="HME23" s="97"/>
      <c r="HMF23" s="466"/>
      <c r="HMG23" s="467"/>
      <c r="HMH23" s="466"/>
      <c r="HMI23" s="467"/>
      <c r="HMJ23" s="466"/>
      <c r="HMK23" s="467"/>
      <c r="HML23" s="466"/>
      <c r="HMM23" s="467"/>
      <c r="HMN23" s="466"/>
      <c r="HMO23" s="467"/>
      <c r="HMP23" s="466"/>
      <c r="HMQ23" s="467"/>
      <c r="HMR23" s="466"/>
      <c r="HMS23" s="467"/>
      <c r="HMT23" s="466"/>
      <c r="HMU23" s="467"/>
      <c r="HMV23" s="466"/>
      <c r="HMW23" s="467"/>
      <c r="HMX23" s="466"/>
      <c r="HMY23" s="467"/>
      <c r="HMZ23" s="466"/>
      <c r="HNA23" s="467"/>
      <c r="HNB23" s="466"/>
      <c r="HNC23" s="467"/>
      <c r="HND23" s="97"/>
      <c r="HNE23" s="466"/>
      <c r="HNF23" s="467"/>
      <c r="HNG23" s="466"/>
      <c r="HNH23" s="467"/>
      <c r="HNI23" s="466"/>
      <c r="HNJ23" s="467"/>
      <c r="HNK23" s="466"/>
      <c r="HNL23" s="467"/>
      <c r="HNM23" s="466"/>
      <c r="HNN23" s="467"/>
      <c r="HNO23" s="466"/>
      <c r="HNP23" s="467"/>
      <c r="HNQ23" s="466"/>
      <c r="HNR23" s="467"/>
      <c r="HNS23" s="466"/>
      <c r="HNT23" s="467"/>
      <c r="HNU23" s="466"/>
      <c r="HNV23" s="467"/>
      <c r="HNW23" s="466"/>
      <c r="HNX23" s="467"/>
      <c r="HNY23" s="466"/>
      <c r="HNZ23" s="467"/>
      <c r="HOA23" s="466"/>
      <c r="HOB23" s="467"/>
      <c r="HOC23" s="97"/>
      <c r="HOD23" s="466"/>
      <c r="HOE23" s="467"/>
      <c r="HOF23" s="466"/>
      <c r="HOG23" s="467"/>
      <c r="HOH23" s="466"/>
      <c r="HOI23" s="467"/>
      <c r="HOJ23" s="466"/>
      <c r="HOK23" s="467"/>
      <c r="HOL23" s="466"/>
      <c r="HOM23" s="467"/>
      <c r="HON23" s="466"/>
      <c r="HOO23" s="467"/>
      <c r="HOP23" s="466"/>
      <c r="HOQ23" s="467"/>
      <c r="HOR23" s="466"/>
      <c r="HOS23" s="467"/>
      <c r="HOT23" s="466"/>
      <c r="HOU23" s="467"/>
      <c r="HOV23" s="466"/>
      <c r="HOW23" s="467"/>
      <c r="HOX23" s="466"/>
      <c r="HOY23" s="467"/>
      <c r="HOZ23" s="466"/>
      <c r="HPA23" s="467"/>
      <c r="HPB23" s="97"/>
      <c r="HPC23" s="466"/>
      <c r="HPD23" s="467"/>
      <c r="HPE23" s="466"/>
      <c r="HPF23" s="467"/>
      <c r="HPG23" s="466"/>
      <c r="HPH23" s="467"/>
      <c r="HPI23" s="466"/>
      <c r="HPJ23" s="467"/>
      <c r="HPK23" s="466"/>
      <c r="HPL23" s="467"/>
      <c r="HPM23" s="466"/>
      <c r="HPN23" s="467"/>
      <c r="HPO23" s="466"/>
      <c r="HPP23" s="467"/>
      <c r="HPQ23" s="466"/>
      <c r="HPR23" s="467"/>
      <c r="HPS23" s="466"/>
      <c r="HPT23" s="467"/>
      <c r="HPU23" s="466"/>
      <c r="HPV23" s="467"/>
      <c r="HPW23" s="466"/>
      <c r="HPX23" s="467"/>
      <c r="HPY23" s="466"/>
      <c r="HPZ23" s="467"/>
      <c r="HQA23" s="97"/>
      <c r="HQB23" s="466"/>
      <c r="HQC23" s="467"/>
      <c r="HQD23" s="466"/>
      <c r="HQE23" s="467"/>
      <c r="HQF23" s="466"/>
      <c r="HQG23" s="467"/>
      <c r="HQH23" s="466"/>
      <c r="HQI23" s="467"/>
      <c r="HQJ23" s="466"/>
      <c r="HQK23" s="467"/>
      <c r="HQL23" s="466"/>
      <c r="HQM23" s="467"/>
      <c r="HQN23" s="466"/>
      <c r="HQO23" s="467"/>
      <c r="HQP23" s="466"/>
      <c r="HQQ23" s="467"/>
      <c r="HQR23" s="466"/>
      <c r="HQS23" s="467"/>
      <c r="HQT23" s="466"/>
      <c r="HQU23" s="467"/>
      <c r="HQV23" s="466"/>
      <c r="HQW23" s="467"/>
      <c r="HQX23" s="466"/>
      <c r="HQY23" s="467"/>
      <c r="HQZ23" s="97"/>
      <c r="HRA23" s="466"/>
      <c r="HRB23" s="467"/>
      <c r="HRC23" s="466"/>
      <c r="HRD23" s="467"/>
      <c r="HRE23" s="466"/>
      <c r="HRF23" s="467"/>
      <c r="HRG23" s="466"/>
      <c r="HRH23" s="467"/>
      <c r="HRI23" s="466"/>
      <c r="HRJ23" s="467"/>
      <c r="HRK23" s="466"/>
      <c r="HRL23" s="467"/>
      <c r="HRM23" s="466"/>
      <c r="HRN23" s="467"/>
      <c r="HRO23" s="466"/>
      <c r="HRP23" s="467"/>
      <c r="HRQ23" s="466"/>
      <c r="HRR23" s="467"/>
      <c r="HRS23" s="466"/>
      <c r="HRT23" s="467"/>
      <c r="HRU23" s="466"/>
      <c r="HRV23" s="467"/>
      <c r="HRW23" s="466"/>
      <c r="HRX23" s="467"/>
      <c r="HRY23" s="97"/>
      <c r="HRZ23" s="466"/>
      <c r="HSA23" s="467"/>
      <c r="HSB23" s="466"/>
      <c r="HSC23" s="467"/>
      <c r="HSD23" s="466"/>
      <c r="HSE23" s="467"/>
      <c r="HSF23" s="466"/>
      <c r="HSG23" s="467"/>
      <c r="HSH23" s="466"/>
      <c r="HSI23" s="467"/>
      <c r="HSJ23" s="466"/>
      <c r="HSK23" s="467"/>
      <c r="HSL23" s="466"/>
      <c r="HSM23" s="467"/>
      <c r="HSN23" s="466"/>
      <c r="HSO23" s="467"/>
      <c r="HSP23" s="466"/>
      <c r="HSQ23" s="467"/>
      <c r="HSR23" s="466"/>
      <c r="HSS23" s="467"/>
      <c r="HST23" s="466"/>
      <c r="HSU23" s="467"/>
      <c r="HSV23" s="466"/>
      <c r="HSW23" s="467"/>
      <c r="HSX23" s="97"/>
      <c r="HSY23" s="466"/>
      <c r="HSZ23" s="467"/>
      <c r="HTA23" s="466"/>
      <c r="HTB23" s="467"/>
      <c r="HTC23" s="466"/>
      <c r="HTD23" s="467"/>
      <c r="HTE23" s="466"/>
      <c r="HTF23" s="467"/>
      <c r="HTG23" s="466"/>
      <c r="HTH23" s="467"/>
      <c r="HTI23" s="466"/>
      <c r="HTJ23" s="467"/>
      <c r="HTK23" s="466"/>
      <c r="HTL23" s="467"/>
      <c r="HTM23" s="466"/>
      <c r="HTN23" s="467"/>
      <c r="HTO23" s="466"/>
      <c r="HTP23" s="467"/>
      <c r="HTQ23" s="466"/>
      <c r="HTR23" s="467"/>
      <c r="HTS23" s="466"/>
      <c r="HTT23" s="467"/>
      <c r="HTU23" s="466"/>
      <c r="HTV23" s="467"/>
      <c r="HTW23" s="97"/>
      <c r="HTX23" s="466"/>
      <c r="HTY23" s="467"/>
      <c r="HTZ23" s="466"/>
      <c r="HUA23" s="467"/>
      <c r="HUB23" s="466"/>
      <c r="HUC23" s="467"/>
      <c r="HUD23" s="466"/>
      <c r="HUE23" s="467"/>
      <c r="HUF23" s="466"/>
      <c r="HUG23" s="467"/>
      <c r="HUH23" s="466"/>
      <c r="HUI23" s="467"/>
      <c r="HUJ23" s="466"/>
      <c r="HUK23" s="467"/>
      <c r="HUL23" s="466"/>
      <c r="HUM23" s="467"/>
      <c r="HUN23" s="466"/>
      <c r="HUO23" s="467"/>
      <c r="HUP23" s="466"/>
      <c r="HUQ23" s="467"/>
      <c r="HUR23" s="466"/>
      <c r="HUS23" s="467"/>
      <c r="HUT23" s="466"/>
      <c r="HUU23" s="467"/>
      <c r="HUV23" s="97"/>
      <c r="HUW23" s="466"/>
      <c r="HUX23" s="467"/>
      <c r="HUY23" s="466"/>
      <c r="HUZ23" s="467"/>
      <c r="HVA23" s="466"/>
      <c r="HVB23" s="467"/>
      <c r="HVC23" s="466"/>
      <c r="HVD23" s="467"/>
      <c r="HVE23" s="466"/>
      <c r="HVF23" s="467"/>
      <c r="HVG23" s="466"/>
      <c r="HVH23" s="467"/>
      <c r="HVI23" s="466"/>
      <c r="HVJ23" s="467"/>
      <c r="HVK23" s="466"/>
      <c r="HVL23" s="467"/>
      <c r="HVM23" s="466"/>
      <c r="HVN23" s="467"/>
      <c r="HVO23" s="466"/>
      <c r="HVP23" s="467"/>
      <c r="HVQ23" s="466"/>
      <c r="HVR23" s="467"/>
      <c r="HVS23" s="466"/>
      <c r="HVT23" s="467"/>
      <c r="HVU23" s="97"/>
      <c r="HVV23" s="466"/>
      <c r="HVW23" s="467"/>
      <c r="HVX23" s="466"/>
      <c r="HVY23" s="467"/>
      <c r="HVZ23" s="466"/>
      <c r="HWA23" s="467"/>
      <c r="HWB23" s="466"/>
      <c r="HWC23" s="467"/>
      <c r="HWD23" s="466"/>
      <c r="HWE23" s="467"/>
      <c r="HWF23" s="466"/>
      <c r="HWG23" s="467"/>
      <c r="HWH23" s="466"/>
      <c r="HWI23" s="467"/>
      <c r="HWJ23" s="466"/>
      <c r="HWK23" s="467"/>
      <c r="HWL23" s="466"/>
      <c r="HWM23" s="467"/>
      <c r="HWN23" s="466"/>
      <c r="HWO23" s="467"/>
      <c r="HWP23" s="466"/>
      <c r="HWQ23" s="467"/>
      <c r="HWR23" s="466"/>
      <c r="HWS23" s="467"/>
      <c r="HWT23" s="97"/>
      <c r="HWU23" s="466"/>
      <c r="HWV23" s="467"/>
      <c r="HWW23" s="466"/>
      <c r="HWX23" s="467"/>
      <c r="HWY23" s="466"/>
      <c r="HWZ23" s="467"/>
      <c r="HXA23" s="466"/>
      <c r="HXB23" s="467"/>
      <c r="HXC23" s="466"/>
      <c r="HXD23" s="467"/>
      <c r="HXE23" s="466"/>
      <c r="HXF23" s="467"/>
      <c r="HXG23" s="466"/>
      <c r="HXH23" s="467"/>
      <c r="HXI23" s="466"/>
      <c r="HXJ23" s="467"/>
      <c r="HXK23" s="466"/>
      <c r="HXL23" s="467"/>
      <c r="HXM23" s="466"/>
      <c r="HXN23" s="467"/>
      <c r="HXO23" s="466"/>
      <c r="HXP23" s="467"/>
      <c r="HXQ23" s="466"/>
      <c r="HXR23" s="467"/>
      <c r="HXS23" s="97"/>
      <c r="HXT23" s="466"/>
      <c r="HXU23" s="467"/>
      <c r="HXV23" s="466"/>
      <c r="HXW23" s="467"/>
      <c r="HXX23" s="466"/>
      <c r="HXY23" s="467"/>
      <c r="HXZ23" s="466"/>
      <c r="HYA23" s="467"/>
      <c r="HYB23" s="466"/>
      <c r="HYC23" s="467"/>
      <c r="HYD23" s="466"/>
      <c r="HYE23" s="467"/>
      <c r="HYF23" s="466"/>
      <c r="HYG23" s="467"/>
      <c r="HYH23" s="466"/>
      <c r="HYI23" s="467"/>
      <c r="HYJ23" s="466"/>
      <c r="HYK23" s="467"/>
      <c r="HYL23" s="466"/>
      <c r="HYM23" s="467"/>
      <c r="HYN23" s="466"/>
      <c r="HYO23" s="467"/>
      <c r="HYP23" s="466"/>
      <c r="HYQ23" s="467"/>
      <c r="HYR23" s="97"/>
      <c r="HYS23" s="466"/>
      <c r="HYT23" s="467"/>
      <c r="HYU23" s="466"/>
      <c r="HYV23" s="467"/>
      <c r="HYW23" s="466"/>
      <c r="HYX23" s="467"/>
      <c r="HYY23" s="466"/>
      <c r="HYZ23" s="467"/>
      <c r="HZA23" s="466"/>
      <c r="HZB23" s="467"/>
      <c r="HZC23" s="466"/>
      <c r="HZD23" s="467"/>
      <c r="HZE23" s="466"/>
      <c r="HZF23" s="467"/>
      <c r="HZG23" s="466"/>
      <c r="HZH23" s="467"/>
      <c r="HZI23" s="466"/>
      <c r="HZJ23" s="467"/>
      <c r="HZK23" s="466"/>
      <c r="HZL23" s="467"/>
      <c r="HZM23" s="466"/>
      <c r="HZN23" s="467"/>
      <c r="HZO23" s="466"/>
      <c r="HZP23" s="467"/>
      <c r="HZQ23" s="97"/>
      <c r="HZR23" s="466"/>
      <c r="HZS23" s="467"/>
      <c r="HZT23" s="466"/>
      <c r="HZU23" s="467"/>
      <c r="HZV23" s="466"/>
      <c r="HZW23" s="467"/>
      <c r="HZX23" s="466"/>
      <c r="HZY23" s="467"/>
      <c r="HZZ23" s="466"/>
      <c r="IAA23" s="467"/>
      <c r="IAB23" s="466"/>
      <c r="IAC23" s="467"/>
      <c r="IAD23" s="466"/>
      <c r="IAE23" s="467"/>
      <c r="IAF23" s="466"/>
      <c r="IAG23" s="467"/>
      <c r="IAH23" s="466"/>
      <c r="IAI23" s="467"/>
      <c r="IAJ23" s="466"/>
      <c r="IAK23" s="467"/>
      <c r="IAL23" s="466"/>
      <c r="IAM23" s="467"/>
      <c r="IAN23" s="466"/>
      <c r="IAO23" s="467"/>
      <c r="IAP23" s="97"/>
      <c r="IAQ23" s="466"/>
      <c r="IAR23" s="467"/>
      <c r="IAS23" s="466"/>
      <c r="IAT23" s="467"/>
      <c r="IAU23" s="466"/>
      <c r="IAV23" s="467"/>
      <c r="IAW23" s="466"/>
      <c r="IAX23" s="467"/>
      <c r="IAY23" s="466"/>
      <c r="IAZ23" s="467"/>
      <c r="IBA23" s="466"/>
      <c r="IBB23" s="467"/>
      <c r="IBC23" s="466"/>
      <c r="IBD23" s="467"/>
      <c r="IBE23" s="466"/>
      <c r="IBF23" s="467"/>
      <c r="IBG23" s="466"/>
      <c r="IBH23" s="467"/>
      <c r="IBI23" s="466"/>
      <c r="IBJ23" s="467"/>
      <c r="IBK23" s="466"/>
      <c r="IBL23" s="467"/>
      <c r="IBM23" s="466"/>
      <c r="IBN23" s="467"/>
      <c r="IBO23" s="97"/>
      <c r="IBP23" s="466"/>
      <c r="IBQ23" s="467"/>
      <c r="IBR23" s="466"/>
      <c r="IBS23" s="467"/>
      <c r="IBT23" s="466"/>
      <c r="IBU23" s="467"/>
      <c r="IBV23" s="466"/>
      <c r="IBW23" s="467"/>
      <c r="IBX23" s="466"/>
      <c r="IBY23" s="467"/>
      <c r="IBZ23" s="466"/>
      <c r="ICA23" s="467"/>
      <c r="ICB23" s="466"/>
      <c r="ICC23" s="467"/>
      <c r="ICD23" s="466"/>
      <c r="ICE23" s="467"/>
      <c r="ICF23" s="466"/>
      <c r="ICG23" s="467"/>
      <c r="ICH23" s="466"/>
      <c r="ICI23" s="467"/>
      <c r="ICJ23" s="466"/>
      <c r="ICK23" s="467"/>
      <c r="ICL23" s="466"/>
      <c r="ICM23" s="467"/>
      <c r="ICN23" s="97"/>
      <c r="ICO23" s="466"/>
      <c r="ICP23" s="467"/>
      <c r="ICQ23" s="466"/>
      <c r="ICR23" s="467"/>
      <c r="ICS23" s="466"/>
      <c r="ICT23" s="467"/>
      <c r="ICU23" s="466"/>
      <c r="ICV23" s="467"/>
      <c r="ICW23" s="466"/>
      <c r="ICX23" s="467"/>
      <c r="ICY23" s="466"/>
      <c r="ICZ23" s="467"/>
      <c r="IDA23" s="466"/>
      <c r="IDB23" s="467"/>
      <c r="IDC23" s="466"/>
      <c r="IDD23" s="467"/>
      <c r="IDE23" s="466"/>
      <c r="IDF23" s="467"/>
      <c r="IDG23" s="466"/>
      <c r="IDH23" s="467"/>
      <c r="IDI23" s="466"/>
      <c r="IDJ23" s="467"/>
      <c r="IDK23" s="466"/>
      <c r="IDL23" s="467"/>
      <c r="IDM23" s="97"/>
      <c r="IDN23" s="466"/>
      <c r="IDO23" s="467"/>
      <c r="IDP23" s="466"/>
      <c r="IDQ23" s="467"/>
      <c r="IDR23" s="466"/>
      <c r="IDS23" s="467"/>
      <c r="IDT23" s="466"/>
      <c r="IDU23" s="467"/>
      <c r="IDV23" s="466"/>
      <c r="IDW23" s="467"/>
      <c r="IDX23" s="466"/>
      <c r="IDY23" s="467"/>
      <c r="IDZ23" s="466"/>
      <c r="IEA23" s="467"/>
      <c r="IEB23" s="466"/>
      <c r="IEC23" s="467"/>
      <c r="IED23" s="466"/>
      <c r="IEE23" s="467"/>
      <c r="IEF23" s="466"/>
      <c r="IEG23" s="467"/>
      <c r="IEH23" s="466"/>
      <c r="IEI23" s="467"/>
      <c r="IEJ23" s="466"/>
      <c r="IEK23" s="467"/>
      <c r="IEL23" s="97"/>
      <c r="IEM23" s="466"/>
      <c r="IEN23" s="467"/>
      <c r="IEO23" s="466"/>
      <c r="IEP23" s="467"/>
      <c r="IEQ23" s="466"/>
      <c r="IER23" s="467"/>
      <c r="IES23" s="466"/>
      <c r="IET23" s="467"/>
      <c r="IEU23" s="466"/>
      <c r="IEV23" s="467"/>
      <c r="IEW23" s="466"/>
      <c r="IEX23" s="467"/>
      <c r="IEY23" s="466"/>
      <c r="IEZ23" s="467"/>
      <c r="IFA23" s="466"/>
      <c r="IFB23" s="467"/>
      <c r="IFC23" s="466"/>
      <c r="IFD23" s="467"/>
      <c r="IFE23" s="466"/>
      <c r="IFF23" s="467"/>
      <c r="IFG23" s="466"/>
      <c r="IFH23" s="467"/>
      <c r="IFI23" s="466"/>
      <c r="IFJ23" s="467"/>
      <c r="IFK23" s="97"/>
      <c r="IFL23" s="466"/>
      <c r="IFM23" s="467"/>
      <c r="IFN23" s="466"/>
      <c r="IFO23" s="467"/>
      <c r="IFP23" s="466"/>
      <c r="IFQ23" s="467"/>
      <c r="IFR23" s="466"/>
      <c r="IFS23" s="467"/>
      <c r="IFT23" s="466"/>
      <c r="IFU23" s="467"/>
      <c r="IFV23" s="466"/>
      <c r="IFW23" s="467"/>
      <c r="IFX23" s="466"/>
      <c r="IFY23" s="467"/>
      <c r="IFZ23" s="466"/>
      <c r="IGA23" s="467"/>
      <c r="IGB23" s="466"/>
      <c r="IGC23" s="467"/>
      <c r="IGD23" s="466"/>
      <c r="IGE23" s="467"/>
      <c r="IGF23" s="466"/>
      <c r="IGG23" s="467"/>
      <c r="IGH23" s="466"/>
      <c r="IGI23" s="467"/>
      <c r="IGJ23" s="97"/>
      <c r="IGK23" s="466"/>
      <c r="IGL23" s="467"/>
      <c r="IGM23" s="466"/>
      <c r="IGN23" s="467"/>
      <c r="IGO23" s="466"/>
      <c r="IGP23" s="467"/>
      <c r="IGQ23" s="466"/>
      <c r="IGR23" s="467"/>
      <c r="IGS23" s="466"/>
      <c r="IGT23" s="467"/>
      <c r="IGU23" s="466"/>
      <c r="IGV23" s="467"/>
      <c r="IGW23" s="466"/>
      <c r="IGX23" s="467"/>
      <c r="IGY23" s="466"/>
      <c r="IGZ23" s="467"/>
      <c r="IHA23" s="466"/>
      <c r="IHB23" s="467"/>
      <c r="IHC23" s="466"/>
      <c r="IHD23" s="467"/>
      <c r="IHE23" s="466"/>
      <c r="IHF23" s="467"/>
      <c r="IHG23" s="466"/>
      <c r="IHH23" s="467"/>
      <c r="IHI23" s="97"/>
      <c r="IHJ23" s="466"/>
      <c r="IHK23" s="467"/>
      <c r="IHL23" s="466"/>
      <c r="IHM23" s="467"/>
      <c r="IHN23" s="466"/>
      <c r="IHO23" s="467"/>
      <c r="IHP23" s="466"/>
      <c r="IHQ23" s="467"/>
      <c r="IHR23" s="466"/>
      <c r="IHS23" s="467"/>
      <c r="IHT23" s="466"/>
      <c r="IHU23" s="467"/>
      <c r="IHV23" s="466"/>
      <c r="IHW23" s="467"/>
      <c r="IHX23" s="466"/>
      <c r="IHY23" s="467"/>
      <c r="IHZ23" s="466"/>
      <c r="IIA23" s="467"/>
      <c r="IIB23" s="466"/>
      <c r="IIC23" s="467"/>
      <c r="IID23" s="466"/>
      <c r="IIE23" s="467"/>
      <c r="IIF23" s="466"/>
      <c r="IIG23" s="467"/>
      <c r="IIH23" s="97"/>
      <c r="III23" s="466"/>
      <c r="IIJ23" s="467"/>
      <c r="IIK23" s="466"/>
      <c r="IIL23" s="467"/>
      <c r="IIM23" s="466"/>
      <c r="IIN23" s="467"/>
      <c r="IIO23" s="466"/>
      <c r="IIP23" s="467"/>
      <c r="IIQ23" s="466"/>
      <c r="IIR23" s="467"/>
      <c r="IIS23" s="466"/>
      <c r="IIT23" s="467"/>
      <c r="IIU23" s="466"/>
      <c r="IIV23" s="467"/>
      <c r="IIW23" s="466"/>
      <c r="IIX23" s="467"/>
      <c r="IIY23" s="466"/>
      <c r="IIZ23" s="467"/>
      <c r="IJA23" s="466"/>
      <c r="IJB23" s="467"/>
      <c r="IJC23" s="466"/>
      <c r="IJD23" s="467"/>
      <c r="IJE23" s="466"/>
      <c r="IJF23" s="467"/>
      <c r="IJG23" s="97"/>
      <c r="IJH23" s="466"/>
      <c r="IJI23" s="467"/>
      <c r="IJJ23" s="466"/>
      <c r="IJK23" s="467"/>
      <c r="IJL23" s="466"/>
      <c r="IJM23" s="467"/>
      <c r="IJN23" s="466"/>
      <c r="IJO23" s="467"/>
      <c r="IJP23" s="466"/>
      <c r="IJQ23" s="467"/>
      <c r="IJR23" s="466"/>
      <c r="IJS23" s="467"/>
      <c r="IJT23" s="466"/>
      <c r="IJU23" s="467"/>
      <c r="IJV23" s="466"/>
      <c r="IJW23" s="467"/>
      <c r="IJX23" s="466"/>
      <c r="IJY23" s="467"/>
      <c r="IJZ23" s="466"/>
      <c r="IKA23" s="467"/>
      <c r="IKB23" s="466"/>
      <c r="IKC23" s="467"/>
      <c r="IKD23" s="466"/>
      <c r="IKE23" s="467"/>
      <c r="IKF23" s="97"/>
      <c r="IKG23" s="466"/>
      <c r="IKH23" s="467"/>
      <c r="IKI23" s="466"/>
      <c r="IKJ23" s="467"/>
      <c r="IKK23" s="466"/>
      <c r="IKL23" s="467"/>
      <c r="IKM23" s="466"/>
      <c r="IKN23" s="467"/>
      <c r="IKO23" s="466"/>
      <c r="IKP23" s="467"/>
      <c r="IKQ23" s="466"/>
      <c r="IKR23" s="467"/>
      <c r="IKS23" s="466"/>
      <c r="IKT23" s="467"/>
      <c r="IKU23" s="466"/>
      <c r="IKV23" s="467"/>
      <c r="IKW23" s="466"/>
      <c r="IKX23" s="467"/>
      <c r="IKY23" s="466"/>
      <c r="IKZ23" s="467"/>
      <c r="ILA23" s="466"/>
      <c r="ILB23" s="467"/>
      <c r="ILC23" s="466"/>
      <c r="ILD23" s="467"/>
      <c r="ILE23" s="97"/>
      <c r="ILF23" s="466"/>
      <c r="ILG23" s="467"/>
      <c r="ILH23" s="466"/>
      <c r="ILI23" s="467"/>
      <c r="ILJ23" s="466"/>
      <c r="ILK23" s="467"/>
      <c r="ILL23" s="466"/>
      <c r="ILM23" s="467"/>
      <c r="ILN23" s="466"/>
      <c r="ILO23" s="467"/>
      <c r="ILP23" s="466"/>
      <c r="ILQ23" s="467"/>
      <c r="ILR23" s="466"/>
      <c r="ILS23" s="467"/>
      <c r="ILT23" s="466"/>
      <c r="ILU23" s="467"/>
      <c r="ILV23" s="466"/>
      <c r="ILW23" s="467"/>
      <c r="ILX23" s="466"/>
      <c r="ILY23" s="467"/>
      <c r="ILZ23" s="466"/>
      <c r="IMA23" s="467"/>
      <c r="IMB23" s="466"/>
      <c r="IMC23" s="467"/>
      <c r="IMD23" s="97"/>
      <c r="IME23" s="466"/>
      <c r="IMF23" s="467"/>
      <c r="IMG23" s="466"/>
      <c r="IMH23" s="467"/>
      <c r="IMI23" s="466"/>
      <c r="IMJ23" s="467"/>
      <c r="IMK23" s="466"/>
      <c r="IML23" s="467"/>
      <c r="IMM23" s="466"/>
      <c r="IMN23" s="467"/>
      <c r="IMO23" s="466"/>
      <c r="IMP23" s="467"/>
      <c r="IMQ23" s="466"/>
      <c r="IMR23" s="467"/>
      <c r="IMS23" s="466"/>
      <c r="IMT23" s="467"/>
      <c r="IMU23" s="466"/>
      <c r="IMV23" s="467"/>
      <c r="IMW23" s="466"/>
      <c r="IMX23" s="467"/>
      <c r="IMY23" s="466"/>
      <c r="IMZ23" s="467"/>
      <c r="INA23" s="466"/>
      <c r="INB23" s="467"/>
      <c r="INC23" s="97"/>
      <c r="IND23" s="466"/>
      <c r="INE23" s="467"/>
      <c r="INF23" s="466"/>
      <c r="ING23" s="467"/>
      <c r="INH23" s="466"/>
      <c r="INI23" s="467"/>
      <c r="INJ23" s="466"/>
      <c r="INK23" s="467"/>
      <c r="INL23" s="466"/>
      <c r="INM23" s="467"/>
      <c r="INN23" s="466"/>
      <c r="INO23" s="467"/>
      <c r="INP23" s="466"/>
      <c r="INQ23" s="467"/>
      <c r="INR23" s="466"/>
      <c r="INS23" s="467"/>
      <c r="INT23" s="466"/>
      <c r="INU23" s="467"/>
      <c r="INV23" s="466"/>
      <c r="INW23" s="467"/>
      <c r="INX23" s="466"/>
      <c r="INY23" s="467"/>
      <c r="INZ23" s="466"/>
      <c r="IOA23" s="467"/>
      <c r="IOB23" s="97"/>
      <c r="IOC23" s="466"/>
      <c r="IOD23" s="467"/>
      <c r="IOE23" s="466"/>
      <c r="IOF23" s="467"/>
      <c r="IOG23" s="466"/>
      <c r="IOH23" s="467"/>
      <c r="IOI23" s="466"/>
      <c r="IOJ23" s="467"/>
      <c r="IOK23" s="466"/>
      <c r="IOL23" s="467"/>
      <c r="IOM23" s="466"/>
      <c r="ION23" s="467"/>
      <c r="IOO23" s="466"/>
      <c r="IOP23" s="467"/>
      <c r="IOQ23" s="466"/>
      <c r="IOR23" s="467"/>
      <c r="IOS23" s="466"/>
      <c r="IOT23" s="467"/>
      <c r="IOU23" s="466"/>
      <c r="IOV23" s="467"/>
      <c r="IOW23" s="466"/>
      <c r="IOX23" s="467"/>
      <c r="IOY23" s="466"/>
      <c r="IOZ23" s="467"/>
      <c r="IPA23" s="97"/>
      <c r="IPB23" s="466"/>
      <c r="IPC23" s="467"/>
      <c r="IPD23" s="466"/>
      <c r="IPE23" s="467"/>
      <c r="IPF23" s="466"/>
      <c r="IPG23" s="467"/>
      <c r="IPH23" s="466"/>
      <c r="IPI23" s="467"/>
      <c r="IPJ23" s="466"/>
      <c r="IPK23" s="467"/>
      <c r="IPL23" s="466"/>
      <c r="IPM23" s="467"/>
      <c r="IPN23" s="466"/>
      <c r="IPO23" s="467"/>
      <c r="IPP23" s="466"/>
      <c r="IPQ23" s="467"/>
      <c r="IPR23" s="466"/>
      <c r="IPS23" s="467"/>
      <c r="IPT23" s="466"/>
      <c r="IPU23" s="467"/>
      <c r="IPV23" s="466"/>
      <c r="IPW23" s="467"/>
      <c r="IPX23" s="466"/>
      <c r="IPY23" s="467"/>
      <c r="IPZ23" s="97"/>
      <c r="IQA23" s="466"/>
      <c r="IQB23" s="467"/>
      <c r="IQC23" s="466"/>
      <c r="IQD23" s="467"/>
      <c r="IQE23" s="466"/>
      <c r="IQF23" s="467"/>
      <c r="IQG23" s="466"/>
      <c r="IQH23" s="467"/>
      <c r="IQI23" s="466"/>
      <c r="IQJ23" s="467"/>
      <c r="IQK23" s="466"/>
      <c r="IQL23" s="467"/>
      <c r="IQM23" s="466"/>
      <c r="IQN23" s="467"/>
      <c r="IQO23" s="466"/>
      <c r="IQP23" s="467"/>
      <c r="IQQ23" s="466"/>
      <c r="IQR23" s="467"/>
      <c r="IQS23" s="466"/>
      <c r="IQT23" s="467"/>
      <c r="IQU23" s="466"/>
      <c r="IQV23" s="467"/>
      <c r="IQW23" s="466"/>
      <c r="IQX23" s="467"/>
      <c r="IQY23" s="97"/>
      <c r="IQZ23" s="466"/>
      <c r="IRA23" s="467"/>
      <c r="IRB23" s="466"/>
      <c r="IRC23" s="467"/>
      <c r="IRD23" s="466"/>
      <c r="IRE23" s="467"/>
      <c r="IRF23" s="466"/>
      <c r="IRG23" s="467"/>
      <c r="IRH23" s="466"/>
      <c r="IRI23" s="467"/>
      <c r="IRJ23" s="466"/>
      <c r="IRK23" s="467"/>
      <c r="IRL23" s="466"/>
      <c r="IRM23" s="467"/>
      <c r="IRN23" s="466"/>
      <c r="IRO23" s="467"/>
      <c r="IRP23" s="466"/>
      <c r="IRQ23" s="467"/>
      <c r="IRR23" s="466"/>
      <c r="IRS23" s="467"/>
      <c r="IRT23" s="466"/>
      <c r="IRU23" s="467"/>
      <c r="IRV23" s="466"/>
      <c r="IRW23" s="467"/>
      <c r="IRX23" s="97"/>
      <c r="IRY23" s="466"/>
      <c r="IRZ23" s="467"/>
      <c r="ISA23" s="466"/>
      <c r="ISB23" s="467"/>
      <c r="ISC23" s="466"/>
      <c r="ISD23" s="467"/>
      <c r="ISE23" s="466"/>
      <c r="ISF23" s="467"/>
      <c r="ISG23" s="466"/>
      <c r="ISH23" s="467"/>
      <c r="ISI23" s="466"/>
      <c r="ISJ23" s="467"/>
      <c r="ISK23" s="466"/>
      <c r="ISL23" s="467"/>
      <c r="ISM23" s="466"/>
      <c r="ISN23" s="467"/>
      <c r="ISO23" s="466"/>
      <c r="ISP23" s="467"/>
      <c r="ISQ23" s="466"/>
      <c r="ISR23" s="467"/>
      <c r="ISS23" s="466"/>
      <c r="IST23" s="467"/>
      <c r="ISU23" s="466"/>
      <c r="ISV23" s="467"/>
      <c r="ISW23" s="97"/>
      <c r="ISX23" s="466"/>
      <c r="ISY23" s="467"/>
      <c r="ISZ23" s="466"/>
      <c r="ITA23" s="467"/>
      <c r="ITB23" s="466"/>
      <c r="ITC23" s="467"/>
      <c r="ITD23" s="466"/>
      <c r="ITE23" s="467"/>
      <c r="ITF23" s="466"/>
      <c r="ITG23" s="467"/>
      <c r="ITH23" s="466"/>
      <c r="ITI23" s="467"/>
      <c r="ITJ23" s="466"/>
      <c r="ITK23" s="467"/>
      <c r="ITL23" s="466"/>
      <c r="ITM23" s="467"/>
      <c r="ITN23" s="466"/>
      <c r="ITO23" s="467"/>
      <c r="ITP23" s="466"/>
      <c r="ITQ23" s="467"/>
      <c r="ITR23" s="466"/>
      <c r="ITS23" s="467"/>
      <c r="ITT23" s="466"/>
      <c r="ITU23" s="467"/>
      <c r="ITV23" s="97"/>
      <c r="ITW23" s="466"/>
      <c r="ITX23" s="467"/>
      <c r="ITY23" s="466"/>
      <c r="ITZ23" s="467"/>
      <c r="IUA23" s="466"/>
      <c r="IUB23" s="467"/>
      <c r="IUC23" s="466"/>
      <c r="IUD23" s="467"/>
      <c r="IUE23" s="466"/>
      <c r="IUF23" s="467"/>
      <c r="IUG23" s="466"/>
      <c r="IUH23" s="467"/>
      <c r="IUI23" s="466"/>
      <c r="IUJ23" s="467"/>
      <c r="IUK23" s="466"/>
      <c r="IUL23" s="467"/>
      <c r="IUM23" s="466"/>
      <c r="IUN23" s="467"/>
      <c r="IUO23" s="466"/>
      <c r="IUP23" s="467"/>
      <c r="IUQ23" s="466"/>
      <c r="IUR23" s="467"/>
      <c r="IUS23" s="466"/>
      <c r="IUT23" s="467"/>
      <c r="IUU23" s="97"/>
      <c r="IUV23" s="466"/>
      <c r="IUW23" s="467"/>
      <c r="IUX23" s="466"/>
      <c r="IUY23" s="467"/>
      <c r="IUZ23" s="466"/>
      <c r="IVA23" s="467"/>
      <c r="IVB23" s="466"/>
      <c r="IVC23" s="467"/>
      <c r="IVD23" s="466"/>
      <c r="IVE23" s="467"/>
      <c r="IVF23" s="466"/>
      <c r="IVG23" s="467"/>
      <c r="IVH23" s="466"/>
      <c r="IVI23" s="467"/>
      <c r="IVJ23" s="466"/>
      <c r="IVK23" s="467"/>
      <c r="IVL23" s="466"/>
      <c r="IVM23" s="467"/>
      <c r="IVN23" s="466"/>
      <c r="IVO23" s="467"/>
      <c r="IVP23" s="466"/>
      <c r="IVQ23" s="467"/>
      <c r="IVR23" s="466"/>
      <c r="IVS23" s="467"/>
      <c r="IVT23" s="97"/>
      <c r="IVU23" s="466"/>
      <c r="IVV23" s="467"/>
      <c r="IVW23" s="466"/>
      <c r="IVX23" s="467"/>
      <c r="IVY23" s="466"/>
      <c r="IVZ23" s="467"/>
      <c r="IWA23" s="466"/>
      <c r="IWB23" s="467"/>
      <c r="IWC23" s="466"/>
      <c r="IWD23" s="467"/>
      <c r="IWE23" s="466"/>
      <c r="IWF23" s="467"/>
      <c r="IWG23" s="466"/>
      <c r="IWH23" s="467"/>
      <c r="IWI23" s="466"/>
      <c r="IWJ23" s="467"/>
      <c r="IWK23" s="466"/>
      <c r="IWL23" s="467"/>
      <c r="IWM23" s="466"/>
      <c r="IWN23" s="467"/>
      <c r="IWO23" s="466"/>
      <c r="IWP23" s="467"/>
      <c r="IWQ23" s="466"/>
      <c r="IWR23" s="467"/>
      <c r="IWS23" s="97"/>
      <c r="IWT23" s="466"/>
      <c r="IWU23" s="467"/>
      <c r="IWV23" s="466"/>
      <c r="IWW23" s="467"/>
      <c r="IWX23" s="466"/>
      <c r="IWY23" s="467"/>
      <c r="IWZ23" s="466"/>
      <c r="IXA23" s="467"/>
      <c r="IXB23" s="466"/>
      <c r="IXC23" s="467"/>
      <c r="IXD23" s="466"/>
      <c r="IXE23" s="467"/>
      <c r="IXF23" s="466"/>
      <c r="IXG23" s="467"/>
      <c r="IXH23" s="466"/>
      <c r="IXI23" s="467"/>
      <c r="IXJ23" s="466"/>
      <c r="IXK23" s="467"/>
      <c r="IXL23" s="466"/>
      <c r="IXM23" s="467"/>
      <c r="IXN23" s="466"/>
      <c r="IXO23" s="467"/>
      <c r="IXP23" s="466"/>
      <c r="IXQ23" s="467"/>
      <c r="IXR23" s="97"/>
      <c r="IXS23" s="466"/>
      <c r="IXT23" s="467"/>
      <c r="IXU23" s="466"/>
      <c r="IXV23" s="467"/>
      <c r="IXW23" s="466"/>
      <c r="IXX23" s="467"/>
      <c r="IXY23" s="466"/>
      <c r="IXZ23" s="467"/>
      <c r="IYA23" s="466"/>
      <c r="IYB23" s="467"/>
      <c r="IYC23" s="466"/>
      <c r="IYD23" s="467"/>
      <c r="IYE23" s="466"/>
      <c r="IYF23" s="467"/>
      <c r="IYG23" s="466"/>
      <c r="IYH23" s="467"/>
      <c r="IYI23" s="466"/>
      <c r="IYJ23" s="467"/>
      <c r="IYK23" s="466"/>
      <c r="IYL23" s="467"/>
      <c r="IYM23" s="466"/>
      <c r="IYN23" s="467"/>
      <c r="IYO23" s="466"/>
      <c r="IYP23" s="467"/>
      <c r="IYQ23" s="97"/>
      <c r="IYR23" s="466"/>
      <c r="IYS23" s="467"/>
      <c r="IYT23" s="466"/>
      <c r="IYU23" s="467"/>
      <c r="IYV23" s="466"/>
      <c r="IYW23" s="467"/>
      <c r="IYX23" s="466"/>
      <c r="IYY23" s="467"/>
      <c r="IYZ23" s="466"/>
      <c r="IZA23" s="467"/>
      <c r="IZB23" s="466"/>
      <c r="IZC23" s="467"/>
      <c r="IZD23" s="466"/>
      <c r="IZE23" s="467"/>
      <c r="IZF23" s="466"/>
      <c r="IZG23" s="467"/>
      <c r="IZH23" s="466"/>
      <c r="IZI23" s="467"/>
      <c r="IZJ23" s="466"/>
      <c r="IZK23" s="467"/>
      <c r="IZL23" s="466"/>
      <c r="IZM23" s="467"/>
      <c r="IZN23" s="466"/>
      <c r="IZO23" s="467"/>
      <c r="IZP23" s="97"/>
      <c r="IZQ23" s="466"/>
      <c r="IZR23" s="467"/>
      <c r="IZS23" s="466"/>
      <c r="IZT23" s="467"/>
      <c r="IZU23" s="466"/>
      <c r="IZV23" s="467"/>
      <c r="IZW23" s="466"/>
      <c r="IZX23" s="467"/>
      <c r="IZY23" s="466"/>
      <c r="IZZ23" s="467"/>
      <c r="JAA23" s="466"/>
      <c r="JAB23" s="467"/>
      <c r="JAC23" s="466"/>
      <c r="JAD23" s="467"/>
      <c r="JAE23" s="466"/>
      <c r="JAF23" s="467"/>
      <c r="JAG23" s="466"/>
      <c r="JAH23" s="467"/>
      <c r="JAI23" s="466"/>
      <c r="JAJ23" s="467"/>
      <c r="JAK23" s="466"/>
      <c r="JAL23" s="467"/>
      <c r="JAM23" s="466"/>
      <c r="JAN23" s="467"/>
      <c r="JAO23" s="97"/>
      <c r="JAP23" s="466"/>
      <c r="JAQ23" s="467"/>
      <c r="JAR23" s="466"/>
      <c r="JAS23" s="467"/>
      <c r="JAT23" s="466"/>
      <c r="JAU23" s="467"/>
      <c r="JAV23" s="466"/>
      <c r="JAW23" s="467"/>
      <c r="JAX23" s="466"/>
      <c r="JAY23" s="467"/>
      <c r="JAZ23" s="466"/>
      <c r="JBA23" s="467"/>
      <c r="JBB23" s="466"/>
      <c r="JBC23" s="467"/>
      <c r="JBD23" s="466"/>
      <c r="JBE23" s="467"/>
      <c r="JBF23" s="466"/>
      <c r="JBG23" s="467"/>
      <c r="JBH23" s="466"/>
      <c r="JBI23" s="467"/>
      <c r="JBJ23" s="466"/>
      <c r="JBK23" s="467"/>
      <c r="JBL23" s="466"/>
      <c r="JBM23" s="467"/>
      <c r="JBN23" s="97"/>
      <c r="JBO23" s="466"/>
      <c r="JBP23" s="467"/>
      <c r="JBQ23" s="466"/>
      <c r="JBR23" s="467"/>
      <c r="JBS23" s="466"/>
      <c r="JBT23" s="467"/>
      <c r="JBU23" s="466"/>
      <c r="JBV23" s="467"/>
      <c r="JBW23" s="466"/>
      <c r="JBX23" s="467"/>
      <c r="JBY23" s="466"/>
      <c r="JBZ23" s="467"/>
      <c r="JCA23" s="466"/>
      <c r="JCB23" s="467"/>
      <c r="JCC23" s="466"/>
      <c r="JCD23" s="467"/>
      <c r="JCE23" s="466"/>
      <c r="JCF23" s="467"/>
      <c r="JCG23" s="466"/>
      <c r="JCH23" s="467"/>
      <c r="JCI23" s="466"/>
      <c r="JCJ23" s="467"/>
      <c r="JCK23" s="466"/>
      <c r="JCL23" s="467"/>
      <c r="JCM23" s="97"/>
      <c r="JCN23" s="466"/>
      <c r="JCO23" s="467"/>
      <c r="JCP23" s="466"/>
      <c r="JCQ23" s="467"/>
      <c r="JCR23" s="466"/>
      <c r="JCS23" s="467"/>
      <c r="JCT23" s="466"/>
      <c r="JCU23" s="467"/>
      <c r="JCV23" s="466"/>
      <c r="JCW23" s="467"/>
      <c r="JCX23" s="466"/>
      <c r="JCY23" s="467"/>
      <c r="JCZ23" s="466"/>
      <c r="JDA23" s="467"/>
      <c r="JDB23" s="466"/>
      <c r="JDC23" s="467"/>
      <c r="JDD23" s="466"/>
      <c r="JDE23" s="467"/>
      <c r="JDF23" s="466"/>
      <c r="JDG23" s="467"/>
      <c r="JDH23" s="466"/>
      <c r="JDI23" s="467"/>
      <c r="JDJ23" s="466"/>
      <c r="JDK23" s="467"/>
      <c r="JDL23" s="97"/>
      <c r="JDM23" s="466"/>
      <c r="JDN23" s="467"/>
      <c r="JDO23" s="466"/>
      <c r="JDP23" s="467"/>
      <c r="JDQ23" s="466"/>
      <c r="JDR23" s="467"/>
      <c r="JDS23" s="466"/>
      <c r="JDT23" s="467"/>
      <c r="JDU23" s="466"/>
      <c r="JDV23" s="467"/>
      <c r="JDW23" s="466"/>
      <c r="JDX23" s="467"/>
      <c r="JDY23" s="466"/>
      <c r="JDZ23" s="467"/>
      <c r="JEA23" s="466"/>
      <c r="JEB23" s="467"/>
      <c r="JEC23" s="466"/>
      <c r="JED23" s="467"/>
      <c r="JEE23" s="466"/>
      <c r="JEF23" s="467"/>
      <c r="JEG23" s="466"/>
      <c r="JEH23" s="467"/>
      <c r="JEI23" s="466"/>
      <c r="JEJ23" s="467"/>
      <c r="JEK23" s="97"/>
      <c r="JEL23" s="466"/>
      <c r="JEM23" s="467"/>
      <c r="JEN23" s="466"/>
      <c r="JEO23" s="467"/>
      <c r="JEP23" s="466"/>
      <c r="JEQ23" s="467"/>
      <c r="JER23" s="466"/>
      <c r="JES23" s="467"/>
      <c r="JET23" s="466"/>
      <c r="JEU23" s="467"/>
      <c r="JEV23" s="466"/>
      <c r="JEW23" s="467"/>
      <c r="JEX23" s="466"/>
      <c r="JEY23" s="467"/>
      <c r="JEZ23" s="466"/>
      <c r="JFA23" s="467"/>
      <c r="JFB23" s="466"/>
      <c r="JFC23" s="467"/>
      <c r="JFD23" s="466"/>
      <c r="JFE23" s="467"/>
      <c r="JFF23" s="466"/>
      <c r="JFG23" s="467"/>
      <c r="JFH23" s="466"/>
      <c r="JFI23" s="467"/>
      <c r="JFJ23" s="97"/>
      <c r="JFK23" s="466"/>
      <c r="JFL23" s="467"/>
      <c r="JFM23" s="466"/>
      <c r="JFN23" s="467"/>
      <c r="JFO23" s="466"/>
      <c r="JFP23" s="467"/>
      <c r="JFQ23" s="466"/>
      <c r="JFR23" s="467"/>
      <c r="JFS23" s="466"/>
      <c r="JFT23" s="467"/>
      <c r="JFU23" s="466"/>
      <c r="JFV23" s="467"/>
      <c r="JFW23" s="466"/>
      <c r="JFX23" s="467"/>
      <c r="JFY23" s="466"/>
      <c r="JFZ23" s="467"/>
      <c r="JGA23" s="466"/>
      <c r="JGB23" s="467"/>
      <c r="JGC23" s="466"/>
      <c r="JGD23" s="467"/>
      <c r="JGE23" s="466"/>
      <c r="JGF23" s="467"/>
      <c r="JGG23" s="466"/>
      <c r="JGH23" s="467"/>
      <c r="JGI23" s="97"/>
      <c r="JGJ23" s="466"/>
      <c r="JGK23" s="467"/>
      <c r="JGL23" s="466"/>
      <c r="JGM23" s="467"/>
      <c r="JGN23" s="466"/>
      <c r="JGO23" s="467"/>
      <c r="JGP23" s="466"/>
      <c r="JGQ23" s="467"/>
      <c r="JGR23" s="466"/>
      <c r="JGS23" s="467"/>
      <c r="JGT23" s="466"/>
      <c r="JGU23" s="467"/>
      <c r="JGV23" s="466"/>
      <c r="JGW23" s="467"/>
      <c r="JGX23" s="466"/>
      <c r="JGY23" s="467"/>
      <c r="JGZ23" s="466"/>
      <c r="JHA23" s="467"/>
      <c r="JHB23" s="466"/>
      <c r="JHC23" s="467"/>
      <c r="JHD23" s="466"/>
      <c r="JHE23" s="467"/>
      <c r="JHF23" s="466"/>
      <c r="JHG23" s="467"/>
      <c r="JHH23" s="97"/>
      <c r="JHI23" s="466"/>
      <c r="JHJ23" s="467"/>
      <c r="JHK23" s="466"/>
      <c r="JHL23" s="467"/>
      <c r="JHM23" s="466"/>
      <c r="JHN23" s="467"/>
      <c r="JHO23" s="466"/>
      <c r="JHP23" s="467"/>
      <c r="JHQ23" s="466"/>
      <c r="JHR23" s="467"/>
      <c r="JHS23" s="466"/>
      <c r="JHT23" s="467"/>
      <c r="JHU23" s="466"/>
      <c r="JHV23" s="467"/>
      <c r="JHW23" s="466"/>
      <c r="JHX23" s="467"/>
      <c r="JHY23" s="466"/>
      <c r="JHZ23" s="467"/>
      <c r="JIA23" s="466"/>
      <c r="JIB23" s="467"/>
      <c r="JIC23" s="466"/>
      <c r="JID23" s="467"/>
      <c r="JIE23" s="466"/>
      <c r="JIF23" s="467"/>
      <c r="JIG23" s="97"/>
      <c r="JIH23" s="466"/>
      <c r="JII23" s="467"/>
      <c r="JIJ23" s="466"/>
      <c r="JIK23" s="467"/>
      <c r="JIL23" s="466"/>
      <c r="JIM23" s="467"/>
      <c r="JIN23" s="466"/>
      <c r="JIO23" s="467"/>
      <c r="JIP23" s="466"/>
      <c r="JIQ23" s="467"/>
      <c r="JIR23" s="466"/>
      <c r="JIS23" s="467"/>
      <c r="JIT23" s="466"/>
      <c r="JIU23" s="467"/>
      <c r="JIV23" s="466"/>
      <c r="JIW23" s="467"/>
      <c r="JIX23" s="466"/>
      <c r="JIY23" s="467"/>
      <c r="JIZ23" s="466"/>
      <c r="JJA23" s="467"/>
      <c r="JJB23" s="466"/>
      <c r="JJC23" s="467"/>
      <c r="JJD23" s="466"/>
      <c r="JJE23" s="467"/>
      <c r="JJF23" s="97"/>
      <c r="JJG23" s="466"/>
      <c r="JJH23" s="467"/>
      <c r="JJI23" s="466"/>
      <c r="JJJ23" s="467"/>
      <c r="JJK23" s="466"/>
      <c r="JJL23" s="467"/>
      <c r="JJM23" s="466"/>
      <c r="JJN23" s="467"/>
      <c r="JJO23" s="466"/>
      <c r="JJP23" s="467"/>
      <c r="JJQ23" s="466"/>
      <c r="JJR23" s="467"/>
      <c r="JJS23" s="466"/>
      <c r="JJT23" s="467"/>
      <c r="JJU23" s="466"/>
      <c r="JJV23" s="467"/>
      <c r="JJW23" s="466"/>
      <c r="JJX23" s="467"/>
      <c r="JJY23" s="466"/>
      <c r="JJZ23" s="467"/>
      <c r="JKA23" s="466"/>
      <c r="JKB23" s="467"/>
      <c r="JKC23" s="466"/>
      <c r="JKD23" s="467"/>
      <c r="JKE23" s="97"/>
      <c r="JKF23" s="466"/>
      <c r="JKG23" s="467"/>
      <c r="JKH23" s="466"/>
      <c r="JKI23" s="467"/>
      <c r="JKJ23" s="466"/>
      <c r="JKK23" s="467"/>
      <c r="JKL23" s="466"/>
      <c r="JKM23" s="467"/>
      <c r="JKN23" s="466"/>
      <c r="JKO23" s="467"/>
      <c r="JKP23" s="466"/>
      <c r="JKQ23" s="467"/>
      <c r="JKR23" s="466"/>
      <c r="JKS23" s="467"/>
      <c r="JKT23" s="466"/>
      <c r="JKU23" s="467"/>
      <c r="JKV23" s="466"/>
      <c r="JKW23" s="467"/>
      <c r="JKX23" s="466"/>
      <c r="JKY23" s="467"/>
      <c r="JKZ23" s="466"/>
      <c r="JLA23" s="467"/>
      <c r="JLB23" s="466"/>
      <c r="JLC23" s="467"/>
      <c r="JLD23" s="97"/>
      <c r="JLE23" s="466"/>
      <c r="JLF23" s="467"/>
      <c r="JLG23" s="466"/>
      <c r="JLH23" s="467"/>
      <c r="JLI23" s="466"/>
      <c r="JLJ23" s="467"/>
      <c r="JLK23" s="466"/>
      <c r="JLL23" s="467"/>
      <c r="JLM23" s="466"/>
      <c r="JLN23" s="467"/>
      <c r="JLO23" s="466"/>
      <c r="JLP23" s="467"/>
      <c r="JLQ23" s="466"/>
      <c r="JLR23" s="467"/>
      <c r="JLS23" s="466"/>
      <c r="JLT23" s="467"/>
      <c r="JLU23" s="466"/>
      <c r="JLV23" s="467"/>
      <c r="JLW23" s="466"/>
      <c r="JLX23" s="467"/>
      <c r="JLY23" s="466"/>
      <c r="JLZ23" s="467"/>
      <c r="JMA23" s="466"/>
      <c r="JMB23" s="467"/>
      <c r="JMC23" s="97"/>
      <c r="JMD23" s="466"/>
      <c r="JME23" s="467"/>
      <c r="JMF23" s="466"/>
      <c r="JMG23" s="467"/>
      <c r="JMH23" s="466"/>
      <c r="JMI23" s="467"/>
      <c r="JMJ23" s="466"/>
      <c r="JMK23" s="467"/>
      <c r="JML23" s="466"/>
      <c r="JMM23" s="467"/>
      <c r="JMN23" s="466"/>
      <c r="JMO23" s="467"/>
      <c r="JMP23" s="466"/>
      <c r="JMQ23" s="467"/>
      <c r="JMR23" s="466"/>
      <c r="JMS23" s="467"/>
      <c r="JMT23" s="466"/>
      <c r="JMU23" s="467"/>
      <c r="JMV23" s="466"/>
      <c r="JMW23" s="467"/>
      <c r="JMX23" s="466"/>
      <c r="JMY23" s="467"/>
      <c r="JMZ23" s="466"/>
      <c r="JNA23" s="467"/>
      <c r="JNB23" s="97"/>
      <c r="JNC23" s="466"/>
      <c r="JND23" s="467"/>
      <c r="JNE23" s="466"/>
      <c r="JNF23" s="467"/>
      <c r="JNG23" s="466"/>
      <c r="JNH23" s="467"/>
      <c r="JNI23" s="466"/>
      <c r="JNJ23" s="467"/>
      <c r="JNK23" s="466"/>
      <c r="JNL23" s="467"/>
      <c r="JNM23" s="466"/>
      <c r="JNN23" s="467"/>
      <c r="JNO23" s="466"/>
      <c r="JNP23" s="467"/>
      <c r="JNQ23" s="466"/>
      <c r="JNR23" s="467"/>
      <c r="JNS23" s="466"/>
      <c r="JNT23" s="467"/>
      <c r="JNU23" s="466"/>
      <c r="JNV23" s="467"/>
      <c r="JNW23" s="466"/>
      <c r="JNX23" s="467"/>
      <c r="JNY23" s="466"/>
      <c r="JNZ23" s="467"/>
      <c r="JOA23" s="97"/>
      <c r="JOB23" s="466"/>
      <c r="JOC23" s="467"/>
      <c r="JOD23" s="466"/>
      <c r="JOE23" s="467"/>
      <c r="JOF23" s="466"/>
      <c r="JOG23" s="467"/>
      <c r="JOH23" s="466"/>
      <c r="JOI23" s="467"/>
      <c r="JOJ23" s="466"/>
      <c r="JOK23" s="467"/>
      <c r="JOL23" s="466"/>
      <c r="JOM23" s="467"/>
      <c r="JON23" s="466"/>
      <c r="JOO23" s="467"/>
      <c r="JOP23" s="466"/>
      <c r="JOQ23" s="467"/>
      <c r="JOR23" s="466"/>
      <c r="JOS23" s="467"/>
      <c r="JOT23" s="466"/>
      <c r="JOU23" s="467"/>
      <c r="JOV23" s="466"/>
      <c r="JOW23" s="467"/>
      <c r="JOX23" s="466"/>
      <c r="JOY23" s="467"/>
      <c r="JOZ23" s="97"/>
      <c r="JPA23" s="466"/>
      <c r="JPB23" s="467"/>
      <c r="JPC23" s="466"/>
      <c r="JPD23" s="467"/>
      <c r="JPE23" s="466"/>
      <c r="JPF23" s="467"/>
      <c r="JPG23" s="466"/>
      <c r="JPH23" s="467"/>
      <c r="JPI23" s="466"/>
      <c r="JPJ23" s="467"/>
      <c r="JPK23" s="466"/>
      <c r="JPL23" s="467"/>
      <c r="JPM23" s="466"/>
      <c r="JPN23" s="467"/>
      <c r="JPO23" s="466"/>
      <c r="JPP23" s="467"/>
      <c r="JPQ23" s="466"/>
      <c r="JPR23" s="467"/>
      <c r="JPS23" s="466"/>
      <c r="JPT23" s="467"/>
      <c r="JPU23" s="466"/>
      <c r="JPV23" s="467"/>
      <c r="JPW23" s="466"/>
      <c r="JPX23" s="467"/>
      <c r="JPY23" s="97"/>
      <c r="JPZ23" s="466"/>
      <c r="JQA23" s="467"/>
      <c r="JQB23" s="466"/>
      <c r="JQC23" s="467"/>
      <c r="JQD23" s="466"/>
      <c r="JQE23" s="467"/>
      <c r="JQF23" s="466"/>
      <c r="JQG23" s="467"/>
      <c r="JQH23" s="466"/>
      <c r="JQI23" s="467"/>
      <c r="JQJ23" s="466"/>
      <c r="JQK23" s="467"/>
      <c r="JQL23" s="466"/>
      <c r="JQM23" s="467"/>
      <c r="JQN23" s="466"/>
      <c r="JQO23" s="467"/>
      <c r="JQP23" s="466"/>
      <c r="JQQ23" s="467"/>
      <c r="JQR23" s="466"/>
      <c r="JQS23" s="467"/>
      <c r="JQT23" s="466"/>
      <c r="JQU23" s="467"/>
      <c r="JQV23" s="466"/>
      <c r="JQW23" s="467"/>
      <c r="JQX23" s="97"/>
      <c r="JQY23" s="466"/>
      <c r="JQZ23" s="467"/>
      <c r="JRA23" s="466"/>
      <c r="JRB23" s="467"/>
      <c r="JRC23" s="466"/>
      <c r="JRD23" s="467"/>
      <c r="JRE23" s="466"/>
      <c r="JRF23" s="467"/>
      <c r="JRG23" s="466"/>
      <c r="JRH23" s="467"/>
      <c r="JRI23" s="466"/>
      <c r="JRJ23" s="467"/>
      <c r="JRK23" s="466"/>
      <c r="JRL23" s="467"/>
      <c r="JRM23" s="466"/>
      <c r="JRN23" s="467"/>
      <c r="JRO23" s="466"/>
      <c r="JRP23" s="467"/>
      <c r="JRQ23" s="466"/>
      <c r="JRR23" s="467"/>
      <c r="JRS23" s="466"/>
      <c r="JRT23" s="467"/>
      <c r="JRU23" s="466"/>
      <c r="JRV23" s="467"/>
      <c r="JRW23" s="97"/>
      <c r="JRX23" s="466"/>
      <c r="JRY23" s="467"/>
      <c r="JRZ23" s="466"/>
      <c r="JSA23" s="467"/>
      <c r="JSB23" s="466"/>
      <c r="JSC23" s="467"/>
      <c r="JSD23" s="466"/>
      <c r="JSE23" s="467"/>
      <c r="JSF23" s="466"/>
      <c r="JSG23" s="467"/>
      <c r="JSH23" s="466"/>
      <c r="JSI23" s="467"/>
      <c r="JSJ23" s="466"/>
      <c r="JSK23" s="467"/>
      <c r="JSL23" s="466"/>
      <c r="JSM23" s="467"/>
      <c r="JSN23" s="466"/>
      <c r="JSO23" s="467"/>
      <c r="JSP23" s="466"/>
      <c r="JSQ23" s="467"/>
      <c r="JSR23" s="466"/>
      <c r="JSS23" s="467"/>
      <c r="JST23" s="466"/>
      <c r="JSU23" s="467"/>
      <c r="JSV23" s="97"/>
      <c r="JSW23" s="466"/>
      <c r="JSX23" s="467"/>
      <c r="JSY23" s="466"/>
      <c r="JSZ23" s="467"/>
      <c r="JTA23" s="466"/>
      <c r="JTB23" s="467"/>
      <c r="JTC23" s="466"/>
      <c r="JTD23" s="467"/>
      <c r="JTE23" s="466"/>
      <c r="JTF23" s="467"/>
      <c r="JTG23" s="466"/>
      <c r="JTH23" s="467"/>
      <c r="JTI23" s="466"/>
      <c r="JTJ23" s="467"/>
      <c r="JTK23" s="466"/>
      <c r="JTL23" s="467"/>
      <c r="JTM23" s="466"/>
      <c r="JTN23" s="467"/>
      <c r="JTO23" s="466"/>
      <c r="JTP23" s="467"/>
      <c r="JTQ23" s="466"/>
      <c r="JTR23" s="467"/>
      <c r="JTS23" s="466"/>
      <c r="JTT23" s="467"/>
      <c r="JTU23" s="97"/>
      <c r="JTV23" s="466"/>
      <c r="JTW23" s="467"/>
      <c r="JTX23" s="466"/>
      <c r="JTY23" s="467"/>
      <c r="JTZ23" s="466"/>
      <c r="JUA23" s="467"/>
      <c r="JUB23" s="466"/>
      <c r="JUC23" s="467"/>
      <c r="JUD23" s="466"/>
      <c r="JUE23" s="467"/>
      <c r="JUF23" s="466"/>
      <c r="JUG23" s="467"/>
      <c r="JUH23" s="466"/>
      <c r="JUI23" s="467"/>
      <c r="JUJ23" s="466"/>
      <c r="JUK23" s="467"/>
      <c r="JUL23" s="466"/>
      <c r="JUM23" s="467"/>
      <c r="JUN23" s="466"/>
      <c r="JUO23" s="467"/>
      <c r="JUP23" s="466"/>
      <c r="JUQ23" s="467"/>
      <c r="JUR23" s="466"/>
      <c r="JUS23" s="467"/>
      <c r="JUT23" s="97"/>
      <c r="JUU23" s="466"/>
      <c r="JUV23" s="467"/>
      <c r="JUW23" s="466"/>
      <c r="JUX23" s="467"/>
      <c r="JUY23" s="466"/>
      <c r="JUZ23" s="467"/>
      <c r="JVA23" s="466"/>
      <c r="JVB23" s="467"/>
      <c r="JVC23" s="466"/>
      <c r="JVD23" s="467"/>
      <c r="JVE23" s="466"/>
      <c r="JVF23" s="467"/>
      <c r="JVG23" s="466"/>
      <c r="JVH23" s="467"/>
      <c r="JVI23" s="466"/>
      <c r="JVJ23" s="467"/>
      <c r="JVK23" s="466"/>
      <c r="JVL23" s="467"/>
      <c r="JVM23" s="466"/>
      <c r="JVN23" s="467"/>
      <c r="JVO23" s="466"/>
      <c r="JVP23" s="467"/>
      <c r="JVQ23" s="466"/>
      <c r="JVR23" s="467"/>
      <c r="JVS23" s="97"/>
      <c r="JVT23" s="466"/>
      <c r="JVU23" s="467"/>
      <c r="JVV23" s="466"/>
      <c r="JVW23" s="467"/>
      <c r="JVX23" s="466"/>
      <c r="JVY23" s="467"/>
      <c r="JVZ23" s="466"/>
      <c r="JWA23" s="467"/>
      <c r="JWB23" s="466"/>
      <c r="JWC23" s="467"/>
      <c r="JWD23" s="466"/>
      <c r="JWE23" s="467"/>
      <c r="JWF23" s="466"/>
      <c r="JWG23" s="467"/>
      <c r="JWH23" s="466"/>
      <c r="JWI23" s="467"/>
      <c r="JWJ23" s="466"/>
      <c r="JWK23" s="467"/>
      <c r="JWL23" s="466"/>
      <c r="JWM23" s="467"/>
      <c r="JWN23" s="466"/>
      <c r="JWO23" s="467"/>
      <c r="JWP23" s="466"/>
      <c r="JWQ23" s="467"/>
      <c r="JWR23" s="97"/>
      <c r="JWS23" s="466"/>
      <c r="JWT23" s="467"/>
      <c r="JWU23" s="466"/>
      <c r="JWV23" s="467"/>
      <c r="JWW23" s="466"/>
      <c r="JWX23" s="467"/>
      <c r="JWY23" s="466"/>
      <c r="JWZ23" s="467"/>
      <c r="JXA23" s="466"/>
      <c r="JXB23" s="467"/>
      <c r="JXC23" s="466"/>
      <c r="JXD23" s="467"/>
      <c r="JXE23" s="466"/>
      <c r="JXF23" s="467"/>
      <c r="JXG23" s="466"/>
      <c r="JXH23" s="467"/>
      <c r="JXI23" s="466"/>
      <c r="JXJ23" s="467"/>
      <c r="JXK23" s="466"/>
      <c r="JXL23" s="467"/>
      <c r="JXM23" s="466"/>
      <c r="JXN23" s="467"/>
      <c r="JXO23" s="466"/>
      <c r="JXP23" s="467"/>
      <c r="JXQ23" s="97"/>
      <c r="JXR23" s="466"/>
      <c r="JXS23" s="467"/>
      <c r="JXT23" s="466"/>
      <c r="JXU23" s="467"/>
      <c r="JXV23" s="466"/>
      <c r="JXW23" s="467"/>
      <c r="JXX23" s="466"/>
      <c r="JXY23" s="467"/>
      <c r="JXZ23" s="466"/>
      <c r="JYA23" s="467"/>
      <c r="JYB23" s="466"/>
      <c r="JYC23" s="467"/>
      <c r="JYD23" s="466"/>
      <c r="JYE23" s="467"/>
      <c r="JYF23" s="466"/>
      <c r="JYG23" s="467"/>
      <c r="JYH23" s="466"/>
      <c r="JYI23" s="467"/>
      <c r="JYJ23" s="466"/>
      <c r="JYK23" s="467"/>
      <c r="JYL23" s="466"/>
      <c r="JYM23" s="467"/>
      <c r="JYN23" s="466"/>
      <c r="JYO23" s="467"/>
      <c r="JYP23" s="97"/>
      <c r="JYQ23" s="466"/>
      <c r="JYR23" s="467"/>
      <c r="JYS23" s="466"/>
      <c r="JYT23" s="467"/>
      <c r="JYU23" s="466"/>
      <c r="JYV23" s="467"/>
      <c r="JYW23" s="466"/>
      <c r="JYX23" s="467"/>
      <c r="JYY23" s="466"/>
      <c r="JYZ23" s="467"/>
      <c r="JZA23" s="466"/>
      <c r="JZB23" s="467"/>
      <c r="JZC23" s="466"/>
      <c r="JZD23" s="467"/>
      <c r="JZE23" s="466"/>
      <c r="JZF23" s="467"/>
      <c r="JZG23" s="466"/>
      <c r="JZH23" s="467"/>
      <c r="JZI23" s="466"/>
      <c r="JZJ23" s="467"/>
      <c r="JZK23" s="466"/>
      <c r="JZL23" s="467"/>
      <c r="JZM23" s="466"/>
      <c r="JZN23" s="467"/>
      <c r="JZO23" s="97"/>
      <c r="JZP23" s="466"/>
      <c r="JZQ23" s="467"/>
      <c r="JZR23" s="466"/>
      <c r="JZS23" s="467"/>
      <c r="JZT23" s="466"/>
      <c r="JZU23" s="467"/>
      <c r="JZV23" s="466"/>
      <c r="JZW23" s="467"/>
      <c r="JZX23" s="466"/>
      <c r="JZY23" s="467"/>
      <c r="JZZ23" s="466"/>
      <c r="KAA23" s="467"/>
      <c r="KAB23" s="466"/>
      <c r="KAC23" s="467"/>
      <c r="KAD23" s="466"/>
      <c r="KAE23" s="467"/>
      <c r="KAF23" s="466"/>
      <c r="KAG23" s="467"/>
      <c r="KAH23" s="466"/>
      <c r="KAI23" s="467"/>
      <c r="KAJ23" s="466"/>
      <c r="KAK23" s="467"/>
      <c r="KAL23" s="466"/>
      <c r="KAM23" s="467"/>
      <c r="KAN23" s="97"/>
      <c r="KAO23" s="466"/>
      <c r="KAP23" s="467"/>
      <c r="KAQ23" s="466"/>
      <c r="KAR23" s="467"/>
      <c r="KAS23" s="466"/>
      <c r="KAT23" s="467"/>
      <c r="KAU23" s="466"/>
      <c r="KAV23" s="467"/>
      <c r="KAW23" s="466"/>
      <c r="KAX23" s="467"/>
      <c r="KAY23" s="466"/>
      <c r="KAZ23" s="467"/>
      <c r="KBA23" s="466"/>
      <c r="KBB23" s="467"/>
      <c r="KBC23" s="466"/>
      <c r="KBD23" s="467"/>
      <c r="KBE23" s="466"/>
      <c r="KBF23" s="467"/>
      <c r="KBG23" s="466"/>
      <c r="KBH23" s="467"/>
      <c r="KBI23" s="466"/>
      <c r="KBJ23" s="467"/>
      <c r="KBK23" s="466"/>
      <c r="KBL23" s="467"/>
      <c r="KBM23" s="97"/>
      <c r="KBN23" s="466"/>
      <c r="KBO23" s="467"/>
      <c r="KBP23" s="466"/>
      <c r="KBQ23" s="467"/>
      <c r="KBR23" s="466"/>
      <c r="KBS23" s="467"/>
      <c r="KBT23" s="466"/>
      <c r="KBU23" s="467"/>
      <c r="KBV23" s="466"/>
      <c r="KBW23" s="467"/>
      <c r="KBX23" s="466"/>
      <c r="KBY23" s="467"/>
      <c r="KBZ23" s="466"/>
      <c r="KCA23" s="467"/>
      <c r="KCB23" s="466"/>
      <c r="KCC23" s="467"/>
      <c r="KCD23" s="466"/>
      <c r="KCE23" s="467"/>
      <c r="KCF23" s="466"/>
      <c r="KCG23" s="467"/>
      <c r="KCH23" s="466"/>
      <c r="KCI23" s="467"/>
      <c r="KCJ23" s="466"/>
      <c r="KCK23" s="467"/>
      <c r="KCL23" s="97"/>
      <c r="KCM23" s="466"/>
      <c r="KCN23" s="467"/>
      <c r="KCO23" s="466"/>
      <c r="KCP23" s="467"/>
      <c r="KCQ23" s="466"/>
      <c r="KCR23" s="467"/>
      <c r="KCS23" s="466"/>
      <c r="KCT23" s="467"/>
      <c r="KCU23" s="466"/>
      <c r="KCV23" s="467"/>
      <c r="KCW23" s="466"/>
      <c r="KCX23" s="467"/>
      <c r="KCY23" s="466"/>
      <c r="KCZ23" s="467"/>
      <c r="KDA23" s="466"/>
      <c r="KDB23" s="467"/>
      <c r="KDC23" s="466"/>
      <c r="KDD23" s="467"/>
      <c r="KDE23" s="466"/>
      <c r="KDF23" s="467"/>
      <c r="KDG23" s="466"/>
      <c r="KDH23" s="467"/>
      <c r="KDI23" s="466"/>
      <c r="KDJ23" s="467"/>
      <c r="KDK23" s="97"/>
      <c r="KDL23" s="466"/>
      <c r="KDM23" s="467"/>
      <c r="KDN23" s="466"/>
      <c r="KDO23" s="467"/>
      <c r="KDP23" s="466"/>
      <c r="KDQ23" s="467"/>
      <c r="KDR23" s="466"/>
      <c r="KDS23" s="467"/>
      <c r="KDT23" s="466"/>
      <c r="KDU23" s="467"/>
      <c r="KDV23" s="466"/>
      <c r="KDW23" s="467"/>
      <c r="KDX23" s="466"/>
      <c r="KDY23" s="467"/>
      <c r="KDZ23" s="466"/>
      <c r="KEA23" s="467"/>
      <c r="KEB23" s="466"/>
      <c r="KEC23" s="467"/>
      <c r="KED23" s="466"/>
      <c r="KEE23" s="467"/>
      <c r="KEF23" s="466"/>
      <c r="KEG23" s="467"/>
      <c r="KEH23" s="466"/>
      <c r="KEI23" s="467"/>
      <c r="KEJ23" s="97"/>
      <c r="KEK23" s="466"/>
      <c r="KEL23" s="467"/>
      <c r="KEM23" s="466"/>
      <c r="KEN23" s="467"/>
      <c r="KEO23" s="466"/>
      <c r="KEP23" s="467"/>
      <c r="KEQ23" s="466"/>
      <c r="KER23" s="467"/>
      <c r="KES23" s="466"/>
      <c r="KET23" s="467"/>
      <c r="KEU23" s="466"/>
      <c r="KEV23" s="467"/>
      <c r="KEW23" s="466"/>
      <c r="KEX23" s="467"/>
      <c r="KEY23" s="466"/>
      <c r="KEZ23" s="467"/>
      <c r="KFA23" s="466"/>
      <c r="KFB23" s="467"/>
      <c r="KFC23" s="466"/>
      <c r="KFD23" s="467"/>
      <c r="KFE23" s="466"/>
      <c r="KFF23" s="467"/>
      <c r="KFG23" s="466"/>
      <c r="KFH23" s="467"/>
      <c r="KFI23" s="97"/>
      <c r="KFJ23" s="466"/>
      <c r="KFK23" s="467"/>
      <c r="KFL23" s="466"/>
      <c r="KFM23" s="467"/>
      <c r="KFN23" s="466"/>
      <c r="KFO23" s="467"/>
      <c r="KFP23" s="466"/>
      <c r="KFQ23" s="467"/>
      <c r="KFR23" s="466"/>
      <c r="KFS23" s="467"/>
      <c r="KFT23" s="466"/>
      <c r="KFU23" s="467"/>
      <c r="KFV23" s="466"/>
      <c r="KFW23" s="467"/>
      <c r="KFX23" s="466"/>
      <c r="KFY23" s="467"/>
      <c r="KFZ23" s="466"/>
      <c r="KGA23" s="467"/>
      <c r="KGB23" s="466"/>
      <c r="KGC23" s="467"/>
      <c r="KGD23" s="466"/>
      <c r="KGE23" s="467"/>
      <c r="KGF23" s="466"/>
      <c r="KGG23" s="467"/>
      <c r="KGH23" s="97"/>
      <c r="KGI23" s="466"/>
      <c r="KGJ23" s="467"/>
      <c r="KGK23" s="466"/>
      <c r="KGL23" s="467"/>
      <c r="KGM23" s="466"/>
      <c r="KGN23" s="467"/>
      <c r="KGO23" s="466"/>
      <c r="KGP23" s="467"/>
      <c r="KGQ23" s="466"/>
      <c r="KGR23" s="467"/>
      <c r="KGS23" s="466"/>
      <c r="KGT23" s="467"/>
      <c r="KGU23" s="466"/>
      <c r="KGV23" s="467"/>
      <c r="KGW23" s="466"/>
      <c r="KGX23" s="467"/>
      <c r="KGY23" s="466"/>
      <c r="KGZ23" s="467"/>
      <c r="KHA23" s="466"/>
      <c r="KHB23" s="467"/>
      <c r="KHC23" s="466"/>
      <c r="KHD23" s="467"/>
      <c r="KHE23" s="466"/>
      <c r="KHF23" s="467"/>
      <c r="KHG23" s="97"/>
      <c r="KHH23" s="466"/>
      <c r="KHI23" s="467"/>
      <c r="KHJ23" s="466"/>
      <c r="KHK23" s="467"/>
      <c r="KHL23" s="466"/>
      <c r="KHM23" s="467"/>
      <c r="KHN23" s="466"/>
      <c r="KHO23" s="467"/>
      <c r="KHP23" s="466"/>
      <c r="KHQ23" s="467"/>
      <c r="KHR23" s="466"/>
      <c r="KHS23" s="467"/>
      <c r="KHT23" s="466"/>
      <c r="KHU23" s="467"/>
      <c r="KHV23" s="466"/>
      <c r="KHW23" s="467"/>
      <c r="KHX23" s="466"/>
      <c r="KHY23" s="467"/>
      <c r="KHZ23" s="466"/>
      <c r="KIA23" s="467"/>
      <c r="KIB23" s="466"/>
      <c r="KIC23" s="467"/>
      <c r="KID23" s="466"/>
      <c r="KIE23" s="467"/>
      <c r="KIF23" s="97"/>
      <c r="KIG23" s="466"/>
      <c r="KIH23" s="467"/>
      <c r="KII23" s="466"/>
      <c r="KIJ23" s="467"/>
      <c r="KIK23" s="466"/>
      <c r="KIL23" s="467"/>
      <c r="KIM23" s="466"/>
      <c r="KIN23" s="467"/>
      <c r="KIO23" s="466"/>
      <c r="KIP23" s="467"/>
      <c r="KIQ23" s="466"/>
      <c r="KIR23" s="467"/>
      <c r="KIS23" s="466"/>
      <c r="KIT23" s="467"/>
      <c r="KIU23" s="466"/>
      <c r="KIV23" s="467"/>
      <c r="KIW23" s="466"/>
      <c r="KIX23" s="467"/>
      <c r="KIY23" s="466"/>
      <c r="KIZ23" s="467"/>
      <c r="KJA23" s="466"/>
      <c r="KJB23" s="467"/>
      <c r="KJC23" s="466"/>
      <c r="KJD23" s="467"/>
      <c r="KJE23" s="97"/>
      <c r="KJF23" s="466"/>
      <c r="KJG23" s="467"/>
      <c r="KJH23" s="466"/>
      <c r="KJI23" s="467"/>
      <c r="KJJ23" s="466"/>
      <c r="KJK23" s="467"/>
      <c r="KJL23" s="466"/>
      <c r="KJM23" s="467"/>
      <c r="KJN23" s="466"/>
      <c r="KJO23" s="467"/>
      <c r="KJP23" s="466"/>
      <c r="KJQ23" s="467"/>
      <c r="KJR23" s="466"/>
      <c r="KJS23" s="467"/>
      <c r="KJT23" s="466"/>
      <c r="KJU23" s="467"/>
      <c r="KJV23" s="466"/>
      <c r="KJW23" s="467"/>
      <c r="KJX23" s="466"/>
      <c r="KJY23" s="467"/>
      <c r="KJZ23" s="466"/>
      <c r="KKA23" s="467"/>
      <c r="KKB23" s="466"/>
      <c r="KKC23" s="467"/>
      <c r="KKD23" s="97"/>
      <c r="KKE23" s="466"/>
      <c r="KKF23" s="467"/>
      <c r="KKG23" s="466"/>
      <c r="KKH23" s="467"/>
      <c r="KKI23" s="466"/>
      <c r="KKJ23" s="467"/>
      <c r="KKK23" s="466"/>
      <c r="KKL23" s="467"/>
      <c r="KKM23" s="466"/>
      <c r="KKN23" s="467"/>
      <c r="KKO23" s="466"/>
      <c r="KKP23" s="467"/>
      <c r="KKQ23" s="466"/>
      <c r="KKR23" s="467"/>
      <c r="KKS23" s="466"/>
      <c r="KKT23" s="467"/>
      <c r="KKU23" s="466"/>
      <c r="KKV23" s="467"/>
      <c r="KKW23" s="466"/>
      <c r="KKX23" s="467"/>
      <c r="KKY23" s="466"/>
      <c r="KKZ23" s="467"/>
      <c r="KLA23" s="466"/>
      <c r="KLB23" s="467"/>
      <c r="KLC23" s="97"/>
      <c r="KLD23" s="466"/>
      <c r="KLE23" s="467"/>
      <c r="KLF23" s="466"/>
      <c r="KLG23" s="467"/>
      <c r="KLH23" s="466"/>
      <c r="KLI23" s="467"/>
      <c r="KLJ23" s="466"/>
      <c r="KLK23" s="467"/>
      <c r="KLL23" s="466"/>
      <c r="KLM23" s="467"/>
      <c r="KLN23" s="466"/>
      <c r="KLO23" s="467"/>
      <c r="KLP23" s="466"/>
      <c r="KLQ23" s="467"/>
      <c r="KLR23" s="466"/>
      <c r="KLS23" s="467"/>
      <c r="KLT23" s="466"/>
      <c r="KLU23" s="467"/>
      <c r="KLV23" s="466"/>
      <c r="KLW23" s="467"/>
      <c r="KLX23" s="466"/>
      <c r="KLY23" s="467"/>
      <c r="KLZ23" s="466"/>
      <c r="KMA23" s="467"/>
      <c r="KMB23" s="97"/>
      <c r="KMC23" s="466"/>
      <c r="KMD23" s="467"/>
      <c r="KME23" s="466"/>
      <c r="KMF23" s="467"/>
      <c r="KMG23" s="466"/>
      <c r="KMH23" s="467"/>
      <c r="KMI23" s="466"/>
      <c r="KMJ23" s="467"/>
      <c r="KMK23" s="466"/>
      <c r="KML23" s="467"/>
      <c r="KMM23" s="466"/>
      <c r="KMN23" s="467"/>
      <c r="KMO23" s="466"/>
      <c r="KMP23" s="467"/>
      <c r="KMQ23" s="466"/>
      <c r="KMR23" s="467"/>
      <c r="KMS23" s="466"/>
      <c r="KMT23" s="467"/>
      <c r="KMU23" s="466"/>
      <c r="KMV23" s="467"/>
      <c r="KMW23" s="466"/>
      <c r="KMX23" s="467"/>
      <c r="KMY23" s="466"/>
      <c r="KMZ23" s="467"/>
      <c r="KNA23" s="97"/>
      <c r="KNB23" s="466"/>
      <c r="KNC23" s="467"/>
      <c r="KND23" s="466"/>
      <c r="KNE23" s="467"/>
      <c r="KNF23" s="466"/>
      <c r="KNG23" s="467"/>
      <c r="KNH23" s="466"/>
      <c r="KNI23" s="467"/>
      <c r="KNJ23" s="466"/>
      <c r="KNK23" s="467"/>
      <c r="KNL23" s="466"/>
      <c r="KNM23" s="467"/>
      <c r="KNN23" s="466"/>
      <c r="KNO23" s="467"/>
      <c r="KNP23" s="466"/>
      <c r="KNQ23" s="467"/>
      <c r="KNR23" s="466"/>
      <c r="KNS23" s="467"/>
      <c r="KNT23" s="466"/>
      <c r="KNU23" s="467"/>
      <c r="KNV23" s="466"/>
      <c r="KNW23" s="467"/>
      <c r="KNX23" s="466"/>
      <c r="KNY23" s="467"/>
      <c r="KNZ23" s="97"/>
      <c r="KOA23" s="466"/>
      <c r="KOB23" s="467"/>
      <c r="KOC23" s="466"/>
      <c r="KOD23" s="467"/>
      <c r="KOE23" s="466"/>
      <c r="KOF23" s="467"/>
      <c r="KOG23" s="466"/>
      <c r="KOH23" s="467"/>
      <c r="KOI23" s="466"/>
      <c r="KOJ23" s="467"/>
      <c r="KOK23" s="466"/>
      <c r="KOL23" s="467"/>
      <c r="KOM23" s="466"/>
      <c r="KON23" s="467"/>
      <c r="KOO23" s="466"/>
      <c r="KOP23" s="467"/>
      <c r="KOQ23" s="466"/>
      <c r="KOR23" s="467"/>
      <c r="KOS23" s="466"/>
      <c r="KOT23" s="467"/>
      <c r="KOU23" s="466"/>
      <c r="KOV23" s="467"/>
      <c r="KOW23" s="466"/>
      <c r="KOX23" s="467"/>
      <c r="KOY23" s="97"/>
      <c r="KOZ23" s="466"/>
      <c r="KPA23" s="467"/>
      <c r="KPB23" s="466"/>
      <c r="KPC23" s="467"/>
      <c r="KPD23" s="466"/>
      <c r="KPE23" s="467"/>
      <c r="KPF23" s="466"/>
      <c r="KPG23" s="467"/>
      <c r="KPH23" s="466"/>
      <c r="KPI23" s="467"/>
      <c r="KPJ23" s="466"/>
      <c r="KPK23" s="467"/>
      <c r="KPL23" s="466"/>
      <c r="KPM23" s="467"/>
      <c r="KPN23" s="466"/>
      <c r="KPO23" s="467"/>
      <c r="KPP23" s="466"/>
      <c r="KPQ23" s="467"/>
      <c r="KPR23" s="466"/>
      <c r="KPS23" s="467"/>
      <c r="KPT23" s="466"/>
      <c r="KPU23" s="467"/>
      <c r="KPV23" s="466"/>
      <c r="KPW23" s="467"/>
      <c r="KPX23" s="97"/>
      <c r="KPY23" s="466"/>
      <c r="KPZ23" s="467"/>
      <c r="KQA23" s="466"/>
      <c r="KQB23" s="467"/>
      <c r="KQC23" s="466"/>
      <c r="KQD23" s="467"/>
      <c r="KQE23" s="466"/>
      <c r="KQF23" s="467"/>
      <c r="KQG23" s="466"/>
      <c r="KQH23" s="467"/>
      <c r="KQI23" s="466"/>
      <c r="KQJ23" s="467"/>
      <c r="KQK23" s="466"/>
      <c r="KQL23" s="467"/>
      <c r="KQM23" s="466"/>
      <c r="KQN23" s="467"/>
      <c r="KQO23" s="466"/>
      <c r="KQP23" s="467"/>
      <c r="KQQ23" s="466"/>
      <c r="KQR23" s="467"/>
      <c r="KQS23" s="466"/>
      <c r="KQT23" s="467"/>
      <c r="KQU23" s="466"/>
      <c r="KQV23" s="467"/>
      <c r="KQW23" s="97"/>
      <c r="KQX23" s="466"/>
      <c r="KQY23" s="467"/>
      <c r="KQZ23" s="466"/>
      <c r="KRA23" s="467"/>
      <c r="KRB23" s="466"/>
      <c r="KRC23" s="467"/>
      <c r="KRD23" s="466"/>
      <c r="KRE23" s="467"/>
      <c r="KRF23" s="466"/>
      <c r="KRG23" s="467"/>
      <c r="KRH23" s="466"/>
      <c r="KRI23" s="467"/>
      <c r="KRJ23" s="466"/>
      <c r="KRK23" s="467"/>
      <c r="KRL23" s="466"/>
      <c r="KRM23" s="467"/>
      <c r="KRN23" s="466"/>
      <c r="KRO23" s="467"/>
      <c r="KRP23" s="466"/>
      <c r="KRQ23" s="467"/>
      <c r="KRR23" s="466"/>
      <c r="KRS23" s="467"/>
      <c r="KRT23" s="466"/>
      <c r="KRU23" s="467"/>
      <c r="KRV23" s="97"/>
      <c r="KRW23" s="466"/>
      <c r="KRX23" s="467"/>
      <c r="KRY23" s="466"/>
      <c r="KRZ23" s="467"/>
      <c r="KSA23" s="466"/>
      <c r="KSB23" s="467"/>
      <c r="KSC23" s="466"/>
      <c r="KSD23" s="467"/>
      <c r="KSE23" s="466"/>
      <c r="KSF23" s="467"/>
      <c r="KSG23" s="466"/>
      <c r="KSH23" s="467"/>
      <c r="KSI23" s="466"/>
      <c r="KSJ23" s="467"/>
      <c r="KSK23" s="466"/>
      <c r="KSL23" s="467"/>
      <c r="KSM23" s="466"/>
      <c r="KSN23" s="467"/>
      <c r="KSO23" s="466"/>
      <c r="KSP23" s="467"/>
      <c r="KSQ23" s="466"/>
      <c r="KSR23" s="467"/>
      <c r="KSS23" s="466"/>
      <c r="KST23" s="467"/>
      <c r="KSU23" s="97"/>
      <c r="KSV23" s="466"/>
      <c r="KSW23" s="467"/>
      <c r="KSX23" s="466"/>
      <c r="KSY23" s="467"/>
      <c r="KSZ23" s="466"/>
      <c r="KTA23" s="467"/>
      <c r="KTB23" s="466"/>
      <c r="KTC23" s="467"/>
      <c r="KTD23" s="466"/>
      <c r="KTE23" s="467"/>
      <c r="KTF23" s="466"/>
      <c r="KTG23" s="467"/>
      <c r="KTH23" s="466"/>
      <c r="KTI23" s="467"/>
      <c r="KTJ23" s="466"/>
      <c r="KTK23" s="467"/>
      <c r="KTL23" s="466"/>
      <c r="KTM23" s="467"/>
      <c r="KTN23" s="466"/>
      <c r="KTO23" s="467"/>
      <c r="KTP23" s="466"/>
      <c r="KTQ23" s="467"/>
      <c r="KTR23" s="466"/>
      <c r="KTS23" s="467"/>
      <c r="KTT23" s="97"/>
      <c r="KTU23" s="466"/>
      <c r="KTV23" s="467"/>
      <c r="KTW23" s="466"/>
      <c r="KTX23" s="467"/>
      <c r="KTY23" s="466"/>
      <c r="KTZ23" s="467"/>
      <c r="KUA23" s="466"/>
      <c r="KUB23" s="467"/>
      <c r="KUC23" s="466"/>
      <c r="KUD23" s="467"/>
      <c r="KUE23" s="466"/>
      <c r="KUF23" s="467"/>
      <c r="KUG23" s="466"/>
      <c r="KUH23" s="467"/>
      <c r="KUI23" s="466"/>
      <c r="KUJ23" s="467"/>
      <c r="KUK23" s="466"/>
      <c r="KUL23" s="467"/>
      <c r="KUM23" s="466"/>
      <c r="KUN23" s="467"/>
      <c r="KUO23" s="466"/>
      <c r="KUP23" s="467"/>
      <c r="KUQ23" s="466"/>
      <c r="KUR23" s="467"/>
      <c r="KUS23" s="97"/>
      <c r="KUT23" s="466"/>
      <c r="KUU23" s="467"/>
      <c r="KUV23" s="466"/>
      <c r="KUW23" s="467"/>
      <c r="KUX23" s="466"/>
      <c r="KUY23" s="467"/>
      <c r="KUZ23" s="466"/>
      <c r="KVA23" s="467"/>
      <c r="KVB23" s="466"/>
      <c r="KVC23" s="467"/>
      <c r="KVD23" s="466"/>
      <c r="KVE23" s="467"/>
      <c r="KVF23" s="466"/>
      <c r="KVG23" s="467"/>
      <c r="KVH23" s="466"/>
      <c r="KVI23" s="467"/>
      <c r="KVJ23" s="466"/>
      <c r="KVK23" s="467"/>
      <c r="KVL23" s="466"/>
      <c r="KVM23" s="467"/>
      <c r="KVN23" s="466"/>
      <c r="KVO23" s="467"/>
      <c r="KVP23" s="466"/>
      <c r="KVQ23" s="467"/>
      <c r="KVR23" s="97"/>
      <c r="KVS23" s="466"/>
      <c r="KVT23" s="467"/>
      <c r="KVU23" s="466"/>
      <c r="KVV23" s="467"/>
      <c r="KVW23" s="466"/>
      <c r="KVX23" s="467"/>
      <c r="KVY23" s="466"/>
      <c r="KVZ23" s="467"/>
      <c r="KWA23" s="466"/>
      <c r="KWB23" s="467"/>
      <c r="KWC23" s="466"/>
      <c r="KWD23" s="467"/>
      <c r="KWE23" s="466"/>
      <c r="KWF23" s="467"/>
      <c r="KWG23" s="466"/>
      <c r="KWH23" s="467"/>
      <c r="KWI23" s="466"/>
      <c r="KWJ23" s="467"/>
      <c r="KWK23" s="466"/>
      <c r="KWL23" s="467"/>
      <c r="KWM23" s="466"/>
      <c r="KWN23" s="467"/>
      <c r="KWO23" s="466"/>
      <c r="KWP23" s="467"/>
      <c r="KWQ23" s="97"/>
      <c r="KWR23" s="466"/>
      <c r="KWS23" s="467"/>
      <c r="KWT23" s="466"/>
      <c r="KWU23" s="467"/>
      <c r="KWV23" s="466"/>
      <c r="KWW23" s="467"/>
      <c r="KWX23" s="466"/>
      <c r="KWY23" s="467"/>
      <c r="KWZ23" s="466"/>
      <c r="KXA23" s="467"/>
      <c r="KXB23" s="466"/>
      <c r="KXC23" s="467"/>
      <c r="KXD23" s="466"/>
      <c r="KXE23" s="467"/>
      <c r="KXF23" s="466"/>
      <c r="KXG23" s="467"/>
      <c r="KXH23" s="466"/>
      <c r="KXI23" s="467"/>
      <c r="KXJ23" s="466"/>
      <c r="KXK23" s="467"/>
      <c r="KXL23" s="466"/>
      <c r="KXM23" s="467"/>
      <c r="KXN23" s="466"/>
      <c r="KXO23" s="467"/>
      <c r="KXP23" s="97"/>
      <c r="KXQ23" s="466"/>
      <c r="KXR23" s="467"/>
      <c r="KXS23" s="466"/>
      <c r="KXT23" s="467"/>
      <c r="KXU23" s="466"/>
      <c r="KXV23" s="467"/>
      <c r="KXW23" s="466"/>
      <c r="KXX23" s="467"/>
      <c r="KXY23" s="466"/>
      <c r="KXZ23" s="467"/>
      <c r="KYA23" s="466"/>
      <c r="KYB23" s="467"/>
      <c r="KYC23" s="466"/>
      <c r="KYD23" s="467"/>
      <c r="KYE23" s="466"/>
      <c r="KYF23" s="467"/>
      <c r="KYG23" s="466"/>
      <c r="KYH23" s="467"/>
      <c r="KYI23" s="466"/>
      <c r="KYJ23" s="467"/>
      <c r="KYK23" s="466"/>
      <c r="KYL23" s="467"/>
      <c r="KYM23" s="466"/>
      <c r="KYN23" s="467"/>
      <c r="KYO23" s="97"/>
      <c r="KYP23" s="466"/>
      <c r="KYQ23" s="467"/>
      <c r="KYR23" s="466"/>
      <c r="KYS23" s="467"/>
      <c r="KYT23" s="466"/>
      <c r="KYU23" s="467"/>
      <c r="KYV23" s="466"/>
      <c r="KYW23" s="467"/>
      <c r="KYX23" s="466"/>
      <c r="KYY23" s="467"/>
      <c r="KYZ23" s="466"/>
      <c r="KZA23" s="467"/>
      <c r="KZB23" s="466"/>
      <c r="KZC23" s="467"/>
      <c r="KZD23" s="466"/>
      <c r="KZE23" s="467"/>
      <c r="KZF23" s="466"/>
      <c r="KZG23" s="467"/>
      <c r="KZH23" s="466"/>
      <c r="KZI23" s="467"/>
      <c r="KZJ23" s="466"/>
      <c r="KZK23" s="467"/>
      <c r="KZL23" s="466"/>
      <c r="KZM23" s="467"/>
      <c r="KZN23" s="97"/>
      <c r="KZO23" s="466"/>
      <c r="KZP23" s="467"/>
      <c r="KZQ23" s="466"/>
      <c r="KZR23" s="467"/>
      <c r="KZS23" s="466"/>
      <c r="KZT23" s="467"/>
      <c r="KZU23" s="466"/>
      <c r="KZV23" s="467"/>
      <c r="KZW23" s="466"/>
      <c r="KZX23" s="467"/>
      <c r="KZY23" s="466"/>
      <c r="KZZ23" s="467"/>
      <c r="LAA23" s="466"/>
      <c r="LAB23" s="467"/>
      <c r="LAC23" s="466"/>
      <c r="LAD23" s="467"/>
      <c r="LAE23" s="466"/>
      <c r="LAF23" s="467"/>
      <c r="LAG23" s="466"/>
      <c r="LAH23" s="467"/>
      <c r="LAI23" s="466"/>
      <c r="LAJ23" s="467"/>
      <c r="LAK23" s="466"/>
      <c r="LAL23" s="467"/>
      <c r="LAM23" s="97"/>
      <c r="LAN23" s="466"/>
      <c r="LAO23" s="467"/>
      <c r="LAP23" s="466"/>
      <c r="LAQ23" s="467"/>
      <c r="LAR23" s="466"/>
      <c r="LAS23" s="467"/>
      <c r="LAT23" s="466"/>
      <c r="LAU23" s="467"/>
      <c r="LAV23" s="466"/>
      <c r="LAW23" s="467"/>
      <c r="LAX23" s="466"/>
      <c r="LAY23" s="467"/>
      <c r="LAZ23" s="466"/>
      <c r="LBA23" s="467"/>
      <c r="LBB23" s="466"/>
      <c r="LBC23" s="467"/>
      <c r="LBD23" s="466"/>
      <c r="LBE23" s="467"/>
      <c r="LBF23" s="466"/>
      <c r="LBG23" s="467"/>
      <c r="LBH23" s="466"/>
      <c r="LBI23" s="467"/>
      <c r="LBJ23" s="466"/>
      <c r="LBK23" s="467"/>
      <c r="LBL23" s="97"/>
      <c r="LBM23" s="466"/>
      <c r="LBN23" s="467"/>
      <c r="LBO23" s="466"/>
      <c r="LBP23" s="467"/>
      <c r="LBQ23" s="466"/>
      <c r="LBR23" s="467"/>
      <c r="LBS23" s="466"/>
      <c r="LBT23" s="467"/>
      <c r="LBU23" s="466"/>
      <c r="LBV23" s="467"/>
      <c r="LBW23" s="466"/>
      <c r="LBX23" s="467"/>
      <c r="LBY23" s="466"/>
      <c r="LBZ23" s="467"/>
      <c r="LCA23" s="466"/>
      <c r="LCB23" s="467"/>
      <c r="LCC23" s="466"/>
      <c r="LCD23" s="467"/>
      <c r="LCE23" s="466"/>
      <c r="LCF23" s="467"/>
      <c r="LCG23" s="466"/>
      <c r="LCH23" s="467"/>
      <c r="LCI23" s="466"/>
      <c r="LCJ23" s="467"/>
      <c r="LCK23" s="97"/>
      <c r="LCL23" s="466"/>
      <c r="LCM23" s="467"/>
      <c r="LCN23" s="466"/>
      <c r="LCO23" s="467"/>
      <c r="LCP23" s="466"/>
      <c r="LCQ23" s="467"/>
      <c r="LCR23" s="466"/>
      <c r="LCS23" s="467"/>
      <c r="LCT23" s="466"/>
      <c r="LCU23" s="467"/>
      <c r="LCV23" s="466"/>
      <c r="LCW23" s="467"/>
      <c r="LCX23" s="466"/>
      <c r="LCY23" s="467"/>
      <c r="LCZ23" s="466"/>
      <c r="LDA23" s="467"/>
      <c r="LDB23" s="466"/>
      <c r="LDC23" s="467"/>
      <c r="LDD23" s="466"/>
      <c r="LDE23" s="467"/>
      <c r="LDF23" s="466"/>
      <c r="LDG23" s="467"/>
      <c r="LDH23" s="466"/>
      <c r="LDI23" s="467"/>
      <c r="LDJ23" s="97"/>
      <c r="LDK23" s="466"/>
      <c r="LDL23" s="467"/>
      <c r="LDM23" s="466"/>
      <c r="LDN23" s="467"/>
      <c r="LDO23" s="466"/>
      <c r="LDP23" s="467"/>
      <c r="LDQ23" s="466"/>
      <c r="LDR23" s="467"/>
      <c r="LDS23" s="466"/>
      <c r="LDT23" s="467"/>
      <c r="LDU23" s="466"/>
      <c r="LDV23" s="467"/>
      <c r="LDW23" s="466"/>
      <c r="LDX23" s="467"/>
      <c r="LDY23" s="466"/>
      <c r="LDZ23" s="467"/>
      <c r="LEA23" s="466"/>
      <c r="LEB23" s="467"/>
      <c r="LEC23" s="466"/>
      <c r="LED23" s="467"/>
      <c r="LEE23" s="466"/>
      <c r="LEF23" s="467"/>
      <c r="LEG23" s="466"/>
      <c r="LEH23" s="467"/>
      <c r="LEI23" s="97"/>
      <c r="LEJ23" s="466"/>
      <c r="LEK23" s="467"/>
      <c r="LEL23" s="466"/>
      <c r="LEM23" s="467"/>
      <c r="LEN23" s="466"/>
      <c r="LEO23" s="467"/>
      <c r="LEP23" s="466"/>
      <c r="LEQ23" s="467"/>
      <c r="LER23" s="466"/>
      <c r="LES23" s="467"/>
      <c r="LET23" s="466"/>
      <c r="LEU23" s="467"/>
      <c r="LEV23" s="466"/>
      <c r="LEW23" s="467"/>
      <c r="LEX23" s="466"/>
      <c r="LEY23" s="467"/>
      <c r="LEZ23" s="466"/>
      <c r="LFA23" s="467"/>
      <c r="LFB23" s="466"/>
      <c r="LFC23" s="467"/>
      <c r="LFD23" s="466"/>
      <c r="LFE23" s="467"/>
      <c r="LFF23" s="466"/>
      <c r="LFG23" s="467"/>
      <c r="LFH23" s="97"/>
      <c r="LFI23" s="466"/>
      <c r="LFJ23" s="467"/>
      <c r="LFK23" s="466"/>
      <c r="LFL23" s="467"/>
      <c r="LFM23" s="466"/>
      <c r="LFN23" s="467"/>
      <c r="LFO23" s="466"/>
      <c r="LFP23" s="467"/>
      <c r="LFQ23" s="466"/>
      <c r="LFR23" s="467"/>
      <c r="LFS23" s="466"/>
      <c r="LFT23" s="467"/>
      <c r="LFU23" s="466"/>
      <c r="LFV23" s="467"/>
      <c r="LFW23" s="466"/>
      <c r="LFX23" s="467"/>
      <c r="LFY23" s="466"/>
      <c r="LFZ23" s="467"/>
      <c r="LGA23" s="466"/>
      <c r="LGB23" s="467"/>
      <c r="LGC23" s="466"/>
      <c r="LGD23" s="467"/>
      <c r="LGE23" s="466"/>
      <c r="LGF23" s="467"/>
      <c r="LGG23" s="97"/>
      <c r="LGH23" s="466"/>
      <c r="LGI23" s="467"/>
      <c r="LGJ23" s="466"/>
      <c r="LGK23" s="467"/>
      <c r="LGL23" s="466"/>
      <c r="LGM23" s="467"/>
      <c r="LGN23" s="466"/>
      <c r="LGO23" s="467"/>
      <c r="LGP23" s="466"/>
      <c r="LGQ23" s="467"/>
      <c r="LGR23" s="466"/>
      <c r="LGS23" s="467"/>
      <c r="LGT23" s="466"/>
      <c r="LGU23" s="467"/>
      <c r="LGV23" s="466"/>
      <c r="LGW23" s="467"/>
      <c r="LGX23" s="466"/>
      <c r="LGY23" s="467"/>
      <c r="LGZ23" s="466"/>
      <c r="LHA23" s="467"/>
      <c r="LHB23" s="466"/>
      <c r="LHC23" s="467"/>
      <c r="LHD23" s="466"/>
      <c r="LHE23" s="467"/>
      <c r="LHF23" s="97"/>
      <c r="LHG23" s="466"/>
      <c r="LHH23" s="467"/>
      <c r="LHI23" s="466"/>
      <c r="LHJ23" s="467"/>
      <c r="LHK23" s="466"/>
      <c r="LHL23" s="467"/>
      <c r="LHM23" s="466"/>
      <c r="LHN23" s="467"/>
      <c r="LHO23" s="466"/>
      <c r="LHP23" s="467"/>
      <c r="LHQ23" s="466"/>
      <c r="LHR23" s="467"/>
      <c r="LHS23" s="466"/>
      <c r="LHT23" s="467"/>
      <c r="LHU23" s="466"/>
      <c r="LHV23" s="467"/>
      <c r="LHW23" s="466"/>
      <c r="LHX23" s="467"/>
      <c r="LHY23" s="466"/>
      <c r="LHZ23" s="467"/>
      <c r="LIA23" s="466"/>
      <c r="LIB23" s="467"/>
      <c r="LIC23" s="466"/>
      <c r="LID23" s="467"/>
      <c r="LIE23" s="97"/>
      <c r="LIF23" s="466"/>
      <c r="LIG23" s="467"/>
      <c r="LIH23" s="466"/>
      <c r="LII23" s="467"/>
      <c r="LIJ23" s="466"/>
      <c r="LIK23" s="467"/>
      <c r="LIL23" s="466"/>
      <c r="LIM23" s="467"/>
      <c r="LIN23" s="466"/>
      <c r="LIO23" s="467"/>
      <c r="LIP23" s="466"/>
      <c r="LIQ23" s="467"/>
      <c r="LIR23" s="466"/>
      <c r="LIS23" s="467"/>
      <c r="LIT23" s="466"/>
      <c r="LIU23" s="467"/>
      <c r="LIV23" s="466"/>
      <c r="LIW23" s="467"/>
      <c r="LIX23" s="466"/>
      <c r="LIY23" s="467"/>
      <c r="LIZ23" s="466"/>
      <c r="LJA23" s="467"/>
      <c r="LJB23" s="466"/>
      <c r="LJC23" s="467"/>
      <c r="LJD23" s="97"/>
      <c r="LJE23" s="466"/>
      <c r="LJF23" s="467"/>
      <c r="LJG23" s="466"/>
      <c r="LJH23" s="467"/>
      <c r="LJI23" s="466"/>
      <c r="LJJ23" s="467"/>
      <c r="LJK23" s="466"/>
      <c r="LJL23" s="467"/>
      <c r="LJM23" s="466"/>
      <c r="LJN23" s="467"/>
      <c r="LJO23" s="466"/>
      <c r="LJP23" s="467"/>
      <c r="LJQ23" s="466"/>
      <c r="LJR23" s="467"/>
      <c r="LJS23" s="466"/>
      <c r="LJT23" s="467"/>
      <c r="LJU23" s="466"/>
      <c r="LJV23" s="467"/>
      <c r="LJW23" s="466"/>
      <c r="LJX23" s="467"/>
      <c r="LJY23" s="466"/>
      <c r="LJZ23" s="467"/>
      <c r="LKA23" s="466"/>
      <c r="LKB23" s="467"/>
      <c r="LKC23" s="97"/>
      <c r="LKD23" s="466"/>
      <c r="LKE23" s="467"/>
      <c r="LKF23" s="466"/>
      <c r="LKG23" s="467"/>
      <c r="LKH23" s="466"/>
      <c r="LKI23" s="467"/>
      <c r="LKJ23" s="466"/>
      <c r="LKK23" s="467"/>
      <c r="LKL23" s="466"/>
      <c r="LKM23" s="467"/>
      <c r="LKN23" s="466"/>
      <c r="LKO23" s="467"/>
      <c r="LKP23" s="466"/>
      <c r="LKQ23" s="467"/>
      <c r="LKR23" s="466"/>
      <c r="LKS23" s="467"/>
      <c r="LKT23" s="466"/>
      <c r="LKU23" s="467"/>
      <c r="LKV23" s="466"/>
      <c r="LKW23" s="467"/>
      <c r="LKX23" s="466"/>
      <c r="LKY23" s="467"/>
      <c r="LKZ23" s="466"/>
      <c r="LLA23" s="467"/>
      <c r="LLB23" s="97"/>
      <c r="LLC23" s="466"/>
      <c r="LLD23" s="467"/>
      <c r="LLE23" s="466"/>
      <c r="LLF23" s="467"/>
      <c r="LLG23" s="466"/>
      <c r="LLH23" s="467"/>
      <c r="LLI23" s="466"/>
      <c r="LLJ23" s="467"/>
      <c r="LLK23" s="466"/>
      <c r="LLL23" s="467"/>
      <c r="LLM23" s="466"/>
      <c r="LLN23" s="467"/>
      <c r="LLO23" s="466"/>
      <c r="LLP23" s="467"/>
      <c r="LLQ23" s="466"/>
      <c r="LLR23" s="467"/>
      <c r="LLS23" s="466"/>
      <c r="LLT23" s="467"/>
      <c r="LLU23" s="466"/>
      <c r="LLV23" s="467"/>
      <c r="LLW23" s="466"/>
      <c r="LLX23" s="467"/>
      <c r="LLY23" s="466"/>
      <c r="LLZ23" s="467"/>
      <c r="LMA23" s="97"/>
      <c r="LMB23" s="466"/>
      <c r="LMC23" s="467"/>
      <c r="LMD23" s="466"/>
      <c r="LME23" s="467"/>
      <c r="LMF23" s="466"/>
      <c r="LMG23" s="467"/>
      <c r="LMH23" s="466"/>
      <c r="LMI23" s="467"/>
      <c r="LMJ23" s="466"/>
      <c r="LMK23" s="467"/>
      <c r="LML23" s="466"/>
      <c r="LMM23" s="467"/>
      <c r="LMN23" s="466"/>
      <c r="LMO23" s="467"/>
      <c r="LMP23" s="466"/>
      <c r="LMQ23" s="467"/>
      <c r="LMR23" s="466"/>
      <c r="LMS23" s="467"/>
      <c r="LMT23" s="466"/>
      <c r="LMU23" s="467"/>
      <c r="LMV23" s="466"/>
      <c r="LMW23" s="467"/>
      <c r="LMX23" s="466"/>
      <c r="LMY23" s="467"/>
      <c r="LMZ23" s="97"/>
      <c r="LNA23" s="466"/>
      <c r="LNB23" s="467"/>
      <c r="LNC23" s="466"/>
      <c r="LND23" s="467"/>
      <c r="LNE23" s="466"/>
      <c r="LNF23" s="467"/>
      <c r="LNG23" s="466"/>
      <c r="LNH23" s="467"/>
      <c r="LNI23" s="466"/>
      <c r="LNJ23" s="467"/>
      <c r="LNK23" s="466"/>
      <c r="LNL23" s="467"/>
      <c r="LNM23" s="466"/>
      <c r="LNN23" s="467"/>
      <c r="LNO23" s="466"/>
      <c r="LNP23" s="467"/>
      <c r="LNQ23" s="466"/>
      <c r="LNR23" s="467"/>
      <c r="LNS23" s="466"/>
      <c r="LNT23" s="467"/>
      <c r="LNU23" s="466"/>
      <c r="LNV23" s="467"/>
      <c r="LNW23" s="466"/>
      <c r="LNX23" s="467"/>
      <c r="LNY23" s="97"/>
      <c r="LNZ23" s="466"/>
      <c r="LOA23" s="467"/>
      <c r="LOB23" s="466"/>
      <c r="LOC23" s="467"/>
      <c r="LOD23" s="466"/>
      <c r="LOE23" s="467"/>
      <c r="LOF23" s="466"/>
      <c r="LOG23" s="467"/>
      <c r="LOH23" s="466"/>
      <c r="LOI23" s="467"/>
      <c r="LOJ23" s="466"/>
      <c r="LOK23" s="467"/>
      <c r="LOL23" s="466"/>
      <c r="LOM23" s="467"/>
      <c r="LON23" s="466"/>
      <c r="LOO23" s="467"/>
      <c r="LOP23" s="466"/>
      <c r="LOQ23" s="467"/>
      <c r="LOR23" s="466"/>
      <c r="LOS23" s="467"/>
      <c r="LOT23" s="466"/>
      <c r="LOU23" s="467"/>
      <c r="LOV23" s="466"/>
      <c r="LOW23" s="467"/>
      <c r="LOX23" s="97"/>
      <c r="LOY23" s="466"/>
      <c r="LOZ23" s="467"/>
      <c r="LPA23" s="466"/>
      <c r="LPB23" s="467"/>
      <c r="LPC23" s="466"/>
      <c r="LPD23" s="467"/>
      <c r="LPE23" s="466"/>
      <c r="LPF23" s="467"/>
      <c r="LPG23" s="466"/>
      <c r="LPH23" s="467"/>
      <c r="LPI23" s="466"/>
      <c r="LPJ23" s="467"/>
      <c r="LPK23" s="466"/>
      <c r="LPL23" s="467"/>
      <c r="LPM23" s="466"/>
      <c r="LPN23" s="467"/>
      <c r="LPO23" s="466"/>
      <c r="LPP23" s="467"/>
      <c r="LPQ23" s="466"/>
      <c r="LPR23" s="467"/>
      <c r="LPS23" s="466"/>
      <c r="LPT23" s="467"/>
      <c r="LPU23" s="466"/>
      <c r="LPV23" s="467"/>
      <c r="LPW23" s="97"/>
      <c r="LPX23" s="466"/>
      <c r="LPY23" s="467"/>
      <c r="LPZ23" s="466"/>
      <c r="LQA23" s="467"/>
      <c r="LQB23" s="466"/>
      <c r="LQC23" s="467"/>
      <c r="LQD23" s="466"/>
      <c r="LQE23" s="467"/>
      <c r="LQF23" s="466"/>
      <c r="LQG23" s="467"/>
      <c r="LQH23" s="466"/>
      <c r="LQI23" s="467"/>
      <c r="LQJ23" s="466"/>
      <c r="LQK23" s="467"/>
      <c r="LQL23" s="466"/>
      <c r="LQM23" s="467"/>
      <c r="LQN23" s="466"/>
      <c r="LQO23" s="467"/>
      <c r="LQP23" s="466"/>
      <c r="LQQ23" s="467"/>
      <c r="LQR23" s="466"/>
      <c r="LQS23" s="467"/>
      <c r="LQT23" s="466"/>
      <c r="LQU23" s="467"/>
      <c r="LQV23" s="97"/>
      <c r="LQW23" s="466"/>
      <c r="LQX23" s="467"/>
      <c r="LQY23" s="466"/>
      <c r="LQZ23" s="467"/>
      <c r="LRA23" s="466"/>
      <c r="LRB23" s="467"/>
      <c r="LRC23" s="466"/>
      <c r="LRD23" s="467"/>
      <c r="LRE23" s="466"/>
      <c r="LRF23" s="467"/>
      <c r="LRG23" s="466"/>
      <c r="LRH23" s="467"/>
      <c r="LRI23" s="466"/>
      <c r="LRJ23" s="467"/>
      <c r="LRK23" s="466"/>
      <c r="LRL23" s="467"/>
      <c r="LRM23" s="466"/>
      <c r="LRN23" s="467"/>
      <c r="LRO23" s="466"/>
      <c r="LRP23" s="467"/>
      <c r="LRQ23" s="466"/>
      <c r="LRR23" s="467"/>
      <c r="LRS23" s="466"/>
      <c r="LRT23" s="467"/>
      <c r="LRU23" s="97"/>
      <c r="LRV23" s="466"/>
      <c r="LRW23" s="467"/>
      <c r="LRX23" s="466"/>
      <c r="LRY23" s="467"/>
      <c r="LRZ23" s="466"/>
      <c r="LSA23" s="467"/>
      <c r="LSB23" s="466"/>
      <c r="LSC23" s="467"/>
      <c r="LSD23" s="466"/>
      <c r="LSE23" s="467"/>
      <c r="LSF23" s="466"/>
      <c r="LSG23" s="467"/>
      <c r="LSH23" s="466"/>
      <c r="LSI23" s="467"/>
      <c r="LSJ23" s="466"/>
      <c r="LSK23" s="467"/>
      <c r="LSL23" s="466"/>
      <c r="LSM23" s="467"/>
      <c r="LSN23" s="466"/>
      <c r="LSO23" s="467"/>
      <c r="LSP23" s="466"/>
      <c r="LSQ23" s="467"/>
      <c r="LSR23" s="466"/>
      <c r="LSS23" s="467"/>
      <c r="LST23" s="97"/>
      <c r="LSU23" s="466"/>
      <c r="LSV23" s="467"/>
      <c r="LSW23" s="466"/>
      <c r="LSX23" s="467"/>
      <c r="LSY23" s="466"/>
      <c r="LSZ23" s="467"/>
      <c r="LTA23" s="466"/>
      <c r="LTB23" s="467"/>
      <c r="LTC23" s="466"/>
      <c r="LTD23" s="467"/>
      <c r="LTE23" s="466"/>
      <c r="LTF23" s="467"/>
      <c r="LTG23" s="466"/>
      <c r="LTH23" s="467"/>
      <c r="LTI23" s="466"/>
      <c r="LTJ23" s="467"/>
      <c r="LTK23" s="466"/>
      <c r="LTL23" s="467"/>
      <c r="LTM23" s="466"/>
      <c r="LTN23" s="467"/>
      <c r="LTO23" s="466"/>
      <c r="LTP23" s="467"/>
      <c r="LTQ23" s="466"/>
      <c r="LTR23" s="467"/>
      <c r="LTS23" s="97"/>
      <c r="LTT23" s="466"/>
      <c r="LTU23" s="467"/>
      <c r="LTV23" s="466"/>
      <c r="LTW23" s="467"/>
      <c r="LTX23" s="466"/>
      <c r="LTY23" s="467"/>
      <c r="LTZ23" s="466"/>
      <c r="LUA23" s="467"/>
      <c r="LUB23" s="466"/>
      <c r="LUC23" s="467"/>
      <c r="LUD23" s="466"/>
      <c r="LUE23" s="467"/>
      <c r="LUF23" s="466"/>
      <c r="LUG23" s="467"/>
      <c r="LUH23" s="466"/>
      <c r="LUI23" s="467"/>
      <c r="LUJ23" s="466"/>
      <c r="LUK23" s="467"/>
      <c r="LUL23" s="466"/>
      <c r="LUM23" s="467"/>
      <c r="LUN23" s="466"/>
      <c r="LUO23" s="467"/>
      <c r="LUP23" s="466"/>
      <c r="LUQ23" s="467"/>
      <c r="LUR23" s="97"/>
      <c r="LUS23" s="466"/>
      <c r="LUT23" s="467"/>
      <c r="LUU23" s="466"/>
      <c r="LUV23" s="467"/>
      <c r="LUW23" s="466"/>
      <c r="LUX23" s="467"/>
      <c r="LUY23" s="466"/>
      <c r="LUZ23" s="467"/>
      <c r="LVA23" s="466"/>
      <c r="LVB23" s="467"/>
      <c r="LVC23" s="466"/>
      <c r="LVD23" s="467"/>
      <c r="LVE23" s="466"/>
      <c r="LVF23" s="467"/>
      <c r="LVG23" s="466"/>
      <c r="LVH23" s="467"/>
      <c r="LVI23" s="466"/>
      <c r="LVJ23" s="467"/>
      <c r="LVK23" s="466"/>
      <c r="LVL23" s="467"/>
      <c r="LVM23" s="466"/>
      <c r="LVN23" s="467"/>
      <c r="LVO23" s="466"/>
      <c r="LVP23" s="467"/>
      <c r="LVQ23" s="97"/>
      <c r="LVR23" s="466"/>
      <c r="LVS23" s="467"/>
      <c r="LVT23" s="466"/>
      <c r="LVU23" s="467"/>
      <c r="LVV23" s="466"/>
      <c r="LVW23" s="467"/>
      <c r="LVX23" s="466"/>
      <c r="LVY23" s="467"/>
      <c r="LVZ23" s="466"/>
      <c r="LWA23" s="467"/>
      <c r="LWB23" s="466"/>
      <c r="LWC23" s="467"/>
      <c r="LWD23" s="466"/>
      <c r="LWE23" s="467"/>
      <c r="LWF23" s="466"/>
      <c r="LWG23" s="467"/>
      <c r="LWH23" s="466"/>
      <c r="LWI23" s="467"/>
      <c r="LWJ23" s="466"/>
      <c r="LWK23" s="467"/>
      <c r="LWL23" s="466"/>
      <c r="LWM23" s="467"/>
      <c r="LWN23" s="466"/>
      <c r="LWO23" s="467"/>
      <c r="LWP23" s="97"/>
      <c r="LWQ23" s="466"/>
      <c r="LWR23" s="467"/>
      <c r="LWS23" s="466"/>
      <c r="LWT23" s="467"/>
      <c r="LWU23" s="466"/>
      <c r="LWV23" s="467"/>
      <c r="LWW23" s="466"/>
      <c r="LWX23" s="467"/>
      <c r="LWY23" s="466"/>
      <c r="LWZ23" s="467"/>
      <c r="LXA23" s="466"/>
      <c r="LXB23" s="467"/>
      <c r="LXC23" s="466"/>
      <c r="LXD23" s="467"/>
      <c r="LXE23" s="466"/>
      <c r="LXF23" s="467"/>
      <c r="LXG23" s="466"/>
      <c r="LXH23" s="467"/>
      <c r="LXI23" s="466"/>
      <c r="LXJ23" s="467"/>
      <c r="LXK23" s="466"/>
      <c r="LXL23" s="467"/>
      <c r="LXM23" s="466"/>
      <c r="LXN23" s="467"/>
      <c r="LXO23" s="97"/>
      <c r="LXP23" s="466"/>
      <c r="LXQ23" s="467"/>
      <c r="LXR23" s="466"/>
      <c r="LXS23" s="467"/>
      <c r="LXT23" s="466"/>
      <c r="LXU23" s="467"/>
      <c r="LXV23" s="466"/>
      <c r="LXW23" s="467"/>
      <c r="LXX23" s="466"/>
      <c r="LXY23" s="467"/>
      <c r="LXZ23" s="466"/>
      <c r="LYA23" s="467"/>
      <c r="LYB23" s="466"/>
      <c r="LYC23" s="467"/>
      <c r="LYD23" s="466"/>
      <c r="LYE23" s="467"/>
      <c r="LYF23" s="466"/>
      <c r="LYG23" s="467"/>
      <c r="LYH23" s="466"/>
      <c r="LYI23" s="467"/>
      <c r="LYJ23" s="466"/>
      <c r="LYK23" s="467"/>
      <c r="LYL23" s="466"/>
      <c r="LYM23" s="467"/>
      <c r="LYN23" s="97"/>
      <c r="LYO23" s="466"/>
      <c r="LYP23" s="467"/>
      <c r="LYQ23" s="466"/>
      <c r="LYR23" s="467"/>
      <c r="LYS23" s="466"/>
      <c r="LYT23" s="467"/>
      <c r="LYU23" s="466"/>
      <c r="LYV23" s="467"/>
      <c r="LYW23" s="466"/>
      <c r="LYX23" s="467"/>
      <c r="LYY23" s="466"/>
      <c r="LYZ23" s="467"/>
      <c r="LZA23" s="466"/>
      <c r="LZB23" s="467"/>
      <c r="LZC23" s="466"/>
      <c r="LZD23" s="467"/>
      <c r="LZE23" s="466"/>
      <c r="LZF23" s="467"/>
      <c r="LZG23" s="466"/>
      <c r="LZH23" s="467"/>
      <c r="LZI23" s="466"/>
      <c r="LZJ23" s="467"/>
      <c r="LZK23" s="466"/>
      <c r="LZL23" s="467"/>
      <c r="LZM23" s="97"/>
      <c r="LZN23" s="466"/>
      <c r="LZO23" s="467"/>
      <c r="LZP23" s="466"/>
      <c r="LZQ23" s="467"/>
      <c r="LZR23" s="466"/>
      <c r="LZS23" s="467"/>
      <c r="LZT23" s="466"/>
      <c r="LZU23" s="467"/>
      <c r="LZV23" s="466"/>
      <c r="LZW23" s="467"/>
      <c r="LZX23" s="466"/>
      <c r="LZY23" s="467"/>
      <c r="LZZ23" s="466"/>
      <c r="MAA23" s="467"/>
      <c r="MAB23" s="466"/>
      <c r="MAC23" s="467"/>
      <c r="MAD23" s="466"/>
      <c r="MAE23" s="467"/>
      <c r="MAF23" s="466"/>
      <c r="MAG23" s="467"/>
      <c r="MAH23" s="466"/>
      <c r="MAI23" s="467"/>
      <c r="MAJ23" s="466"/>
      <c r="MAK23" s="467"/>
      <c r="MAL23" s="97"/>
      <c r="MAM23" s="466"/>
      <c r="MAN23" s="467"/>
      <c r="MAO23" s="466"/>
      <c r="MAP23" s="467"/>
      <c r="MAQ23" s="466"/>
      <c r="MAR23" s="467"/>
      <c r="MAS23" s="466"/>
      <c r="MAT23" s="467"/>
      <c r="MAU23" s="466"/>
      <c r="MAV23" s="467"/>
      <c r="MAW23" s="466"/>
      <c r="MAX23" s="467"/>
      <c r="MAY23" s="466"/>
      <c r="MAZ23" s="467"/>
      <c r="MBA23" s="466"/>
      <c r="MBB23" s="467"/>
      <c r="MBC23" s="466"/>
      <c r="MBD23" s="467"/>
      <c r="MBE23" s="466"/>
      <c r="MBF23" s="467"/>
      <c r="MBG23" s="466"/>
      <c r="MBH23" s="467"/>
      <c r="MBI23" s="466"/>
      <c r="MBJ23" s="467"/>
      <c r="MBK23" s="97"/>
      <c r="MBL23" s="466"/>
      <c r="MBM23" s="467"/>
      <c r="MBN23" s="466"/>
      <c r="MBO23" s="467"/>
      <c r="MBP23" s="466"/>
      <c r="MBQ23" s="467"/>
      <c r="MBR23" s="466"/>
      <c r="MBS23" s="467"/>
      <c r="MBT23" s="466"/>
      <c r="MBU23" s="467"/>
      <c r="MBV23" s="466"/>
      <c r="MBW23" s="467"/>
      <c r="MBX23" s="466"/>
      <c r="MBY23" s="467"/>
      <c r="MBZ23" s="466"/>
      <c r="MCA23" s="467"/>
      <c r="MCB23" s="466"/>
      <c r="MCC23" s="467"/>
      <c r="MCD23" s="466"/>
      <c r="MCE23" s="467"/>
      <c r="MCF23" s="466"/>
      <c r="MCG23" s="467"/>
      <c r="MCH23" s="466"/>
      <c r="MCI23" s="467"/>
      <c r="MCJ23" s="97"/>
      <c r="MCK23" s="466"/>
      <c r="MCL23" s="467"/>
      <c r="MCM23" s="466"/>
      <c r="MCN23" s="467"/>
      <c r="MCO23" s="466"/>
      <c r="MCP23" s="467"/>
      <c r="MCQ23" s="466"/>
      <c r="MCR23" s="467"/>
      <c r="MCS23" s="466"/>
      <c r="MCT23" s="467"/>
      <c r="MCU23" s="466"/>
      <c r="MCV23" s="467"/>
      <c r="MCW23" s="466"/>
      <c r="MCX23" s="467"/>
      <c r="MCY23" s="466"/>
      <c r="MCZ23" s="467"/>
      <c r="MDA23" s="466"/>
      <c r="MDB23" s="467"/>
      <c r="MDC23" s="466"/>
      <c r="MDD23" s="467"/>
      <c r="MDE23" s="466"/>
      <c r="MDF23" s="467"/>
      <c r="MDG23" s="466"/>
      <c r="MDH23" s="467"/>
      <c r="MDI23" s="97"/>
      <c r="MDJ23" s="466"/>
      <c r="MDK23" s="467"/>
      <c r="MDL23" s="466"/>
      <c r="MDM23" s="467"/>
      <c r="MDN23" s="466"/>
      <c r="MDO23" s="467"/>
      <c r="MDP23" s="466"/>
      <c r="MDQ23" s="467"/>
      <c r="MDR23" s="466"/>
      <c r="MDS23" s="467"/>
      <c r="MDT23" s="466"/>
      <c r="MDU23" s="467"/>
      <c r="MDV23" s="466"/>
      <c r="MDW23" s="467"/>
      <c r="MDX23" s="466"/>
      <c r="MDY23" s="467"/>
      <c r="MDZ23" s="466"/>
      <c r="MEA23" s="467"/>
      <c r="MEB23" s="466"/>
      <c r="MEC23" s="467"/>
      <c r="MED23" s="466"/>
      <c r="MEE23" s="467"/>
      <c r="MEF23" s="466"/>
      <c r="MEG23" s="467"/>
      <c r="MEH23" s="97"/>
      <c r="MEI23" s="466"/>
      <c r="MEJ23" s="467"/>
      <c r="MEK23" s="466"/>
      <c r="MEL23" s="467"/>
      <c r="MEM23" s="466"/>
      <c r="MEN23" s="467"/>
      <c r="MEO23" s="466"/>
      <c r="MEP23" s="467"/>
      <c r="MEQ23" s="466"/>
      <c r="MER23" s="467"/>
      <c r="MES23" s="466"/>
      <c r="MET23" s="467"/>
      <c r="MEU23" s="466"/>
      <c r="MEV23" s="467"/>
      <c r="MEW23" s="466"/>
      <c r="MEX23" s="467"/>
      <c r="MEY23" s="466"/>
      <c r="MEZ23" s="467"/>
      <c r="MFA23" s="466"/>
      <c r="MFB23" s="467"/>
      <c r="MFC23" s="466"/>
      <c r="MFD23" s="467"/>
      <c r="MFE23" s="466"/>
      <c r="MFF23" s="467"/>
      <c r="MFG23" s="97"/>
      <c r="MFH23" s="466"/>
      <c r="MFI23" s="467"/>
      <c r="MFJ23" s="466"/>
      <c r="MFK23" s="467"/>
      <c r="MFL23" s="466"/>
      <c r="MFM23" s="467"/>
      <c r="MFN23" s="466"/>
      <c r="MFO23" s="467"/>
      <c r="MFP23" s="466"/>
      <c r="MFQ23" s="467"/>
      <c r="MFR23" s="466"/>
      <c r="MFS23" s="467"/>
      <c r="MFT23" s="466"/>
      <c r="MFU23" s="467"/>
      <c r="MFV23" s="466"/>
      <c r="MFW23" s="467"/>
      <c r="MFX23" s="466"/>
      <c r="MFY23" s="467"/>
      <c r="MFZ23" s="466"/>
      <c r="MGA23" s="467"/>
      <c r="MGB23" s="466"/>
      <c r="MGC23" s="467"/>
      <c r="MGD23" s="466"/>
      <c r="MGE23" s="467"/>
      <c r="MGF23" s="97"/>
      <c r="MGG23" s="466"/>
      <c r="MGH23" s="467"/>
      <c r="MGI23" s="466"/>
      <c r="MGJ23" s="467"/>
      <c r="MGK23" s="466"/>
      <c r="MGL23" s="467"/>
      <c r="MGM23" s="466"/>
      <c r="MGN23" s="467"/>
      <c r="MGO23" s="466"/>
      <c r="MGP23" s="467"/>
      <c r="MGQ23" s="466"/>
      <c r="MGR23" s="467"/>
      <c r="MGS23" s="466"/>
      <c r="MGT23" s="467"/>
      <c r="MGU23" s="466"/>
      <c r="MGV23" s="467"/>
      <c r="MGW23" s="466"/>
      <c r="MGX23" s="467"/>
      <c r="MGY23" s="466"/>
      <c r="MGZ23" s="467"/>
      <c r="MHA23" s="466"/>
      <c r="MHB23" s="467"/>
      <c r="MHC23" s="466"/>
      <c r="MHD23" s="467"/>
      <c r="MHE23" s="97"/>
      <c r="MHF23" s="466"/>
      <c r="MHG23" s="467"/>
      <c r="MHH23" s="466"/>
      <c r="MHI23" s="467"/>
      <c r="MHJ23" s="466"/>
      <c r="MHK23" s="467"/>
      <c r="MHL23" s="466"/>
      <c r="MHM23" s="467"/>
      <c r="MHN23" s="466"/>
      <c r="MHO23" s="467"/>
      <c r="MHP23" s="466"/>
      <c r="MHQ23" s="467"/>
      <c r="MHR23" s="466"/>
      <c r="MHS23" s="467"/>
      <c r="MHT23" s="466"/>
      <c r="MHU23" s="467"/>
      <c r="MHV23" s="466"/>
      <c r="MHW23" s="467"/>
      <c r="MHX23" s="466"/>
      <c r="MHY23" s="467"/>
      <c r="MHZ23" s="466"/>
      <c r="MIA23" s="467"/>
      <c r="MIB23" s="466"/>
      <c r="MIC23" s="467"/>
      <c r="MID23" s="97"/>
      <c r="MIE23" s="466"/>
      <c r="MIF23" s="467"/>
      <c r="MIG23" s="466"/>
      <c r="MIH23" s="467"/>
      <c r="MII23" s="466"/>
      <c r="MIJ23" s="467"/>
      <c r="MIK23" s="466"/>
      <c r="MIL23" s="467"/>
      <c r="MIM23" s="466"/>
      <c r="MIN23" s="467"/>
      <c r="MIO23" s="466"/>
      <c r="MIP23" s="467"/>
      <c r="MIQ23" s="466"/>
      <c r="MIR23" s="467"/>
      <c r="MIS23" s="466"/>
      <c r="MIT23" s="467"/>
      <c r="MIU23" s="466"/>
      <c r="MIV23" s="467"/>
      <c r="MIW23" s="466"/>
      <c r="MIX23" s="467"/>
      <c r="MIY23" s="466"/>
      <c r="MIZ23" s="467"/>
      <c r="MJA23" s="466"/>
      <c r="MJB23" s="467"/>
      <c r="MJC23" s="97"/>
      <c r="MJD23" s="466"/>
      <c r="MJE23" s="467"/>
      <c r="MJF23" s="466"/>
      <c r="MJG23" s="467"/>
      <c r="MJH23" s="466"/>
      <c r="MJI23" s="467"/>
      <c r="MJJ23" s="466"/>
      <c r="MJK23" s="467"/>
      <c r="MJL23" s="466"/>
      <c r="MJM23" s="467"/>
      <c r="MJN23" s="466"/>
      <c r="MJO23" s="467"/>
      <c r="MJP23" s="466"/>
      <c r="MJQ23" s="467"/>
      <c r="MJR23" s="466"/>
      <c r="MJS23" s="467"/>
      <c r="MJT23" s="466"/>
      <c r="MJU23" s="467"/>
      <c r="MJV23" s="466"/>
      <c r="MJW23" s="467"/>
      <c r="MJX23" s="466"/>
      <c r="MJY23" s="467"/>
      <c r="MJZ23" s="466"/>
      <c r="MKA23" s="467"/>
      <c r="MKB23" s="97"/>
      <c r="MKC23" s="466"/>
      <c r="MKD23" s="467"/>
      <c r="MKE23" s="466"/>
      <c r="MKF23" s="467"/>
      <c r="MKG23" s="466"/>
      <c r="MKH23" s="467"/>
      <c r="MKI23" s="466"/>
      <c r="MKJ23" s="467"/>
      <c r="MKK23" s="466"/>
      <c r="MKL23" s="467"/>
      <c r="MKM23" s="466"/>
      <c r="MKN23" s="467"/>
      <c r="MKO23" s="466"/>
      <c r="MKP23" s="467"/>
      <c r="MKQ23" s="466"/>
      <c r="MKR23" s="467"/>
      <c r="MKS23" s="466"/>
      <c r="MKT23" s="467"/>
      <c r="MKU23" s="466"/>
      <c r="MKV23" s="467"/>
      <c r="MKW23" s="466"/>
      <c r="MKX23" s="467"/>
      <c r="MKY23" s="466"/>
      <c r="MKZ23" s="467"/>
      <c r="MLA23" s="97"/>
      <c r="MLB23" s="466"/>
      <c r="MLC23" s="467"/>
      <c r="MLD23" s="466"/>
      <c r="MLE23" s="467"/>
      <c r="MLF23" s="466"/>
      <c r="MLG23" s="467"/>
      <c r="MLH23" s="466"/>
      <c r="MLI23" s="467"/>
      <c r="MLJ23" s="466"/>
      <c r="MLK23" s="467"/>
      <c r="MLL23" s="466"/>
      <c r="MLM23" s="467"/>
      <c r="MLN23" s="466"/>
      <c r="MLO23" s="467"/>
      <c r="MLP23" s="466"/>
      <c r="MLQ23" s="467"/>
      <c r="MLR23" s="466"/>
      <c r="MLS23" s="467"/>
      <c r="MLT23" s="466"/>
      <c r="MLU23" s="467"/>
      <c r="MLV23" s="466"/>
      <c r="MLW23" s="467"/>
      <c r="MLX23" s="466"/>
      <c r="MLY23" s="467"/>
      <c r="MLZ23" s="97"/>
      <c r="MMA23" s="466"/>
      <c r="MMB23" s="467"/>
      <c r="MMC23" s="466"/>
      <c r="MMD23" s="467"/>
      <c r="MME23" s="466"/>
      <c r="MMF23" s="467"/>
      <c r="MMG23" s="466"/>
      <c r="MMH23" s="467"/>
      <c r="MMI23" s="466"/>
      <c r="MMJ23" s="467"/>
      <c r="MMK23" s="466"/>
      <c r="MML23" s="467"/>
      <c r="MMM23" s="466"/>
      <c r="MMN23" s="467"/>
      <c r="MMO23" s="466"/>
      <c r="MMP23" s="467"/>
      <c r="MMQ23" s="466"/>
      <c r="MMR23" s="467"/>
      <c r="MMS23" s="466"/>
      <c r="MMT23" s="467"/>
      <c r="MMU23" s="466"/>
      <c r="MMV23" s="467"/>
      <c r="MMW23" s="466"/>
      <c r="MMX23" s="467"/>
      <c r="MMY23" s="97"/>
      <c r="MMZ23" s="466"/>
      <c r="MNA23" s="467"/>
      <c r="MNB23" s="466"/>
      <c r="MNC23" s="467"/>
      <c r="MND23" s="466"/>
      <c r="MNE23" s="467"/>
      <c r="MNF23" s="466"/>
      <c r="MNG23" s="467"/>
      <c r="MNH23" s="466"/>
      <c r="MNI23" s="467"/>
      <c r="MNJ23" s="466"/>
      <c r="MNK23" s="467"/>
      <c r="MNL23" s="466"/>
      <c r="MNM23" s="467"/>
      <c r="MNN23" s="466"/>
      <c r="MNO23" s="467"/>
      <c r="MNP23" s="466"/>
      <c r="MNQ23" s="467"/>
      <c r="MNR23" s="466"/>
      <c r="MNS23" s="467"/>
      <c r="MNT23" s="466"/>
      <c r="MNU23" s="467"/>
      <c r="MNV23" s="466"/>
      <c r="MNW23" s="467"/>
      <c r="MNX23" s="97"/>
      <c r="MNY23" s="466"/>
      <c r="MNZ23" s="467"/>
      <c r="MOA23" s="466"/>
      <c r="MOB23" s="467"/>
      <c r="MOC23" s="466"/>
      <c r="MOD23" s="467"/>
      <c r="MOE23" s="466"/>
      <c r="MOF23" s="467"/>
      <c r="MOG23" s="466"/>
      <c r="MOH23" s="467"/>
      <c r="MOI23" s="466"/>
      <c r="MOJ23" s="467"/>
      <c r="MOK23" s="466"/>
      <c r="MOL23" s="467"/>
      <c r="MOM23" s="466"/>
      <c r="MON23" s="467"/>
      <c r="MOO23" s="466"/>
      <c r="MOP23" s="467"/>
      <c r="MOQ23" s="466"/>
      <c r="MOR23" s="467"/>
      <c r="MOS23" s="466"/>
      <c r="MOT23" s="467"/>
      <c r="MOU23" s="466"/>
      <c r="MOV23" s="467"/>
      <c r="MOW23" s="97"/>
      <c r="MOX23" s="466"/>
      <c r="MOY23" s="467"/>
      <c r="MOZ23" s="466"/>
      <c r="MPA23" s="467"/>
      <c r="MPB23" s="466"/>
      <c r="MPC23" s="467"/>
      <c r="MPD23" s="466"/>
      <c r="MPE23" s="467"/>
      <c r="MPF23" s="466"/>
      <c r="MPG23" s="467"/>
      <c r="MPH23" s="466"/>
      <c r="MPI23" s="467"/>
      <c r="MPJ23" s="466"/>
      <c r="MPK23" s="467"/>
      <c r="MPL23" s="466"/>
      <c r="MPM23" s="467"/>
      <c r="MPN23" s="466"/>
      <c r="MPO23" s="467"/>
      <c r="MPP23" s="466"/>
      <c r="MPQ23" s="467"/>
      <c r="MPR23" s="466"/>
      <c r="MPS23" s="467"/>
      <c r="MPT23" s="466"/>
      <c r="MPU23" s="467"/>
      <c r="MPV23" s="97"/>
      <c r="MPW23" s="466"/>
      <c r="MPX23" s="467"/>
      <c r="MPY23" s="466"/>
      <c r="MPZ23" s="467"/>
      <c r="MQA23" s="466"/>
      <c r="MQB23" s="467"/>
      <c r="MQC23" s="466"/>
      <c r="MQD23" s="467"/>
      <c r="MQE23" s="466"/>
      <c r="MQF23" s="467"/>
      <c r="MQG23" s="466"/>
      <c r="MQH23" s="467"/>
      <c r="MQI23" s="466"/>
      <c r="MQJ23" s="467"/>
      <c r="MQK23" s="466"/>
      <c r="MQL23" s="467"/>
      <c r="MQM23" s="466"/>
      <c r="MQN23" s="467"/>
      <c r="MQO23" s="466"/>
      <c r="MQP23" s="467"/>
      <c r="MQQ23" s="466"/>
      <c r="MQR23" s="467"/>
      <c r="MQS23" s="466"/>
      <c r="MQT23" s="467"/>
      <c r="MQU23" s="97"/>
      <c r="MQV23" s="466"/>
      <c r="MQW23" s="467"/>
      <c r="MQX23" s="466"/>
      <c r="MQY23" s="467"/>
      <c r="MQZ23" s="466"/>
      <c r="MRA23" s="467"/>
      <c r="MRB23" s="466"/>
      <c r="MRC23" s="467"/>
      <c r="MRD23" s="466"/>
      <c r="MRE23" s="467"/>
      <c r="MRF23" s="466"/>
      <c r="MRG23" s="467"/>
      <c r="MRH23" s="466"/>
      <c r="MRI23" s="467"/>
      <c r="MRJ23" s="466"/>
      <c r="MRK23" s="467"/>
      <c r="MRL23" s="466"/>
      <c r="MRM23" s="467"/>
      <c r="MRN23" s="466"/>
      <c r="MRO23" s="467"/>
      <c r="MRP23" s="466"/>
      <c r="MRQ23" s="467"/>
      <c r="MRR23" s="466"/>
      <c r="MRS23" s="467"/>
      <c r="MRT23" s="97"/>
      <c r="MRU23" s="466"/>
      <c r="MRV23" s="467"/>
      <c r="MRW23" s="466"/>
      <c r="MRX23" s="467"/>
      <c r="MRY23" s="466"/>
      <c r="MRZ23" s="467"/>
      <c r="MSA23" s="466"/>
      <c r="MSB23" s="467"/>
      <c r="MSC23" s="466"/>
      <c r="MSD23" s="467"/>
      <c r="MSE23" s="466"/>
      <c r="MSF23" s="467"/>
      <c r="MSG23" s="466"/>
      <c r="MSH23" s="467"/>
      <c r="MSI23" s="466"/>
      <c r="MSJ23" s="467"/>
      <c r="MSK23" s="466"/>
      <c r="MSL23" s="467"/>
      <c r="MSM23" s="466"/>
      <c r="MSN23" s="467"/>
      <c r="MSO23" s="466"/>
      <c r="MSP23" s="467"/>
      <c r="MSQ23" s="466"/>
      <c r="MSR23" s="467"/>
      <c r="MSS23" s="97"/>
      <c r="MST23" s="466"/>
      <c r="MSU23" s="467"/>
      <c r="MSV23" s="466"/>
      <c r="MSW23" s="467"/>
      <c r="MSX23" s="466"/>
      <c r="MSY23" s="467"/>
      <c r="MSZ23" s="466"/>
      <c r="MTA23" s="467"/>
      <c r="MTB23" s="466"/>
      <c r="MTC23" s="467"/>
      <c r="MTD23" s="466"/>
      <c r="MTE23" s="467"/>
      <c r="MTF23" s="466"/>
      <c r="MTG23" s="467"/>
      <c r="MTH23" s="466"/>
      <c r="MTI23" s="467"/>
      <c r="MTJ23" s="466"/>
      <c r="MTK23" s="467"/>
      <c r="MTL23" s="466"/>
      <c r="MTM23" s="467"/>
      <c r="MTN23" s="466"/>
      <c r="MTO23" s="467"/>
      <c r="MTP23" s="466"/>
      <c r="MTQ23" s="467"/>
      <c r="MTR23" s="97"/>
      <c r="MTS23" s="466"/>
      <c r="MTT23" s="467"/>
      <c r="MTU23" s="466"/>
      <c r="MTV23" s="467"/>
      <c r="MTW23" s="466"/>
      <c r="MTX23" s="467"/>
      <c r="MTY23" s="466"/>
      <c r="MTZ23" s="467"/>
      <c r="MUA23" s="466"/>
      <c r="MUB23" s="467"/>
      <c r="MUC23" s="466"/>
      <c r="MUD23" s="467"/>
      <c r="MUE23" s="466"/>
      <c r="MUF23" s="467"/>
      <c r="MUG23" s="466"/>
      <c r="MUH23" s="467"/>
      <c r="MUI23" s="466"/>
      <c r="MUJ23" s="467"/>
      <c r="MUK23" s="466"/>
      <c r="MUL23" s="467"/>
      <c r="MUM23" s="466"/>
      <c r="MUN23" s="467"/>
      <c r="MUO23" s="466"/>
      <c r="MUP23" s="467"/>
      <c r="MUQ23" s="97"/>
      <c r="MUR23" s="466"/>
      <c r="MUS23" s="467"/>
      <c r="MUT23" s="466"/>
      <c r="MUU23" s="467"/>
      <c r="MUV23" s="466"/>
      <c r="MUW23" s="467"/>
      <c r="MUX23" s="466"/>
      <c r="MUY23" s="467"/>
      <c r="MUZ23" s="466"/>
      <c r="MVA23" s="467"/>
      <c r="MVB23" s="466"/>
      <c r="MVC23" s="467"/>
      <c r="MVD23" s="466"/>
      <c r="MVE23" s="467"/>
      <c r="MVF23" s="466"/>
      <c r="MVG23" s="467"/>
      <c r="MVH23" s="466"/>
      <c r="MVI23" s="467"/>
      <c r="MVJ23" s="466"/>
      <c r="MVK23" s="467"/>
      <c r="MVL23" s="466"/>
      <c r="MVM23" s="467"/>
      <c r="MVN23" s="466"/>
      <c r="MVO23" s="467"/>
      <c r="MVP23" s="97"/>
      <c r="MVQ23" s="466"/>
      <c r="MVR23" s="467"/>
      <c r="MVS23" s="466"/>
      <c r="MVT23" s="467"/>
      <c r="MVU23" s="466"/>
      <c r="MVV23" s="467"/>
      <c r="MVW23" s="466"/>
      <c r="MVX23" s="467"/>
      <c r="MVY23" s="466"/>
      <c r="MVZ23" s="467"/>
      <c r="MWA23" s="466"/>
      <c r="MWB23" s="467"/>
      <c r="MWC23" s="466"/>
      <c r="MWD23" s="467"/>
      <c r="MWE23" s="466"/>
      <c r="MWF23" s="467"/>
      <c r="MWG23" s="466"/>
      <c r="MWH23" s="467"/>
      <c r="MWI23" s="466"/>
      <c r="MWJ23" s="467"/>
      <c r="MWK23" s="466"/>
      <c r="MWL23" s="467"/>
      <c r="MWM23" s="466"/>
      <c r="MWN23" s="467"/>
      <c r="MWO23" s="97"/>
      <c r="MWP23" s="466"/>
      <c r="MWQ23" s="467"/>
      <c r="MWR23" s="466"/>
      <c r="MWS23" s="467"/>
      <c r="MWT23" s="466"/>
      <c r="MWU23" s="467"/>
      <c r="MWV23" s="466"/>
      <c r="MWW23" s="467"/>
      <c r="MWX23" s="466"/>
      <c r="MWY23" s="467"/>
      <c r="MWZ23" s="466"/>
      <c r="MXA23" s="467"/>
      <c r="MXB23" s="466"/>
      <c r="MXC23" s="467"/>
      <c r="MXD23" s="466"/>
      <c r="MXE23" s="467"/>
      <c r="MXF23" s="466"/>
      <c r="MXG23" s="467"/>
      <c r="MXH23" s="466"/>
      <c r="MXI23" s="467"/>
      <c r="MXJ23" s="466"/>
      <c r="MXK23" s="467"/>
      <c r="MXL23" s="466"/>
      <c r="MXM23" s="467"/>
      <c r="MXN23" s="97"/>
      <c r="MXO23" s="466"/>
      <c r="MXP23" s="467"/>
      <c r="MXQ23" s="466"/>
      <c r="MXR23" s="467"/>
      <c r="MXS23" s="466"/>
      <c r="MXT23" s="467"/>
      <c r="MXU23" s="466"/>
      <c r="MXV23" s="467"/>
      <c r="MXW23" s="466"/>
      <c r="MXX23" s="467"/>
      <c r="MXY23" s="466"/>
      <c r="MXZ23" s="467"/>
      <c r="MYA23" s="466"/>
      <c r="MYB23" s="467"/>
      <c r="MYC23" s="466"/>
      <c r="MYD23" s="467"/>
      <c r="MYE23" s="466"/>
      <c r="MYF23" s="467"/>
      <c r="MYG23" s="466"/>
      <c r="MYH23" s="467"/>
      <c r="MYI23" s="466"/>
      <c r="MYJ23" s="467"/>
      <c r="MYK23" s="466"/>
      <c r="MYL23" s="467"/>
      <c r="MYM23" s="97"/>
      <c r="MYN23" s="466"/>
      <c r="MYO23" s="467"/>
      <c r="MYP23" s="466"/>
      <c r="MYQ23" s="467"/>
      <c r="MYR23" s="466"/>
      <c r="MYS23" s="467"/>
      <c r="MYT23" s="466"/>
      <c r="MYU23" s="467"/>
      <c r="MYV23" s="466"/>
      <c r="MYW23" s="467"/>
      <c r="MYX23" s="466"/>
      <c r="MYY23" s="467"/>
      <c r="MYZ23" s="466"/>
      <c r="MZA23" s="467"/>
      <c r="MZB23" s="466"/>
      <c r="MZC23" s="467"/>
      <c r="MZD23" s="466"/>
      <c r="MZE23" s="467"/>
      <c r="MZF23" s="466"/>
      <c r="MZG23" s="467"/>
      <c r="MZH23" s="466"/>
      <c r="MZI23" s="467"/>
      <c r="MZJ23" s="466"/>
      <c r="MZK23" s="467"/>
      <c r="MZL23" s="97"/>
      <c r="MZM23" s="466"/>
      <c r="MZN23" s="467"/>
      <c r="MZO23" s="466"/>
      <c r="MZP23" s="467"/>
      <c r="MZQ23" s="466"/>
      <c r="MZR23" s="467"/>
      <c r="MZS23" s="466"/>
      <c r="MZT23" s="467"/>
      <c r="MZU23" s="466"/>
      <c r="MZV23" s="467"/>
      <c r="MZW23" s="466"/>
      <c r="MZX23" s="467"/>
      <c r="MZY23" s="466"/>
      <c r="MZZ23" s="467"/>
      <c r="NAA23" s="466"/>
      <c r="NAB23" s="467"/>
      <c r="NAC23" s="466"/>
      <c r="NAD23" s="467"/>
      <c r="NAE23" s="466"/>
      <c r="NAF23" s="467"/>
      <c r="NAG23" s="466"/>
      <c r="NAH23" s="467"/>
      <c r="NAI23" s="466"/>
      <c r="NAJ23" s="467"/>
      <c r="NAK23" s="97"/>
      <c r="NAL23" s="466"/>
      <c r="NAM23" s="467"/>
      <c r="NAN23" s="466"/>
      <c r="NAO23" s="467"/>
      <c r="NAP23" s="466"/>
      <c r="NAQ23" s="467"/>
      <c r="NAR23" s="466"/>
      <c r="NAS23" s="467"/>
      <c r="NAT23" s="466"/>
      <c r="NAU23" s="467"/>
      <c r="NAV23" s="466"/>
      <c r="NAW23" s="467"/>
      <c r="NAX23" s="466"/>
      <c r="NAY23" s="467"/>
      <c r="NAZ23" s="466"/>
      <c r="NBA23" s="467"/>
      <c r="NBB23" s="466"/>
      <c r="NBC23" s="467"/>
      <c r="NBD23" s="466"/>
      <c r="NBE23" s="467"/>
      <c r="NBF23" s="466"/>
      <c r="NBG23" s="467"/>
      <c r="NBH23" s="466"/>
      <c r="NBI23" s="467"/>
      <c r="NBJ23" s="97"/>
      <c r="NBK23" s="466"/>
      <c r="NBL23" s="467"/>
      <c r="NBM23" s="466"/>
      <c r="NBN23" s="467"/>
      <c r="NBO23" s="466"/>
      <c r="NBP23" s="467"/>
      <c r="NBQ23" s="466"/>
      <c r="NBR23" s="467"/>
      <c r="NBS23" s="466"/>
      <c r="NBT23" s="467"/>
      <c r="NBU23" s="466"/>
      <c r="NBV23" s="467"/>
      <c r="NBW23" s="466"/>
      <c r="NBX23" s="467"/>
      <c r="NBY23" s="466"/>
      <c r="NBZ23" s="467"/>
      <c r="NCA23" s="466"/>
      <c r="NCB23" s="467"/>
      <c r="NCC23" s="466"/>
      <c r="NCD23" s="467"/>
      <c r="NCE23" s="466"/>
      <c r="NCF23" s="467"/>
      <c r="NCG23" s="466"/>
      <c r="NCH23" s="467"/>
      <c r="NCI23" s="97"/>
      <c r="NCJ23" s="466"/>
      <c r="NCK23" s="467"/>
      <c r="NCL23" s="466"/>
      <c r="NCM23" s="467"/>
      <c r="NCN23" s="466"/>
      <c r="NCO23" s="467"/>
      <c r="NCP23" s="466"/>
      <c r="NCQ23" s="467"/>
      <c r="NCR23" s="466"/>
      <c r="NCS23" s="467"/>
      <c r="NCT23" s="466"/>
      <c r="NCU23" s="467"/>
      <c r="NCV23" s="466"/>
      <c r="NCW23" s="467"/>
      <c r="NCX23" s="466"/>
      <c r="NCY23" s="467"/>
      <c r="NCZ23" s="466"/>
      <c r="NDA23" s="467"/>
      <c r="NDB23" s="466"/>
      <c r="NDC23" s="467"/>
      <c r="NDD23" s="466"/>
      <c r="NDE23" s="467"/>
      <c r="NDF23" s="466"/>
      <c r="NDG23" s="467"/>
      <c r="NDH23" s="97"/>
      <c r="NDI23" s="466"/>
      <c r="NDJ23" s="467"/>
      <c r="NDK23" s="466"/>
      <c r="NDL23" s="467"/>
      <c r="NDM23" s="466"/>
      <c r="NDN23" s="467"/>
      <c r="NDO23" s="466"/>
      <c r="NDP23" s="467"/>
      <c r="NDQ23" s="466"/>
      <c r="NDR23" s="467"/>
      <c r="NDS23" s="466"/>
      <c r="NDT23" s="467"/>
      <c r="NDU23" s="466"/>
      <c r="NDV23" s="467"/>
      <c r="NDW23" s="466"/>
      <c r="NDX23" s="467"/>
      <c r="NDY23" s="466"/>
      <c r="NDZ23" s="467"/>
      <c r="NEA23" s="466"/>
      <c r="NEB23" s="467"/>
      <c r="NEC23" s="466"/>
      <c r="NED23" s="467"/>
      <c r="NEE23" s="466"/>
      <c r="NEF23" s="467"/>
      <c r="NEG23" s="97"/>
      <c r="NEH23" s="466"/>
      <c r="NEI23" s="467"/>
      <c r="NEJ23" s="466"/>
      <c r="NEK23" s="467"/>
      <c r="NEL23" s="466"/>
      <c r="NEM23" s="467"/>
      <c r="NEN23" s="466"/>
      <c r="NEO23" s="467"/>
      <c r="NEP23" s="466"/>
      <c r="NEQ23" s="467"/>
      <c r="NER23" s="466"/>
      <c r="NES23" s="467"/>
      <c r="NET23" s="466"/>
      <c r="NEU23" s="467"/>
      <c r="NEV23" s="466"/>
      <c r="NEW23" s="467"/>
      <c r="NEX23" s="466"/>
      <c r="NEY23" s="467"/>
      <c r="NEZ23" s="466"/>
      <c r="NFA23" s="467"/>
      <c r="NFB23" s="466"/>
      <c r="NFC23" s="467"/>
      <c r="NFD23" s="466"/>
      <c r="NFE23" s="467"/>
      <c r="NFF23" s="97"/>
      <c r="NFG23" s="466"/>
      <c r="NFH23" s="467"/>
      <c r="NFI23" s="466"/>
      <c r="NFJ23" s="467"/>
      <c r="NFK23" s="466"/>
      <c r="NFL23" s="467"/>
      <c r="NFM23" s="466"/>
      <c r="NFN23" s="467"/>
      <c r="NFO23" s="466"/>
      <c r="NFP23" s="467"/>
      <c r="NFQ23" s="466"/>
      <c r="NFR23" s="467"/>
      <c r="NFS23" s="466"/>
      <c r="NFT23" s="467"/>
      <c r="NFU23" s="466"/>
      <c r="NFV23" s="467"/>
      <c r="NFW23" s="466"/>
      <c r="NFX23" s="467"/>
      <c r="NFY23" s="466"/>
      <c r="NFZ23" s="467"/>
      <c r="NGA23" s="466"/>
      <c r="NGB23" s="467"/>
      <c r="NGC23" s="466"/>
      <c r="NGD23" s="467"/>
      <c r="NGE23" s="97"/>
      <c r="NGF23" s="466"/>
      <c r="NGG23" s="467"/>
      <c r="NGH23" s="466"/>
      <c r="NGI23" s="467"/>
      <c r="NGJ23" s="466"/>
      <c r="NGK23" s="467"/>
      <c r="NGL23" s="466"/>
      <c r="NGM23" s="467"/>
      <c r="NGN23" s="466"/>
      <c r="NGO23" s="467"/>
      <c r="NGP23" s="466"/>
      <c r="NGQ23" s="467"/>
      <c r="NGR23" s="466"/>
      <c r="NGS23" s="467"/>
      <c r="NGT23" s="466"/>
      <c r="NGU23" s="467"/>
      <c r="NGV23" s="466"/>
      <c r="NGW23" s="467"/>
      <c r="NGX23" s="466"/>
      <c r="NGY23" s="467"/>
      <c r="NGZ23" s="466"/>
      <c r="NHA23" s="467"/>
      <c r="NHB23" s="466"/>
      <c r="NHC23" s="467"/>
      <c r="NHD23" s="97"/>
      <c r="NHE23" s="466"/>
      <c r="NHF23" s="467"/>
      <c r="NHG23" s="466"/>
      <c r="NHH23" s="467"/>
      <c r="NHI23" s="466"/>
      <c r="NHJ23" s="467"/>
      <c r="NHK23" s="466"/>
      <c r="NHL23" s="467"/>
      <c r="NHM23" s="466"/>
      <c r="NHN23" s="467"/>
      <c r="NHO23" s="466"/>
      <c r="NHP23" s="467"/>
      <c r="NHQ23" s="466"/>
      <c r="NHR23" s="467"/>
      <c r="NHS23" s="466"/>
      <c r="NHT23" s="467"/>
      <c r="NHU23" s="466"/>
      <c r="NHV23" s="467"/>
      <c r="NHW23" s="466"/>
      <c r="NHX23" s="467"/>
      <c r="NHY23" s="466"/>
      <c r="NHZ23" s="467"/>
      <c r="NIA23" s="466"/>
      <c r="NIB23" s="467"/>
      <c r="NIC23" s="97"/>
      <c r="NID23" s="466"/>
      <c r="NIE23" s="467"/>
      <c r="NIF23" s="466"/>
      <c r="NIG23" s="467"/>
      <c r="NIH23" s="466"/>
      <c r="NII23" s="467"/>
      <c r="NIJ23" s="466"/>
      <c r="NIK23" s="467"/>
      <c r="NIL23" s="466"/>
      <c r="NIM23" s="467"/>
      <c r="NIN23" s="466"/>
      <c r="NIO23" s="467"/>
      <c r="NIP23" s="466"/>
      <c r="NIQ23" s="467"/>
      <c r="NIR23" s="466"/>
      <c r="NIS23" s="467"/>
      <c r="NIT23" s="466"/>
      <c r="NIU23" s="467"/>
      <c r="NIV23" s="466"/>
      <c r="NIW23" s="467"/>
      <c r="NIX23" s="466"/>
      <c r="NIY23" s="467"/>
      <c r="NIZ23" s="466"/>
      <c r="NJA23" s="467"/>
      <c r="NJB23" s="97"/>
      <c r="NJC23" s="466"/>
      <c r="NJD23" s="467"/>
      <c r="NJE23" s="466"/>
      <c r="NJF23" s="467"/>
      <c r="NJG23" s="466"/>
      <c r="NJH23" s="467"/>
      <c r="NJI23" s="466"/>
      <c r="NJJ23" s="467"/>
      <c r="NJK23" s="466"/>
      <c r="NJL23" s="467"/>
      <c r="NJM23" s="466"/>
      <c r="NJN23" s="467"/>
      <c r="NJO23" s="466"/>
      <c r="NJP23" s="467"/>
      <c r="NJQ23" s="466"/>
      <c r="NJR23" s="467"/>
      <c r="NJS23" s="466"/>
      <c r="NJT23" s="467"/>
      <c r="NJU23" s="466"/>
      <c r="NJV23" s="467"/>
      <c r="NJW23" s="466"/>
      <c r="NJX23" s="467"/>
      <c r="NJY23" s="466"/>
      <c r="NJZ23" s="467"/>
      <c r="NKA23" s="97"/>
      <c r="NKB23" s="466"/>
      <c r="NKC23" s="467"/>
      <c r="NKD23" s="466"/>
      <c r="NKE23" s="467"/>
      <c r="NKF23" s="466"/>
      <c r="NKG23" s="467"/>
      <c r="NKH23" s="466"/>
      <c r="NKI23" s="467"/>
      <c r="NKJ23" s="466"/>
      <c r="NKK23" s="467"/>
      <c r="NKL23" s="466"/>
      <c r="NKM23" s="467"/>
      <c r="NKN23" s="466"/>
      <c r="NKO23" s="467"/>
      <c r="NKP23" s="466"/>
      <c r="NKQ23" s="467"/>
      <c r="NKR23" s="466"/>
      <c r="NKS23" s="467"/>
      <c r="NKT23" s="466"/>
      <c r="NKU23" s="467"/>
      <c r="NKV23" s="466"/>
      <c r="NKW23" s="467"/>
      <c r="NKX23" s="466"/>
      <c r="NKY23" s="467"/>
      <c r="NKZ23" s="97"/>
      <c r="NLA23" s="466"/>
      <c r="NLB23" s="467"/>
      <c r="NLC23" s="466"/>
      <c r="NLD23" s="467"/>
      <c r="NLE23" s="466"/>
      <c r="NLF23" s="467"/>
      <c r="NLG23" s="466"/>
      <c r="NLH23" s="467"/>
      <c r="NLI23" s="466"/>
      <c r="NLJ23" s="467"/>
      <c r="NLK23" s="466"/>
      <c r="NLL23" s="467"/>
      <c r="NLM23" s="466"/>
      <c r="NLN23" s="467"/>
      <c r="NLO23" s="466"/>
      <c r="NLP23" s="467"/>
      <c r="NLQ23" s="466"/>
      <c r="NLR23" s="467"/>
      <c r="NLS23" s="466"/>
      <c r="NLT23" s="467"/>
      <c r="NLU23" s="466"/>
      <c r="NLV23" s="467"/>
      <c r="NLW23" s="466"/>
      <c r="NLX23" s="467"/>
      <c r="NLY23" s="97"/>
      <c r="NLZ23" s="466"/>
      <c r="NMA23" s="467"/>
      <c r="NMB23" s="466"/>
      <c r="NMC23" s="467"/>
      <c r="NMD23" s="466"/>
      <c r="NME23" s="467"/>
      <c r="NMF23" s="466"/>
      <c r="NMG23" s="467"/>
      <c r="NMH23" s="466"/>
      <c r="NMI23" s="467"/>
      <c r="NMJ23" s="466"/>
      <c r="NMK23" s="467"/>
      <c r="NML23" s="466"/>
      <c r="NMM23" s="467"/>
      <c r="NMN23" s="466"/>
      <c r="NMO23" s="467"/>
      <c r="NMP23" s="466"/>
      <c r="NMQ23" s="467"/>
      <c r="NMR23" s="466"/>
      <c r="NMS23" s="467"/>
      <c r="NMT23" s="466"/>
      <c r="NMU23" s="467"/>
      <c r="NMV23" s="466"/>
      <c r="NMW23" s="467"/>
      <c r="NMX23" s="97"/>
      <c r="NMY23" s="466"/>
      <c r="NMZ23" s="467"/>
      <c r="NNA23" s="466"/>
      <c r="NNB23" s="467"/>
      <c r="NNC23" s="466"/>
      <c r="NND23" s="467"/>
      <c r="NNE23" s="466"/>
      <c r="NNF23" s="467"/>
      <c r="NNG23" s="466"/>
      <c r="NNH23" s="467"/>
      <c r="NNI23" s="466"/>
      <c r="NNJ23" s="467"/>
      <c r="NNK23" s="466"/>
      <c r="NNL23" s="467"/>
      <c r="NNM23" s="466"/>
      <c r="NNN23" s="467"/>
      <c r="NNO23" s="466"/>
      <c r="NNP23" s="467"/>
      <c r="NNQ23" s="466"/>
      <c r="NNR23" s="467"/>
      <c r="NNS23" s="466"/>
      <c r="NNT23" s="467"/>
      <c r="NNU23" s="466"/>
      <c r="NNV23" s="467"/>
      <c r="NNW23" s="97"/>
      <c r="NNX23" s="466"/>
      <c r="NNY23" s="467"/>
      <c r="NNZ23" s="466"/>
      <c r="NOA23" s="467"/>
      <c r="NOB23" s="466"/>
      <c r="NOC23" s="467"/>
      <c r="NOD23" s="466"/>
      <c r="NOE23" s="467"/>
      <c r="NOF23" s="466"/>
      <c r="NOG23" s="467"/>
      <c r="NOH23" s="466"/>
      <c r="NOI23" s="467"/>
      <c r="NOJ23" s="466"/>
      <c r="NOK23" s="467"/>
      <c r="NOL23" s="466"/>
      <c r="NOM23" s="467"/>
      <c r="NON23" s="466"/>
      <c r="NOO23" s="467"/>
      <c r="NOP23" s="466"/>
      <c r="NOQ23" s="467"/>
      <c r="NOR23" s="466"/>
      <c r="NOS23" s="467"/>
      <c r="NOT23" s="466"/>
      <c r="NOU23" s="467"/>
      <c r="NOV23" s="97"/>
      <c r="NOW23" s="466"/>
      <c r="NOX23" s="467"/>
      <c r="NOY23" s="466"/>
      <c r="NOZ23" s="467"/>
      <c r="NPA23" s="466"/>
      <c r="NPB23" s="467"/>
      <c r="NPC23" s="466"/>
      <c r="NPD23" s="467"/>
      <c r="NPE23" s="466"/>
      <c r="NPF23" s="467"/>
      <c r="NPG23" s="466"/>
      <c r="NPH23" s="467"/>
      <c r="NPI23" s="466"/>
      <c r="NPJ23" s="467"/>
      <c r="NPK23" s="466"/>
      <c r="NPL23" s="467"/>
      <c r="NPM23" s="466"/>
      <c r="NPN23" s="467"/>
      <c r="NPO23" s="466"/>
      <c r="NPP23" s="467"/>
      <c r="NPQ23" s="466"/>
      <c r="NPR23" s="467"/>
      <c r="NPS23" s="466"/>
      <c r="NPT23" s="467"/>
      <c r="NPU23" s="97"/>
      <c r="NPV23" s="466"/>
      <c r="NPW23" s="467"/>
      <c r="NPX23" s="466"/>
      <c r="NPY23" s="467"/>
      <c r="NPZ23" s="466"/>
      <c r="NQA23" s="467"/>
      <c r="NQB23" s="466"/>
      <c r="NQC23" s="467"/>
      <c r="NQD23" s="466"/>
      <c r="NQE23" s="467"/>
      <c r="NQF23" s="466"/>
      <c r="NQG23" s="467"/>
      <c r="NQH23" s="466"/>
      <c r="NQI23" s="467"/>
      <c r="NQJ23" s="466"/>
      <c r="NQK23" s="467"/>
      <c r="NQL23" s="466"/>
      <c r="NQM23" s="467"/>
      <c r="NQN23" s="466"/>
      <c r="NQO23" s="467"/>
      <c r="NQP23" s="466"/>
      <c r="NQQ23" s="467"/>
      <c r="NQR23" s="466"/>
      <c r="NQS23" s="467"/>
      <c r="NQT23" s="97"/>
      <c r="NQU23" s="466"/>
      <c r="NQV23" s="467"/>
      <c r="NQW23" s="466"/>
      <c r="NQX23" s="467"/>
      <c r="NQY23" s="466"/>
      <c r="NQZ23" s="467"/>
      <c r="NRA23" s="466"/>
      <c r="NRB23" s="467"/>
      <c r="NRC23" s="466"/>
      <c r="NRD23" s="467"/>
      <c r="NRE23" s="466"/>
      <c r="NRF23" s="467"/>
      <c r="NRG23" s="466"/>
      <c r="NRH23" s="467"/>
      <c r="NRI23" s="466"/>
      <c r="NRJ23" s="467"/>
      <c r="NRK23" s="466"/>
      <c r="NRL23" s="467"/>
      <c r="NRM23" s="466"/>
      <c r="NRN23" s="467"/>
      <c r="NRO23" s="466"/>
      <c r="NRP23" s="467"/>
      <c r="NRQ23" s="466"/>
      <c r="NRR23" s="467"/>
      <c r="NRS23" s="97"/>
      <c r="NRT23" s="466"/>
      <c r="NRU23" s="467"/>
      <c r="NRV23" s="466"/>
      <c r="NRW23" s="467"/>
      <c r="NRX23" s="466"/>
      <c r="NRY23" s="467"/>
      <c r="NRZ23" s="466"/>
      <c r="NSA23" s="467"/>
      <c r="NSB23" s="466"/>
      <c r="NSC23" s="467"/>
      <c r="NSD23" s="466"/>
      <c r="NSE23" s="467"/>
      <c r="NSF23" s="466"/>
      <c r="NSG23" s="467"/>
      <c r="NSH23" s="466"/>
      <c r="NSI23" s="467"/>
      <c r="NSJ23" s="466"/>
      <c r="NSK23" s="467"/>
      <c r="NSL23" s="466"/>
      <c r="NSM23" s="467"/>
      <c r="NSN23" s="466"/>
      <c r="NSO23" s="467"/>
      <c r="NSP23" s="466"/>
      <c r="NSQ23" s="467"/>
      <c r="NSR23" s="97"/>
      <c r="NSS23" s="466"/>
      <c r="NST23" s="467"/>
      <c r="NSU23" s="466"/>
      <c r="NSV23" s="467"/>
      <c r="NSW23" s="466"/>
      <c r="NSX23" s="467"/>
      <c r="NSY23" s="466"/>
      <c r="NSZ23" s="467"/>
      <c r="NTA23" s="466"/>
      <c r="NTB23" s="467"/>
      <c r="NTC23" s="466"/>
      <c r="NTD23" s="467"/>
      <c r="NTE23" s="466"/>
      <c r="NTF23" s="467"/>
      <c r="NTG23" s="466"/>
      <c r="NTH23" s="467"/>
      <c r="NTI23" s="466"/>
      <c r="NTJ23" s="467"/>
      <c r="NTK23" s="466"/>
      <c r="NTL23" s="467"/>
      <c r="NTM23" s="466"/>
      <c r="NTN23" s="467"/>
      <c r="NTO23" s="466"/>
      <c r="NTP23" s="467"/>
      <c r="NTQ23" s="97"/>
      <c r="NTR23" s="466"/>
      <c r="NTS23" s="467"/>
      <c r="NTT23" s="466"/>
      <c r="NTU23" s="467"/>
      <c r="NTV23" s="466"/>
      <c r="NTW23" s="467"/>
      <c r="NTX23" s="466"/>
      <c r="NTY23" s="467"/>
      <c r="NTZ23" s="466"/>
      <c r="NUA23" s="467"/>
      <c r="NUB23" s="466"/>
      <c r="NUC23" s="467"/>
      <c r="NUD23" s="466"/>
      <c r="NUE23" s="467"/>
      <c r="NUF23" s="466"/>
      <c r="NUG23" s="467"/>
      <c r="NUH23" s="466"/>
      <c r="NUI23" s="467"/>
      <c r="NUJ23" s="466"/>
      <c r="NUK23" s="467"/>
      <c r="NUL23" s="466"/>
      <c r="NUM23" s="467"/>
      <c r="NUN23" s="466"/>
      <c r="NUO23" s="467"/>
      <c r="NUP23" s="97"/>
      <c r="NUQ23" s="466"/>
      <c r="NUR23" s="467"/>
      <c r="NUS23" s="466"/>
      <c r="NUT23" s="467"/>
      <c r="NUU23" s="466"/>
      <c r="NUV23" s="467"/>
      <c r="NUW23" s="466"/>
      <c r="NUX23" s="467"/>
      <c r="NUY23" s="466"/>
      <c r="NUZ23" s="467"/>
      <c r="NVA23" s="466"/>
      <c r="NVB23" s="467"/>
      <c r="NVC23" s="466"/>
      <c r="NVD23" s="467"/>
      <c r="NVE23" s="466"/>
      <c r="NVF23" s="467"/>
      <c r="NVG23" s="466"/>
      <c r="NVH23" s="467"/>
      <c r="NVI23" s="466"/>
      <c r="NVJ23" s="467"/>
      <c r="NVK23" s="466"/>
      <c r="NVL23" s="467"/>
      <c r="NVM23" s="466"/>
      <c r="NVN23" s="467"/>
      <c r="NVO23" s="97"/>
      <c r="NVP23" s="466"/>
      <c r="NVQ23" s="467"/>
      <c r="NVR23" s="466"/>
      <c r="NVS23" s="467"/>
      <c r="NVT23" s="466"/>
      <c r="NVU23" s="467"/>
      <c r="NVV23" s="466"/>
      <c r="NVW23" s="467"/>
      <c r="NVX23" s="466"/>
      <c r="NVY23" s="467"/>
      <c r="NVZ23" s="466"/>
      <c r="NWA23" s="467"/>
      <c r="NWB23" s="466"/>
      <c r="NWC23" s="467"/>
      <c r="NWD23" s="466"/>
      <c r="NWE23" s="467"/>
      <c r="NWF23" s="466"/>
      <c r="NWG23" s="467"/>
      <c r="NWH23" s="466"/>
      <c r="NWI23" s="467"/>
      <c r="NWJ23" s="466"/>
      <c r="NWK23" s="467"/>
      <c r="NWL23" s="466"/>
      <c r="NWM23" s="467"/>
      <c r="NWN23" s="97"/>
      <c r="NWO23" s="466"/>
      <c r="NWP23" s="467"/>
      <c r="NWQ23" s="466"/>
      <c r="NWR23" s="467"/>
      <c r="NWS23" s="466"/>
      <c r="NWT23" s="467"/>
      <c r="NWU23" s="466"/>
      <c r="NWV23" s="467"/>
      <c r="NWW23" s="466"/>
      <c r="NWX23" s="467"/>
      <c r="NWY23" s="466"/>
      <c r="NWZ23" s="467"/>
      <c r="NXA23" s="466"/>
      <c r="NXB23" s="467"/>
      <c r="NXC23" s="466"/>
      <c r="NXD23" s="467"/>
      <c r="NXE23" s="466"/>
      <c r="NXF23" s="467"/>
      <c r="NXG23" s="466"/>
      <c r="NXH23" s="467"/>
      <c r="NXI23" s="466"/>
      <c r="NXJ23" s="467"/>
      <c r="NXK23" s="466"/>
      <c r="NXL23" s="467"/>
      <c r="NXM23" s="97"/>
      <c r="NXN23" s="466"/>
      <c r="NXO23" s="467"/>
      <c r="NXP23" s="466"/>
      <c r="NXQ23" s="467"/>
      <c r="NXR23" s="466"/>
      <c r="NXS23" s="467"/>
      <c r="NXT23" s="466"/>
      <c r="NXU23" s="467"/>
      <c r="NXV23" s="466"/>
      <c r="NXW23" s="467"/>
      <c r="NXX23" s="466"/>
      <c r="NXY23" s="467"/>
      <c r="NXZ23" s="466"/>
      <c r="NYA23" s="467"/>
      <c r="NYB23" s="466"/>
      <c r="NYC23" s="467"/>
      <c r="NYD23" s="466"/>
      <c r="NYE23" s="467"/>
      <c r="NYF23" s="466"/>
      <c r="NYG23" s="467"/>
      <c r="NYH23" s="466"/>
      <c r="NYI23" s="467"/>
      <c r="NYJ23" s="466"/>
      <c r="NYK23" s="467"/>
      <c r="NYL23" s="97"/>
      <c r="NYM23" s="466"/>
      <c r="NYN23" s="467"/>
      <c r="NYO23" s="466"/>
      <c r="NYP23" s="467"/>
      <c r="NYQ23" s="466"/>
      <c r="NYR23" s="467"/>
      <c r="NYS23" s="466"/>
      <c r="NYT23" s="467"/>
      <c r="NYU23" s="466"/>
      <c r="NYV23" s="467"/>
      <c r="NYW23" s="466"/>
      <c r="NYX23" s="467"/>
      <c r="NYY23" s="466"/>
      <c r="NYZ23" s="467"/>
      <c r="NZA23" s="466"/>
      <c r="NZB23" s="467"/>
      <c r="NZC23" s="466"/>
      <c r="NZD23" s="467"/>
      <c r="NZE23" s="466"/>
      <c r="NZF23" s="467"/>
      <c r="NZG23" s="466"/>
      <c r="NZH23" s="467"/>
      <c r="NZI23" s="466"/>
      <c r="NZJ23" s="467"/>
      <c r="NZK23" s="97"/>
      <c r="NZL23" s="466"/>
      <c r="NZM23" s="467"/>
      <c r="NZN23" s="466"/>
      <c r="NZO23" s="467"/>
      <c r="NZP23" s="466"/>
      <c r="NZQ23" s="467"/>
      <c r="NZR23" s="466"/>
      <c r="NZS23" s="467"/>
      <c r="NZT23" s="466"/>
      <c r="NZU23" s="467"/>
      <c r="NZV23" s="466"/>
      <c r="NZW23" s="467"/>
      <c r="NZX23" s="466"/>
      <c r="NZY23" s="467"/>
      <c r="NZZ23" s="466"/>
      <c r="OAA23" s="467"/>
      <c r="OAB23" s="466"/>
      <c r="OAC23" s="467"/>
      <c r="OAD23" s="466"/>
      <c r="OAE23" s="467"/>
      <c r="OAF23" s="466"/>
      <c r="OAG23" s="467"/>
      <c r="OAH23" s="466"/>
      <c r="OAI23" s="467"/>
      <c r="OAJ23" s="97"/>
      <c r="OAK23" s="466"/>
      <c r="OAL23" s="467"/>
      <c r="OAM23" s="466"/>
      <c r="OAN23" s="467"/>
      <c r="OAO23" s="466"/>
      <c r="OAP23" s="467"/>
      <c r="OAQ23" s="466"/>
      <c r="OAR23" s="467"/>
      <c r="OAS23" s="466"/>
      <c r="OAT23" s="467"/>
      <c r="OAU23" s="466"/>
      <c r="OAV23" s="467"/>
      <c r="OAW23" s="466"/>
      <c r="OAX23" s="467"/>
      <c r="OAY23" s="466"/>
      <c r="OAZ23" s="467"/>
      <c r="OBA23" s="466"/>
      <c r="OBB23" s="467"/>
      <c r="OBC23" s="466"/>
      <c r="OBD23" s="467"/>
      <c r="OBE23" s="466"/>
      <c r="OBF23" s="467"/>
      <c r="OBG23" s="466"/>
      <c r="OBH23" s="467"/>
      <c r="OBI23" s="97"/>
      <c r="OBJ23" s="466"/>
      <c r="OBK23" s="467"/>
      <c r="OBL23" s="466"/>
      <c r="OBM23" s="467"/>
      <c r="OBN23" s="466"/>
      <c r="OBO23" s="467"/>
      <c r="OBP23" s="466"/>
      <c r="OBQ23" s="467"/>
      <c r="OBR23" s="466"/>
      <c r="OBS23" s="467"/>
      <c r="OBT23" s="466"/>
      <c r="OBU23" s="467"/>
      <c r="OBV23" s="466"/>
      <c r="OBW23" s="467"/>
      <c r="OBX23" s="466"/>
      <c r="OBY23" s="467"/>
      <c r="OBZ23" s="466"/>
      <c r="OCA23" s="467"/>
      <c r="OCB23" s="466"/>
      <c r="OCC23" s="467"/>
      <c r="OCD23" s="466"/>
      <c r="OCE23" s="467"/>
      <c r="OCF23" s="466"/>
      <c r="OCG23" s="467"/>
      <c r="OCH23" s="97"/>
      <c r="OCI23" s="466"/>
      <c r="OCJ23" s="467"/>
      <c r="OCK23" s="466"/>
      <c r="OCL23" s="467"/>
      <c r="OCM23" s="466"/>
      <c r="OCN23" s="467"/>
      <c r="OCO23" s="466"/>
      <c r="OCP23" s="467"/>
      <c r="OCQ23" s="466"/>
      <c r="OCR23" s="467"/>
      <c r="OCS23" s="466"/>
      <c r="OCT23" s="467"/>
      <c r="OCU23" s="466"/>
      <c r="OCV23" s="467"/>
      <c r="OCW23" s="466"/>
      <c r="OCX23" s="467"/>
      <c r="OCY23" s="466"/>
      <c r="OCZ23" s="467"/>
      <c r="ODA23" s="466"/>
      <c r="ODB23" s="467"/>
      <c r="ODC23" s="466"/>
      <c r="ODD23" s="467"/>
      <c r="ODE23" s="466"/>
      <c r="ODF23" s="467"/>
      <c r="ODG23" s="97"/>
      <c r="ODH23" s="466"/>
      <c r="ODI23" s="467"/>
      <c r="ODJ23" s="466"/>
      <c r="ODK23" s="467"/>
      <c r="ODL23" s="466"/>
      <c r="ODM23" s="467"/>
      <c r="ODN23" s="466"/>
      <c r="ODO23" s="467"/>
      <c r="ODP23" s="466"/>
      <c r="ODQ23" s="467"/>
      <c r="ODR23" s="466"/>
      <c r="ODS23" s="467"/>
      <c r="ODT23" s="466"/>
      <c r="ODU23" s="467"/>
      <c r="ODV23" s="466"/>
      <c r="ODW23" s="467"/>
      <c r="ODX23" s="466"/>
      <c r="ODY23" s="467"/>
      <c r="ODZ23" s="466"/>
      <c r="OEA23" s="467"/>
      <c r="OEB23" s="466"/>
      <c r="OEC23" s="467"/>
      <c r="OED23" s="466"/>
      <c r="OEE23" s="467"/>
      <c r="OEF23" s="97"/>
      <c r="OEG23" s="466"/>
      <c r="OEH23" s="467"/>
      <c r="OEI23" s="466"/>
      <c r="OEJ23" s="467"/>
      <c r="OEK23" s="466"/>
      <c r="OEL23" s="467"/>
      <c r="OEM23" s="466"/>
      <c r="OEN23" s="467"/>
      <c r="OEO23" s="466"/>
      <c r="OEP23" s="467"/>
      <c r="OEQ23" s="466"/>
      <c r="OER23" s="467"/>
      <c r="OES23" s="466"/>
      <c r="OET23" s="467"/>
      <c r="OEU23" s="466"/>
      <c r="OEV23" s="467"/>
      <c r="OEW23" s="466"/>
      <c r="OEX23" s="467"/>
      <c r="OEY23" s="466"/>
      <c r="OEZ23" s="467"/>
      <c r="OFA23" s="466"/>
      <c r="OFB23" s="467"/>
      <c r="OFC23" s="466"/>
      <c r="OFD23" s="467"/>
      <c r="OFE23" s="97"/>
      <c r="OFF23" s="466"/>
      <c r="OFG23" s="467"/>
      <c r="OFH23" s="466"/>
      <c r="OFI23" s="467"/>
      <c r="OFJ23" s="466"/>
      <c r="OFK23" s="467"/>
      <c r="OFL23" s="466"/>
      <c r="OFM23" s="467"/>
      <c r="OFN23" s="466"/>
      <c r="OFO23" s="467"/>
      <c r="OFP23" s="466"/>
      <c r="OFQ23" s="467"/>
      <c r="OFR23" s="466"/>
      <c r="OFS23" s="467"/>
      <c r="OFT23" s="466"/>
      <c r="OFU23" s="467"/>
      <c r="OFV23" s="466"/>
      <c r="OFW23" s="467"/>
      <c r="OFX23" s="466"/>
      <c r="OFY23" s="467"/>
      <c r="OFZ23" s="466"/>
      <c r="OGA23" s="467"/>
      <c r="OGB23" s="466"/>
      <c r="OGC23" s="467"/>
      <c r="OGD23" s="97"/>
      <c r="OGE23" s="466"/>
      <c r="OGF23" s="467"/>
      <c r="OGG23" s="466"/>
      <c r="OGH23" s="467"/>
      <c r="OGI23" s="466"/>
      <c r="OGJ23" s="467"/>
      <c r="OGK23" s="466"/>
      <c r="OGL23" s="467"/>
      <c r="OGM23" s="466"/>
      <c r="OGN23" s="467"/>
      <c r="OGO23" s="466"/>
      <c r="OGP23" s="467"/>
      <c r="OGQ23" s="466"/>
      <c r="OGR23" s="467"/>
      <c r="OGS23" s="466"/>
      <c r="OGT23" s="467"/>
      <c r="OGU23" s="466"/>
      <c r="OGV23" s="467"/>
      <c r="OGW23" s="466"/>
      <c r="OGX23" s="467"/>
      <c r="OGY23" s="466"/>
      <c r="OGZ23" s="467"/>
      <c r="OHA23" s="466"/>
      <c r="OHB23" s="467"/>
      <c r="OHC23" s="97"/>
      <c r="OHD23" s="466"/>
      <c r="OHE23" s="467"/>
      <c r="OHF23" s="466"/>
      <c r="OHG23" s="467"/>
      <c r="OHH23" s="466"/>
      <c r="OHI23" s="467"/>
      <c r="OHJ23" s="466"/>
      <c r="OHK23" s="467"/>
      <c r="OHL23" s="466"/>
      <c r="OHM23" s="467"/>
      <c r="OHN23" s="466"/>
      <c r="OHO23" s="467"/>
      <c r="OHP23" s="466"/>
      <c r="OHQ23" s="467"/>
      <c r="OHR23" s="466"/>
      <c r="OHS23" s="467"/>
      <c r="OHT23" s="466"/>
      <c r="OHU23" s="467"/>
      <c r="OHV23" s="466"/>
      <c r="OHW23" s="467"/>
      <c r="OHX23" s="466"/>
      <c r="OHY23" s="467"/>
      <c r="OHZ23" s="466"/>
      <c r="OIA23" s="467"/>
      <c r="OIB23" s="97"/>
      <c r="OIC23" s="466"/>
      <c r="OID23" s="467"/>
      <c r="OIE23" s="466"/>
      <c r="OIF23" s="467"/>
      <c r="OIG23" s="466"/>
      <c r="OIH23" s="467"/>
      <c r="OII23" s="466"/>
      <c r="OIJ23" s="467"/>
      <c r="OIK23" s="466"/>
      <c r="OIL23" s="467"/>
      <c r="OIM23" s="466"/>
      <c r="OIN23" s="467"/>
      <c r="OIO23" s="466"/>
      <c r="OIP23" s="467"/>
      <c r="OIQ23" s="466"/>
      <c r="OIR23" s="467"/>
      <c r="OIS23" s="466"/>
      <c r="OIT23" s="467"/>
      <c r="OIU23" s="466"/>
      <c r="OIV23" s="467"/>
      <c r="OIW23" s="466"/>
      <c r="OIX23" s="467"/>
      <c r="OIY23" s="466"/>
      <c r="OIZ23" s="467"/>
      <c r="OJA23" s="97"/>
      <c r="OJB23" s="466"/>
      <c r="OJC23" s="467"/>
      <c r="OJD23" s="466"/>
      <c r="OJE23" s="467"/>
      <c r="OJF23" s="466"/>
      <c r="OJG23" s="467"/>
      <c r="OJH23" s="466"/>
      <c r="OJI23" s="467"/>
      <c r="OJJ23" s="466"/>
      <c r="OJK23" s="467"/>
      <c r="OJL23" s="466"/>
      <c r="OJM23" s="467"/>
      <c r="OJN23" s="466"/>
      <c r="OJO23" s="467"/>
      <c r="OJP23" s="466"/>
      <c r="OJQ23" s="467"/>
      <c r="OJR23" s="466"/>
      <c r="OJS23" s="467"/>
      <c r="OJT23" s="466"/>
      <c r="OJU23" s="467"/>
      <c r="OJV23" s="466"/>
      <c r="OJW23" s="467"/>
      <c r="OJX23" s="466"/>
      <c r="OJY23" s="467"/>
      <c r="OJZ23" s="97"/>
      <c r="OKA23" s="466"/>
      <c r="OKB23" s="467"/>
      <c r="OKC23" s="466"/>
      <c r="OKD23" s="467"/>
      <c r="OKE23" s="466"/>
      <c r="OKF23" s="467"/>
      <c r="OKG23" s="466"/>
      <c r="OKH23" s="467"/>
      <c r="OKI23" s="466"/>
      <c r="OKJ23" s="467"/>
      <c r="OKK23" s="466"/>
      <c r="OKL23" s="467"/>
      <c r="OKM23" s="466"/>
      <c r="OKN23" s="467"/>
      <c r="OKO23" s="466"/>
      <c r="OKP23" s="467"/>
      <c r="OKQ23" s="466"/>
      <c r="OKR23" s="467"/>
      <c r="OKS23" s="466"/>
      <c r="OKT23" s="467"/>
      <c r="OKU23" s="466"/>
      <c r="OKV23" s="467"/>
      <c r="OKW23" s="466"/>
      <c r="OKX23" s="467"/>
      <c r="OKY23" s="97"/>
      <c r="OKZ23" s="466"/>
      <c r="OLA23" s="467"/>
      <c r="OLB23" s="466"/>
      <c r="OLC23" s="467"/>
      <c r="OLD23" s="466"/>
      <c r="OLE23" s="467"/>
      <c r="OLF23" s="466"/>
      <c r="OLG23" s="467"/>
      <c r="OLH23" s="466"/>
      <c r="OLI23" s="467"/>
      <c r="OLJ23" s="466"/>
      <c r="OLK23" s="467"/>
      <c r="OLL23" s="466"/>
      <c r="OLM23" s="467"/>
      <c r="OLN23" s="466"/>
      <c r="OLO23" s="467"/>
      <c r="OLP23" s="466"/>
      <c r="OLQ23" s="467"/>
      <c r="OLR23" s="466"/>
      <c r="OLS23" s="467"/>
      <c r="OLT23" s="466"/>
      <c r="OLU23" s="467"/>
      <c r="OLV23" s="466"/>
      <c r="OLW23" s="467"/>
      <c r="OLX23" s="97"/>
      <c r="OLY23" s="466"/>
      <c r="OLZ23" s="467"/>
      <c r="OMA23" s="466"/>
      <c r="OMB23" s="467"/>
      <c r="OMC23" s="466"/>
      <c r="OMD23" s="467"/>
      <c r="OME23" s="466"/>
      <c r="OMF23" s="467"/>
      <c r="OMG23" s="466"/>
      <c r="OMH23" s="467"/>
      <c r="OMI23" s="466"/>
      <c r="OMJ23" s="467"/>
      <c r="OMK23" s="466"/>
      <c r="OML23" s="467"/>
      <c r="OMM23" s="466"/>
      <c r="OMN23" s="467"/>
      <c r="OMO23" s="466"/>
      <c r="OMP23" s="467"/>
      <c r="OMQ23" s="466"/>
      <c r="OMR23" s="467"/>
      <c r="OMS23" s="466"/>
      <c r="OMT23" s="467"/>
      <c r="OMU23" s="466"/>
      <c r="OMV23" s="467"/>
      <c r="OMW23" s="97"/>
      <c r="OMX23" s="466"/>
      <c r="OMY23" s="467"/>
      <c r="OMZ23" s="466"/>
      <c r="ONA23" s="467"/>
      <c r="ONB23" s="466"/>
      <c r="ONC23" s="467"/>
      <c r="OND23" s="466"/>
      <c r="ONE23" s="467"/>
      <c r="ONF23" s="466"/>
      <c r="ONG23" s="467"/>
      <c r="ONH23" s="466"/>
      <c r="ONI23" s="467"/>
      <c r="ONJ23" s="466"/>
      <c r="ONK23" s="467"/>
      <c r="ONL23" s="466"/>
      <c r="ONM23" s="467"/>
      <c r="ONN23" s="466"/>
      <c r="ONO23" s="467"/>
      <c r="ONP23" s="466"/>
      <c r="ONQ23" s="467"/>
      <c r="ONR23" s="466"/>
      <c r="ONS23" s="467"/>
      <c r="ONT23" s="466"/>
      <c r="ONU23" s="467"/>
      <c r="ONV23" s="97"/>
      <c r="ONW23" s="466"/>
      <c r="ONX23" s="467"/>
      <c r="ONY23" s="466"/>
      <c r="ONZ23" s="467"/>
      <c r="OOA23" s="466"/>
      <c r="OOB23" s="467"/>
      <c r="OOC23" s="466"/>
      <c r="OOD23" s="467"/>
      <c r="OOE23" s="466"/>
      <c r="OOF23" s="467"/>
      <c r="OOG23" s="466"/>
      <c r="OOH23" s="467"/>
      <c r="OOI23" s="466"/>
      <c r="OOJ23" s="467"/>
      <c r="OOK23" s="466"/>
      <c r="OOL23" s="467"/>
      <c r="OOM23" s="466"/>
      <c r="OON23" s="467"/>
      <c r="OOO23" s="466"/>
      <c r="OOP23" s="467"/>
      <c r="OOQ23" s="466"/>
      <c r="OOR23" s="467"/>
      <c r="OOS23" s="466"/>
      <c r="OOT23" s="467"/>
      <c r="OOU23" s="97"/>
      <c r="OOV23" s="466"/>
      <c r="OOW23" s="467"/>
      <c r="OOX23" s="466"/>
      <c r="OOY23" s="467"/>
      <c r="OOZ23" s="466"/>
      <c r="OPA23" s="467"/>
      <c r="OPB23" s="466"/>
      <c r="OPC23" s="467"/>
      <c r="OPD23" s="466"/>
      <c r="OPE23" s="467"/>
      <c r="OPF23" s="466"/>
      <c r="OPG23" s="467"/>
      <c r="OPH23" s="466"/>
      <c r="OPI23" s="467"/>
      <c r="OPJ23" s="466"/>
      <c r="OPK23" s="467"/>
      <c r="OPL23" s="466"/>
      <c r="OPM23" s="467"/>
      <c r="OPN23" s="466"/>
      <c r="OPO23" s="467"/>
      <c r="OPP23" s="466"/>
      <c r="OPQ23" s="467"/>
      <c r="OPR23" s="466"/>
      <c r="OPS23" s="467"/>
      <c r="OPT23" s="97"/>
      <c r="OPU23" s="466"/>
      <c r="OPV23" s="467"/>
      <c r="OPW23" s="466"/>
      <c r="OPX23" s="467"/>
      <c r="OPY23" s="466"/>
      <c r="OPZ23" s="467"/>
      <c r="OQA23" s="466"/>
      <c r="OQB23" s="467"/>
      <c r="OQC23" s="466"/>
      <c r="OQD23" s="467"/>
      <c r="OQE23" s="466"/>
      <c r="OQF23" s="467"/>
      <c r="OQG23" s="466"/>
      <c r="OQH23" s="467"/>
      <c r="OQI23" s="466"/>
      <c r="OQJ23" s="467"/>
      <c r="OQK23" s="466"/>
      <c r="OQL23" s="467"/>
      <c r="OQM23" s="466"/>
      <c r="OQN23" s="467"/>
      <c r="OQO23" s="466"/>
      <c r="OQP23" s="467"/>
      <c r="OQQ23" s="466"/>
      <c r="OQR23" s="467"/>
      <c r="OQS23" s="97"/>
      <c r="OQT23" s="466"/>
      <c r="OQU23" s="467"/>
      <c r="OQV23" s="466"/>
      <c r="OQW23" s="467"/>
      <c r="OQX23" s="466"/>
      <c r="OQY23" s="467"/>
      <c r="OQZ23" s="466"/>
      <c r="ORA23" s="467"/>
      <c r="ORB23" s="466"/>
      <c r="ORC23" s="467"/>
      <c r="ORD23" s="466"/>
      <c r="ORE23" s="467"/>
      <c r="ORF23" s="466"/>
      <c r="ORG23" s="467"/>
      <c r="ORH23" s="466"/>
      <c r="ORI23" s="467"/>
      <c r="ORJ23" s="466"/>
      <c r="ORK23" s="467"/>
      <c r="ORL23" s="466"/>
      <c r="ORM23" s="467"/>
      <c r="ORN23" s="466"/>
      <c r="ORO23" s="467"/>
      <c r="ORP23" s="466"/>
      <c r="ORQ23" s="467"/>
      <c r="ORR23" s="97"/>
      <c r="ORS23" s="466"/>
      <c r="ORT23" s="467"/>
      <c r="ORU23" s="466"/>
      <c r="ORV23" s="467"/>
      <c r="ORW23" s="466"/>
      <c r="ORX23" s="467"/>
      <c r="ORY23" s="466"/>
      <c r="ORZ23" s="467"/>
      <c r="OSA23" s="466"/>
      <c r="OSB23" s="467"/>
      <c r="OSC23" s="466"/>
      <c r="OSD23" s="467"/>
      <c r="OSE23" s="466"/>
      <c r="OSF23" s="467"/>
      <c r="OSG23" s="466"/>
      <c r="OSH23" s="467"/>
      <c r="OSI23" s="466"/>
      <c r="OSJ23" s="467"/>
      <c r="OSK23" s="466"/>
      <c r="OSL23" s="467"/>
      <c r="OSM23" s="466"/>
      <c r="OSN23" s="467"/>
      <c r="OSO23" s="466"/>
      <c r="OSP23" s="467"/>
      <c r="OSQ23" s="97"/>
      <c r="OSR23" s="466"/>
      <c r="OSS23" s="467"/>
      <c r="OST23" s="466"/>
      <c r="OSU23" s="467"/>
      <c r="OSV23" s="466"/>
      <c r="OSW23" s="467"/>
      <c r="OSX23" s="466"/>
      <c r="OSY23" s="467"/>
      <c r="OSZ23" s="466"/>
      <c r="OTA23" s="467"/>
      <c r="OTB23" s="466"/>
      <c r="OTC23" s="467"/>
      <c r="OTD23" s="466"/>
      <c r="OTE23" s="467"/>
      <c r="OTF23" s="466"/>
      <c r="OTG23" s="467"/>
      <c r="OTH23" s="466"/>
      <c r="OTI23" s="467"/>
      <c r="OTJ23" s="466"/>
      <c r="OTK23" s="467"/>
      <c r="OTL23" s="466"/>
      <c r="OTM23" s="467"/>
      <c r="OTN23" s="466"/>
      <c r="OTO23" s="467"/>
      <c r="OTP23" s="97"/>
      <c r="OTQ23" s="466"/>
      <c r="OTR23" s="467"/>
      <c r="OTS23" s="466"/>
      <c r="OTT23" s="467"/>
      <c r="OTU23" s="466"/>
      <c r="OTV23" s="467"/>
      <c r="OTW23" s="466"/>
      <c r="OTX23" s="467"/>
      <c r="OTY23" s="466"/>
      <c r="OTZ23" s="467"/>
      <c r="OUA23" s="466"/>
      <c r="OUB23" s="467"/>
      <c r="OUC23" s="466"/>
      <c r="OUD23" s="467"/>
      <c r="OUE23" s="466"/>
      <c r="OUF23" s="467"/>
      <c r="OUG23" s="466"/>
      <c r="OUH23" s="467"/>
      <c r="OUI23" s="466"/>
      <c r="OUJ23" s="467"/>
      <c r="OUK23" s="466"/>
      <c r="OUL23" s="467"/>
      <c r="OUM23" s="466"/>
      <c r="OUN23" s="467"/>
      <c r="OUO23" s="97"/>
      <c r="OUP23" s="466"/>
      <c r="OUQ23" s="467"/>
      <c r="OUR23" s="466"/>
      <c r="OUS23" s="467"/>
      <c r="OUT23" s="466"/>
      <c r="OUU23" s="467"/>
      <c r="OUV23" s="466"/>
      <c r="OUW23" s="467"/>
      <c r="OUX23" s="466"/>
      <c r="OUY23" s="467"/>
      <c r="OUZ23" s="466"/>
      <c r="OVA23" s="467"/>
      <c r="OVB23" s="466"/>
      <c r="OVC23" s="467"/>
      <c r="OVD23" s="466"/>
      <c r="OVE23" s="467"/>
      <c r="OVF23" s="466"/>
      <c r="OVG23" s="467"/>
      <c r="OVH23" s="466"/>
      <c r="OVI23" s="467"/>
      <c r="OVJ23" s="466"/>
      <c r="OVK23" s="467"/>
      <c r="OVL23" s="466"/>
      <c r="OVM23" s="467"/>
      <c r="OVN23" s="97"/>
      <c r="OVO23" s="466"/>
      <c r="OVP23" s="467"/>
      <c r="OVQ23" s="466"/>
      <c r="OVR23" s="467"/>
      <c r="OVS23" s="466"/>
      <c r="OVT23" s="467"/>
      <c r="OVU23" s="466"/>
      <c r="OVV23" s="467"/>
      <c r="OVW23" s="466"/>
      <c r="OVX23" s="467"/>
      <c r="OVY23" s="466"/>
      <c r="OVZ23" s="467"/>
      <c r="OWA23" s="466"/>
      <c r="OWB23" s="467"/>
      <c r="OWC23" s="466"/>
      <c r="OWD23" s="467"/>
      <c r="OWE23" s="466"/>
      <c r="OWF23" s="467"/>
      <c r="OWG23" s="466"/>
      <c r="OWH23" s="467"/>
      <c r="OWI23" s="466"/>
      <c r="OWJ23" s="467"/>
      <c r="OWK23" s="466"/>
      <c r="OWL23" s="467"/>
      <c r="OWM23" s="97"/>
      <c r="OWN23" s="466"/>
      <c r="OWO23" s="467"/>
      <c r="OWP23" s="466"/>
      <c r="OWQ23" s="467"/>
      <c r="OWR23" s="466"/>
      <c r="OWS23" s="467"/>
      <c r="OWT23" s="466"/>
      <c r="OWU23" s="467"/>
      <c r="OWV23" s="466"/>
      <c r="OWW23" s="467"/>
      <c r="OWX23" s="466"/>
      <c r="OWY23" s="467"/>
      <c r="OWZ23" s="466"/>
      <c r="OXA23" s="467"/>
      <c r="OXB23" s="466"/>
      <c r="OXC23" s="467"/>
      <c r="OXD23" s="466"/>
      <c r="OXE23" s="467"/>
      <c r="OXF23" s="466"/>
      <c r="OXG23" s="467"/>
      <c r="OXH23" s="466"/>
      <c r="OXI23" s="467"/>
      <c r="OXJ23" s="466"/>
      <c r="OXK23" s="467"/>
      <c r="OXL23" s="97"/>
      <c r="OXM23" s="466"/>
      <c r="OXN23" s="467"/>
      <c r="OXO23" s="466"/>
      <c r="OXP23" s="467"/>
      <c r="OXQ23" s="466"/>
      <c r="OXR23" s="467"/>
      <c r="OXS23" s="466"/>
      <c r="OXT23" s="467"/>
      <c r="OXU23" s="466"/>
      <c r="OXV23" s="467"/>
      <c r="OXW23" s="466"/>
      <c r="OXX23" s="467"/>
      <c r="OXY23" s="466"/>
      <c r="OXZ23" s="467"/>
      <c r="OYA23" s="466"/>
      <c r="OYB23" s="467"/>
      <c r="OYC23" s="466"/>
      <c r="OYD23" s="467"/>
      <c r="OYE23" s="466"/>
      <c r="OYF23" s="467"/>
      <c r="OYG23" s="466"/>
      <c r="OYH23" s="467"/>
      <c r="OYI23" s="466"/>
      <c r="OYJ23" s="467"/>
      <c r="OYK23" s="97"/>
      <c r="OYL23" s="466"/>
      <c r="OYM23" s="467"/>
      <c r="OYN23" s="466"/>
      <c r="OYO23" s="467"/>
      <c r="OYP23" s="466"/>
      <c r="OYQ23" s="467"/>
      <c r="OYR23" s="466"/>
      <c r="OYS23" s="467"/>
      <c r="OYT23" s="466"/>
      <c r="OYU23" s="467"/>
      <c r="OYV23" s="466"/>
      <c r="OYW23" s="467"/>
      <c r="OYX23" s="466"/>
      <c r="OYY23" s="467"/>
      <c r="OYZ23" s="466"/>
      <c r="OZA23" s="467"/>
      <c r="OZB23" s="466"/>
      <c r="OZC23" s="467"/>
      <c r="OZD23" s="466"/>
      <c r="OZE23" s="467"/>
      <c r="OZF23" s="466"/>
      <c r="OZG23" s="467"/>
      <c r="OZH23" s="466"/>
      <c r="OZI23" s="467"/>
      <c r="OZJ23" s="97"/>
      <c r="OZK23" s="466"/>
      <c r="OZL23" s="467"/>
      <c r="OZM23" s="466"/>
      <c r="OZN23" s="467"/>
      <c r="OZO23" s="466"/>
      <c r="OZP23" s="467"/>
      <c r="OZQ23" s="466"/>
      <c r="OZR23" s="467"/>
      <c r="OZS23" s="466"/>
      <c r="OZT23" s="467"/>
      <c r="OZU23" s="466"/>
      <c r="OZV23" s="467"/>
      <c r="OZW23" s="466"/>
      <c r="OZX23" s="467"/>
      <c r="OZY23" s="466"/>
      <c r="OZZ23" s="467"/>
      <c r="PAA23" s="466"/>
      <c r="PAB23" s="467"/>
      <c r="PAC23" s="466"/>
      <c r="PAD23" s="467"/>
      <c r="PAE23" s="466"/>
      <c r="PAF23" s="467"/>
      <c r="PAG23" s="466"/>
      <c r="PAH23" s="467"/>
      <c r="PAI23" s="97"/>
      <c r="PAJ23" s="466"/>
      <c r="PAK23" s="467"/>
      <c r="PAL23" s="466"/>
      <c r="PAM23" s="467"/>
      <c r="PAN23" s="466"/>
      <c r="PAO23" s="467"/>
      <c r="PAP23" s="466"/>
      <c r="PAQ23" s="467"/>
      <c r="PAR23" s="466"/>
      <c r="PAS23" s="467"/>
      <c r="PAT23" s="466"/>
      <c r="PAU23" s="467"/>
      <c r="PAV23" s="466"/>
      <c r="PAW23" s="467"/>
      <c r="PAX23" s="466"/>
      <c r="PAY23" s="467"/>
      <c r="PAZ23" s="466"/>
      <c r="PBA23" s="467"/>
      <c r="PBB23" s="466"/>
      <c r="PBC23" s="467"/>
      <c r="PBD23" s="466"/>
      <c r="PBE23" s="467"/>
      <c r="PBF23" s="466"/>
      <c r="PBG23" s="467"/>
      <c r="PBH23" s="97"/>
      <c r="PBI23" s="466"/>
      <c r="PBJ23" s="467"/>
      <c r="PBK23" s="466"/>
      <c r="PBL23" s="467"/>
      <c r="PBM23" s="466"/>
      <c r="PBN23" s="467"/>
      <c r="PBO23" s="466"/>
      <c r="PBP23" s="467"/>
      <c r="PBQ23" s="466"/>
      <c r="PBR23" s="467"/>
      <c r="PBS23" s="466"/>
      <c r="PBT23" s="467"/>
      <c r="PBU23" s="466"/>
      <c r="PBV23" s="467"/>
      <c r="PBW23" s="466"/>
      <c r="PBX23" s="467"/>
      <c r="PBY23" s="466"/>
      <c r="PBZ23" s="467"/>
      <c r="PCA23" s="466"/>
      <c r="PCB23" s="467"/>
      <c r="PCC23" s="466"/>
      <c r="PCD23" s="467"/>
      <c r="PCE23" s="466"/>
      <c r="PCF23" s="467"/>
      <c r="PCG23" s="97"/>
      <c r="PCH23" s="466"/>
      <c r="PCI23" s="467"/>
      <c r="PCJ23" s="466"/>
      <c r="PCK23" s="467"/>
      <c r="PCL23" s="466"/>
      <c r="PCM23" s="467"/>
      <c r="PCN23" s="466"/>
      <c r="PCO23" s="467"/>
      <c r="PCP23" s="466"/>
      <c r="PCQ23" s="467"/>
      <c r="PCR23" s="466"/>
      <c r="PCS23" s="467"/>
      <c r="PCT23" s="466"/>
      <c r="PCU23" s="467"/>
      <c r="PCV23" s="466"/>
      <c r="PCW23" s="467"/>
      <c r="PCX23" s="466"/>
      <c r="PCY23" s="467"/>
      <c r="PCZ23" s="466"/>
      <c r="PDA23" s="467"/>
      <c r="PDB23" s="466"/>
      <c r="PDC23" s="467"/>
      <c r="PDD23" s="466"/>
      <c r="PDE23" s="467"/>
      <c r="PDF23" s="97"/>
      <c r="PDG23" s="466"/>
      <c r="PDH23" s="467"/>
      <c r="PDI23" s="466"/>
      <c r="PDJ23" s="467"/>
      <c r="PDK23" s="466"/>
      <c r="PDL23" s="467"/>
      <c r="PDM23" s="466"/>
      <c r="PDN23" s="467"/>
      <c r="PDO23" s="466"/>
      <c r="PDP23" s="467"/>
      <c r="PDQ23" s="466"/>
      <c r="PDR23" s="467"/>
      <c r="PDS23" s="466"/>
      <c r="PDT23" s="467"/>
      <c r="PDU23" s="466"/>
      <c r="PDV23" s="467"/>
      <c r="PDW23" s="466"/>
      <c r="PDX23" s="467"/>
      <c r="PDY23" s="466"/>
      <c r="PDZ23" s="467"/>
      <c r="PEA23" s="466"/>
      <c r="PEB23" s="467"/>
      <c r="PEC23" s="466"/>
      <c r="PED23" s="467"/>
      <c r="PEE23" s="97"/>
      <c r="PEF23" s="466"/>
      <c r="PEG23" s="467"/>
      <c r="PEH23" s="466"/>
      <c r="PEI23" s="467"/>
      <c r="PEJ23" s="466"/>
      <c r="PEK23" s="467"/>
      <c r="PEL23" s="466"/>
      <c r="PEM23" s="467"/>
      <c r="PEN23" s="466"/>
      <c r="PEO23" s="467"/>
      <c r="PEP23" s="466"/>
      <c r="PEQ23" s="467"/>
      <c r="PER23" s="466"/>
      <c r="PES23" s="467"/>
      <c r="PET23" s="466"/>
      <c r="PEU23" s="467"/>
      <c r="PEV23" s="466"/>
      <c r="PEW23" s="467"/>
      <c r="PEX23" s="466"/>
      <c r="PEY23" s="467"/>
      <c r="PEZ23" s="466"/>
      <c r="PFA23" s="467"/>
      <c r="PFB23" s="466"/>
      <c r="PFC23" s="467"/>
      <c r="PFD23" s="97"/>
      <c r="PFE23" s="466"/>
      <c r="PFF23" s="467"/>
      <c r="PFG23" s="466"/>
      <c r="PFH23" s="467"/>
      <c r="PFI23" s="466"/>
      <c r="PFJ23" s="467"/>
      <c r="PFK23" s="466"/>
      <c r="PFL23" s="467"/>
      <c r="PFM23" s="466"/>
      <c r="PFN23" s="467"/>
      <c r="PFO23" s="466"/>
      <c r="PFP23" s="467"/>
      <c r="PFQ23" s="466"/>
      <c r="PFR23" s="467"/>
      <c r="PFS23" s="466"/>
      <c r="PFT23" s="467"/>
      <c r="PFU23" s="466"/>
      <c r="PFV23" s="467"/>
      <c r="PFW23" s="466"/>
      <c r="PFX23" s="467"/>
      <c r="PFY23" s="466"/>
      <c r="PFZ23" s="467"/>
      <c r="PGA23" s="466"/>
      <c r="PGB23" s="467"/>
      <c r="PGC23" s="97"/>
      <c r="PGD23" s="466"/>
      <c r="PGE23" s="467"/>
      <c r="PGF23" s="466"/>
      <c r="PGG23" s="467"/>
      <c r="PGH23" s="466"/>
      <c r="PGI23" s="467"/>
      <c r="PGJ23" s="466"/>
      <c r="PGK23" s="467"/>
      <c r="PGL23" s="466"/>
      <c r="PGM23" s="467"/>
      <c r="PGN23" s="466"/>
      <c r="PGO23" s="467"/>
      <c r="PGP23" s="466"/>
      <c r="PGQ23" s="467"/>
      <c r="PGR23" s="466"/>
      <c r="PGS23" s="467"/>
      <c r="PGT23" s="466"/>
      <c r="PGU23" s="467"/>
      <c r="PGV23" s="466"/>
      <c r="PGW23" s="467"/>
      <c r="PGX23" s="466"/>
      <c r="PGY23" s="467"/>
      <c r="PGZ23" s="466"/>
      <c r="PHA23" s="467"/>
      <c r="PHB23" s="97"/>
      <c r="PHC23" s="466"/>
      <c r="PHD23" s="467"/>
      <c r="PHE23" s="466"/>
      <c r="PHF23" s="467"/>
      <c r="PHG23" s="466"/>
      <c r="PHH23" s="467"/>
      <c r="PHI23" s="466"/>
      <c r="PHJ23" s="467"/>
      <c r="PHK23" s="466"/>
      <c r="PHL23" s="467"/>
      <c r="PHM23" s="466"/>
      <c r="PHN23" s="467"/>
      <c r="PHO23" s="466"/>
      <c r="PHP23" s="467"/>
      <c r="PHQ23" s="466"/>
      <c r="PHR23" s="467"/>
      <c r="PHS23" s="466"/>
      <c r="PHT23" s="467"/>
      <c r="PHU23" s="466"/>
      <c r="PHV23" s="467"/>
      <c r="PHW23" s="466"/>
      <c r="PHX23" s="467"/>
      <c r="PHY23" s="466"/>
      <c r="PHZ23" s="467"/>
      <c r="PIA23" s="97"/>
      <c r="PIB23" s="466"/>
      <c r="PIC23" s="467"/>
      <c r="PID23" s="466"/>
      <c r="PIE23" s="467"/>
      <c r="PIF23" s="466"/>
      <c r="PIG23" s="467"/>
      <c r="PIH23" s="466"/>
      <c r="PII23" s="467"/>
      <c r="PIJ23" s="466"/>
      <c r="PIK23" s="467"/>
      <c r="PIL23" s="466"/>
      <c r="PIM23" s="467"/>
      <c r="PIN23" s="466"/>
      <c r="PIO23" s="467"/>
      <c r="PIP23" s="466"/>
      <c r="PIQ23" s="467"/>
      <c r="PIR23" s="466"/>
      <c r="PIS23" s="467"/>
      <c r="PIT23" s="466"/>
      <c r="PIU23" s="467"/>
      <c r="PIV23" s="466"/>
      <c r="PIW23" s="467"/>
      <c r="PIX23" s="466"/>
      <c r="PIY23" s="467"/>
      <c r="PIZ23" s="97"/>
      <c r="PJA23" s="466"/>
      <c r="PJB23" s="467"/>
      <c r="PJC23" s="466"/>
      <c r="PJD23" s="467"/>
      <c r="PJE23" s="466"/>
      <c r="PJF23" s="467"/>
      <c r="PJG23" s="466"/>
      <c r="PJH23" s="467"/>
      <c r="PJI23" s="466"/>
      <c r="PJJ23" s="467"/>
      <c r="PJK23" s="466"/>
      <c r="PJL23" s="467"/>
      <c r="PJM23" s="466"/>
      <c r="PJN23" s="467"/>
      <c r="PJO23" s="466"/>
      <c r="PJP23" s="467"/>
      <c r="PJQ23" s="466"/>
      <c r="PJR23" s="467"/>
      <c r="PJS23" s="466"/>
      <c r="PJT23" s="467"/>
      <c r="PJU23" s="466"/>
      <c r="PJV23" s="467"/>
      <c r="PJW23" s="466"/>
      <c r="PJX23" s="467"/>
      <c r="PJY23" s="97"/>
      <c r="PJZ23" s="466"/>
      <c r="PKA23" s="467"/>
      <c r="PKB23" s="466"/>
      <c r="PKC23" s="467"/>
      <c r="PKD23" s="466"/>
      <c r="PKE23" s="467"/>
      <c r="PKF23" s="466"/>
      <c r="PKG23" s="467"/>
      <c r="PKH23" s="466"/>
      <c r="PKI23" s="467"/>
      <c r="PKJ23" s="466"/>
      <c r="PKK23" s="467"/>
      <c r="PKL23" s="466"/>
      <c r="PKM23" s="467"/>
      <c r="PKN23" s="466"/>
      <c r="PKO23" s="467"/>
      <c r="PKP23" s="466"/>
      <c r="PKQ23" s="467"/>
      <c r="PKR23" s="466"/>
      <c r="PKS23" s="467"/>
      <c r="PKT23" s="466"/>
      <c r="PKU23" s="467"/>
      <c r="PKV23" s="466"/>
      <c r="PKW23" s="467"/>
      <c r="PKX23" s="97"/>
      <c r="PKY23" s="466"/>
      <c r="PKZ23" s="467"/>
      <c r="PLA23" s="466"/>
      <c r="PLB23" s="467"/>
      <c r="PLC23" s="466"/>
      <c r="PLD23" s="467"/>
      <c r="PLE23" s="466"/>
      <c r="PLF23" s="467"/>
      <c r="PLG23" s="466"/>
      <c r="PLH23" s="467"/>
      <c r="PLI23" s="466"/>
      <c r="PLJ23" s="467"/>
      <c r="PLK23" s="466"/>
      <c r="PLL23" s="467"/>
      <c r="PLM23" s="466"/>
      <c r="PLN23" s="467"/>
      <c r="PLO23" s="466"/>
      <c r="PLP23" s="467"/>
      <c r="PLQ23" s="466"/>
      <c r="PLR23" s="467"/>
      <c r="PLS23" s="466"/>
      <c r="PLT23" s="467"/>
      <c r="PLU23" s="466"/>
      <c r="PLV23" s="467"/>
      <c r="PLW23" s="97"/>
      <c r="PLX23" s="466"/>
      <c r="PLY23" s="467"/>
      <c r="PLZ23" s="466"/>
      <c r="PMA23" s="467"/>
      <c r="PMB23" s="466"/>
      <c r="PMC23" s="467"/>
      <c r="PMD23" s="466"/>
      <c r="PME23" s="467"/>
      <c r="PMF23" s="466"/>
      <c r="PMG23" s="467"/>
      <c r="PMH23" s="466"/>
      <c r="PMI23" s="467"/>
      <c r="PMJ23" s="466"/>
      <c r="PMK23" s="467"/>
      <c r="PML23" s="466"/>
      <c r="PMM23" s="467"/>
      <c r="PMN23" s="466"/>
      <c r="PMO23" s="467"/>
      <c r="PMP23" s="466"/>
      <c r="PMQ23" s="467"/>
      <c r="PMR23" s="466"/>
      <c r="PMS23" s="467"/>
      <c r="PMT23" s="466"/>
      <c r="PMU23" s="467"/>
      <c r="PMV23" s="97"/>
      <c r="PMW23" s="466"/>
      <c r="PMX23" s="467"/>
      <c r="PMY23" s="466"/>
      <c r="PMZ23" s="467"/>
      <c r="PNA23" s="466"/>
      <c r="PNB23" s="467"/>
      <c r="PNC23" s="466"/>
      <c r="PND23" s="467"/>
      <c r="PNE23" s="466"/>
      <c r="PNF23" s="467"/>
      <c r="PNG23" s="466"/>
      <c r="PNH23" s="467"/>
      <c r="PNI23" s="466"/>
      <c r="PNJ23" s="467"/>
      <c r="PNK23" s="466"/>
      <c r="PNL23" s="467"/>
      <c r="PNM23" s="466"/>
      <c r="PNN23" s="467"/>
      <c r="PNO23" s="466"/>
      <c r="PNP23" s="467"/>
      <c r="PNQ23" s="466"/>
      <c r="PNR23" s="467"/>
      <c r="PNS23" s="466"/>
      <c r="PNT23" s="467"/>
      <c r="PNU23" s="97"/>
      <c r="PNV23" s="466"/>
      <c r="PNW23" s="467"/>
      <c r="PNX23" s="466"/>
      <c r="PNY23" s="467"/>
      <c r="PNZ23" s="466"/>
      <c r="POA23" s="467"/>
      <c r="POB23" s="466"/>
      <c r="POC23" s="467"/>
      <c r="POD23" s="466"/>
      <c r="POE23" s="467"/>
      <c r="POF23" s="466"/>
      <c r="POG23" s="467"/>
      <c r="POH23" s="466"/>
      <c r="POI23" s="467"/>
      <c r="POJ23" s="466"/>
      <c r="POK23" s="467"/>
      <c r="POL23" s="466"/>
      <c r="POM23" s="467"/>
      <c r="PON23" s="466"/>
      <c r="POO23" s="467"/>
      <c r="POP23" s="466"/>
      <c r="POQ23" s="467"/>
      <c r="POR23" s="466"/>
      <c r="POS23" s="467"/>
      <c r="POT23" s="97"/>
      <c r="POU23" s="466"/>
      <c r="POV23" s="467"/>
      <c r="POW23" s="466"/>
      <c r="POX23" s="467"/>
      <c r="POY23" s="466"/>
      <c r="POZ23" s="467"/>
      <c r="PPA23" s="466"/>
      <c r="PPB23" s="467"/>
      <c r="PPC23" s="466"/>
      <c r="PPD23" s="467"/>
      <c r="PPE23" s="466"/>
      <c r="PPF23" s="467"/>
      <c r="PPG23" s="466"/>
      <c r="PPH23" s="467"/>
      <c r="PPI23" s="466"/>
      <c r="PPJ23" s="467"/>
      <c r="PPK23" s="466"/>
      <c r="PPL23" s="467"/>
      <c r="PPM23" s="466"/>
      <c r="PPN23" s="467"/>
      <c r="PPO23" s="466"/>
      <c r="PPP23" s="467"/>
      <c r="PPQ23" s="466"/>
      <c r="PPR23" s="467"/>
      <c r="PPS23" s="97"/>
      <c r="PPT23" s="466"/>
      <c r="PPU23" s="467"/>
      <c r="PPV23" s="466"/>
      <c r="PPW23" s="467"/>
      <c r="PPX23" s="466"/>
      <c r="PPY23" s="467"/>
      <c r="PPZ23" s="466"/>
      <c r="PQA23" s="467"/>
      <c r="PQB23" s="466"/>
      <c r="PQC23" s="467"/>
      <c r="PQD23" s="466"/>
      <c r="PQE23" s="467"/>
      <c r="PQF23" s="466"/>
      <c r="PQG23" s="467"/>
      <c r="PQH23" s="466"/>
      <c r="PQI23" s="467"/>
      <c r="PQJ23" s="466"/>
      <c r="PQK23" s="467"/>
      <c r="PQL23" s="466"/>
      <c r="PQM23" s="467"/>
      <c r="PQN23" s="466"/>
      <c r="PQO23" s="467"/>
      <c r="PQP23" s="466"/>
      <c r="PQQ23" s="467"/>
      <c r="PQR23" s="97"/>
      <c r="PQS23" s="466"/>
      <c r="PQT23" s="467"/>
      <c r="PQU23" s="466"/>
      <c r="PQV23" s="467"/>
      <c r="PQW23" s="466"/>
      <c r="PQX23" s="467"/>
      <c r="PQY23" s="466"/>
      <c r="PQZ23" s="467"/>
      <c r="PRA23" s="466"/>
      <c r="PRB23" s="467"/>
      <c r="PRC23" s="466"/>
      <c r="PRD23" s="467"/>
      <c r="PRE23" s="466"/>
      <c r="PRF23" s="467"/>
      <c r="PRG23" s="466"/>
      <c r="PRH23" s="467"/>
      <c r="PRI23" s="466"/>
      <c r="PRJ23" s="467"/>
      <c r="PRK23" s="466"/>
      <c r="PRL23" s="467"/>
      <c r="PRM23" s="466"/>
      <c r="PRN23" s="467"/>
      <c r="PRO23" s="466"/>
      <c r="PRP23" s="467"/>
      <c r="PRQ23" s="97"/>
      <c r="PRR23" s="466"/>
      <c r="PRS23" s="467"/>
      <c r="PRT23" s="466"/>
      <c r="PRU23" s="467"/>
      <c r="PRV23" s="466"/>
      <c r="PRW23" s="467"/>
      <c r="PRX23" s="466"/>
      <c r="PRY23" s="467"/>
      <c r="PRZ23" s="466"/>
      <c r="PSA23" s="467"/>
      <c r="PSB23" s="466"/>
      <c r="PSC23" s="467"/>
      <c r="PSD23" s="466"/>
      <c r="PSE23" s="467"/>
      <c r="PSF23" s="466"/>
      <c r="PSG23" s="467"/>
      <c r="PSH23" s="466"/>
      <c r="PSI23" s="467"/>
      <c r="PSJ23" s="466"/>
      <c r="PSK23" s="467"/>
      <c r="PSL23" s="466"/>
      <c r="PSM23" s="467"/>
      <c r="PSN23" s="466"/>
      <c r="PSO23" s="467"/>
      <c r="PSP23" s="97"/>
      <c r="PSQ23" s="466"/>
      <c r="PSR23" s="467"/>
      <c r="PSS23" s="466"/>
      <c r="PST23" s="467"/>
      <c r="PSU23" s="466"/>
      <c r="PSV23" s="467"/>
      <c r="PSW23" s="466"/>
      <c r="PSX23" s="467"/>
      <c r="PSY23" s="466"/>
      <c r="PSZ23" s="467"/>
      <c r="PTA23" s="466"/>
      <c r="PTB23" s="467"/>
      <c r="PTC23" s="466"/>
      <c r="PTD23" s="467"/>
      <c r="PTE23" s="466"/>
      <c r="PTF23" s="467"/>
      <c r="PTG23" s="466"/>
      <c r="PTH23" s="467"/>
      <c r="PTI23" s="466"/>
      <c r="PTJ23" s="467"/>
      <c r="PTK23" s="466"/>
      <c r="PTL23" s="467"/>
      <c r="PTM23" s="466"/>
      <c r="PTN23" s="467"/>
      <c r="PTO23" s="97"/>
      <c r="PTP23" s="466"/>
      <c r="PTQ23" s="467"/>
      <c r="PTR23" s="466"/>
      <c r="PTS23" s="467"/>
      <c r="PTT23" s="466"/>
      <c r="PTU23" s="467"/>
      <c r="PTV23" s="466"/>
      <c r="PTW23" s="467"/>
      <c r="PTX23" s="466"/>
      <c r="PTY23" s="467"/>
      <c r="PTZ23" s="466"/>
      <c r="PUA23" s="467"/>
      <c r="PUB23" s="466"/>
      <c r="PUC23" s="467"/>
      <c r="PUD23" s="466"/>
      <c r="PUE23" s="467"/>
      <c r="PUF23" s="466"/>
      <c r="PUG23" s="467"/>
      <c r="PUH23" s="466"/>
      <c r="PUI23" s="467"/>
      <c r="PUJ23" s="466"/>
      <c r="PUK23" s="467"/>
      <c r="PUL23" s="466"/>
      <c r="PUM23" s="467"/>
      <c r="PUN23" s="97"/>
      <c r="PUO23" s="466"/>
      <c r="PUP23" s="467"/>
      <c r="PUQ23" s="466"/>
      <c r="PUR23" s="467"/>
      <c r="PUS23" s="466"/>
      <c r="PUT23" s="467"/>
      <c r="PUU23" s="466"/>
      <c r="PUV23" s="467"/>
      <c r="PUW23" s="466"/>
      <c r="PUX23" s="467"/>
      <c r="PUY23" s="466"/>
      <c r="PUZ23" s="467"/>
      <c r="PVA23" s="466"/>
      <c r="PVB23" s="467"/>
      <c r="PVC23" s="466"/>
      <c r="PVD23" s="467"/>
      <c r="PVE23" s="466"/>
      <c r="PVF23" s="467"/>
      <c r="PVG23" s="466"/>
      <c r="PVH23" s="467"/>
      <c r="PVI23" s="466"/>
      <c r="PVJ23" s="467"/>
      <c r="PVK23" s="466"/>
      <c r="PVL23" s="467"/>
      <c r="PVM23" s="97"/>
      <c r="PVN23" s="466"/>
      <c r="PVO23" s="467"/>
      <c r="PVP23" s="466"/>
      <c r="PVQ23" s="467"/>
      <c r="PVR23" s="466"/>
      <c r="PVS23" s="467"/>
      <c r="PVT23" s="466"/>
      <c r="PVU23" s="467"/>
      <c r="PVV23" s="466"/>
      <c r="PVW23" s="467"/>
      <c r="PVX23" s="466"/>
      <c r="PVY23" s="467"/>
      <c r="PVZ23" s="466"/>
      <c r="PWA23" s="467"/>
      <c r="PWB23" s="466"/>
      <c r="PWC23" s="467"/>
      <c r="PWD23" s="466"/>
      <c r="PWE23" s="467"/>
      <c r="PWF23" s="466"/>
      <c r="PWG23" s="467"/>
      <c r="PWH23" s="466"/>
      <c r="PWI23" s="467"/>
      <c r="PWJ23" s="466"/>
      <c r="PWK23" s="467"/>
      <c r="PWL23" s="97"/>
      <c r="PWM23" s="466"/>
      <c r="PWN23" s="467"/>
      <c r="PWO23" s="466"/>
      <c r="PWP23" s="467"/>
      <c r="PWQ23" s="466"/>
      <c r="PWR23" s="467"/>
      <c r="PWS23" s="466"/>
      <c r="PWT23" s="467"/>
      <c r="PWU23" s="466"/>
      <c r="PWV23" s="467"/>
      <c r="PWW23" s="466"/>
      <c r="PWX23" s="467"/>
      <c r="PWY23" s="466"/>
      <c r="PWZ23" s="467"/>
      <c r="PXA23" s="466"/>
      <c r="PXB23" s="467"/>
      <c r="PXC23" s="466"/>
      <c r="PXD23" s="467"/>
      <c r="PXE23" s="466"/>
      <c r="PXF23" s="467"/>
      <c r="PXG23" s="466"/>
      <c r="PXH23" s="467"/>
      <c r="PXI23" s="466"/>
      <c r="PXJ23" s="467"/>
      <c r="PXK23" s="97"/>
      <c r="PXL23" s="466"/>
      <c r="PXM23" s="467"/>
      <c r="PXN23" s="466"/>
      <c r="PXO23" s="467"/>
      <c r="PXP23" s="466"/>
      <c r="PXQ23" s="467"/>
      <c r="PXR23" s="466"/>
      <c r="PXS23" s="467"/>
      <c r="PXT23" s="466"/>
      <c r="PXU23" s="467"/>
      <c r="PXV23" s="466"/>
      <c r="PXW23" s="467"/>
      <c r="PXX23" s="466"/>
      <c r="PXY23" s="467"/>
      <c r="PXZ23" s="466"/>
      <c r="PYA23" s="467"/>
      <c r="PYB23" s="466"/>
      <c r="PYC23" s="467"/>
      <c r="PYD23" s="466"/>
      <c r="PYE23" s="467"/>
      <c r="PYF23" s="466"/>
      <c r="PYG23" s="467"/>
      <c r="PYH23" s="466"/>
      <c r="PYI23" s="467"/>
      <c r="PYJ23" s="97"/>
      <c r="PYK23" s="466"/>
      <c r="PYL23" s="467"/>
      <c r="PYM23" s="466"/>
      <c r="PYN23" s="467"/>
      <c r="PYO23" s="466"/>
      <c r="PYP23" s="467"/>
      <c r="PYQ23" s="466"/>
      <c r="PYR23" s="467"/>
      <c r="PYS23" s="466"/>
      <c r="PYT23" s="467"/>
      <c r="PYU23" s="466"/>
      <c r="PYV23" s="467"/>
      <c r="PYW23" s="466"/>
      <c r="PYX23" s="467"/>
      <c r="PYY23" s="466"/>
      <c r="PYZ23" s="467"/>
      <c r="PZA23" s="466"/>
      <c r="PZB23" s="467"/>
      <c r="PZC23" s="466"/>
      <c r="PZD23" s="467"/>
      <c r="PZE23" s="466"/>
      <c r="PZF23" s="467"/>
      <c r="PZG23" s="466"/>
      <c r="PZH23" s="467"/>
      <c r="PZI23" s="97"/>
      <c r="PZJ23" s="466"/>
      <c r="PZK23" s="467"/>
      <c r="PZL23" s="466"/>
      <c r="PZM23" s="467"/>
      <c r="PZN23" s="466"/>
      <c r="PZO23" s="467"/>
      <c r="PZP23" s="466"/>
      <c r="PZQ23" s="467"/>
      <c r="PZR23" s="466"/>
      <c r="PZS23" s="467"/>
      <c r="PZT23" s="466"/>
      <c r="PZU23" s="467"/>
      <c r="PZV23" s="466"/>
      <c r="PZW23" s="467"/>
      <c r="PZX23" s="466"/>
      <c r="PZY23" s="467"/>
      <c r="PZZ23" s="466"/>
      <c r="QAA23" s="467"/>
      <c r="QAB23" s="466"/>
      <c r="QAC23" s="467"/>
      <c r="QAD23" s="466"/>
      <c r="QAE23" s="467"/>
      <c r="QAF23" s="466"/>
      <c r="QAG23" s="467"/>
      <c r="QAH23" s="97"/>
      <c r="QAI23" s="466"/>
      <c r="QAJ23" s="467"/>
      <c r="QAK23" s="466"/>
      <c r="QAL23" s="467"/>
      <c r="QAM23" s="466"/>
      <c r="QAN23" s="467"/>
      <c r="QAO23" s="466"/>
      <c r="QAP23" s="467"/>
      <c r="QAQ23" s="466"/>
      <c r="QAR23" s="467"/>
      <c r="QAS23" s="466"/>
      <c r="QAT23" s="467"/>
      <c r="QAU23" s="466"/>
      <c r="QAV23" s="467"/>
      <c r="QAW23" s="466"/>
      <c r="QAX23" s="467"/>
      <c r="QAY23" s="466"/>
      <c r="QAZ23" s="467"/>
      <c r="QBA23" s="466"/>
      <c r="QBB23" s="467"/>
      <c r="QBC23" s="466"/>
      <c r="QBD23" s="467"/>
      <c r="QBE23" s="466"/>
      <c r="QBF23" s="467"/>
      <c r="QBG23" s="97"/>
      <c r="QBH23" s="466"/>
      <c r="QBI23" s="467"/>
      <c r="QBJ23" s="466"/>
      <c r="QBK23" s="467"/>
      <c r="QBL23" s="466"/>
      <c r="QBM23" s="467"/>
      <c r="QBN23" s="466"/>
      <c r="QBO23" s="467"/>
      <c r="QBP23" s="466"/>
      <c r="QBQ23" s="467"/>
      <c r="QBR23" s="466"/>
      <c r="QBS23" s="467"/>
      <c r="QBT23" s="466"/>
      <c r="QBU23" s="467"/>
      <c r="QBV23" s="466"/>
      <c r="QBW23" s="467"/>
      <c r="QBX23" s="466"/>
      <c r="QBY23" s="467"/>
      <c r="QBZ23" s="466"/>
      <c r="QCA23" s="467"/>
      <c r="QCB23" s="466"/>
      <c r="QCC23" s="467"/>
      <c r="QCD23" s="466"/>
      <c r="QCE23" s="467"/>
      <c r="QCF23" s="97"/>
      <c r="QCG23" s="466"/>
      <c r="QCH23" s="467"/>
      <c r="QCI23" s="466"/>
      <c r="QCJ23" s="467"/>
      <c r="QCK23" s="466"/>
      <c r="QCL23" s="467"/>
      <c r="QCM23" s="466"/>
      <c r="QCN23" s="467"/>
      <c r="QCO23" s="466"/>
      <c r="QCP23" s="467"/>
      <c r="QCQ23" s="466"/>
      <c r="QCR23" s="467"/>
      <c r="QCS23" s="466"/>
      <c r="QCT23" s="467"/>
      <c r="QCU23" s="466"/>
      <c r="QCV23" s="467"/>
      <c r="QCW23" s="466"/>
      <c r="QCX23" s="467"/>
      <c r="QCY23" s="466"/>
      <c r="QCZ23" s="467"/>
      <c r="QDA23" s="466"/>
      <c r="QDB23" s="467"/>
      <c r="QDC23" s="466"/>
      <c r="QDD23" s="467"/>
      <c r="QDE23" s="97"/>
      <c r="QDF23" s="466"/>
      <c r="QDG23" s="467"/>
      <c r="QDH23" s="466"/>
      <c r="QDI23" s="467"/>
      <c r="QDJ23" s="466"/>
      <c r="QDK23" s="467"/>
      <c r="QDL23" s="466"/>
      <c r="QDM23" s="467"/>
      <c r="QDN23" s="466"/>
      <c r="QDO23" s="467"/>
      <c r="QDP23" s="466"/>
      <c r="QDQ23" s="467"/>
      <c r="QDR23" s="466"/>
      <c r="QDS23" s="467"/>
      <c r="QDT23" s="466"/>
      <c r="QDU23" s="467"/>
      <c r="QDV23" s="466"/>
      <c r="QDW23" s="467"/>
      <c r="QDX23" s="466"/>
      <c r="QDY23" s="467"/>
      <c r="QDZ23" s="466"/>
      <c r="QEA23" s="467"/>
      <c r="QEB23" s="466"/>
      <c r="QEC23" s="467"/>
      <c r="QED23" s="97"/>
      <c r="QEE23" s="466"/>
      <c r="QEF23" s="467"/>
      <c r="QEG23" s="466"/>
      <c r="QEH23" s="467"/>
      <c r="QEI23" s="466"/>
      <c r="QEJ23" s="467"/>
      <c r="QEK23" s="466"/>
      <c r="QEL23" s="467"/>
      <c r="QEM23" s="466"/>
      <c r="QEN23" s="467"/>
      <c r="QEO23" s="466"/>
      <c r="QEP23" s="467"/>
      <c r="QEQ23" s="466"/>
      <c r="QER23" s="467"/>
      <c r="QES23" s="466"/>
      <c r="QET23" s="467"/>
      <c r="QEU23" s="466"/>
      <c r="QEV23" s="467"/>
      <c r="QEW23" s="466"/>
      <c r="QEX23" s="467"/>
      <c r="QEY23" s="466"/>
      <c r="QEZ23" s="467"/>
      <c r="QFA23" s="466"/>
      <c r="QFB23" s="467"/>
      <c r="QFC23" s="97"/>
      <c r="QFD23" s="466"/>
      <c r="QFE23" s="467"/>
      <c r="QFF23" s="466"/>
      <c r="QFG23" s="467"/>
      <c r="QFH23" s="466"/>
      <c r="QFI23" s="467"/>
      <c r="QFJ23" s="466"/>
      <c r="QFK23" s="467"/>
      <c r="QFL23" s="466"/>
      <c r="QFM23" s="467"/>
      <c r="QFN23" s="466"/>
      <c r="QFO23" s="467"/>
      <c r="QFP23" s="466"/>
      <c r="QFQ23" s="467"/>
      <c r="QFR23" s="466"/>
      <c r="QFS23" s="467"/>
      <c r="QFT23" s="466"/>
      <c r="QFU23" s="467"/>
      <c r="QFV23" s="466"/>
      <c r="QFW23" s="467"/>
      <c r="QFX23" s="466"/>
      <c r="QFY23" s="467"/>
      <c r="QFZ23" s="466"/>
      <c r="QGA23" s="467"/>
      <c r="QGB23" s="97"/>
      <c r="QGC23" s="466"/>
      <c r="QGD23" s="467"/>
      <c r="QGE23" s="466"/>
      <c r="QGF23" s="467"/>
      <c r="QGG23" s="466"/>
      <c r="QGH23" s="467"/>
      <c r="QGI23" s="466"/>
      <c r="QGJ23" s="467"/>
      <c r="QGK23" s="466"/>
      <c r="QGL23" s="467"/>
      <c r="QGM23" s="466"/>
      <c r="QGN23" s="467"/>
      <c r="QGO23" s="466"/>
      <c r="QGP23" s="467"/>
      <c r="QGQ23" s="466"/>
      <c r="QGR23" s="467"/>
      <c r="QGS23" s="466"/>
      <c r="QGT23" s="467"/>
      <c r="QGU23" s="466"/>
      <c r="QGV23" s="467"/>
      <c r="QGW23" s="466"/>
      <c r="QGX23" s="467"/>
      <c r="QGY23" s="466"/>
      <c r="QGZ23" s="467"/>
      <c r="QHA23" s="97"/>
      <c r="QHB23" s="466"/>
      <c r="QHC23" s="467"/>
      <c r="QHD23" s="466"/>
      <c r="QHE23" s="467"/>
      <c r="QHF23" s="466"/>
      <c r="QHG23" s="467"/>
      <c r="QHH23" s="466"/>
      <c r="QHI23" s="467"/>
      <c r="QHJ23" s="466"/>
      <c r="QHK23" s="467"/>
      <c r="QHL23" s="466"/>
      <c r="QHM23" s="467"/>
      <c r="QHN23" s="466"/>
      <c r="QHO23" s="467"/>
      <c r="QHP23" s="466"/>
      <c r="QHQ23" s="467"/>
      <c r="QHR23" s="466"/>
      <c r="QHS23" s="467"/>
      <c r="QHT23" s="466"/>
      <c r="QHU23" s="467"/>
      <c r="QHV23" s="466"/>
      <c r="QHW23" s="467"/>
      <c r="QHX23" s="466"/>
      <c r="QHY23" s="467"/>
      <c r="QHZ23" s="97"/>
      <c r="QIA23" s="466"/>
      <c r="QIB23" s="467"/>
      <c r="QIC23" s="466"/>
      <c r="QID23" s="467"/>
      <c r="QIE23" s="466"/>
      <c r="QIF23" s="467"/>
      <c r="QIG23" s="466"/>
      <c r="QIH23" s="467"/>
      <c r="QII23" s="466"/>
      <c r="QIJ23" s="467"/>
      <c r="QIK23" s="466"/>
      <c r="QIL23" s="467"/>
      <c r="QIM23" s="466"/>
      <c r="QIN23" s="467"/>
      <c r="QIO23" s="466"/>
      <c r="QIP23" s="467"/>
      <c r="QIQ23" s="466"/>
      <c r="QIR23" s="467"/>
      <c r="QIS23" s="466"/>
      <c r="QIT23" s="467"/>
      <c r="QIU23" s="466"/>
      <c r="QIV23" s="467"/>
      <c r="QIW23" s="466"/>
      <c r="QIX23" s="467"/>
      <c r="QIY23" s="97"/>
      <c r="QIZ23" s="466"/>
      <c r="QJA23" s="467"/>
      <c r="QJB23" s="466"/>
      <c r="QJC23" s="467"/>
      <c r="QJD23" s="466"/>
      <c r="QJE23" s="467"/>
      <c r="QJF23" s="466"/>
      <c r="QJG23" s="467"/>
      <c r="QJH23" s="466"/>
      <c r="QJI23" s="467"/>
      <c r="QJJ23" s="466"/>
      <c r="QJK23" s="467"/>
      <c r="QJL23" s="466"/>
      <c r="QJM23" s="467"/>
      <c r="QJN23" s="466"/>
      <c r="QJO23" s="467"/>
      <c r="QJP23" s="466"/>
      <c r="QJQ23" s="467"/>
      <c r="QJR23" s="466"/>
      <c r="QJS23" s="467"/>
      <c r="QJT23" s="466"/>
      <c r="QJU23" s="467"/>
      <c r="QJV23" s="466"/>
      <c r="QJW23" s="467"/>
      <c r="QJX23" s="97"/>
      <c r="QJY23" s="466"/>
      <c r="QJZ23" s="467"/>
      <c r="QKA23" s="466"/>
      <c r="QKB23" s="467"/>
      <c r="QKC23" s="466"/>
      <c r="QKD23" s="467"/>
      <c r="QKE23" s="466"/>
      <c r="QKF23" s="467"/>
      <c r="QKG23" s="466"/>
      <c r="QKH23" s="467"/>
      <c r="QKI23" s="466"/>
      <c r="QKJ23" s="467"/>
      <c r="QKK23" s="466"/>
      <c r="QKL23" s="467"/>
      <c r="QKM23" s="466"/>
      <c r="QKN23" s="467"/>
      <c r="QKO23" s="466"/>
      <c r="QKP23" s="467"/>
      <c r="QKQ23" s="466"/>
      <c r="QKR23" s="467"/>
      <c r="QKS23" s="466"/>
      <c r="QKT23" s="467"/>
      <c r="QKU23" s="466"/>
      <c r="QKV23" s="467"/>
      <c r="QKW23" s="97"/>
      <c r="QKX23" s="466"/>
      <c r="QKY23" s="467"/>
      <c r="QKZ23" s="466"/>
      <c r="QLA23" s="467"/>
      <c r="QLB23" s="466"/>
      <c r="QLC23" s="467"/>
      <c r="QLD23" s="466"/>
      <c r="QLE23" s="467"/>
      <c r="QLF23" s="466"/>
      <c r="QLG23" s="467"/>
      <c r="QLH23" s="466"/>
      <c r="QLI23" s="467"/>
      <c r="QLJ23" s="466"/>
      <c r="QLK23" s="467"/>
      <c r="QLL23" s="466"/>
      <c r="QLM23" s="467"/>
      <c r="QLN23" s="466"/>
      <c r="QLO23" s="467"/>
      <c r="QLP23" s="466"/>
      <c r="QLQ23" s="467"/>
      <c r="QLR23" s="466"/>
      <c r="QLS23" s="467"/>
      <c r="QLT23" s="466"/>
      <c r="QLU23" s="467"/>
      <c r="QLV23" s="97"/>
      <c r="QLW23" s="466"/>
      <c r="QLX23" s="467"/>
      <c r="QLY23" s="466"/>
      <c r="QLZ23" s="467"/>
      <c r="QMA23" s="466"/>
      <c r="QMB23" s="467"/>
      <c r="QMC23" s="466"/>
      <c r="QMD23" s="467"/>
      <c r="QME23" s="466"/>
      <c r="QMF23" s="467"/>
      <c r="QMG23" s="466"/>
      <c r="QMH23" s="467"/>
      <c r="QMI23" s="466"/>
      <c r="QMJ23" s="467"/>
      <c r="QMK23" s="466"/>
      <c r="QML23" s="467"/>
      <c r="QMM23" s="466"/>
      <c r="QMN23" s="467"/>
      <c r="QMO23" s="466"/>
      <c r="QMP23" s="467"/>
      <c r="QMQ23" s="466"/>
      <c r="QMR23" s="467"/>
      <c r="QMS23" s="466"/>
      <c r="QMT23" s="467"/>
      <c r="QMU23" s="97"/>
      <c r="QMV23" s="466"/>
      <c r="QMW23" s="467"/>
      <c r="QMX23" s="466"/>
      <c r="QMY23" s="467"/>
      <c r="QMZ23" s="466"/>
      <c r="QNA23" s="467"/>
      <c r="QNB23" s="466"/>
      <c r="QNC23" s="467"/>
      <c r="QND23" s="466"/>
      <c r="QNE23" s="467"/>
      <c r="QNF23" s="466"/>
      <c r="QNG23" s="467"/>
      <c r="QNH23" s="466"/>
      <c r="QNI23" s="467"/>
      <c r="QNJ23" s="466"/>
      <c r="QNK23" s="467"/>
      <c r="QNL23" s="466"/>
      <c r="QNM23" s="467"/>
      <c r="QNN23" s="466"/>
      <c r="QNO23" s="467"/>
      <c r="QNP23" s="466"/>
      <c r="QNQ23" s="467"/>
      <c r="QNR23" s="466"/>
      <c r="QNS23" s="467"/>
      <c r="QNT23" s="97"/>
      <c r="QNU23" s="466"/>
      <c r="QNV23" s="467"/>
      <c r="QNW23" s="466"/>
      <c r="QNX23" s="467"/>
      <c r="QNY23" s="466"/>
      <c r="QNZ23" s="467"/>
      <c r="QOA23" s="466"/>
      <c r="QOB23" s="467"/>
      <c r="QOC23" s="466"/>
      <c r="QOD23" s="467"/>
      <c r="QOE23" s="466"/>
      <c r="QOF23" s="467"/>
      <c r="QOG23" s="466"/>
      <c r="QOH23" s="467"/>
      <c r="QOI23" s="466"/>
      <c r="QOJ23" s="467"/>
      <c r="QOK23" s="466"/>
      <c r="QOL23" s="467"/>
      <c r="QOM23" s="466"/>
      <c r="QON23" s="467"/>
      <c r="QOO23" s="466"/>
      <c r="QOP23" s="467"/>
      <c r="QOQ23" s="466"/>
      <c r="QOR23" s="467"/>
      <c r="QOS23" s="97"/>
      <c r="QOT23" s="466"/>
      <c r="QOU23" s="467"/>
      <c r="QOV23" s="466"/>
      <c r="QOW23" s="467"/>
      <c r="QOX23" s="466"/>
      <c r="QOY23" s="467"/>
      <c r="QOZ23" s="466"/>
      <c r="QPA23" s="467"/>
      <c r="QPB23" s="466"/>
      <c r="QPC23" s="467"/>
      <c r="QPD23" s="466"/>
      <c r="QPE23" s="467"/>
      <c r="QPF23" s="466"/>
      <c r="QPG23" s="467"/>
      <c r="QPH23" s="466"/>
      <c r="QPI23" s="467"/>
      <c r="QPJ23" s="466"/>
      <c r="QPK23" s="467"/>
      <c r="QPL23" s="466"/>
      <c r="QPM23" s="467"/>
      <c r="QPN23" s="466"/>
      <c r="QPO23" s="467"/>
      <c r="QPP23" s="466"/>
      <c r="QPQ23" s="467"/>
      <c r="QPR23" s="97"/>
      <c r="QPS23" s="466"/>
      <c r="QPT23" s="467"/>
      <c r="QPU23" s="466"/>
      <c r="QPV23" s="467"/>
      <c r="QPW23" s="466"/>
      <c r="QPX23" s="467"/>
      <c r="QPY23" s="466"/>
      <c r="QPZ23" s="467"/>
      <c r="QQA23" s="466"/>
      <c r="QQB23" s="467"/>
      <c r="QQC23" s="466"/>
      <c r="QQD23" s="467"/>
      <c r="QQE23" s="466"/>
      <c r="QQF23" s="467"/>
      <c r="QQG23" s="466"/>
      <c r="QQH23" s="467"/>
      <c r="QQI23" s="466"/>
      <c r="QQJ23" s="467"/>
      <c r="QQK23" s="466"/>
      <c r="QQL23" s="467"/>
      <c r="QQM23" s="466"/>
      <c r="QQN23" s="467"/>
      <c r="QQO23" s="466"/>
      <c r="QQP23" s="467"/>
      <c r="QQQ23" s="97"/>
      <c r="QQR23" s="466"/>
      <c r="QQS23" s="467"/>
      <c r="QQT23" s="466"/>
      <c r="QQU23" s="467"/>
      <c r="QQV23" s="466"/>
      <c r="QQW23" s="467"/>
      <c r="QQX23" s="466"/>
      <c r="QQY23" s="467"/>
      <c r="QQZ23" s="466"/>
      <c r="QRA23" s="467"/>
      <c r="QRB23" s="466"/>
      <c r="QRC23" s="467"/>
      <c r="QRD23" s="466"/>
      <c r="QRE23" s="467"/>
      <c r="QRF23" s="466"/>
      <c r="QRG23" s="467"/>
      <c r="QRH23" s="466"/>
      <c r="QRI23" s="467"/>
      <c r="QRJ23" s="466"/>
      <c r="QRK23" s="467"/>
      <c r="QRL23" s="466"/>
      <c r="QRM23" s="467"/>
      <c r="QRN23" s="466"/>
      <c r="QRO23" s="467"/>
      <c r="QRP23" s="97"/>
      <c r="QRQ23" s="466"/>
      <c r="QRR23" s="467"/>
      <c r="QRS23" s="466"/>
      <c r="QRT23" s="467"/>
      <c r="QRU23" s="466"/>
      <c r="QRV23" s="467"/>
      <c r="QRW23" s="466"/>
      <c r="QRX23" s="467"/>
      <c r="QRY23" s="466"/>
      <c r="QRZ23" s="467"/>
      <c r="QSA23" s="466"/>
      <c r="QSB23" s="467"/>
      <c r="QSC23" s="466"/>
      <c r="QSD23" s="467"/>
      <c r="QSE23" s="466"/>
      <c r="QSF23" s="467"/>
      <c r="QSG23" s="466"/>
      <c r="QSH23" s="467"/>
      <c r="QSI23" s="466"/>
      <c r="QSJ23" s="467"/>
      <c r="QSK23" s="466"/>
      <c r="QSL23" s="467"/>
      <c r="QSM23" s="466"/>
      <c r="QSN23" s="467"/>
      <c r="QSO23" s="97"/>
      <c r="QSP23" s="466"/>
      <c r="QSQ23" s="467"/>
      <c r="QSR23" s="466"/>
      <c r="QSS23" s="467"/>
      <c r="QST23" s="466"/>
      <c r="QSU23" s="467"/>
      <c r="QSV23" s="466"/>
      <c r="QSW23" s="467"/>
      <c r="QSX23" s="466"/>
      <c r="QSY23" s="467"/>
      <c r="QSZ23" s="466"/>
      <c r="QTA23" s="467"/>
      <c r="QTB23" s="466"/>
      <c r="QTC23" s="467"/>
      <c r="QTD23" s="466"/>
      <c r="QTE23" s="467"/>
      <c r="QTF23" s="466"/>
      <c r="QTG23" s="467"/>
      <c r="QTH23" s="466"/>
      <c r="QTI23" s="467"/>
      <c r="QTJ23" s="466"/>
      <c r="QTK23" s="467"/>
      <c r="QTL23" s="466"/>
      <c r="QTM23" s="467"/>
      <c r="QTN23" s="97"/>
      <c r="QTO23" s="466"/>
      <c r="QTP23" s="467"/>
      <c r="QTQ23" s="466"/>
      <c r="QTR23" s="467"/>
      <c r="QTS23" s="466"/>
      <c r="QTT23" s="467"/>
      <c r="QTU23" s="466"/>
      <c r="QTV23" s="467"/>
      <c r="QTW23" s="466"/>
      <c r="QTX23" s="467"/>
      <c r="QTY23" s="466"/>
      <c r="QTZ23" s="467"/>
      <c r="QUA23" s="466"/>
      <c r="QUB23" s="467"/>
      <c r="QUC23" s="466"/>
      <c r="QUD23" s="467"/>
      <c r="QUE23" s="466"/>
      <c r="QUF23" s="467"/>
      <c r="QUG23" s="466"/>
      <c r="QUH23" s="467"/>
      <c r="QUI23" s="466"/>
      <c r="QUJ23" s="467"/>
      <c r="QUK23" s="466"/>
      <c r="QUL23" s="467"/>
      <c r="QUM23" s="97"/>
      <c r="QUN23" s="466"/>
      <c r="QUO23" s="467"/>
      <c r="QUP23" s="466"/>
      <c r="QUQ23" s="467"/>
      <c r="QUR23" s="466"/>
      <c r="QUS23" s="467"/>
      <c r="QUT23" s="466"/>
      <c r="QUU23" s="467"/>
      <c r="QUV23" s="466"/>
      <c r="QUW23" s="467"/>
      <c r="QUX23" s="466"/>
      <c r="QUY23" s="467"/>
      <c r="QUZ23" s="466"/>
      <c r="QVA23" s="467"/>
      <c r="QVB23" s="466"/>
      <c r="QVC23" s="467"/>
      <c r="QVD23" s="466"/>
      <c r="QVE23" s="467"/>
      <c r="QVF23" s="466"/>
      <c r="QVG23" s="467"/>
      <c r="QVH23" s="466"/>
      <c r="QVI23" s="467"/>
      <c r="QVJ23" s="466"/>
      <c r="QVK23" s="467"/>
      <c r="QVL23" s="97"/>
      <c r="QVM23" s="466"/>
      <c r="QVN23" s="467"/>
      <c r="QVO23" s="466"/>
      <c r="QVP23" s="467"/>
      <c r="QVQ23" s="466"/>
      <c r="QVR23" s="467"/>
      <c r="QVS23" s="466"/>
      <c r="QVT23" s="467"/>
      <c r="QVU23" s="466"/>
      <c r="QVV23" s="467"/>
      <c r="QVW23" s="466"/>
      <c r="QVX23" s="467"/>
      <c r="QVY23" s="466"/>
      <c r="QVZ23" s="467"/>
      <c r="QWA23" s="466"/>
      <c r="QWB23" s="467"/>
      <c r="QWC23" s="466"/>
      <c r="QWD23" s="467"/>
      <c r="QWE23" s="466"/>
      <c r="QWF23" s="467"/>
      <c r="QWG23" s="466"/>
      <c r="QWH23" s="467"/>
      <c r="QWI23" s="466"/>
      <c r="QWJ23" s="467"/>
      <c r="QWK23" s="97"/>
      <c r="QWL23" s="466"/>
      <c r="QWM23" s="467"/>
      <c r="QWN23" s="466"/>
      <c r="QWO23" s="467"/>
      <c r="QWP23" s="466"/>
      <c r="QWQ23" s="467"/>
      <c r="QWR23" s="466"/>
      <c r="QWS23" s="467"/>
      <c r="QWT23" s="466"/>
      <c r="QWU23" s="467"/>
      <c r="QWV23" s="466"/>
      <c r="QWW23" s="467"/>
      <c r="QWX23" s="466"/>
      <c r="QWY23" s="467"/>
      <c r="QWZ23" s="466"/>
      <c r="QXA23" s="467"/>
      <c r="QXB23" s="466"/>
      <c r="QXC23" s="467"/>
      <c r="QXD23" s="466"/>
      <c r="QXE23" s="467"/>
      <c r="QXF23" s="466"/>
      <c r="QXG23" s="467"/>
      <c r="QXH23" s="466"/>
      <c r="QXI23" s="467"/>
      <c r="QXJ23" s="97"/>
      <c r="QXK23" s="466"/>
      <c r="QXL23" s="467"/>
      <c r="QXM23" s="466"/>
      <c r="QXN23" s="467"/>
      <c r="QXO23" s="466"/>
      <c r="QXP23" s="467"/>
      <c r="QXQ23" s="466"/>
      <c r="QXR23" s="467"/>
      <c r="QXS23" s="466"/>
      <c r="QXT23" s="467"/>
      <c r="QXU23" s="466"/>
      <c r="QXV23" s="467"/>
      <c r="QXW23" s="466"/>
      <c r="QXX23" s="467"/>
      <c r="QXY23" s="466"/>
      <c r="QXZ23" s="467"/>
      <c r="QYA23" s="466"/>
      <c r="QYB23" s="467"/>
      <c r="QYC23" s="466"/>
      <c r="QYD23" s="467"/>
      <c r="QYE23" s="466"/>
      <c r="QYF23" s="467"/>
      <c r="QYG23" s="466"/>
      <c r="QYH23" s="467"/>
      <c r="QYI23" s="97"/>
      <c r="QYJ23" s="466"/>
      <c r="QYK23" s="467"/>
      <c r="QYL23" s="466"/>
      <c r="QYM23" s="467"/>
      <c r="QYN23" s="466"/>
      <c r="QYO23" s="467"/>
      <c r="QYP23" s="466"/>
      <c r="QYQ23" s="467"/>
      <c r="QYR23" s="466"/>
      <c r="QYS23" s="467"/>
      <c r="QYT23" s="466"/>
      <c r="QYU23" s="467"/>
      <c r="QYV23" s="466"/>
      <c r="QYW23" s="467"/>
      <c r="QYX23" s="466"/>
      <c r="QYY23" s="467"/>
      <c r="QYZ23" s="466"/>
      <c r="QZA23" s="467"/>
      <c r="QZB23" s="466"/>
      <c r="QZC23" s="467"/>
      <c r="QZD23" s="466"/>
      <c r="QZE23" s="467"/>
      <c r="QZF23" s="466"/>
      <c r="QZG23" s="467"/>
      <c r="QZH23" s="97"/>
      <c r="QZI23" s="466"/>
      <c r="QZJ23" s="467"/>
      <c r="QZK23" s="466"/>
      <c r="QZL23" s="467"/>
      <c r="QZM23" s="466"/>
      <c r="QZN23" s="467"/>
      <c r="QZO23" s="466"/>
      <c r="QZP23" s="467"/>
      <c r="QZQ23" s="466"/>
      <c r="QZR23" s="467"/>
      <c r="QZS23" s="466"/>
      <c r="QZT23" s="467"/>
      <c r="QZU23" s="466"/>
      <c r="QZV23" s="467"/>
      <c r="QZW23" s="466"/>
      <c r="QZX23" s="467"/>
      <c r="QZY23" s="466"/>
      <c r="QZZ23" s="467"/>
      <c r="RAA23" s="466"/>
      <c r="RAB23" s="467"/>
      <c r="RAC23" s="466"/>
      <c r="RAD23" s="467"/>
      <c r="RAE23" s="466"/>
      <c r="RAF23" s="467"/>
      <c r="RAG23" s="97"/>
      <c r="RAH23" s="466"/>
      <c r="RAI23" s="467"/>
      <c r="RAJ23" s="466"/>
      <c r="RAK23" s="467"/>
      <c r="RAL23" s="466"/>
      <c r="RAM23" s="467"/>
      <c r="RAN23" s="466"/>
      <c r="RAO23" s="467"/>
      <c r="RAP23" s="466"/>
      <c r="RAQ23" s="467"/>
      <c r="RAR23" s="466"/>
      <c r="RAS23" s="467"/>
      <c r="RAT23" s="466"/>
      <c r="RAU23" s="467"/>
      <c r="RAV23" s="466"/>
      <c r="RAW23" s="467"/>
      <c r="RAX23" s="466"/>
      <c r="RAY23" s="467"/>
      <c r="RAZ23" s="466"/>
      <c r="RBA23" s="467"/>
      <c r="RBB23" s="466"/>
      <c r="RBC23" s="467"/>
      <c r="RBD23" s="466"/>
      <c r="RBE23" s="467"/>
      <c r="RBF23" s="97"/>
      <c r="RBG23" s="466"/>
      <c r="RBH23" s="467"/>
      <c r="RBI23" s="466"/>
      <c r="RBJ23" s="467"/>
      <c r="RBK23" s="466"/>
      <c r="RBL23" s="467"/>
      <c r="RBM23" s="466"/>
      <c r="RBN23" s="467"/>
      <c r="RBO23" s="466"/>
      <c r="RBP23" s="467"/>
      <c r="RBQ23" s="466"/>
      <c r="RBR23" s="467"/>
      <c r="RBS23" s="466"/>
      <c r="RBT23" s="467"/>
      <c r="RBU23" s="466"/>
      <c r="RBV23" s="467"/>
      <c r="RBW23" s="466"/>
      <c r="RBX23" s="467"/>
      <c r="RBY23" s="466"/>
      <c r="RBZ23" s="467"/>
      <c r="RCA23" s="466"/>
      <c r="RCB23" s="467"/>
      <c r="RCC23" s="466"/>
      <c r="RCD23" s="467"/>
      <c r="RCE23" s="97"/>
      <c r="RCF23" s="466"/>
      <c r="RCG23" s="467"/>
      <c r="RCH23" s="466"/>
      <c r="RCI23" s="467"/>
      <c r="RCJ23" s="466"/>
      <c r="RCK23" s="467"/>
      <c r="RCL23" s="466"/>
      <c r="RCM23" s="467"/>
      <c r="RCN23" s="466"/>
      <c r="RCO23" s="467"/>
      <c r="RCP23" s="466"/>
      <c r="RCQ23" s="467"/>
      <c r="RCR23" s="466"/>
      <c r="RCS23" s="467"/>
      <c r="RCT23" s="466"/>
      <c r="RCU23" s="467"/>
      <c r="RCV23" s="466"/>
      <c r="RCW23" s="467"/>
      <c r="RCX23" s="466"/>
      <c r="RCY23" s="467"/>
      <c r="RCZ23" s="466"/>
      <c r="RDA23" s="467"/>
      <c r="RDB23" s="466"/>
      <c r="RDC23" s="467"/>
      <c r="RDD23" s="97"/>
      <c r="RDE23" s="466"/>
      <c r="RDF23" s="467"/>
      <c r="RDG23" s="466"/>
      <c r="RDH23" s="467"/>
      <c r="RDI23" s="466"/>
      <c r="RDJ23" s="467"/>
      <c r="RDK23" s="466"/>
      <c r="RDL23" s="467"/>
      <c r="RDM23" s="466"/>
      <c r="RDN23" s="467"/>
      <c r="RDO23" s="466"/>
      <c r="RDP23" s="467"/>
      <c r="RDQ23" s="466"/>
      <c r="RDR23" s="467"/>
      <c r="RDS23" s="466"/>
      <c r="RDT23" s="467"/>
      <c r="RDU23" s="466"/>
      <c r="RDV23" s="467"/>
      <c r="RDW23" s="466"/>
      <c r="RDX23" s="467"/>
      <c r="RDY23" s="466"/>
      <c r="RDZ23" s="467"/>
      <c r="REA23" s="466"/>
      <c r="REB23" s="467"/>
      <c r="REC23" s="97"/>
      <c r="RED23" s="466"/>
      <c r="REE23" s="467"/>
      <c r="REF23" s="466"/>
      <c r="REG23" s="467"/>
      <c r="REH23" s="466"/>
      <c r="REI23" s="467"/>
      <c r="REJ23" s="466"/>
      <c r="REK23" s="467"/>
      <c r="REL23" s="466"/>
      <c r="REM23" s="467"/>
      <c r="REN23" s="466"/>
      <c r="REO23" s="467"/>
      <c r="REP23" s="466"/>
      <c r="REQ23" s="467"/>
      <c r="RER23" s="466"/>
      <c r="RES23" s="467"/>
      <c r="RET23" s="466"/>
      <c r="REU23" s="467"/>
      <c r="REV23" s="466"/>
      <c r="REW23" s="467"/>
      <c r="REX23" s="466"/>
      <c r="REY23" s="467"/>
      <c r="REZ23" s="466"/>
      <c r="RFA23" s="467"/>
      <c r="RFB23" s="97"/>
      <c r="RFC23" s="466"/>
      <c r="RFD23" s="467"/>
      <c r="RFE23" s="466"/>
      <c r="RFF23" s="467"/>
      <c r="RFG23" s="466"/>
      <c r="RFH23" s="467"/>
      <c r="RFI23" s="466"/>
      <c r="RFJ23" s="467"/>
      <c r="RFK23" s="466"/>
      <c r="RFL23" s="467"/>
      <c r="RFM23" s="466"/>
      <c r="RFN23" s="467"/>
      <c r="RFO23" s="466"/>
      <c r="RFP23" s="467"/>
      <c r="RFQ23" s="466"/>
      <c r="RFR23" s="467"/>
      <c r="RFS23" s="466"/>
      <c r="RFT23" s="467"/>
      <c r="RFU23" s="466"/>
      <c r="RFV23" s="467"/>
      <c r="RFW23" s="466"/>
      <c r="RFX23" s="467"/>
      <c r="RFY23" s="466"/>
      <c r="RFZ23" s="467"/>
      <c r="RGA23" s="97"/>
      <c r="RGB23" s="466"/>
      <c r="RGC23" s="467"/>
      <c r="RGD23" s="466"/>
      <c r="RGE23" s="467"/>
      <c r="RGF23" s="466"/>
      <c r="RGG23" s="467"/>
      <c r="RGH23" s="466"/>
      <c r="RGI23" s="467"/>
      <c r="RGJ23" s="466"/>
      <c r="RGK23" s="467"/>
      <c r="RGL23" s="466"/>
      <c r="RGM23" s="467"/>
      <c r="RGN23" s="466"/>
      <c r="RGO23" s="467"/>
      <c r="RGP23" s="466"/>
      <c r="RGQ23" s="467"/>
      <c r="RGR23" s="466"/>
      <c r="RGS23" s="467"/>
      <c r="RGT23" s="466"/>
      <c r="RGU23" s="467"/>
      <c r="RGV23" s="466"/>
      <c r="RGW23" s="467"/>
      <c r="RGX23" s="466"/>
      <c r="RGY23" s="467"/>
      <c r="RGZ23" s="97"/>
      <c r="RHA23" s="466"/>
      <c r="RHB23" s="467"/>
      <c r="RHC23" s="466"/>
      <c r="RHD23" s="467"/>
      <c r="RHE23" s="466"/>
      <c r="RHF23" s="467"/>
      <c r="RHG23" s="466"/>
      <c r="RHH23" s="467"/>
      <c r="RHI23" s="466"/>
      <c r="RHJ23" s="467"/>
      <c r="RHK23" s="466"/>
      <c r="RHL23" s="467"/>
      <c r="RHM23" s="466"/>
      <c r="RHN23" s="467"/>
      <c r="RHO23" s="466"/>
      <c r="RHP23" s="467"/>
      <c r="RHQ23" s="466"/>
      <c r="RHR23" s="467"/>
      <c r="RHS23" s="466"/>
      <c r="RHT23" s="467"/>
      <c r="RHU23" s="466"/>
      <c r="RHV23" s="467"/>
      <c r="RHW23" s="466"/>
      <c r="RHX23" s="467"/>
      <c r="RHY23" s="97"/>
      <c r="RHZ23" s="466"/>
      <c r="RIA23" s="467"/>
      <c r="RIB23" s="466"/>
      <c r="RIC23" s="467"/>
      <c r="RID23" s="466"/>
      <c r="RIE23" s="467"/>
      <c r="RIF23" s="466"/>
      <c r="RIG23" s="467"/>
      <c r="RIH23" s="466"/>
      <c r="RII23" s="467"/>
      <c r="RIJ23" s="466"/>
      <c r="RIK23" s="467"/>
      <c r="RIL23" s="466"/>
      <c r="RIM23" s="467"/>
      <c r="RIN23" s="466"/>
      <c r="RIO23" s="467"/>
      <c r="RIP23" s="466"/>
      <c r="RIQ23" s="467"/>
      <c r="RIR23" s="466"/>
      <c r="RIS23" s="467"/>
      <c r="RIT23" s="466"/>
      <c r="RIU23" s="467"/>
      <c r="RIV23" s="466"/>
      <c r="RIW23" s="467"/>
      <c r="RIX23" s="97"/>
      <c r="RIY23" s="466"/>
      <c r="RIZ23" s="467"/>
      <c r="RJA23" s="466"/>
      <c r="RJB23" s="467"/>
      <c r="RJC23" s="466"/>
      <c r="RJD23" s="467"/>
      <c r="RJE23" s="466"/>
      <c r="RJF23" s="467"/>
      <c r="RJG23" s="466"/>
      <c r="RJH23" s="467"/>
      <c r="RJI23" s="466"/>
      <c r="RJJ23" s="467"/>
      <c r="RJK23" s="466"/>
      <c r="RJL23" s="467"/>
      <c r="RJM23" s="466"/>
      <c r="RJN23" s="467"/>
      <c r="RJO23" s="466"/>
      <c r="RJP23" s="467"/>
      <c r="RJQ23" s="466"/>
      <c r="RJR23" s="467"/>
      <c r="RJS23" s="466"/>
      <c r="RJT23" s="467"/>
      <c r="RJU23" s="466"/>
      <c r="RJV23" s="467"/>
      <c r="RJW23" s="97"/>
      <c r="RJX23" s="466"/>
      <c r="RJY23" s="467"/>
      <c r="RJZ23" s="466"/>
      <c r="RKA23" s="467"/>
      <c r="RKB23" s="466"/>
      <c r="RKC23" s="467"/>
      <c r="RKD23" s="466"/>
      <c r="RKE23" s="467"/>
      <c r="RKF23" s="466"/>
      <c r="RKG23" s="467"/>
      <c r="RKH23" s="466"/>
      <c r="RKI23" s="467"/>
      <c r="RKJ23" s="466"/>
      <c r="RKK23" s="467"/>
      <c r="RKL23" s="466"/>
      <c r="RKM23" s="467"/>
      <c r="RKN23" s="466"/>
      <c r="RKO23" s="467"/>
      <c r="RKP23" s="466"/>
      <c r="RKQ23" s="467"/>
      <c r="RKR23" s="466"/>
      <c r="RKS23" s="467"/>
      <c r="RKT23" s="466"/>
      <c r="RKU23" s="467"/>
      <c r="RKV23" s="97"/>
      <c r="RKW23" s="466"/>
      <c r="RKX23" s="467"/>
      <c r="RKY23" s="466"/>
      <c r="RKZ23" s="467"/>
      <c r="RLA23" s="466"/>
      <c r="RLB23" s="467"/>
      <c r="RLC23" s="466"/>
      <c r="RLD23" s="467"/>
      <c r="RLE23" s="466"/>
      <c r="RLF23" s="467"/>
      <c r="RLG23" s="466"/>
      <c r="RLH23" s="467"/>
      <c r="RLI23" s="466"/>
      <c r="RLJ23" s="467"/>
      <c r="RLK23" s="466"/>
      <c r="RLL23" s="467"/>
      <c r="RLM23" s="466"/>
      <c r="RLN23" s="467"/>
      <c r="RLO23" s="466"/>
      <c r="RLP23" s="467"/>
      <c r="RLQ23" s="466"/>
      <c r="RLR23" s="467"/>
      <c r="RLS23" s="466"/>
      <c r="RLT23" s="467"/>
      <c r="RLU23" s="97"/>
      <c r="RLV23" s="466"/>
      <c r="RLW23" s="467"/>
      <c r="RLX23" s="466"/>
      <c r="RLY23" s="467"/>
      <c r="RLZ23" s="466"/>
      <c r="RMA23" s="467"/>
      <c r="RMB23" s="466"/>
      <c r="RMC23" s="467"/>
      <c r="RMD23" s="466"/>
      <c r="RME23" s="467"/>
      <c r="RMF23" s="466"/>
      <c r="RMG23" s="467"/>
      <c r="RMH23" s="466"/>
      <c r="RMI23" s="467"/>
      <c r="RMJ23" s="466"/>
      <c r="RMK23" s="467"/>
      <c r="RML23" s="466"/>
      <c r="RMM23" s="467"/>
      <c r="RMN23" s="466"/>
      <c r="RMO23" s="467"/>
      <c r="RMP23" s="466"/>
      <c r="RMQ23" s="467"/>
      <c r="RMR23" s="466"/>
      <c r="RMS23" s="467"/>
      <c r="RMT23" s="97"/>
      <c r="RMU23" s="466"/>
      <c r="RMV23" s="467"/>
      <c r="RMW23" s="466"/>
      <c r="RMX23" s="467"/>
      <c r="RMY23" s="466"/>
      <c r="RMZ23" s="467"/>
      <c r="RNA23" s="466"/>
      <c r="RNB23" s="467"/>
      <c r="RNC23" s="466"/>
      <c r="RND23" s="467"/>
      <c r="RNE23" s="466"/>
      <c r="RNF23" s="467"/>
      <c r="RNG23" s="466"/>
      <c r="RNH23" s="467"/>
      <c r="RNI23" s="466"/>
      <c r="RNJ23" s="467"/>
      <c r="RNK23" s="466"/>
      <c r="RNL23" s="467"/>
      <c r="RNM23" s="466"/>
      <c r="RNN23" s="467"/>
      <c r="RNO23" s="466"/>
      <c r="RNP23" s="467"/>
      <c r="RNQ23" s="466"/>
      <c r="RNR23" s="467"/>
      <c r="RNS23" s="97"/>
      <c r="RNT23" s="466"/>
      <c r="RNU23" s="467"/>
      <c r="RNV23" s="466"/>
      <c r="RNW23" s="467"/>
      <c r="RNX23" s="466"/>
      <c r="RNY23" s="467"/>
      <c r="RNZ23" s="466"/>
      <c r="ROA23" s="467"/>
      <c r="ROB23" s="466"/>
      <c r="ROC23" s="467"/>
      <c r="ROD23" s="466"/>
      <c r="ROE23" s="467"/>
      <c r="ROF23" s="466"/>
      <c r="ROG23" s="467"/>
      <c r="ROH23" s="466"/>
      <c r="ROI23" s="467"/>
      <c r="ROJ23" s="466"/>
      <c r="ROK23" s="467"/>
      <c r="ROL23" s="466"/>
      <c r="ROM23" s="467"/>
      <c r="RON23" s="466"/>
      <c r="ROO23" s="467"/>
      <c r="ROP23" s="466"/>
      <c r="ROQ23" s="467"/>
      <c r="ROR23" s="97"/>
      <c r="ROS23" s="466"/>
      <c r="ROT23" s="467"/>
      <c r="ROU23" s="466"/>
      <c r="ROV23" s="467"/>
      <c r="ROW23" s="466"/>
      <c r="ROX23" s="467"/>
      <c r="ROY23" s="466"/>
      <c r="ROZ23" s="467"/>
      <c r="RPA23" s="466"/>
      <c r="RPB23" s="467"/>
      <c r="RPC23" s="466"/>
      <c r="RPD23" s="467"/>
      <c r="RPE23" s="466"/>
      <c r="RPF23" s="467"/>
      <c r="RPG23" s="466"/>
      <c r="RPH23" s="467"/>
      <c r="RPI23" s="466"/>
      <c r="RPJ23" s="467"/>
      <c r="RPK23" s="466"/>
      <c r="RPL23" s="467"/>
      <c r="RPM23" s="466"/>
      <c r="RPN23" s="467"/>
      <c r="RPO23" s="466"/>
      <c r="RPP23" s="467"/>
      <c r="RPQ23" s="97"/>
      <c r="RPR23" s="466"/>
      <c r="RPS23" s="467"/>
      <c r="RPT23" s="466"/>
      <c r="RPU23" s="467"/>
      <c r="RPV23" s="466"/>
      <c r="RPW23" s="467"/>
      <c r="RPX23" s="466"/>
      <c r="RPY23" s="467"/>
      <c r="RPZ23" s="466"/>
      <c r="RQA23" s="467"/>
      <c r="RQB23" s="466"/>
      <c r="RQC23" s="467"/>
      <c r="RQD23" s="466"/>
      <c r="RQE23" s="467"/>
      <c r="RQF23" s="466"/>
      <c r="RQG23" s="467"/>
      <c r="RQH23" s="466"/>
      <c r="RQI23" s="467"/>
      <c r="RQJ23" s="466"/>
      <c r="RQK23" s="467"/>
      <c r="RQL23" s="466"/>
      <c r="RQM23" s="467"/>
      <c r="RQN23" s="466"/>
      <c r="RQO23" s="467"/>
      <c r="RQP23" s="97"/>
      <c r="RQQ23" s="466"/>
      <c r="RQR23" s="467"/>
      <c r="RQS23" s="466"/>
      <c r="RQT23" s="467"/>
      <c r="RQU23" s="466"/>
      <c r="RQV23" s="467"/>
      <c r="RQW23" s="466"/>
      <c r="RQX23" s="467"/>
      <c r="RQY23" s="466"/>
      <c r="RQZ23" s="467"/>
      <c r="RRA23" s="466"/>
      <c r="RRB23" s="467"/>
      <c r="RRC23" s="466"/>
      <c r="RRD23" s="467"/>
      <c r="RRE23" s="466"/>
      <c r="RRF23" s="467"/>
      <c r="RRG23" s="466"/>
      <c r="RRH23" s="467"/>
      <c r="RRI23" s="466"/>
      <c r="RRJ23" s="467"/>
      <c r="RRK23" s="466"/>
      <c r="RRL23" s="467"/>
      <c r="RRM23" s="466"/>
      <c r="RRN23" s="467"/>
      <c r="RRO23" s="97"/>
      <c r="RRP23" s="466"/>
      <c r="RRQ23" s="467"/>
      <c r="RRR23" s="466"/>
      <c r="RRS23" s="467"/>
      <c r="RRT23" s="466"/>
      <c r="RRU23" s="467"/>
      <c r="RRV23" s="466"/>
      <c r="RRW23" s="467"/>
      <c r="RRX23" s="466"/>
      <c r="RRY23" s="467"/>
      <c r="RRZ23" s="466"/>
      <c r="RSA23" s="467"/>
      <c r="RSB23" s="466"/>
      <c r="RSC23" s="467"/>
      <c r="RSD23" s="466"/>
      <c r="RSE23" s="467"/>
      <c r="RSF23" s="466"/>
      <c r="RSG23" s="467"/>
      <c r="RSH23" s="466"/>
      <c r="RSI23" s="467"/>
      <c r="RSJ23" s="466"/>
      <c r="RSK23" s="467"/>
      <c r="RSL23" s="466"/>
      <c r="RSM23" s="467"/>
      <c r="RSN23" s="97"/>
      <c r="RSO23" s="466"/>
      <c r="RSP23" s="467"/>
      <c r="RSQ23" s="466"/>
      <c r="RSR23" s="467"/>
      <c r="RSS23" s="466"/>
      <c r="RST23" s="467"/>
      <c r="RSU23" s="466"/>
      <c r="RSV23" s="467"/>
      <c r="RSW23" s="466"/>
      <c r="RSX23" s="467"/>
      <c r="RSY23" s="466"/>
      <c r="RSZ23" s="467"/>
      <c r="RTA23" s="466"/>
      <c r="RTB23" s="467"/>
      <c r="RTC23" s="466"/>
      <c r="RTD23" s="467"/>
      <c r="RTE23" s="466"/>
      <c r="RTF23" s="467"/>
      <c r="RTG23" s="466"/>
      <c r="RTH23" s="467"/>
      <c r="RTI23" s="466"/>
      <c r="RTJ23" s="467"/>
      <c r="RTK23" s="466"/>
      <c r="RTL23" s="467"/>
      <c r="RTM23" s="97"/>
      <c r="RTN23" s="466"/>
      <c r="RTO23" s="467"/>
      <c r="RTP23" s="466"/>
      <c r="RTQ23" s="467"/>
      <c r="RTR23" s="466"/>
      <c r="RTS23" s="467"/>
      <c r="RTT23" s="466"/>
      <c r="RTU23" s="467"/>
      <c r="RTV23" s="466"/>
      <c r="RTW23" s="467"/>
      <c r="RTX23" s="466"/>
      <c r="RTY23" s="467"/>
      <c r="RTZ23" s="466"/>
      <c r="RUA23" s="467"/>
      <c r="RUB23" s="466"/>
      <c r="RUC23" s="467"/>
      <c r="RUD23" s="466"/>
      <c r="RUE23" s="467"/>
      <c r="RUF23" s="466"/>
      <c r="RUG23" s="467"/>
      <c r="RUH23" s="466"/>
      <c r="RUI23" s="467"/>
      <c r="RUJ23" s="466"/>
      <c r="RUK23" s="467"/>
      <c r="RUL23" s="97"/>
      <c r="RUM23" s="466"/>
      <c r="RUN23" s="467"/>
      <c r="RUO23" s="466"/>
      <c r="RUP23" s="467"/>
      <c r="RUQ23" s="466"/>
      <c r="RUR23" s="467"/>
      <c r="RUS23" s="466"/>
      <c r="RUT23" s="467"/>
      <c r="RUU23" s="466"/>
      <c r="RUV23" s="467"/>
      <c r="RUW23" s="466"/>
      <c r="RUX23" s="467"/>
      <c r="RUY23" s="466"/>
      <c r="RUZ23" s="467"/>
      <c r="RVA23" s="466"/>
      <c r="RVB23" s="467"/>
      <c r="RVC23" s="466"/>
      <c r="RVD23" s="467"/>
      <c r="RVE23" s="466"/>
      <c r="RVF23" s="467"/>
      <c r="RVG23" s="466"/>
      <c r="RVH23" s="467"/>
      <c r="RVI23" s="466"/>
      <c r="RVJ23" s="467"/>
      <c r="RVK23" s="97"/>
      <c r="RVL23" s="466"/>
      <c r="RVM23" s="467"/>
      <c r="RVN23" s="466"/>
      <c r="RVO23" s="467"/>
      <c r="RVP23" s="466"/>
      <c r="RVQ23" s="467"/>
      <c r="RVR23" s="466"/>
      <c r="RVS23" s="467"/>
      <c r="RVT23" s="466"/>
      <c r="RVU23" s="467"/>
      <c r="RVV23" s="466"/>
      <c r="RVW23" s="467"/>
      <c r="RVX23" s="466"/>
      <c r="RVY23" s="467"/>
      <c r="RVZ23" s="466"/>
      <c r="RWA23" s="467"/>
      <c r="RWB23" s="466"/>
      <c r="RWC23" s="467"/>
      <c r="RWD23" s="466"/>
      <c r="RWE23" s="467"/>
      <c r="RWF23" s="466"/>
      <c r="RWG23" s="467"/>
      <c r="RWH23" s="466"/>
      <c r="RWI23" s="467"/>
      <c r="RWJ23" s="97"/>
      <c r="RWK23" s="466"/>
      <c r="RWL23" s="467"/>
      <c r="RWM23" s="466"/>
      <c r="RWN23" s="467"/>
      <c r="RWO23" s="466"/>
      <c r="RWP23" s="467"/>
      <c r="RWQ23" s="466"/>
      <c r="RWR23" s="467"/>
      <c r="RWS23" s="466"/>
      <c r="RWT23" s="467"/>
      <c r="RWU23" s="466"/>
      <c r="RWV23" s="467"/>
      <c r="RWW23" s="466"/>
      <c r="RWX23" s="467"/>
      <c r="RWY23" s="466"/>
      <c r="RWZ23" s="467"/>
      <c r="RXA23" s="466"/>
      <c r="RXB23" s="467"/>
      <c r="RXC23" s="466"/>
      <c r="RXD23" s="467"/>
      <c r="RXE23" s="466"/>
      <c r="RXF23" s="467"/>
      <c r="RXG23" s="466"/>
      <c r="RXH23" s="467"/>
      <c r="RXI23" s="97"/>
      <c r="RXJ23" s="466"/>
      <c r="RXK23" s="467"/>
      <c r="RXL23" s="466"/>
      <c r="RXM23" s="467"/>
      <c r="RXN23" s="466"/>
      <c r="RXO23" s="467"/>
      <c r="RXP23" s="466"/>
      <c r="RXQ23" s="467"/>
      <c r="RXR23" s="466"/>
      <c r="RXS23" s="467"/>
      <c r="RXT23" s="466"/>
      <c r="RXU23" s="467"/>
      <c r="RXV23" s="466"/>
      <c r="RXW23" s="467"/>
      <c r="RXX23" s="466"/>
      <c r="RXY23" s="467"/>
      <c r="RXZ23" s="466"/>
      <c r="RYA23" s="467"/>
      <c r="RYB23" s="466"/>
      <c r="RYC23" s="467"/>
      <c r="RYD23" s="466"/>
      <c r="RYE23" s="467"/>
      <c r="RYF23" s="466"/>
      <c r="RYG23" s="467"/>
      <c r="RYH23" s="97"/>
      <c r="RYI23" s="466"/>
      <c r="RYJ23" s="467"/>
      <c r="RYK23" s="466"/>
      <c r="RYL23" s="467"/>
      <c r="RYM23" s="466"/>
      <c r="RYN23" s="467"/>
      <c r="RYO23" s="466"/>
      <c r="RYP23" s="467"/>
      <c r="RYQ23" s="466"/>
      <c r="RYR23" s="467"/>
      <c r="RYS23" s="466"/>
      <c r="RYT23" s="467"/>
      <c r="RYU23" s="466"/>
      <c r="RYV23" s="467"/>
      <c r="RYW23" s="466"/>
      <c r="RYX23" s="467"/>
      <c r="RYY23" s="466"/>
      <c r="RYZ23" s="467"/>
      <c r="RZA23" s="466"/>
      <c r="RZB23" s="467"/>
      <c r="RZC23" s="466"/>
      <c r="RZD23" s="467"/>
      <c r="RZE23" s="466"/>
      <c r="RZF23" s="467"/>
      <c r="RZG23" s="97"/>
      <c r="RZH23" s="466"/>
      <c r="RZI23" s="467"/>
      <c r="RZJ23" s="466"/>
      <c r="RZK23" s="467"/>
      <c r="RZL23" s="466"/>
      <c r="RZM23" s="467"/>
      <c r="RZN23" s="466"/>
      <c r="RZO23" s="467"/>
      <c r="RZP23" s="466"/>
      <c r="RZQ23" s="467"/>
      <c r="RZR23" s="466"/>
      <c r="RZS23" s="467"/>
      <c r="RZT23" s="466"/>
      <c r="RZU23" s="467"/>
      <c r="RZV23" s="466"/>
      <c r="RZW23" s="467"/>
      <c r="RZX23" s="466"/>
      <c r="RZY23" s="467"/>
      <c r="RZZ23" s="466"/>
      <c r="SAA23" s="467"/>
      <c r="SAB23" s="466"/>
      <c r="SAC23" s="467"/>
      <c r="SAD23" s="466"/>
      <c r="SAE23" s="467"/>
      <c r="SAF23" s="97"/>
      <c r="SAG23" s="466"/>
      <c r="SAH23" s="467"/>
      <c r="SAI23" s="466"/>
      <c r="SAJ23" s="467"/>
      <c r="SAK23" s="466"/>
      <c r="SAL23" s="467"/>
      <c r="SAM23" s="466"/>
      <c r="SAN23" s="467"/>
      <c r="SAO23" s="466"/>
      <c r="SAP23" s="467"/>
      <c r="SAQ23" s="466"/>
      <c r="SAR23" s="467"/>
      <c r="SAS23" s="466"/>
      <c r="SAT23" s="467"/>
      <c r="SAU23" s="466"/>
      <c r="SAV23" s="467"/>
      <c r="SAW23" s="466"/>
      <c r="SAX23" s="467"/>
      <c r="SAY23" s="466"/>
      <c r="SAZ23" s="467"/>
      <c r="SBA23" s="466"/>
      <c r="SBB23" s="467"/>
      <c r="SBC23" s="466"/>
      <c r="SBD23" s="467"/>
      <c r="SBE23" s="97"/>
      <c r="SBF23" s="466"/>
      <c r="SBG23" s="467"/>
      <c r="SBH23" s="466"/>
      <c r="SBI23" s="467"/>
      <c r="SBJ23" s="466"/>
      <c r="SBK23" s="467"/>
      <c r="SBL23" s="466"/>
      <c r="SBM23" s="467"/>
      <c r="SBN23" s="466"/>
      <c r="SBO23" s="467"/>
      <c r="SBP23" s="466"/>
      <c r="SBQ23" s="467"/>
      <c r="SBR23" s="466"/>
      <c r="SBS23" s="467"/>
      <c r="SBT23" s="466"/>
      <c r="SBU23" s="467"/>
      <c r="SBV23" s="466"/>
      <c r="SBW23" s="467"/>
      <c r="SBX23" s="466"/>
      <c r="SBY23" s="467"/>
      <c r="SBZ23" s="466"/>
      <c r="SCA23" s="467"/>
      <c r="SCB23" s="466"/>
      <c r="SCC23" s="467"/>
      <c r="SCD23" s="97"/>
      <c r="SCE23" s="466"/>
      <c r="SCF23" s="467"/>
      <c r="SCG23" s="466"/>
      <c r="SCH23" s="467"/>
      <c r="SCI23" s="466"/>
      <c r="SCJ23" s="467"/>
      <c r="SCK23" s="466"/>
      <c r="SCL23" s="467"/>
      <c r="SCM23" s="466"/>
      <c r="SCN23" s="467"/>
      <c r="SCO23" s="466"/>
      <c r="SCP23" s="467"/>
      <c r="SCQ23" s="466"/>
      <c r="SCR23" s="467"/>
      <c r="SCS23" s="466"/>
      <c r="SCT23" s="467"/>
      <c r="SCU23" s="466"/>
      <c r="SCV23" s="467"/>
      <c r="SCW23" s="466"/>
      <c r="SCX23" s="467"/>
      <c r="SCY23" s="466"/>
      <c r="SCZ23" s="467"/>
      <c r="SDA23" s="466"/>
      <c r="SDB23" s="467"/>
      <c r="SDC23" s="97"/>
      <c r="SDD23" s="466"/>
      <c r="SDE23" s="467"/>
      <c r="SDF23" s="466"/>
      <c r="SDG23" s="467"/>
      <c r="SDH23" s="466"/>
      <c r="SDI23" s="467"/>
      <c r="SDJ23" s="466"/>
      <c r="SDK23" s="467"/>
      <c r="SDL23" s="466"/>
      <c r="SDM23" s="467"/>
      <c r="SDN23" s="466"/>
      <c r="SDO23" s="467"/>
      <c r="SDP23" s="466"/>
      <c r="SDQ23" s="467"/>
      <c r="SDR23" s="466"/>
      <c r="SDS23" s="467"/>
      <c r="SDT23" s="466"/>
      <c r="SDU23" s="467"/>
      <c r="SDV23" s="466"/>
      <c r="SDW23" s="467"/>
      <c r="SDX23" s="466"/>
      <c r="SDY23" s="467"/>
      <c r="SDZ23" s="466"/>
      <c r="SEA23" s="467"/>
      <c r="SEB23" s="97"/>
      <c r="SEC23" s="466"/>
      <c r="SED23" s="467"/>
      <c r="SEE23" s="466"/>
      <c r="SEF23" s="467"/>
      <c r="SEG23" s="466"/>
      <c r="SEH23" s="467"/>
      <c r="SEI23" s="466"/>
      <c r="SEJ23" s="467"/>
      <c r="SEK23" s="466"/>
      <c r="SEL23" s="467"/>
      <c r="SEM23" s="466"/>
      <c r="SEN23" s="467"/>
      <c r="SEO23" s="466"/>
      <c r="SEP23" s="467"/>
      <c r="SEQ23" s="466"/>
      <c r="SER23" s="467"/>
      <c r="SES23" s="466"/>
      <c r="SET23" s="467"/>
      <c r="SEU23" s="466"/>
      <c r="SEV23" s="467"/>
      <c r="SEW23" s="466"/>
      <c r="SEX23" s="467"/>
      <c r="SEY23" s="466"/>
      <c r="SEZ23" s="467"/>
      <c r="SFA23" s="97"/>
      <c r="SFB23" s="466"/>
      <c r="SFC23" s="467"/>
      <c r="SFD23" s="466"/>
      <c r="SFE23" s="467"/>
      <c r="SFF23" s="466"/>
      <c r="SFG23" s="467"/>
      <c r="SFH23" s="466"/>
      <c r="SFI23" s="467"/>
      <c r="SFJ23" s="466"/>
      <c r="SFK23" s="467"/>
      <c r="SFL23" s="466"/>
      <c r="SFM23" s="467"/>
      <c r="SFN23" s="466"/>
      <c r="SFO23" s="467"/>
      <c r="SFP23" s="466"/>
      <c r="SFQ23" s="467"/>
      <c r="SFR23" s="466"/>
      <c r="SFS23" s="467"/>
      <c r="SFT23" s="466"/>
      <c r="SFU23" s="467"/>
      <c r="SFV23" s="466"/>
      <c r="SFW23" s="467"/>
      <c r="SFX23" s="466"/>
      <c r="SFY23" s="467"/>
      <c r="SFZ23" s="97"/>
      <c r="SGA23" s="466"/>
      <c r="SGB23" s="467"/>
      <c r="SGC23" s="466"/>
      <c r="SGD23" s="467"/>
      <c r="SGE23" s="466"/>
      <c r="SGF23" s="467"/>
      <c r="SGG23" s="466"/>
      <c r="SGH23" s="467"/>
      <c r="SGI23" s="466"/>
      <c r="SGJ23" s="467"/>
      <c r="SGK23" s="466"/>
      <c r="SGL23" s="467"/>
      <c r="SGM23" s="466"/>
      <c r="SGN23" s="467"/>
      <c r="SGO23" s="466"/>
      <c r="SGP23" s="467"/>
      <c r="SGQ23" s="466"/>
      <c r="SGR23" s="467"/>
      <c r="SGS23" s="466"/>
      <c r="SGT23" s="467"/>
      <c r="SGU23" s="466"/>
      <c r="SGV23" s="467"/>
      <c r="SGW23" s="466"/>
      <c r="SGX23" s="467"/>
      <c r="SGY23" s="97"/>
      <c r="SGZ23" s="466"/>
      <c r="SHA23" s="467"/>
      <c r="SHB23" s="466"/>
      <c r="SHC23" s="467"/>
      <c r="SHD23" s="466"/>
      <c r="SHE23" s="467"/>
      <c r="SHF23" s="466"/>
      <c r="SHG23" s="467"/>
      <c r="SHH23" s="466"/>
      <c r="SHI23" s="467"/>
      <c r="SHJ23" s="466"/>
      <c r="SHK23" s="467"/>
      <c r="SHL23" s="466"/>
      <c r="SHM23" s="467"/>
      <c r="SHN23" s="466"/>
      <c r="SHO23" s="467"/>
      <c r="SHP23" s="466"/>
      <c r="SHQ23" s="467"/>
      <c r="SHR23" s="466"/>
      <c r="SHS23" s="467"/>
      <c r="SHT23" s="466"/>
      <c r="SHU23" s="467"/>
      <c r="SHV23" s="466"/>
      <c r="SHW23" s="467"/>
      <c r="SHX23" s="97"/>
      <c r="SHY23" s="466"/>
      <c r="SHZ23" s="467"/>
      <c r="SIA23" s="466"/>
      <c r="SIB23" s="467"/>
      <c r="SIC23" s="466"/>
      <c r="SID23" s="467"/>
      <c r="SIE23" s="466"/>
      <c r="SIF23" s="467"/>
      <c r="SIG23" s="466"/>
      <c r="SIH23" s="467"/>
      <c r="SII23" s="466"/>
      <c r="SIJ23" s="467"/>
      <c r="SIK23" s="466"/>
      <c r="SIL23" s="467"/>
      <c r="SIM23" s="466"/>
      <c r="SIN23" s="467"/>
      <c r="SIO23" s="466"/>
      <c r="SIP23" s="467"/>
      <c r="SIQ23" s="466"/>
      <c r="SIR23" s="467"/>
      <c r="SIS23" s="466"/>
      <c r="SIT23" s="467"/>
      <c r="SIU23" s="466"/>
      <c r="SIV23" s="467"/>
      <c r="SIW23" s="97"/>
      <c r="SIX23" s="466"/>
      <c r="SIY23" s="467"/>
      <c r="SIZ23" s="466"/>
      <c r="SJA23" s="467"/>
      <c r="SJB23" s="466"/>
      <c r="SJC23" s="467"/>
      <c r="SJD23" s="466"/>
      <c r="SJE23" s="467"/>
      <c r="SJF23" s="466"/>
      <c r="SJG23" s="467"/>
      <c r="SJH23" s="466"/>
      <c r="SJI23" s="467"/>
      <c r="SJJ23" s="466"/>
      <c r="SJK23" s="467"/>
      <c r="SJL23" s="466"/>
      <c r="SJM23" s="467"/>
      <c r="SJN23" s="466"/>
      <c r="SJO23" s="467"/>
      <c r="SJP23" s="466"/>
      <c r="SJQ23" s="467"/>
      <c r="SJR23" s="466"/>
      <c r="SJS23" s="467"/>
      <c r="SJT23" s="466"/>
      <c r="SJU23" s="467"/>
      <c r="SJV23" s="97"/>
      <c r="SJW23" s="466"/>
      <c r="SJX23" s="467"/>
      <c r="SJY23" s="466"/>
      <c r="SJZ23" s="467"/>
      <c r="SKA23" s="466"/>
      <c r="SKB23" s="467"/>
      <c r="SKC23" s="466"/>
      <c r="SKD23" s="467"/>
      <c r="SKE23" s="466"/>
      <c r="SKF23" s="467"/>
      <c r="SKG23" s="466"/>
      <c r="SKH23" s="467"/>
      <c r="SKI23" s="466"/>
      <c r="SKJ23" s="467"/>
      <c r="SKK23" s="466"/>
      <c r="SKL23" s="467"/>
      <c r="SKM23" s="466"/>
      <c r="SKN23" s="467"/>
      <c r="SKO23" s="466"/>
      <c r="SKP23" s="467"/>
      <c r="SKQ23" s="466"/>
      <c r="SKR23" s="467"/>
      <c r="SKS23" s="466"/>
      <c r="SKT23" s="467"/>
      <c r="SKU23" s="97"/>
      <c r="SKV23" s="466"/>
      <c r="SKW23" s="467"/>
      <c r="SKX23" s="466"/>
      <c r="SKY23" s="467"/>
      <c r="SKZ23" s="466"/>
      <c r="SLA23" s="467"/>
      <c r="SLB23" s="466"/>
      <c r="SLC23" s="467"/>
      <c r="SLD23" s="466"/>
      <c r="SLE23" s="467"/>
      <c r="SLF23" s="466"/>
      <c r="SLG23" s="467"/>
      <c r="SLH23" s="466"/>
      <c r="SLI23" s="467"/>
      <c r="SLJ23" s="466"/>
      <c r="SLK23" s="467"/>
      <c r="SLL23" s="466"/>
      <c r="SLM23" s="467"/>
      <c r="SLN23" s="466"/>
      <c r="SLO23" s="467"/>
      <c r="SLP23" s="466"/>
      <c r="SLQ23" s="467"/>
      <c r="SLR23" s="466"/>
      <c r="SLS23" s="467"/>
      <c r="SLT23" s="97"/>
      <c r="SLU23" s="466"/>
      <c r="SLV23" s="467"/>
      <c r="SLW23" s="466"/>
      <c r="SLX23" s="467"/>
      <c r="SLY23" s="466"/>
      <c r="SLZ23" s="467"/>
      <c r="SMA23" s="466"/>
      <c r="SMB23" s="467"/>
      <c r="SMC23" s="466"/>
      <c r="SMD23" s="467"/>
      <c r="SME23" s="466"/>
      <c r="SMF23" s="467"/>
      <c r="SMG23" s="466"/>
      <c r="SMH23" s="467"/>
      <c r="SMI23" s="466"/>
      <c r="SMJ23" s="467"/>
      <c r="SMK23" s="466"/>
      <c r="SML23" s="467"/>
      <c r="SMM23" s="466"/>
      <c r="SMN23" s="467"/>
      <c r="SMO23" s="466"/>
      <c r="SMP23" s="467"/>
      <c r="SMQ23" s="466"/>
      <c r="SMR23" s="467"/>
      <c r="SMS23" s="97"/>
      <c r="SMT23" s="466"/>
      <c r="SMU23" s="467"/>
      <c r="SMV23" s="466"/>
      <c r="SMW23" s="467"/>
      <c r="SMX23" s="466"/>
      <c r="SMY23" s="467"/>
      <c r="SMZ23" s="466"/>
      <c r="SNA23" s="467"/>
      <c r="SNB23" s="466"/>
      <c r="SNC23" s="467"/>
      <c r="SND23" s="466"/>
      <c r="SNE23" s="467"/>
      <c r="SNF23" s="466"/>
      <c r="SNG23" s="467"/>
      <c r="SNH23" s="466"/>
      <c r="SNI23" s="467"/>
      <c r="SNJ23" s="466"/>
      <c r="SNK23" s="467"/>
      <c r="SNL23" s="466"/>
      <c r="SNM23" s="467"/>
      <c r="SNN23" s="466"/>
      <c r="SNO23" s="467"/>
      <c r="SNP23" s="466"/>
      <c r="SNQ23" s="467"/>
      <c r="SNR23" s="97"/>
      <c r="SNS23" s="466"/>
      <c r="SNT23" s="467"/>
      <c r="SNU23" s="466"/>
      <c r="SNV23" s="467"/>
      <c r="SNW23" s="466"/>
      <c r="SNX23" s="467"/>
      <c r="SNY23" s="466"/>
      <c r="SNZ23" s="467"/>
      <c r="SOA23" s="466"/>
      <c r="SOB23" s="467"/>
      <c r="SOC23" s="466"/>
      <c r="SOD23" s="467"/>
      <c r="SOE23" s="466"/>
      <c r="SOF23" s="467"/>
      <c r="SOG23" s="466"/>
      <c r="SOH23" s="467"/>
      <c r="SOI23" s="466"/>
      <c r="SOJ23" s="467"/>
      <c r="SOK23" s="466"/>
      <c r="SOL23" s="467"/>
      <c r="SOM23" s="466"/>
      <c r="SON23" s="467"/>
      <c r="SOO23" s="466"/>
      <c r="SOP23" s="467"/>
      <c r="SOQ23" s="97"/>
      <c r="SOR23" s="466"/>
      <c r="SOS23" s="467"/>
      <c r="SOT23" s="466"/>
      <c r="SOU23" s="467"/>
      <c r="SOV23" s="466"/>
      <c r="SOW23" s="467"/>
      <c r="SOX23" s="466"/>
      <c r="SOY23" s="467"/>
      <c r="SOZ23" s="466"/>
      <c r="SPA23" s="467"/>
      <c r="SPB23" s="466"/>
      <c r="SPC23" s="467"/>
      <c r="SPD23" s="466"/>
      <c r="SPE23" s="467"/>
      <c r="SPF23" s="466"/>
      <c r="SPG23" s="467"/>
      <c r="SPH23" s="466"/>
      <c r="SPI23" s="467"/>
      <c r="SPJ23" s="466"/>
      <c r="SPK23" s="467"/>
      <c r="SPL23" s="466"/>
      <c r="SPM23" s="467"/>
      <c r="SPN23" s="466"/>
      <c r="SPO23" s="467"/>
      <c r="SPP23" s="97"/>
      <c r="SPQ23" s="466"/>
      <c r="SPR23" s="467"/>
      <c r="SPS23" s="466"/>
      <c r="SPT23" s="467"/>
      <c r="SPU23" s="466"/>
      <c r="SPV23" s="467"/>
      <c r="SPW23" s="466"/>
      <c r="SPX23" s="467"/>
      <c r="SPY23" s="466"/>
      <c r="SPZ23" s="467"/>
      <c r="SQA23" s="466"/>
      <c r="SQB23" s="467"/>
      <c r="SQC23" s="466"/>
      <c r="SQD23" s="467"/>
      <c r="SQE23" s="466"/>
      <c r="SQF23" s="467"/>
      <c r="SQG23" s="466"/>
      <c r="SQH23" s="467"/>
      <c r="SQI23" s="466"/>
      <c r="SQJ23" s="467"/>
      <c r="SQK23" s="466"/>
      <c r="SQL23" s="467"/>
      <c r="SQM23" s="466"/>
      <c r="SQN23" s="467"/>
      <c r="SQO23" s="97"/>
      <c r="SQP23" s="466"/>
      <c r="SQQ23" s="467"/>
      <c r="SQR23" s="466"/>
      <c r="SQS23" s="467"/>
      <c r="SQT23" s="466"/>
      <c r="SQU23" s="467"/>
      <c r="SQV23" s="466"/>
      <c r="SQW23" s="467"/>
      <c r="SQX23" s="466"/>
      <c r="SQY23" s="467"/>
      <c r="SQZ23" s="466"/>
      <c r="SRA23" s="467"/>
      <c r="SRB23" s="466"/>
      <c r="SRC23" s="467"/>
      <c r="SRD23" s="466"/>
      <c r="SRE23" s="467"/>
      <c r="SRF23" s="466"/>
      <c r="SRG23" s="467"/>
      <c r="SRH23" s="466"/>
      <c r="SRI23" s="467"/>
      <c r="SRJ23" s="466"/>
      <c r="SRK23" s="467"/>
      <c r="SRL23" s="466"/>
      <c r="SRM23" s="467"/>
      <c r="SRN23" s="97"/>
      <c r="SRO23" s="466"/>
      <c r="SRP23" s="467"/>
      <c r="SRQ23" s="466"/>
      <c r="SRR23" s="467"/>
      <c r="SRS23" s="466"/>
      <c r="SRT23" s="467"/>
      <c r="SRU23" s="466"/>
      <c r="SRV23" s="467"/>
      <c r="SRW23" s="466"/>
      <c r="SRX23" s="467"/>
      <c r="SRY23" s="466"/>
      <c r="SRZ23" s="467"/>
      <c r="SSA23" s="466"/>
      <c r="SSB23" s="467"/>
      <c r="SSC23" s="466"/>
      <c r="SSD23" s="467"/>
      <c r="SSE23" s="466"/>
      <c r="SSF23" s="467"/>
      <c r="SSG23" s="466"/>
      <c r="SSH23" s="467"/>
      <c r="SSI23" s="466"/>
      <c r="SSJ23" s="467"/>
      <c r="SSK23" s="466"/>
      <c r="SSL23" s="467"/>
      <c r="SSM23" s="97"/>
      <c r="SSN23" s="466"/>
      <c r="SSO23" s="467"/>
      <c r="SSP23" s="466"/>
      <c r="SSQ23" s="467"/>
      <c r="SSR23" s="466"/>
      <c r="SSS23" s="467"/>
      <c r="SST23" s="466"/>
      <c r="SSU23" s="467"/>
      <c r="SSV23" s="466"/>
      <c r="SSW23" s="467"/>
      <c r="SSX23" s="466"/>
      <c r="SSY23" s="467"/>
      <c r="SSZ23" s="466"/>
      <c r="STA23" s="467"/>
      <c r="STB23" s="466"/>
      <c r="STC23" s="467"/>
      <c r="STD23" s="466"/>
      <c r="STE23" s="467"/>
      <c r="STF23" s="466"/>
      <c r="STG23" s="467"/>
      <c r="STH23" s="466"/>
      <c r="STI23" s="467"/>
      <c r="STJ23" s="466"/>
      <c r="STK23" s="467"/>
      <c r="STL23" s="97"/>
      <c r="STM23" s="466"/>
      <c r="STN23" s="467"/>
      <c r="STO23" s="466"/>
      <c r="STP23" s="467"/>
      <c r="STQ23" s="466"/>
      <c r="STR23" s="467"/>
      <c r="STS23" s="466"/>
      <c r="STT23" s="467"/>
      <c r="STU23" s="466"/>
      <c r="STV23" s="467"/>
      <c r="STW23" s="466"/>
      <c r="STX23" s="467"/>
      <c r="STY23" s="466"/>
      <c r="STZ23" s="467"/>
      <c r="SUA23" s="466"/>
      <c r="SUB23" s="467"/>
      <c r="SUC23" s="466"/>
      <c r="SUD23" s="467"/>
      <c r="SUE23" s="466"/>
      <c r="SUF23" s="467"/>
      <c r="SUG23" s="466"/>
      <c r="SUH23" s="467"/>
      <c r="SUI23" s="466"/>
      <c r="SUJ23" s="467"/>
      <c r="SUK23" s="97"/>
      <c r="SUL23" s="466"/>
      <c r="SUM23" s="467"/>
      <c r="SUN23" s="466"/>
      <c r="SUO23" s="467"/>
      <c r="SUP23" s="466"/>
      <c r="SUQ23" s="467"/>
      <c r="SUR23" s="466"/>
      <c r="SUS23" s="467"/>
      <c r="SUT23" s="466"/>
      <c r="SUU23" s="467"/>
      <c r="SUV23" s="466"/>
      <c r="SUW23" s="467"/>
      <c r="SUX23" s="466"/>
      <c r="SUY23" s="467"/>
      <c r="SUZ23" s="466"/>
      <c r="SVA23" s="467"/>
      <c r="SVB23" s="466"/>
      <c r="SVC23" s="467"/>
      <c r="SVD23" s="466"/>
      <c r="SVE23" s="467"/>
      <c r="SVF23" s="466"/>
      <c r="SVG23" s="467"/>
      <c r="SVH23" s="466"/>
      <c r="SVI23" s="467"/>
      <c r="SVJ23" s="97"/>
      <c r="SVK23" s="466"/>
      <c r="SVL23" s="467"/>
      <c r="SVM23" s="466"/>
      <c r="SVN23" s="467"/>
      <c r="SVO23" s="466"/>
      <c r="SVP23" s="467"/>
      <c r="SVQ23" s="466"/>
      <c r="SVR23" s="467"/>
      <c r="SVS23" s="466"/>
      <c r="SVT23" s="467"/>
      <c r="SVU23" s="466"/>
      <c r="SVV23" s="467"/>
      <c r="SVW23" s="466"/>
      <c r="SVX23" s="467"/>
      <c r="SVY23" s="466"/>
      <c r="SVZ23" s="467"/>
      <c r="SWA23" s="466"/>
      <c r="SWB23" s="467"/>
      <c r="SWC23" s="466"/>
      <c r="SWD23" s="467"/>
      <c r="SWE23" s="466"/>
      <c r="SWF23" s="467"/>
      <c r="SWG23" s="466"/>
      <c r="SWH23" s="467"/>
      <c r="SWI23" s="97"/>
      <c r="SWJ23" s="466"/>
      <c r="SWK23" s="467"/>
      <c r="SWL23" s="466"/>
      <c r="SWM23" s="467"/>
      <c r="SWN23" s="466"/>
      <c r="SWO23" s="467"/>
      <c r="SWP23" s="466"/>
      <c r="SWQ23" s="467"/>
      <c r="SWR23" s="466"/>
      <c r="SWS23" s="467"/>
      <c r="SWT23" s="466"/>
      <c r="SWU23" s="467"/>
      <c r="SWV23" s="466"/>
      <c r="SWW23" s="467"/>
      <c r="SWX23" s="466"/>
      <c r="SWY23" s="467"/>
      <c r="SWZ23" s="466"/>
      <c r="SXA23" s="467"/>
      <c r="SXB23" s="466"/>
      <c r="SXC23" s="467"/>
      <c r="SXD23" s="466"/>
      <c r="SXE23" s="467"/>
      <c r="SXF23" s="466"/>
      <c r="SXG23" s="467"/>
      <c r="SXH23" s="97"/>
      <c r="SXI23" s="466"/>
      <c r="SXJ23" s="467"/>
      <c r="SXK23" s="466"/>
      <c r="SXL23" s="467"/>
      <c r="SXM23" s="466"/>
      <c r="SXN23" s="467"/>
      <c r="SXO23" s="466"/>
      <c r="SXP23" s="467"/>
      <c r="SXQ23" s="466"/>
      <c r="SXR23" s="467"/>
      <c r="SXS23" s="466"/>
      <c r="SXT23" s="467"/>
      <c r="SXU23" s="466"/>
      <c r="SXV23" s="467"/>
      <c r="SXW23" s="466"/>
      <c r="SXX23" s="467"/>
      <c r="SXY23" s="466"/>
      <c r="SXZ23" s="467"/>
      <c r="SYA23" s="466"/>
      <c r="SYB23" s="467"/>
      <c r="SYC23" s="466"/>
      <c r="SYD23" s="467"/>
      <c r="SYE23" s="466"/>
      <c r="SYF23" s="467"/>
      <c r="SYG23" s="97"/>
      <c r="SYH23" s="466"/>
      <c r="SYI23" s="467"/>
      <c r="SYJ23" s="466"/>
      <c r="SYK23" s="467"/>
      <c r="SYL23" s="466"/>
      <c r="SYM23" s="467"/>
      <c r="SYN23" s="466"/>
      <c r="SYO23" s="467"/>
      <c r="SYP23" s="466"/>
      <c r="SYQ23" s="467"/>
      <c r="SYR23" s="466"/>
      <c r="SYS23" s="467"/>
      <c r="SYT23" s="466"/>
      <c r="SYU23" s="467"/>
      <c r="SYV23" s="466"/>
      <c r="SYW23" s="467"/>
      <c r="SYX23" s="466"/>
      <c r="SYY23" s="467"/>
      <c r="SYZ23" s="466"/>
      <c r="SZA23" s="467"/>
      <c r="SZB23" s="466"/>
      <c r="SZC23" s="467"/>
      <c r="SZD23" s="466"/>
      <c r="SZE23" s="467"/>
      <c r="SZF23" s="97"/>
      <c r="SZG23" s="466"/>
      <c r="SZH23" s="467"/>
      <c r="SZI23" s="466"/>
      <c r="SZJ23" s="467"/>
      <c r="SZK23" s="466"/>
      <c r="SZL23" s="467"/>
      <c r="SZM23" s="466"/>
      <c r="SZN23" s="467"/>
      <c r="SZO23" s="466"/>
      <c r="SZP23" s="467"/>
      <c r="SZQ23" s="466"/>
      <c r="SZR23" s="467"/>
      <c r="SZS23" s="466"/>
      <c r="SZT23" s="467"/>
      <c r="SZU23" s="466"/>
      <c r="SZV23" s="467"/>
      <c r="SZW23" s="466"/>
      <c r="SZX23" s="467"/>
      <c r="SZY23" s="466"/>
      <c r="SZZ23" s="467"/>
      <c r="TAA23" s="466"/>
      <c r="TAB23" s="467"/>
      <c r="TAC23" s="466"/>
      <c r="TAD23" s="467"/>
      <c r="TAE23" s="97"/>
      <c r="TAF23" s="466"/>
      <c r="TAG23" s="467"/>
      <c r="TAH23" s="466"/>
      <c r="TAI23" s="467"/>
      <c r="TAJ23" s="466"/>
      <c r="TAK23" s="467"/>
      <c r="TAL23" s="466"/>
      <c r="TAM23" s="467"/>
      <c r="TAN23" s="466"/>
      <c r="TAO23" s="467"/>
      <c r="TAP23" s="466"/>
      <c r="TAQ23" s="467"/>
      <c r="TAR23" s="466"/>
      <c r="TAS23" s="467"/>
      <c r="TAT23" s="466"/>
      <c r="TAU23" s="467"/>
      <c r="TAV23" s="466"/>
      <c r="TAW23" s="467"/>
      <c r="TAX23" s="466"/>
      <c r="TAY23" s="467"/>
      <c r="TAZ23" s="466"/>
      <c r="TBA23" s="467"/>
      <c r="TBB23" s="466"/>
      <c r="TBC23" s="467"/>
      <c r="TBD23" s="97"/>
      <c r="TBE23" s="466"/>
      <c r="TBF23" s="467"/>
      <c r="TBG23" s="466"/>
      <c r="TBH23" s="467"/>
      <c r="TBI23" s="466"/>
      <c r="TBJ23" s="467"/>
      <c r="TBK23" s="466"/>
      <c r="TBL23" s="467"/>
      <c r="TBM23" s="466"/>
      <c r="TBN23" s="467"/>
      <c r="TBO23" s="466"/>
      <c r="TBP23" s="467"/>
      <c r="TBQ23" s="466"/>
      <c r="TBR23" s="467"/>
      <c r="TBS23" s="466"/>
      <c r="TBT23" s="467"/>
      <c r="TBU23" s="466"/>
      <c r="TBV23" s="467"/>
      <c r="TBW23" s="466"/>
      <c r="TBX23" s="467"/>
      <c r="TBY23" s="466"/>
      <c r="TBZ23" s="467"/>
      <c r="TCA23" s="466"/>
      <c r="TCB23" s="467"/>
      <c r="TCC23" s="97"/>
      <c r="TCD23" s="466"/>
      <c r="TCE23" s="467"/>
      <c r="TCF23" s="466"/>
      <c r="TCG23" s="467"/>
      <c r="TCH23" s="466"/>
      <c r="TCI23" s="467"/>
      <c r="TCJ23" s="466"/>
      <c r="TCK23" s="467"/>
      <c r="TCL23" s="466"/>
      <c r="TCM23" s="467"/>
      <c r="TCN23" s="466"/>
      <c r="TCO23" s="467"/>
      <c r="TCP23" s="466"/>
      <c r="TCQ23" s="467"/>
      <c r="TCR23" s="466"/>
      <c r="TCS23" s="467"/>
      <c r="TCT23" s="466"/>
      <c r="TCU23" s="467"/>
      <c r="TCV23" s="466"/>
      <c r="TCW23" s="467"/>
      <c r="TCX23" s="466"/>
      <c r="TCY23" s="467"/>
      <c r="TCZ23" s="466"/>
      <c r="TDA23" s="467"/>
      <c r="TDB23" s="97"/>
      <c r="TDC23" s="466"/>
      <c r="TDD23" s="467"/>
      <c r="TDE23" s="466"/>
      <c r="TDF23" s="467"/>
      <c r="TDG23" s="466"/>
      <c r="TDH23" s="467"/>
      <c r="TDI23" s="466"/>
      <c r="TDJ23" s="467"/>
      <c r="TDK23" s="466"/>
      <c r="TDL23" s="467"/>
      <c r="TDM23" s="466"/>
      <c r="TDN23" s="467"/>
      <c r="TDO23" s="466"/>
      <c r="TDP23" s="467"/>
      <c r="TDQ23" s="466"/>
      <c r="TDR23" s="467"/>
      <c r="TDS23" s="466"/>
      <c r="TDT23" s="467"/>
      <c r="TDU23" s="466"/>
      <c r="TDV23" s="467"/>
      <c r="TDW23" s="466"/>
      <c r="TDX23" s="467"/>
      <c r="TDY23" s="466"/>
      <c r="TDZ23" s="467"/>
      <c r="TEA23" s="97"/>
      <c r="TEB23" s="466"/>
      <c r="TEC23" s="467"/>
      <c r="TED23" s="466"/>
      <c r="TEE23" s="467"/>
      <c r="TEF23" s="466"/>
      <c r="TEG23" s="467"/>
      <c r="TEH23" s="466"/>
      <c r="TEI23" s="467"/>
      <c r="TEJ23" s="466"/>
      <c r="TEK23" s="467"/>
      <c r="TEL23" s="466"/>
      <c r="TEM23" s="467"/>
      <c r="TEN23" s="466"/>
      <c r="TEO23" s="467"/>
      <c r="TEP23" s="466"/>
      <c r="TEQ23" s="467"/>
      <c r="TER23" s="466"/>
      <c r="TES23" s="467"/>
      <c r="TET23" s="466"/>
      <c r="TEU23" s="467"/>
      <c r="TEV23" s="466"/>
      <c r="TEW23" s="467"/>
      <c r="TEX23" s="466"/>
      <c r="TEY23" s="467"/>
      <c r="TEZ23" s="97"/>
      <c r="TFA23" s="466"/>
      <c r="TFB23" s="467"/>
      <c r="TFC23" s="466"/>
      <c r="TFD23" s="467"/>
      <c r="TFE23" s="466"/>
      <c r="TFF23" s="467"/>
      <c r="TFG23" s="466"/>
      <c r="TFH23" s="467"/>
      <c r="TFI23" s="466"/>
      <c r="TFJ23" s="467"/>
      <c r="TFK23" s="466"/>
      <c r="TFL23" s="467"/>
      <c r="TFM23" s="466"/>
      <c r="TFN23" s="467"/>
      <c r="TFO23" s="466"/>
      <c r="TFP23" s="467"/>
      <c r="TFQ23" s="466"/>
      <c r="TFR23" s="467"/>
      <c r="TFS23" s="466"/>
      <c r="TFT23" s="467"/>
      <c r="TFU23" s="466"/>
      <c r="TFV23" s="467"/>
      <c r="TFW23" s="466"/>
      <c r="TFX23" s="467"/>
      <c r="TFY23" s="97"/>
      <c r="TFZ23" s="466"/>
      <c r="TGA23" s="467"/>
      <c r="TGB23" s="466"/>
      <c r="TGC23" s="467"/>
      <c r="TGD23" s="466"/>
      <c r="TGE23" s="467"/>
      <c r="TGF23" s="466"/>
      <c r="TGG23" s="467"/>
      <c r="TGH23" s="466"/>
      <c r="TGI23" s="467"/>
      <c r="TGJ23" s="466"/>
      <c r="TGK23" s="467"/>
      <c r="TGL23" s="466"/>
      <c r="TGM23" s="467"/>
      <c r="TGN23" s="466"/>
      <c r="TGO23" s="467"/>
      <c r="TGP23" s="466"/>
      <c r="TGQ23" s="467"/>
      <c r="TGR23" s="466"/>
      <c r="TGS23" s="467"/>
      <c r="TGT23" s="466"/>
      <c r="TGU23" s="467"/>
      <c r="TGV23" s="466"/>
      <c r="TGW23" s="467"/>
      <c r="TGX23" s="97"/>
      <c r="TGY23" s="466"/>
      <c r="TGZ23" s="467"/>
      <c r="THA23" s="466"/>
      <c r="THB23" s="467"/>
      <c r="THC23" s="466"/>
      <c r="THD23" s="467"/>
      <c r="THE23" s="466"/>
      <c r="THF23" s="467"/>
      <c r="THG23" s="466"/>
      <c r="THH23" s="467"/>
      <c r="THI23" s="466"/>
      <c r="THJ23" s="467"/>
      <c r="THK23" s="466"/>
      <c r="THL23" s="467"/>
      <c r="THM23" s="466"/>
      <c r="THN23" s="467"/>
      <c r="THO23" s="466"/>
      <c r="THP23" s="467"/>
      <c r="THQ23" s="466"/>
      <c r="THR23" s="467"/>
      <c r="THS23" s="466"/>
      <c r="THT23" s="467"/>
      <c r="THU23" s="466"/>
      <c r="THV23" s="467"/>
      <c r="THW23" s="97"/>
      <c r="THX23" s="466"/>
      <c r="THY23" s="467"/>
      <c r="THZ23" s="466"/>
      <c r="TIA23" s="467"/>
      <c r="TIB23" s="466"/>
      <c r="TIC23" s="467"/>
      <c r="TID23" s="466"/>
      <c r="TIE23" s="467"/>
      <c r="TIF23" s="466"/>
      <c r="TIG23" s="467"/>
      <c r="TIH23" s="466"/>
      <c r="TII23" s="467"/>
      <c r="TIJ23" s="466"/>
      <c r="TIK23" s="467"/>
      <c r="TIL23" s="466"/>
      <c r="TIM23" s="467"/>
      <c r="TIN23" s="466"/>
      <c r="TIO23" s="467"/>
      <c r="TIP23" s="466"/>
      <c r="TIQ23" s="467"/>
      <c r="TIR23" s="466"/>
      <c r="TIS23" s="467"/>
      <c r="TIT23" s="466"/>
      <c r="TIU23" s="467"/>
      <c r="TIV23" s="97"/>
      <c r="TIW23" s="466"/>
      <c r="TIX23" s="467"/>
      <c r="TIY23" s="466"/>
      <c r="TIZ23" s="467"/>
      <c r="TJA23" s="466"/>
      <c r="TJB23" s="467"/>
      <c r="TJC23" s="466"/>
      <c r="TJD23" s="467"/>
      <c r="TJE23" s="466"/>
      <c r="TJF23" s="467"/>
      <c r="TJG23" s="466"/>
      <c r="TJH23" s="467"/>
      <c r="TJI23" s="466"/>
      <c r="TJJ23" s="467"/>
      <c r="TJK23" s="466"/>
      <c r="TJL23" s="467"/>
      <c r="TJM23" s="466"/>
      <c r="TJN23" s="467"/>
      <c r="TJO23" s="466"/>
      <c r="TJP23" s="467"/>
      <c r="TJQ23" s="466"/>
      <c r="TJR23" s="467"/>
      <c r="TJS23" s="466"/>
      <c r="TJT23" s="467"/>
      <c r="TJU23" s="97"/>
      <c r="TJV23" s="466"/>
      <c r="TJW23" s="467"/>
      <c r="TJX23" s="466"/>
      <c r="TJY23" s="467"/>
      <c r="TJZ23" s="466"/>
      <c r="TKA23" s="467"/>
      <c r="TKB23" s="466"/>
      <c r="TKC23" s="467"/>
      <c r="TKD23" s="466"/>
      <c r="TKE23" s="467"/>
      <c r="TKF23" s="466"/>
      <c r="TKG23" s="467"/>
      <c r="TKH23" s="466"/>
      <c r="TKI23" s="467"/>
      <c r="TKJ23" s="466"/>
      <c r="TKK23" s="467"/>
      <c r="TKL23" s="466"/>
      <c r="TKM23" s="467"/>
      <c r="TKN23" s="466"/>
      <c r="TKO23" s="467"/>
      <c r="TKP23" s="466"/>
      <c r="TKQ23" s="467"/>
      <c r="TKR23" s="466"/>
      <c r="TKS23" s="467"/>
      <c r="TKT23" s="97"/>
      <c r="TKU23" s="466"/>
      <c r="TKV23" s="467"/>
      <c r="TKW23" s="466"/>
      <c r="TKX23" s="467"/>
      <c r="TKY23" s="466"/>
      <c r="TKZ23" s="467"/>
      <c r="TLA23" s="466"/>
      <c r="TLB23" s="467"/>
      <c r="TLC23" s="466"/>
      <c r="TLD23" s="467"/>
      <c r="TLE23" s="466"/>
      <c r="TLF23" s="467"/>
      <c r="TLG23" s="466"/>
      <c r="TLH23" s="467"/>
      <c r="TLI23" s="466"/>
      <c r="TLJ23" s="467"/>
      <c r="TLK23" s="466"/>
      <c r="TLL23" s="467"/>
      <c r="TLM23" s="466"/>
      <c r="TLN23" s="467"/>
      <c r="TLO23" s="466"/>
      <c r="TLP23" s="467"/>
      <c r="TLQ23" s="466"/>
      <c r="TLR23" s="467"/>
      <c r="TLS23" s="97"/>
      <c r="TLT23" s="466"/>
      <c r="TLU23" s="467"/>
      <c r="TLV23" s="466"/>
      <c r="TLW23" s="467"/>
      <c r="TLX23" s="466"/>
      <c r="TLY23" s="467"/>
      <c r="TLZ23" s="466"/>
      <c r="TMA23" s="467"/>
      <c r="TMB23" s="466"/>
      <c r="TMC23" s="467"/>
      <c r="TMD23" s="466"/>
      <c r="TME23" s="467"/>
      <c r="TMF23" s="466"/>
      <c r="TMG23" s="467"/>
      <c r="TMH23" s="466"/>
      <c r="TMI23" s="467"/>
      <c r="TMJ23" s="466"/>
      <c r="TMK23" s="467"/>
      <c r="TML23" s="466"/>
      <c r="TMM23" s="467"/>
      <c r="TMN23" s="466"/>
      <c r="TMO23" s="467"/>
      <c r="TMP23" s="466"/>
      <c r="TMQ23" s="467"/>
      <c r="TMR23" s="97"/>
      <c r="TMS23" s="466"/>
      <c r="TMT23" s="467"/>
      <c r="TMU23" s="466"/>
      <c r="TMV23" s="467"/>
      <c r="TMW23" s="466"/>
      <c r="TMX23" s="467"/>
      <c r="TMY23" s="466"/>
      <c r="TMZ23" s="467"/>
      <c r="TNA23" s="466"/>
      <c r="TNB23" s="467"/>
      <c r="TNC23" s="466"/>
      <c r="TND23" s="467"/>
      <c r="TNE23" s="466"/>
      <c r="TNF23" s="467"/>
      <c r="TNG23" s="466"/>
      <c r="TNH23" s="467"/>
      <c r="TNI23" s="466"/>
      <c r="TNJ23" s="467"/>
      <c r="TNK23" s="466"/>
      <c r="TNL23" s="467"/>
      <c r="TNM23" s="466"/>
      <c r="TNN23" s="467"/>
      <c r="TNO23" s="466"/>
      <c r="TNP23" s="467"/>
      <c r="TNQ23" s="97"/>
      <c r="TNR23" s="466"/>
      <c r="TNS23" s="467"/>
      <c r="TNT23" s="466"/>
      <c r="TNU23" s="467"/>
      <c r="TNV23" s="466"/>
      <c r="TNW23" s="467"/>
      <c r="TNX23" s="466"/>
      <c r="TNY23" s="467"/>
      <c r="TNZ23" s="466"/>
      <c r="TOA23" s="467"/>
      <c r="TOB23" s="466"/>
      <c r="TOC23" s="467"/>
      <c r="TOD23" s="466"/>
      <c r="TOE23" s="467"/>
      <c r="TOF23" s="466"/>
      <c r="TOG23" s="467"/>
      <c r="TOH23" s="466"/>
      <c r="TOI23" s="467"/>
      <c r="TOJ23" s="466"/>
      <c r="TOK23" s="467"/>
      <c r="TOL23" s="466"/>
      <c r="TOM23" s="467"/>
      <c r="TON23" s="466"/>
      <c r="TOO23" s="467"/>
      <c r="TOP23" s="97"/>
      <c r="TOQ23" s="466"/>
      <c r="TOR23" s="467"/>
      <c r="TOS23" s="466"/>
      <c r="TOT23" s="467"/>
      <c r="TOU23" s="466"/>
      <c r="TOV23" s="467"/>
      <c r="TOW23" s="466"/>
      <c r="TOX23" s="467"/>
      <c r="TOY23" s="466"/>
      <c r="TOZ23" s="467"/>
      <c r="TPA23" s="466"/>
      <c r="TPB23" s="467"/>
      <c r="TPC23" s="466"/>
      <c r="TPD23" s="467"/>
      <c r="TPE23" s="466"/>
      <c r="TPF23" s="467"/>
      <c r="TPG23" s="466"/>
      <c r="TPH23" s="467"/>
      <c r="TPI23" s="466"/>
      <c r="TPJ23" s="467"/>
      <c r="TPK23" s="466"/>
      <c r="TPL23" s="467"/>
      <c r="TPM23" s="466"/>
      <c r="TPN23" s="467"/>
      <c r="TPO23" s="97"/>
      <c r="TPP23" s="466"/>
      <c r="TPQ23" s="467"/>
      <c r="TPR23" s="466"/>
      <c r="TPS23" s="467"/>
      <c r="TPT23" s="466"/>
      <c r="TPU23" s="467"/>
      <c r="TPV23" s="466"/>
      <c r="TPW23" s="467"/>
      <c r="TPX23" s="466"/>
      <c r="TPY23" s="467"/>
      <c r="TPZ23" s="466"/>
      <c r="TQA23" s="467"/>
      <c r="TQB23" s="466"/>
      <c r="TQC23" s="467"/>
      <c r="TQD23" s="466"/>
      <c r="TQE23" s="467"/>
      <c r="TQF23" s="466"/>
      <c r="TQG23" s="467"/>
      <c r="TQH23" s="466"/>
      <c r="TQI23" s="467"/>
      <c r="TQJ23" s="466"/>
      <c r="TQK23" s="467"/>
      <c r="TQL23" s="466"/>
      <c r="TQM23" s="467"/>
      <c r="TQN23" s="97"/>
      <c r="TQO23" s="466"/>
      <c r="TQP23" s="467"/>
      <c r="TQQ23" s="466"/>
      <c r="TQR23" s="467"/>
      <c r="TQS23" s="466"/>
      <c r="TQT23" s="467"/>
      <c r="TQU23" s="466"/>
      <c r="TQV23" s="467"/>
      <c r="TQW23" s="466"/>
      <c r="TQX23" s="467"/>
      <c r="TQY23" s="466"/>
      <c r="TQZ23" s="467"/>
      <c r="TRA23" s="466"/>
      <c r="TRB23" s="467"/>
      <c r="TRC23" s="466"/>
      <c r="TRD23" s="467"/>
      <c r="TRE23" s="466"/>
      <c r="TRF23" s="467"/>
      <c r="TRG23" s="466"/>
      <c r="TRH23" s="467"/>
      <c r="TRI23" s="466"/>
      <c r="TRJ23" s="467"/>
      <c r="TRK23" s="466"/>
      <c r="TRL23" s="467"/>
      <c r="TRM23" s="97"/>
      <c r="TRN23" s="466"/>
      <c r="TRO23" s="467"/>
      <c r="TRP23" s="466"/>
      <c r="TRQ23" s="467"/>
      <c r="TRR23" s="466"/>
      <c r="TRS23" s="467"/>
      <c r="TRT23" s="466"/>
      <c r="TRU23" s="467"/>
      <c r="TRV23" s="466"/>
      <c r="TRW23" s="467"/>
      <c r="TRX23" s="466"/>
      <c r="TRY23" s="467"/>
      <c r="TRZ23" s="466"/>
      <c r="TSA23" s="467"/>
      <c r="TSB23" s="466"/>
      <c r="TSC23" s="467"/>
      <c r="TSD23" s="466"/>
      <c r="TSE23" s="467"/>
      <c r="TSF23" s="466"/>
      <c r="TSG23" s="467"/>
      <c r="TSH23" s="466"/>
      <c r="TSI23" s="467"/>
      <c r="TSJ23" s="466"/>
      <c r="TSK23" s="467"/>
      <c r="TSL23" s="97"/>
      <c r="TSM23" s="466"/>
      <c r="TSN23" s="467"/>
      <c r="TSO23" s="466"/>
      <c r="TSP23" s="467"/>
      <c r="TSQ23" s="466"/>
      <c r="TSR23" s="467"/>
      <c r="TSS23" s="466"/>
      <c r="TST23" s="467"/>
      <c r="TSU23" s="466"/>
      <c r="TSV23" s="467"/>
      <c r="TSW23" s="466"/>
      <c r="TSX23" s="467"/>
      <c r="TSY23" s="466"/>
      <c r="TSZ23" s="467"/>
      <c r="TTA23" s="466"/>
      <c r="TTB23" s="467"/>
      <c r="TTC23" s="466"/>
      <c r="TTD23" s="467"/>
      <c r="TTE23" s="466"/>
      <c r="TTF23" s="467"/>
      <c r="TTG23" s="466"/>
      <c r="TTH23" s="467"/>
      <c r="TTI23" s="466"/>
      <c r="TTJ23" s="467"/>
      <c r="TTK23" s="97"/>
      <c r="TTL23" s="466"/>
      <c r="TTM23" s="467"/>
      <c r="TTN23" s="466"/>
      <c r="TTO23" s="467"/>
      <c r="TTP23" s="466"/>
      <c r="TTQ23" s="467"/>
      <c r="TTR23" s="466"/>
      <c r="TTS23" s="467"/>
      <c r="TTT23" s="466"/>
      <c r="TTU23" s="467"/>
      <c r="TTV23" s="466"/>
      <c r="TTW23" s="467"/>
      <c r="TTX23" s="466"/>
      <c r="TTY23" s="467"/>
      <c r="TTZ23" s="466"/>
      <c r="TUA23" s="467"/>
      <c r="TUB23" s="466"/>
      <c r="TUC23" s="467"/>
      <c r="TUD23" s="466"/>
      <c r="TUE23" s="467"/>
      <c r="TUF23" s="466"/>
      <c r="TUG23" s="467"/>
      <c r="TUH23" s="466"/>
      <c r="TUI23" s="467"/>
      <c r="TUJ23" s="97"/>
      <c r="TUK23" s="466"/>
      <c r="TUL23" s="467"/>
      <c r="TUM23" s="466"/>
      <c r="TUN23" s="467"/>
      <c r="TUO23" s="466"/>
      <c r="TUP23" s="467"/>
      <c r="TUQ23" s="466"/>
      <c r="TUR23" s="467"/>
      <c r="TUS23" s="466"/>
      <c r="TUT23" s="467"/>
      <c r="TUU23" s="466"/>
      <c r="TUV23" s="467"/>
      <c r="TUW23" s="466"/>
      <c r="TUX23" s="467"/>
      <c r="TUY23" s="466"/>
      <c r="TUZ23" s="467"/>
      <c r="TVA23" s="466"/>
      <c r="TVB23" s="467"/>
      <c r="TVC23" s="466"/>
      <c r="TVD23" s="467"/>
      <c r="TVE23" s="466"/>
      <c r="TVF23" s="467"/>
      <c r="TVG23" s="466"/>
      <c r="TVH23" s="467"/>
      <c r="TVI23" s="97"/>
      <c r="TVJ23" s="466"/>
      <c r="TVK23" s="467"/>
      <c r="TVL23" s="466"/>
      <c r="TVM23" s="467"/>
      <c r="TVN23" s="466"/>
      <c r="TVO23" s="467"/>
      <c r="TVP23" s="466"/>
      <c r="TVQ23" s="467"/>
      <c r="TVR23" s="466"/>
      <c r="TVS23" s="467"/>
      <c r="TVT23" s="466"/>
      <c r="TVU23" s="467"/>
      <c r="TVV23" s="466"/>
      <c r="TVW23" s="467"/>
      <c r="TVX23" s="466"/>
      <c r="TVY23" s="467"/>
      <c r="TVZ23" s="466"/>
      <c r="TWA23" s="467"/>
      <c r="TWB23" s="466"/>
      <c r="TWC23" s="467"/>
      <c r="TWD23" s="466"/>
      <c r="TWE23" s="467"/>
      <c r="TWF23" s="466"/>
      <c r="TWG23" s="467"/>
      <c r="TWH23" s="97"/>
      <c r="TWI23" s="466"/>
      <c r="TWJ23" s="467"/>
      <c r="TWK23" s="466"/>
      <c r="TWL23" s="467"/>
      <c r="TWM23" s="466"/>
      <c r="TWN23" s="467"/>
      <c r="TWO23" s="466"/>
      <c r="TWP23" s="467"/>
      <c r="TWQ23" s="466"/>
      <c r="TWR23" s="467"/>
      <c r="TWS23" s="466"/>
      <c r="TWT23" s="467"/>
      <c r="TWU23" s="466"/>
      <c r="TWV23" s="467"/>
      <c r="TWW23" s="466"/>
      <c r="TWX23" s="467"/>
      <c r="TWY23" s="466"/>
      <c r="TWZ23" s="467"/>
      <c r="TXA23" s="466"/>
      <c r="TXB23" s="467"/>
      <c r="TXC23" s="466"/>
      <c r="TXD23" s="467"/>
      <c r="TXE23" s="466"/>
      <c r="TXF23" s="467"/>
      <c r="TXG23" s="97"/>
      <c r="TXH23" s="466"/>
      <c r="TXI23" s="467"/>
      <c r="TXJ23" s="466"/>
      <c r="TXK23" s="467"/>
      <c r="TXL23" s="466"/>
      <c r="TXM23" s="467"/>
      <c r="TXN23" s="466"/>
      <c r="TXO23" s="467"/>
      <c r="TXP23" s="466"/>
      <c r="TXQ23" s="467"/>
      <c r="TXR23" s="466"/>
      <c r="TXS23" s="467"/>
      <c r="TXT23" s="466"/>
      <c r="TXU23" s="467"/>
      <c r="TXV23" s="466"/>
      <c r="TXW23" s="467"/>
      <c r="TXX23" s="466"/>
      <c r="TXY23" s="467"/>
      <c r="TXZ23" s="466"/>
      <c r="TYA23" s="467"/>
      <c r="TYB23" s="466"/>
      <c r="TYC23" s="467"/>
      <c r="TYD23" s="466"/>
      <c r="TYE23" s="467"/>
      <c r="TYF23" s="97"/>
      <c r="TYG23" s="466"/>
      <c r="TYH23" s="467"/>
      <c r="TYI23" s="466"/>
      <c r="TYJ23" s="467"/>
      <c r="TYK23" s="466"/>
      <c r="TYL23" s="467"/>
      <c r="TYM23" s="466"/>
      <c r="TYN23" s="467"/>
      <c r="TYO23" s="466"/>
      <c r="TYP23" s="467"/>
      <c r="TYQ23" s="466"/>
      <c r="TYR23" s="467"/>
      <c r="TYS23" s="466"/>
      <c r="TYT23" s="467"/>
      <c r="TYU23" s="466"/>
      <c r="TYV23" s="467"/>
      <c r="TYW23" s="466"/>
      <c r="TYX23" s="467"/>
      <c r="TYY23" s="466"/>
      <c r="TYZ23" s="467"/>
      <c r="TZA23" s="466"/>
      <c r="TZB23" s="467"/>
      <c r="TZC23" s="466"/>
      <c r="TZD23" s="467"/>
      <c r="TZE23" s="97"/>
      <c r="TZF23" s="466"/>
      <c r="TZG23" s="467"/>
      <c r="TZH23" s="466"/>
      <c r="TZI23" s="467"/>
      <c r="TZJ23" s="466"/>
      <c r="TZK23" s="467"/>
      <c r="TZL23" s="466"/>
      <c r="TZM23" s="467"/>
      <c r="TZN23" s="466"/>
      <c r="TZO23" s="467"/>
      <c r="TZP23" s="466"/>
      <c r="TZQ23" s="467"/>
      <c r="TZR23" s="466"/>
      <c r="TZS23" s="467"/>
      <c r="TZT23" s="466"/>
      <c r="TZU23" s="467"/>
      <c r="TZV23" s="466"/>
      <c r="TZW23" s="467"/>
      <c r="TZX23" s="466"/>
      <c r="TZY23" s="467"/>
      <c r="TZZ23" s="466"/>
      <c r="UAA23" s="467"/>
      <c r="UAB23" s="466"/>
      <c r="UAC23" s="467"/>
      <c r="UAD23" s="97"/>
      <c r="UAE23" s="466"/>
      <c r="UAF23" s="467"/>
      <c r="UAG23" s="466"/>
      <c r="UAH23" s="467"/>
      <c r="UAI23" s="466"/>
      <c r="UAJ23" s="467"/>
      <c r="UAK23" s="466"/>
      <c r="UAL23" s="467"/>
      <c r="UAM23" s="466"/>
      <c r="UAN23" s="467"/>
      <c r="UAO23" s="466"/>
      <c r="UAP23" s="467"/>
      <c r="UAQ23" s="466"/>
      <c r="UAR23" s="467"/>
      <c r="UAS23" s="466"/>
      <c r="UAT23" s="467"/>
      <c r="UAU23" s="466"/>
      <c r="UAV23" s="467"/>
      <c r="UAW23" s="466"/>
      <c r="UAX23" s="467"/>
      <c r="UAY23" s="466"/>
      <c r="UAZ23" s="467"/>
      <c r="UBA23" s="466"/>
      <c r="UBB23" s="467"/>
      <c r="UBC23" s="97"/>
      <c r="UBD23" s="466"/>
      <c r="UBE23" s="467"/>
      <c r="UBF23" s="466"/>
      <c r="UBG23" s="467"/>
      <c r="UBH23" s="466"/>
      <c r="UBI23" s="467"/>
      <c r="UBJ23" s="466"/>
      <c r="UBK23" s="467"/>
      <c r="UBL23" s="466"/>
      <c r="UBM23" s="467"/>
      <c r="UBN23" s="466"/>
      <c r="UBO23" s="467"/>
      <c r="UBP23" s="466"/>
      <c r="UBQ23" s="467"/>
      <c r="UBR23" s="466"/>
      <c r="UBS23" s="467"/>
      <c r="UBT23" s="466"/>
      <c r="UBU23" s="467"/>
      <c r="UBV23" s="466"/>
      <c r="UBW23" s="467"/>
      <c r="UBX23" s="466"/>
      <c r="UBY23" s="467"/>
      <c r="UBZ23" s="466"/>
      <c r="UCA23" s="467"/>
      <c r="UCB23" s="97"/>
      <c r="UCC23" s="466"/>
      <c r="UCD23" s="467"/>
      <c r="UCE23" s="466"/>
      <c r="UCF23" s="467"/>
      <c r="UCG23" s="466"/>
      <c r="UCH23" s="467"/>
      <c r="UCI23" s="466"/>
      <c r="UCJ23" s="467"/>
      <c r="UCK23" s="466"/>
      <c r="UCL23" s="467"/>
      <c r="UCM23" s="466"/>
      <c r="UCN23" s="467"/>
      <c r="UCO23" s="466"/>
      <c r="UCP23" s="467"/>
      <c r="UCQ23" s="466"/>
      <c r="UCR23" s="467"/>
      <c r="UCS23" s="466"/>
      <c r="UCT23" s="467"/>
      <c r="UCU23" s="466"/>
      <c r="UCV23" s="467"/>
      <c r="UCW23" s="466"/>
      <c r="UCX23" s="467"/>
      <c r="UCY23" s="466"/>
      <c r="UCZ23" s="467"/>
      <c r="UDA23" s="97"/>
      <c r="UDB23" s="466"/>
      <c r="UDC23" s="467"/>
      <c r="UDD23" s="466"/>
      <c r="UDE23" s="467"/>
      <c r="UDF23" s="466"/>
      <c r="UDG23" s="467"/>
      <c r="UDH23" s="466"/>
      <c r="UDI23" s="467"/>
      <c r="UDJ23" s="466"/>
      <c r="UDK23" s="467"/>
      <c r="UDL23" s="466"/>
      <c r="UDM23" s="467"/>
      <c r="UDN23" s="466"/>
      <c r="UDO23" s="467"/>
      <c r="UDP23" s="466"/>
      <c r="UDQ23" s="467"/>
      <c r="UDR23" s="466"/>
      <c r="UDS23" s="467"/>
      <c r="UDT23" s="466"/>
      <c r="UDU23" s="467"/>
      <c r="UDV23" s="466"/>
      <c r="UDW23" s="467"/>
      <c r="UDX23" s="466"/>
      <c r="UDY23" s="467"/>
      <c r="UDZ23" s="97"/>
      <c r="UEA23" s="466"/>
      <c r="UEB23" s="467"/>
      <c r="UEC23" s="466"/>
      <c r="UED23" s="467"/>
      <c r="UEE23" s="466"/>
      <c r="UEF23" s="467"/>
      <c r="UEG23" s="466"/>
      <c r="UEH23" s="467"/>
      <c r="UEI23" s="466"/>
      <c r="UEJ23" s="467"/>
      <c r="UEK23" s="466"/>
      <c r="UEL23" s="467"/>
      <c r="UEM23" s="466"/>
      <c r="UEN23" s="467"/>
      <c r="UEO23" s="466"/>
      <c r="UEP23" s="467"/>
      <c r="UEQ23" s="466"/>
      <c r="UER23" s="467"/>
      <c r="UES23" s="466"/>
      <c r="UET23" s="467"/>
      <c r="UEU23" s="466"/>
      <c r="UEV23" s="467"/>
      <c r="UEW23" s="466"/>
      <c r="UEX23" s="467"/>
      <c r="UEY23" s="97"/>
      <c r="UEZ23" s="466"/>
      <c r="UFA23" s="467"/>
      <c r="UFB23" s="466"/>
      <c r="UFC23" s="467"/>
      <c r="UFD23" s="466"/>
      <c r="UFE23" s="467"/>
      <c r="UFF23" s="466"/>
      <c r="UFG23" s="467"/>
      <c r="UFH23" s="466"/>
      <c r="UFI23" s="467"/>
      <c r="UFJ23" s="466"/>
      <c r="UFK23" s="467"/>
      <c r="UFL23" s="466"/>
      <c r="UFM23" s="467"/>
      <c r="UFN23" s="466"/>
      <c r="UFO23" s="467"/>
      <c r="UFP23" s="466"/>
      <c r="UFQ23" s="467"/>
      <c r="UFR23" s="466"/>
      <c r="UFS23" s="467"/>
      <c r="UFT23" s="466"/>
      <c r="UFU23" s="467"/>
      <c r="UFV23" s="466"/>
      <c r="UFW23" s="467"/>
      <c r="UFX23" s="97"/>
      <c r="UFY23" s="466"/>
      <c r="UFZ23" s="467"/>
      <c r="UGA23" s="466"/>
      <c r="UGB23" s="467"/>
      <c r="UGC23" s="466"/>
      <c r="UGD23" s="467"/>
      <c r="UGE23" s="466"/>
      <c r="UGF23" s="467"/>
      <c r="UGG23" s="466"/>
      <c r="UGH23" s="467"/>
      <c r="UGI23" s="466"/>
      <c r="UGJ23" s="467"/>
      <c r="UGK23" s="466"/>
      <c r="UGL23" s="467"/>
      <c r="UGM23" s="466"/>
      <c r="UGN23" s="467"/>
      <c r="UGO23" s="466"/>
      <c r="UGP23" s="467"/>
      <c r="UGQ23" s="466"/>
      <c r="UGR23" s="467"/>
      <c r="UGS23" s="466"/>
      <c r="UGT23" s="467"/>
      <c r="UGU23" s="466"/>
      <c r="UGV23" s="467"/>
      <c r="UGW23" s="97"/>
      <c r="UGX23" s="466"/>
      <c r="UGY23" s="467"/>
      <c r="UGZ23" s="466"/>
      <c r="UHA23" s="467"/>
      <c r="UHB23" s="466"/>
      <c r="UHC23" s="467"/>
      <c r="UHD23" s="466"/>
      <c r="UHE23" s="467"/>
      <c r="UHF23" s="466"/>
      <c r="UHG23" s="467"/>
      <c r="UHH23" s="466"/>
      <c r="UHI23" s="467"/>
      <c r="UHJ23" s="466"/>
      <c r="UHK23" s="467"/>
      <c r="UHL23" s="466"/>
      <c r="UHM23" s="467"/>
      <c r="UHN23" s="466"/>
      <c r="UHO23" s="467"/>
      <c r="UHP23" s="466"/>
      <c r="UHQ23" s="467"/>
      <c r="UHR23" s="466"/>
      <c r="UHS23" s="467"/>
      <c r="UHT23" s="466"/>
      <c r="UHU23" s="467"/>
      <c r="UHV23" s="97"/>
      <c r="UHW23" s="466"/>
      <c r="UHX23" s="467"/>
      <c r="UHY23" s="466"/>
      <c r="UHZ23" s="467"/>
      <c r="UIA23" s="466"/>
      <c r="UIB23" s="467"/>
      <c r="UIC23" s="466"/>
      <c r="UID23" s="467"/>
      <c r="UIE23" s="466"/>
      <c r="UIF23" s="467"/>
      <c r="UIG23" s="466"/>
      <c r="UIH23" s="467"/>
      <c r="UII23" s="466"/>
      <c r="UIJ23" s="467"/>
      <c r="UIK23" s="466"/>
      <c r="UIL23" s="467"/>
      <c r="UIM23" s="466"/>
      <c r="UIN23" s="467"/>
      <c r="UIO23" s="466"/>
      <c r="UIP23" s="467"/>
      <c r="UIQ23" s="466"/>
      <c r="UIR23" s="467"/>
      <c r="UIS23" s="466"/>
      <c r="UIT23" s="467"/>
      <c r="UIU23" s="97"/>
      <c r="UIV23" s="466"/>
      <c r="UIW23" s="467"/>
      <c r="UIX23" s="466"/>
      <c r="UIY23" s="467"/>
      <c r="UIZ23" s="466"/>
      <c r="UJA23" s="467"/>
      <c r="UJB23" s="466"/>
      <c r="UJC23" s="467"/>
      <c r="UJD23" s="466"/>
      <c r="UJE23" s="467"/>
      <c r="UJF23" s="466"/>
      <c r="UJG23" s="467"/>
      <c r="UJH23" s="466"/>
      <c r="UJI23" s="467"/>
      <c r="UJJ23" s="466"/>
      <c r="UJK23" s="467"/>
      <c r="UJL23" s="466"/>
      <c r="UJM23" s="467"/>
      <c r="UJN23" s="466"/>
      <c r="UJO23" s="467"/>
      <c r="UJP23" s="466"/>
      <c r="UJQ23" s="467"/>
      <c r="UJR23" s="466"/>
      <c r="UJS23" s="467"/>
      <c r="UJT23" s="97"/>
      <c r="UJU23" s="466"/>
      <c r="UJV23" s="467"/>
      <c r="UJW23" s="466"/>
      <c r="UJX23" s="467"/>
      <c r="UJY23" s="466"/>
      <c r="UJZ23" s="467"/>
      <c r="UKA23" s="466"/>
      <c r="UKB23" s="467"/>
      <c r="UKC23" s="466"/>
      <c r="UKD23" s="467"/>
      <c r="UKE23" s="466"/>
      <c r="UKF23" s="467"/>
      <c r="UKG23" s="466"/>
      <c r="UKH23" s="467"/>
      <c r="UKI23" s="466"/>
      <c r="UKJ23" s="467"/>
      <c r="UKK23" s="466"/>
      <c r="UKL23" s="467"/>
      <c r="UKM23" s="466"/>
      <c r="UKN23" s="467"/>
      <c r="UKO23" s="466"/>
      <c r="UKP23" s="467"/>
      <c r="UKQ23" s="466"/>
      <c r="UKR23" s="467"/>
      <c r="UKS23" s="97"/>
      <c r="UKT23" s="466"/>
      <c r="UKU23" s="467"/>
      <c r="UKV23" s="466"/>
      <c r="UKW23" s="467"/>
      <c r="UKX23" s="466"/>
      <c r="UKY23" s="467"/>
      <c r="UKZ23" s="466"/>
      <c r="ULA23" s="467"/>
      <c r="ULB23" s="466"/>
      <c r="ULC23" s="467"/>
      <c r="ULD23" s="466"/>
      <c r="ULE23" s="467"/>
      <c r="ULF23" s="466"/>
      <c r="ULG23" s="467"/>
      <c r="ULH23" s="466"/>
      <c r="ULI23" s="467"/>
      <c r="ULJ23" s="466"/>
      <c r="ULK23" s="467"/>
      <c r="ULL23" s="466"/>
      <c r="ULM23" s="467"/>
      <c r="ULN23" s="466"/>
      <c r="ULO23" s="467"/>
      <c r="ULP23" s="466"/>
      <c r="ULQ23" s="467"/>
      <c r="ULR23" s="97"/>
      <c r="ULS23" s="466"/>
      <c r="ULT23" s="467"/>
      <c r="ULU23" s="466"/>
      <c r="ULV23" s="467"/>
      <c r="ULW23" s="466"/>
      <c r="ULX23" s="467"/>
      <c r="ULY23" s="466"/>
      <c r="ULZ23" s="467"/>
      <c r="UMA23" s="466"/>
      <c r="UMB23" s="467"/>
      <c r="UMC23" s="466"/>
      <c r="UMD23" s="467"/>
      <c r="UME23" s="466"/>
      <c r="UMF23" s="467"/>
      <c r="UMG23" s="466"/>
      <c r="UMH23" s="467"/>
      <c r="UMI23" s="466"/>
      <c r="UMJ23" s="467"/>
      <c r="UMK23" s="466"/>
      <c r="UML23" s="467"/>
      <c r="UMM23" s="466"/>
      <c r="UMN23" s="467"/>
      <c r="UMO23" s="466"/>
      <c r="UMP23" s="467"/>
      <c r="UMQ23" s="97"/>
      <c r="UMR23" s="466"/>
      <c r="UMS23" s="467"/>
      <c r="UMT23" s="466"/>
      <c r="UMU23" s="467"/>
      <c r="UMV23" s="466"/>
      <c r="UMW23" s="467"/>
      <c r="UMX23" s="466"/>
      <c r="UMY23" s="467"/>
      <c r="UMZ23" s="466"/>
      <c r="UNA23" s="467"/>
      <c r="UNB23" s="466"/>
      <c r="UNC23" s="467"/>
      <c r="UND23" s="466"/>
      <c r="UNE23" s="467"/>
      <c r="UNF23" s="466"/>
      <c r="UNG23" s="467"/>
      <c r="UNH23" s="466"/>
      <c r="UNI23" s="467"/>
      <c r="UNJ23" s="466"/>
      <c r="UNK23" s="467"/>
      <c r="UNL23" s="466"/>
      <c r="UNM23" s="467"/>
      <c r="UNN23" s="466"/>
      <c r="UNO23" s="467"/>
      <c r="UNP23" s="97"/>
      <c r="UNQ23" s="466"/>
      <c r="UNR23" s="467"/>
      <c r="UNS23" s="466"/>
      <c r="UNT23" s="467"/>
      <c r="UNU23" s="466"/>
      <c r="UNV23" s="467"/>
      <c r="UNW23" s="466"/>
      <c r="UNX23" s="467"/>
      <c r="UNY23" s="466"/>
      <c r="UNZ23" s="467"/>
      <c r="UOA23" s="466"/>
      <c r="UOB23" s="467"/>
      <c r="UOC23" s="466"/>
      <c r="UOD23" s="467"/>
      <c r="UOE23" s="466"/>
      <c r="UOF23" s="467"/>
      <c r="UOG23" s="466"/>
      <c r="UOH23" s="467"/>
      <c r="UOI23" s="466"/>
      <c r="UOJ23" s="467"/>
      <c r="UOK23" s="466"/>
      <c r="UOL23" s="467"/>
      <c r="UOM23" s="466"/>
      <c r="UON23" s="467"/>
      <c r="UOO23" s="97"/>
      <c r="UOP23" s="466"/>
      <c r="UOQ23" s="467"/>
      <c r="UOR23" s="466"/>
      <c r="UOS23" s="467"/>
      <c r="UOT23" s="466"/>
      <c r="UOU23" s="467"/>
      <c r="UOV23" s="466"/>
      <c r="UOW23" s="467"/>
      <c r="UOX23" s="466"/>
      <c r="UOY23" s="467"/>
      <c r="UOZ23" s="466"/>
      <c r="UPA23" s="467"/>
      <c r="UPB23" s="466"/>
      <c r="UPC23" s="467"/>
      <c r="UPD23" s="466"/>
      <c r="UPE23" s="467"/>
      <c r="UPF23" s="466"/>
      <c r="UPG23" s="467"/>
      <c r="UPH23" s="466"/>
      <c r="UPI23" s="467"/>
      <c r="UPJ23" s="466"/>
      <c r="UPK23" s="467"/>
      <c r="UPL23" s="466"/>
      <c r="UPM23" s="467"/>
      <c r="UPN23" s="97"/>
      <c r="UPO23" s="466"/>
      <c r="UPP23" s="467"/>
      <c r="UPQ23" s="466"/>
      <c r="UPR23" s="467"/>
      <c r="UPS23" s="466"/>
      <c r="UPT23" s="467"/>
      <c r="UPU23" s="466"/>
      <c r="UPV23" s="467"/>
      <c r="UPW23" s="466"/>
      <c r="UPX23" s="467"/>
      <c r="UPY23" s="466"/>
      <c r="UPZ23" s="467"/>
      <c r="UQA23" s="466"/>
      <c r="UQB23" s="467"/>
      <c r="UQC23" s="466"/>
      <c r="UQD23" s="467"/>
      <c r="UQE23" s="466"/>
      <c r="UQF23" s="467"/>
      <c r="UQG23" s="466"/>
      <c r="UQH23" s="467"/>
      <c r="UQI23" s="466"/>
      <c r="UQJ23" s="467"/>
      <c r="UQK23" s="466"/>
      <c r="UQL23" s="467"/>
      <c r="UQM23" s="97"/>
      <c r="UQN23" s="466"/>
      <c r="UQO23" s="467"/>
      <c r="UQP23" s="466"/>
      <c r="UQQ23" s="467"/>
      <c r="UQR23" s="466"/>
      <c r="UQS23" s="467"/>
      <c r="UQT23" s="466"/>
      <c r="UQU23" s="467"/>
      <c r="UQV23" s="466"/>
      <c r="UQW23" s="467"/>
      <c r="UQX23" s="466"/>
      <c r="UQY23" s="467"/>
      <c r="UQZ23" s="466"/>
      <c r="URA23" s="467"/>
      <c r="URB23" s="466"/>
      <c r="URC23" s="467"/>
      <c r="URD23" s="466"/>
      <c r="URE23" s="467"/>
      <c r="URF23" s="466"/>
      <c r="URG23" s="467"/>
      <c r="URH23" s="466"/>
      <c r="URI23" s="467"/>
      <c r="URJ23" s="466"/>
      <c r="URK23" s="467"/>
      <c r="URL23" s="97"/>
      <c r="URM23" s="466"/>
      <c r="URN23" s="467"/>
      <c r="URO23" s="466"/>
      <c r="URP23" s="467"/>
      <c r="URQ23" s="466"/>
      <c r="URR23" s="467"/>
      <c r="URS23" s="466"/>
      <c r="URT23" s="467"/>
      <c r="URU23" s="466"/>
      <c r="URV23" s="467"/>
      <c r="URW23" s="466"/>
      <c r="URX23" s="467"/>
      <c r="URY23" s="466"/>
      <c r="URZ23" s="467"/>
      <c r="USA23" s="466"/>
      <c r="USB23" s="467"/>
      <c r="USC23" s="466"/>
      <c r="USD23" s="467"/>
      <c r="USE23" s="466"/>
      <c r="USF23" s="467"/>
      <c r="USG23" s="466"/>
      <c r="USH23" s="467"/>
      <c r="USI23" s="466"/>
      <c r="USJ23" s="467"/>
      <c r="USK23" s="97"/>
      <c r="USL23" s="466"/>
      <c r="USM23" s="467"/>
      <c r="USN23" s="466"/>
      <c r="USO23" s="467"/>
      <c r="USP23" s="466"/>
      <c r="USQ23" s="467"/>
      <c r="USR23" s="466"/>
      <c r="USS23" s="467"/>
      <c r="UST23" s="466"/>
      <c r="USU23" s="467"/>
      <c r="USV23" s="466"/>
      <c r="USW23" s="467"/>
      <c r="USX23" s="466"/>
      <c r="USY23" s="467"/>
      <c r="USZ23" s="466"/>
      <c r="UTA23" s="467"/>
      <c r="UTB23" s="466"/>
      <c r="UTC23" s="467"/>
      <c r="UTD23" s="466"/>
      <c r="UTE23" s="467"/>
      <c r="UTF23" s="466"/>
      <c r="UTG23" s="467"/>
      <c r="UTH23" s="466"/>
      <c r="UTI23" s="467"/>
      <c r="UTJ23" s="97"/>
      <c r="UTK23" s="466"/>
      <c r="UTL23" s="467"/>
      <c r="UTM23" s="466"/>
      <c r="UTN23" s="467"/>
      <c r="UTO23" s="466"/>
      <c r="UTP23" s="467"/>
      <c r="UTQ23" s="466"/>
      <c r="UTR23" s="467"/>
      <c r="UTS23" s="466"/>
      <c r="UTT23" s="467"/>
      <c r="UTU23" s="466"/>
      <c r="UTV23" s="467"/>
      <c r="UTW23" s="466"/>
      <c r="UTX23" s="467"/>
      <c r="UTY23" s="466"/>
      <c r="UTZ23" s="467"/>
      <c r="UUA23" s="466"/>
      <c r="UUB23" s="467"/>
      <c r="UUC23" s="466"/>
      <c r="UUD23" s="467"/>
      <c r="UUE23" s="466"/>
      <c r="UUF23" s="467"/>
      <c r="UUG23" s="466"/>
      <c r="UUH23" s="467"/>
      <c r="UUI23" s="97"/>
      <c r="UUJ23" s="466"/>
      <c r="UUK23" s="467"/>
      <c r="UUL23" s="466"/>
      <c r="UUM23" s="467"/>
      <c r="UUN23" s="466"/>
      <c r="UUO23" s="467"/>
      <c r="UUP23" s="466"/>
      <c r="UUQ23" s="467"/>
      <c r="UUR23" s="466"/>
      <c r="UUS23" s="467"/>
      <c r="UUT23" s="466"/>
      <c r="UUU23" s="467"/>
      <c r="UUV23" s="466"/>
      <c r="UUW23" s="467"/>
      <c r="UUX23" s="466"/>
      <c r="UUY23" s="467"/>
      <c r="UUZ23" s="466"/>
      <c r="UVA23" s="467"/>
      <c r="UVB23" s="466"/>
      <c r="UVC23" s="467"/>
      <c r="UVD23" s="466"/>
      <c r="UVE23" s="467"/>
      <c r="UVF23" s="466"/>
      <c r="UVG23" s="467"/>
      <c r="UVH23" s="97"/>
      <c r="UVI23" s="466"/>
      <c r="UVJ23" s="467"/>
      <c r="UVK23" s="466"/>
      <c r="UVL23" s="467"/>
      <c r="UVM23" s="466"/>
      <c r="UVN23" s="467"/>
      <c r="UVO23" s="466"/>
      <c r="UVP23" s="467"/>
      <c r="UVQ23" s="466"/>
      <c r="UVR23" s="467"/>
      <c r="UVS23" s="466"/>
      <c r="UVT23" s="467"/>
      <c r="UVU23" s="466"/>
      <c r="UVV23" s="467"/>
      <c r="UVW23" s="466"/>
      <c r="UVX23" s="467"/>
      <c r="UVY23" s="466"/>
      <c r="UVZ23" s="467"/>
      <c r="UWA23" s="466"/>
      <c r="UWB23" s="467"/>
      <c r="UWC23" s="466"/>
      <c r="UWD23" s="467"/>
      <c r="UWE23" s="466"/>
      <c r="UWF23" s="467"/>
      <c r="UWG23" s="97"/>
      <c r="UWH23" s="466"/>
      <c r="UWI23" s="467"/>
      <c r="UWJ23" s="466"/>
      <c r="UWK23" s="467"/>
      <c r="UWL23" s="466"/>
      <c r="UWM23" s="467"/>
      <c r="UWN23" s="466"/>
      <c r="UWO23" s="467"/>
      <c r="UWP23" s="466"/>
      <c r="UWQ23" s="467"/>
      <c r="UWR23" s="466"/>
      <c r="UWS23" s="467"/>
      <c r="UWT23" s="466"/>
      <c r="UWU23" s="467"/>
      <c r="UWV23" s="466"/>
      <c r="UWW23" s="467"/>
      <c r="UWX23" s="466"/>
      <c r="UWY23" s="467"/>
      <c r="UWZ23" s="466"/>
      <c r="UXA23" s="467"/>
      <c r="UXB23" s="466"/>
      <c r="UXC23" s="467"/>
      <c r="UXD23" s="466"/>
      <c r="UXE23" s="467"/>
      <c r="UXF23" s="97"/>
      <c r="UXG23" s="466"/>
      <c r="UXH23" s="467"/>
      <c r="UXI23" s="466"/>
      <c r="UXJ23" s="467"/>
      <c r="UXK23" s="466"/>
      <c r="UXL23" s="467"/>
      <c r="UXM23" s="466"/>
      <c r="UXN23" s="467"/>
      <c r="UXO23" s="466"/>
      <c r="UXP23" s="467"/>
      <c r="UXQ23" s="466"/>
      <c r="UXR23" s="467"/>
      <c r="UXS23" s="466"/>
      <c r="UXT23" s="467"/>
      <c r="UXU23" s="466"/>
      <c r="UXV23" s="467"/>
      <c r="UXW23" s="466"/>
      <c r="UXX23" s="467"/>
      <c r="UXY23" s="466"/>
      <c r="UXZ23" s="467"/>
      <c r="UYA23" s="466"/>
      <c r="UYB23" s="467"/>
      <c r="UYC23" s="466"/>
      <c r="UYD23" s="467"/>
      <c r="UYE23" s="97"/>
      <c r="UYF23" s="466"/>
      <c r="UYG23" s="467"/>
      <c r="UYH23" s="466"/>
      <c r="UYI23" s="467"/>
      <c r="UYJ23" s="466"/>
      <c r="UYK23" s="467"/>
      <c r="UYL23" s="466"/>
      <c r="UYM23" s="467"/>
      <c r="UYN23" s="466"/>
      <c r="UYO23" s="467"/>
      <c r="UYP23" s="466"/>
      <c r="UYQ23" s="467"/>
      <c r="UYR23" s="466"/>
      <c r="UYS23" s="467"/>
      <c r="UYT23" s="466"/>
      <c r="UYU23" s="467"/>
      <c r="UYV23" s="466"/>
      <c r="UYW23" s="467"/>
      <c r="UYX23" s="466"/>
      <c r="UYY23" s="467"/>
      <c r="UYZ23" s="466"/>
      <c r="UZA23" s="467"/>
      <c r="UZB23" s="466"/>
      <c r="UZC23" s="467"/>
      <c r="UZD23" s="97"/>
      <c r="UZE23" s="466"/>
      <c r="UZF23" s="467"/>
      <c r="UZG23" s="466"/>
      <c r="UZH23" s="467"/>
      <c r="UZI23" s="466"/>
      <c r="UZJ23" s="467"/>
      <c r="UZK23" s="466"/>
      <c r="UZL23" s="467"/>
      <c r="UZM23" s="466"/>
      <c r="UZN23" s="467"/>
      <c r="UZO23" s="466"/>
      <c r="UZP23" s="467"/>
      <c r="UZQ23" s="466"/>
      <c r="UZR23" s="467"/>
      <c r="UZS23" s="466"/>
      <c r="UZT23" s="467"/>
      <c r="UZU23" s="466"/>
      <c r="UZV23" s="467"/>
      <c r="UZW23" s="466"/>
      <c r="UZX23" s="467"/>
      <c r="UZY23" s="466"/>
      <c r="UZZ23" s="467"/>
      <c r="VAA23" s="466"/>
      <c r="VAB23" s="467"/>
      <c r="VAC23" s="97"/>
      <c r="VAD23" s="466"/>
      <c r="VAE23" s="467"/>
      <c r="VAF23" s="466"/>
      <c r="VAG23" s="467"/>
      <c r="VAH23" s="466"/>
      <c r="VAI23" s="467"/>
      <c r="VAJ23" s="466"/>
      <c r="VAK23" s="467"/>
      <c r="VAL23" s="466"/>
      <c r="VAM23" s="467"/>
      <c r="VAN23" s="466"/>
      <c r="VAO23" s="467"/>
      <c r="VAP23" s="466"/>
      <c r="VAQ23" s="467"/>
      <c r="VAR23" s="466"/>
      <c r="VAS23" s="467"/>
      <c r="VAT23" s="466"/>
      <c r="VAU23" s="467"/>
      <c r="VAV23" s="466"/>
      <c r="VAW23" s="467"/>
      <c r="VAX23" s="466"/>
      <c r="VAY23" s="467"/>
      <c r="VAZ23" s="466"/>
      <c r="VBA23" s="467"/>
      <c r="VBB23" s="97"/>
      <c r="VBC23" s="466"/>
      <c r="VBD23" s="467"/>
      <c r="VBE23" s="466"/>
      <c r="VBF23" s="467"/>
      <c r="VBG23" s="466"/>
      <c r="VBH23" s="467"/>
      <c r="VBI23" s="466"/>
      <c r="VBJ23" s="467"/>
      <c r="VBK23" s="466"/>
      <c r="VBL23" s="467"/>
      <c r="VBM23" s="466"/>
      <c r="VBN23" s="467"/>
      <c r="VBO23" s="466"/>
      <c r="VBP23" s="467"/>
      <c r="VBQ23" s="466"/>
      <c r="VBR23" s="467"/>
      <c r="VBS23" s="466"/>
      <c r="VBT23" s="467"/>
      <c r="VBU23" s="466"/>
      <c r="VBV23" s="467"/>
      <c r="VBW23" s="466"/>
      <c r="VBX23" s="467"/>
      <c r="VBY23" s="466"/>
      <c r="VBZ23" s="467"/>
      <c r="VCA23" s="97"/>
      <c r="VCB23" s="466"/>
      <c r="VCC23" s="467"/>
      <c r="VCD23" s="466"/>
      <c r="VCE23" s="467"/>
      <c r="VCF23" s="466"/>
      <c r="VCG23" s="467"/>
      <c r="VCH23" s="466"/>
      <c r="VCI23" s="467"/>
      <c r="VCJ23" s="466"/>
      <c r="VCK23" s="467"/>
      <c r="VCL23" s="466"/>
      <c r="VCM23" s="467"/>
      <c r="VCN23" s="466"/>
      <c r="VCO23" s="467"/>
      <c r="VCP23" s="466"/>
      <c r="VCQ23" s="467"/>
      <c r="VCR23" s="466"/>
      <c r="VCS23" s="467"/>
      <c r="VCT23" s="466"/>
      <c r="VCU23" s="467"/>
      <c r="VCV23" s="466"/>
      <c r="VCW23" s="467"/>
      <c r="VCX23" s="466"/>
      <c r="VCY23" s="467"/>
      <c r="VCZ23" s="97"/>
      <c r="VDA23" s="466"/>
      <c r="VDB23" s="467"/>
      <c r="VDC23" s="466"/>
      <c r="VDD23" s="467"/>
      <c r="VDE23" s="466"/>
      <c r="VDF23" s="467"/>
      <c r="VDG23" s="466"/>
      <c r="VDH23" s="467"/>
      <c r="VDI23" s="466"/>
      <c r="VDJ23" s="467"/>
      <c r="VDK23" s="466"/>
      <c r="VDL23" s="467"/>
      <c r="VDM23" s="466"/>
      <c r="VDN23" s="467"/>
      <c r="VDO23" s="466"/>
      <c r="VDP23" s="467"/>
      <c r="VDQ23" s="466"/>
      <c r="VDR23" s="467"/>
      <c r="VDS23" s="466"/>
      <c r="VDT23" s="467"/>
      <c r="VDU23" s="466"/>
      <c r="VDV23" s="467"/>
      <c r="VDW23" s="466"/>
      <c r="VDX23" s="467"/>
      <c r="VDY23" s="97"/>
      <c r="VDZ23" s="466"/>
      <c r="VEA23" s="467"/>
      <c r="VEB23" s="466"/>
      <c r="VEC23" s="467"/>
      <c r="VED23" s="466"/>
      <c r="VEE23" s="467"/>
      <c r="VEF23" s="466"/>
      <c r="VEG23" s="467"/>
      <c r="VEH23" s="466"/>
      <c r="VEI23" s="467"/>
      <c r="VEJ23" s="466"/>
      <c r="VEK23" s="467"/>
      <c r="VEL23" s="466"/>
      <c r="VEM23" s="467"/>
      <c r="VEN23" s="466"/>
      <c r="VEO23" s="467"/>
      <c r="VEP23" s="466"/>
      <c r="VEQ23" s="467"/>
      <c r="VER23" s="466"/>
      <c r="VES23" s="467"/>
      <c r="VET23" s="466"/>
      <c r="VEU23" s="467"/>
      <c r="VEV23" s="466"/>
      <c r="VEW23" s="467"/>
      <c r="VEX23" s="97"/>
      <c r="VEY23" s="466"/>
      <c r="VEZ23" s="467"/>
      <c r="VFA23" s="466"/>
      <c r="VFB23" s="467"/>
      <c r="VFC23" s="466"/>
      <c r="VFD23" s="467"/>
      <c r="VFE23" s="466"/>
      <c r="VFF23" s="467"/>
      <c r="VFG23" s="466"/>
      <c r="VFH23" s="467"/>
      <c r="VFI23" s="466"/>
      <c r="VFJ23" s="467"/>
      <c r="VFK23" s="466"/>
      <c r="VFL23" s="467"/>
      <c r="VFM23" s="466"/>
      <c r="VFN23" s="467"/>
      <c r="VFO23" s="466"/>
      <c r="VFP23" s="467"/>
      <c r="VFQ23" s="466"/>
      <c r="VFR23" s="467"/>
      <c r="VFS23" s="466"/>
      <c r="VFT23" s="467"/>
      <c r="VFU23" s="466"/>
      <c r="VFV23" s="467"/>
      <c r="VFW23" s="97"/>
      <c r="VFX23" s="466"/>
      <c r="VFY23" s="467"/>
      <c r="VFZ23" s="466"/>
      <c r="VGA23" s="467"/>
      <c r="VGB23" s="466"/>
      <c r="VGC23" s="467"/>
      <c r="VGD23" s="466"/>
      <c r="VGE23" s="467"/>
      <c r="VGF23" s="466"/>
      <c r="VGG23" s="467"/>
      <c r="VGH23" s="466"/>
      <c r="VGI23" s="467"/>
      <c r="VGJ23" s="466"/>
      <c r="VGK23" s="467"/>
      <c r="VGL23" s="466"/>
      <c r="VGM23" s="467"/>
      <c r="VGN23" s="466"/>
      <c r="VGO23" s="467"/>
      <c r="VGP23" s="466"/>
      <c r="VGQ23" s="467"/>
      <c r="VGR23" s="466"/>
      <c r="VGS23" s="467"/>
      <c r="VGT23" s="466"/>
      <c r="VGU23" s="467"/>
      <c r="VGV23" s="97"/>
      <c r="VGW23" s="466"/>
      <c r="VGX23" s="467"/>
      <c r="VGY23" s="466"/>
      <c r="VGZ23" s="467"/>
      <c r="VHA23" s="466"/>
      <c r="VHB23" s="467"/>
      <c r="VHC23" s="466"/>
      <c r="VHD23" s="467"/>
      <c r="VHE23" s="466"/>
      <c r="VHF23" s="467"/>
      <c r="VHG23" s="466"/>
      <c r="VHH23" s="467"/>
      <c r="VHI23" s="466"/>
      <c r="VHJ23" s="467"/>
      <c r="VHK23" s="466"/>
      <c r="VHL23" s="467"/>
      <c r="VHM23" s="466"/>
      <c r="VHN23" s="467"/>
      <c r="VHO23" s="466"/>
      <c r="VHP23" s="467"/>
      <c r="VHQ23" s="466"/>
      <c r="VHR23" s="467"/>
      <c r="VHS23" s="466"/>
      <c r="VHT23" s="467"/>
      <c r="VHU23" s="97"/>
      <c r="VHV23" s="466"/>
      <c r="VHW23" s="467"/>
      <c r="VHX23" s="466"/>
      <c r="VHY23" s="467"/>
      <c r="VHZ23" s="466"/>
      <c r="VIA23" s="467"/>
      <c r="VIB23" s="466"/>
      <c r="VIC23" s="467"/>
      <c r="VID23" s="466"/>
      <c r="VIE23" s="467"/>
      <c r="VIF23" s="466"/>
      <c r="VIG23" s="467"/>
      <c r="VIH23" s="466"/>
      <c r="VII23" s="467"/>
      <c r="VIJ23" s="466"/>
      <c r="VIK23" s="467"/>
      <c r="VIL23" s="466"/>
      <c r="VIM23" s="467"/>
      <c r="VIN23" s="466"/>
      <c r="VIO23" s="467"/>
      <c r="VIP23" s="466"/>
      <c r="VIQ23" s="467"/>
      <c r="VIR23" s="466"/>
      <c r="VIS23" s="467"/>
      <c r="VIT23" s="97"/>
      <c r="VIU23" s="466"/>
      <c r="VIV23" s="467"/>
      <c r="VIW23" s="466"/>
      <c r="VIX23" s="467"/>
      <c r="VIY23" s="466"/>
      <c r="VIZ23" s="467"/>
      <c r="VJA23" s="466"/>
      <c r="VJB23" s="467"/>
      <c r="VJC23" s="466"/>
      <c r="VJD23" s="467"/>
      <c r="VJE23" s="466"/>
      <c r="VJF23" s="467"/>
      <c r="VJG23" s="466"/>
      <c r="VJH23" s="467"/>
      <c r="VJI23" s="466"/>
      <c r="VJJ23" s="467"/>
      <c r="VJK23" s="466"/>
      <c r="VJL23" s="467"/>
      <c r="VJM23" s="466"/>
      <c r="VJN23" s="467"/>
      <c r="VJO23" s="466"/>
      <c r="VJP23" s="467"/>
      <c r="VJQ23" s="466"/>
      <c r="VJR23" s="467"/>
      <c r="VJS23" s="97"/>
      <c r="VJT23" s="466"/>
      <c r="VJU23" s="467"/>
      <c r="VJV23" s="466"/>
      <c r="VJW23" s="467"/>
      <c r="VJX23" s="466"/>
      <c r="VJY23" s="467"/>
      <c r="VJZ23" s="466"/>
      <c r="VKA23" s="467"/>
      <c r="VKB23" s="466"/>
      <c r="VKC23" s="467"/>
      <c r="VKD23" s="466"/>
      <c r="VKE23" s="467"/>
      <c r="VKF23" s="466"/>
      <c r="VKG23" s="467"/>
      <c r="VKH23" s="466"/>
      <c r="VKI23" s="467"/>
      <c r="VKJ23" s="466"/>
      <c r="VKK23" s="467"/>
      <c r="VKL23" s="466"/>
      <c r="VKM23" s="467"/>
      <c r="VKN23" s="466"/>
      <c r="VKO23" s="467"/>
      <c r="VKP23" s="466"/>
      <c r="VKQ23" s="467"/>
      <c r="VKR23" s="97"/>
      <c r="VKS23" s="466"/>
      <c r="VKT23" s="467"/>
      <c r="VKU23" s="466"/>
      <c r="VKV23" s="467"/>
      <c r="VKW23" s="466"/>
      <c r="VKX23" s="467"/>
      <c r="VKY23" s="466"/>
      <c r="VKZ23" s="467"/>
      <c r="VLA23" s="466"/>
      <c r="VLB23" s="467"/>
      <c r="VLC23" s="466"/>
      <c r="VLD23" s="467"/>
      <c r="VLE23" s="466"/>
      <c r="VLF23" s="467"/>
      <c r="VLG23" s="466"/>
      <c r="VLH23" s="467"/>
      <c r="VLI23" s="466"/>
      <c r="VLJ23" s="467"/>
      <c r="VLK23" s="466"/>
      <c r="VLL23" s="467"/>
      <c r="VLM23" s="466"/>
      <c r="VLN23" s="467"/>
      <c r="VLO23" s="466"/>
      <c r="VLP23" s="467"/>
      <c r="VLQ23" s="97"/>
      <c r="VLR23" s="466"/>
      <c r="VLS23" s="467"/>
      <c r="VLT23" s="466"/>
      <c r="VLU23" s="467"/>
      <c r="VLV23" s="466"/>
      <c r="VLW23" s="467"/>
      <c r="VLX23" s="466"/>
      <c r="VLY23" s="467"/>
      <c r="VLZ23" s="466"/>
      <c r="VMA23" s="467"/>
      <c r="VMB23" s="466"/>
      <c r="VMC23" s="467"/>
      <c r="VMD23" s="466"/>
      <c r="VME23" s="467"/>
      <c r="VMF23" s="466"/>
      <c r="VMG23" s="467"/>
      <c r="VMH23" s="466"/>
      <c r="VMI23" s="467"/>
      <c r="VMJ23" s="466"/>
      <c r="VMK23" s="467"/>
      <c r="VML23" s="466"/>
      <c r="VMM23" s="467"/>
      <c r="VMN23" s="466"/>
      <c r="VMO23" s="467"/>
      <c r="VMP23" s="97"/>
      <c r="VMQ23" s="466"/>
      <c r="VMR23" s="467"/>
      <c r="VMS23" s="466"/>
      <c r="VMT23" s="467"/>
      <c r="VMU23" s="466"/>
      <c r="VMV23" s="467"/>
      <c r="VMW23" s="466"/>
      <c r="VMX23" s="467"/>
      <c r="VMY23" s="466"/>
      <c r="VMZ23" s="467"/>
      <c r="VNA23" s="466"/>
      <c r="VNB23" s="467"/>
      <c r="VNC23" s="466"/>
      <c r="VND23" s="467"/>
      <c r="VNE23" s="466"/>
      <c r="VNF23" s="467"/>
      <c r="VNG23" s="466"/>
      <c r="VNH23" s="467"/>
      <c r="VNI23" s="466"/>
      <c r="VNJ23" s="467"/>
      <c r="VNK23" s="466"/>
      <c r="VNL23" s="467"/>
      <c r="VNM23" s="466"/>
      <c r="VNN23" s="467"/>
      <c r="VNO23" s="97"/>
      <c r="VNP23" s="466"/>
      <c r="VNQ23" s="467"/>
      <c r="VNR23" s="466"/>
      <c r="VNS23" s="467"/>
      <c r="VNT23" s="466"/>
      <c r="VNU23" s="467"/>
      <c r="VNV23" s="466"/>
      <c r="VNW23" s="467"/>
      <c r="VNX23" s="466"/>
      <c r="VNY23" s="467"/>
      <c r="VNZ23" s="466"/>
      <c r="VOA23" s="467"/>
      <c r="VOB23" s="466"/>
      <c r="VOC23" s="467"/>
      <c r="VOD23" s="466"/>
      <c r="VOE23" s="467"/>
      <c r="VOF23" s="466"/>
      <c r="VOG23" s="467"/>
      <c r="VOH23" s="466"/>
      <c r="VOI23" s="467"/>
      <c r="VOJ23" s="466"/>
      <c r="VOK23" s="467"/>
      <c r="VOL23" s="466"/>
      <c r="VOM23" s="467"/>
      <c r="VON23" s="97"/>
      <c r="VOO23" s="466"/>
      <c r="VOP23" s="467"/>
      <c r="VOQ23" s="466"/>
      <c r="VOR23" s="467"/>
      <c r="VOS23" s="466"/>
      <c r="VOT23" s="467"/>
      <c r="VOU23" s="466"/>
      <c r="VOV23" s="467"/>
      <c r="VOW23" s="466"/>
      <c r="VOX23" s="467"/>
      <c r="VOY23" s="466"/>
      <c r="VOZ23" s="467"/>
      <c r="VPA23" s="466"/>
      <c r="VPB23" s="467"/>
      <c r="VPC23" s="466"/>
      <c r="VPD23" s="467"/>
      <c r="VPE23" s="466"/>
      <c r="VPF23" s="467"/>
      <c r="VPG23" s="466"/>
      <c r="VPH23" s="467"/>
      <c r="VPI23" s="466"/>
      <c r="VPJ23" s="467"/>
      <c r="VPK23" s="466"/>
      <c r="VPL23" s="467"/>
      <c r="VPM23" s="97"/>
      <c r="VPN23" s="466"/>
      <c r="VPO23" s="467"/>
      <c r="VPP23" s="466"/>
      <c r="VPQ23" s="467"/>
      <c r="VPR23" s="466"/>
      <c r="VPS23" s="467"/>
      <c r="VPT23" s="466"/>
      <c r="VPU23" s="467"/>
      <c r="VPV23" s="466"/>
      <c r="VPW23" s="467"/>
      <c r="VPX23" s="466"/>
      <c r="VPY23" s="467"/>
      <c r="VPZ23" s="466"/>
      <c r="VQA23" s="467"/>
      <c r="VQB23" s="466"/>
      <c r="VQC23" s="467"/>
      <c r="VQD23" s="466"/>
      <c r="VQE23" s="467"/>
      <c r="VQF23" s="466"/>
      <c r="VQG23" s="467"/>
      <c r="VQH23" s="466"/>
      <c r="VQI23" s="467"/>
      <c r="VQJ23" s="466"/>
      <c r="VQK23" s="467"/>
      <c r="VQL23" s="97"/>
      <c r="VQM23" s="466"/>
      <c r="VQN23" s="467"/>
      <c r="VQO23" s="466"/>
      <c r="VQP23" s="467"/>
      <c r="VQQ23" s="466"/>
      <c r="VQR23" s="467"/>
      <c r="VQS23" s="466"/>
      <c r="VQT23" s="467"/>
      <c r="VQU23" s="466"/>
      <c r="VQV23" s="467"/>
      <c r="VQW23" s="466"/>
      <c r="VQX23" s="467"/>
      <c r="VQY23" s="466"/>
      <c r="VQZ23" s="467"/>
      <c r="VRA23" s="466"/>
      <c r="VRB23" s="467"/>
      <c r="VRC23" s="466"/>
      <c r="VRD23" s="467"/>
      <c r="VRE23" s="466"/>
      <c r="VRF23" s="467"/>
      <c r="VRG23" s="466"/>
      <c r="VRH23" s="467"/>
      <c r="VRI23" s="466"/>
      <c r="VRJ23" s="467"/>
      <c r="VRK23" s="97"/>
      <c r="VRL23" s="466"/>
      <c r="VRM23" s="467"/>
      <c r="VRN23" s="466"/>
      <c r="VRO23" s="467"/>
      <c r="VRP23" s="466"/>
      <c r="VRQ23" s="467"/>
      <c r="VRR23" s="466"/>
      <c r="VRS23" s="467"/>
      <c r="VRT23" s="466"/>
      <c r="VRU23" s="467"/>
      <c r="VRV23" s="466"/>
      <c r="VRW23" s="467"/>
      <c r="VRX23" s="466"/>
      <c r="VRY23" s="467"/>
      <c r="VRZ23" s="466"/>
      <c r="VSA23" s="467"/>
      <c r="VSB23" s="466"/>
      <c r="VSC23" s="467"/>
      <c r="VSD23" s="466"/>
      <c r="VSE23" s="467"/>
      <c r="VSF23" s="466"/>
      <c r="VSG23" s="467"/>
      <c r="VSH23" s="466"/>
      <c r="VSI23" s="467"/>
      <c r="VSJ23" s="97"/>
      <c r="VSK23" s="466"/>
      <c r="VSL23" s="467"/>
      <c r="VSM23" s="466"/>
      <c r="VSN23" s="467"/>
      <c r="VSO23" s="466"/>
      <c r="VSP23" s="467"/>
      <c r="VSQ23" s="466"/>
      <c r="VSR23" s="467"/>
      <c r="VSS23" s="466"/>
      <c r="VST23" s="467"/>
      <c r="VSU23" s="466"/>
      <c r="VSV23" s="467"/>
      <c r="VSW23" s="466"/>
      <c r="VSX23" s="467"/>
      <c r="VSY23" s="466"/>
      <c r="VSZ23" s="467"/>
      <c r="VTA23" s="466"/>
      <c r="VTB23" s="467"/>
      <c r="VTC23" s="466"/>
      <c r="VTD23" s="467"/>
      <c r="VTE23" s="466"/>
      <c r="VTF23" s="467"/>
      <c r="VTG23" s="466"/>
      <c r="VTH23" s="467"/>
      <c r="VTI23" s="97"/>
      <c r="VTJ23" s="466"/>
      <c r="VTK23" s="467"/>
      <c r="VTL23" s="466"/>
      <c r="VTM23" s="467"/>
      <c r="VTN23" s="466"/>
      <c r="VTO23" s="467"/>
      <c r="VTP23" s="466"/>
      <c r="VTQ23" s="467"/>
      <c r="VTR23" s="466"/>
      <c r="VTS23" s="467"/>
      <c r="VTT23" s="466"/>
      <c r="VTU23" s="467"/>
      <c r="VTV23" s="466"/>
      <c r="VTW23" s="467"/>
      <c r="VTX23" s="466"/>
      <c r="VTY23" s="467"/>
      <c r="VTZ23" s="466"/>
      <c r="VUA23" s="467"/>
      <c r="VUB23" s="466"/>
      <c r="VUC23" s="467"/>
      <c r="VUD23" s="466"/>
      <c r="VUE23" s="467"/>
      <c r="VUF23" s="466"/>
      <c r="VUG23" s="467"/>
      <c r="VUH23" s="97"/>
      <c r="VUI23" s="466"/>
      <c r="VUJ23" s="467"/>
      <c r="VUK23" s="466"/>
      <c r="VUL23" s="467"/>
      <c r="VUM23" s="466"/>
      <c r="VUN23" s="467"/>
      <c r="VUO23" s="466"/>
      <c r="VUP23" s="467"/>
      <c r="VUQ23" s="466"/>
      <c r="VUR23" s="467"/>
      <c r="VUS23" s="466"/>
      <c r="VUT23" s="467"/>
      <c r="VUU23" s="466"/>
      <c r="VUV23" s="467"/>
      <c r="VUW23" s="466"/>
      <c r="VUX23" s="467"/>
      <c r="VUY23" s="466"/>
      <c r="VUZ23" s="467"/>
      <c r="VVA23" s="466"/>
      <c r="VVB23" s="467"/>
      <c r="VVC23" s="466"/>
      <c r="VVD23" s="467"/>
      <c r="VVE23" s="466"/>
      <c r="VVF23" s="467"/>
      <c r="VVG23" s="97"/>
      <c r="VVH23" s="466"/>
      <c r="VVI23" s="467"/>
      <c r="VVJ23" s="466"/>
      <c r="VVK23" s="467"/>
      <c r="VVL23" s="466"/>
      <c r="VVM23" s="467"/>
      <c r="VVN23" s="466"/>
      <c r="VVO23" s="467"/>
      <c r="VVP23" s="466"/>
      <c r="VVQ23" s="467"/>
      <c r="VVR23" s="466"/>
      <c r="VVS23" s="467"/>
      <c r="VVT23" s="466"/>
      <c r="VVU23" s="467"/>
      <c r="VVV23" s="466"/>
      <c r="VVW23" s="467"/>
      <c r="VVX23" s="466"/>
      <c r="VVY23" s="467"/>
      <c r="VVZ23" s="466"/>
      <c r="VWA23" s="467"/>
      <c r="VWB23" s="466"/>
      <c r="VWC23" s="467"/>
      <c r="VWD23" s="466"/>
      <c r="VWE23" s="467"/>
      <c r="VWF23" s="97"/>
      <c r="VWG23" s="466"/>
      <c r="VWH23" s="467"/>
      <c r="VWI23" s="466"/>
      <c r="VWJ23" s="467"/>
      <c r="VWK23" s="466"/>
      <c r="VWL23" s="467"/>
      <c r="VWM23" s="466"/>
      <c r="VWN23" s="467"/>
      <c r="VWO23" s="466"/>
      <c r="VWP23" s="467"/>
      <c r="VWQ23" s="466"/>
      <c r="VWR23" s="467"/>
      <c r="VWS23" s="466"/>
      <c r="VWT23" s="467"/>
      <c r="VWU23" s="466"/>
      <c r="VWV23" s="467"/>
      <c r="VWW23" s="466"/>
      <c r="VWX23" s="467"/>
      <c r="VWY23" s="466"/>
      <c r="VWZ23" s="467"/>
      <c r="VXA23" s="466"/>
      <c r="VXB23" s="467"/>
      <c r="VXC23" s="466"/>
      <c r="VXD23" s="467"/>
      <c r="VXE23" s="97"/>
      <c r="VXF23" s="466"/>
      <c r="VXG23" s="467"/>
      <c r="VXH23" s="466"/>
      <c r="VXI23" s="467"/>
      <c r="VXJ23" s="466"/>
      <c r="VXK23" s="467"/>
      <c r="VXL23" s="466"/>
      <c r="VXM23" s="467"/>
      <c r="VXN23" s="466"/>
      <c r="VXO23" s="467"/>
      <c r="VXP23" s="466"/>
      <c r="VXQ23" s="467"/>
      <c r="VXR23" s="466"/>
      <c r="VXS23" s="467"/>
      <c r="VXT23" s="466"/>
      <c r="VXU23" s="467"/>
      <c r="VXV23" s="466"/>
      <c r="VXW23" s="467"/>
      <c r="VXX23" s="466"/>
      <c r="VXY23" s="467"/>
      <c r="VXZ23" s="466"/>
      <c r="VYA23" s="467"/>
      <c r="VYB23" s="466"/>
      <c r="VYC23" s="467"/>
      <c r="VYD23" s="97"/>
      <c r="VYE23" s="466"/>
      <c r="VYF23" s="467"/>
      <c r="VYG23" s="466"/>
      <c r="VYH23" s="467"/>
      <c r="VYI23" s="466"/>
      <c r="VYJ23" s="467"/>
      <c r="VYK23" s="466"/>
      <c r="VYL23" s="467"/>
      <c r="VYM23" s="466"/>
      <c r="VYN23" s="467"/>
      <c r="VYO23" s="466"/>
      <c r="VYP23" s="467"/>
      <c r="VYQ23" s="466"/>
      <c r="VYR23" s="467"/>
      <c r="VYS23" s="466"/>
      <c r="VYT23" s="467"/>
      <c r="VYU23" s="466"/>
      <c r="VYV23" s="467"/>
      <c r="VYW23" s="466"/>
      <c r="VYX23" s="467"/>
      <c r="VYY23" s="466"/>
      <c r="VYZ23" s="467"/>
      <c r="VZA23" s="466"/>
      <c r="VZB23" s="467"/>
      <c r="VZC23" s="97"/>
      <c r="VZD23" s="466"/>
      <c r="VZE23" s="467"/>
      <c r="VZF23" s="466"/>
      <c r="VZG23" s="467"/>
      <c r="VZH23" s="466"/>
      <c r="VZI23" s="467"/>
      <c r="VZJ23" s="466"/>
      <c r="VZK23" s="467"/>
      <c r="VZL23" s="466"/>
      <c r="VZM23" s="467"/>
      <c r="VZN23" s="466"/>
      <c r="VZO23" s="467"/>
      <c r="VZP23" s="466"/>
      <c r="VZQ23" s="467"/>
      <c r="VZR23" s="466"/>
      <c r="VZS23" s="467"/>
      <c r="VZT23" s="466"/>
      <c r="VZU23" s="467"/>
      <c r="VZV23" s="466"/>
      <c r="VZW23" s="467"/>
      <c r="VZX23" s="466"/>
      <c r="VZY23" s="467"/>
      <c r="VZZ23" s="466"/>
      <c r="WAA23" s="467"/>
      <c r="WAB23" s="97"/>
      <c r="WAC23" s="466"/>
      <c r="WAD23" s="467"/>
      <c r="WAE23" s="466"/>
      <c r="WAF23" s="467"/>
      <c r="WAG23" s="466"/>
      <c r="WAH23" s="467"/>
      <c r="WAI23" s="466"/>
      <c r="WAJ23" s="467"/>
      <c r="WAK23" s="466"/>
      <c r="WAL23" s="467"/>
      <c r="WAM23" s="466"/>
      <c r="WAN23" s="467"/>
      <c r="WAO23" s="466"/>
      <c r="WAP23" s="467"/>
      <c r="WAQ23" s="466"/>
      <c r="WAR23" s="467"/>
      <c r="WAS23" s="466"/>
      <c r="WAT23" s="467"/>
      <c r="WAU23" s="466"/>
      <c r="WAV23" s="467"/>
      <c r="WAW23" s="466"/>
      <c r="WAX23" s="467"/>
      <c r="WAY23" s="466"/>
      <c r="WAZ23" s="467"/>
      <c r="WBA23" s="97"/>
      <c r="WBB23" s="466"/>
      <c r="WBC23" s="467"/>
      <c r="WBD23" s="466"/>
      <c r="WBE23" s="467"/>
      <c r="WBF23" s="466"/>
      <c r="WBG23" s="467"/>
      <c r="WBH23" s="466"/>
      <c r="WBI23" s="467"/>
      <c r="WBJ23" s="466"/>
      <c r="WBK23" s="467"/>
      <c r="WBL23" s="466"/>
      <c r="WBM23" s="467"/>
      <c r="WBN23" s="466"/>
      <c r="WBO23" s="467"/>
      <c r="WBP23" s="466"/>
      <c r="WBQ23" s="467"/>
      <c r="WBR23" s="466"/>
      <c r="WBS23" s="467"/>
      <c r="WBT23" s="466"/>
      <c r="WBU23" s="467"/>
      <c r="WBV23" s="466"/>
      <c r="WBW23" s="467"/>
      <c r="WBX23" s="466"/>
      <c r="WBY23" s="467"/>
      <c r="WBZ23" s="97"/>
      <c r="WCA23" s="466"/>
      <c r="WCB23" s="467"/>
      <c r="WCC23" s="466"/>
      <c r="WCD23" s="467"/>
      <c r="WCE23" s="466"/>
      <c r="WCF23" s="467"/>
      <c r="WCG23" s="466"/>
      <c r="WCH23" s="467"/>
      <c r="WCI23" s="466"/>
      <c r="WCJ23" s="467"/>
      <c r="WCK23" s="466"/>
      <c r="WCL23" s="467"/>
      <c r="WCM23" s="466"/>
      <c r="WCN23" s="467"/>
      <c r="WCO23" s="466"/>
      <c r="WCP23" s="467"/>
      <c r="WCQ23" s="466"/>
      <c r="WCR23" s="467"/>
      <c r="WCS23" s="466"/>
      <c r="WCT23" s="467"/>
      <c r="WCU23" s="466"/>
      <c r="WCV23" s="467"/>
      <c r="WCW23" s="466"/>
      <c r="WCX23" s="467"/>
      <c r="WCY23" s="97"/>
      <c r="WCZ23" s="466"/>
      <c r="WDA23" s="467"/>
      <c r="WDB23" s="466"/>
      <c r="WDC23" s="467"/>
      <c r="WDD23" s="466"/>
      <c r="WDE23" s="467"/>
      <c r="WDF23" s="466"/>
      <c r="WDG23" s="467"/>
      <c r="WDH23" s="466"/>
      <c r="WDI23" s="467"/>
      <c r="WDJ23" s="466"/>
      <c r="WDK23" s="467"/>
      <c r="WDL23" s="466"/>
      <c r="WDM23" s="467"/>
      <c r="WDN23" s="466"/>
      <c r="WDO23" s="467"/>
      <c r="WDP23" s="466"/>
      <c r="WDQ23" s="467"/>
      <c r="WDR23" s="466"/>
      <c r="WDS23" s="467"/>
      <c r="WDT23" s="466"/>
      <c r="WDU23" s="467"/>
      <c r="WDV23" s="466"/>
      <c r="WDW23" s="467"/>
      <c r="WDX23" s="97"/>
      <c r="WDY23" s="466"/>
      <c r="WDZ23" s="467"/>
      <c r="WEA23" s="466"/>
      <c r="WEB23" s="467"/>
      <c r="WEC23" s="466"/>
      <c r="WED23" s="467"/>
      <c r="WEE23" s="466"/>
      <c r="WEF23" s="467"/>
      <c r="WEG23" s="466"/>
      <c r="WEH23" s="467"/>
      <c r="WEI23" s="466"/>
      <c r="WEJ23" s="467"/>
      <c r="WEK23" s="466"/>
      <c r="WEL23" s="467"/>
      <c r="WEM23" s="466"/>
      <c r="WEN23" s="467"/>
      <c r="WEO23" s="466"/>
      <c r="WEP23" s="467"/>
      <c r="WEQ23" s="466"/>
      <c r="WER23" s="467"/>
      <c r="WES23" s="466"/>
      <c r="WET23" s="467"/>
      <c r="WEU23" s="466"/>
      <c r="WEV23" s="467"/>
      <c r="WEW23" s="97"/>
      <c r="WEX23" s="466"/>
      <c r="WEY23" s="467"/>
      <c r="WEZ23" s="466"/>
      <c r="WFA23" s="467"/>
      <c r="WFB23" s="466"/>
      <c r="WFC23" s="467"/>
      <c r="WFD23" s="466"/>
      <c r="WFE23" s="467"/>
      <c r="WFF23" s="466"/>
      <c r="WFG23" s="467"/>
      <c r="WFH23" s="466"/>
      <c r="WFI23" s="467"/>
      <c r="WFJ23" s="466"/>
      <c r="WFK23" s="467"/>
      <c r="WFL23" s="466"/>
      <c r="WFM23" s="467"/>
      <c r="WFN23" s="466"/>
      <c r="WFO23" s="467"/>
      <c r="WFP23" s="466"/>
      <c r="WFQ23" s="467"/>
      <c r="WFR23" s="466"/>
      <c r="WFS23" s="467"/>
      <c r="WFT23" s="466"/>
      <c r="WFU23" s="467"/>
      <c r="WFV23" s="97"/>
      <c r="WFW23" s="466"/>
      <c r="WFX23" s="467"/>
      <c r="WFY23" s="466"/>
      <c r="WFZ23" s="467"/>
      <c r="WGA23" s="466"/>
      <c r="WGB23" s="467"/>
      <c r="WGC23" s="466"/>
      <c r="WGD23" s="467"/>
      <c r="WGE23" s="466"/>
      <c r="WGF23" s="467"/>
      <c r="WGG23" s="466"/>
      <c r="WGH23" s="467"/>
      <c r="WGI23" s="466"/>
      <c r="WGJ23" s="467"/>
      <c r="WGK23" s="466"/>
      <c r="WGL23" s="467"/>
      <c r="WGM23" s="466"/>
      <c r="WGN23" s="467"/>
      <c r="WGO23" s="466"/>
      <c r="WGP23" s="467"/>
      <c r="WGQ23" s="466"/>
      <c r="WGR23" s="467"/>
      <c r="WGS23" s="466"/>
      <c r="WGT23" s="467"/>
      <c r="WGU23" s="97"/>
      <c r="WGV23" s="466"/>
      <c r="WGW23" s="467"/>
      <c r="WGX23" s="466"/>
      <c r="WGY23" s="467"/>
      <c r="WGZ23" s="466"/>
      <c r="WHA23" s="467"/>
      <c r="WHB23" s="466"/>
      <c r="WHC23" s="467"/>
      <c r="WHD23" s="466"/>
      <c r="WHE23" s="467"/>
      <c r="WHF23" s="466"/>
      <c r="WHG23" s="467"/>
      <c r="WHH23" s="466"/>
      <c r="WHI23" s="467"/>
      <c r="WHJ23" s="466"/>
      <c r="WHK23" s="467"/>
      <c r="WHL23" s="466"/>
      <c r="WHM23" s="467"/>
      <c r="WHN23" s="466"/>
      <c r="WHO23" s="467"/>
      <c r="WHP23" s="466"/>
      <c r="WHQ23" s="467"/>
      <c r="WHR23" s="466"/>
      <c r="WHS23" s="467"/>
      <c r="WHT23" s="97"/>
      <c r="WHU23" s="466"/>
      <c r="WHV23" s="467"/>
      <c r="WHW23" s="466"/>
      <c r="WHX23" s="467"/>
      <c r="WHY23" s="466"/>
      <c r="WHZ23" s="467"/>
      <c r="WIA23" s="466"/>
      <c r="WIB23" s="467"/>
      <c r="WIC23" s="466"/>
      <c r="WID23" s="467"/>
      <c r="WIE23" s="466"/>
      <c r="WIF23" s="467"/>
      <c r="WIG23" s="466"/>
      <c r="WIH23" s="467"/>
      <c r="WII23" s="466"/>
      <c r="WIJ23" s="467"/>
      <c r="WIK23" s="466"/>
      <c r="WIL23" s="467"/>
      <c r="WIM23" s="466"/>
      <c r="WIN23" s="467"/>
      <c r="WIO23" s="466"/>
      <c r="WIP23" s="467"/>
      <c r="WIQ23" s="466"/>
      <c r="WIR23" s="467"/>
      <c r="WIS23" s="97"/>
      <c r="WIT23" s="466"/>
      <c r="WIU23" s="467"/>
      <c r="WIV23" s="466"/>
      <c r="WIW23" s="467"/>
      <c r="WIX23" s="466"/>
      <c r="WIY23" s="467"/>
      <c r="WIZ23" s="466"/>
      <c r="WJA23" s="467"/>
      <c r="WJB23" s="466"/>
      <c r="WJC23" s="467"/>
      <c r="WJD23" s="466"/>
      <c r="WJE23" s="467"/>
      <c r="WJF23" s="466"/>
      <c r="WJG23" s="467"/>
      <c r="WJH23" s="466"/>
      <c r="WJI23" s="467"/>
      <c r="WJJ23" s="466"/>
      <c r="WJK23" s="467"/>
      <c r="WJL23" s="466"/>
      <c r="WJM23" s="467"/>
      <c r="WJN23" s="466"/>
      <c r="WJO23" s="467"/>
      <c r="WJP23" s="466"/>
      <c r="WJQ23" s="467"/>
      <c r="WJR23" s="97"/>
      <c r="WJS23" s="466"/>
      <c r="WJT23" s="467"/>
      <c r="WJU23" s="466"/>
      <c r="WJV23" s="467"/>
      <c r="WJW23" s="466"/>
      <c r="WJX23" s="467"/>
      <c r="WJY23" s="466"/>
      <c r="WJZ23" s="467"/>
      <c r="WKA23" s="466"/>
      <c r="WKB23" s="467"/>
      <c r="WKC23" s="466"/>
      <c r="WKD23" s="467"/>
      <c r="WKE23" s="466"/>
      <c r="WKF23" s="467"/>
      <c r="WKG23" s="466"/>
      <c r="WKH23" s="467"/>
      <c r="WKI23" s="466"/>
      <c r="WKJ23" s="467"/>
      <c r="WKK23" s="466"/>
      <c r="WKL23" s="467"/>
      <c r="WKM23" s="466"/>
      <c r="WKN23" s="467"/>
      <c r="WKO23" s="466"/>
      <c r="WKP23" s="467"/>
      <c r="WKQ23" s="97"/>
      <c r="WKR23" s="466"/>
      <c r="WKS23" s="467"/>
      <c r="WKT23" s="466"/>
      <c r="WKU23" s="467"/>
      <c r="WKV23" s="466"/>
      <c r="WKW23" s="467"/>
      <c r="WKX23" s="466"/>
      <c r="WKY23" s="467"/>
      <c r="WKZ23" s="466"/>
      <c r="WLA23" s="467"/>
      <c r="WLB23" s="466"/>
      <c r="WLC23" s="467"/>
      <c r="WLD23" s="466"/>
      <c r="WLE23" s="467"/>
      <c r="WLF23" s="466"/>
      <c r="WLG23" s="467"/>
      <c r="WLH23" s="466"/>
      <c r="WLI23" s="467"/>
      <c r="WLJ23" s="466"/>
      <c r="WLK23" s="467"/>
      <c r="WLL23" s="466"/>
      <c r="WLM23" s="467"/>
      <c r="WLN23" s="466"/>
      <c r="WLO23" s="467"/>
      <c r="WLP23" s="97"/>
      <c r="WLQ23" s="466"/>
      <c r="WLR23" s="467"/>
      <c r="WLS23" s="466"/>
      <c r="WLT23" s="467"/>
      <c r="WLU23" s="466"/>
      <c r="WLV23" s="467"/>
      <c r="WLW23" s="466"/>
      <c r="WLX23" s="467"/>
      <c r="WLY23" s="466"/>
      <c r="WLZ23" s="467"/>
      <c r="WMA23" s="466"/>
      <c r="WMB23" s="467"/>
      <c r="WMC23" s="466"/>
      <c r="WMD23" s="467"/>
      <c r="WME23" s="466"/>
      <c r="WMF23" s="467"/>
      <c r="WMG23" s="466"/>
      <c r="WMH23" s="467"/>
      <c r="WMI23" s="466"/>
      <c r="WMJ23" s="467"/>
      <c r="WMK23" s="466"/>
      <c r="WML23" s="467"/>
      <c r="WMM23" s="466"/>
      <c r="WMN23" s="467"/>
      <c r="WMO23" s="97"/>
      <c r="WMP23" s="466"/>
      <c r="WMQ23" s="467"/>
      <c r="WMR23" s="466"/>
      <c r="WMS23" s="467"/>
      <c r="WMT23" s="466"/>
      <c r="WMU23" s="467"/>
      <c r="WMV23" s="466"/>
      <c r="WMW23" s="467"/>
      <c r="WMX23" s="466"/>
      <c r="WMY23" s="467"/>
      <c r="WMZ23" s="466"/>
      <c r="WNA23" s="467"/>
      <c r="WNB23" s="466"/>
      <c r="WNC23" s="467"/>
      <c r="WND23" s="466"/>
      <c r="WNE23" s="467"/>
      <c r="WNF23" s="466"/>
      <c r="WNG23" s="467"/>
      <c r="WNH23" s="466"/>
      <c r="WNI23" s="467"/>
      <c r="WNJ23" s="466"/>
      <c r="WNK23" s="467"/>
      <c r="WNL23" s="466"/>
      <c r="WNM23" s="467"/>
      <c r="WNN23" s="97"/>
      <c r="WNO23" s="466"/>
      <c r="WNP23" s="467"/>
      <c r="WNQ23" s="466"/>
      <c r="WNR23" s="467"/>
      <c r="WNS23" s="466"/>
      <c r="WNT23" s="467"/>
      <c r="WNU23" s="466"/>
      <c r="WNV23" s="467"/>
      <c r="WNW23" s="466"/>
      <c r="WNX23" s="467"/>
      <c r="WNY23" s="466"/>
      <c r="WNZ23" s="467"/>
      <c r="WOA23" s="466"/>
      <c r="WOB23" s="467"/>
      <c r="WOC23" s="466"/>
      <c r="WOD23" s="467"/>
      <c r="WOE23" s="466"/>
      <c r="WOF23" s="467"/>
      <c r="WOG23" s="466"/>
      <c r="WOH23" s="467"/>
      <c r="WOI23" s="466"/>
      <c r="WOJ23" s="467"/>
      <c r="WOK23" s="466"/>
      <c r="WOL23" s="467"/>
      <c r="WOM23" s="97"/>
      <c r="WON23" s="466"/>
      <c r="WOO23" s="467"/>
      <c r="WOP23" s="466"/>
      <c r="WOQ23" s="467"/>
      <c r="WOR23" s="466"/>
      <c r="WOS23" s="467"/>
      <c r="WOT23" s="466"/>
      <c r="WOU23" s="467"/>
      <c r="WOV23" s="466"/>
      <c r="WOW23" s="467"/>
      <c r="WOX23" s="466"/>
      <c r="WOY23" s="467"/>
      <c r="WOZ23" s="466"/>
      <c r="WPA23" s="467"/>
      <c r="WPB23" s="466"/>
      <c r="WPC23" s="467"/>
      <c r="WPD23" s="466"/>
      <c r="WPE23" s="467"/>
      <c r="WPF23" s="466"/>
      <c r="WPG23" s="467"/>
      <c r="WPH23" s="466"/>
      <c r="WPI23" s="467"/>
      <c r="WPJ23" s="466"/>
      <c r="WPK23" s="467"/>
      <c r="WPL23" s="97"/>
      <c r="WPM23" s="466"/>
      <c r="WPN23" s="467"/>
      <c r="WPO23" s="466"/>
      <c r="WPP23" s="467"/>
      <c r="WPQ23" s="466"/>
      <c r="WPR23" s="467"/>
      <c r="WPS23" s="466"/>
      <c r="WPT23" s="467"/>
      <c r="WPU23" s="466"/>
      <c r="WPV23" s="467"/>
      <c r="WPW23" s="466"/>
      <c r="WPX23" s="467"/>
      <c r="WPY23" s="466"/>
      <c r="WPZ23" s="467"/>
      <c r="WQA23" s="466"/>
      <c r="WQB23" s="467"/>
      <c r="WQC23" s="466"/>
      <c r="WQD23" s="467"/>
      <c r="WQE23" s="466"/>
      <c r="WQF23" s="467"/>
      <c r="WQG23" s="466"/>
      <c r="WQH23" s="467"/>
      <c r="WQI23" s="466"/>
      <c r="WQJ23" s="467"/>
      <c r="WQK23" s="97"/>
      <c r="WQL23" s="466"/>
      <c r="WQM23" s="467"/>
      <c r="WQN23" s="466"/>
      <c r="WQO23" s="467"/>
      <c r="WQP23" s="466"/>
      <c r="WQQ23" s="467"/>
      <c r="WQR23" s="466"/>
      <c r="WQS23" s="467"/>
      <c r="WQT23" s="466"/>
      <c r="WQU23" s="467"/>
      <c r="WQV23" s="466"/>
      <c r="WQW23" s="467"/>
      <c r="WQX23" s="466"/>
      <c r="WQY23" s="467"/>
      <c r="WQZ23" s="466"/>
      <c r="WRA23" s="467"/>
      <c r="WRB23" s="466"/>
      <c r="WRC23" s="467"/>
      <c r="WRD23" s="466"/>
      <c r="WRE23" s="467"/>
      <c r="WRF23" s="466"/>
      <c r="WRG23" s="467"/>
      <c r="WRH23" s="466"/>
      <c r="WRI23" s="467"/>
      <c r="WRJ23" s="97"/>
      <c r="WRK23" s="466"/>
      <c r="WRL23" s="467"/>
      <c r="WRM23" s="466"/>
      <c r="WRN23" s="467"/>
      <c r="WRO23" s="466"/>
      <c r="WRP23" s="467"/>
      <c r="WRQ23" s="466"/>
      <c r="WRR23" s="467"/>
      <c r="WRS23" s="466"/>
      <c r="WRT23" s="467"/>
      <c r="WRU23" s="466"/>
      <c r="WRV23" s="467"/>
      <c r="WRW23" s="466"/>
      <c r="WRX23" s="467"/>
      <c r="WRY23" s="466"/>
      <c r="WRZ23" s="467"/>
      <c r="WSA23" s="466"/>
      <c r="WSB23" s="467"/>
      <c r="WSC23" s="466"/>
      <c r="WSD23" s="467"/>
      <c r="WSE23" s="466"/>
      <c r="WSF23" s="467"/>
      <c r="WSG23" s="466"/>
      <c r="WSH23" s="467"/>
      <c r="WSI23" s="97"/>
      <c r="WSJ23" s="466"/>
      <c r="WSK23" s="467"/>
      <c r="WSL23" s="466"/>
      <c r="WSM23" s="467"/>
      <c r="WSN23" s="466"/>
      <c r="WSO23" s="467"/>
      <c r="WSP23" s="466"/>
      <c r="WSQ23" s="467"/>
      <c r="WSR23" s="466"/>
      <c r="WSS23" s="467"/>
      <c r="WST23" s="466"/>
      <c r="WSU23" s="467"/>
      <c r="WSV23" s="466"/>
      <c r="WSW23" s="467"/>
      <c r="WSX23" s="466"/>
      <c r="WSY23" s="467"/>
      <c r="WSZ23" s="466"/>
      <c r="WTA23" s="467"/>
      <c r="WTB23" s="466"/>
      <c r="WTC23" s="467"/>
      <c r="WTD23" s="466"/>
      <c r="WTE23" s="467"/>
      <c r="WTF23" s="466"/>
      <c r="WTG23" s="467"/>
      <c r="WTH23" s="97"/>
      <c r="WTI23" s="466"/>
      <c r="WTJ23" s="467"/>
      <c r="WTK23" s="466"/>
      <c r="WTL23" s="467"/>
      <c r="WTM23" s="466"/>
      <c r="WTN23" s="467"/>
      <c r="WTO23" s="466"/>
      <c r="WTP23" s="467"/>
      <c r="WTQ23" s="466"/>
      <c r="WTR23" s="467"/>
      <c r="WTS23" s="466"/>
      <c r="WTT23" s="467"/>
      <c r="WTU23" s="466"/>
      <c r="WTV23" s="467"/>
      <c r="WTW23" s="466"/>
      <c r="WTX23" s="467"/>
      <c r="WTY23" s="466"/>
      <c r="WTZ23" s="467"/>
      <c r="WUA23" s="466"/>
      <c r="WUB23" s="467"/>
      <c r="WUC23" s="466"/>
      <c r="WUD23" s="467"/>
      <c r="WUE23" s="466"/>
      <c r="WUF23" s="467"/>
      <c r="WUG23" s="97"/>
      <c r="WUH23" s="466"/>
      <c r="WUI23" s="467"/>
      <c r="WUJ23" s="466"/>
      <c r="WUK23" s="467"/>
      <c r="WUL23" s="466"/>
      <c r="WUM23" s="467"/>
      <c r="WUN23" s="466"/>
      <c r="WUO23" s="467"/>
      <c r="WUP23" s="466"/>
      <c r="WUQ23" s="467"/>
      <c r="WUR23" s="466"/>
      <c r="WUS23" s="467"/>
      <c r="WUT23" s="466"/>
      <c r="WUU23" s="467"/>
      <c r="WUV23" s="466"/>
      <c r="WUW23" s="467"/>
      <c r="WUX23" s="466"/>
      <c r="WUY23" s="467"/>
      <c r="WUZ23" s="466"/>
      <c r="WVA23" s="467"/>
      <c r="WVB23" s="466"/>
      <c r="WVC23" s="467"/>
      <c r="WVD23" s="466"/>
      <c r="WVE23" s="467"/>
      <c r="WVF23" s="97"/>
      <c r="WVG23" s="466"/>
      <c r="WVH23" s="467"/>
      <c r="WVI23" s="466"/>
      <c r="WVJ23" s="467"/>
      <c r="WVK23" s="466"/>
      <c r="WVL23" s="467"/>
      <c r="WVM23" s="466"/>
      <c r="WVN23" s="467"/>
      <c r="WVO23" s="466"/>
      <c r="WVP23" s="467"/>
      <c r="WVQ23" s="466"/>
      <c r="WVR23" s="467"/>
      <c r="WVS23" s="466"/>
      <c r="WVT23" s="467"/>
      <c r="WVU23" s="466"/>
      <c r="WVV23" s="467"/>
      <c r="WVW23" s="466"/>
      <c r="WVX23" s="467"/>
      <c r="WVY23" s="466"/>
      <c r="WVZ23" s="467"/>
      <c r="WWA23" s="466"/>
      <c r="WWB23" s="467"/>
      <c r="WWC23" s="466"/>
      <c r="WWD23" s="467"/>
      <c r="WWE23" s="97"/>
      <c r="WWF23" s="466"/>
      <c r="WWG23" s="467"/>
      <c r="WWH23" s="466"/>
      <c r="WWI23" s="467"/>
      <c r="WWJ23" s="466"/>
      <c r="WWK23" s="467"/>
      <c r="WWL23" s="466"/>
      <c r="WWM23" s="467"/>
      <c r="WWN23" s="466"/>
      <c r="WWO23" s="467"/>
      <c r="WWP23" s="466"/>
      <c r="WWQ23" s="467"/>
      <c r="WWR23" s="466"/>
      <c r="WWS23" s="467"/>
      <c r="WWT23" s="466"/>
      <c r="WWU23" s="467"/>
      <c r="WWV23" s="466"/>
      <c r="WWW23" s="467"/>
      <c r="WWX23" s="466"/>
      <c r="WWY23" s="467"/>
      <c r="WWZ23" s="466"/>
      <c r="WXA23" s="467"/>
      <c r="WXB23" s="466"/>
      <c r="WXC23" s="467"/>
      <c r="WXD23" s="97"/>
      <c r="WXE23" s="466"/>
      <c r="WXF23" s="467"/>
      <c r="WXG23" s="466"/>
      <c r="WXH23" s="467"/>
      <c r="WXI23" s="466"/>
      <c r="WXJ23" s="467"/>
      <c r="WXK23" s="466"/>
      <c r="WXL23" s="467"/>
      <c r="WXM23" s="466"/>
      <c r="WXN23" s="467"/>
      <c r="WXO23" s="466"/>
      <c r="WXP23" s="467"/>
      <c r="WXQ23" s="466"/>
      <c r="WXR23" s="467"/>
      <c r="WXS23" s="466"/>
      <c r="WXT23" s="467"/>
      <c r="WXU23" s="466"/>
      <c r="WXV23" s="467"/>
      <c r="WXW23" s="466"/>
      <c r="WXX23" s="467"/>
      <c r="WXY23" s="466"/>
      <c r="WXZ23" s="467"/>
      <c r="WYA23" s="466"/>
      <c r="WYB23" s="467"/>
      <c r="WYC23" s="97"/>
      <c r="WYD23" s="466"/>
      <c r="WYE23" s="467"/>
      <c r="WYF23" s="466"/>
      <c r="WYG23" s="467"/>
      <c r="WYH23" s="466"/>
      <c r="WYI23" s="467"/>
      <c r="WYJ23" s="466"/>
      <c r="WYK23" s="467"/>
      <c r="WYL23" s="466"/>
      <c r="WYM23" s="467"/>
      <c r="WYN23" s="466"/>
      <c r="WYO23" s="467"/>
      <c r="WYP23" s="466"/>
      <c r="WYQ23" s="467"/>
      <c r="WYR23" s="466"/>
      <c r="WYS23" s="467"/>
      <c r="WYT23" s="466"/>
      <c r="WYU23" s="467"/>
      <c r="WYV23" s="466"/>
      <c r="WYW23" s="467"/>
      <c r="WYX23" s="466"/>
      <c r="WYY23" s="467"/>
      <c r="WYZ23" s="466"/>
      <c r="WZA23" s="467"/>
      <c r="WZB23" s="97"/>
      <c r="WZC23" s="466"/>
      <c r="WZD23" s="467"/>
      <c r="WZE23" s="466"/>
      <c r="WZF23" s="467"/>
      <c r="WZG23" s="466"/>
      <c r="WZH23" s="467"/>
      <c r="WZI23" s="466"/>
      <c r="WZJ23" s="467"/>
      <c r="WZK23" s="466"/>
      <c r="WZL23" s="467"/>
      <c r="WZM23" s="466"/>
      <c r="WZN23" s="467"/>
      <c r="WZO23" s="466"/>
      <c r="WZP23" s="467"/>
      <c r="WZQ23" s="466"/>
      <c r="WZR23" s="467"/>
      <c r="WZS23" s="466"/>
      <c r="WZT23" s="467"/>
      <c r="WZU23" s="466"/>
      <c r="WZV23" s="467"/>
      <c r="WZW23" s="466"/>
      <c r="WZX23" s="467"/>
      <c r="WZY23" s="466"/>
      <c r="WZZ23" s="467"/>
      <c r="XAA23" s="97"/>
      <c r="XAB23" s="466"/>
      <c r="XAC23" s="467"/>
      <c r="XAD23" s="466"/>
      <c r="XAE23" s="467"/>
      <c r="XAF23" s="466"/>
      <c r="XAG23" s="467"/>
      <c r="XAH23" s="466"/>
      <c r="XAI23" s="467"/>
      <c r="XAJ23" s="466"/>
      <c r="XAK23" s="467"/>
      <c r="XAL23" s="466"/>
      <c r="XAM23" s="467"/>
      <c r="XAN23" s="466"/>
      <c r="XAO23" s="467"/>
      <c r="XAP23" s="466"/>
      <c r="XAQ23" s="467"/>
      <c r="XAR23" s="466"/>
      <c r="XAS23" s="467"/>
      <c r="XAT23" s="466"/>
      <c r="XAU23" s="467"/>
      <c r="XAV23" s="466"/>
      <c r="XAW23" s="467"/>
      <c r="XAX23" s="466"/>
      <c r="XAY23" s="467"/>
      <c r="XAZ23" s="97"/>
      <c r="XBA23" s="466"/>
      <c r="XBB23" s="467"/>
      <c r="XBC23" s="466"/>
      <c r="XBD23" s="467"/>
      <c r="XBE23" s="466"/>
      <c r="XBF23" s="467"/>
      <c r="XBG23" s="466"/>
      <c r="XBH23" s="467"/>
      <c r="XBI23" s="466"/>
      <c r="XBJ23" s="467"/>
      <c r="XBK23" s="466"/>
      <c r="XBL23" s="467"/>
      <c r="XBM23" s="466"/>
      <c r="XBN23" s="467"/>
      <c r="XBO23" s="466"/>
      <c r="XBP23" s="467"/>
      <c r="XBQ23" s="466"/>
      <c r="XBR23" s="467"/>
      <c r="XBS23" s="466"/>
      <c r="XBT23" s="467"/>
      <c r="XBU23" s="466"/>
      <c r="XBV23" s="467"/>
      <c r="XBW23" s="466"/>
      <c r="XBX23" s="467"/>
      <c r="XBY23" s="97"/>
      <c r="XBZ23" s="466"/>
      <c r="XCA23" s="467"/>
      <c r="XCB23" s="466"/>
      <c r="XCC23" s="467"/>
      <c r="XCD23" s="466"/>
      <c r="XCE23" s="467"/>
      <c r="XCF23" s="466"/>
      <c r="XCG23" s="467"/>
      <c r="XCH23" s="466"/>
      <c r="XCI23" s="467"/>
      <c r="XCJ23" s="466"/>
      <c r="XCK23" s="467"/>
      <c r="XCL23" s="466"/>
      <c r="XCM23" s="467"/>
      <c r="XCN23" s="466"/>
      <c r="XCO23" s="467"/>
      <c r="XCP23" s="466"/>
      <c r="XCQ23" s="467"/>
      <c r="XCR23" s="466"/>
      <c r="XCS23" s="467"/>
      <c r="XCT23" s="466"/>
      <c r="XCU23" s="467"/>
      <c r="XCV23" s="466"/>
      <c r="XCW23" s="467"/>
      <c r="XCX23" s="97"/>
      <c r="XCY23" s="466"/>
      <c r="XCZ23" s="467"/>
      <c r="XDA23" s="466"/>
      <c r="XDB23" s="467"/>
      <c r="XDC23" s="466"/>
      <c r="XDD23" s="467"/>
      <c r="XDE23" s="466"/>
      <c r="XDF23" s="467"/>
      <c r="XDG23" s="466"/>
      <c r="XDH23" s="467"/>
      <c r="XDI23" s="466"/>
      <c r="XDJ23" s="467"/>
      <c r="XDK23" s="466"/>
      <c r="XDL23" s="467"/>
      <c r="XDM23" s="466"/>
      <c r="XDN23" s="467"/>
      <c r="XDO23" s="466"/>
      <c r="XDP23" s="467"/>
      <c r="XDQ23" s="466"/>
      <c r="XDR23" s="467"/>
      <c r="XDS23" s="466"/>
      <c r="XDT23" s="467"/>
      <c r="XDU23" s="466"/>
      <c r="XDV23" s="467"/>
      <c r="XDW23" s="97"/>
      <c r="XDX23" s="466"/>
      <c r="XDY23" s="467"/>
      <c r="XDZ23" s="466"/>
      <c r="XEA23" s="467"/>
      <c r="XEB23" s="466"/>
      <c r="XEC23" s="467"/>
      <c r="XED23" s="466"/>
      <c r="XEE23" s="467"/>
      <c r="XEF23" s="466"/>
      <c r="XEG23" s="467"/>
      <c r="XEH23" s="466"/>
      <c r="XEI23" s="467"/>
      <c r="XEJ23" s="466"/>
      <c r="XEK23" s="467"/>
      <c r="XEL23" s="466"/>
      <c r="XEM23" s="467"/>
      <c r="XEN23" s="466"/>
      <c r="XEO23" s="467"/>
      <c r="XEP23" s="466"/>
      <c r="XEQ23" s="467"/>
      <c r="XER23" s="466"/>
      <c r="XES23" s="467"/>
      <c r="XET23" s="466"/>
      <c r="XEU23" s="467"/>
      <c r="XEV23" s="97"/>
      <c r="XEW23" s="466"/>
      <c r="XEX23" s="467"/>
      <c r="XEY23" s="466"/>
      <c r="XEZ23" s="467"/>
      <c r="XFA23" s="466"/>
      <c r="XFB23" s="467"/>
      <c r="XFC23" s="466"/>
      <c r="XFD23" s="467"/>
    </row>
    <row r="24" spans="1:16384" s="81" customFormat="1" x14ac:dyDescent="0.2">
      <c r="A24" s="100" t="s">
        <v>110</v>
      </c>
      <c r="B24" s="462">
        <f>SUM(B15)</f>
        <v>47049865.041566834</v>
      </c>
      <c r="C24" s="463"/>
      <c r="D24" s="462">
        <f>SUM(D15)</f>
        <v>46505283.274343096</v>
      </c>
      <c r="E24" s="463"/>
      <c r="F24" s="462">
        <f t="shared" ref="F24" si="21">SUM(F15)</f>
        <v>70280834.429064542</v>
      </c>
      <c r="G24" s="463"/>
      <c r="H24" s="462">
        <f t="shared" ref="H24" si="22">SUM(H15)</f>
        <v>53436532.718590371</v>
      </c>
      <c r="I24" s="463"/>
      <c r="J24" s="462">
        <f t="shared" ref="J24" si="23">SUM(J15)</f>
        <v>64937579.98433806</v>
      </c>
      <c r="K24" s="463"/>
      <c r="L24" s="462">
        <f t="shared" ref="L24" si="24">SUM(L15)</f>
        <v>61217620.700290345</v>
      </c>
      <c r="M24" s="463"/>
      <c r="N24" s="462">
        <f t="shared" ref="N24" si="25">SUM(N15)</f>
        <v>59161329.500553593</v>
      </c>
      <c r="O24" s="463"/>
      <c r="P24" s="462">
        <f t="shared" ref="P24" si="26">SUM(P15)</f>
        <v>62122952.137176253</v>
      </c>
      <c r="Q24" s="463"/>
      <c r="R24" s="462">
        <f t="shared" ref="R24" si="27">SUM(R15)</f>
        <v>65517154.172497347</v>
      </c>
      <c r="S24" s="463"/>
      <c r="T24" s="462">
        <f t="shared" ref="T24" si="28">SUM(T15)</f>
        <v>68989461.794643894</v>
      </c>
      <c r="U24" s="463"/>
      <c r="V24" s="462">
        <f t="shared" ref="V24" si="29">SUM(V15)</f>
        <v>78534414.657361344</v>
      </c>
      <c r="W24" s="463"/>
      <c r="X24" s="462">
        <f>SUM(X15)</f>
        <v>81779425.644174784</v>
      </c>
      <c r="Y24" s="463"/>
      <c r="Z24" s="101">
        <f>SUM(Z15)</f>
        <v>759532454.0546006</v>
      </c>
      <c r="AA24" s="102">
        <f>Z24/Z38-1</f>
        <v>0.53070455224884117</v>
      </c>
      <c r="AB24" s="77"/>
    </row>
    <row r="25" spans="1:16384" s="81" customFormat="1" x14ac:dyDescent="0.2">
      <c r="A25" s="100" t="s">
        <v>146</v>
      </c>
      <c r="B25" s="489">
        <f>B24/B38-1</f>
        <v>0.6033109663053875</v>
      </c>
      <c r="C25" s="490"/>
      <c r="D25" s="489">
        <f>D24/D38-1</f>
        <v>0.11834808875634772</v>
      </c>
      <c r="E25" s="490"/>
      <c r="F25" s="489">
        <f>F24/F38-1</f>
        <v>0.55125619665889203</v>
      </c>
      <c r="G25" s="490"/>
      <c r="H25" s="489">
        <f>H24/H38-1</f>
        <v>0.39280588061339605</v>
      </c>
      <c r="I25" s="490"/>
      <c r="J25" s="489">
        <f>J24/J38-1</f>
        <v>0.28614193643300645</v>
      </c>
      <c r="K25" s="490"/>
      <c r="L25" s="489">
        <f>L24/L38-1</f>
        <v>0.53261596701871161</v>
      </c>
      <c r="M25" s="490"/>
      <c r="N25" s="489">
        <f>N24/N38-1</f>
        <v>0.5246964669137959</v>
      </c>
      <c r="O25" s="490"/>
      <c r="P25" s="489">
        <f>P24/P38-1</f>
        <v>0.56322173203915793</v>
      </c>
      <c r="Q25" s="490"/>
      <c r="R25" s="489">
        <f>R24/R38-1</f>
        <v>0.5620854159045745</v>
      </c>
      <c r="S25" s="490"/>
      <c r="T25" s="489">
        <f>T24/T38-1</f>
        <v>0.61595739629241653</v>
      </c>
      <c r="U25" s="490"/>
      <c r="V25" s="489">
        <f>V24/V38-1</f>
        <v>0.74113187377319267</v>
      </c>
      <c r="W25" s="490"/>
      <c r="X25" s="489">
        <f>X24/X38-1</f>
        <v>0.90713281619503983</v>
      </c>
      <c r="Y25" s="490"/>
      <c r="Z25" s="166">
        <f>Z24/Z38-1</f>
        <v>0.53070455224884117</v>
      </c>
      <c r="AA25" s="77"/>
      <c r="AB25" s="77"/>
    </row>
    <row r="26" spans="1:16384" s="81" customFormat="1" ht="13.5" thickBot="1" x14ac:dyDescent="0.25">
      <c r="A26" s="100"/>
      <c r="B26" s="103" t="s">
        <v>214</v>
      </c>
      <c r="C26" s="103" t="s">
        <v>215</v>
      </c>
      <c r="D26" s="103" t="s">
        <v>214</v>
      </c>
      <c r="E26" s="103" t="s">
        <v>215</v>
      </c>
      <c r="F26" s="103" t="s">
        <v>214</v>
      </c>
      <c r="G26" s="103" t="s">
        <v>215</v>
      </c>
      <c r="H26" s="103" t="s">
        <v>214</v>
      </c>
      <c r="I26" s="103" t="s">
        <v>215</v>
      </c>
      <c r="J26" s="103" t="s">
        <v>214</v>
      </c>
      <c r="K26" s="103" t="s">
        <v>215</v>
      </c>
      <c r="L26" s="103" t="s">
        <v>214</v>
      </c>
      <c r="M26" s="103" t="s">
        <v>215</v>
      </c>
      <c r="N26" s="103" t="s">
        <v>214</v>
      </c>
      <c r="O26" s="103" t="s">
        <v>215</v>
      </c>
      <c r="P26" s="103" t="s">
        <v>214</v>
      </c>
      <c r="Q26" s="103" t="s">
        <v>215</v>
      </c>
      <c r="R26" s="103" t="s">
        <v>214</v>
      </c>
      <c r="S26" s="103" t="s">
        <v>215</v>
      </c>
      <c r="T26" s="103" t="s">
        <v>214</v>
      </c>
      <c r="U26" s="103" t="s">
        <v>215</v>
      </c>
      <c r="V26" s="103" t="s">
        <v>214</v>
      </c>
      <c r="W26" s="103" t="s">
        <v>215</v>
      </c>
      <c r="X26" s="103" t="s">
        <v>214</v>
      </c>
      <c r="Y26" s="103" t="s">
        <v>215</v>
      </c>
      <c r="Z26" s="104"/>
      <c r="AA26" s="77"/>
      <c r="AB26" s="77"/>
    </row>
    <row r="27" spans="1:16384" s="81" customFormat="1" x14ac:dyDescent="0.2">
      <c r="A27" s="167" t="s">
        <v>145</v>
      </c>
      <c r="B27" s="486" t="s">
        <v>112</v>
      </c>
      <c r="C27" s="459"/>
      <c r="D27" s="459" t="s">
        <v>113</v>
      </c>
      <c r="E27" s="459"/>
      <c r="F27" s="459" t="s">
        <v>114</v>
      </c>
      <c r="G27" s="459"/>
      <c r="H27" s="459" t="s">
        <v>115</v>
      </c>
      <c r="I27" s="459"/>
      <c r="J27" s="459" t="s">
        <v>116</v>
      </c>
      <c r="K27" s="459"/>
      <c r="L27" s="459" t="s">
        <v>117</v>
      </c>
      <c r="M27" s="459"/>
      <c r="N27" s="459" t="s">
        <v>118</v>
      </c>
      <c r="O27" s="459"/>
      <c r="P27" s="459" t="s">
        <v>119</v>
      </c>
      <c r="Q27" s="459"/>
      <c r="R27" s="459" t="s">
        <v>120</v>
      </c>
      <c r="S27" s="459"/>
      <c r="T27" s="459" t="s">
        <v>121</v>
      </c>
      <c r="U27" s="459"/>
      <c r="V27" s="459" t="s">
        <v>122</v>
      </c>
      <c r="W27" s="459"/>
      <c r="X27" s="459" t="s">
        <v>123</v>
      </c>
      <c r="Y27" s="459"/>
      <c r="Z27" s="105"/>
      <c r="AA27" s="77"/>
      <c r="AB27" s="77"/>
      <c r="AC27" s="106"/>
      <c r="AD27" s="107"/>
    </row>
    <row r="28" spans="1:16384" s="81" customFormat="1" ht="13.5" thickBot="1" x14ac:dyDescent="0.25">
      <c r="A28" s="168" t="s">
        <v>124</v>
      </c>
      <c r="B28" s="487"/>
      <c r="C28" s="470"/>
      <c r="D28" s="470"/>
      <c r="E28" s="470"/>
      <c r="F28" s="470"/>
      <c r="G28" s="470"/>
      <c r="H28" s="470"/>
      <c r="I28" s="470"/>
      <c r="J28" s="470"/>
      <c r="K28" s="470"/>
      <c r="L28" s="470"/>
      <c r="M28" s="470"/>
      <c r="N28" s="470"/>
      <c r="O28" s="470"/>
      <c r="P28" s="470"/>
      <c r="Q28" s="470"/>
      <c r="R28" s="470"/>
      <c r="S28" s="470"/>
      <c r="T28" s="470"/>
      <c r="U28" s="470"/>
      <c r="V28" s="470"/>
      <c r="W28" s="470"/>
      <c r="X28" s="470"/>
      <c r="Y28" s="470"/>
      <c r="Z28" s="108"/>
      <c r="AA28" s="77"/>
      <c r="AB28" s="77"/>
      <c r="AC28" s="106"/>
      <c r="AD28" s="107"/>
    </row>
    <row r="29" spans="1:16384" s="81" customFormat="1" x14ac:dyDescent="0.2">
      <c r="A29" s="168" t="s">
        <v>202</v>
      </c>
      <c r="B29" s="488" t="s">
        <v>125</v>
      </c>
      <c r="C29" s="471"/>
      <c r="D29" s="457" t="s">
        <v>126</v>
      </c>
      <c r="E29" s="471"/>
      <c r="F29" s="457" t="s">
        <v>127</v>
      </c>
      <c r="G29" s="458"/>
      <c r="H29" s="457" t="s">
        <v>128</v>
      </c>
      <c r="I29" s="458"/>
      <c r="J29" s="457" t="s">
        <v>129</v>
      </c>
      <c r="K29" s="458"/>
      <c r="L29" s="457" t="s">
        <v>130</v>
      </c>
      <c r="M29" s="458"/>
      <c r="N29" s="457" t="s">
        <v>131</v>
      </c>
      <c r="O29" s="458"/>
      <c r="P29" s="457" t="s">
        <v>132</v>
      </c>
      <c r="Q29" s="458"/>
      <c r="R29" s="457" t="s">
        <v>133</v>
      </c>
      <c r="S29" s="458"/>
      <c r="T29" s="457" t="s">
        <v>134</v>
      </c>
      <c r="U29" s="458"/>
      <c r="V29" s="457" t="s">
        <v>135</v>
      </c>
      <c r="W29" s="458"/>
      <c r="X29" s="457" t="s">
        <v>136</v>
      </c>
      <c r="Y29" s="458"/>
      <c r="Z29" s="109" t="s">
        <v>138</v>
      </c>
      <c r="AA29" s="77"/>
      <c r="AB29" s="77"/>
      <c r="AC29" s="106"/>
      <c r="AD29" s="107"/>
    </row>
    <row r="30" spans="1:16384" s="81" customFormat="1" x14ac:dyDescent="0.2">
      <c r="A30" s="168" t="str">
        <f t="shared" ref="A30:A35" si="30">A16</f>
        <v>Москва, руб.</v>
      </c>
      <c r="B30" s="169">
        <v>7446667.6000000006</v>
      </c>
      <c r="C30" s="85">
        <v>1047634.05</v>
      </c>
      <c r="D30" s="85">
        <v>12448681.779999999</v>
      </c>
      <c r="E30" s="85">
        <v>1119150.1499999999</v>
      </c>
      <c r="F30" s="85">
        <v>13183965.800000001</v>
      </c>
      <c r="G30" s="85">
        <v>1554432.9</v>
      </c>
      <c r="H30" s="85">
        <v>11145390.539999999</v>
      </c>
      <c r="I30" s="85">
        <v>1370496.79</v>
      </c>
      <c r="J30" s="85">
        <v>11517451.92</v>
      </c>
      <c r="K30" s="85">
        <v>1731791</v>
      </c>
      <c r="L30" s="85">
        <v>9870774.9000000004</v>
      </c>
      <c r="M30" s="85">
        <v>606444.93999999994</v>
      </c>
      <c r="N30" s="85">
        <v>10308146.68</v>
      </c>
      <c r="O30" s="85">
        <v>846198</v>
      </c>
      <c r="P30" s="85">
        <v>9601060.5600000005</v>
      </c>
      <c r="Q30" s="85">
        <v>1278103.2199999997</v>
      </c>
      <c r="R30" s="85">
        <v>10865044.199999999</v>
      </c>
      <c r="S30" s="85">
        <v>1093782.92</v>
      </c>
      <c r="T30" s="85">
        <v>10081778.030000001</v>
      </c>
      <c r="U30" s="85">
        <v>2145039.65</v>
      </c>
      <c r="V30" s="85">
        <v>10604917.91</v>
      </c>
      <c r="W30" s="85">
        <v>1946056.2</v>
      </c>
      <c r="X30" s="85">
        <v>11408073</v>
      </c>
      <c r="Y30" s="84">
        <v>1844578.05</v>
      </c>
      <c r="Z30" s="95">
        <f t="shared" ref="Z30:Z38" si="31">SUM(B30:Y30)</f>
        <v>145065660.79000002</v>
      </c>
      <c r="AA30" s="77"/>
      <c r="AB30" s="77"/>
      <c r="AC30" s="106"/>
      <c r="AD30" s="107"/>
    </row>
    <row r="31" spans="1:16384" s="81" customFormat="1" x14ac:dyDescent="0.2">
      <c r="A31" s="168" t="str">
        <f t="shared" si="30"/>
        <v>ЦФО, руб.</v>
      </c>
      <c r="B31" s="169">
        <v>6956409.7000000002</v>
      </c>
      <c r="C31" s="85">
        <v>1707345</v>
      </c>
      <c r="D31" s="85">
        <v>10600710.9</v>
      </c>
      <c r="E31" s="85">
        <v>1594714.9999999998</v>
      </c>
      <c r="F31" s="85">
        <v>11168421.899999999</v>
      </c>
      <c r="G31" s="85">
        <v>1667184.8</v>
      </c>
      <c r="H31" s="85">
        <v>9110272.9399999995</v>
      </c>
      <c r="I31" s="85">
        <v>1518119</v>
      </c>
      <c r="J31" s="85">
        <v>11581372.310000001</v>
      </c>
      <c r="K31" s="85">
        <v>1528092.6</v>
      </c>
      <c r="L31" s="85">
        <v>10500693.850000001</v>
      </c>
      <c r="M31" s="85">
        <v>1354781.05</v>
      </c>
      <c r="N31" s="85">
        <v>11441472.330000002</v>
      </c>
      <c r="O31" s="85">
        <v>1959383</v>
      </c>
      <c r="P31" s="85">
        <v>10872540.300000001</v>
      </c>
      <c r="Q31" s="85">
        <v>1984593</v>
      </c>
      <c r="R31" s="85">
        <v>10469059.4</v>
      </c>
      <c r="S31" s="85">
        <v>1160553</v>
      </c>
      <c r="T31" s="85">
        <v>12433932</v>
      </c>
      <c r="U31" s="85">
        <v>1941641</v>
      </c>
      <c r="V31" s="85">
        <v>11448142</v>
      </c>
      <c r="W31" s="85">
        <v>1493282</v>
      </c>
      <c r="X31" s="85">
        <v>13694306</v>
      </c>
      <c r="Y31" s="84">
        <v>998982</v>
      </c>
      <c r="Z31" s="95">
        <f t="shared" si="31"/>
        <v>149186005.07999998</v>
      </c>
      <c r="AA31" s="77"/>
      <c r="AB31" s="77"/>
      <c r="AC31" s="106"/>
      <c r="AD31" s="107"/>
    </row>
    <row r="32" spans="1:16384" s="81" customFormat="1" x14ac:dyDescent="0.2">
      <c r="A32" s="168" t="str">
        <f t="shared" si="30"/>
        <v>ПФО, руб.</v>
      </c>
      <c r="B32" s="169">
        <v>3535148.8000000003</v>
      </c>
      <c r="C32" s="85">
        <v>371493.2</v>
      </c>
      <c r="D32" s="85">
        <v>4610165</v>
      </c>
      <c r="E32" s="85">
        <v>865909.6</v>
      </c>
      <c r="F32" s="85">
        <v>5904456.7000000002</v>
      </c>
      <c r="G32" s="85">
        <v>1265431</v>
      </c>
      <c r="H32" s="85">
        <v>5579583.9000000004</v>
      </c>
      <c r="I32" s="85">
        <v>688826</v>
      </c>
      <c r="J32" s="85">
        <v>11152384.73</v>
      </c>
      <c r="K32" s="85">
        <v>1448301</v>
      </c>
      <c r="L32" s="85">
        <v>4086714.72</v>
      </c>
      <c r="M32" s="85">
        <v>796135</v>
      </c>
      <c r="N32" s="85">
        <v>4931657.7799999993</v>
      </c>
      <c r="O32" s="85">
        <v>507178.5</v>
      </c>
      <c r="P32" s="85">
        <v>4296408.1099999994</v>
      </c>
      <c r="Q32" s="85">
        <v>1244085.26</v>
      </c>
      <c r="R32" s="85">
        <v>4769833.1999999993</v>
      </c>
      <c r="S32" s="85">
        <v>257233</v>
      </c>
      <c r="T32" s="85">
        <v>4138291.9</v>
      </c>
      <c r="U32" s="85">
        <v>634826.5</v>
      </c>
      <c r="V32" s="85">
        <v>4920549.4000000004</v>
      </c>
      <c r="W32" s="85">
        <v>671402</v>
      </c>
      <c r="X32" s="85">
        <v>4288102</v>
      </c>
      <c r="Y32" s="84">
        <v>1369608</v>
      </c>
      <c r="Z32" s="95">
        <f>SUM(B32:Y32)</f>
        <v>72333725.299999997</v>
      </c>
      <c r="AA32" s="77"/>
      <c r="AB32" s="77"/>
      <c r="AC32" s="106"/>
      <c r="AD32" s="107"/>
    </row>
    <row r="33" spans="1:30" x14ac:dyDescent="0.2">
      <c r="A33" s="168" t="str">
        <f t="shared" si="30"/>
        <v>УФО, руб.</v>
      </c>
      <c r="B33" s="169">
        <v>1234172.6000000001</v>
      </c>
      <c r="C33" s="85">
        <v>1363286.4</v>
      </c>
      <c r="D33" s="85">
        <v>1865672.69</v>
      </c>
      <c r="E33" s="85">
        <v>1390004</v>
      </c>
      <c r="F33" s="85">
        <v>1798335</v>
      </c>
      <c r="G33" s="85">
        <v>559772</v>
      </c>
      <c r="H33" s="85">
        <v>1863104</v>
      </c>
      <c r="I33" s="85">
        <v>739957</v>
      </c>
      <c r="J33" s="85">
        <v>1388618.5</v>
      </c>
      <c r="K33" s="85">
        <v>1093194</v>
      </c>
      <c r="L33" s="85">
        <v>1182004</v>
      </c>
      <c r="M33" s="85">
        <v>854858</v>
      </c>
      <c r="N33" s="85">
        <v>864856</v>
      </c>
      <c r="O33" s="85">
        <v>920338</v>
      </c>
      <c r="P33" s="85">
        <v>924499</v>
      </c>
      <c r="Q33" s="85">
        <v>509471</v>
      </c>
      <c r="R33" s="85">
        <v>1506745</v>
      </c>
      <c r="S33" s="85">
        <v>431502.72</v>
      </c>
      <c r="T33" s="85">
        <v>1291454</v>
      </c>
      <c r="U33" s="85">
        <v>680348</v>
      </c>
      <c r="V33" s="85">
        <v>1317682</v>
      </c>
      <c r="W33" s="85">
        <v>1434506</v>
      </c>
      <c r="X33" s="85">
        <v>1806495</v>
      </c>
      <c r="Y33" s="84">
        <v>562205</v>
      </c>
      <c r="Z33" s="95">
        <f t="shared" si="31"/>
        <v>27583079.909999996</v>
      </c>
      <c r="AC33" s="106"/>
      <c r="AD33" s="107"/>
    </row>
    <row r="34" spans="1:30" x14ac:dyDescent="0.2">
      <c r="A34" s="168" t="str">
        <f t="shared" si="30"/>
        <v>СФО, руб.</v>
      </c>
      <c r="B34" s="169">
        <v>1430504</v>
      </c>
      <c r="C34" s="85">
        <v>163969</v>
      </c>
      <c r="D34" s="85">
        <v>2946453.4000000004</v>
      </c>
      <c r="E34" s="85">
        <v>233349</v>
      </c>
      <c r="F34" s="85">
        <v>3074555.1999999997</v>
      </c>
      <c r="G34" s="85">
        <v>520332</v>
      </c>
      <c r="H34" s="85">
        <v>2573010</v>
      </c>
      <c r="I34" s="85">
        <v>332021</v>
      </c>
      <c r="J34" s="85">
        <v>2764783</v>
      </c>
      <c r="K34" s="85">
        <v>169494</v>
      </c>
      <c r="L34" s="85">
        <v>4589058.0199999996</v>
      </c>
      <c r="M34" s="85">
        <v>909521.4</v>
      </c>
      <c r="N34" s="85">
        <v>2308642.42</v>
      </c>
      <c r="O34" s="85">
        <v>618863.6</v>
      </c>
      <c r="P34" s="85">
        <v>2515647.38</v>
      </c>
      <c r="Q34" s="85">
        <v>1757520.8399999999</v>
      </c>
      <c r="R34" s="85">
        <v>3460879.24</v>
      </c>
      <c r="S34" s="85">
        <v>215695</v>
      </c>
      <c r="T34" s="85">
        <v>3932307.59</v>
      </c>
      <c r="U34" s="85">
        <v>680828.9</v>
      </c>
      <c r="V34" s="85">
        <v>5229088.41</v>
      </c>
      <c r="W34" s="85">
        <v>230272</v>
      </c>
      <c r="X34" s="85">
        <v>2445995.21</v>
      </c>
      <c r="Y34" s="84">
        <v>557990.22</v>
      </c>
      <c r="Z34" s="95">
        <f t="shared" si="31"/>
        <v>43660780.830000006</v>
      </c>
      <c r="AC34" s="106"/>
      <c r="AD34" s="107"/>
    </row>
    <row r="35" spans="1:30" x14ac:dyDescent="0.2">
      <c r="A35" s="168" t="str">
        <f t="shared" si="30"/>
        <v>ДФО, руб.</v>
      </c>
      <c r="B35" s="169">
        <v>2403674.2000000002</v>
      </c>
      <c r="C35" s="85">
        <v>1589489</v>
      </c>
      <c r="D35" s="85">
        <v>3282206.8</v>
      </c>
      <c r="E35" s="85">
        <v>561686</v>
      </c>
      <c r="F35" s="85">
        <v>3502504.3</v>
      </c>
      <c r="G35" s="85">
        <v>1059641.2</v>
      </c>
      <c r="H35" s="85">
        <v>2331593</v>
      </c>
      <c r="I35" s="85">
        <v>1089289</v>
      </c>
      <c r="J35" s="85">
        <v>5440123.6799999997</v>
      </c>
      <c r="K35" s="85">
        <v>630965</v>
      </c>
      <c r="L35" s="85">
        <v>3828250.7</v>
      </c>
      <c r="M35" s="85">
        <v>1235956</v>
      </c>
      <c r="N35" s="85">
        <v>2761594.2</v>
      </c>
      <c r="O35" s="85">
        <v>1304131</v>
      </c>
      <c r="P35" s="85">
        <v>4209649.3</v>
      </c>
      <c r="Q35" s="85">
        <v>479875</v>
      </c>
      <c r="R35" s="85">
        <v>5944140.6500000004</v>
      </c>
      <c r="S35" s="85">
        <v>1767639</v>
      </c>
      <c r="T35" s="85">
        <v>4250667.5999999996</v>
      </c>
      <c r="U35" s="85">
        <v>332638</v>
      </c>
      <c r="V35" s="85">
        <v>4707032</v>
      </c>
      <c r="W35" s="85">
        <v>990009</v>
      </c>
      <c r="X35" s="85">
        <v>2805746</v>
      </c>
      <c r="Y35" s="84">
        <v>1098743</v>
      </c>
      <c r="Z35" s="95">
        <f t="shared" si="31"/>
        <v>57607243.629999995</v>
      </c>
      <c r="AC35" s="106"/>
      <c r="AD35" s="107"/>
    </row>
    <row r="36" spans="1:30" x14ac:dyDescent="0.2">
      <c r="A36" s="168"/>
      <c r="B36" s="169"/>
      <c r="C36" s="382"/>
      <c r="D36" s="382"/>
      <c r="E36" s="382"/>
      <c r="F36" s="382"/>
      <c r="G36" s="382"/>
      <c r="H36" s="382"/>
      <c r="I36" s="382"/>
      <c r="J36" s="382"/>
      <c r="K36" s="382"/>
      <c r="L36" s="382"/>
      <c r="M36" s="382"/>
      <c r="N36" s="382"/>
      <c r="O36" s="382"/>
      <c r="P36" s="382"/>
      <c r="Q36" s="382"/>
      <c r="R36" s="382"/>
      <c r="S36" s="382"/>
      <c r="T36" s="382"/>
      <c r="U36" s="382"/>
      <c r="V36" s="382"/>
      <c r="W36" s="382"/>
      <c r="X36" s="382"/>
      <c r="Y36" s="381"/>
      <c r="Z36" s="95"/>
      <c r="AC36" s="106"/>
      <c r="AD36" s="107"/>
    </row>
    <row r="37" spans="1:30" x14ac:dyDescent="0.2">
      <c r="A37" s="168" t="str">
        <f>A23</f>
        <v>СНГ, руб.</v>
      </c>
      <c r="B37" s="169">
        <v>95646</v>
      </c>
      <c r="C37" s="85">
        <v>0</v>
      </c>
      <c r="D37" s="85">
        <v>65203</v>
      </c>
      <c r="E37" s="85">
        <v>0</v>
      </c>
      <c r="F37" s="85">
        <v>46723</v>
      </c>
      <c r="G37" s="85">
        <v>0</v>
      </c>
      <c r="H37" s="85">
        <v>24439</v>
      </c>
      <c r="I37" s="85">
        <v>0</v>
      </c>
      <c r="J37" s="85">
        <v>43641</v>
      </c>
      <c r="K37" s="85">
        <v>0</v>
      </c>
      <c r="L37" s="85">
        <v>128030</v>
      </c>
      <c r="M37" s="85">
        <v>0</v>
      </c>
      <c r="N37" s="85">
        <v>29576</v>
      </c>
      <c r="O37" s="85">
        <v>0</v>
      </c>
      <c r="P37" s="85">
        <v>66880</v>
      </c>
      <c r="Q37" s="85">
        <v>0</v>
      </c>
      <c r="R37" s="85">
        <v>0</v>
      </c>
      <c r="S37" s="85">
        <v>0</v>
      </c>
      <c r="T37" s="85">
        <v>148871</v>
      </c>
      <c r="U37" s="85">
        <v>0</v>
      </c>
      <c r="V37" s="85">
        <v>112441</v>
      </c>
      <c r="W37" s="85">
        <v>0</v>
      </c>
      <c r="X37" s="85">
        <v>0</v>
      </c>
      <c r="Y37" s="85">
        <v>0</v>
      </c>
      <c r="Z37" s="95">
        <f t="shared" si="31"/>
        <v>761450</v>
      </c>
      <c r="AC37" s="106"/>
      <c r="AD37" s="107"/>
    </row>
    <row r="38" spans="1:30" ht="15.95" customHeight="1" thickBot="1" x14ac:dyDescent="0.25">
      <c r="A38" s="115" t="s">
        <v>110</v>
      </c>
      <c r="B38" s="449">
        <f>SUM(B30:C37)</f>
        <v>29345439.550000001</v>
      </c>
      <c r="C38" s="450"/>
      <c r="D38" s="454">
        <f>SUM(D30:E37)</f>
        <v>41583907.32</v>
      </c>
      <c r="E38" s="454"/>
      <c r="F38" s="454">
        <f t="shared" ref="F38" si="32">SUM(F30:G37)</f>
        <v>45305755.800000004</v>
      </c>
      <c r="G38" s="454"/>
      <c r="H38" s="454">
        <f t="shared" ref="H38" si="33">SUM(H30:I37)</f>
        <v>38366102.169999994</v>
      </c>
      <c r="I38" s="454"/>
      <c r="J38" s="454">
        <f t="shared" ref="J38" si="34">SUM(J30:K37)</f>
        <v>50490212.740000002</v>
      </c>
      <c r="K38" s="454"/>
      <c r="L38" s="454">
        <f t="shared" ref="L38" si="35">SUM(L30:M37)</f>
        <v>39943222.580000006</v>
      </c>
      <c r="M38" s="454"/>
      <c r="N38" s="454">
        <f t="shared" ref="N38" si="36">SUM(N30:O37)</f>
        <v>38802037.510000005</v>
      </c>
      <c r="O38" s="454"/>
      <c r="P38" s="454">
        <f t="shared" ref="P38" si="37">SUM(P30:Q37)</f>
        <v>39740332.969999999</v>
      </c>
      <c r="Q38" s="454"/>
      <c r="R38" s="454">
        <f t="shared" ref="R38" si="38">SUM(R30:S37)</f>
        <v>41942107.329999998</v>
      </c>
      <c r="S38" s="454"/>
      <c r="T38" s="454">
        <f t="shared" ref="T38" si="39">SUM(T30:U37)</f>
        <v>42692624.170000002</v>
      </c>
      <c r="U38" s="454"/>
      <c r="V38" s="454">
        <f t="shared" ref="V38" si="40">SUM(V30:W37)</f>
        <v>45105379.920000002</v>
      </c>
      <c r="W38" s="454"/>
      <c r="X38" s="454">
        <f t="shared" ref="X38" si="41">SUM(X30:Y37)</f>
        <v>42880823.479999997</v>
      </c>
      <c r="Y38" s="454"/>
      <c r="Z38" s="99">
        <f t="shared" si="31"/>
        <v>496197945.54000002</v>
      </c>
      <c r="AC38" s="106"/>
      <c r="AD38" s="107"/>
    </row>
    <row r="39" spans="1:30" hidden="1" x14ac:dyDescent="0.2"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</row>
    <row r="40" spans="1:30" hidden="1" x14ac:dyDescent="0.2">
      <c r="B40" s="118">
        <f>B24*$B$41</f>
        <v>9409973.0083133671</v>
      </c>
      <c r="C40" s="118"/>
      <c r="D40" s="118">
        <f>D24*$B$41</f>
        <v>9301056.6548686195</v>
      </c>
      <c r="E40" s="118"/>
      <c r="F40" s="118">
        <f>F24*$B$41</f>
        <v>14056166.885812908</v>
      </c>
      <c r="G40" s="118"/>
      <c r="H40" s="118">
        <f>H24*$B$41</f>
        <v>10687306.543718075</v>
      </c>
      <c r="I40" s="118"/>
      <c r="J40" s="118">
        <f>J24*$B$41</f>
        <v>12987515.996867612</v>
      </c>
      <c r="K40" s="118"/>
      <c r="L40" s="118">
        <f>L24*$B$41</f>
        <v>12243524.14005807</v>
      </c>
      <c r="M40" s="118"/>
      <c r="N40" s="118">
        <f>N24*$B$41</f>
        <v>11832265.90011072</v>
      </c>
      <c r="O40" s="118"/>
      <c r="P40" s="118">
        <f>P24*$B$41</f>
        <v>12424590.427435251</v>
      </c>
      <c r="Q40" s="118"/>
      <c r="R40" s="118">
        <f>R24*$B$41</f>
        <v>13103430.834499471</v>
      </c>
      <c r="S40" s="118"/>
      <c r="T40" s="118">
        <f>T24*$B$41</f>
        <v>13797892.358928779</v>
      </c>
      <c r="U40" s="118"/>
      <c r="V40" s="118">
        <f>V24*$B$41</f>
        <v>15706882.93147227</v>
      </c>
      <c r="W40" s="118"/>
      <c r="X40" s="118">
        <f>X24*$B$41</f>
        <v>16355885.128834957</v>
      </c>
      <c r="Y40" s="118"/>
      <c r="Z40" s="119">
        <f>SUM(B40:X40)</f>
        <v>151906490.81092009</v>
      </c>
    </row>
    <row r="41" spans="1:30" hidden="1" x14ac:dyDescent="0.2">
      <c r="A41" s="120" t="s">
        <v>139</v>
      </c>
      <c r="B41" s="121">
        <v>0.2</v>
      </c>
      <c r="C41" s="122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</row>
    <row r="42" spans="1:30" x14ac:dyDescent="0.2">
      <c r="B42" s="123" t="s">
        <v>214</v>
      </c>
      <c r="C42" s="123" t="s">
        <v>215</v>
      </c>
      <c r="D42" s="123" t="s">
        <v>214</v>
      </c>
      <c r="E42" s="123" t="s">
        <v>215</v>
      </c>
      <c r="F42" s="123" t="s">
        <v>214</v>
      </c>
      <c r="G42" s="123" t="s">
        <v>215</v>
      </c>
      <c r="H42" s="123" t="s">
        <v>214</v>
      </c>
      <c r="I42" s="123" t="s">
        <v>215</v>
      </c>
      <c r="J42" s="123" t="s">
        <v>214</v>
      </c>
      <c r="K42" s="123" t="s">
        <v>215</v>
      </c>
      <c r="L42" s="123" t="s">
        <v>214</v>
      </c>
      <c r="M42" s="123" t="s">
        <v>215</v>
      </c>
      <c r="N42" s="123" t="s">
        <v>214</v>
      </c>
      <c r="O42" s="123" t="s">
        <v>215</v>
      </c>
      <c r="P42" s="123" t="s">
        <v>214</v>
      </c>
      <c r="Q42" s="123" t="s">
        <v>215</v>
      </c>
      <c r="R42" s="123" t="s">
        <v>214</v>
      </c>
      <c r="S42" s="123" t="s">
        <v>215</v>
      </c>
      <c r="T42" s="123" t="s">
        <v>214</v>
      </c>
      <c r="U42" s="123" t="s">
        <v>215</v>
      </c>
      <c r="V42" s="123" t="s">
        <v>214</v>
      </c>
      <c r="W42" s="123" t="s">
        <v>215</v>
      </c>
      <c r="X42" s="123" t="s">
        <v>214</v>
      </c>
      <c r="Y42" s="123" t="s">
        <v>215</v>
      </c>
      <c r="Z42" s="149"/>
      <c r="AA42" s="149"/>
      <c r="AB42" s="124"/>
    </row>
    <row r="43" spans="1:30" x14ac:dyDescent="0.2">
      <c r="A43" s="92" t="s">
        <v>227</v>
      </c>
      <c r="B43" s="125">
        <v>1</v>
      </c>
      <c r="C43" s="125">
        <v>1</v>
      </c>
      <c r="D43" s="125">
        <v>2</v>
      </c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AB43" s="124"/>
    </row>
    <row r="44" spans="1:30" x14ac:dyDescent="0.2">
      <c r="A44" s="92" t="s">
        <v>228</v>
      </c>
      <c r="B44" s="125">
        <v>1</v>
      </c>
      <c r="C44" s="125">
        <v>1</v>
      </c>
      <c r="D44" s="125">
        <v>2</v>
      </c>
      <c r="E44" s="125"/>
      <c r="F44" s="125">
        <v>2</v>
      </c>
      <c r="G44" s="125"/>
      <c r="H44" s="125">
        <v>2</v>
      </c>
      <c r="I44" s="125"/>
      <c r="J44" s="125">
        <v>2</v>
      </c>
      <c r="K44" s="125"/>
      <c r="L44" s="125">
        <v>2</v>
      </c>
      <c r="M44" s="125"/>
      <c r="N44" s="125">
        <v>2</v>
      </c>
      <c r="O44" s="125"/>
      <c r="P44" s="125">
        <v>2</v>
      </c>
      <c r="Q44" s="125"/>
      <c r="R44" s="125">
        <v>2</v>
      </c>
      <c r="S44" s="125"/>
      <c r="T44" s="125">
        <v>2</v>
      </c>
      <c r="U44" s="125"/>
      <c r="V44" s="125">
        <v>2</v>
      </c>
      <c r="W44" s="125"/>
      <c r="X44" s="125">
        <v>2</v>
      </c>
      <c r="Y44" s="125"/>
      <c r="AB44" s="124"/>
    </row>
    <row r="45" spans="1:30" x14ac:dyDescent="0.2">
      <c r="A45" s="92" t="s">
        <v>229</v>
      </c>
      <c r="B45" s="125"/>
      <c r="C45" s="125"/>
      <c r="D45" s="125">
        <v>2</v>
      </c>
      <c r="E45" s="125"/>
      <c r="F45" s="125">
        <v>3</v>
      </c>
      <c r="G45" s="125"/>
      <c r="H45" s="125">
        <v>5</v>
      </c>
      <c r="I45" s="125"/>
      <c r="J45" s="125">
        <v>4</v>
      </c>
      <c r="K45" s="125"/>
      <c r="L45" s="125"/>
      <c r="M45" s="125"/>
      <c r="N45" s="125"/>
      <c r="O45" s="125"/>
      <c r="P45" s="125">
        <v>1</v>
      </c>
      <c r="Q45" s="125"/>
      <c r="R45" s="125">
        <v>3</v>
      </c>
      <c r="S45" s="125"/>
      <c r="T45" s="125">
        <v>4</v>
      </c>
      <c r="U45" s="125"/>
      <c r="V45" s="125">
        <v>5</v>
      </c>
      <c r="W45" s="125"/>
      <c r="X45" s="125">
        <v>4</v>
      </c>
      <c r="Y45" s="125"/>
      <c r="AB45" s="124"/>
    </row>
    <row r="46" spans="1:30" x14ac:dyDescent="0.2">
      <c r="A46" s="92" t="s">
        <v>230</v>
      </c>
      <c r="B46" s="125"/>
      <c r="C46" s="125"/>
      <c r="D46" s="125"/>
      <c r="E46" s="125"/>
      <c r="F46" s="125">
        <v>2</v>
      </c>
      <c r="G46" s="125"/>
      <c r="H46" s="125">
        <v>2</v>
      </c>
      <c r="I46" s="125"/>
      <c r="J46" s="125">
        <v>2</v>
      </c>
      <c r="K46" s="125"/>
      <c r="L46" s="125"/>
      <c r="M46" s="125"/>
      <c r="N46" s="125"/>
      <c r="O46" s="125"/>
      <c r="P46" s="125">
        <v>1</v>
      </c>
      <c r="Q46" s="125"/>
      <c r="R46" s="125">
        <v>1</v>
      </c>
      <c r="S46" s="125"/>
      <c r="T46" s="125">
        <v>2</v>
      </c>
      <c r="U46" s="125"/>
      <c r="V46" s="125">
        <v>2</v>
      </c>
      <c r="W46" s="125"/>
      <c r="X46" s="125">
        <v>1</v>
      </c>
      <c r="Y46" s="125"/>
      <c r="AB46" s="124"/>
    </row>
    <row r="47" spans="1:30" x14ac:dyDescent="0.2">
      <c r="A47" s="92" t="s">
        <v>231</v>
      </c>
      <c r="B47" s="125"/>
      <c r="C47" s="125"/>
      <c r="D47" s="125">
        <v>1</v>
      </c>
      <c r="E47" s="125"/>
      <c r="F47" s="125">
        <v>3</v>
      </c>
      <c r="G47" s="125"/>
      <c r="H47" s="125">
        <v>4</v>
      </c>
      <c r="I47" s="125"/>
      <c r="J47" s="125">
        <v>4</v>
      </c>
      <c r="K47" s="125"/>
      <c r="L47" s="125"/>
      <c r="M47" s="125"/>
      <c r="N47" s="125"/>
      <c r="O47" s="125"/>
      <c r="P47" s="125">
        <v>2</v>
      </c>
      <c r="Q47" s="125"/>
      <c r="R47" s="125">
        <v>3</v>
      </c>
      <c r="S47" s="125"/>
      <c r="T47" s="125">
        <v>3</v>
      </c>
      <c r="U47" s="125"/>
      <c r="V47" s="125">
        <v>3</v>
      </c>
      <c r="W47" s="125"/>
      <c r="X47" s="125">
        <v>2</v>
      </c>
      <c r="Y47" s="125"/>
      <c r="AB47" s="124"/>
    </row>
    <row r="48" spans="1:30" x14ac:dyDescent="0.2">
      <c r="A48" s="92" t="s">
        <v>232</v>
      </c>
      <c r="B48" s="125"/>
      <c r="C48" s="125"/>
      <c r="D48" s="125">
        <v>2</v>
      </c>
      <c r="E48" s="125"/>
      <c r="F48" s="125">
        <v>2</v>
      </c>
      <c r="G48" s="125"/>
      <c r="H48" s="125">
        <v>2</v>
      </c>
      <c r="I48" s="125"/>
      <c r="J48" s="125">
        <v>2</v>
      </c>
      <c r="K48" s="125"/>
      <c r="L48" s="125">
        <v>2</v>
      </c>
      <c r="M48" s="125"/>
      <c r="N48" s="125">
        <v>2</v>
      </c>
      <c r="O48" s="125"/>
      <c r="P48" s="125">
        <v>3</v>
      </c>
      <c r="Q48" s="125"/>
      <c r="R48" s="125"/>
      <c r="S48" s="125"/>
      <c r="T48" s="125">
        <v>2</v>
      </c>
      <c r="U48" s="125"/>
      <c r="V48" s="125"/>
      <c r="W48" s="125"/>
      <c r="X48" s="125"/>
      <c r="Y48" s="125"/>
      <c r="AB48" s="124"/>
    </row>
    <row r="49" spans="1:30" x14ac:dyDescent="0.2">
      <c r="A49" s="92"/>
      <c r="B49" s="125"/>
      <c r="C49" s="125"/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AB49" s="124"/>
    </row>
    <row r="50" spans="1:30" x14ac:dyDescent="0.2">
      <c r="A50" s="92" t="s">
        <v>265</v>
      </c>
      <c r="B50" s="125">
        <v>0</v>
      </c>
      <c r="C50" s="125">
        <v>0</v>
      </c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AB50" s="124"/>
    </row>
    <row r="51" spans="1:30" x14ac:dyDescent="0.2">
      <c r="A51" s="126" t="s">
        <v>143</v>
      </c>
      <c r="B51" s="127">
        <f>SUM(B43:B50)</f>
        <v>2</v>
      </c>
      <c r="C51" s="127">
        <f t="shared" ref="C51:Y51" si="42">SUM(C43:C50)</f>
        <v>2</v>
      </c>
      <c r="D51" s="127">
        <f t="shared" si="42"/>
        <v>9</v>
      </c>
      <c r="E51" s="127">
        <f t="shared" si="42"/>
        <v>0</v>
      </c>
      <c r="F51" s="127">
        <f t="shared" si="42"/>
        <v>12</v>
      </c>
      <c r="G51" s="127">
        <f t="shared" si="42"/>
        <v>0</v>
      </c>
      <c r="H51" s="127">
        <f t="shared" si="42"/>
        <v>15</v>
      </c>
      <c r="I51" s="127">
        <f t="shared" si="42"/>
        <v>0</v>
      </c>
      <c r="J51" s="127">
        <f t="shared" si="42"/>
        <v>14</v>
      </c>
      <c r="K51" s="127">
        <f t="shared" si="42"/>
        <v>0</v>
      </c>
      <c r="L51" s="127">
        <f t="shared" si="42"/>
        <v>4</v>
      </c>
      <c r="M51" s="127">
        <f t="shared" si="42"/>
        <v>0</v>
      </c>
      <c r="N51" s="127">
        <f t="shared" si="42"/>
        <v>4</v>
      </c>
      <c r="O51" s="127">
        <f t="shared" si="42"/>
        <v>0</v>
      </c>
      <c r="P51" s="127">
        <f t="shared" si="42"/>
        <v>9</v>
      </c>
      <c r="Q51" s="127">
        <f t="shared" si="42"/>
        <v>0</v>
      </c>
      <c r="R51" s="127">
        <f t="shared" si="42"/>
        <v>9</v>
      </c>
      <c r="S51" s="127">
        <f t="shared" si="42"/>
        <v>0</v>
      </c>
      <c r="T51" s="127">
        <f t="shared" si="42"/>
        <v>13</v>
      </c>
      <c r="U51" s="127">
        <f t="shared" si="42"/>
        <v>0</v>
      </c>
      <c r="V51" s="127">
        <f t="shared" si="42"/>
        <v>12</v>
      </c>
      <c r="W51" s="127">
        <f t="shared" si="42"/>
        <v>0</v>
      </c>
      <c r="X51" s="127">
        <f t="shared" si="42"/>
        <v>9</v>
      </c>
      <c r="Y51" s="127">
        <f t="shared" si="42"/>
        <v>0</v>
      </c>
      <c r="AB51" s="124"/>
      <c r="AC51" s="128"/>
      <c r="AD51" s="107"/>
    </row>
    <row r="52" spans="1:30" x14ac:dyDescent="0.2">
      <c r="A52" s="92" t="s">
        <v>233</v>
      </c>
      <c r="B52" s="129">
        <f>363+B43</f>
        <v>364</v>
      </c>
      <c r="C52" s="129">
        <v>8</v>
      </c>
      <c r="D52" s="129">
        <f t="shared" ref="D52:M57" si="43">B52+D43</f>
        <v>366</v>
      </c>
      <c r="E52" s="129">
        <f t="shared" si="43"/>
        <v>8</v>
      </c>
      <c r="F52" s="129">
        <f t="shared" si="43"/>
        <v>366</v>
      </c>
      <c r="G52" s="129">
        <f t="shared" si="43"/>
        <v>8</v>
      </c>
      <c r="H52" s="129">
        <f t="shared" si="43"/>
        <v>366</v>
      </c>
      <c r="I52" s="129">
        <f t="shared" si="43"/>
        <v>8</v>
      </c>
      <c r="J52" s="129">
        <f t="shared" si="43"/>
        <v>366</v>
      </c>
      <c r="K52" s="129">
        <f t="shared" si="43"/>
        <v>8</v>
      </c>
      <c r="L52" s="129">
        <f t="shared" si="43"/>
        <v>366</v>
      </c>
      <c r="M52" s="129">
        <f t="shared" si="43"/>
        <v>8</v>
      </c>
      <c r="N52" s="129">
        <f t="shared" ref="N52:W57" si="44">L52+N43</f>
        <v>366</v>
      </c>
      <c r="O52" s="129">
        <f t="shared" si="44"/>
        <v>8</v>
      </c>
      <c r="P52" s="129">
        <f t="shared" si="44"/>
        <v>366</v>
      </c>
      <c r="Q52" s="129">
        <f t="shared" si="44"/>
        <v>8</v>
      </c>
      <c r="R52" s="129">
        <f t="shared" si="44"/>
        <v>366</v>
      </c>
      <c r="S52" s="129">
        <f t="shared" si="44"/>
        <v>8</v>
      </c>
      <c r="T52" s="129">
        <f t="shared" si="44"/>
        <v>366</v>
      </c>
      <c r="U52" s="129">
        <f t="shared" si="44"/>
        <v>8</v>
      </c>
      <c r="V52" s="129">
        <f t="shared" si="44"/>
        <v>366</v>
      </c>
      <c r="W52" s="129">
        <f t="shared" si="44"/>
        <v>8</v>
      </c>
      <c r="X52" s="129">
        <f t="shared" ref="X52:AG57" si="45">V52+X43</f>
        <v>366</v>
      </c>
      <c r="Y52" s="129">
        <f t="shared" si="45"/>
        <v>8</v>
      </c>
      <c r="AB52" s="124"/>
      <c r="AC52" s="107"/>
    </row>
    <row r="53" spans="1:30" x14ac:dyDescent="0.2">
      <c r="A53" s="92" t="s">
        <v>234</v>
      </c>
      <c r="B53" s="129">
        <f>315+B44</f>
        <v>316</v>
      </c>
      <c r="C53" s="129">
        <v>9</v>
      </c>
      <c r="D53" s="129">
        <f t="shared" si="43"/>
        <v>318</v>
      </c>
      <c r="E53" s="129">
        <f t="shared" si="43"/>
        <v>9</v>
      </c>
      <c r="F53" s="129">
        <f t="shared" si="43"/>
        <v>320</v>
      </c>
      <c r="G53" s="129">
        <f t="shared" si="43"/>
        <v>9</v>
      </c>
      <c r="H53" s="129">
        <f t="shared" si="43"/>
        <v>322</v>
      </c>
      <c r="I53" s="129">
        <f t="shared" si="43"/>
        <v>9</v>
      </c>
      <c r="J53" s="129">
        <f t="shared" si="43"/>
        <v>324</v>
      </c>
      <c r="K53" s="129">
        <f t="shared" si="43"/>
        <v>9</v>
      </c>
      <c r="L53" s="129">
        <f t="shared" si="43"/>
        <v>326</v>
      </c>
      <c r="M53" s="129">
        <f t="shared" si="43"/>
        <v>9</v>
      </c>
      <c r="N53" s="129">
        <f t="shared" si="44"/>
        <v>328</v>
      </c>
      <c r="O53" s="129">
        <f t="shared" si="44"/>
        <v>9</v>
      </c>
      <c r="P53" s="129">
        <f t="shared" si="44"/>
        <v>330</v>
      </c>
      <c r="Q53" s="129">
        <f t="shared" si="44"/>
        <v>9</v>
      </c>
      <c r="R53" s="129">
        <f t="shared" si="44"/>
        <v>332</v>
      </c>
      <c r="S53" s="129">
        <f t="shared" si="44"/>
        <v>9</v>
      </c>
      <c r="T53" s="129">
        <f t="shared" si="44"/>
        <v>334</v>
      </c>
      <c r="U53" s="129">
        <f t="shared" si="44"/>
        <v>9</v>
      </c>
      <c r="V53" s="129">
        <f t="shared" si="44"/>
        <v>336</v>
      </c>
      <c r="W53" s="129">
        <f t="shared" si="44"/>
        <v>9</v>
      </c>
      <c r="X53" s="129">
        <f t="shared" si="45"/>
        <v>338</v>
      </c>
      <c r="Y53" s="129">
        <f t="shared" si="45"/>
        <v>9</v>
      </c>
      <c r="AB53" s="124"/>
      <c r="AC53" s="107"/>
    </row>
    <row r="54" spans="1:30" x14ac:dyDescent="0.2">
      <c r="A54" s="92" t="s">
        <v>235</v>
      </c>
      <c r="B54" s="129">
        <f>248+B45</f>
        <v>248</v>
      </c>
      <c r="C54" s="129">
        <v>9</v>
      </c>
      <c r="D54" s="129">
        <f t="shared" si="43"/>
        <v>250</v>
      </c>
      <c r="E54" s="129">
        <f t="shared" si="43"/>
        <v>9</v>
      </c>
      <c r="F54" s="129">
        <f t="shared" si="43"/>
        <v>253</v>
      </c>
      <c r="G54" s="129">
        <f t="shared" si="43"/>
        <v>9</v>
      </c>
      <c r="H54" s="129">
        <f t="shared" si="43"/>
        <v>258</v>
      </c>
      <c r="I54" s="129">
        <f t="shared" si="43"/>
        <v>9</v>
      </c>
      <c r="J54" s="129">
        <f t="shared" si="43"/>
        <v>262</v>
      </c>
      <c r="K54" s="129">
        <f t="shared" si="43"/>
        <v>9</v>
      </c>
      <c r="L54" s="129">
        <f t="shared" si="43"/>
        <v>262</v>
      </c>
      <c r="M54" s="129">
        <f t="shared" si="43"/>
        <v>9</v>
      </c>
      <c r="N54" s="129">
        <f t="shared" si="44"/>
        <v>262</v>
      </c>
      <c r="O54" s="129">
        <f t="shared" si="44"/>
        <v>9</v>
      </c>
      <c r="P54" s="129">
        <f t="shared" si="44"/>
        <v>263</v>
      </c>
      <c r="Q54" s="129">
        <f t="shared" si="44"/>
        <v>9</v>
      </c>
      <c r="R54" s="129">
        <f t="shared" si="44"/>
        <v>266</v>
      </c>
      <c r="S54" s="129">
        <f t="shared" si="44"/>
        <v>9</v>
      </c>
      <c r="T54" s="129">
        <f t="shared" si="44"/>
        <v>270</v>
      </c>
      <c r="U54" s="129">
        <f t="shared" si="44"/>
        <v>9</v>
      </c>
      <c r="V54" s="129">
        <f t="shared" si="44"/>
        <v>275</v>
      </c>
      <c r="W54" s="129">
        <f t="shared" si="44"/>
        <v>9</v>
      </c>
      <c r="X54" s="129">
        <f t="shared" si="45"/>
        <v>279</v>
      </c>
      <c r="Y54" s="129">
        <f t="shared" si="45"/>
        <v>9</v>
      </c>
      <c r="AB54" s="124"/>
      <c r="AC54" s="107"/>
    </row>
    <row r="55" spans="1:30" x14ac:dyDescent="0.2">
      <c r="A55" s="92" t="s">
        <v>236</v>
      </c>
      <c r="B55" s="129">
        <f>94+B46</f>
        <v>94</v>
      </c>
      <c r="C55" s="129">
        <v>4</v>
      </c>
      <c r="D55" s="129">
        <f t="shared" si="43"/>
        <v>94</v>
      </c>
      <c r="E55" s="129">
        <f t="shared" si="43"/>
        <v>4</v>
      </c>
      <c r="F55" s="129">
        <f t="shared" si="43"/>
        <v>96</v>
      </c>
      <c r="G55" s="129">
        <f t="shared" si="43"/>
        <v>4</v>
      </c>
      <c r="H55" s="129">
        <f t="shared" si="43"/>
        <v>98</v>
      </c>
      <c r="I55" s="129">
        <f t="shared" si="43"/>
        <v>4</v>
      </c>
      <c r="J55" s="129">
        <f t="shared" si="43"/>
        <v>100</v>
      </c>
      <c r="K55" s="129">
        <f t="shared" si="43"/>
        <v>4</v>
      </c>
      <c r="L55" s="129">
        <f t="shared" si="43"/>
        <v>100</v>
      </c>
      <c r="M55" s="129">
        <f t="shared" si="43"/>
        <v>4</v>
      </c>
      <c r="N55" s="129">
        <f t="shared" si="44"/>
        <v>100</v>
      </c>
      <c r="O55" s="129">
        <f t="shared" si="44"/>
        <v>4</v>
      </c>
      <c r="P55" s="129">
        <f t="shared" si="44"/>
        <v>101</v>
      </c>
      <c r="Q55" s="129">
        <f t="shared" si="44"/>
        <v>4</v>
      </c>
      <c r="R55" s="129">
        <f t="shared" si="44"/>
        <v>102</v>
      </c>
      <c r="S55" s="129">
        <f t="shared" si="44"/>
        <v>4</v>
      </c>
      <c r="T55" s="129">
        <f t="shared" si="44"/>
        <v>104</v>
      </c>
      <c r="U55" s="129">
        <f t="shared" si="44"/>
        <v>4</v>
      </c>
      <c r="V55" s="129">
        <f t="shared" si="44"/>
        <v>106</v>
      </c>
      <c r="W55" s="129">
        <f t="shared" si="44"/>
        <v>4</v>
      </c>
      <c r="X55" s="129">
        <f t="shared" si="45"/>
        <v>107</v>
      </c>
      <c r="Y55" s="129">
        <f t="shared" si="45"/>
        <v>4</v>
      </c>
      <c r="AB55" s="124"/>
      <c r="AC55" s="107"/>
    </row>
    <row r="56" spans="1:30" x14ac:dyDescent="0.2">
      <c r="A56" s="92" t="s">
        <v>237</v>
      </c>
      <c r="B56" s="129">
        <f>122+B47</f>
        <v>122</v>
      </c>
      <c r="C56" s="129">
        <v>10</v>
      </c>
      <c r="D56" s="129">
        <f t="shared" si="43"/>
        <v>123</v>
      </c>
      <c r="E56" s="129">
        <f t="shared" si="43"/>
        <v>10</v>
      </c>
      <c r="F56" s="129">
        <f t="shared" si="43"/>
        <v>126</v>
      </c>
      <c r="G56" s="129">
        <f t="shared" si="43"/>
        <v>10</v>
      </c>
      <c r="H56" s="129">
        <f t="shared" si="43"/>
        <v>130</v>
      </c>
      <c r="I56" s="129">
        <f t="shared" si="43"/>
        <v>10</v>
      </c>
      <c r="J56" s="129">
        <f t="shared" si="43"/>
        <v>134</v>
      </c>
      <c r="K56" s="129">
        <f t="shared" si="43"/>
        <v>10</v>
      </c>
      <c r="L56" s="129">
        <f t="shared" si="43"/>
        <v>134</v>
      </c>
      <c r="M56" s="129">
        <f t="shared" si="43"/>
        <v>10</v>
      </c>
      <c r="N56" s="129">
        <f t="shared" si="44"/>
        <v>134</v>
      </c>
      <c r="O56" s="129">
        <f t="shared" si="44"/>
        <v>10</v>
      </c>
      <c r="P56" s="129">
        <f t="shared" si="44"/>
        <v>136</v>
      </c>
      <c r="Q56" s="129">
        <f t="shared" si="44"/>
        <v>10</v>
      </c>
      <c r="R56" s="129">
        <f t="shared" si="44"/>
        <v>139</v>
      </c>
      <c r="S56" s="129">
        <f t="shared" si="44"/>
        <v>10</v>
      </c>
      <c r="T56" s="129">
        <f t="shared" si="44"/>
        <v>142</v>
      </c>
      <c r="U56" s="129">
        <f t="shared" si="44"/>
        <v>10</v>
      </c>
      <c r="V56" s="129">
        <f t="shared" si="44"/>
        <v>145</v>
      </c>
      <c r="W56" s="129">
        <f t="shared" si="44"/>
        <v>10</v>
      </c>
      <c r="X56" s="129">
        <f t="shared" si="45"/>
        <v>147</v>
      </c>
      <c r="Y56" s="129">
        <f t="shared" si="45"/>
        <v>10</v>
      </c>
      <c r="AB56" s="124"/>
      <c r="AC56" s="107"/>
    </row>
    <row r="57" spans="1:30" x14ac:dyDescent="0.2">
      <c r="A57" s="92" t="s">
        <v>238</v>
      </c>
      <c r="B57" s="129">
        <f>84+B48</f>
        <v>84</v>
      </c>
      <c r="C57" s="129">
        <v>7</v>
      </c>
      <c r="D57" s="129">
        <f t="shared" si="43"/>
        <v>86</v>
      </c>
      <c r="E57" s="129">
        <f t="shared" si="43"/>
        <v>7</v>
      </c>
      <c r="F57" s="129">
        <f t="shared" si="43"/>
        <v>88</v>
      </c>
      <c r="G57" s="129">
        <f t="shared" si="43"/>
        <v>7</v>
      </c>
      <c r="H57" s="129">
        <f t="shared" si="43"/>
        <v>90</v>
      </c>
      <c r="I57" s="129">
        <f t="shared" si="43"/>
        <v>7</v>
      </c>
      <c r="J57" s="129">
        <f t="shared" si="43"/>
        <v>92</v>
      </c>
      <c r="K57" s="129">
        <f t="shared" si="43"/>
        <v>7</v>
      </c>
      <c r="L57" s="129">
        <f t="shared" si="43"/>
        <v>94</v>
      </c>
      <c r="M57" s="129">
        <f t="shared" si="43"/>
        <v>7</v>
      </c>
      <c r="N57" s="129">
        <f t="shared" si="44"/>
        <v>96</v>
      </c>
      <c r="O57" s="129">
        <f t="shared" si="44"/>
        <v>7</v>
      </c>
      <c r="P57" s="129">
        <f t="shared" si="44"/>
        <v>99</v>
      </c>
      <c r="Q57" s="129">
        <f t="shared" si="44"/>
        <v>7</v>
      </c>
      <c r="R57" s="129">
        <f t="shared" si="44"/>
        <v>99</v>
      </c>
      <c r="S57" s="129">
        <f t="shared" si="44"/>
        <v>7</v>
      </c>
      <c r="T57" s="129">
        <f t="shared" si="44"/>
        <v>101</v>
      </c>
      <c r="U57" s="129">
        <f t="shared" si="44"/>
        <v>7</v>
      </c>
      <c r="V57" s="129">
        <f t="shared" si="44"/>
        <v>101</v>
      </c>
      <c r="W57" s="129">
        <f t="shared" si="44"/>
        <v>7</v>
      </c>
      <c r="X57" s="129">
        <f t="shared" si="45"/>
        <v>101</v>
      </c>
      <c r="Y57" s="129">
        <f t="shared" si="45"/>
        <v>7</v>
      </c>
      <c r="Z57" s="81"/>
      <c r="AA57" s="81"/>
      <c r="AB57" s="124"/>
      <c r="AC57" s="107"/>
    </row>
    <row r="58" spans="1:30" x14ac:dyDescent="0.2">
      <c r="A58" s="92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81"/>
      <c r="AA58" s="81"/>
      <c r="AB58" s="124"/>
      <c r="AC58" s="107"/>
    </row>
    <row r="59" spans="1:30" x14ac:dyDescent="0.2">
      <c r="A59" s="92" t="s">
        <v>266</v>
      </c>
      <c r="B59" s="129">
        <v>0</v>
      </c>
      <c r="C59" s="129">
        <v>0</v>
      </c>
      <c r="D59" s="129">
        <f t="shared" ref="D59:Y59" si="46">B59+D50</f>
        <v>0</v>
      </c>
      <c r="E59" s="129">
        <f t="shared" si="46"/>
        <v>0</v>
      </c>
      <c r="F59" s="129">
        <f t="shared" si="46"/>
        <v>0</v>
      </c>
      <c r="G59" s="129">
        <f t="shared" si="46"/>
        <v>0</v>
      </c>
      <c r="H59" s="129">
        <f t="shared" si="46"/>
        <v>0</v>
      </c>
      <c r="I59" s="129">
        <f t="shared" si="46"/>
        <v>0</v>
      </c>
      <c r="J59" s="129">
        <f t="shared" si="46"/>
        <v>0</v>
      </c>
      <c r="K59" s="129">
        <f t="shared" si="46"/>
        <v>0</v>
      </c>
      <c r="L59" s="129">
        <f t="shared" si="46"/>
        <v>0</v>
      </c>
      <c r="M59" s="129">
        <f t="shared" si="46"/>
        <v>0</v>
      </c>
      <c r="N59" s="129">
        <f t="shared" si="46"/>
        <v>0</v>
      </c>
      <c r="O59" s="129">
        <f t="shared" si="46"/>
        <v>0</v>
      </c>
      <c r="P59" s="129">
        <f t="shared" si="46"/>
        <v>0</v>
      </c>
      <c r="Q59" s="129">
        <f t="shared" si="46"/>
        <v>0</v>
      </c>
      <c r="R59" s="129">
        <f t="shared" si="46"/>
        <v>0</v>
      </c>
      <c r="S59" s="129">
        <f t="shared" si="46"/>
        <v>0</v>
      </c>
      <c r="T59" s="129">
        <f t="shared" si="46"/>
        <v>0</v>
      </c>
      <c r="U59" s="129">
        <f t="shared" si="46"/>
        <v>0</v>
      </c>
      <c r="V59" s="129">
        <f t="shared" si="46"/>
        <v>0</v>
      </c>
      <c r="W59" s="129">
        <f t="shared" si="46"/>
        <v>0</v>
      </c>
      <c r="X59" s="129">
        <f t="shared" si="46"/>
        <v>0</v>
      </c>
      <c r="Y59" s="129">
        <f t="shared" si="46"/>
        <v>0</v>
      </c>
      <c r="Z59" s="81"/>
      <c r="AA59" s="81"/>
      <c r="AB59" s="124"/>
      <c r="AC59" s="107"/>
    </row>
    <row r="60" spans="1:30" x14ac:dyDescent="0.2">
      <c r="A60" s="126" t="s">
        <v>144</v>
      </c>
      <c r="B60" s="130">
        <f>SUM(B52:B59)</f>
        <v>1228</v>
      </c>
      <c r="C60" s="130">
        <f>SUM(C52:C59)</f>
        <v>47</v>
      </c>
      <c r="D60" s="130">
        <f>SUM(D52:D59)</f>
        <v>1237</v>
      </c>
      <c r="E60" s="130">
        <f t="shared" ref="E60:Y60" si="47">SUM(E52:E59)</f>
        <v>47</v>
      </c>
      <c r="F60" s="130">
        <f t="shared" si="47"/>
        <v>1249</v>
      </c>
      <c r="G60" s="130">
        <f t="shared" si="47"/>
        <v>47</v>
      </c>
      <c r="H60" s="130">
        <f t="shared" si="47"/>
        <v>1264</v>
      </c>
      <c r="I60" s="130">
        <f t="shared" si="47"/>
        <v>47</v>
      </c>
      <c r="J60" s="130">
        <f t="shared" si="47"/>
        <v>1278</v>
      </c>
      <c r="K60" s="130">
        <f t="shared" si="47"/>
        <v>47</v>
      </c>
      <c r="L60" s="130">
        <f t="shared" si="47"/>
        <v>1282</v>
      </c>
      <c r="M60" s="130">
        <f t="shared" si="47"/>
        <v>47</v>
      </c>
      <c r="N60" s="130">
        <f t="shared" si="47"/>
        <v>1286</v>
      </c>
      <c r="O60" s="130">
        <f t="shared" si="47"/>
        <v>47</v>
      </c>
      <c r="P60" s="130">
        <f t="shared" si="47"/>
        <v>1295</v>
      </c>
      <c r="Q60" s="130">
        <f t="shared" si="47"/>
        <v>47</v>
      </c>
      <c r="R60" s="130">
        <f t="shared" si="47"/>
        <v>1304</v>
      </c>
      <c r="S60" s="130">
        <f t="shared" si="47"/>
        <v>47</v>
      </c>
      <c r="T60" s="130">
        <f t="shared" si="47"/>
        <v>1317</v>
      </c>
      <c r="U60" s="130">
        <f t="shared" si="47"/>
        <v>47</v>
      </c>
      <c r="V60" s="130">
        <f t="shared" si="47"/>
        <v>1329</v>
      </c>
      <c r="W60" s="130">
        <f t="shared" si="47"/>
        <v>47</v>
      </c>
      <c r="X60" s="130">
        <f t="shared" si="47"/>
        <v>1338</v>
      </c>
      <c r="Y60" s="130">
        <f t="shared" si="47"/>
        <v>47</v>
      </c>
      <c r="Z60" s="81"/>
      <c r="AA60" s="81"/>
      <c r="AB60" s="124"/>
      <c r="AC60" s="107"/>
    </row>
    <row r="61" spans="1:30" ht="6" customHeight="1" x14ac:dyDescent="0.2">
      <c r="A61" s="126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81"/>
      <c r="AA61" s="81"/>
      <c r="AB61" s="124"/>
      <c r="AC61" s="107"/>
    </row>
    <row r="62" spans="1:30" x14ac:dyDescent="0.2">
      <c r="A62" s="170" t="s">
        <v>243</v>
      </c>
      <c r="B62" s="171">
        <f>SUM(B63:B70)</f>
        <v>33488005.825899616</v>
      </c>
      <c r="C62" s="171">
        <f t="shared" ref="C62:Y62" si="48">SUM(C63:C70)</f>
        <v>3561859.2156672222</v>
      </c>
      <c r="D62" s="171">
        <f t="shared" si="48"/>
        <v>41648017.588417798</v>
      </c>
      <c r="E62" s="171">
        <f t="shared" si="48"/>
        <v>4857265.6859253086</v>
      </c>
      <c r="F62" s="171">
        <f t="shared" si="48"/>
        <v>62833693.387457646</v>
      </c>
      <c r="G62" s="171">
        <f t="shared" si="48"/>
        <v>7447141.0416068863</v>
      </c>
      <c r="H62" s="171">
        <f t="shared" si="48"/>
        <v>47878795.802337855</v>
      </c>
      <c r="I62" s="171">
        <f t="shared" si="48"/>
        <v>5557736.9162525246</v>
      </c>
      <c r="J62" s="171">
        <f t="shared" si="48"/>
        <v>58369430.232656121</v>
      </c>
      <c r="K62" s="171">
        <f t="shared" si="48"/>
        <v>6568149.751681935</v>
      </c>
      <c r="L62" s="171">
        <f t="shared" si="48"/>
        <v>55105434.581305116</v>
      </c>
      <c r="M62" s="171">
        <f t="shared" si="48"/>
        <v>6112186.1189852422</v>
      </c>
      <c r="N62" s="171">
        <f t="shared" si="48"/>
        <v>53095812.652322233</v>
      </c>
      <c r="O62" s="171">
        <f t="shared" si="48"/>
        <v>6065516.848231364</v>
      </c>
      <c r="P62" s="171">
        <f t="shared" si="48"/>
        <v>55909719.86790286</v>
      </c>
      <c r="Q62" s="171">
        <f t="shared" si="48"/>
        <v>6213232.2692733984</v>
      </c>
      <c r="R62" s="171">
        <f t="shared" si="48"/>
        <v>58886240.425020687</v>
      </c>
      <c r="S62" s="171">
        <f t="shared" si="48"/>
        <v>6630913.7474766662</v>
      </c>
      <c r="T62" s="171">
        <f t="shared" si="48"/>
        <v>62229046.907226719</v>
      </c>
      <c r="U62" s="171">
        <f t="shared" si="48"/>
        <v>6760414.8874171767</v>
      </c>
      <c r="V62" s="171">
        <f>SUM(V63:V70)</f>
        <v>70605304.638489529</v>
      </c>
      <c r="W62" s="171">
        <f t="shared" si="48"/>
        <v>7929110.0188718271</v>
      </c>
      <c r="X62" s="171">
        <f t="shared" si="48"/>
        <v>73850315.625302956</v>
      </c>
      <c r="Y62" s="171">
        <f t="shared" si="48"/>
        <v>7929110.0188718271</v>
      </c>
      <c r="Z62" s="81"/>
      <c r="AA62" s="81"/>
      <c r="AB62" s="124"/>
      <c r="AC62" s="107"/>
    </row>
    <row r="63" spans="1:30" s="142" customFormat="1" x14ac:dyDescent="0.2">
      <c r="A63" s="140" t="s">
        <v>244</v>
      </c>
      <c r="B63" s="141">
        <f>(B52-B43)*$B$2*B81+B43*$F$2</f>
        <v>10905000</v>
      </c>
      <c r="C63" s="141">
        <f>(C52-C43)*$D$2*B81+C43*$H$2</f>
        <v>966921.52414062503</v>
      </c>
      <c r="D63" s="141">
        <f>(D52-D43)*B2*C81*0.9+D43*F2</f>
        <v>11823600</v>
      </c>
      <c r="E63" s="141">
        <f t="shared" ref="E63:E68" si="49">(E52-E43)*D2*C81+E43*H2</f>
        <v>1243778.0902500001</v>
      </c>
      <c r="F63" s="141">
        <f>(F52-F43)*B2*D81*0.9+F43*F2</f>
        <v>13439520</v>
      </c>
      <c r="G63" s="141">
        <f t="shared" ref="G63:G68" si="50">(G52-G43)*D2*D81+G43*H2</f>
        <v>1409615.1689500001</v>
      </c>
      <c r="H63" s="141">
        <f>(H52-H43)*B2*E81*0.9+H43*F2</f>
        <v>13176000</v>
      </c>
      <c r="I63" s="141">
        <f t="shared" ref="I63:I68" si="51">(I52-I43)*D2*E81+I43*H2</f>
        <v>1381975.6558333335</v>
      </c>
      <c r="J63" s="141">
        <f t="shared" ref="J63:J68" si="52">(J52-J43)*B2*F81+J43*F2</f>
        <v>14493600</v>
      </c>
      <c r="K63" s="141">
        <f t="shared" ref="K63:K68" si="53">(K52-K43)*D2*F81+K43*H2</f>
        <v>1368155.8992750002</v>
      </c>
      <c r="L63" s="141">
        <f t="shared" ref="L63:L68" si="54">(L52-L43)*B2*G81+L43*F2</f>
        <v>13615200</v>
      </c>
      <c r="M63" s="141">
        <f t="shared" ref="M63:M68" si="55">(M52-M43)*D2*G81+M43*H2</f>
        <v>1285237.3599250002</v>
      </c>
      <c r="N63" s="141">
        <f t="shared" ref="N63:N68" si="56">(N52-N43)*B2*H81+N43*F2</f>
        <v>12444000</v>
      </c>
      <c r="O63" s="141">
        <f t="shared" ref="O63:O68" si="57">(O52-O43)*D2*H81+O43*H2</f>
        <v>1174679.3074583334</v>
      </c>
      <c r="P63" s="141">
        <f t="shared" ref="P63:P68" si="58">(P52-P43)*B2*I81+P43*F2</f>
        <v>13322400</v>
      </c>
      <c r="Q63" s="141">
        <f t="shared" ref="Q63:Q68" si="59">(Q52-Q43)*D2*I81+Q43*H2</f>
        <v>1257597.8468083334</v>
      </c>
      <c r="R63" s="141">
        <f t="shared" ref="R63:R68" si="60">(R52-R43)*B2*J81+R43*F2</f>
        <v>14640000</v>
      </c>
      <c r="S63" s="141">
        <f t="shared" ref="S63:S68" si="61">(S52-S43)*D2*J81+S43*H2</f>
        <v>1381975.6558333335</v>
      </c>
      <c r="T63" s="141">
        <f t="shared" ref="T63:T68" si="62">(T52-T43)*B2*K81+T43*F2</f>
        <v>15957600.000000002</v>
      </c>
      <c r="U63" s="141">
        <f t="shared" ref="U63:U68" si="63">(U52-U43)*D2*K81+U43*H2</f>
        <v>1506353.4648583336</v>
      </c>
      <c r="V63" s="141">
        <f t="shared" ref="V63:V68" si="64">(V52-V43)*B2*L81+V43*F2</f>
        <v>18300000</v>
      </c>
      <c r="W63" s="141">
        <f t="shared" ref="W63:W68" si="65">(W52-W43)*D2*M81+W43*H2</f>
        <v>1934765.9181666668</v>
      </c>
      <c r="X63" s="141">
        <f t="shared" ref="X63:X68" si="66">(X52-X43)*B2*M81+X43*F2</f>
        <v>20496000</v>
      </c>
      <c r="Y63" s="141">
        <f t="shared" ref="Y63:Y68" si="67">(Y52-Y43)*D2*M81+Y43*H2</f>
        <v>1934765.9181666668</v>
      </c>
      <c r="AB63" s="143"/>
      <c r="AC63" s="144"/>
    </row>
    <row r="64" spans="1:30" s="142" customFormat="1" x14ac:dyDescent="0.2">
      <c r="A64" s="140" t="s">
        <v>245</v>
      </c>
      <c r="B64" s="141">
        <f>(B53-B44)*B3*B82+B44*F3</f>
        <v>10238189.319503488</v>
      </c>
      <c r="C64" s="141">
        <f>(C53-C44)*$D$3*$B$82+C44*$H$3</f>
        <v>1054172.8593592818</v>
      </c>
      <c r="D64" s="141">
        <f>(D53-D44)*B3*C82+D44*F3</f>
        <v>13794272.620041078</v>
      </c>
      <c r="E64" s="141">
        <f t="shared" si="49"/>
        <v>1523007.121961952</v>
      </c>
      <c r="F64" s="141">
        <f>(F53-F44)*B3*D82+F44*F3</f>
        <v>14763556.887408067</v>
      </c>
      <c r="G64" s="141">
        <f t="shared" si="50"/>
        <v>1620159.6380438146</v>
      </c>
      <c r="H64" s="141">
        <f>(H53-H44)*B3*E82+H44*F3</f>
        <v>12455449.882000666</v>
      </c>
      <c r="I64" s="141">
        <f t="shared" si="51"/>
        <v>1357468.6111585179</v>
      </c>
      <c r="J64" s="141">
        <f t="shared" si="52"/>
        <v>15628206.877487808</v>
      </c>
      <c r="K64" s="141">
        <f t="shared" si="53"/>
        <v>1694060.2462994447</v>
      </c>
      <c r="L64" s="141">
        <f t="shared" si="54"/>
        <v>14251976.631558847</v>
      </c>
      <c r="M64" s="141">
        <f t="shared" si="55"/>
        <v>1534868.0273589618</v>
      </c>
      <c r="N64" s="141">
        <f t="shared" si="56"/>
        <v>15780545.116615778</v>
      </c>
      <c r="O64" s="141">
        <f t="shared" si="57"/>
        <v>1689637.0673681535</v>
      </c>
      <c r="P64" s="141">
        <f t="shared" si="58"/>
        <v>14580183.482783219</v>
      </c>
      <c r="Q64" s="141">
        <f t="shared" si="59"/>
        <v>1551188.2654932512</v>
      </c>
      <c r="R64" s="141">
        <f t="shared" si="60"/>
        <v>13781201.551907931</v>
      </c>
      <c r="S64" s="141">
        <f t="shared" si="61"/>
        <v>1457007.7371422963</v>
      </c>
      <c r="T64" s="141">
        <f t="shared" si="62"/>
        <v>17092946.681625191</v>
      </c>
      <c r="U64" s="141">
        <f t="shared" si="63"/>
        <v>1797520.5228844185</v>
      </c>
      <c r="V64" s="141">
        <f t="shared" si="64"/>
        <v>16078501.029012254</v>
      </c>
      <c r="W64" s="141">
        <f t="shared" si="65"/>
        <v>1868030.7768163877</v>
      </c>
      <c r="X64" s="141">
        <f t="shared" si="66"/>
        <v>17974871.403144792</v>
      </c>
      <c r="Y64" s="141">
        <f t="shared" si="67"/>
        <v>1868030.7768163877</v>
      </c>
      <c r="AB64" s="143"/>
      <c r="AC64" s="144"/>
    </row>
    <row r="65" spans="1:29" s="142" customFormat="1" x14ac:dyDescent="0.2">
      <c r="A65" s="140" t="s">
        <v>246</v>
      </c>
      <c r="B65" s="141">
        <f>(B54-B45)*B4*B83+B45*F4</f>
        <v>5644588.2966128504</v>
      </c>
      <c r="C65" s="141">
        <f>(C54-C45)*$D$4*$B$83+C45*$H$4</f>
        <v>451657.6172420666</v>
      </c>
      <c r="D65" s="141">
        <f>(D54-D45)*B4*C83+D45*F4</f>
        <v>7350546.8739399444</v>
      </c>
      <c r="E65" s="141">
        <f t="shared" si="49"/>
        <v>584961.0296293007</v>
      </c>
      <c r="F65" s="141">
        <f>(F54-F45)*B4*D83+F45*F4</f>
        <v>16330514.294459492</v>
      </c>
      <c r="G65" s="141">
        <f t="shared" si="50"/>
        <v>1291486.9465630841</v>
      </c>
      <c r="H65" s="141">
        <f>(H54-H45)*B4*E83+H45*F4</f>
        <v>9989384.0203510616</v>
      </c>
      <c r="I65" s="141">
        <f t="shared" si="51"/>
        <v>775670.84728404635</v>
      </c>
      <c r="J65" s="141">
        <f t="shared" si="52"/>
        <v>14060221.845167821</v>
      </c>
      <c r="K65" s="141">
        <f t="shared" si="53"/>
        <v>1075283.8077753703</v>
      </c>
      <c r="L65" s="141">
        <f t="shared" si="54"/>
        <v>11974229.749845898</v>
      </c>
      <c r="M65" s="141">
        <f t="shared" si="55"/>
        <v>906932.66525562748</v>
      </c>
      <c r="N65" s="141">
        <f t="shared" si="56"/>
        <v>9552548.2797549795</v>
      </c>
      <c r="O65" s="141">
        <f t="shared" si="57"/>
        <v>723513.59981653409</v>
      </c>
      <c r="P65" s="141">
        <f t="shared" si="58"/>
        <v>10973693.792863792</v>
      </c>
      <c r="Q65" s="141">
        <f t="shared" si="59"/>
        <v>829636.88800808508</v>
      </c>
      <c r="R65" s="141">
        <f t="shared" si="60"/>
        <v>12499186.841443248</v>
      </c>
      <c r="S65" s="141">
        <f t="shared" si="61"/>
        <v>938566.37585112825</v>
      </c>
      <c r="T65" s="141">
        <f t="shared" si="62"/>
        <v>11637894.301163699</v>
      </c>
      <c r="U65" s="141">
        <f t="shared" si="63"/>
        <v>862235.36309822695</v>
      </c>
      <c r="V65" s="141">
        <f t="shared" si="64"/>
        <v>14603753.29340478</v>
      </c>
      <c r="W65" s="141">
        <f t="shared" si="65"/>
        <v>1209832.278781943</v>
      </c>
      <c r="X65" s="141">
        <f t="shared" si="66"/>
        <v>16845986.510375038</v>
      </c>
      <c r="Y65" s="141">
        <f t="shared" si="67"/>
        <v>1209832.278781943</v>
      </c>
      <c r="AB65" s="143"/>
      <c r="AC65" s="144"/>
    </row>
    <row r="66" spans="1:29" s="142" customFormat="1" x14ac:dyDescent="0.2">
      <c r="A66" s="140" t="s">
        <v>247</v>
      </c>
      <c r="B66" s="141">
        <f>(B55-B46)*B5*B84+B46*F5</f>
        <v>2806852.0970193571</v>
      </c>
      <c r="C66" s="141">
        <f>(C55-C46)*$D$5*$B$84+C46*$H$5</f>
        <v>582794.62600347016</v>
      </c>
      <c r="D66" s="141">
        <f>(D55-D46)*B5*C84+D46*F5</f>
        <v>3333627.5807709885</v>
      </c>
      <c r="E66" s="141">
        <f t="shared" si="49"/>
        <v>692170.50703647477</v>
      </c>
      <c r="F66" s="141">
        <f>(F55-F46)*B5*D84+F46*F5</f>
        <v>6043320.0090117892</v>
      </c>
      <c r="G66" s="141">
        <f t="shared" si="50"/>
        <v>1246486.2837434523</v>
      </c>
      <c r="H66" s="141">
        <f>(H55-H46)*B5*E84+H46*F5</f>
        <v>4404065.4414530303</v>
      </c>
      <c r="I66" s="141">
        <f t="shared" si="51"/>
        <v>887245.66219302593</v>
      </c>
      <c r="J66" s="141">
        <f t="shared" si="52"/>
        <v>4575025.0593160307</v>
      </c>
      <c r="K66" s="141">
        <f t="shared" si="53"/>
        <v>903186.58589211793</v>
      </c>
      <c r="L66" s="141">
        <f t="shared" si="54"/>
        <v>3674589.6891626101</v>
      </c>
      <c r="M66" s="141">
        <f t="shared" si="55"/>
        <v>717187.5063644097</v>
      </c>
      <c r="N66" s="141">
        <f t="shared" si="56"/>
        <v>3568380.3316500071</v>
      </c>
      <c r="O66" s="141">
        <f t="shared" si="57"/>
        <v>696458.11051058618</v>
      </c>
      <c r="P66" s="141">
        <f t="shared" si="58"/>
        <v>3922676.5876153372</v>
      </c>
      <c r="Q66" s="141">
        <f t="shared" si="59"/>
        <v>761704.33348612883</v>
      </c>
      <c r="R66" s="141">
        <f t="shared" si="60"/>
        <v>3299308.7797746626</v>
      </c>
      <c r="S66" s="141">
        <f t="shared" si="61"/>
        <v>633701.59659044526</v>
      </c>
      <c r="T66" s="141">
        <f t="shared" si="62"/>
        <v>5891163.8118456388</v>
      </c>
      <c r="U66" s="141">
        <f t="shared" si="63"/>
        <v>1119607.8854318387</v>
      </c>
      <c r="V66" s="141">
        <f t="shared" si="64"/>
        <v>5896356.5519476971</v>
      </c>
      <c r="W66" s="141">
        <f t="shared" si="65"/>
        <v>1199847.5463709934</v>
      </c>
      <c r="X66" s="141">
        <f t="shared" si="66"/>
        <v>6536405.0214714454</v>
      </c>
      <c r="Y66" s="141">
        <f t="shared" si="67"/>
        <v>1199847.5463709934</v>
      </c>
      <c r="AB66" s="143"/>
      <c r="AC66" s="144"/>
    </row>
    <row r="67" spans="1:29" s="142" customFormat="1" x14ac:dyDescent="0.2">
      <c r="A67" s="140" t="s">
        <v>248</v>
      </c>
      <c r="B67" s="141">
        <f>(B56-B47)*B6*B85+B47*F6</f>
        <v>1768020.4092613501</v>
      </c>
      <c r="C67" s="141">
        <f>(C56-C47)*$D$6*$B$85+C47*$H$6</f>
        <v>180509.97855016598</v>
      </c>
      <c r="D67" s="141">
        <f>(D56-D47)*B6*C85+D47*F6</f>
        <v>3333986.6540682041</v>
      </c>
      <c r="E67" s="141">
        <f t="shared" si="49"/>
        <v>338348.84298157459</v>
      </c>
      <c r="F67" s="141">
        <f>(F56-F47)*B6*D85+F47*F6</f>
        <v>7378839.7104160646</v>
      </c>
      <c r="G67" s="141">
        <f t="shared" si="50"/>
        <v>741158.16197921487</v>
      </c>
      <c r="H67" s="141">
        <f>(H56-H47)*B6*E85+H47*F6</f>
        <v>4832011.6039458616</v>
      </c>
      <c r="I67" s="141">
        <f t="shared" si="51"/>
        <v>469765.06732068182</v>
      </c>
      <c r="J67" s="141">
        <f t="shared" si="52"/>
        <v>4782067.7593814181</v>
      </c>
      <c r="K67" s="141">
        <f t="shared" si="53"/>
        <v>450525.42208239564</v>
      </c>
      <c r="L67" s="141">
        <f t="shared" si="54"/>
        <v>6868246.0960846515</v>
      </c>
      <c r="M67" s="141">
        <f t="shared" si="55"/>
        <v>638432.25568152429</v>
      </c>
      <c r="N67" s="141">
        <f t="shared" si="56"/>
        <v>6046141.6990504628</v>
      </c>
      <c r="O67" s="141">
        <f t="shared" si="57"/>
        <v>562014.20698879624</v>
      </c>
      <c r="P67" s="141">
        <f t="shared" si="58"/>
        <v>7926448.7558525437</v>
      </c>
      <c r="Q67" s="141">
        <f t="shared" si="59"/>
        <v>733078.45963556087</v>
      </c>
      <c r="R67" s="141">
        <f t="shared" si="60"/>
        <v>6847742.2939434191</v>
      </c>
      <c r="S67" s="141">
        <f t="shared" si="61"/>
        <v>621670.4268381024</v>
      </c>
      <c r="T67" s="141">
        <f t="shared" si="62"/>
        <v>7777819.5671306346</v>
      </c>
      <c r="U67" s="141">
        <f t="shared" si="63"/>
        <v>691597.78250457719</v>
      </c>
      <c r="V67" s="141">
        <f t="shared" si="64"/>
        <v>9060868.3392010443</v>
      </c>
      <c r="W67" s="141">
        <f t="shared" si="65"/>
        <v>509532.43622911186</v>
      </c>
      <c r="X67" s="141">
        <f t="shared" si="66"/>
        <v>5971520.925454719</v>
      </c>
      <c r="Y67" s="141">
        <f t="shared" si="67"/>
        <v>509532.43622911186</v>
      </c>
      <c r="AB67" s="143"/>
      <c r="AC67" s="144"/>
    </row>
    <row r="68" spans="1:29" s="142" customFormat="1" x14ac:dyDescent="0.2">
      <c r="A68" s="140" t="s">
        <v>249</v>
      </c>
      <c r="B68" s="141">
        <f>(B57-B48)*B7*B86+B48*F7</f>
        <v>2125355.7035025745</v>
      </c>
      <c r="C68" s="141">
        <f>(C57-C48)*$D$7*$B$85+C48*$H$7</f>
        <v>325802.61037161254</v>
      </c>
      <c r="D68" s="141">
        <f>(D57-D48)*B7*C86+D48*F7</f>
        <v>2011983.8595975752</v>
      </c>
      <c r="E68" s="141">
        <f t="shared" si="49"/>
        <v>475000.0940660073</v>
      </c>
      <c r="F68" s="141">
        <f>(F57-F48)*B7*D86+F48*F7</f>
        <v>4877942.4861622388</v>
      </c>
      <c r="G68" s="141">
        <f t="shared" si="50"/>
        <v>1138234.8423273202</v>
      </c>
      <c r="H68" s="141">
        <f>(H57-H48)*B7*E86+H48*F7</f>
        <v>3021884.854587235</v>
      </c>
      <c r="I68" s="141">
        <f t="shared" si="51"/>
        <v>685611.07246291917</v>
      </c>
      <c r="J68" s="141">
        <f t="shared" si="52"/>
        <v>4830308.691303038</v>
      </c>
      <c r="K68" s="141">
        <f t="shared" si="53"/>
        <v>1076937.790357607</v>
      </c>
      <c r="L68" s="141">
        <f t="shared" si="54"/>
        <v>4721192.4146531057</v>
      </c>
      <c r="M68" s="141">
        <f t="shared" si="55"/>
        <v>1029528.3043997188</v>
      </c>
      <c r="N68" s="141">
        <f t="shared" si="56"/>
        <v>5704197.2252510032</v>
      </c>
      <c r="O68" s="141">
        <f t="shared" si="57"/>
        <v>1219214.5560889603</v>
      </c>
      <c r="P68" s="141">
        <f t="shared" si="58"/>
        <v>5184317.2487879656</v>
      </c>
      <c r="Q68" s="141">
        <f t="shared" si="59"/>
        <v>1080026.4758420405</v>
      </c>
      <c r="R68" s="141">
        <f t="shared" si="60"/>
        <v>7818800.9579514172</v>
      </c>
      <c r="S68" s="141">
        <f t="shared" si="61"/>
        <v>1597991.9552213605</v>
      </c>
      <c r="T68" s="141">
        <f t="shared" si="62"/>
        <v>3871622.5454615545</v>
      </c>
      <c r="U68" s="141">
        <f t="shared" si="63"/>
        <v>783099.86863978207</v>
      </c>
      <c r="V68" s="141">
        <f t="shared" si="64"/>
        <v>6665825.4249237431</v>
      </c>
      <c r="W68" s="141">
        <f t="shared" si="65"/>
        <v>1207101.0625067251</v>
      </c>
      <c r="X68" s="141">
        <f t="shared" si="66"/>
        <v>6025531.7648569634</v>
      </c>
      <c r="Y68" s="141">
        <f t="shared" si="67"/>
        <v>1207101.0625067251</v>
      </c>
      <c r="AB68" s="143"/>
      <c r="AC68" s="144"/>
    </row>
    <row r="69" spans="1:29" s="142" customFormat="1" x14ac:dyDescent="0.2">
      <c r="A69" s="140"/>
      <c r="B69" s="141"/>
      <c r="C69" s="141"/>
      <c r="D69" s="141"/>
      <c r="E69" s="141"/>
      <c r="F69" s="141"/>
      <c r="G69" s="141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AB69" s="143"/>
      <c r="AC69" s="144"/>
    </row>
    <row r="70" spans="1:29" s="142" customFormat="1" x14ac:dyDescent="0.2">
      <c r="A70" s="140" t="s">
        <v>267</v>
      </c>
      <c r="B70" s="141">
        <f>(B59-B50)*B9*B87+B50*F9</f>
        <v>0</v>
      </c>
      <c r="C70" s="141">
        <f t="shared" ref="C70" si="68">(C59-C50)*$D$2*$B$81+C50*$H$2</f>
        <v>0</v>
      </c>
      <c r="D70" s="141">
        <f>(D59-D50)*B9*C87+D50*F9</f>
        <v>0</v>
      </c>
      <c r="E70" s="141">
        <f>(E59-E50)*D9*C87+E50*H9</f>
        <v>0</v>
      </c>
      <c r="F70" s="141">
        <f>(F59-F50)*B9*D87+F50*F9</f>
        <v>0</v>
      </c>
      <c r="G70" s="141">
        <f>(G59-G50)*D9*D87+G50*H9</f>
        <v>0</v>
      </c>
      <c r="H70" s="141">
        <f>(H59-H50)*B9*E87+H50*F9</f>
        <v>0</v>
      </c>
      <c r="I70" s="141">
        <f>(I59-I50)*D9*E87+I50*H9</f>
        <v>0</v>
      </c>
      <c r="J70" s="141">
        <f>(J59-J50)*B9*F87+J50*F9</f>
        <v>0</v>
      </c>
      <c r="K70" s="141">
        <f>(K59-K50)*D9*F87+K50*H9</f>
        <v>0</v>
      </c>
      <c r="L70" s="141">
        <f>(L59-L50)*B9*G87+L50*F9</f>
        <v>0</v>
      </c>
      <c r="M70" s="141">
        <f>(M59-M50)*D9*G87+M50*H9</f>
        <v>0</v>
      </c>
      <c r="N70" s="141">
        <f t="shared" ref="N70" si="69">(N59-N50)*B9*H87+N50*F9</f>
        <v>0</v>
      </c>
      <c r="O70" s="141">
        <f t="shared" ref="O70" si="70">(O59-O50)*D9*H87+O50*H9</f>
        <v>0</v>
      </c>
      <c r="P70" s="141">
        <f>(P59-P50)*B9*I87+P50*F9</f>
        <v>0</v>
      </c>
      <c r="Q70" s="141">
        <f>(Q59-Q50)*D9*I87+Q50*H9</f>
        <v>0</v>
      </c>
      <c r="R70" s="141">
        <f>(R59-R50)*B9*J87+R50*F9</f>
        <v>0</v>
      </c>
      <c r="S70" s="141">
        <f>(S59-S50)*D9*J87+S50*H9</f>
        <v>0</v>
      </c>
      <c r="T70" s="141">
        <f>(T59-T50)*B9*K87+T50*F9</f>
        <v>0</v>
      </c>
      <c r="U70" s="141">
        <f>(U59-U50)*D9*K87+U50*H9</f>
        <v>0</v>
      </c>
      <c r="V70" s="141">
        <f>(V59-V50)*B9*L87+V50*F9</f>
        <v>0</v>
      </c>
      <c r="W70" s="141">
        <f>(W59-W50)*D9*M87+W50*H9</f>
        <v>0</v>
      </c>
      <c r="X70" s="141">
        <f>(X59-X50)*B9*M87+X50*F9</f>
        <v>0</v>
      </c>
      <c r="Y70" s="141">
        <f>(Y59-Y50)*D9*M87+Y50*H9</f>
        <v>0</v>
      </c>
      <c r="AB70" s="143"/>
      <c r="AC70" s="144"/>
    </row>
    <row r="71" spans="1:29" s="146" customFormat="1" x14ac:dyDescent="0.2">
      <c r="A71" s="145" t="s">
        <v>250</v>
      </c>
      <c r="B71" s="452">
        <f>(B52+C52)/$L$2</f>
        <v>6.6192170818505341E-2</v>
      </c>
      <c r="C71" s="452"/>
      <c r="D71" s="452">
        <f>(D52+E52)/$L$2</f>
        <v>6.6548042704626331E-2</v>
      </c>
      <c r="E71" s="452"/>
      <c r="F71" s="452">
        <f t="shared" ref="F71" si="71">(F52+G52)/$L$2</f>
        <v>6.6548042704626331E-2</v>
      </c>
      <c r="G71" s="452"/>
      <c r="H71" s="452">
        <f t="shared" ref="H71" si="72">(H52+I52)/$L$2</f>
        <v>6.6548042704626331E-2</v>
      </c>
      <c r="I71" s="452"/>
      <c r="J71" s="452">
        <f t="shared" ref="J71" si="73">(J52+K52)/$L$2</f>
        <v>6.6548042704626331E-2</v>
      </c>
      <c r="K71" s="452"/>
      <c r="L71" s="452">
        <f t="shared" ref="L71" si="74">(L52+M52)/$L$2</f>
        <v>6.6548042704626331E-2</v>
      </c>
      <c r="M71" s="452"/>
      <c r="N71" s="452">
        <f t="shared" ref="N71" si="75">(N52+O52)/$L$2</f>
        <v>6.6548042704626331E-2</v>
      </c>
      <c r="O71" s="452"/>
      <c r="P71" s="452">
        <f t="shared" ref="P71" si="76">(P52+Q52)/$L$2</f>
        <v>6.6548042704626331E-2</v>
      </c>
      <c r="Q71" s="452"/>
      <c r="R71" s="452">
        <f>(R52+S52)/$L$2</f>
        <v>6.6548042704626331E-2</v>
      </c>
      <c r="S71" s="452"/>
      <c r="T71" s="452">
        <f t="shared" ref="T71" si="77">(T52+U52)/$L$2</f>
        <v>6.6548042704626331E-2</v>
      </c>
      <c r="U71" s="452"/>
      <c r="V71" s="452">
        <f t="shared" ref="V71" si="78">(V52+W52)/$L$2</f>
        <v>6.6548042704626331E-2</v>
      </c>
      <c r="W71" s="452"/>
      <c r="X71" s="452">
        <f t="shared" ref="X71" si="79">(X52+Y52)/$L$2</f>
        <v>6.6548042704626331E-2</v>
      </c>
      <c r="Y71" s="452"/>
      <c r="AB71" s="147"/>
      <c r="AC71" s="148"/>
    </row>
    <row r="72" spans="1:29" x14ac:dyDescent="0.2">
      <c r="A72" s="145" t="s">
        <v>251</v>
      </c>
      <c r="B72" s="452">
        <f>(B53+C53)/$M$2</f>
        <v>0.10140405616224649</v>
      </c>
      <c r="C72" s="452"/>
      <c r="D72" s="452">
        <f>(D53+E53)/$M$2</f>
        <v>0.10202808112324493</v>
      </c>
      <c r="E72" s="452"/>
      <c r="F72" s="452">
        <f t="shared" ref="F72" si="80">(F53+G53)/$M$2</f>
        <v>0.10265210608424337</v>
      </c>
      <c r="G72" s="452"/>
      <c r="H72" s="452">
        <f t="shared" ref="H72" si="81">(H53+I53)/$M$2</f>
        <v>0.1032761310452418</v>
      </c>
      <c r="I72" s="452"/>
      <c r="J72" s="452">
        <f t="shared" ref="J72" si="82">(J53+K53)/$M$2</f>
        <v>0.10390015600624025</v>
      </c>
      <c r="K72" s="452"/>
      <c r="L72" s="452">
        <f t="shared" ref="L72" si="83">(L53+M53)/$M$2</f>
        <v>0.10452418096723869</v>
      </c>
      <c r="M72" s="452"/>
      <c r="N72" s="452">
        <f t="shared" ref="N72" si="84">(N53+O53)/$M$2</f>
        <v>0.10514820592823713</v>
      </c>
      <c r="O72" s="452"/>
      <c r="P72" s="452">
        <f t="shared" ref="P72" si="85">(P53+Q53)/$M$2</f>
        <v>0.10577223088923557</v>
      </c>
      <c r="Q72" s="452"/>
      <c r="R72" s="452">
        <f t="shared" ref="R72" si="86">(R53+S53)/$M$2</f>
        <v>0.106396255850234</v>
      </c>
      <c r="S72" s="452"/>
      <c r="T72" s="452">
        <f t="shared" ref="T72" si="87">(T53+U53)/$M$2</f>
        <v>0.10702028081123245</v>
      </c>
      <c r="U72" s="452"/>
      <c r="V72" s="452">
        <f t="shared" ref="V72" si="88">(V53+W53)/$M$2</f>
        <v>0.10764430577223089</v>
      </c>
      <c r="W72" s="452"/>
      <c r="X72" s="452">
        <f t="shared" ref="X72" si="89">(X53+Y53)/$M$2</f>
        <v>0.10826833073322933</v>
      </c>
      <c r="Y72" s="452"/>
      <c r="Z72" s="149"/>
      <c r="AA72" s="149"/>
      <c r="AB72" s="124"/>
    </row>
    <row r="73" spans="1:29" s="77" customFormat="1" ht="11.25" x14ac:dyDescent="0.2">
      <c r="A73" s="145" t="s">
        <v>252</v>
      </c>
      <c r="B73" s="452">
        <f>(B54+C54)/$N$2</f>
        <v>7.6080521018354053E-2</v>
      </c>
      <c r="C73" s="452"/>
      <c r="D73" s="452">
        <f>(D54+E54)/$N$2</f>
        <v>7.6672587329780939E-2</v>
      </c>
      <c r="E73" s="452"/>
      <c r="F73" s="452">
        <f t="shared" ref="F73" si="90">(F54+G54)/$N$2</f>
        <v>7.7560686796921255E-2</v>
      </c>
      <c r="G73" s="452"/>
      <c r="H73" s="452">
        <f t="shared" ref="H73" si="91">(H54+I54)/$N$2</f>
        <v>7.9040852575488457E-2</v>
      </c>
      <c r="I73" s="452"/>
      <c r="J73" s="452">
        <f t="shared" ref="J73" si="92">(J54+K54)/$N$2</f>
        <v>8.0224985198342216E-2</v>
      </c>
      <c r="K73" s="452"/>
      <c r="L73" s="452">
        <f t="shared" ref="L73" si="93">(L54+M54)/$N$2</f>
        <v>8.0224985198342216E-2</v>
      </c>
      <c r="M73" s="452"/>
      <c r="N73" s="452">
        <f t="shared" ref="N73" si="94">(N54+O54)/$N$2</f>
        <v>8.0224985198342216E-2</v>
      </c>
      <c r="O73" s="452"/>
      <c r="P73" s="452">
        <f t="shared" ref="P73" si="95">(P54+Q54)/$N$2</f>
        <v>8.052101835405566E-2</v>
      </c>
      <c r="Q73" s="452"/>
      <c r="R73" s="452">
        <f t="shared" ref="R73" si="96">(R54+S54)/$N$2</f>
        <v>8.1409117821195975E-2</v>
      </c>
      <c r="S73" s="452"/>
      <c r="T73" s="452">
        <f t="shared" ref="T73" si="97">(T54+U54)/$N$2</f>
        <v>8.2593250444049734E-2</v>
      </c>
      <c r="U73" s="452"/>
      <c r="V73" s="452">
        <f t="shared" ref="V73" si="98">(V54+W54)/$N$2</f>
        <v>8.4073416222616937E-2</v>
      </c>
      <c r="W73" s="452"/>
      <c r="X73" s="452">
        <f t="shared" ref="X73" si="99">(X54+Y54)/$N$2</f>
        <v>8.5257548845470696E-2</v>
      </c>
      <c r="Y73" s="452"/>
    </row>
    <row r="74" spans="1:29" s="77" customFormat="1" ht="11.25" x14ac:dyDescent="0.2">
      <c r="A74" s="145" t="s">
        <v>253</v>
      </c>
      <c r="B74" s="452">
        <f>(B55+C55)/$O$2</f>
        <v>3.5597529967308389E-2</v>
      </c>
      <c r="C74" s="452"/>
      <c r="D74" s="452">
        <f>(D55+E55)/$O$2</f>
        <v>3.5597529967308389E-2</v>
      </c>
      <c r="E74" s="452"/>
      <c r="F74" s="452">
        <f t="shared" ref="F74" si="100">(F55+G55)/$O$2</f>
        <v>3.6324010170722849E-2</v>
      </c>
      <c r="G74" s="452"/>
      <c r="H74" s="452">
        <f t="shared" ref="H74" si="101">(H55+I55)/$O$2</f>
        <v>3.7050490374137303E-2</v>
      </c>
      <c r="I74" s="452"/>
      <c r="J74" s="452">
        <f t="shared" ref="J74" si="102">(J55+K55)/$O$2</f>
        <v>3.7776970577551763E-2</v>
      </c>
      <c r="K74" s="452"/>
      <c r="L74" s="452">
        <f t="shared" ref="L74" si="103">(L55+M55)/$O$2</f>
        <v>3.7776970577551763E-2</v>
      </c>
      <c r="M74" s="452"/>
      <c r="N74" s="452">
        <f t="shared" ref="N74" si="104">(N55+O55)/$O$2</f>
        <v>3.7776970577551763E-2</v>
      </c>
      <c r="O74" s="452"/>
      <c r="P74" s="452">
        <f t="shared" ref="P74" si="105">(P55+Q55)/$O$2</f>
        <v>3.814021067925899E-2</v>
      </c>
      <c r="Q74" s="452"/>
      <c r="R74" s="452">
        <f t="shared" ref="R74" si="106">(R55+S55)/$O$2</f>
        <v>3.8503450780966217E-2</v>
      </c>
      <c r="S74" s="452"/>
      <c r="T74" s="452">
        <f t="shared" ref="T74" si="107">(T55+U55)/$O$2</f>
        <v>3.9229930984380677E-2</v>
      </c>
      <c r="U74" s="452"/>
      <c r="V74" s="452">
        <f t="shared" ref="V74" si="108">(V55+W55)/$O$2</f>
        <v>3.9956411187795131E-2</v>
      </c>
      <c r="W74" s="452"/>
      <c r="X74" s="452">
        <f t="shared" ref="X74" si="109">(X55+Y55)/$O$2</f>
        <v>4.0319651289502358E-2</v>
      </c>
      <c r="Y74" s="452"/>
    </row>
    <row r="75" spans="1:29" s="77" customFormat="1" ht="11.25" x14ac:dyDescent="0.2">
      <c r="A75" s="145" t="s">
        <v>254</v>
      </c>
      <c r="B75" s="452">
        <f>(B56+C56)/$P$2</f>
        <v>5.3161498187676196E-2</v>
      </c>
      <c r="C75" s="452"/>
      <c r="D75" s="452">
        <f>(D56+E56)/$P$2</f>
        <v>5.3564236810310112E-2</v>
      </c>
      <c r="E75" s="452"/>
      <c r="F75" s="452">
        <f t="shared" ref="F75" si="110">(F56+G56)/$P$2</f>
        <v>5.477245267821184E-2</v>
      </c>
      <c r="G75" s="452"/>
      <c r="H75" s="452">
        <f t="shared" ref="H75" si="111">(H56+I56)/$P$2</f>
        <v>5.6383407168747485E-2</v>
      </c>
      <c r="I75" s="452"/>
      <c r="J75" s="452">
        <f t="shared" ref="J75" si="112">(J56+K56)/$P$2</f>
        <v>5.7994361659283122E-2</v>
      </c>
      <c r="K75" s="452"/>
      <c r="L75" s="452">
        <f t="shared" ref="L75" si="113">(L56+M56)/$P$2</f>
        <v>5.7994361659283122E-2</v>
      </c>
      <c r="M75" s="452"/>
      <c r="N75" s="452">
        <f t="shared" ref="N75" si="114">(N56+O56)/$P$2</f>
        <v>5.7994361659283122E-2</v>
      </c>
      <c r="O75" s="452"/>
      <c r="P75" s="452">
        <f t="shared" ref="P75" si="115">(P56+Q56)/$P$2</f>
        <v>5.8799838904550948E-2</v>
      </c>
      <c r="Q75" s="452"/>
      <c r="R75" s="452">
        <f t="shared" ref="R75" si="116">(R56+S56)/$P$2</f>
        <v>6.0008054772452676E-2</v>
      </c>
      <c r="S75" s="452"/>
      <c r="T75" s="452">
        <f t="shared" ref="T75" si="117">(T56+U56)/$P$2</f>
        <v>6.1216270640354412E-2</v>
      </c>
      <c r="U75" s="452"/>
      <c r="V75" s="452">
        <f t="shared" ref="V75" si="118">(V56+W56)/$P$2</f>
        <v>6.242448650825614E-2</v>
      </c>
      <c r="W75" s="452"/>
      <c r="X75" s="452">
        <f t="shared" ref="X75" si="119">(X56+Y56)/$P$2</f>
        <v>6.3229963753523966E-2</v>
      </c>
      <c r="Y75" s="452"/>
    </row>
    <row r="76" spans="1:29" s="77" customFormat="1" ht="11.25" x14ac:dyDescent="0.2">
      <c r="A76" s="145" t="s">
        <v>255</v>
      </c>
      <c r="B76" s="452">
        <f>(B57+C57)/$Q$2</f>
        <v>9.4105480868665978E-2</v>
      </c>
      <c r="C76" s="452"/>
      <c r="D76" s="452">
        <f>(D57+E57)/$Q$2</f>
        <v>9.6173733195449848E-2</v>
      </c>
      <c r="E76" s="452"/>
      <c r="F76" s="452">
        <f t="shared" ref="F76" si="120">(F57+G57)/$Q$2</f>
        <v>9.8241985522233718E-2</v>
      </c>
      <c r="G76" s="452"/>
      <c r="H76" s="452">
        <f t="shared" ref="H76" si="121">(H57+I57)/$Q$2</f>
        <v>0.10031023784901758</v>
      </c>
      <c r="I76" s="452"/>
      <c r="J76" s="452">
        <f t="shared" ref="J76" si="122">(J57+K57)/$Q$2</f>
        <v>0.10237849017580145</v>
      </c>
      <c r="K76" s="452"/>
      <c r="L76" s="452">
        <f t="shared" ref="L76" si="123">(L57+M57)/$Q$2</f>
        <v>0.10444674250258532</v>
      </c>
      <c r="M76" s="452"/>
      <c r="N76" s="452">
        <f t="shared" ref="N76" si="124">(N57+O57)/$Q$2</f>
        <v>0.10651499482936919</v>
      </c>
      <c r="O76" s="452"/>
      <c r="P76" s="452">
        <f t="shared" ref="P76" si="125">(P57+Q57)/$Q$2</f>
        <v>0.10961737331954498</v>
      </c>
      <c r="Q76" s="452"/>
      <c r="R76" s="452">
        <f t="shared" ref="R76" si="126">(R57+S57)/$Q$2</f>
        <v>0.10961737331954498</v>
      </c>
      <c r="S76" s="452"/>
      <c r="T76" s="452">
        <f t="shared" ref="T76" si="127">(T57+U57)/$Q$2</f>
        <v>0.11168562564632885</v>
      </c>
      <c r="U76" s="452"/>
      <c r="V76" s="452">
        <f t="shared" ref="V76" si="128">(V57+W57)/$Q$2</f>
        <v>0.11168562564632885</v>
      </c>
      <c r="W76" s="452"/>
      <c r="X76" s="452">
        <f t="shared" ref="X76" si="129">(X57+Y57)/$Q$2</f>
        <v>0.11168562564632885</v>
      </c>
      <c r="Y76" s="452"/>
    </row>
    <row r="77" spans="1:29" s="77" customFormat="1" ht="11.25" x14ac:dyDescent="0.2">
      <c r="A77" s="145" t="s">
        <v>302</v>
      </c>
      <c r="B77" s="452">
        <f>(B59+C59)/$Q$2</f>
        <v>0</v>
      </c>
      <c r="C77" s="452"/>
      <c r="D77" s="452">
        <f>(D59+E59)/$Q$2</f>
        <v>0</v>
      </c>
      <c r="E77" s="452"/>
      <c r="F77" s="452">
        <f t="shared" ref="F77" si="130">(F59+G59)/$Q$2</f>
        <v>0</v>
      </c>
      <c r="G77" s="452"/>
      <c r="H77" s="452">
        <f t="shared" ref="H77" si="131">(H59+I59)/$Q$2</f>
        <v>0</v>
      </c>
      <c r="I77" s="452"/>
      <c r="J77" s="452">
        <f t="shared" ref="J77" si="132">(J59+K59)/$Q$2</f>
        <v>0</v>
      </c>
      <c r="K77" s="452"/>
      <c r="L77" s="452">
        <f t="shared" ref="L77" si="133">(L59+M59)/$Q$2</f>
        <v>0</v>
      </c>
      <c r="M77" s="452"/>
      <c r="N77" s="452">
        <f t="shared" ref="N77" si="134">(N59+O59)/$Q$2</f>
        <v>0</v>
      </c>
      <c r="O77" s="452"/>
      <c r="P77" s="452">
        <f t="shared" ref="P77" si="135">(P59+Q59)/$Q$2</f>
        <v>0</v>
      </c>
      <c r="Q77" s="452"/>
      <c r="R77" s="452">
        <f t="shared" ref="R77" si="136">(R59+S59)/$Q$2</f>
        <v>0</v>
      </c>
      <c r="S77" s="452"/>
      <c r="T77" s="452">
        <f t="shared" ref="T77" si="137">(T59+U59)/$Q$2</f>
        <v>0</v>
      </c>
      <c r="U77" s="452"/>
      <c r="V77" s="452">
        <f t="shared" ref="V77" si="138">(V59+W59)/$Q$2</f>
        <v>0</v>
      </c>
      <c r="W77" s="452"/>
      <c r="X77" s="452">
        <f t="shared" ref="X77" si="139">(X59+Y59)/$Q$2</f>
        <v>0</v>
      </c>
      <c r="Y77" s="452"/>
    </row>
    <row r="78" spans="1:29" s="77" customFormat="1" x14ac:dyDescent="0.2">
      <c r="A78" s="150" t="s">
        <v>256</v>
      </c>
      <c r="B78" s="451">
        <f>(B60+C60)/$S$2</f>
        <v>6.9270889927197654E-2</v>
      </c>
      <c r="C78" s="451"/>
      <c r="D78" s="451">
        <f>(D60+E60)/$S$2</f>
        <v>6.975986091491905E-2</v>
      </c>
      <c r="E78" s="451"/>
      <c r="F78" s="451">
        <f>(F60+G60)/$S$2</f>
        <v>7.0411822231880902E-2</v>
      </c>
      <c r="G78" s="451"/>
      <c r="H78" s="451">
        <f>(H60+I60)/$S$2</f>
        <v>7.1226773878083238E-2</v>
      </c>
      <c r="I78" s="451"/>
      <c r="J78" s="451">
        <f>(J60+K60)/$S$2</f>
        <v>7.1987395414538732E-2</v>
      </c>
      <c r="K78" s="451"/>
      <c r="L78" s="451">
        <f>(L60+M60)/$S$2</f>
        <v>7.220471585352603E-2</v>
      </c>
      <c r="M78" s="451"/>
      <c r="N78" s="451">
        <f>(N60+O60)/$S$2</f>
        <v>7.2422036292513314E-2</v>
      </c>
      <c r="O78" s="451"/>
      <c r="P78" s="451">
        <f>(P60+Q60)/$S$2</f>
        <v>7.291100728023471E-2</v>
      </c>
      <c r="Q78" s="451"/>
      <c r="R78" s="451">
        <f>(R60+S60)/$S$2</f>
        <v>7.3399978267956106E-2</v>
      </c>
      <c r="S78" s="451"/>
      <c r="T78" s="451">
        <f>(T60+U60)/$S$2</f>
        <v>7.4106269694664786E-2</v>
      </c>
      <c r="U78" s="451"/>
      <c r="V78" s="451">
        <f>(V60+W60)/$S$2</f>
        <v>7.4758231011626639E-2</v>
      </c>
      <c r="W78" s="451"/>
      <c r="X78" s="451">
        <f>(X60+Y60)/$S$2</f>
        <v>7.5247201999348035E-2</v>
      </c>
      <c r="Y78" s="451"/>
    </row>
    <row r="79" spans="1:29" s="77" customFormat="1" ht="11.25" x14ac:dyDescent="0.2">
      <c r="A79" s="145"/>
    </row>
    <row r="80" spans="1:29" s="77" customFormat="1" ht="11.25" x14ac:dyDescent="0.2">
      <c r="A80" s="92" t="s">
        <v>339</v>
      </c>
      <c r="B80" s="71" t="s">
        <v>269</v>
      </c>
      <c r="C80" s="71" t="s">
        <v>270</v>
      </c>
      <c r="D80" s="71" t="s">
        <v>114</v>
      </c>
      <c r="E80" s="71" t="s">
        <v>271</v>
      </c>
      <c r="F80" s="71" t="s">
        <v>116</v>
      </c>
      <c r="G80" s="71" t="s">
        <v>117</v>
      </c>
      <c r="H80" s="71" t="s">
        <v>118</v>
      </c>
      <c r="I80" s="71" t="s">
        <v>272</v>
      </c>
      <c r="J80" s="71" t="s">
        <v>273</v>
      </c>
      <c r="K80" s="71" t="s">
        <v>274</v>
      </c>
      <c r="L80" s="71" t="s">
        <v>275</v>
      </c>
      <c r="M80" s="71" t="s">
        <v>276</v>
      </c>
    </row>
    <row r="81" spans="1:25" s="77" customFormat="1" ht="11.25" x14ac:dyDescent="0.2">
      <c r="A81" s="97" t="s">
        <v>221</v>
      </c>
      <c r="B81" s="172">
        <v>0.75</v>
      </c>
      <c r="C81" s="172">
        <v>0.9</v>
      </c>
      <c r="D81" s="172">
        <v>1.02</v>
      </c>
      <c r="E81" s="172">
        <v>1</v>
      </c>
      <c r="F81" s="172">
        <v>0.99</v>
      </c>
      <c r="G81" s="172">
        <v>0.93</v>
      </c>
      <c r="H81" s="172">
        <v>0.85</v>
      </c>
      <c r="I81" s="172">
        <v>0.91</v>
      </c>
      <c r="J81" s="172">
        <v>1</v>
      </c>
      <c r="K81" s="172">
        <v>1.0900000000000001</v>
      </c>
      <c r="L81" s="172">
        <v>1.25</v>
      </c>
      <c r="M81" s="172">
        <v>1.4</v>
      </c>
      <c r="N81" s="219">
        <v>0.38968473495710265</v>
      </c>
      <c r="O81" s="219">
        <v>0.62024419363510574</v>
      </c>
      <c r="P81" s="219">
        <v>0.74280822328206464</v>
      </c>
      <c r="Q81" s="219">
        <v>0.82093628650968542</v>
      </c>
      <c r="R81" s="219">
        <v>1.0369458984115956</v>
      </c>
      <c r="S81" s="219">
        <v>1.1130689984948103</v>
      </c>
      <c r="T81" s="219">
        <v>1.0711477688165743</v>
      </c>
      <c r="U81" s="219">
        <v>0.9232690809984806</v>
      </c>
      <c r="V81" s="219">
        <v>0.92303363348898948</v>
      </c>
      <c r="W81" s="219">
        <v>1.2661096405008785</v>
      </c>
      <c r="X81" s="219">
        <v>1.4538238574244768</v>
      </c>
      <c r="Y81" s="219">
        <v>1.6389276834802349</v>
      </c>
    </row>
    <row r="82" spans="1:25" s="77" customFormat="1" ht="11.25" x14ac:dyDescent="0.2">
      <c r="A82" s="97" t="s">
        <v>222</v>
      </c>
      <c r="B82" s="172">
        <v>0.72050718303375583</v>
      </c>
      <c r="C82" s="172">
        <v>0.96654519128277627</v>
      </c>
      <c r="D82" s="172">
        <v>1.0282010403499697</v>
      </c>
      <c r="E82" s="172">
        <v>0.86148957513893509</v>
      </c>
      <c r="F82" s="172">
        <v>1.0751005436499523</v>
      </c>
      <c r="G82" s="172">
        <v>0.97407247130033237</v>
      </c>
      <c r="H82" s="172">
        <v>1.072293463981989</v>
      </c>
      <c r="I82" s="172">
        <v>0.98442977525631559</v>
      </c>
      <c r="J82" s="172">
        <v>0.92466003716551715</v>
      </c>
      <c r="K82" s="172">
        <v>1.1407594833751802</v>
      </c>
      <c r="L82" s="172">
        <v>1.0664338675324188</v>
      </c>
      <c r="M82" s="172">
        <v>1.1855073679328565</v>
      </c>
    </row>
    <row r="83" spans="1:25" s="77" customFormat="1" ht="11.25" x14ac:dyDescent="0.2">
      <c r="A83" s="97" t="s">
        <v>223</v>
      </c>
      <c r="B83" s="172">
        <v>0.50578748177534505</v>
      </c>
      <c r="C83" s="172">
        <v>0.65506692418816703</v>
      </c>
      <c r="D83" s="172">
        <v>1.4462679372852882</v>
      </c>
      <c r="E83" s="172">
        <v>0.86863276419420832</v>
      </c>
      <c r="F83" s="172">
        <v>1.2041534750359881</v>
      </c>
      <c r="G83" s="172">
        <v>1.0156259329809922</v>
      </c>
      <c r="H83" s="172">
        <v>0.81022462084435787</v>
      </c>
      <c r="I83" s="172">
        <v>0.92906647946257781</v>
      </c>
      <c r="J83" s="172">
        <v>1.0510508526779254</v>
      </c>
      <c r="K83" s="172">
        <v>0.96557178790005838</v>
      </c>
      <c r="L83" s="172">
        <v>1.1937245508975127</v>
      </c>
      <c r="M83" s="172">
        <v>1.354827192757579</v>
      </c>
      <c r="N83" s="219">
        <v>0.57992022695200995</v>
      </c>
      <c r="O83" s="219">
        <v>0.88370165945882573</v>
      </c>
      <c r="P83" s="219">
        <v>1.0836926506328806</v>
      </c>
      <c r="Q83" s="219">
        <v>1.0995479898100178</v>
      </c>
      <c r="R83" s="219">
        <v>2.024582391159476</v>
      </c>
      <c r="S83" s="219">
        <v>0.78867863174908404</v>
      </c>
      <c r="T83" s="219">
        <v>0.83566454088851894</v>
      </c>
      <c r="U83" s="219">
        <v>0.96319463864072286</v>
      </c>
      <c r="V83" s="219">
        <v>0.90940800649493125</v>
      </c>
      <c r="W83" s="219">
        <v>0.82721944957507798</v>
      </c>
      <c r="X83" s="219">
        <v>0.95434621924570162</v>
      </c>
      <c r="Y83" s="219">
        <v>1.0500435953927512</v>
      </c>
    </row>
    <row r="84" spans="1:25" s="77" customFormat="1" ht="11.25" x14ac:dyDescent="0.2">
      <c r="A84" s="97" t="s">
        <v>224</v>
      </c>
      <c r="B84" s="172">
        <v>0.66355841537100646</v>
      </c>
      <c r="C84" s="172">
        <v>0.78809162665980814</v>
      </c>
      <c r="D84" s="172">
        <v>1.4192245884188628</v>
      </c>
      <c r="E84" s="172">
        <v>1.010200333669683</v>
      </c>
      <c r="F84" s="172">
        <v>1.0283503535864016</v>
      </c>
      <c r="G84" s="172">
        <v>0.81657548648057998</v>
      </c>
      <c r="H84" s="172">
        <v>0.79297340703333485</v>
      </c>
      <c r="I84" s="172">
        <v>0.86726146391451941</v>
      </c>
      <c r="J84" s="172">
        <v>0.72152008355878161</v>
      </c>
      <c r="K84" s="172">
        <v>1.2747633577005748</v>
      </c>
      <c r="L84" s="172">
        <v>1.2513582375956618</v>
      </c>
      <c r="M84" s="172">
        <v>1.3661226460107851</v>
      </c>
      <c r="N84" s="219">
        <v>0.98595127024995954</v>
      </c>
      <c r="O84" s="219">
        <v>1.2926580977953221</v>
      </c>
      <c r="P84" s="219">
        <v>0.9872559450492141</v>
      </c>
      <c r="Q84" s="219">
        <v>1.0603935869934729</v>
      </c>
      <c r="R84" s="219">
        <v>1.0298484120041145</v>
      </c>
      <c r="S84" s="219">
        <v>0.8909823589626924</v>
      </c>
      <c r="T84" s="219">
        <v>1.0877072356562725</v>
      </c>
      <c r="U84" s="219">
        <v>0.62554641553661006</v>
      </c>
      <c r="V84" s="219">
        <v>0.74532282956580953</v>
      </c>
      <c r="W84" s="219">
        <v>0.97099157714754336</v>
      </c>
      <c r="X84" s="219">
        <v>1.190486496662333</v>
      </c>
      <c r="Y84" s="219">
        <v>1.1328557743766559</v>
      </c>
    </row>
    <row r="85" spans="1:25" s="77" customFormat="1" ht="11.25" x14ac:dyDescent="0.2">
      <c r="A85" s="97" t="s">
        <v>225</v>
      </c>
      <c r="B85" s="172">
        <v>0.32204379039368852</v>
      </c>
      <c r="C85" s="172">
        <v>0.60364055629657631</v>
      </c>
      <c r="D85" s="172">
        <v>1.3222835971844742</v>
      </c>
      <c r="E85" s="172">
        <v>0.83809728464653643</v>
      </c>
      <c r="F85" s="172">
        <v>0.80377226656092615</v>
      </c>
      <c r="G85" s="172">
        <v>1.1390126195828609</v>
      </c>
      <c r="H85" s="172">
        <v>1.0026768986816688</v>
      </c>
      <c r="I85" s="172">
        <v>1.3078687820650985</v>
      </c>
      <c r="J85" s="172">
        <v>1.109108217964611</v>
      </c>
      <c r="K85" s="172">
        <v>1.2338640395092941</v>
      </c>
      <c r="L85" s="172">
        <v>1.408586594554154</v>
      </c>
      <c r="M85" s="172">
        <v>0.90904535256011021</v>
      </c>
      <c r="N85" s="219">
        <v>0.44562340752499396</v>
      </c>
      <c r="O85" s="219">
        <v>0.83820496652079068</v>
      </c>
      <c r="P85" s="219">
        <v>1.0673220309712834</v>
      </c>
      <c r="Q85" s="219">
        <v>0.78129299625644777</v>
      </c>
      <c r="R85" s="219">
        <v>0.83626742577648383</v>
      </c>
      <c r="S85" s="219">
        <v>1.3944118257109137</v>
      </c>
      <c r="T85" s="219">
        <v>0.76378872628993844</v>
      </c>
      <c r="U85" s="219">
        <v>1.1956008388520662</v>
      </c>
      <c r="V85" s="219">
        <v>1.0052763086455652</v>
      </c>
      <c r="W85" s="219">
        <v>1.3034079379935832</v>
      </c>
      <c r="X85" s="219">
        <v>1.583807057351678</v>
      </c>
      <c r="Y85" s="219">
        <v>0.78499647810625384</v>
      </c>
    </row>
    <row r="86" spans="1:25" s="77" customFormat="1" ht="11.25" x14ac:dyDescent="0.2">
      <c r="A86" s="97" t="s">
        <v>226</v>
      </c>
      <c r="B86" s="172">
        <v>0.50603707226251771</v>
      </c>
      <c r="C86" s="172">
        <v>0.46951996657085121</v>
      </c>
      <c r="D86" s="172">
        <v>1.1251029037586602</v>
      </c>
      <c r="E86" s="172">
        <v>0.67770110331528066</v>
      </c>
      <c r="F86" s="172">
        <v>1.0645130425117861</v>
      </c>
      <c r="G86" s="172">
        <v>1.0176505249245882</v>
      </c>
      <c r="H86" s="172">
        <v>1.2051483457980858</v>
      </c>
      <c r="I86" s="172">
        <v>1.0675660934974929</v>
      </c>
      <c r="J86" s="172">
        <v>1.5795557490810943</v>
      </c>
      <c r="K86" s="172">
        <v>0.77406516069930398</v>
      </c>
      <c r="L86" s="172">
        <v>1.3199654306779689</v>
      </c>
      <c r="M86" s="172">
        <v>1.193174606902369</v>
      </c>
      <c r="N86" s="219">
        <v>0.84675230090563758</v>
      </c>
      <c r="O86" s="219">
        <v>0.78300936598785731</v>
      </c>
      <c r="P86" s="219">
        <v>0.92981177420519523</v>
      </c>
      <c r="Q86" s="219">
        <v>0.71027891799570964</v>
      </c>
      <c r="R86" s="219">
        <v>1.2289591079413487</v>
      </c>
      <c r="S86" s="219">
        <v>1.0031053496827038</v>
      </c>
      <c r="T86" s="219">
        <v>0.90272396508597452</v>
      </c>
      <c r="U86" s="219">
        <v>1.0758248925274214</v>
      </c>
      <c r="V86" s="219">
        <v>1.5318824066849059</v>
      </c>
      <c r="W86" s="219">
        <v>0.91906863189409727</v>
      </c>
      <c r="X86" s="219">
        <v>1.222705029770055</v>
      </c>
      <c r="Y86" s="219">
        <v>0.8458782573190935</v>
      </c>
    </row>
    <row r="87" spans="1:25" s="77" customFormat="1" ht="11.25" x14ac:dyDescent="0.2">
      <c r="A87" s="97" t="s">
        <v>264</v>
      </c>
      <c r="B87" s="172">
        <v>0</v>
      </c>
      <c r="C87" s="172">
        <v>4</v>
      </c>
      <c r="D87" s="172">
        <v>0</v>
      </c>
      <c r="E87" s="172">
        <v>0</v>
      </c>
      <c r="F87" s="172">
        <v>0</v>
      </c>
      <c r="G87" s="172">
        <v>0</v>
      </c>
      <c r="H87" s="172">
        <v>0</v>
      </c>
      <c r="I87" s="172">
        <v>0</v>
      </c>
      <c r="J87" s="172">
        <v>0</v>
      </c>
      <c r="K87" s="172">
        <v>0</v>
      </c>
      <c r="L87" s="172">
        <v>0</v>
      </c>
      <c r="M87" s="172">
        <v>0</v>
      </c>
    </row>
    <row r="88" spans="1:25" s="77" customFormat="1" ht="11.25" x14ac:dyDescent="0.2"/>
    <row r="89" spans="1:25" x14ac:dyDescent="0.2">
      <c r="B89" s="72"/>
      <c r="C89" s="73" t="s">
        <v>305</v>
      </c>
      <c r="D89" s="73" t="s">
        <v>306</v>
      </c>
      <c r="E89" s="73" t="s">
        <v>307</v>
      </c>
      <c r="F89" s="73" t="s">
        <v>306</v>
      </c>
    </row>
    <row r="90" spans="1:25" x14ac:dyDescent="0.2">
      <c r="B90" s="72">
        <v>2023</v>
      </c>
      <c r="C90" s="74">
        <v>194711747</v>
      </c>
      <c r="D90" s="75"/>
      <c r="E90" s="74">
        <v>249816716</v>
      </c>
      <c r="F90" s="75">
        <f>E90/C90-1</f>
        <v>0.28300793274686198</v>
      </c>
    </row>
    <row r="91" spans="1:25" x14ac:dyDescent="0.2">
      <c r="B91" s="72">
        <v>2024</v>
      </c>
      <c r="C91" s="74">
        <f>SUM(B38:M38)</f>
        <v>245034640.16000003</v>
      </c>
      <c r="D91" s="75">
        <f>C91/E90-1</f>
        <v>-1.9142337296596201E-2</v>
      </c>
      <c r="E91" s="74">
        <f>SUM(N38:Y38)</f>
        <v>251163305.38000003</v>
      </c>
      <c r="F91" s="75">
        <f>E91/C91-1</f>
        <v>2.5011423756241769E-2</v>
      </c>
    </row>
    <row r="92" spans="1:25" x14ac:dyDescent="0.2">
      <c r="B92" s="72">
        <v>2025</v>
      </c>
      <c r="C92" s="74">
        <f>SUM(B15:M15)</f>
        <v>343427716.14819324</v>
      </c>
      <c r="D92" s="75">
        <f>C92/E91-1</f>
        <v>0.367348290103926</v>
      </c>
      <c r="E92" s="74">
        <f>SUM(N15:Y15)</f>
        <v>416104737.90640724</v>
      </c>
      <c r="F92" s="75">
        <f>E92/C92-1</f>
        <v>0.21162247058374573</v>
      </c>
    </row>
    <row r="94" spans="1:25" x14ac:dyDescent="0.2">
      <c r="B94" s="162" t="s">
        <v>312</v>
      </c>
      <c r="C94" s="152">
        <v>84769750.600000009</v>
      </c>
      <c r="D94" s="153" t="e">
        <f t="shared" ref="D94:D97" si="140">C94/C93-1</f>
        <v>#DIV/0!</v>
      </c>
    </row>
    <row r="95" spans="1:25" x14ac:dyDescent="0.2">
      <c r="B95" s="162" t="s">
        <v>313</v>
      </c>
      <c r="C95" s="152">
        <v>109941996.39999998</v>
      </c>
      <c r="D95" s="153">
        <f t="shared" si="140"/>
        <v>0.29694844707965862</v>
      </c>
    </row>
    <row r="96" spans="1:25" x14ac:dyDescent="0.2">
      <c r="B96" s="162" t="s">
        <v>314</v>
      </c>
      <c r="C96" s="152">
        <v>114324613.50000001</v>
      </c>
      <c r="D96" s="153">
        <f t="shared" si="140"/>
        <v>3.9862993610329189E-2</v>
      </c>
    </row>
    <row r="97" spans="2:4" x14ac:dyDescent="0.2">
      <c r="B97" s="162" t="s">
        <v>315</v>
      </c>
      <c r="C97" s="152">
        <v>135492102.71000001</v>
      </c>
      <c r="D97" s="153">
        <f t="shared" si="140"/>
        <v>0.18515251057463655</v>
      </c>
    </row>
    <row r="98" spans="2:4" x14ac:dyDescent="0.2">
      <c r="B98" s="151" t="s">
        <v>316</v>
      </c>
      <c r="C98" s="152">
        <f>SUM(B38:G38)</f>
        <v>116235102.67000002</v>
      </c>
      <c r="D98" s="153">
        <f t="shared" ref="D98:D105" si="141">C98/C97-1</f>
        <v>-0.14212636496768105</v>
      </c>
    </row>
    <row r="99" spans="2:4" x14ac:dyDescent="0.2">
      <c r="B99" s="151" t="s">
        <v>317</v>
      </c>
      <c r="C99" s="152">
        <f>SUM(H38:M38)</f>
        <v>128799537.49000001</v>
      </c>
      <c r="D99" s="153">
        <f t="shared" si="141"/>
        <v>0.10809501201776661</v>
      </c>
    </row>
    <row r="100" spans="2:4" x14ac:dyDescent="0.2">
      <c r="B100" s="151" t="s">
        <v>318</v>
      </c>
      <c r="C100" s="152">
        <f>SUM(N38:S38)</f>
        <v>120484477.81</v>
      </c>
      <c r="D100" s="153">
        <f t="shared" si="141"/>
        <v>-6.455814859308473E-2</v>
      </c>
    </row>
    <row r="101" spans="2:4" x14ac:dyDescent="0.2">
      <c r="B101" s="151" t="s">
        <v>319</v>
      </c>
      <c r="C101" s="152">
        <f>SUM(T38:Y38)</f>
        <v>130678827.56999999</v>
      </c>
      <c r="D101" s="153">
        <f t="shared" si="141"/>
        <v>8.461131213994344E-2</v>
      </c>
    </row>
    <row r="102" spans="2:4" x14ac:dyDescent="0.2">
      <c r="B102" s="160" t="s">
        <v>320</v>
      </c>
      <c r="C102" s="152">
        <f>SUM(B15:G15)</f>
        <v>163835982.74497446</v>
      </c>
      <c r="D102" s="153">
        <f t="shared" si="141"/>
        <v>0.25373012439381859</v>
      </c>
    </row>
    <row r="103" spans="2:4" x14ac:dyDescent="0.2">
      <c r="B103" s="160" t="s">
        <v>321</v>
      </c>
      <c r="C103" s="152">
        <f>SUM(H15:M15)</f>
        <v>179591733.40321878</v>
      </c>
      <c r="D103" s="153">
        <f t="shared" si="141"/>
        <v>9.6167828301610525E-2</v>
      </c>
    </row>
    <row r="104" spans="2:4" x14ac:dyDescent="0.2">
      <c r="B104" s="160" t="s">
        <v>322</v>
      </c>
      <c r="C104" s="152">
        <f>SUM(N15:S15)</f>
        <v>186801435.81022722</v>
      </c>
      <c r="D104" s="153">
        <f t="shared" si="141"/>
        <v>4.0144956955347366E-2</v>
      </c>
    </row>
    <row r="105" spans="2:4" x14ac:dyDescent="0.2">
      <c r="B105" s="160" t="s">
        <v>323</v>
      </c>
      <c r="C105" s="152">
        <f>SUM(T15:Y15)</f>
        <v>229303302.09618002</v>
      </c>
      <c r="D105" s="153">
        <f t="shared" si="141"/>
        <v>0.22752430194985607</v>
      </c>
    </row>
  </sheetData>
  <mergeCells count="8184">
    <mergeCell ref="XEW23:XEX23"/>
    <mergeCell ref="XEY23:XEZ23"/>
    <mergeCell ref="XFA23:XFB23"/>
    <mergeCell ref="XFC23:XFD23"/>
    <mergeCell ref="XEJ23:XEK23"/>
    <mergeCell ref="XEL23:XEM23"/>
    <mergeCell ref="XEN23:XEO23"/>
    <mergeCell ref="XEP23:XEQ23"/>
    <mergeCell ref="XER23:XES23"/>
    <mergeCell ref="XET23:XEU23"/>
    <mergeCell ref="XDX23:XDY23"/>
    <mergeCell ref="XDZ23:XEA23"/>
    <mergeCell ref="XEB23:XEC23"/>
    <mergeCell ref="XED23:XEE23"/>
    <mergeCell ref="XEF23:XEG23"/>
    <mergeCell ref="XEH23:XEI23"/>
    <mergeCell ref="XDK23:XDL23"/>
    <mergeCell ref="XDM23:XDN23"/>
    <mergeCell ref="XDO23:XDP23"/>
    <mergeCell ref="XDQ23:XDR23"/>
    <mergeCell ref="XDS23:XDT23"/>
    <mergeCell ref="XDU23:XDV23"/>
    <mergeCell ref="XCY23:XCZ23"/>
    <mergeCell ref="XDA23:XDB23"/>
    <mergeCell ref="XDC23:XDD23"/>
    <mergeCell ref="XDE23:XDF23"/>
    <mergeCell ref="XDG23:XDH23"/>
    <mergeCell ref="XDI23:XDJ23"/>
    <mergeCell ref="XCL23:XCM23"/>
    <mergeCell ref="XCN23:XCO23"/>
    <mergeCell ref="XCP23:XCQ23"/>
    <mergeCell ref="XCR23:XCS23"/>
    <mergeCell ref="XCT23:XCU23"/>
    <mergeCell ref="XCV23:XCW23"/>
    <mergeCell ref="XBZ23:XCA23"/>
    <mergeCell ref="XCB23:XCC23"/>
    <mergeCell ref="XCD23:XCE23"/>
    <mergeCell ref="XCF23:XCG23"/>
    <mergeCell ref="XCH23:XCI23"/>
    <mergeCell ref="XCJ23:XCK23"/>
    <mergeCell ref="XBM23:XBN23"/>
    <mergeCell ref="XBO23:XBP23"/>
    <mergeCell ref="XBQ23:XBR23"/>
    <mergeCell ref="XBS23:XBT23"/>
    <mergeCell ref="XBU23:XBV23"/>
    <mergeCell ref="XBW23:XBX23"/>
    <mergeCell ref="XBA23:XBB23"/>
    <mergeCell ref="XBC23:XBD23"/>
    <mergeCell ref="XBE23:XBF23"/>
    <mergeCell ref="XBG23:XBH23"/>
    <mergeCell ref="XBI23:XBJ23"/>
    <mergeCell ref="XBK23:XBL23"/>
    <mergeCell ref="XAN23:XAO23"/>
    <mergeCell ref="XAP23:XAQ23"/>
    <mergeCell ref="XAR23:XAS23"/>
    <mergeCell ref="XAT23:XAU23"/>
    <mergeCell ref="XAV23:XAW23"/>
    <mergeCell ref="XAX23:XAY23"/>
    <mergeCell ref="XAB23:XAC23"/>
    <mergeCell ref="XAD23:XAE23"/>
    <mergeCell ref="XAF23:XAG23"/>
    <mergeCell ref="XAH23:XAI23"/>
    <mergeCell ref="XAJ23:XAK23"/>
    <mergeCell ref="XAL23:XAM23"/>
    <mergeCell ref="WZO23:WZP23"/>
    <mergeCell ref="WZQ23:WZR23"/>
    <mergeCell ref="WZS23:WZT23"/>
    <mergeCell ref="WZU23:WZV23"/>
    <mergeCell ref="WZW23:WZX23"/>
    <mergeCell ref="WZY23:WZZ23"/>
    <mergeCell ref="WZC23:WZD23"/>
    <mergeCell ref="WZE23:WZF23"/>
    <mergeCell ref="WZG23:WZH23"/>
    <mergeCell ref="WZI23:WZJ23"/>
    <mergeCell ref="WZK23:WZL23"/>
    <mergeCell ref="WZM23:WZN23"/>
    <mergeCell ref="WYP23:WYQ23"/>
    <mergeCell ref="WYR23:WYS23"/>
    <mergeCell ref="WYT23:WYU23"/>
    <mergeCell ref="WYV23:WYW23"/>
    <mergeCell ref="WYX23:WYY23"/>
    <mergeCell ref="WYZ23:WZA23"/>
    <mergeCell ref="WYD23:WYE23"/>
    <mergeCell ref="WYF23:WYG23"/>
    <mergeCell ref="WYH23:WYI23"/>
    <mergeCell ref="WYJ23:WYK23"/>
    <mergeCell ref="WYL23:WYM23"/>
    <mergeCell ref="WYN23:WYO23"/>
    <mergeCell ref="WXQ23:WXR23"/>
    <mergeCell ref="WXS23:WXT23"/>
    <mergeCell ref="WXU23:WXV23"/>
    <mergeCell ref="WXW23:WXX23"/>
    <mergeCell ref="WXY23:WXZ23"/>
    <mergeCell ref="WYA23:WYB23"/>
    <mergeCell ref="WXE23:WXF23"/>
    <mergeCell ref="WXG23:WXH23"/>
    <mergeCell ref="WXI23:WXJ23"/>
    <mergeCell ref="WXK23:WXL23"/>
    <mergeCell ref="WXM23:WXN23"/>
    <mergeCell ref="WXO23:WXP23"/>
    <mergeCell ref="WWR23:WWS23"/>
    <mergeCell ref="WWT23:WWU23"/>
    <mergeCell ref="WWV23:WWW23"/>
    <mergeCell ref="WWX23:WWY23"/>
    <mergeCell ref="WWZ23:WXA23"/>
    <mergeCell ref="WXB23:WXC23"/>
    <mergeCell ref="WWF23:WWG23"/>
    <mergeCell ref="WWH23:WWI23"/>
    <mergeCell ref="WWJ23:WWK23"/>
    <mergeCell ref="WWL23:WWM23"/>
    <mergeCell ref="WWN23:WWO23"/>
    <mergeCell ref="WWP23:WWQ23"/>
    <mergeCell ref="WVS23:WVT23"/>
    <mergeCell ref="WVU23:WVV23"/>
    <mergeCell ref="WVW23:WVX23"/>
    <mergeCell ref="WVY23:WVZ23"/>
    <mergeCell ref="WWA23:WWB23"/>
    <mergeCell ref="WWC23:WWD23"/>
    <mergeCell ref="WVG23:WVH23"/>
    <mergeCell ref="WVI23:WVJ23"/>
    <mergeCell ref="WVK23:WVL23"/>
    <mergeCell ref="WVM23:WVN23"/>
    <mergeCell ref="WVO23:WVP23"/>
    <mergeCell ref="WVQ23:WVR23"/>
    <mergeCell ref="WUT23:WUU23"/>
    <mergeCell ref="WUV23:WUW23"/>
    <mergeCell ref="WUX23:WUY23"/>
    <mergeCell ref="WUZ23:WVA23"/>
    <mergeCell ref="WVB23:WVC23"/>
    <mergeCell ref="WVD23:WVE23"/>
    <mergeCell ref="WUH23:WUI23"/>
    <mergeCell ref="WUJ23:WUK23"/>
    <mergeCell ref="WUL23:WUM23"/>
    <mergeCell ref="WUN23:WUO23"/>
    <mergeCell ref="WUP23:WUQ23"/>
    <mergeCell ref="WUR23:WUS23"/>
    <mergeCell ref="WTU23:WTV23"/>
    <mergeCell ref="WTW23:WTX23"/>
    <mergeCell ref="WTY23:WTZ23"/>
    <mergeCell ref="WUA23:WUB23"/>
    <mergeCell ref="WUC23:WUD23"/>
    <mergeCell ref="WUE23:WUF23"/>
    <mergeCell ref="WTI23:WTJ23"/>
    <mergeCell ref="WTK23:WTL23"/>
    <mergeCell ref="WTM23:WTN23"/>
    <mergeCell ref="WTO23:WTP23"/>
    <mergeCell ref="WTQ23:WTR23"/>
    <mergeCell ref="WTS23:WTT23"/>
    <mergeCell ref="WSV23:WSW23"/>
    <mergeCell ref="WSX23:WSY23"/>
    <mergeCell ref="WSZ23:WTA23"/>
    <mergeCell ref="WTB23:WTC23"/>
    <mergeCell ref="WTD23:WTE23"/>
    <mergeCell ref="WTF23:WTG23"/>
    <mergeCell ref="WSJ23:WSK23"/>
    <mergeCell ref="WSL23:WSM23"/>
    <mergeCell ref="WSN23:WSO23"/>
    <mergeCell ref="WSP23:WSQ23"/>
    <mergeCell ref="WSR23:WSS23"/>
    <mergeCell ref="WST23:WSU23"/>
    <mergeCell ref="WRW23:WRX23"/>
    <mergeCell ref="WRY23:WRZ23"/>
    <mergeCell ref="WSA23:WSB23"/>
    <mergeCell ref="WSC23:WSD23"/>
    <mergeCell ref="WSE23:WSF23"/>
    <mergeCell ref="WSG23:WSH23"/>
    <mergeCell ref="WRK23:WRL23"/>
    <mergeCell ref="WRM23:WRN23"/>
    <mergeCell ref="WRO23:WRP23"/>
    <mergeCell ref="WRQ23:WRR23"/>
    <mergeCell ref="WRS23:WRT23"/>
    <mergeCell ref="WRU23:WRV23"/>
    <mergeCell ref="WQX23:WQY23"/>
    <mergeCell ref="WQZ23:WRA23"/>
    <mergeCell ref="WRB23:WRC23"/>
    <mergeCell ref="WRD23:WRE23"/>
    <mergeCell ref="WRF23:WRG23"/>
    <mergeCell ref="WRH23:WRI23"/>
    <mergeCell ref="WQL23:WQM23"/>
    <mergeCell ref="WQN23:WQO23"/>
    <mergeCell ref="WQP23:WQQ23"/>
    <mergeCell ref="WQR23:WQS23"/>
    <mergeCell ref="WQT23:WQU23"/>
    <mergeCell ref="WQV23:WQW23"/>
    <mergeCell ref="WPY23:WPZ23"/>
    <mergeCell ref="WQA23:WQB23"/>
    <mergeCell ref="WQC23:WQD23"/>
    <mergeCell ref="WQE23:WQF23"/>
    <mergeCell ref="WQG23:WQH23"/>
    <mergeCell ref="WQI23:WQJ23"/>
    <mergeCell ref="WPM23:WPN23"/>
    <mergeCell ref="WPO23:WPP23"/>
    <mergeCell ref="WPQ23:WPR23"/>
    <mergeCell ref="WPS23:WPT23"/>
    <mergeCell ref="WPU23:WPV23"/>
    <mergeCell ref="WPW23:WPX23"/>
    <mergeCell ref="WOZ23:WPA23"/>
    <mergeCell ref="WPB23:WPC23"/>
    <mergeCell ref="WPD23:WPE23"/>
    <mergeCell ref="WPF23:WPG23"/>
    <mergeCell ref="WPH23:WPI23"/>
    <mergeCell ref="WPJ23:WPK23"/>
    <mergeCell ref="WON23:WOO23"/>
    <mergeCell ref="WOP23:WOQ23"/>
    <mergeCell ref="WOR23:WOS23"/>
    <mergeCell ref="WOT23:WOU23"/>
    <mergeCell ref="WOV23:WOW23"/>
    <mergeCell ref="WOX23:WOY23"/>
    <mergeCell ref="WOA23:WOB23"/>
    <mergeCell ref="WOC23:WOD23"/>
    <mergeCell ref="WOE23:WOF23"/>
    <mergeCell ref="WOG23:WOH23"/>
    <mergeCell ref="WOI23:WOJ23"/>
    <mergeCell ref="WOK23:WOL23"/>
    <mergeCell ref="WNO23:WNP23"/>
    <mergeCell ref="WNQ23:WNR23"/>
    <mergeCell ref="WNS23:WNT23"/>
    <mergeCell ref="WNU23:WNV23"/>
    <mergeCell ref="WNW23:WNX23"/>
    <mergeCell ref="WNY23:WNZ23"/>
    <mergeCell ref="WNB23:WNC23"/>
    <mergeCell ref="WND23:WNE23"/>
    <mergeCell ref="WNF23:WNG23"/>
    <mergeCell ref="WNH23:WNI23"/>
    <mergeCell ref="WNJ23:WNK23"/>
    <mergeCell ref="WNL23:WNM23"/>
    <mergeCell ref="WMP23:WMQ23"/>
    <mergeCell ref="WMR23:WMS23"/>
    <mergeCell ref="WMT23:WMU23"/>
    <mergeCell ref="WMV23:WMW23"/>
    <mergeCell ref="WMX23:WMY23"/>
    <mergeCell ref="WMZ23:WNA23"/>
    <mergeCell ref="WMC23:WMD23"/>
    <mergeCell ref="WME23:WMF23"/>
    <mergeCell ref="WMG23:WMH23"/>
    <mergeCell ref="WMI23:WMJ23"/>
    <mergeCell ref="WMK23:WML23"/>
    <mergeCell ref="WMM23:WMN23"/>
    <mergeCell ref="WLQ23:WLR23"/>
    <mergeCell ref="WLS23:WLT23"/>
    <mergeCell ref="WLU23:WLV23"/>
    <mergeCell ref="WLW23:WLX23"/>
    <mergeCell ref="WLY23:WLZ23"/>
    <mergeCell ref="WMA23:WMB23"/>
    <mergeCell ref="WLD23:WLE23"/>
    <mergeCell ref="WLF23:WLG23"/>
    <mergeCell ref="WLH23:WLI23"/>
    <mergeCell ref="WLJ23:WLK23"/>
    <mergeCell ref="WLL23:WLM23"/>
    <mergeCell ref="WLN23:WLO23"/>
    <mergeCell ref="WKR23:WKS23"/>
    <mergeCell ref="WKT23:WKU23"/>
    <mergeCell ref="WKV23:WKW23"/>
    <mergeCell ref="WKX23:WKY23"/>
    <mergeCell ref="WKZ23:WLA23"/>
    <mergeCell ref="WLB23:WLC23"/>
    <mergeCell ref="WKE23:WKF23"/>
    <mergeCell ref="WKG23:WKH23"/>
    <mergeCell ref="WKI23:WKJ23"/>
    <mergeCell ref="WKK23:WKL23"/>
    <mergeCell ref="WKM23:WKN23"/>
    <mergeCell ref="WKO23:WKP23"/>
    <mergeCell ref="WJS23:WJT23"/>
    <mergeCell ref="WJU23:WJV23"/>
    <mergeCell ref="WJW23:WJX23"/>
    <mergeCell ref="WJY23:WJZ23"/>
    <mergeCell ref="WKA23:WKB23"/>
    <mergeCell ref="WKC23:WKD23"/>
    <mergeCell ref="WJF23:WJG23"/>
    <mergeCell ref="WJH23:WJI23"/>
    <mergeCell ref="WJJ23:WJK23"/>
    <mergeCell ref="WJL23:WJM23"/>
    <mergeCell ref="WJN23:WJO23"/>
    <mergeCell ref="WJP23:WJQ23"/>
    <mergeCell ref="WIT23:WIU23"/>
    <mergeCell ref="WIV23:WIW23"/>
    <mergeCell ref="WIX23:WIY23"/>
    <mergeCell ref="WIZ23:WJA23"/>
    <mergeCell ref="WJB23:WJC23"/>
    <mergeCell ref="WJD23:WJE23"/>
    <mergeCell ref="WIG23:WIH23"/>
    <mergeCell ref="WII23:WIJ23"/>
    <mergeCell ref="WIK23:WIL23"/>
    <mergeCell ref="WIM23:WIN23"/>
    <mergeCell ref="WIO23:WIP23"/>
    <mergeCell ref="WIQ23:WIR23"/>
    <mergeCell ref="WHU23:WHV23"/>
    <mergeCell ref="WHW23:WHX23"/>
    <mergeCell ref="WHY23:WHZ23"/>
    <mergeCell ref="WIA23:WIB23"/>
    <mergeCell ref="WIC23:WID23"/>
    <mergeCell ref="WIE23:WIF23"/>
    <mergeCell ref="WHH23:WHI23"/>
    <mergeCell ref="WHJ23:WHK23"/>
    <mergeCell ref="WHL23:WHM23"/>
    <mergeCell ref="WHN23:WHO23"/>
    <mergeCell ref="WHP23:WHQ23"/>
    <mergeCell ref="WHR23:WHS23"/>
    <mergeCell ref="WGV23:WGW23"/>
    <mergeCell ref="WGX23:WGY23"/>
    <mergeCell ref="WGZ23:WHA23"/>
    <mergeCell ref="WHB23:WHC23"/>
    <mergeCell ref="WHD23:WHE23"/>
    <mergeCell ref="WHF23:WHG23"/>
    <mergeCell ref="WGI23:WGJ23"/>
    <mergeCell ref="WGK23:WGL23"/>
    <mergeCell ref="WGM23:WGN23"/>
    <mergeCell ref="WGO23:WGP23"/>
    <mergeCell ref="WGQ23:WGR23"/>
    <mergeCell ref="WGS23:WGT23"/>
    <mergeCell ref="WFW23:WFX23"/>
    <mergeCell ref="WFY23:WFZ23"/>
    <mergeCell ref="WGA23:WGB23"/>
    <mergeCell ref="WGC23:WGD23"/>
    <mergeCell ref="WGE23:WGF23"/>
    <mergeCell ref="WGG23:WGH23"/>
    <mergeCell ref="WFJ23:WFK23"/>
    <mergeCell ref="WFL23:WFM23"/>
    <mergeCell ref="WFN23:WFO23"/>
    <mergeCell ref="WFP23:WFQ23"/>
    <mergeCell ref="WFR23:WFS23"/>
    <mergeCell ref="WFT23:WFU23"/>
    <mergeCell ref="WEX23:WEY23"/>
    <mergeCell ref="WEZ23:WFA23"/>
    <mergeCell ref="WFB23:WFC23"/>
    <mergeCell ref="WFD23:WFE23"/>
    <mergeCell ref="WFF23:WFG23"/>
    <mergeCell ref="WFH23:WFI23"/>
    <mergeCell ref="WEK23:WEL23"/>
    <mergeCell ref="WEM23:WEN23"/>
    <mergeCell ref="WEO23:WEP23"/>
    <mergeCell ref="WEQ23:WER23"/>
    <mergeCell ref="WES23:WET23"/>
    <mergeCell ref="WEU23:WEV23"/>
    <mergeCell ref="WDY23:WDZ23"/>
    <mergeCell ref="WEA23:WEB23"/>
    <mergeCell ref="WEC23:WED23"/>
    <mergeCell ref="WEE23:WEF23"/>
    <mergeCell ref="WEG23:WEH23"/>
    <mergeCell ref="WEI23:WEJ23"/>
    <mergeCell ref="WDL23:WDM23"/>
    <mergeCell ref="WDN23:WDO23"/>
    <mergeCell ref="WDP23:WDQ23"/>
    <mergeCell ref="WDR23:WDS23"/>
    <mergeCell ref="WDT23:WDU23"/>
    <mergeCell ref="WDV23:WDW23"/>
    <mergeCell ref="WCZ23:WDA23"/>
    <mergeCell ref="WDB23:WDC23"/>
    <mergeCell ref="WDD23:WDE23"/>
    <mergeCell ref="WDF23:WDG23"/>
    <mergeCell ref="WDH23:WDI23"/>
    <mergeCell ref="WDJ23:WDK23"/>
    <mergeCell ref="WCM23:WCN23"/>
    <mergeCell ref="WCO23:WCP23"/>
    <mergeCell ref="WCQ23:WCR23"/>
    <mergeCell ref="WCS23:WCT23"/>
    <mergeCell ref="WCU23:WCV23"/>
    <mergeCell ref="WCW23:WCX23"/>
    <mergeCell ref="WCA23:WCB23"/>
    <mergeCell ref="WCC23:WCD23"/>
    <mergeCell ref="WCE23:WCF23"/>
    <mergeCell ref="WCG23:WCH23"/>
    <mergeCell ref="WCI23:WCJ23"/>
    <mergeCell ref="WCK23:WCL23"/>
    <mergeCell ref="WBN23:WBO23"/>
    <mergeCell ref="WBP23:WBQ23"/>
    <mergeCell ref="WBR23:WBS23"/>
    <mergeCell ref="WBT23:WBU23"/>
    <mergeCell ref="WBV23:WBW23"/>
    <mergeCell ref="WBX23:WBY23"/>
    <mergeCell ref="WBB23:WBC23"/>
    <mergeCell ref="WBD23:WBE23"/>
    <mergeCell ref="WBF23:WBG23"/>
    <mergeCell ref="WBH23:WBI23"/>
    <mergeCell ref="WBJ23:WBK23"/>
    <mergeCell ref="WBL23:WBM23"/>
    <mergeCell ref="WAO23:WAP23"/>
    <mergeCell ref="WAQ23:WAR23"/>
    <mergeCell ref="WAS23:WAT23"/>
    <mergeCell ref="WAU23:WAV23"/>
    <mergeCell ref="WAW23:WAX23"/>
    <mergeCell ref="WAY23:WAZ23"/>
    <mergeCell ref="WAC23:WAD23"/>
    <mergeCell ref="WAE23:WAF23"/>
    <mergeCell ref="WAG23:WAH23"/>
    <mergeCell ref="WAI23:WAJ23"/>
    <mergeCell ref="WAK23:WAL23"/>
    <mergeCell ref="WAM23:WAN23"/>
    <mergeCell ref="VZP23:VZQ23"/>
    <mergeCell ref="VZR23:VZS23"/>
    <mergeCell ref="VZT23:VZU23"/>
    <mergeCell ref="VZV23:VZW23"/>
    <mergeCell ref="VZX23:VZY23"/>
    <mergeCell ref="VZZ23:WAA23"/>
    <mergeCell ref="VZD23:VZE23"/>
    <mergeCell ref="VZF23:VZG23"/>
    <mergeCell ref="VZH23:VZI23"/>
    <mergeCell ref="VZJ23:VZK23"/>
    <mergeCell ref="VZL23:VZM23"/>
    <mergeCell ref="VZN23:VZO23"/>
    <mergeCell ref="VYQ23:VYR23"/>
    <mergeCell ref="VYS23:VYT23"/>
    <mergeCell ref="VYU23:VYV23"/>
    <mergeCell ref="VYW23:VYX23"/>
    <mergeCell ref="VYY23:VYZ23"/>
    <mergeCell ref="VZA23:VZB23"/>
    <mergeCell ref="VYE23:VYF23"/>
    <mergeCell ref="VYG23:VYH23"/>
    <mergeCell ref="VYI23:VYJ23"/>
    <mergeCell ref="VYK23:VYL23"/>
    <mergeCell ref="VYM23:VYN23"/>
    <mergeCell ref="VYO23:VYP23"/>
    <mergeCell ref="VXR23:VXS23"/>
    <mergeCell ref="VXT23:VXU23"/>
    <mergeCell ref="VXV23:VXW23"/>
    <mergeCell ref="VXX23:VXY23"/>
    <mergeCell ref="VXZ23:VYA23"/>
    <mergeCell ref="VYB23:VYC23"/>
    <mergeCell ref="VXF23:VXG23"/>
    <mergeCell ref="VXH23:VXI23"/>
    <mergeCell ref="VXJ23:VXK23"/>
    <mergeCell ref="VXL23:VXM23"/>
    <mergeCell ref="VXN23:VXO23"/>
    <mergeCell ref="VXP23:VXQ23"/>
    <mergeCell ref="VWS23:VWT23"/>
    <mergeCell ref="VWU23:VWV23"/>
    <mergeCell ref="VWW23:VWX23"/>
    <mergeCell ref="VWY23:VWZ23"/>
    <mergeCell ref="VXA23:VXB23"/>
    <mergeCell ref="VXC23:VXD23"/>
    <mergeCell ref="VWG23:VWH23"/>
    <mergeCell ref="VWI23:VWJ23"/>
    <mergeCell ref="VWK23:VWL23"/>
    <mergeCell ref="VWM23:VWN23"/>
    <mergeCell ref="VWO23:VWP23"/>
    <mergeCell ref="VWQ23:VWR23"/>
    <mergeCell ref="VVT23:VVU23"/>
    <mergeCell ref="VVV23:VVW23"/>
    <mergeCell ref="VVX23:VVY23"/>
    <mergeCell ref="VVZ23:VWA23"/>
    <mergeCell ref="VWB23:VWC23"/>
    <mergeCell ref="VWD23:VWE23"/>
    <mergeCell ref="VVH23:VVI23"/>
    <mergeCell ref="VVJ23:VVK23"/>
    <mergeCell ref="VVL23:VVM23"/>
    <mergeCell ref="VVN23:VVO23"/>
    <mergeCell ref="VVP23:VVQ23"/>
    <mergeCell ref="VVR23:VVS23"/>
    <mergeCell ref="VUU23:VUV23"/>
    <mergeCell ref="VUW23:VUX23"/>
    <mergeCell ref="VUY23:VUZ23"/>
    <mergeCell ref="VVA23:VVB23"/>
    <mergeCell ref="VVC23:VVD23"/>
    <mergeCell ref="VVE23:VVF23"/>
    <mergeCell ref="VUI23:VUJ23"/>
    <mergeCell ref="VUK23:VUL23"/>
    <mergeCell ref="VUM23:VUN23"/>
    <mergeCell ref="VUO23:VUP23"/>
    <mergeCell ref="VUQ23:VUR23"/>
    <mergeCell ref="VUS23:VUT23"/>
    <mergeCell ref="VTV23:VTW23"/>
    <mergeCell ref="VTX23:VTY23"/>
    <mergeCell ref="VTZ23:VUA23"/>
    <mergeCell ref="VUB23:VUC23"/>
    <mergeCell ref="VUD23:VUE23"/>
    <mergeCell ref="VUF23:VUG23"/>
    <mergeCell ref="VTJ23:VTK23"/>
    <mergeCell ref="VTL23:VTM23"/>
    <mergeCell ref="VTN23:VTO23"/>
    <mergeCell ref="VTP23:VTQ23"/>
    <mergeCell ref="VTR23:VTS23"/>
    <mergeCell ref="VTT23:VTU23"/>
    <mergeCell ref="VSW23:VSX23"/>
    <mergeCell ref="VSY23:VSZ23"/>
    <mergeCell ref="VTA23:VTB23"/>
    <mergeCell ref="VTC23:VTD23"/>
    <mergeCell ref="VTE23:VTF23"/>
    <mergeCell ref="VTG23:VTH23"/>
    <mergeCell ref="VSK23:VSL23"/>
    <mergeCell ref="VSM23:VSN23"/>
    <mergeCell ref="VSO23:VSP23"/>
    <mergeCell ref="VSQ23:VSR23"/>
    <mergeCell ref="VSS23:VST23"/>
    <mergeCell ref="VSU23:VSV23"/>
    <mergeCell ref="VRX23:VRY23"/>
    <mergeCell ref="VRZ23:VSA23"/>
    <mergeCell ref="VSB23:VSC23"/>
    <mergeCell ref="VSD23:VSE23"/>
    <mergeCell ref="VSF23:VSG23"/>
    <mergeCell ref="VSH23:VSI23"/>
    <mergeCell ref="VRL23:VRM23"/>
    <mergeCell ref="VRN23:VRO23"/>
    <mergeCell ref="VRP23:VRQ23"/>
    <mergeCell ref="VRR23:VRS23"/>
    <mergeCell ref="VRT23:VRU23"/>
    <mergeCell ref="VRV23:VRW23"/>
    <mergeCell ref="VQY23:VQZ23"/>
    <mergeCell ref="VRA23:VRB23"/>
    <mergeCell ref="VRC23:VRD23"/>
    <mergeCell ref="VRE23:VRF23"/>
    <mergeCell ref="VRG23:VRH23"/>
    <mergeCell ref="VRI23:VRJ23"/>
    <mergeCell ref="VQM23:VQN23"/>
    <mergeCell ref="VQO23:VQP23"/>
    <mergeCell ref="VQQ23:VQR23"/>
    <mergeCell ref="VQS23:VQT23"/>
    <mergeCell ref="VQU23:VQV23"/>
    <mergeCell ref="VQW23:VQX23"/>
    <mergeCell ref="VPZ23:VQA23"/>
    <mergeCell ref="VQB23:VQC23"/>
    <mergeCell ref="VQD23:VQE23"/>
    <mergeCell ref="VQF23:VQG23"/>
    <mergeCell ref="VQH23:VQI23"/>
    <mergeCell ref="VQJ23:VQK23"/>
    <mergeCell ref="VPN23:VPO23"/>
    <mergeCell ref="VPP23:VPQ23"/>
    <mergeCell ref="VPR23:VPS23"/>
    <mergeCell ref="VPT23:VPU23"/>
    <mergeCell ref="VPV23:VPW23"/>
    <mergeCell ref="VPX23:VPY23"/>
    <mergeCell ref="VPA23:VPB23"/>
    <mergeCell ref="VPC23:VPD23"/>
    <mergeCell ref="VPE23:VPF23"/>
    <mergeCell ref="VPG23:VPH23"/>
    <mergeCell ref="VPI23:VPJ23"/>
    <mergeCell ref="VPK23:VPL23"/>
    <mergeCell ref="VOO23:VOP23"/>
    <mergeCell ref="VOQ23:VOR23"/>
    <mergeCell ref="VOS23:VOT23"/>
    <mergeCell ref="VOU23:VOV23"/>
    <mergeCell ref="VOW23:VOX23"/>
    <mergeCell ref="VOY23:VOZ23"/>
    <mergeCell ref="VOB23:VOC23"/>
    <mergeCell ref="VOD23:VOE23"/>
    <mergeCell ref="VOF23:VOG23"/>
    <mergeCell ref="VOH23:VOI23"/>
    <mergeCell ref="VOJ23:VOK23"/>
    <mergeCell ref="VOL23:VOM23"/>
    <mergeCell ref="VNP23:VNQ23"/>
    <mergeCell ref="VNR23:VNS23"/>
    <mergeCell ref="VNT23:VNU23"/>
    <mergeCell ref="VNV23:VNW23"/>
    <mergeCell ref="VNX23:VNY23"/>
    <mergeCell ref="VNZ23:VOA23"/>
    <mergeCell ref="VNC23:VND23"/>
    <mergeCell ref="VNE23:VNF23"/>
    <mergeCell ref="VNG23:VNH23"/>
    <mergeCell ref="VNI23:VNJ23"/>
    <mergeCell ref="VNK23:VNL23"/>
    <mergeCell ref="VNM23:VNN23"/>
    <mergeCell ref="VMQ23:VMR23"/>
    <mergeCell ref="VMS23:VMT23"/>
    <mergeCell ref="VMU23:VMV23"/>
    <mergeCell ref="VMW23:VMX23"/>
    <mergeCell ref="VMY23:VMZ23"/>
    <mergeCell ref="VNA23:VNB23"/>
    <mergeCell ref="VMD23:VME23"/>
    <mergeCell ref="VMF23:VMG23"/>
    <mergeCell ref="VMH23:VMI23"/>
    <mergeCell ref="VMJ23:VMK23"/>
    <mergeCell ref="VML23:VMM23"/>
    <mergeCell ref="VMN23:VMO23"/>
    <mergeCell ref="VLR23:VLS23"/>
    <mergeCell ref="VLT23:VLU23"/>
    <mergeCell ref="VLV23:VLW23"/>
    <mergeCell ref="VLX23:VLY23"/>
    <mergeCell ref="VLZ23:VMA23"/>
    <mergeCell ref="VMB23:VMC23"/>
    <mergeCell ref="VLE23:VLF23"/>
    <mergeCell ref="VLG23:VLH23"/>
    <mergeCell ref="VLI23:VLJ23"/>
    <mergeCell ref="VLK23:VLL23"/>
    <mergeCell ref="VLM23:VLN23"/>
    <mergeCell ref="VLO23:VLP23"/>
    <mergeCell ref="VKS23:VKT23"/>
    <mergeCell ref="VKU23:VKV23"/>
    <mergeCell ref="VKW23:VKX23"/>
    <mergeCell ref="VKY23:VKZ23"/>
    <mergeCell ref="VLA23:VLB23"/>
    <mergeCell ref="VLC23:VLD23"/>
    <mergeCell ref="VKF23:VKG23"/>
    <mergeCell ref="VKH23:VKI23"/>
    <mergeCell ref="VKJ23:VKK23"/>
    <mergeCell ref="VKL23:VKM23"/>
    <mergeCell ref="VKN23:VKO23"/>
    <mergeCell ref="VKP23:VKQ23"/>
    <mergeCell ref="VJT23:VJU23"/>
    <mergeCell ref="VJV23:VJW23"/>
    <mergeCell ref="VJX23:VJY23"/>
    <mergeCell ref="VJZ23:VKA23"/>
    <mergeCell ref="VKB23:VKC23"/>
    <mergeCell ref="VKD23:VKE23"/>
    <mergeCell ref="VJG23:VJH23"/>
    <mergeCell ref="VJI23:VJJ23"/>
    <mergeCell ref="VJK23:VJL23"/>
    <mergeCell ref="VJM23:VJN23"/>
    <mergeCell ref="VJO23:VJP23"/>
    <mergeCell ref="VJQ23:VJR23"/>
    <mergeCell ref="VIU23:VIV23"/>
    <mergeCell ref="VIW23:VIX23"/>
    <mergeCell ref="VIY23:VIZ23"/>
    <mergeCell ref="VJA23:VJB23"/>
    <mergeCell ref="VJC23:VJD23"/>
    <mergeCell ref="VJE23:VJF23"/>
    <mergeCell ref="VIH23:VII23"/>
    <mergeCell ref="VIJ23:VIK23"/>
    <mergeCell ref="VIL23:VIM23"/>
    <mergeCell ref="VIN23:VIO23"/>
    <mergeCell ref="VIP23:VIQ23"/>
    <mergeCell ref="VIR23:VIS23"/>
    <mergeCell ref="VHV23:VHW23"/>
    <mergeCell ref="VHX23:VHY23"/>
    <mergeCell ref="VHZ23:VIA23"/>
    <mergeCell ref="VIB23:VIC23"/>
    <mergeCell ref="VID23:VIE23"/>
    <mergeCell ref="VIF23:VIG23"/>
    <mergeCell ref="VHI23:VHJ23"/>
    <mergeCell ref="VHK23:VHL23"/>
    <mergeCell ref="VHM23:VHN23"/>
    <mergeCell ref="VHO23:VHP23"/>
    <mergeCell ref="VHQ23:VHR23"/>
    <mergeCell ref="VHS23:VHT23"/>
    <mergeCell ref="VGW23:VGX23"/>
    <mergeCell ref="VGY23:VGZ23"/>
    <mergeCell ref="VHA23:VHB23"/>
    <mergeCell ref="VHC23:VHD23"/>
    <mergeCell ref="VHE23:VHF23"/>
    <mergeCell ref="VHG23:VHH23"/>
    <mergeCell ref="VGJ23:VGK23"/>
    <mergeCell ref="VGL23:VGM23"/>
    <mergeCell ref="VGN23:VGO23"/>
    <mergeCell ref="VGP23:VGQ23"/>
    <mergeCell ref="VGR23:VGS23"/>
    <mergeCell ref="VGT23:VGU23"/>
    <mergeCell ref="VFX23:VFY23"/>
    <mergeCell ref="VFZ23:VGA23"/>
    <mergeCell ref="VGB23:VGC23"/>
    <mergeCell ref="VGD23:VGE23"/>
    <mergeCell ref="VGF23:VGG23"/>
    <mergeCell ref="VGH23:VGI23"/>
    <mergeCell ref="VFK23:VFL23"/>
    <mergeCell ref="VFM23:VFN23"/>
    <mergeCell ref="VFO23:VFP23"/>
    <mergeCell ref="VFQ23:VFR23"/>
    <mergeCell ref="VFS23:VFT23"/>
    <mergeCell ref="VFU23:VFV23"/>
    <mergeCell ref="VEY23:VEZ23"/>
    <mergeCell ref="VFA23:VFB23"/>
    <mergeCell ref="VFC23:VFD23"/>
    <mergeCell ref="VFE23:VFF23"/>
    <mergeCell ref="VFG23:VFH23"/>
    <mergeCell ref="VFI23:VFJ23"/>
    <mergeCell ref="VEL23:VEM23"/>
    <mergeCell ref="VEN23:VEO23"/>
    <mergeCell ref="VEP23:VEQ23"/>
    <mergeCell ref="VER23:VES23"/>
    <mergeCell ref="VET23:VEU23"/>
    <mergeCell ref="VEV23:VEW23"/>
    <mergeCell ref="VDZ23:VEA23"/>
    <mergeCell ref="VEB23:VEC23"/>
    <mergeCell ref="VED23:VEE23"/>
    <mergeCell ref="VEF23:VEG23"/>
    <mergeCell ref="VEH23:VEI23"/>
    <mergeCell ref="VEJ23:VEK23"/>
    <mergeCell ref="VDM23:VDN23"/>
    <mergeCell ref="VDO23:VDP23"/>
    <mergeCell ref="VDQ23:VDR23"/>
    <mergeCell ref="VDS23:VDT23"/>
    <mergeCell ref="VDU23:VDV23"/>
    <mergeCell ref="VDW23:VDX23"/>
    <mergeCell ref="VDA23:VDB23"/>
    <mergeCell ref="VDC23:VDD23"/>
    <mergeCell ref="VDE23:VDF23"/>
    <mergeCell ref="VDG23:VDH23"/>
    <mergeCell ref="VDI23:VDJ23"/>
    <mergeCell ref="VDK23:VDL23"/>
    <mergeCell ref="VCN23:VCO23"/>
    <mergeCell ref="VCP23:VCQ23"/>
    <mergeCell ref="VCR23:VCS23"/>
    <mergeCell ref="VCT23:VCU23"/>
    <mergeCell ref="VCV23:VCW23"/>
    <mergeCell ref="VCX23:VCY23"/>
    <mergeCell ref="VCB23:VCC23"/>
    <mergeCell ref="VCD23:VCE23"/>
    <mergeCell ref="VCF23:VCG23"/>
    <mergeCell ref="VCH23:VCI23"/>
    <mergeCell ref="VCJ23:VCK23"/>
    <mergeCell ref="VCL23:VCM23"/>
    <mergeCell ref="VBO23:VBP23"/>
    <mergeCell ref="VBQ23:VBR23"/>
    <mergeCell ref="VBS23:VBT23"/>
    <mergeCell ref="VBU23:VBV23"/>
    <mergeCell ref="VBW23:VBX23"/>
    <mergeCell ref="VBY23:VBZ23"/>
    <mergeCell ref="VBC23:VBD23"/>
    <mergeCell ref="VBE23:VBF23"/>
    <mergeCell ref="VBG23:VBH23"/>
    <mergeCell ref="VBI23:VBJ23"/>
    <mergeCell ref="VBK23:VBL23"/>
    <mergeCell ref="VBM23:VBN23"/>
    <mergeCell ref="VAP23:VAQ23"/>
    <mergeCell ref="VAR23:VAS23"/>
    <mergeCell ref="VAT23:VAU23"/>
    <mergeCell ref="VAV23:VAW23"/>
    <mergeCell ref="VAX23:VAY23"/>
    <mergeCell ref="VAZ23:VBA23"/>
    <mergeCell ref="VAD23:VAE23"/>
    <mergeCell ref="VAF23:VAG23"/>
    <mergeCell ref="VAH23:VAI23"/>
    <mergeCell ref="VAJ23:VAK23"/>
    <mergeCell ref="VAL23:VAM23"/>
    <mergeCell ref="VAN23:VAO23"/>
    <mergeCell ref="UZQ23:UZR23"/>
    <mergeCell ref="UZS23:UZT23"/>
    <mergeCell ref="UZU23:UZV23"/>
    <mergeCell ref="UZW23:UZX23"/>
    <mergeCell ref="UZY23:UZZ23"/>
    <mergeCell ref="VAA23:VAB23"/>
    <mergeCell ref="UZE23:UZF23"/>
    <mergeCell ref="UZG23:UZH23"/>
    <mergeCell ref="UZI23:UZJ23"/>
    <mergeCell ref="UZK23:UZL23"/>
    <mergeCell ref="UZM23:UZN23"/>
    <mergeCell ref="UZO23:UZP23"/>
    <mergeCell ref="UYR23:UYS23"/>
    <mergeCell ref="UYT23:UYU23"/>
    <mergeCell ref="UYV23:UYW23"/>
    <mergeCell ref="UYX23:UYY23"/>
    <mergeCell ref="UYZ23:UZA23"/>
    <mergeCell ref="UZB23:UZC23"/>
    <mergeCell ref="UYF23:UYG23"/>
    <mergeCell ref="UYH23:UYI23"/>
    <mergeCell ref="UYJ23:UYK23"/>
    <mergeCell ref="UYL23:UYM23"/>
    <mergeCell ref="UYN23:UYO23"/>
    <mergeCell ref="UYP23:UYQ23"/>
    <mergeCell ref="UXS23:UXT23"/>
    <mergeCell ref="UXU23:UXV23"/>
    <mergeCell ref="UXW23:UXX23"/>
    <mergeCell ref="UXY23:UXZ23"/>
    <mergeCell ref="UYA23:UYB23"/>
    <mergeCell ref="UYC23:UYD23"/>
    <mergeCell ref="UXG23:UXH23"/>
    <mergeCell ref="UXI23:UXJ23"/>
    <mergeCell ref="UXK23:UXL23"/>
    <mergeCell ref="UXM23:UXN23"/>
    <mergeCell ref="UXO23:UXP23"/>
    <mergeCell ref="UXQ23:UXR23"/>
    <mergeCell ref="UWT23:UWU23"/>
    <mergeCell ref="UWV23:UWW23"/>
    <mergeCell ref="UWX23:UWY23"/>
    <mergeCell ref="UWZ23:UXA23"/>
    <mergeCell ref="UXB23:UXC23"/>
    <mergeCell ref="UXD23:UXE23"/>
    <mergeCell ref="UWH23:UWI23"/>
    <mergeCell ref="UWJ23:UWK23"/>
    <mergeCell ref="UWL23:UWM23"/>
    <mergeCell ref="UWN23:UWO23"/>
    <mergeCell ref="UWP23:UWQ23"/>
    <mergeCell ref="UWR23:UWS23"/>
    <mergeCell ref="UVU23:UVV23"/>
    <mergeCell ref="UVW23:UVX23"/>
    <mergeCell ref="UVY23:UVZ23"/>
    <mergeCell ref="UWA23:UWB23"/>
    <mergeCell ref="UWC23:UWD23"/>
    <mergeCell ref="UWE23:UWF23"/>
    <mergeCell ref="UVI23:UVJ23"/>
    <mergeCell ref="UVK23:UVL23"/>
    <mergeCell ref="UVM23:UVN23"/>
    <mergeCell ref="UVO23:UVP23"/>
    <mergeCell ref="UVQ23:UVR23"/>
    <mergeCell ref="UVS23:UVT23"/>
    <mergeCell ref="UUV23:UUW23"/>
    <mergeCell ref="UUX23:UUY23"/>
    <mergeCell ref="UUZ23:UVA23"/>
    <mergeCell ref="UVB23:UVC23"/>
    <mergeCell ref="UVD23:UVE23"/>
    <mergeCell ref="UVF23:UVG23"/>
    <mergeCell ref="UUJ23:UUK23"/>
    <mergeCell ref="UUL23:UUM23"/>
    <mergeCell ref="UUN23:UUO23"/>
    <mergeCell ref="UUP23:UUQ23"/>
    <mergeCell ref="UUR23:UUS23"/>
    <mergeCell ref="UUT23:UUU23"/>
    <mergeCell ref="UTW23:UTX23"/>
    <mergeCell ref="UTY23:UTZ23"/>
    <mergeCell ref="UUA23:UUB23"/>
    <mergeCell ref="UUC23:UUD23"/>
    <mergeCell ref="UUE23:UUF23"/>
    <mergeCell ref="UUG23:UUH23"/>
    <mergeCell ref="UTK23:UTL23"/>
    <mergeCell ref="UTM23:UTN23"/>
    <mergeCell ref="UTO23:UTP23"/>
    <mergeCell ref="UTQ23:UTR23"/>
    <mergeCell ref="UTS23:UTT23"/>
    <mergeCell ref="UTU23:UTV23"/>
    <mergeCell ref="USX23:USY23"/>
    <mergeCell ref="USZ23:UTA23"/>
    <mergeCell ref="UTB23:UTC23"/>
    <mergeCell ref="UTD23:UTE23"/>
    <mergeCell ref="UTF23:UTG23"/>
    <mergeCell ref="UTH23:UTI23"/>
    <mergeCell ref="USL23:USM23"/>
    <mergeCell ref="USN23:USO23"/>
    <mergeCell ref="USP23:USQ23"/>
    <mergeCell ref="USR23:USS23"/>
    <mergeCell ref="UST23:USU23"/>
    <mergeCell ref="USV23:USW23"/>
    <mergeCell ref="URY23:URZ23"/>
    <mergeCell ref="USA23:USB23"/>
    <mergeCell ref="USC23:USD23"/>
    <mergeCell ref="USE23:USF23"/>
    <mergeCell ref="USG23:USH23"/>
    <mergeCell ref="USI23:USJ23"/>
    <mergeCell ref="URM23:URN23"/>
    <mergeCell ref="URO23:URP23"/>
    <mergeCell ref="URQ23:URR23"/>
    <mergeCell ref="URS23:URT23"/>
    <mergeCell ref="URU23:URV23"/>
    <mergeCell ref="URW23:URX23"/>
    <mergeCell ref="UQZ23:URA23"/>
    <mergeCell ref="URB23:URC23"/>
    <mergeCell ref="URD23:URE23"/>
    <mergeCell ref="URF23:URG23"/>
    <mergeCell ref="URH23:URI23"/>
    <mergeCell ref="URJ23:URK23"/>
    <mergeCell ref="UQN23:UQO23"/>
    <mergeCell ref="UQP23:UQQ23"/>
    <mergeCell ref="UQR23:UQS23"/>
    <mergeCell ref="UQT23:UQU23"/>
    <mergeCell ref="UQV23:UQW23"/>
    <mergeCell ref="UQX23:UQY23"/>
    <mergeCell ref="UQA23:UQB23"/>
    <mergeCell ref="UQC23:UQD23"/>
    <mergeCell ref="UQE23:UQF23"/>
    <mergeCell ref="UQG23:UQH23"/>
    <mergeCell ref="UQI23:UQJ23"/>
    <mergeCell ref="UQK23:UQL23"/>
    <mergeCell ref="UPO23:UPP23"/>
    <mergeCell ref="UPQ23:UPR23"/>
    <mergeCell ref="UPS23:UPT23"/>
    <mergeCell ref="UPU23:UPV23"/>
    <mergeCell ref="UPW23:UPX23"/>
    <mergeCell ref="UPY23:UPZ23"/>
    <mergeCell ref="UPB23:UPC23"/>
    <mergeCell ref="UPD23:UPE23"/>
    <mergeCell ref="UPF23:UPG23"/>
    <mergeCell ref="UPH23:UPI23"/>
    <mergeCell ref="UPJ23:UPK23"/>
    <mergeCell ref="UPL23:UPM23"/>
    <mergeCell ref="UOP23:UOQ23"/>
    <mergeCell ref="UOR23:UOS23"/>
    <mergeCell ref="UOT23:UOU23"/>
    <mergeCell ref="UOV23:UOW23"/>
    <mergeCell ref="UOX23:UOY23"/>
    <mergeCell ref="UOZ23:UPA23"/>
    <mergeCell ref="UOC23:UOD23"/>
    <mergeCell ref="UOE23:UOF23"/>
    <mergeCell ref="UOG23:UOH23"/>
    <mergeCell ref="UOI23:UOJ23"/>
    <mergeCell ref="UOK23:UOL23"/>
    <mergeCell ref="UOM23:UON23"/>
    <mergeCell ref="UNQ23:UNR23"/>
    <mergeCell ref="UNS23:UNT23"/>
    <mergeCell ref="UNU23:UNV23"/>
    <mergeCell ref="UNW23:UNX23"/>
    <mergeCell ref="UNY23:UNZ23"/>
    <mergeCell ref="UOA23:UOB23"/>
    <mergeCell ref="UND23:UNE23"/>
    <mergeCell ref="UNF23:UNG23"/>
    <mergeCell ref="UNH23:UNI23"/>
    <mergeCell ref="UNJ23:UNK23"/>
    <mergeCell ref="UNL23:UNM23"/>
    <mergeCell ref="UNN23:UNO23"/>
    <mergeCell ref="UMR23:UMS23"/>
    <mergeCell ref="UMT23:UMU23"/>
    <mergeCell ref="UMV23:UMW23"/>
    <mergeCell ref="UMX23:UMY23"/>
    <mergeCell ref="UMZ23:UNA23"/>
    <mergeCell ref="UNB23:UNC23"/>
    <mergeCell ref="UME23:UMF23"/>
    <mergeCell ref="UMG23:UMH23"/>
    <mergeCell ref="UMI23:UMJ23"/>
    <mergeCell ref="UMK23:UML23"/>
    <mergeCell ref="UMM23:UMN23"/>
    <mergeCell ref="UMO23:UMP23"/>
    <mergeCell ref="ULS23:ULT23"/>
    <mergeCell ref="ULU23:ULV23"/>
    <mergeCell ref="ULW23:ULX23"/>
    <mergeCell ref="ULY23:ULZ23"/>
    <mergeCell ref="UMA23:UMB23"/>
    <mergeCell ref="UMC23:UMD23"/>
    <mergeCell ref="ULF23:ULG23"/>
    <mergeCell ref="ULH23:ULI23"/>
    <mergeCell ref="ULJ23:ULK23"/>
    <mergeCell ref="ULL23:ULM23"/>
    <mergeCell ref="ULN23:ULO23"/>
    <mergeCell ref="ULP23:ULQ23"/>
    <mergeCell ref="UKT23:UKU23"/>
    <mergeCell ref="UKV23:UKW23"/>
    <mergeCell ref="UKX23:UKY23"/>
    <mergeCell ref="UKZ23:ULA23"/>
    <mergeCell ref="ULB23:ULC23"/>
    <mergeCell ref="ULD23:ULE23"/>
    <mergeCell ref="UKG23:UKH23"/>
    <mergeCell ref="UKI23:UKJ23"/>
    <mergeCell ref="UKK23:UKL23"/>
    <mergeCell ref="UKM23:UKN23"/>
    <mergeCell ref="UKO23:UKP23"/>
    <mergeCell ref="UKQ23:UKR23"/>
    <mergeCell ref="UJU23:UJV23"/>
    <mergeCell ref="UJW23:UJX23"/>
    <mergeCell ref="UJY23:UJZ23"/>
    <mergeCell ref="UKA23:UKB23"/>
    <mergeCell ref="UKC23:UKD23"/>
    <mergeCell ref="UKE23:UKF23"/>
    <mergeCell ref="UJH23:UJI23"/>
    <mergeCell ref="UJJ23:UJK23"/>
    <mergeCell ref="UJL23:UJM23"/>
    <mergeCell ref="UJN23:UJO23"/>
    <mergeCell ref="UJP23:UJQ23"/>
    <mergeCell ref="UJR23:UJS23"/>
    <mergeCell ref="UIV23:UIW23"/>
    <mergeCell ref="UIX23:UIY23"/>
    <mergeCell ref="UIZ23:UJA23"/>
    <mergeCell ref="UJB23:UJC23"/>
    <mergeCell ref="UJD23:UJE23"/>
    <mergeCell ref="UJF23:UJG23"/>
    <mergeCell ref="UII23:UIJ23"/>
    <mergeCell ref="UIK23:UIL23"/>
    <mergeCell ref="UIM23:UIN23"/>
    <mergeCell ref="UIO23:UIP23"/>
    <mergeCell ref="UIQ23:UIR23"/>
    <mergeCell ref="UIS23:UIT23"/>
    <mergeCell ref="UHW23:UHX23"/>
    <mergeCell ref="UHY23:UHZ23"/>
    <mergeCell ref="UIA23:UIB23"/>
    <mergeCell ref="UIC23:UID23"/>
    <mergeCell ref="UIE23:UIF23"/>
    <mergeCell ref="UIG23:UIH23"/>
    <mergeCell ref="UHJ23:UHK23"/>
    <mergeCell ref="UHL23:UHM23"/>
    <mergeCell ref="UHN23:UHO23"/>
    <mergeCell ref="UHP23:UHQ23"/>
    <mergeCell ref="UHR23:UHS23"/>
    <mergeCell ref="UHT23:UHU23"/>
    <mergeCell ref="UGX23:UGY23"/>
    <mergeCell ref="UGZ23:UHA23"/>
    <mergeCell ref="UHB23:UHC23"/>
    <mergeCell ref="UHD23:UHE23"/>
    <mergeCell ref="UHF23:UHG23"/>
    <mergeCell ref="UHH23:UHI23"/>
    <mergeCell ref="UGK23:UGL23"/>
    <mergeCell ref="UGM23:UGN23"/>
    <mergeCell ref="UGO23:UGP23"/>
    <mergeCell ref="UGQ23:UGR23"/>
    <mergeCell ref="UGS23:UGT23"/>
    <mergeCell ref="UGU23:UGV23"/>
    <mergeCell ref="UFY23:UFZ23"/>
    <mergeCell ref="UGA23:UGB23"/>
    <mergeCell ref="UGC23:UGD23"/>
    <mergeCell ref="UGE23:UGF23"/>
    <mergeCell ref="UGG23:UGH23"/>
    <mergeCell ref="UGI23:UGJ23"/>
    <mergeCell ref="UFL23:UFM23"/>
    <mergeCell ref="UFN23:UFO23"/>
    <mergeCell ref="UFP23:UFQ23"/>
    <mergeCell ref="UFR23:UFS23"/>
    <mergeCell ref="UFT23:UFU23"/>
    <mergeCell ref="UFV23:UFW23"/>
    <mergeCell ref="UEZ23:UFA23"/>
    <mergeCell ref="UFB23:UFC23"/>
    <mergeCell ref="UFD23:UFE23"/>
    <mergeCell ref="UFF23:UFG23"/>
    <mergeCell ref="UFH23:UFI23"/>
    <mergeCell ref="UFJ23:UFK23"/>
    <mergeCell ref="UEM23:UEN23"/>
    <mergeCell ref="UEO23:UEP23"/>
    <mergeCell ref="UEQ23:UER23"/>
    <mergeCell ref="UES23:UET23"/>
    <mergeCell ref="UEU23:UEV23"/>
    <mergeCell ref="UEW23:UEX23"/>
    <mergeCell ref="UEA23:UEB23"/>
    <mergeCell ref="UEC23:UED23"/>
    <mergeCell ref="UEE23:UEF23"/>
    <mergeCell ref="UEG23:UEH23"/>
    <mergeCell ref="UEI23:UEJ23"/>
    <mergeCell ref="UEK23:UEL23"/>
    <mergeCell ref="UDN23:UDO23"/>
    <mergeCell ref="UDP23:UDQ23"/>
    <mergeCell ref="UDR23:UDS23"/>
    <mergeCell ref="UDT23:UDU23"/>
    <mergeCell ref="UDV23:UDW23"/>
    <mergeCell ref="UDX23:UDY23"/>
    <mergeCell ref="UDB23:UDC23"/>
    <mergeCell ref="UDD23:UDE23"/>
    <mergeCell ref="UDF23:UDG23"/>
    <mergeCell ref="UDH23:UDI23"/>
    <mergeCell ref="UDJ23:UDK23"/>
    <mergeCell ref="UDL23:UDM23"/>
    <mergeCell ref="UCO23:UCP23"/>
    <mergeCell ref="UCQ23:UCR23"/>
    <mergeCell ref="UCS23:UCT23"/>
    <mergeCell ref="UCU23:UCV23"/>
    <mergeCell ref="UCW23:UCX23"/>
    <mergeCell ref="UCY23:UCZ23"/>
    <mergeCell ref="UCC23:UCD23"/>
    <mergeCell ref="UCE23:UCF23"/>
    <mergeCell ref="UCG23:UCH23"/>
    <mergeCell ref="UCI23:UCJ23"/>
    <mergeCell ref="UCK23:UCL23"/>
    <mergeCell ref="UCM23:UCN23"/>
    <mergeCell ref="UBP23:UBQ23"/>
    <mergeCell ref="UBR23:UBS23"/>
    <mergeCell ref="UBT23:UBU23"/>
    <mergeCell ref="UBV23:UBW23"/>
    <mergeCell ref="UBX23:UBY23"/>
    <mergeCell ref="UBZ23:UCA23"/>
    <mergeCell ref="UBD23:UBE23"/>
    <mergeCell ref="UBF23:UBG23"/>
    <mergeCell ref="UBH23:UBI23"/>
    <mergeCell ref="UBJ23:UBK23"/>
    <mergeCell ref="UBL23:UBM23"/>
    <mergeCell ref="UBN23:UBO23"/>
    <mergeCell ref="UAQ23:UAR23"/>
    <mergeCell ref="UAS23:UAT23"/>
    <mergeCell ref="UAU23:UAV23"/>
    <mergeCell ref="UAW23:UAX23"/>
    <mergeCell ref="UAY23:UAZ23"/>
    <mergeCell ref="UBA23:UBB23"/>
    <mergeCell ref="UAE23:UAF23"/>
    <mergeCell ref="UAG23:UAH23"/>
    <mergeCell ref="UAI23:UAJ23"/>
    <mergeCell ref="UAK23:UAL23"/>
    <mergeCell ref="UAM23:UAN23"/>
    <mergeCell ref="UAO23:UAP23"/>
    <mergeCell ref="TZR23:TZS23"/>
    <mergeCell ref="TZT23:TZU23"/>
    <mergeCell ref="TZV23:TZW23"/>
    <mergeCell ref="TZX23:TZY23"/>
    <mergeCell ref="TZZ23:UAA23"/>
    <mergeCell ref="UAB23:UAC23"/>
    <mergeCell ref="TZF23:TZG23"/>
    <mergeCell ref="TZH23:TZI23"/>
    <mergeCell ref="TZJ23:TZK23"/>
    <mergeCell ref="TZL23:TZM23"/>
    <mergeCell ref="TZN23:TZO23"/>
    <mergeCell ref="TZP23:TZQ23"/>
    <mergeCell ref="TYS23:TYT23"/>
    <mergeCell ref="TYU23:TYV23"/>
    <mergeCell ref="TYW23:TYX23"/>
    <mergeCell ref="TYY23:TYZ23"/>
    <mergeCell ref="TZA23:TZB23"/>
    <mergeCell ref="TZC23:TZD23"/>
    <mergeCell ref="TYG23:TYH23"/>
    <mergeCell ref="TYI23:TYJ23"/>
    <mergeCell ref="TYK23:TYL23"/>
    <mergeCell ref="TYM23:TYN23"/>
    <mergeCell ref="TYO23:TYP23"/>
    <mergeCell ref="TYQ23:TYR23"/>
    <mergeCell ref="TXT23:TXU23"/>
    <mergeCell ref="TXV23:TXW23"/>
    <mergeCell ref="TXX23:TXY23"/>
    <mergeCell ref="TXZ23:TYA23"/>
    <mergeCell ref="TYB23:TYC23"/>
    <mergeCell ref="TYD23:TYE23"/>
    <mergeCell ref="TXH23:TXI23"/>
    <mergeCell ref="TXJ23:TXK23"/>
    <mergeCell ref="TXL23:TXM23"/>
    <mergeCell ref="TXN23:TXO23"/>
    <mergeCell ref="TXP23:TXQ23"/>
    <mergeCell ref="TXR23:TXS23"/>
    <mergeCell ref="TWU23:TWV23"/>
    <mergeCell ref="TWW23:TWX23"/>
    <mergeCell ref="TWY23:TWZ23"/>
    <mergeCell ref="TXA23:TXB23"/>
    <mergeCell ref="TXC23:TXD23"/>
    <mergeCell ref="TXE23:TXF23"/>
    <mergeCell ref="TWI23:TWJ23"/>
    <mergeCell ref="TWK23:TWL23"/>
    <mergeCell ref="TWM23:TWN23"/>
    <mergeCell ref="TWO23:TWP23"/>
    <mergeCell ref="TWQ23:TWR23"/>
    <mergeCell ref="TWS23:TWT23"/>
    <mergeCell ref="TVV23:TVW23"/>
    <mergeCell ref="TVX23:TVY23"/>
    <mergeCell ref="TVZ23:TWA23"/>
    <mergeCell ref="TWB23:TWC23"/>
    <mergeCell ref="TWD23:TWE23"/>
    <mergeCell ref="TWF23:TWG23"/>
    <mergeCell ref="TVJ23:TVK23"/>
    <mergeCell ref="TVL23:TVM23"/>
    <mergeCell ref="TVN23:TVO23"/>
    <mergeCell ref="TVP23:TVQ23"/>
    <mergeCell ref="TVR23:TVS23"/>
    <mergeCell ref="TVT23:TVU23"/>
    <mergeCell ref="TUW23:TUX23"/>
    <mergeCell ref="TUY23:TUZ23"/>
    <mergeCell ref="TVA23:TVB23"/>
    <mergeCell ref="TVC23:TVD23"/>
    <mergeCell ref="TVE23:TVF23"/>
    <mergeCell ref="TVG23:TVH23"/>
    <mergeCell ref="TUK23:TUL23"/>
    <mergeCell ref="TUM23:TUN23"/>
    <mergeCell ref="TUO23:TUP23"/>
    <mergeCell ref="TUQ23:TUR23"/>
    <mergeCell ref="TUS23:TUT23"/>
    <mergeCell ref="TUU23:TUV23"/>
    <mergeCell ref="TTX23:TTY23"/>
    <mergeCell ref="TTZ23:TUA23"/>
    <mergeCell ref="TUB23:TUC23"/>
    <mergeCell ref="TUD23:TUE23"/>
    <mergeCell ref="TUF23:TUG23"/>
    <mergeCell ref="TUH23:TUI23"/>
    <mergeCell ref="TTL23:TTM23"/>
    <mergeCell ref="TTN23:TTO23"/>
    <mergeCell ref="TTP23:TTQ23"/>
    <mergeCell ref="TTR23:TTS23"/>
    <mergeCell ref="TTT23:TTU23"/>
    <mergeCell ref="TTV23:TTW23"/>
    <mergeCell ref="TSY23:TSZ23"/>
    <mergeCell ref="TTA23:TTB23"/>
    <mergeCell ref="TTC23:TTD23"/>
    <mergeCell ref="TTE23:TTF23"/>
    <mergeCell ref="TTG23:TTH23"/>
    <mergeCell ref="TTI23:TTJ23"/>
    <mergeCell ref="TSM23:TSN23"/>
    <mergeCell ref="TSO23:TSP23"/>
    <mergeCell ref="TSQ23:TSR23"/>
    <mergeCell ref="TSS23:TST23"/>
    <mergeCell ref="TSU23:TSV23"/>
    <mergeCell ref="TSW23:TSX23"/>
    <mergeCell ref="TRZ23:TSA23"/>
    <mergeCell ref="TSB23:TSC23"/>
    <mergeCell ref="TSD23:TSE23"/>
    <mergeCell ref="TSF23:TSG23"/>
    <mergeCell ref="TSH23:TSI23"/>
    <mergeCell ref="TSJ23:TSK23"/>
    <mergeCell ref="TRN23:TRO23"/>
    <mergeCell ref="TRP23:TRQ23"/>
    <mergeCell ref="TRR23:TRS23"/>
    <mergeCell ref="TRT23:TRU23"/>
    <mergeCell ref="TRV23:TRW23"/>
    <mergeCell ref="TRX23:TRY23"/>
    <mergeCell ref="TRA23:TRB23"/>
    <mergeCell ref="TRC23:TRD23"/>
    <mergeCell ref="TRE23:TRF23"/>
    <mergeCell ref="TRG23:TRH23"/>
    <mergeCell ref="TRI23:TRJ23"/>
    <mergeCell ref="TRK23:TRL23"/>
    <mergeCell ref="TQO23:TQP23"/>
    <mergeCell ref="TQQ23:TQR23"/>
    <mergeCell ref="TQS23:TQT23"/>
    <mergeCell ref="TQU23:TQV23"/>
    <mergeCell ref="TQW23:TQX23"/>
    <mergeCell ref="TQY23:TQZ23"/>
    <mergeCell ref="TQB23:TQC23"/>
    <mergeCell ref="TQD23:TQE23"/>
    <mergeCell ref="TQF23:TQG23"/>
    <mergeCell ref="TQH23:TQI23"/>
    <mergeCell ref="TQJ23:TQK23"/>
    <mergeCell ref="TQL23:TQM23"/>
    <mergeCell ref="TPP23:TPQ23"/>
    <mergeCell ref="TPR23:TPS23"/>
    <mergeCell ref="TPT23:TPU23"/>
    <mergeCell ref="TPV23:TPW23"/>
    <mergeCell ref="TPX23:TPY23"/>
    <mergeCell ref="TPZ23:TQA23"/>
    <mergeCell ref="TPC23:TPD23"/>
    <mergeCell ref="TPE23:TPF23"/>
    <mergeCell ref="TPG23:TPH23"/>
    <mergeCell ref="TPI23:TPJ23"/>
    <mergeCell ref="TPK23:TPL23"/>
    <mergeCell ref="TPM23:TPN23"/>
    <mergeCell ref="TOQ23:TOR23"/>
    <mergeCell ref="TOS23:TOT23"/>
    <mergeCell ref="TOU23:TOV23"/>
    <mergeCell ref="TOW23:TOX23"/>
    <mergeCell ref="TOY23:TOZ23"/>
    <mergeCell ref="TPA23:TPB23"/>
    <mergeCell ref="TOD23:TOE23"/>
    <mergeCell ref="TOF23:TOG23"/>
    <mergeCell ref="TOH23:TOI23"/>
    <mergeCell ref="TOJ23:TOK23"/>
    <mergeCell ref="TOL23:TOM23"/>
    <mergeCell ref="TON23:TOO23"/>
    <mergeCell ref="TNR23:TNS23"/>
    <mergeCell ref="TNT23:TNU23"/>
    <mergeCell ref="TNV23:TNW23"/>
    <mergeCell ref="TNX23:TNY23"/>
    <mergeCell ref="TNZ23:TOA23"/>
    <mergeCell ref="TOB23:TOC23"/>
    <mergeCell ref="TNE23:TNF23"/>
    <mergeCell ref="TNG23:TNH23"/>
    <mergeCell ref="TNI23:TNJ23"/>
    <mergeCell ref="TNK23:TNL23"/>
    <mergeCell ref="TNM23:TNN23"/>
    <mergeCell ref="TNO23:TNP23"/>
    <mergeCell ref="TMS23:TMT23"/>
    <mergeCell ref="TMU23:TMV23"/>
    <mergeCell ref="TMW23:TMX23"/>
    <mergeCell ref="TMY23:TMZ23"/>
    <mergeCell ref="TNA23:TNB23"/>
    <mergeCell ref="TNC23:TND23"/>
    <mergeCell ref="TMF23:TMG23"/>
    <mergeCell ref="TMH23:TMI23"/>
    <mergeCell ref="TMJ23:TMK23"/>
    <mergeCell ref="TML23:TMM23"/>
    <mergeCell ref="TMN23:TMO23"/>
    <mergeCell ref="TMP23:TMQ23"/>
    <mergeCell ref="TLT23:TLU23"/>
    <mergeCell ref="TLV23:TLW23"/>
    <mergeCell ref="TLX23:TLY23"/>
    <mergeCell ref="TLZ23:TMA23"/>
    <mergeCell ref="TMB23:TMC23"/>
    <mergeCell ref="TMD23:TME23"/>
    <mergeCell ref="TLG23:TLH23"/>
    <mergeCell ref="TLI23:TLJ23"/>
    <mergeCell ref="TLK23:TLL23"/>
    <mergeCell ref="TLM23:TLN23"/>
    <mergeCell ref="TLO23:TLP23"/>
    <mergeCell ref="TLQ23:TLR23"/>
    <mergeCell ref="TKU23:TKV23"/>
    <mergeCell ref="TKW23:TKX23"/>
    <mergeCell ref="TKY23:TKZ23"/>
    <mergeCell ref="TLA23:TLB23"/>
    <mergeCell ref="TLC23:TLD23"/>
    <mergeCell ref="TLE23:TLF23"/>
    <mergeCell ref="TKH23:TKI23"/>
    <mergeCell ref="TKJ23:TKK23"/>
    <mergeCell ref="TKL23:TKM23"/>
    <mergeCell ref="TKN23:TKO23"/>
    <mergeCell ref="TKP23:TKQ23"/>
    <mergeCell ref="TKR23:TKS23"/>
    <mergeCell ref="TJV23:TJW23"/>
    <mergeCell ref="TJX23:TJY23"/>
    <mergeCell ref="TJZ23:TKA23"/>
    <mergeCell ref="TKB23:TKC23"/>
    <mergeCell ref="TKD23:TKE23"/>
    <mergeCell ref="TKF23:TKG23"/>
    <mergeCell ref="TJI23:TJJ23"/>
    <mergeCell ref="TJK23:TJL23"/>
    <mergeCell ref="TJM23:TJN23"/>
    <mergeCell ref="TJO23:TJP23"/>
    <mergeCell ref="TJQ23:TJR23"/>
    <mergeCell ref="TJS23:TJT23"/>
    <mergeCell ref="TIW23:TIX23"/>
    <mergeCell ref="TIY23:TIZ23"/>
    <mergeCell ref="TJA23:TJB23"/>
    <mergeCell ref="TJC23:TJD23"/>
    <mergeCell ref="TJE23:TJF23"/>
    <mergeCell ref="TJG23:TJH23"/>
    <mergeCell ref="TIJ23:TIK23"/>
    <mergeCell ref="TIL23:TIM23"/>
    <mergeCell ref="TIN23:TIO23"/>
    <mergeCell ref="TIP23:TIQ23"/>
    <mergeCell ref="TIR23:TIS23"/>
    <mergeCell ref="TIT23:TIU23"/>
    <mergeCell ref="THX23:THY23"/>
    <mergeCell ref="THZ23:TIA23"/>
    <mergeCell ref="TIB23:TIC23"/>
    <mergeCell ref="TID23:TIE23"/>
    <mergeCell ref="TIF23:TIG23"/>
    <mergeCell ref="TIH23:TII23"/>
    <mergeCell ref="THK23:THL23"/>
    <mergeCell ref="THM23:THN23"/>
    <mergeCell ref="THO23:THP23"/>
    <mergeCell ref="THQ23:THR23"/>
    <mergeCell ref="THS23:THT23"/>
    <mergeCell ref="THU23:THV23"/>
    <mergeCell ref="TGY23:TGZ23"/>
    <mergeCell ref="THA23:THB23"/>
    <mergeCell ref="THC23:THD23"/>
    <mergeCell ref="THE23:THF23"/>
    <mergeCell ref="THG23:THH23"/>
    <mergeCell ref="THI23:THJ23"/>
    <mergeCell ref="TGL23:TGM23"/>
    <mergeCell ref="TGN23:TGO23"/>
    <mergeCell ref="TGP23:TGQ23"/>
    <mergeCell ref="TGR23:TGS23"/>
    <mergeCell ref="TGT23:TGU23"/>
    <mergeCell ref="TGV23:TGW23"/>
    <mergeCell ref="TFZ23:TGA23"/>
    <mergeCell ref="TGB23:TGC23"/>
    <mergeCell ref="TGD23:TGE23"/>
    <mergeCell ref="TGF23:TGG23"/>
    <mergeCell ref="TGH23:TGI23"/>
    <mergeCell ref="TGJ23:TGK23"/>
    <mergeCell ref="TFM23:TFN23"/>
    <mergeCell ref="TFO23:TFP23"/>
    <mergeCell ref="TFQ23:TFR23"/>
    <mergeCell ref="TFS23:TFT23"/>
    <mergeCell ref="TFU23:TFV23"/>
    <mergeCell ref="TFW23:TFX23"/>
    <mergeCell ref="TFA23:TFB23"/>
    <mergeCell ref="TFC23:TFD23"/>
    <mergeCell ref="TFE23:TFF23"/>
    <mergeCell ref="TFG23:TFH23"/>
    <mergeCell ref="TFI23:TFJ23"/>
    <mergeCell ref="TFK23:TFL23"/>
    <mergeCell ref="TEN23:TEO23"/>
    <mergeCell ref="TEP23:TEQ23"/>
    <mergeCell ref="TER23:TES23"/>
    <mergeCell ref="TET23:TEU23"/>
    <mergeCell ref="TEV23:TEW23"/>
    <mergeCell ref="TEX23:TEY23"/>
    <mergeCell ref="TEB23:TEC23"/>
    <mergeCell ref="TED23:TEE23"/>
    <mergeCell ref="TEF23:TEG23"/>
    <mergeCell ref="TEH23:TEI23"/>
    <mergeCell ref="TEJ23:TEK23"/>
    <mergeCell ref="TEL23:TEM23"/>
    <mergeCell ref="TDO23:TDP23"/>
    <mergeCell ref="TDQ23:TDR23"/>
    <mergeCell ref="TDS23:TDT23"/>
    <mergeCell ref="TDU23:TDV23"/>
    <mergeCell ref="TDW23:TDX23"/>
    <mergeCell ref="TDY23:TDZ23"/>
    <mergeCell ref="TDC23:TDD23"/>
    <mergeCell ref="TDE23:TDF23"/>
    <mergeCell ref="TDG23:TDH23"/>
    <mergeCell ref="TDI23:TDJ23"/>
    <mergeCell ref="TDK23:TDL23"/>
    <mergeCell ref="TDM23:TDN23"/>
    <mergeCell ref="TCP23:TCQ23"/>
    <mergeCell ref="TCR23:TCS23"/>
    <mergeCell ref="TCT23:TCU23"/>
    <mergeCell ref="TCV23:TCW23"/>
    <mergeCell ref="TCX23:TCY23"/>
    <mergeCell ref="TCZ23:TDA23"/>
    <mergeCell ref="TCD23:TCE23"/>
    <mergeCell ref="TCF23:TCG23"/>
    <mergeCell ref="TCH23:TCI23"/>
    <mergeCell ref="TCJ23:TCK23"/>
    <mergeCell ref="TCL23:TCM23"/>
    <mergeCell ref="TCN23:TCO23"/>
    <mergeCell ref="TBQ23:TBR23"/>
    <mergeCell ref="TBS23:TBT23"/>
    <mergeCell ref="TBU23:TBV23"/>
    <mergeCell ref="TBW23:TBX23"/>
    <mergeCell ref="TBY23:TBZ23"/>
    <mergeCell ref="TCA23:TCB23"/>
    <mergeCell ref="TBE23:TBF23"/>
    <mergeCell ref="TBG23:TBH23"/>
    <mergeCell ref="TBI23:TBJ23"/>
    <mergeCell ref="TBK23:TBL23"/>
    <mergeCell ref="TBM23:TBN23"/>
    <mergeCell ref="TBO23:TBP23"/>
    <mergeCell ref="TAR23:TAS23"/>
    <mergeCell ref="TAT23:TAU23"/>
    <mergeCell ref="TAV23:TAW23"/>
    <mergeCell ref="TAX23:TAY23"/>
    <mergeCell ref="TAZ23:TBA23"/>
    <mergeCell ref="TBB23:TBC23"/>
    <mergeCell ref="TAF23:TAG23"/>
    <mergeCell ref="TAH23:TAI23"/>
    <mergeCell ref="TAJ23:TAK23"/>
    <mergeCell ref="TAL23:TAM23"/>
    <mergeCell ref="TAN23:TAO23"/>
    <mergeCell ref="TAP23:TAQ23"/>
    <mergeCell ref="SZS23:SZT23"/>
    <mergeCell ref="SZU23:SZV23"/>
    <mergeCell ref="SZW23:SZX23"/>
    <mergeCell ref="SZY23:SZZ23"/>
    <mergeCell ref="TAA23:TAB23"/>
    <mergeCell ref="TAC23:TAD23"/>
    <mergeCell ref="SZG23:SZH23"/>
    <mergeCell ref="SZI23:SZJ23"/>
    <mergeCell ref="SZK23:SZL23"/>
    <mergeCell ref="SZM23:SZN23"/>
    <mergeCell ref="SZO23:SZP23"/>
    <mergeCell ref="SZQ23:SZR23"/>
    <mergeCell ref="SYT23:SYU23"/>
    <mergeCell ref="SYV23:SYW23"/>
    <mergeCell ref="SYX23:SYY23"/>
    <mergeCell ref="SYZ23:SZA23"/>
    <mergeCell ref="SZB23:SZC23"/>
    <mergeCell ref="SZD23:SZE23"/>
    <mergeCell ref="SYH23:SYI23"/>
    <mergeCell ref="SYJ23:SYK23"/>
    <mergeCell ref="SYL23:SYM23"/>
    <mergeCell ref="SYN23:SYO23"/>
    <mergeCell ref="SYP23:SYQ23"/>
    <mergeCell ref="SYR23:SYS23"/>
    <mergeCell ref="SXU23:SXV23"/>
    <mergeCell ref="SXW23:SXX23"/>
    <mergeCell ref="SXY23:SXZ23"/>
    <mergeCell ref="SYA23:SYB23"/>
    <mergeCell ref="SYC23:SYD23"/>
    <mergeCell ref="SYE23:SYF23"/>
    <mergeCell ref="SXI23:SXJ23"/>
    <mergeCell ref="SXK23:SXL23"/>
    <mergeCell ref="SXM23:SXN23"/>
    <mergeCell ref="SXO23:SXP23"/>
    <mergeCell ref="SXQ23:SXR23"/>
    <mergeCell ref="SXS23:SXT23"/>
    <mergeCell ref="SWV23:SWW23"/>
    <mergeCell ref="SWX23:SWY23"/>
    <mergeCell ref="SWZ23:SXA23"/>
    <mergeCell ref="SXB23:SXC23"/>
    <mergeCell ref="SXD23:SXE23"/>
    <mergeCell ref="SXF23:SXG23"/>
    <mergeCell ref="SWJ23:SWK23"/>
    <mergeCell ref="SWL23:SWM23"/>
    <mergeCell ref="SWN23:SWO23"/>
    <mergeCell ref="SWP23:SWQ23"/>
    <mergeCell ref="SWR23:SWS23"/>
    <mergeCell ref="SWT23:SWU23"/>
    <mergeCell ref="SVW23:SVX23"/>
    <mergeCell ref="SVY23:SVZ23"/>
    <mergeCell ref="SWA23:SWB23"/>
    <mergeCell ref="SWC23:SWD23"/>
    <mergeCell ref="SWE23:SWF23"/>
    <mergeCell ref="SWG23:SWH23"/>
    <mergeCell ref="SVK23:SVL23"/>
    <mergeCell ref="SVM23:SVN23"/>
    <mergeCell ref="SVO23:SVP23"/>
    <mergeCell ref="SVQ23:SVR23"/>
    <mergeCell ref="SVS23:SVT23"/>
    <mergeCell ref="SVU23:SVV23"/>
    <mergeCell ref="SUX23:SUY23"/>
    <mergeCell ref="SUZ23:SVA23"/>
    <mergeCell ref="SVB23:SVC23"/>
    <mergeCell ref="SVD23:SVE23"/>
    <mergeCell ref="SVF23:SVG23"/>
    <mergeCell ref="SVH23:SVI23"/>
    <mergeCell ref="SUL23:SUM23"/>
    <mergeCell ref="SUN23:SUO23"/>
    <mergeCell ref="SUP23:SUQ23"/>
    <mergeCell ref="SUR23:SUS23"/>
    <mergeCell ref="SUT23:SUU23"/>
    <mergeCell ref="SUV23:SUW23"/>
    <mergeCell ref="STY23:STZ23"/>
    <mergeCell ref="SUA23:SUB23"/>
    <mergeCell ref="SUC23:SUD23"/>
    <mergeCell ref="SUE23:SUF23"/>
    <mergeCell ref="SUG23:SUH23"/>
    <mergeCell ref="SUI23:SUJ23"/>
    <mergeCell ref="STM23:STN23"/>
    <mergeCell ref="STO23:STP23"/>
    <mergeCell ref="STQ23:STR23"/>
    <mergeCell ref="STS23:STT23"/>
    <mergeCell ref="STU23:STV23"/>
    <mergeCell ref="STW23:STX23"/>
    <mergeCell ref="SSZ23:STA23"/>
    <mergeCell ref="STB23:STC23"/>
    <mergeCell ref="STD23:STE23"/>
    <mergeCell ref="STF23:STG23"/>
    <mergeCell ref="STH23:STI23"/>
    <mergeCell ref="STJ23:STK23"/>
    <mergeCell ref="SSN23:SSO23"/>
    <mergeCell ref="SSP23:SSQ23"/>
    <mergeCell ref="SSR23:SSS23"/>
    <mergeCell ref="SST23:SSU23"/>
    <mergeCell ref="SSV23:SSW23"/>
    <mergeCell ref="SSX23:SSY23"/>
    <mergeCell ref="SSA23:SSB23"/>
    <mergeCell ref="SSC23:SSD23"/>
    <mergeCell ref="SSE23:SSF23"/>
    <mergeCell ref="SSG23:SSH23"/>
    <mergeCell ref="SSI23:SSJ23"/>
    <mergeCell ref="SSK23:SSL23"/>
    <mergeCell ref="SRO23:SRP23"/>
    <mergeCell ref="SRQ23:SRR23"/>
    <mergeCell ref="SRS23:SRT23"/>
    <mergeCell ref="SRU23:SRV23"/>
    <mergeCell ref="SRW23:SRX23"/>
    <mergeCell ref="SRY23:SRZ23"/>
    <mergeCell ref="SRB23:SRC23"/>
    <mergeCell ref="SRD23:SRE23"/>
    <mergeCell ref="SRF23:SRG23"/>
    <mergeCell ref="SRH23:SRI23"/>
    <mergeCell ref="SRJ23:SRK23"/>
    <mergeCell ref="SRL23:SRM23"/>
    <mergeCell ref="SQP23:SQQ23"/>
    <mergeCell ref="SQR23:SQS23"/>
    <mergeCell ref="SQT23:SQU23"/>
    <mergeCell ref="SQV23:SQW23"/>
    <mergeCell ref="SQX23:SQY23"/>
    <mergeCell ref="SQZ23:SRA23"/>
    <mergeCell ref="SQC23:SQD23"/>
    <mergeCell ref="SQE23:SQF23"/>
    <mergeCell ref="SQG23:SQH23"/>
    <mergeCell ref="SQI23:SQJ23"/>
    <mergeCell ref="SQK23:SQL23"/>
    <mergeCell ref="SQM23:SQN23"/>
    <mergeCell ref="SPQ23:SPR23"/>
    <mergeCell ref="SPS23:SPT23"/>
    <mergeCell ref="SPU23:SPV23"/>
    <mergeCell ref="SPW23:SPX23"/>
    <mergeCell ref="SPY23:SPZ23"/>
    <mergeCell ref="SQA23:SQB23"/>
    <mergeCell ref="SPD23:SPE23"/>
    <mergeCell ref="SPF23:SPG23"/>
    <mergeCell ref="SPH23:SPI23"/>
    <mergeCell ref="SPJ23:SPK23"/>
    <mergeCell ref="SPL23:SPM23"/>
    <mergeCell ref="SPN23:SPO23"/>
    <mergeCell ref="SOR23:SOS23"/>
    <mergeCell ref="SOT23:SOU23"/>
    <mergeCell ref="SOV23:SOW23"/>
    <mergeCell ref="SOX23:SOY23"/>
    <mergeCell ref="SOZ23:SPA23"/>
    <mergeCell ref="SPB23:SPC23"/>
    <mergeCell ref="SOE23:SOF23"/>
    <mergeCell ref="SOG23:SOH23"/>
    <mergeCell ref="SOI23:SOJ23"/>
    <mergeCell ref="SOK23:SOL23"/>
    <mergeCell ref="SOM23:SON23"/>
    <mergeCell ref="SOO23:SOP23"/>
    <mergeCell ref="SNS23:SNT23"/>
    <mergeCell ref="SNU23:SNV23"/>
    <mergeCell ref="SNW23:SNX23"/>
    <mergeCell ref="SNY23:SNZ23"/>
    <mergeCell ref="SOA23:SOB23"/>
    <mergeCell ref="SOC23:SOD23"/>
    <mergeCell ref="SNF23:SNG23"/>
    <mergeCell ref="SNH23:SNI23"/>
    <mergeCell ref="SNJ23:SNK23"/>
    <mergeCell ref="SNL23:SNM23"/>
    <mergeCell ref="SNN23:SNO23"/>
    <mergeCell ref="SNP23:SNQ23"/>
    <mergeCell ref="SMT23:SMU23"/>
    <mergeCell ref="SMV23:SMW23"/>
    <mergeCell ref="SMX23:SMY23"/>
    <mergeCell ref="SMZ23:SNA23"/>
    <mergeCell ref="SNB23:SNC23"/>
    <mergeCell ref="SND23:SNE23"/>
    <mergeCell ref="SMG23:SMH23"/>
    <mergeCell ref="SMI23:SMJ23"/>
    <mergeCell ref="SMK23:SML23"/>
    <mergeCell ref="SMM23:SMN23"/>
    <mergeCell ref="SMO23:SMP23"/>
    <mergeCell ref="SMQ23:SMR23"/>
    <mergeCell ref="SLU23:SLV23"/>
    <mergeCell ref="SLW23:SLX23"/>
    <mergeCell ref="SLY23:SLZ23"/>
    <mergeCell ref="SMA23:SMB23"/>
    <mergeCell ref="SMC23:SMD23"/>
    <mergeCell ref="SME23:SMF23"/>
    <mergeCell ref="SLH23:SLI23"/>
    <mergeCell ref="SLJ23:SLK23"/>
    <mergeCell ref="SLL23:SLM23"/>
    <mergeCell ref="SLN23:SLO23"/>
    <mergeCell ref="SLP23:SLQ23"/>
    <mergeCell ref="SLR23:SLS23"/>
    <mergeCell ref="SKV23:SKW23"/>
    <mergeCell ref="SKX23:SKY23"/>
    <mergeCell ref="SKZ23:SLA23"/>
    <mergeCell ref="SLB23:SLC23"/>
    <mergeCell ref="SLD23:SLE23"/>
    <mergeCell ref="SLF23:SLG23"/>
    <mergeCell ref="SKI23:SKJ23"/>
    <mergeCell ref="SKK23:SKL23"/>
    <mergeCell ref="SKM23:SKN23"/>
    <mergeCell ref="SKO23:SKP23"/>
    <mergeCell ref="SKQ23:SKR23"/>
    <mergeCell ref="SKS23:SKT23"/>
    <mergeCell ref="SJW23:SJX23"/>
    <mergeCell ref="SJY23:SJZ23"/>
    <mergeCell ref="SKA23:SKB23"/>
    <mergeCell ref="SKC23:SKD23"/>
    <mergeCell ref="SKE23:SKF23"/>
    <mergeCell ref="SKG23:SKH23"/>
    <mergeCell ref="SJJ23:SJK23"/>
    <mergeCell ref="SJL23:SJM23"/>
    <mergeCell ref="SJN23:SJO23"/>
    <mergeCell ref="SJP23:SJQ23"/>
    <mergeCell ref="SJR23:SJS23"/>
    <mergeCell ref="SJT23:SJU23"/>
    <mergeCell ref="SIX23:SIY23"/>
    <mergeCell ref="SIZ23:SJA23"/>
    <mergeCell ref="SJB23:SJC23"/>
    <mergeCell ref="SJD23:SJE23"/>
    <mergeCell ref="SJF23:SJG23"/>
    <mergeCell ref="SJH23:SJI23"/>
    <mergeCell ref="SIK23:SIL23"/>
    <mergeCell ref="SIM23:SIN23"/>
    <mergeCell ref="SIO23:SIP23"/>
    <mergeCell ref="SIQ23:SIR23"/>
    <mergeCell ref="SIS23:SIT23"/>
    <mergeCell ref="SIU23:SIV23"/>
    <mergeCell ref="SHY23:SHZ23"/>
    <mergeCell ref="SIA23:SIB23"/>
    <mergeCell ref="SIC23:SID23"/>
    <mergeCell ref="SIE23:SIF23"/>
    <mergeCell ref="SIG23:SIH23"/>
    <mergeCell ref="SII23:SIJ23"/>
    <mergeCell ref="SHL23:SHM23"/>
    <mergeCell ref="SHN23:SHO23"/>
    <mergeCell ref="SHP23:SHQ23"/>
    <mergeCell ref="SHR23:SHS23"/>
    <mergeCell ref="SHT23:SHU23"/>
    <mergeCell ref="SHV23:SHW23"/>
    <mergeCell ref="SGZ23:SHA23"/>
    <mergeCell ref="SHB23:SHC23"/>
    <mergeCell ref="SHD23:SHE23"/>
    <mergeCell ref="SHF23:SHG23"/>
    <mergeCell ref="SHH23:SHI23"/>
    <mergeCell ref="SHJ23:SHK23"/>
    <mergeCell ref="SGM23:SGN23"/>
    <mergeCell ref="SGO23:SGP23"/>
    <mergeCell ref="SGQ23:SGR23"/>
    <mergeCell ref="SGS23:SGT23"/>
    <mergeCell ref="SGU23:SGV23"/>
    <mergeCell ref="SGW23:SGX23"/>
    <mergeCell ref="SGA23:SGB23"/>
    <mergeCell ref="SGC23:SGD23"/>
    <mergeCell ref="SGE23:SGF23"/>
    <mergeCell ref="SGG23:SGH23"/>
    <mergeCell ref="SGI23:SGJ23"/>
    <mergeCell ref="SGK23:SGL23"/>
    <mergeCell ref="SFN23:SFO23"/>
    <mergeCell ref="SFP23:SFQ23"/>
    <mergeCell ref="SFR23:SFS23"/>
    <mergeCell ref="SFT23:SFU23"/>
    <mergeCell ref="SFV23:SFW23"/>
    <mergeCell ref="SFX23:SFY23"/>
    <mergeCell ref="SFB23:SFC23"/>
    <mergeCell ref="SFD23:SFE23"/>
    <mergeCell ref="SFF23:SFG23"/>
    <mergeCell ref="SFH23:SFI23"/>
    <mergeCell ref="SFJ23:SFK23"/>
    <mergeCell ref="SFL23:SFM23"/>
    <mergeCell ref="SEO23:SEP23"/>
    <mergeCell ref="SEQ23:SER23"/>
    <mergeCell ref="SES23:SET23"/>
    <mergeCell ref="SEU23:SEV23"/>
    <mergeCell ref="SEW23:SEX23"/>
    <mergeCell ref="SEY23:SEZ23"/>
    <mergeCell ref="SEC23:SED23"/>
    <mergeCell ref="SEE23:SEF23"/>
    <mergeCell ref="SEG23:SEH23"/>
    <mergeCell ref="SEI23:SEJ23"/>
    <mergeCell ref="SEK23:SEL23"/>
    <mergeCell ref="SEM23:SEN23"/>
    <mergeCell ref="SDP23:SDQ23"/>
    <mergeCell ref="SDR23:SDS23"/>
    <mergeCell ref="SDT23:SDU23"/>
    <mergeCell ref="SDV23:SDW23"/>
    <mergeCell ref="SDX23:SDY23"/>
    <mergeCell ref="SDZ23:SEA23"/>
    <mergeCell ref="SDD23:SDE23"/>
    <mergeCell ref="SDF23:SDG23"/>
    <mergeCell ref="SDH23:SDI23"/>
    <mergeCell ref="SDJ23:SDK23"/>
    <mergeCell ref="SDL23:SDM23"/>
    <mergeCell ref="SDN23:SDO23"/>
    <mergeCell ref="SCQ23:SCR23"/>
    <mergeCell ref="SCS23:SCT23"/>
    <mergeCell ref="SCU23:SCV23"/>
    <mergeCell ref="SCW23:SCX23"/>
    <mergeCell ref="SCY23:SCZ23"/>
    <mergeCell ref="SDA23:SDB23"/>
    <mergeCell ref="SCE23:SCF23"/>
    <mergeCell ref="SCG23:SCH23"/>
    <mergeCell ref="SCI23:SCJ23"/>
    <mergeCell ref="SCK23:SCL23"/>
    <mergeCell ref="SCM23:SCN23"/>
    <mergeCell ref="SCO23:SCP23"/>
    <mergeCell ref="SBR23:SBS23"/>
    <mergeCell ref="SBT23:SBU23"/>
    <mergeCell ref="SBV23:SBW23"/>
    <mergeCell ref="SBX23:SBY23"/>
    <mergeCell ref="SBZ23:SCA23"/>
    <mergeCell ref="SCB23:SCC23"/>
    <mergeCell ref="SBF23:SBG23"/>
    <mergeCell ref="SBH23:SBI23"/>
    <mergeCell ref="SBJ23:SBK23"/>
    <mergeCell ref="SBL23:SBM23"/>
    <mergeCell ref="SBN23:SBO23"/>
    <mergeCell ref="SBP23:SBQ23"/>
    <mergeCell ref="SAS23:SAT23"/>
    <mergeCell ref="SAU23:SAV23"/>
    <mergeCell ref="SAW23:SAX23"/>
    <mergeCell ref="SAY23:SAZ23"/>
    <mergeCell ref="SBA23:SBB23"/>
    <mergeCell ref="SBC23:SBD23"/>
    <mergeCell ref="SAG23:SAH23"/>
    <mergeCell ref="SAI23:SAJ23"/>
    <mergeCell ref="SAK23:SAL23"/>
    <mergeCell ref="SAM23:SAN23"/>
    <mergeCell ref="SAO23:SAP23"/>
    <mergeCell ref="SAQ23:SAR23"/>
    <mergeCell ref="RZT23:RZU23"/>
    <mergeCell ref="RZV23:RZW23"/>
    <mergeCell ref="RZX23:RZY23"/>
    <mergeCell ref="RZZ23:SAA23"/>
    <mergeCell ref="SAB23:SAC23"/>
    <mergeCell ref="SAD23:SAE23"/>
    <mergeCell ref="RZH23:RZI23"/>
    <mergeCell ref="RZJ23:RZK23"/>
    <mergeCell ref="RZL23:RZM23"/>
    <mergeCell ref="RZN23:RZO23"/>
    <mergeCell ref="RZP23:RZQ23"/>
    <mergeCell ref="RZR23:RZS23"/>
    <mergeCell ref="RYU23:RYV23"/>
    <mergeCell ref="RYW23:RYX23"/>
    <mergeCell ref="RYY23:RYZ23"/>
    <mergeCell ref="RZA23:RZB23"/>
    <mergeCell ref="RZC23:RZD23"/>
    <mergeCell ref="RZE23:RZF23"/>
    <mergeCell ref="RYI23:RYJ23"/>
    <mergeCell ref="RYK23:RYL23"/>
    <mergeCell ref="RYM23:RYN23"/>
    <mergeCell ref="RYO23:RYP23"/>
    <mergeCell ref="RYQ23:RYR23"/>
    <mergeCell ref="RYS23:RYT23"/>
    <mergeCell ref="RXV23:RXW23"/>
    <mergeCell ref="RXX23:RXY23"/>
    <mergeCell ref="RXZ23:RYA23"/>
    <mergeCell ref="RYB23:RYC23"/>
    <mergeCell ref="RYD23:RYE23"/>
    <mergeCell ref="RYF23:RYG23"/>
    <mergeCell ref="RXJ23:RXK23"/>
    <mergeCell ref="RXL23:RXM23"/>
    <mergeCell ref="RXN23:RXO23"/>
    <mergeCell ref="RXP23:RXQ23"/>
    <mergeCell ref="RXR23:RXS23"/>
    <mergeCell ref="RXT23:RXU23"/>
    <mergeCell ref="RWW23:RWX23"/>
    <mergeCell ref="RWY23:RWZ23"/>
    <mergeCell ref="RXA23:RXB23"/>
    <mergeCell ref="RXC23:RXD23"/>
    <mergeCell ref="RXE23:RXF23"/>
    <mergeCell ref="RXG23:RXH23"/>
    <mergeCell ref="RWK23:RWL23"/>
    <mergeCell ref="RWM23:RWN23"/>
    <mergeCell ref="RWO23:RWP23"/>
    <mergeCell ref="RWQ23:RWR23"/>
    <mergeCell ref="RWS23:RWT23"/>
    <mergeCell ref="RWU23:RWV23"/>
    <mergeCell ref="RVX23:RVY23"/>
    <mergeCell ref="RVZ23:RWA23"/>
    <mergeCell ref="RWB23:RWC23"/>
    <mergeCell ref="RWD23:RWE23"/>
    <mergeCell ref="RWF23:RWG23"/>
    <mergeCell ref="RWH23:RWI23"/>
    <mergeCell ref="RVL23:RVM23"/>
    <mergeCell ref="RVN23:RVO23"/>
    <mergeCell ref="RVP23:RVQ23"/>
    <mergeCell ref="RVR23:RVS23"/>
    <mergeCell ref="RVT23:RVU23"/>
    <mergeCell ref="RVV23:RVW23"/>
    <mergeCell ref="RUY23:RUZ23"/>
    <mergeCell ref="RVA23:RVB23"/>
    <mergeCell ref="RVC23:RVD23"/>
    <mergeCell ref="RVE23:RVF23"/>
    <mergeCell ref="RVG23:RVH23"/>
    <mergeCell ref="RVI23:RVJ23"/>
    <mergeCell ref="RUM23:RUN23"/>
    <mergeCell ref="RUO23:RUP23"/>
    <mergeCell ref="RUQ23:RUR23"/>
    <mergeCell ref="RUS23:RUT23"/>
    <mergeCell ref="RUU23:RUV23"/>
    <mergeCell ref="RUW23:RUX23"/>
    <mergeCell ref="RTZ23:RUA23"/>
    <mergeCell ref="RUB23:RUC23"/>
    <mergeCell ref="RUD23:RUE23"/>
    <mergeCell ref="RUF23:RUG23"/>
    <mergeCell ref="RUH23:RUI23"/>
    <mergeCell ref="RUJ23:RUK23"/>
    <mergeCell ref="RTN23:RTO23"/>
    <mergeCell ref="RTP23:RTQ23"/>
    <mergeCell ref="RTR23:RTS23"/>
    <mergeCell ref="RTT23:RTU23"/>
    <mergeCell ref="RTV23:RTW23"/>
    <mergeCell ref="RTX23:RTY23"/>
    <mergeCell ref="RTA23:RTB23"/>
    <mergeCell ref="RTC23:RTD23"/>
    <mergeCell ref="RTE23:RTF23"/>
    <mergeCell ref="RTG23:RTH23"/>
    <mergeCell ref="RTI23:RTJ23"/>
    <mergeCell ref="RTK23:RTL23"/>
    <mergeCell ref="RSO23:RSP23"/>
    <mergeCell ref="RSQ23:RSR23"/>
    <mergeCell ref="RSS23:RST23"/>
    <mergeCell ref="RSU23:RSV23"/>
    <mergeCell ref="RSW23:RSX23"/>
    <mergeCell ref="RSY23:RSZ23"/>
    <mergeCell ref="RSB23:RSC23"/>
    <mergeCell ref="RSD23:RSE23"/>
    <mergeCell ref="RSF23:RSG23"/>
    <mergeCell ref="RSH23:RSI23"/>
    <mergeCell ref="RSJ23:RSK23"/>
    <mergeCell ref="RSL23:RSM23"/>
    <mergeCell ref="RRP23:RRQ23"/>
    <mergeCell ref="RRR23:RRS23"/>
    <mergeCell ref="RRT23:RRU23"/>
    <mergeCell ref="RRV23:RRW23"/>
    <mergeCell ref="RRX23:RRY23"/>
    <mergeCell ref="RRZ23:RSA23"/>
    <mergeCell ref="RRC23:RRD23"/>
    <mergeCell ref="RRE23:RRF23"/>
    <mergeCell ref="RRG23:RRH23"/>
    <mergeCell ref="RRI23:RRJ23"/>
    <mergeCell ref="RRK23:RRL23"/>
    <mergeCell ref="RRM23:RRN23"/>
    <mergeCell ref="RQQ23:RQR23"/>
    <mergeCell ref="RQS23:RQT23"/>
    <mergeCell ref="RQU23:RQV23"/>
    <mergeCell ref="RQW23:RQX23"/>
    <mergeCell ref="RQY23:RQZ23"/>
    <mergeCell ref="RRA23:RRB23"/>
    <mergeCell ref="RQD23:RQE23"/>
    <mergeCell ref="RQF23:RQG23"/>
    <mergeCell ref="RQH23:RQI23"/>
    <mergeCell ref="RQJ23:RQK23"/>
    <mergeCell ref="RQL23:RQM23"/>
    <mergeCell ref="RQN23:RQO23"/>
    <mergeCell ref="RPR23:RPS23"/>
    <mergeCell ref="RPT23:RPU23"/>
    <mergeCell ref="RPV23:RPW23"/>
    <mergeCell ref="RPX23:RPY23"/>
    <mergeCell ref="RPZ23:RQA23"/>
    <mergeCell ref="RQB23:RQC23"/>
    <mergeCell ref="RPE23:RPF23"/>
    <mergeCell ref="RPG23:RPH23"/>
    <mergeCell ref="RPI23:RPJ23"/>
    <mergeCell ref="RPK23:RPL23"/>
    <mergeCell ref="RPM23:RPN23"/>
    <mergeCell ref="RPO23:RPP23"/>
    <mergeCell ref="ROS23:ROT23"/>
    <mergeCell ref="ROU23:ROV23"/>
    <mergeCell ref="ROW23:ROX23"/>
    <mergeCell ref="ROY23:ROZ23"/>
    <mergeCell ref="RPA23:RPB23"/>
    <mergeCell ref="RPC23:RPD23"/>
    <mergeCell ref="ROF23:ROG23"/>
    <mergeCell ref="ROH23:ROI23"/>
    <mergeCell ref="ROJ23:ROK23"/>
    <mergeCell ref="ROL23:ROM23"/>
    <mergeCell ref="RON23:ROO23"/>
    <mergeCell ref="ROP23:ROQ23"/>
    <mergeCell ref="RNT23:RNU23"/>
    <mergeCell ref="RNV23:RNW23"/>
    <mergeCell ref="RNX23:RNY23"/>
    <mergeCell ref="RNZ23:ROA23"/>
    <mergeCell ref="ROB23:ROC23"/>
    <mergeCell ref="ROD23:ROE23"/>
    <mergeCell ref="RNG23:RNH23"/>
    <mergeCell ref="RNI23:RNJ23"/>
    <mergeCell ref="RNK23:RNL23"/>
    <mergeCell ref="RNM23:RNN23"/>
    <mergeCell ref="RNO23:RNP23"/>
    <mergeCell ref="RNQ23:RNR23"/>
    <mergeCell ref="RMU23:RMV23"/>
    <mergeCell ref="RMW23:RMX23"/>
    <mergeCell ref="RMY23:RMZ23"/>
    <mergeCell ref="RNA23:RNB23"/>
    <mergeCell ref="RNC23:RND23"/>
    <mergeCell ref="RNE23:RNF23"/>
    <mergeCell ref="RMH23:RMI23"/>
    <mergeCell ref="RMJ23:RMK23"/>
    <mergeCell ref="RML23:RMM23"/>
    <mergeCell ref="RMN23:RMO23"/>
    <mergeCell ref="RMP23:RMQ23"/>
    <mergeCell ref="RMR23:RMS23"/>
    <mergeCell ref="RLV23:RLW23"/>
    <mergeCell ref="RLX23:RLY23"/>
    <mergeCell ref="RLZ23:RMA23"/>
    <mergeCell ref="RMB23:RMC23"/>
    <mergeCell ref="RMD23:RME23"/>
    <mergeCell ref="RMF23:RMG23"/>
    <mergeCell ref="RLI23:RLJ23"/>
    <mergeCell ref="RLK23:RLL23"/>
    <mergeCell ref="RLM23:RLN23"/>
    <mergeCell ref="RLO23:RLP23"/>
    <mergeCell ref="RLQ23:RLR23"/>
    <mergeCell ref="RLS23:RLT23"/>
    <mergeCell ref="RKW23:RKX23"/>
    <mergeCell ref="RKY23:RKZ23"/>
    <mergeCell ref="RLA23:RLB23"/>
    <mergeCell ref="RLC23:RLD23"/>
    <mergeCell ref="RLE23:RLF23"/>
    <mergeCell ref="RLG23:RLH23"/>
    <mergeCell ref="RKJ23:RKK23"/>
    <mergeCell ref="RKL23:RKM23"/>
    <mergeCell ref="RKN23:RKO23"/>
    <mergeCell ref="RKP23:RKQ23"/>
    <mergeCell ref="RKR23:RKS23"/>
    <mergeCell ref="RKT23:RKU23"/>
    <mergeCell ref="RJX23:RJY23"/>
    <mergeCell ref="RJZ23:RKA23"/>
    <mergeCell ref="RKB23:RKC23"/>
    <mergeCell ref="RKD23:RKE23"/>
    <mergeCell ref="RKF23:RKG23"/>
    <mergeCell ref="RKH23:RKI23"/>
    <mergeCell ref="RJK23:RJL23"/>
    <mergeCell ref="RJM23:RJN23"/>
    <mergeCell ref="RJO23:RJP23"/>
    <mergeCell ref="RJQ23:RJR23"/>
    <mergeCell ref="RJS23:RJT23"/>
    <mergeCell ref="RJU23:RJV23"/>
    <mergeCell ref="RIY23:RIZ23"/>
    <mergeCell ref="RJA23:RJB23"/>
    <mergeCell ref="RJC23:RJD23"/>
    <mergeCell ref="RJE23:RJF23"/>
    <mergeCell ref="RJG23:RJH23"/>
    <mergeCell ref="RJI23:RJJ23"/>
    <mergeCell ref="RIL23:RIM23"/>
    <mergeCell ref="RIN23:RIO23"/>
    <mergeCell ref="RIP23:RIQ23"/>
    <mergeCell ref="RIR23:RIS23"/>
    <mergeCell ref="RIT23:RIU23"/>
    <mergeCell ref="RIV23:RIW23"/>
    <mergeCell ref="RHZ23:RIA23"/>
    <mergeCell ref="RIB23:RIC23"/>
    <mergeCell ref="RID23:RIE23"/>
    <mergeCell ref="RIF23:RIG23"/>
    <mergeCell ref="RIH23:RII23"/>
    <mergeCell ref="RIJ23:RIK23"/>
    <mergeCell ref="RHM23:RHN23"/>
    <mergeCell ref="RHO23:RHP23"/>
    <mergeCell ref="RHQ23:RHR23"/>
    <mergeCell ref="RHS23:RHT23"/>
    <mergeCell ref="RHU23:RHV23"/>
    <mergeCell ref="RHW23:RHX23"/>
    <mergeCell ref="RHA23:RHB23"/>
    <mergeCell ref="RHC23:RHD23"/>
    <mergeCell ref="RHE23:RHF23"/>
    <mergeCell ref="RHG23:RHH23"/>
    <mergeCell ref="RHI23:RHJ23"/>
    <mergeCell ref="RHK23:RHL23"/>
    <mergeCell ref="RGN23:RGO23"/>
    <mergeCell ref="RGP23:RGQ23"/>
    <mergeCell ref="RGR23:RGS23"/>
    <mergeCell ref="RGT23:RGU23"/>
    <mergeCell ref="RGV23:RGW23"/>
    <mergeCell ref="RGX23:RGY23"/>
    <mergeCell ref="RGB23:RGC23"/>
    <mergeCell ref="RGD23:RGE23"/>
    <mergeCell ref="RGF23:RGG23"/>
    <mergeCell ref="RGH23:RGI23"/>
    <mergeCell ref="RGJ23:RGK23"/>
    <mergeCell ref="RGL23:RGM23"/>
    <mergeCell ref="RFO23:RFP23"/>
    <mergeCell ref="RFQ23:RFR23"/>
    <mergeCell ref="RFS23:RFT23"/>
    <mergeCell ref="RFU23:RFV23"/>
    <mergeCell ref="RFW23:RFX23"/>
    <mergeCell ref="RFY23:RFZ23"/>
    <mergeCell ref="RFC23:RFD23"/>
    <mergeCell ref="RFE23:RFF23"/>
    <mergeCell ref="RFG23:RFH23"/>
    <mergeCell ref="RFI23:RFJ23"/>
    <mergeCell ref="RFK23:RFL23"/>
    <mergeCell ref="RFM23:RFN23"/>
    <mergeCell ref="REP23:REQ23"/>
    <mergeCell ref="RER23:RES23"/>
    <mergeCell ref="RET23:REU23"/>
    <mergeCell ref="REV23:REW23"/>
    <mergeCell ref="REX23:REY23"/>
    <mergeCell ref="REZ23:RFA23"/>
    <mergeCell ref="RED23:REE23"/>
    <mergeCell ref="REF23:REG23"/>
    <mergeCell ref="REH23:REI23"/>
    <mergeCell ref="REJ23:REK23"/>
    <mergeCell ref="REL23:REM23"/>
    <mergeCell ref="REN23:REO23"/>
    <mergeCell ref="RDQ23:RDR23"/>
    <mergeCell ref="RDS23:RDT23"/>
    <mergeCell ref="RDU23:RDV23"/>
    <mergeCell ref="RDW23:RDX23"/>
    <mergeCell ref="RDY23:RDZ23"/>
    <mergeCell ref="REA23:REB23"/>
    <mergeCell ref="RDE23:RDF23"/>
    <mergeCell ref="RDG23:RDH23"/>
    <mergeCell ref="RDI23:RDJ23"/>
    <mergeCell ref="RDK23:RDL23"/>
    <mergeCell ref="RDM23:RDN23"/>
    <mergeCell ref="RDO23:RDP23"/>
    <mergeCell ref="RCR23:RCS23"/>
    <mergeCell ref="RCT23:RCU23"/>
    <mergeCell ref="RCV23:RCW23"/>
    <mergeCell ref="RCX23:RCY23"/>
    <mergeCell ref="RCZ23:RDA23"/>
    <mergeCell ref="RDB23:RDC23"/>
    <mergeCell ref="RCF23:RCG23"/>
    <mergeCell ref="RCH23:RCI23"/>
    <mergeCell ref="RCJ23:RCK23"/>
    <mergeCell ref="RCL23:RCM23"/>
    <mergeCell ref="RCN23:RCO23"/>
    <mergeCell ref="RCP23:RCQ23"/>
    <mergeCell ref="RBS23:RBT23"/>
    <mergeCell ref="RBU23:RBV23"/>
    <mergeCell ref="RBW23:RBX23"/>
    <mergeCell ref="RBY23:RBZ23"/>
    <mergeCell ref="RCA23:RCB23"/>
    <mergeCell ref="RCC23:RCD23"/>
    <mergeCell ref="RBG23:RBH23"/>
    <mergeCell ref="RBI23:RBJ23"/>
    <mergeCell ref="RBK23:RBL23"/>
    <mergeCell ref="RBM23:RBN23"/>
    <mergeCell ref="RBO23:RBP23"/>
    <mergeCell ref="RBQ23:RBR23"/>
    <mergeCell ref="RAT23:RAU23"/>
    <mergeCell ref="RAV23:RAW23"/>
    <mergeCell ref="RAX23:RAY23"/>
    <mergeCell ref="RAZ23:RBA23"/>
    <mergeCell ref="RBB23:RBC23"/>
    <mergeCell ref="RBD23:RBE23"/>
    <mergeCell ref="RAH23:RAI23"/>
    <mergeCell ref="RAJ23:RAK23"/>
    <mergeCell ref="RAL23:RAM23"/>
    <mergeCell ref="RAN23:RAO23"/>
    <mergeCell ref="RAP23:RAQ23"/>
    <mergeCell ref="RAR23:RAS23"/>
    <mergeCell ref="QZU23:QZV23"/>
    <mergeCell ref="QZW23:QZX23"/>
    <mergeCell ref="QZY23:QZZ23"/>
    <mergeCell ref="RAA23:RAB23"/>
    <mergeCell ref="RAC23:RAD23"/>
    <mergeCell ref="RAE23:RAF23"/>
    <mergeCell ref="QZI23:QZJ23"/>
    <mergeCell ref="QZK23:QZL23"/>
    <mergeCell ref="QZM23:QZN23"/>
    <mergeCell ref="QZO23:QZP23"/>
    <mergeCell ref="QZQ23:QZR23"/>
    <mergeCell ref="QZS23:QZT23"/>
    <mergeCell ref="QYV23:QYW23"/>
    <mergeCell ref="QYX23:QYY23"/>
    <mergeCell ref="QYZ23:QZA23"/>
    <mergeCell ref="QZB23:QZC23"/>
    <mergeCell ref="QZD23:QZE23"/>
    <mergeCell ref="QZF23:QZG23"/>
    <mergeCell ref="QYJ23:QYK23"/>
    <mergeCell ref="QYL23:QYM23"/>
    <mergeCell ref="QYN23:QYO23"/>
    <mergeCell ref="QYP23:QYQ23"/>
    <mergeCell ref="QYR23:QYS23"/>
    <mergeCell ref="QYT23:QYU23"/>
    <mergeCell ref="QXW23:QXX23"/>
    <mergeCell ref="QXY23:QXZ23"/>
    <mergeCell ref="QYA23:QYB23"/>
    <mergeCell ref="QYC23:QYD23"/>
    <mergeCell ref="QYE23:QYF23"/>
    <mergeCell ref="QYG23:QYH23"/>
    <mergeCell ref="QXK23:QXL23"/>
    <mergeCell ref="QXM23:QXN23"/>
    <mergeCell ref="QXO23:QXP23"/>
    <mergeCell ref="QXQ23:QXR23"/>
    <mergeCell ref="QXS23:QXT23"/>
    <mergeCell ref="QXU23:QXV23"/>
    <mergeCell ref="QWX23:QWY23"/>
    <mergeCell ref="QWZ23:QXA23"/>
    <mergeCell ref="QXB23:QXC23"/>
    <mergeCell ref="QXD23:QXE23"/>
    <mergeCell ref="QXF23:QXG23"/>
    <mergeCell ref="QXH23:QXI23"/>
    <mergeCell ref="QWL23:QWM23"/>
    <mergeCell ref="QWN23:QWO23"/>
    <mergeCell ref="QWP23:QWQ23"/>
    <mergeCell ref="QWR23:QWS23"/>
    <mergeCell ref="QWT23:QWU23"/>
    <mergeCell ref="QWV23:QWW23"/>
    <mergeCell ref="QVY23:QVZ23"/>
    <mergeCell ref="QWA23:QWB23"/>
    <mergeCell ref="QWC23:QWD23"/>
    <mergeCell ref="QWE23:QWF23"/>
    <mergeCell ref="QWG23:QWH23"/>
    <mergeCell ref="QWI23:QWJ23"/>
    <mergeCell ref="QVM23:QVN23"/>
    <mergeCell ref="QVO23:QVP23"/>
    <mergeCell ref="QVQ23:QVR23"/>
    <mergeCell ref="QVS23:QVT23"/>
    <mergeCell ref="QVU23:QVV23"/>
    <mergeCell ref="QVW23:QVX23"/>
    <mergeCell ref="QUZ23:QVA23"/>
    <mergeCell ref="QVB23:QVC23"/>
    <mergeCell ref="QVD23:QVE23"/>
    <mergeCell ref="QVF23:QVG23"/>
    <mergeCell ref="QVH23:QVI23"/>
    <mergeCell ref="QVJ23:QVK23"/>
    <mergeCell ref="QUN23:QUO23"/>
    <mergeCell ref="QUP23:QUQ23"/>
    <mergeCell ref="QUR23:QUS23"/>
    <mergeCell ref="QUT23:QUU23"/>
    <mergeCell ref="QUV23:QUW23"/>
    <mergeCell ref="QUX23:QUY23"/>
    <mergeCell ref="QUA23:QUB23"/>
    <mergeCell ref="QUC23:QUD23"/>
    <mergeCell ref="QUE23:QUF23"/>
    <mergeCell ref="QUG23:QUH23"/>
    <mergeCell ref="QUI23:QUJ23"/>
    <mergeCell ref="QUK23:QUL23"/>
    <mergeCell ref="QTO23:QTP23"/>
    <mergeCell ref="QTQ23:QTR23"/>
    <mergeCell ref="QTS23:QTT23"/>
    <mergeCell ref="QTU23:QTV23"/>
    <mergeCell ref="QTW23:QTX23"/>
    <mergeCell ref="QTY23:QTZ23"/>
    <mergeCell ref="QTB23:QTC23"/>
    <mergeCell ref="QTD23:QTE23"/>
    <mergeCell ref="QTF23:QTG23"/>
    <mergeCell ref="QTH23:QTI23"/>
    <mergeCell ref="QTJ23:QTK23"/>
    <mergeCell ref="QTL23:QTM23"/>
    <mergeCell ref="QSP23:QSQ23"/>
    <mergeCell ref="QSR23:QSS23"/>
    <mergeCell ref="QST23:QSU23"/>
    <mergeCell ref="QSV23:QSW23"/>
    <mergeCell ref="QSX23:QSY23"/>
    <mergeCell ref="QSZ23:QTA23"/>
    <mergeCell ref="QSC23:QSD23"/>
    <mergeCell ref="QSE23:QSF23"/>
    <mergeCell ref="QSG23:QSH23"/>
    <mergeCell ref="QSI23:QSJ23"/>
    <mergeCell ref="QSK23:QSL23"/>
    <mergeCell ref="QSM23:QSN23"/>
    <mergeCell ref="QRQ23:QRR23"/>
    <mergeCell ref="QRS23:QRT23"/>
    <mergeCell ref="QRU23:QRV23"/>
    <mergeCell ref="QRW23:QRX23"/>
    <mergeCell ref="QRY23:QRZ23"/>
    <mergeCell ref="QSA23:QSB23"/>
    <mergeCell ref="QRD23:QRE23"/>
    <mergeCell ref="QRF23:QRG23"/>
    <mergeCell ref="QRH23:QRI23"/>
    <mergeCell ref="QRJ23:QRK23"/>
    <mergeCell ref="QRL23:QRM23"/>
    <mergeCell ref="QRN23:QRO23"/>
    <mergeCell ref="QQR23:QQS23"/>
    <mergeCell ref="QQT23:QQU23"/>
    <mergeCell ref="QQV23:QQW23"/>
    <mergeCell ref="QQX23:QQY23"/>
    <mergeCell ref="QQZ23:QRA23"/>
    <mergeCell ref="QRB23:QRC23"/>
    <mergeCell ref="QQE23:QQF23"/>
    <mergeCell ref="QQG23:QQH23"/>
    <mergeCell ref="QQI23:QQJ23"/>
    <mergeCell ref="QQK23:QQL23"/>
    <mergeCell ref="QQM23:QQN23"/>
    <mergeCell ref="QQO23:QQP23"/>
    <mergeCell ref="QPS23:QPT23"/>
    <mergeCell ref="QPU23:QPV23"/>
    <mergeCell ref="QPW23:QPX23"/>
    <mergeCell ref="QPY23:QPZ23"/>
    <mergeCell ref="QQA23:QQB23"/>
    <mergeCell ref="QQC23:QQD23"/>
    <mergeCell ref="QPF23:QPG23"/>
    <mergeCell ref="QPH23:QPI23"/>
    <mergeCell ref="QPJ23:QPK23"/>
    <mergeCell ref="QPL23:QPM23"/>
    <mergeCell ref="QPN23:QPO23"/>
    <mergeCell ref="QPP23:QPQ23"/>
    <mergeCell ref="QOT23:QOU23"/>
    <mergeCell ref="QOV23:QOW23"/>
    <mergeCell ref="QOX23:QOY23"/>
    <mergeCell ref="QOZ23:QPA23"/>
    <mergeCell ref="QPB23:QPC23"/>
    <mergeCell ref="QPD23:QPE23"/>
    <mergeCell ref="QOG23:QOH23"/>
    <mergeCell ref="QOI23:QOJ23"/>
    <mergeCell ref="QOK23:QOL23"/>
    <mergeCell ref="QOM23:QON23"/>
    <mergeCell ref="QOO23:QOP23"/>
    <mergeCell ref="QOQ23:QOR23"/>
    <mergeCell ref="QNU23:QNV23"/>
    <mergeCell ref="QNW23:QNX23"/>
    <mergeCell ref="QNY23:QNZ23"/>
    <mergeCell ref="QOA23:QOB23"/>
    <mergeCell ref="QOC23:QOD23"/>
    <mergeCell ref="QOE23:QOF23"/>
    <mergeCell ref="QNH23:QNI23"/>
    <mergeCell ref="QNJ23:QNK23"/>
    <mergeCell ref="QNL23:QNM23"/>
    <mergeCell ref="QNN23:QNO23"/>
    <mergeCell ref="QNP23:QNQ23"/>
    <mergeCell ref="QNR23:QNS23"/>
    <mergeCell ref="QMV23:QMW23"/>
    <mergeCell ref="QMX23:QMY23"/>
    <mergeCell ref="QMZ23:QNA23"/>
    <mergeCell ref="QNB23:QNC23"/>
    <mergeCell ref="QND23:QNE23"/>
    <mergeCell ref="QNF23:QNG23"/>
    <mergeCell ref="QMI23:QMJ23"/>
    <mergeCell ref="QMK23:QML23"/>
    <mergeCell ref="QMM23:QMN23"/>
    <mergeCell ref="QMO23:QMP23"/>
    <mergeCell ref="QMQ23:QMR23"/>
    <mergeCell ref="QMS23:QMT23"/>
    <mergeCell ref="QLW23:QLX23"/>
    <mergeCell ref="QLY23:QLZ23"/>
    <mergeCell ref="QMA23:QMB23"/>
    <mergeCell ref="QMC23:QMD23"/>
    <mergeCell ref="QME23:QMF23"/>
    <mergeCell ref="QMG23:QMH23"/>
    <mergeCell ref="QLJ23:QLK23"/>
    <mergeCell ref="QLL23:QLM23"/>
    <mergeCell ref="QLN23:QLO23"/>
    <mergeCell ref="QLP23:QLQ23"/>
    <mergeCell ref="QLR23:QLS23"/>
    <mergeCell ref="QLT23:QLU23"/>
    <mergeCell ref="QKX23:QKY23"/>
    <mergeCell ref="QKZ23:QLA23"/>
    <mergeCell ref="QLB23:QLC23"/>
    <mergeCell ref="QLD23:QLE23"/>
    <mergeCell ref="QLF23:QLG23"/>
    <mergeCell ref="QLH23:QLI23"/>
    <mergeCell ref="QKK23:QKL23"/>
    <mergeCell ref="QKM23:QKN23"/>
    <mergeCell ref="QKO23:QKP23"/>
    <mergeCell ref="QKQ23:QKR23"/>
    <mergeCell ref="QKS23:QKT23"/>
    <mergeCell ref="QKU23:QKV23"/>
    <mergeCell ref="QJY23:QJZ23"/>
    <mergeCell ref="QKA23:QKB23"/>
    <mergeCell ref="QKC23:QKD23"/>
    <mergeCell ref="QKE23:QKF23"/>
    <mergeCell ref="QKG23:QKH23"/>
    <mergeCell ref="QKI23:QKJ23"/>
    <mergeCell ref="QJL23:QJM23"/>
    <mergeCell ref="QJN23:QJO23"/>
    <mergeCell ref="QJP23:QJQ23"/>
    <mergeCell ref="QJR23:QJS23"/>
    <mergeCell ref="QJT23:QJU23"/>
    <mergeCell ref="QJV23:QJW23"/>
    <mergeCell ref="QIZ23:QJA23"/>
    <mergeCell ref="QJB23:QJC23"/>
    <mergeCell ref="QJD23:QJE23"/>
    <mergeCell ref="QJF23:QJG23"/>
    <mergeCell ref="QJH23:QJI23"/>
    <mergeCell ref="QJJ23:QJK23"/>
    <mergeCell ref="QIM23:QIN23"/>
    <mergeCell ref="QIO23:QIP23"/>
    <mergeCell ref="QIQ23:QIR23"/>
    <mergeCell ref="QIS23:QIT23"/>
    <mergeCell ref="QIU23:QIV23"/>
    <mergeCell ref="QIW23:QIX23"/>
    <mergeCell ref="QIA23:QIB23"/>
    <mergeCell ref="QIC23:QID23"/>
    <mergeCell ref="QIE23:QIF23"/>
    <mergeCell ref="QIG23:QIH23"/>
    <mergeCell ref="QII23:QIJ23"/>
    <mergeCell ref="QIK23:QIL23"/>
    <mergeCell ref="QHN23:QHO23"/>
    <mergeCell ref="QHP23:QHQ23"/>
    <mergeCell ref="QHR23:QHS23"/>
    <mergeCell ref="QHT23:QHU23"/>
    <mergeCell ref="QHV23:QHW23"/>
    <mergeCell ref="QHX23:QHY23"/>
    <mergeCell ref="QHB23:QHC23"/>
    <mergeCell ref="QHD23:QHE23"/>
    <mergeCell ref="QHF23:QHG23"/>
    <mergeCell ref="QHH23:QHI23"/>
    <mergeCell ref="QHJ23:QHK23"/>
    <mergeCell ref="QHL23:QHM23"/>
    <mergeCell ref="QGO23:QGP23"/>
    <mergeCell ref="QGQ23:QGR23"/>
    <mergeCell ref="QGS23:QGT23"/>
    <mergeCell ref="QGU23:QGV23"/>
    <mergeCell ref="QGW23:QGX23"/>
    <mergeCell ref="QGY23:QGZ23"/>
    <mergeCell ref="QGC23:QGD23"/>
    <mergeCell ref="QGE23:QGF23"/>
    <mergeCell ref="QGG23:QGH23"/>
    <mergeCell ref="QGI23:QGJ23"/>
    <mergeCell ref="QGK23:QGL23"/>
    <mergeCell ref="QGM23:QGN23"/>
    <mergeCell ref="QFP23:QFQ23"/>
    <mergeCell ref="QFR23:QFS23"/>
    <mergeCell ref="QFT23:QFU23"/>
    <mergeCell ref="QFV23:QFW23"/>
    <mergeCell ref="QFX23:QFY23"/>
    <mergeCell ref="QFZ23:QGA23"/>
    <mergeCell ref="QFD23:QFE23"/>
    <mergeCell ref="QFF23:QFG23"/>
    <mergeCell ref="QFH23:QFI23"/>
    <mergeCell ref="QFJ23:QFK23"/>
    <mergeCell ref="QFL23:QFM23"/>
    <mergeCell ref="QFN23:QFO23"/>
    <mergeCell ref="QEQ23:QER23"/>
    <mergeCell ref="QES23:QET23"/>
    <mergeCell ref="QEU23:QEV23"/>
    <mergeCell ref="QEW23:QEX23"/>
    <mergeCell ref="QEY23:QEZ23"/>
    <mergeCell ref="QFA23:QFB23"/>
    <mergeCell ref="QEE23:QEF23"/>
    <mergeCell ref="QEG23:QEH23"/>
    <mergeCell ref="QEI23:QEJ23"/>
    <mergeCell ref="QEK23:QEL23"/>
    <mergeCell ref="QEM23:QEN23"/>
    <mergeCell ref="QEO23:QEP23"/>
    <mergeCell ref="QDR23:QDS23"/>
    <mergeCell ref="QDT23:QDU23"/>
    <mergeCell ref="QDV23:QDW23"/>
    <mergeCell ref="QDX23:QDY23"/>
    <mergeCell ref="QDZ23:QEA23"/>
    <mergeCell ref="QEB23:QEC23"/>
    <mergeCell ref="QDF23:QDG23"/>
    <mergeCell ref="QDH23:QDI23"/>
    <mergeCell ref="QDJ23:QDK23"/>
    <mergeCell ref="QDL23:QDM23"/>
    <mergeCell ref="QDN23:QDO23"/>
    <mergeCell ref="QDP23:QDQ23"/>
    <mergeCell ref="QCS23:QCT23"/>
    <mergeCell ref="QCU23:QCV23"/>
    <mergeCell ref="QCW23:QCX23"/>
    <mergeCell ref="QCY23:QCZ23"/>
    <mergeCell ref="QDA23:QDB23"/>
    <mergeCell ref="QDC23:QDD23"/>
    <mergeCell ref="QCG23:QCH23"/>
    <mergeCell ref="QCI23:QCJ23"/>
    <mergeCell ref="QCK23:QCL23"/>
    <mergeCell ref="QCM23:QCN23"/>
    <mergeCell ref="QCO23:QCP23"/>
    <mergeCell ref="QCQ23:QCR23"/>
    <mergeCell ref="QBT23:QBU23"/>
    <mergeCell ref="QBV23:QBW23"/>
    <mergeCell ref="QBX23:QBY23"/>
    <mergeCell ref="QBZ23:QCA23"/>
    <mergeCell ref="QCB23:QCC23"/>
    <mergeCell ref="QCD23:QCE23"/>
    <mergeCell ref="QBH23:QBI23"/>
    <mergeCell ref="QBJ23:QBK23"/>
    <mergeCell ref="QBL23:QBM23"/>
    <mergeCell ref="QBN23:QBO23"/>
    <mergeCell ref="QBP23:QBQ23"/>
    <mergeCell ref="QBR23:QBS23"/>
    <mergeCell ref="QAU23:QAV23"/>
    <mergeCell ref="QAW23:QAX23"/>
    <mergeCell ref="QAY23:QAZ23"/>
    <mergeCell ref="QBA23:QBB23"/>
    <mergeCell ref="QBC23:QBD23"/>
    <mergeCell ref="QBE23:QBF23"/>
    <mergeCell ref="QAI23:QAJ23"/>
    <mergeCell ref="QAK23:QAL23"/>
    <mergeCell ref="QAM23:QAN23"/>
    <mergeCell ref="QAO23:QAP23"/>
    <mergeCell ref="QAQ23:QAR23"/>
    <mergeCell ref="QAS23:QAT23"/>
    <mergeCell ref="PZV23:PZW23"/>
    <mergeCell ref="PZX23:PZY23"/>
    <mergeCell ref="PZZ23:QAA23"/>
    <mergeCell ref="QAB23:QAC23"/>
    <mergeCell ref="QAD23:QAE23"/>
    <mergeCell ref="QAF23:QAG23"/>
    <mergeCell ref="PZJ23:PZK23"/>
    <mergeCell ref="PZL23:PZM23"/>
    <mergeCell ref="PZN23:PZO23"/>
    <mergeCell ref="PZP23:PZQ23"/>
    <mergeCell ref="PZR23:PZS23"/>
    <mergeCell ref="PZT23:PZU23"/>
    <mergeCell ref="PYW23:PYX23"/>
    <mergeCell ref="PYY23:PYZ23"/>
    <mergeCell ref="PZA23:PZB23"/>
    <mergeCell ref="PZC23:PZD23"/>
    <mergeCell ref="PZE23:PZF23"/>
    <mergeCell ref="PZG23:PZH23"/>
    <mergeCell ref="PYK23:PYL23"/>
    <mergeCell ref="PYM23:PYN23"/>
    <mergeCell ref="PYO23:PYP23"/>
    <mergeCell ref="PYQ23:PYR23"/>
    <mergeCell ref="PYS23:PYT23"/>
    <mergeCell ref="PYU23:PYV23"/>
    <mergeCell ref="PXX23:PXY23"/>
    <mergeCell ref="PXZ23:PYA23"/>
    <mergeCell ref="PYB23:PYC23"/>
    <mergeCell ref="PYD23:PYE23"/>
    <mergeCell ref="PYF23:PYG23"/>
    <mergeCell ref="PYH23:PYI23"/>
    <mergeCell ref="PXL23:PXM23"/>
    <mergeCell ref="PXN23:PXO23"/>
    <mergeCell ref="PXP23:PXQ23"/>
    <mergeCell ref="PXR23:PXS23"/>
    <mergeCell ref="PXT23:PXU23"/>
    <mergeCell ref="PXV23:PXW23"/>
    <mergeCell ref="PWY23:PWZ23"/>
    <mergeCell ref="PXA23:PXB23"/>
    <mergeCell ref="PXC23:PXD23"/>
    <mergeCell ref="PXE23:PXF23"/>
    <mergeCell ref="PXG23:PXH23"/>
    <mergeCell ref="PXI23:PXJ23"/>
    <mergeCell ref="PWM23:PWN23"/>
    <mergeCell ref="PWO23:PWP23"/>
    <mergeCell ref="PWQ23:PWR23"/>
    <mergeCell ref="PWS23:PWT23"/>
    <mergeCell ref="PWU23:PWV23"/>
    <mergeCell ref="PWW23:PWX23"/>
    <mergeCell ref="PVZ23:PWA23"/>
    <mergeCell ref="PWB23:PWC23"/>
    <mergeCell ref="PWD23:PWE23"/>
    <mergeCell ref="PWF23:PWG23"/>
    <mergeCell ref="PWH23:PWI23"/>
    <mergeCell ref="PWJ23:PWK23"/>
    <mergeCell ref="PVN23:PVO23"/>
    <mergeCell ref="PVP23:PVQ23"/>
    <mergeCell ref="PVR23:PVS23"/>
    <mergeCell ref="PVT23:PVU23"/>
    <mergeCell ref="PVV23:PVW23"/>
    <mergeCell ref="PVX23:PVY23"/>
    <mergeCell ref="PVA23:PVB23"/>
    <mergeCell ref="PVC23:PVD23"/>
    <mergeCell ref="PVE23:PVF23"/>
    <mergeCell ref="PVG23:PVH23"/>
    <mergeCell ref="PVI23:PVJ23"/>
    <mergeCell ref="PVK23:PVL23"/>
    <mergeCell ref="PUO23:PUP23"/>
    <mergeCell ref="PUQ23:PUR23"/>
    <mergeCell ref="PUS23:PUT23"/>
    <mergeCell ref="PUU23:PUV23"/>
    <mergeCell ref="PUW23:PUX23"/>
    <mergeCell ref="PUY23:PUZ23"/>
    <mergeCell ref="PUB23:PUC23"/>
    <mergeCell ref="PUD23:PUE23"/>
    <mergeCell ref="PUF23:PUG23"/>
    <mergeCell ref="PUH23:PUI23"/>
    <mergeCell ref="PUJ23:PUK23"/>
    <mergeCell ref="PUL23:PUM23"/>
    <mergeCell ref="PTP23:PTQ23"/>
    <mergeCell ref="PTR23:PTS23"/>
    <mergeCell ref="PTT23:PTU23"/>
    <mergeCell ref="PTV23:PTW23"/>
    <mergeCell ref="PTX23:PTY23"/>
    <mergeCell ref="PTZ23:PUA23"/>
    <mergeCell ref="PTC23:PTD23"/>
    <mergeCell ref="PTE23:PTF23"/>
    <mergeCell ref="PTG23:PTH23"/>
    <mergeCell ref="PTI23:PTJ23"/>
    <mergeCell ref="PTK23:PTL23"/>
    <mergeCell ref="PTM23:PTN23"/>
    <mergeCell ref="PSQ23:PSR23"/>
    <mergeCell ref="PSS23:PST23"/>
    <mergeCell ref="PSU23:PSV23"/>
    <mergeCell ref="PSW23:PSX23"/>
    <mergeCell ref="PSY23:PSZ23"/>
    <mergeCell ref="PTA23:PTB23"/>
    <mergeCell ref="PSD23:PSE23"/>
    <mergeCell ref="PSF23:PSG23"/>
    <mergeCell ref="PSH23:PSI23"/>
    <mergeCell ref="PSJ23:PSK23"/>
    <mergeCell ref="PSL23:PSM23"/>
    <mergeCell ref="PSN23:PSO23"/>
    <mergeCell ref="PRR23:PRS23"/>
    <mergeCell ref="PRT23:PRU23"/>
    <mergeCell ref="PRV23:PRW23"/>
    <mergeCell ref="PRX23:PRY23"/>
    <mergeCell ref="PRZ23:PSA23"/>
    <mergeCell ref="PSB23:PSC23"/>
    <mergeCell ref="PRE23:PRF23"/>
    <mergeCell ref="PRG23:PRH23"/>
    <mergeCell ref="PRI23:PRJ23"/>
    <mergeCell ref="PRK23:PRL23"/>
    <mergeCell ref="PRM23:PRN23"/>
    <mergeCell ref="PRO23:PRP23"/>
    <mergeCell ref="PQS23:PQT23"/>
    <mergeCell ref="PQU23:PQV23"/>
    <mergeCell ref="PQW23:PQX23"/>
    <mergeCell ref="PQY23:PQZ23"/>
    <mergeCell ref="PRA23:PRB23"/>
    <mergeCell ref="PRC23:PRD23"/>
    <mergeCell ref="PQF23:PQG23"/>
    <mergeCell ref="PQH23:PQI23"/>
    <mergeCell ref="PQJ23:PQK23"/>
    <mergeCell ref="PQL23:PQM23"/>
    <mergeCell ref="PQN23:PQO23"/>
    <mergeCell ref="PQP23:PQQ23"/>
    <mergeCell ref="PPT23:PPU23"/>
    <mergeCell ref="PPV23:PPW23"/>
    <mergeCell ref="PPX23:PPY23"/>
    <mergeCell ref="PPZ23:PQA23"/>
    <mergeCell ref="PQB23:PQC23"/>
    <mergeCell ref="PQD23:PQE23"/>
    <mergeCell ref="PPG23:PPH23"/>
    <mergeCell ref="PPI23:PPJ23"/>
    <mergeCell ref="PPK23:PPL23"/>
    <mergeCell ref="PPM23:PPN23"/>
    <mergeCell ref="PPO23:PPP23"/>
    <mergeCell ref="PPQ23:PPR23"/>
    <mergeCell ref="POU23:POV23"/>
    <mergeCell ref="POW23:POX23"/>
    <mergeCell ref="POY23:POZ23"/>
    <mergeCell ref="PPA23:PPB23"/>
    <mergeCell ref="PPC23:PPD23"/>
    <mergeCell ref="PPE23:PPF23"/>
    <mergeCell ref="POH23:POI23"/>
    <mergeCell ref="POJ23:POK23"/>
    <mergeCell ref="POL23:POM23"/>
    <mergeCell ref="PON23:POO23"/>
    <mergeCell ref="POP23:POQ23"/>
    <mergeCell ref="POR23:POS23"/>
    <mergeCell ref="PNV23:PNW23"/>
    <mergeCell ref="PNX23:PNY23"/>
    <mergeCell ref="PNZ23:POA23"/>
    <mergeCell ref="POB23:POC23"/>
    <mergeCell ref="POD23:POE23"/>
    <mergeCell ref="POF23:POG23"/>
    <mergeCell ref="PNI23:PNJ23"/>
    <mergeCell ref="PNK23:PNL23"/>
    <mergeCell ref="PNM23:PNN23"/>
    <mergeCell ref="PNO23:PNP23"/>
    <mergeCell ref="PNQ23:PNR23"/>
    <mergeCell ref="PNS23:PNT23"/>
    <mergeCell ref="PMW23:PMX23"/>
    <mergeCell ref="PMY23:PMZ23"/>
    <mergeCell ref="PNA23:PNB23"/>
    <mergeCell ref="PNC23:PND23"/>
    <mergeCell ref="PNE23:PNF23"/>
    <mergeCell ref="PNG23:PNH23"/>
    <mergeCell ref="PMJ23:PMK23"/>
    <mergeCell ref="PML23:PMM23"/>
    <mergeCell ref="PMN23:PMO23"/>
    <mergeCell ref="PMP23:PMQ23"/>
    <mergeCell ref="PMR23:PMS23"/>
    <mergeCell ref="PMT23:PMU23"/>
    <mergeCell ref="PLX23:PLY23"/>
    <mergeCell ref="PLZ23:PMA23"/>
    <mergeCell ref="PMB23:PMC23"/>
    <mergeCell ref="PMD23:PME23"/>
    <mergeCell ref="PMF23:PMG23"/>
    <mergeCell ref="PMH23:PMI23"/>
    <mergeCell ref="PLK23:PLL23"/>
    <mergeCell ref="PLM23:PLN23"/>
    <mergeCell ref="PLO23:PLP23"/>
    <mergeCell ref="PLQ23:PLR23"/>
    <mergeCell ref="PLS23:PLT23"/>
    <mergeCell ref="PLU23:PLV23"/>
    <mergeCell ref="PKY23:PKZ23"/>
    <mergeCell ref="PLA23:PLB23"/>
    <mergeCell ref="PLC23:PLD23"/>
    <mergeCell ref="PLE23:PLF23"/>
    <mergeCell ref="PLG23:PLH23"/>
    <mergeCell ref="PLI23:PLJ23"/>
    <mergeCell ref="PKL23:PKM23"/>
    <mergeCell ref="PKN23:PKO23"/>
    <mergeCell ref="PKP23:PKQ23"/>
    <mergeCell ref="PKR23:PKS23"/>
    <mergeCell ref="PKT23:PKU23"/>
    <mergeCell ref="PKV23:PKW23"/>
    <mergeCell ref="PJZ23:PKA23"/>
    <mergeCell ref="PKB23:PKC23"/>
    <mergeCell ref="PKD23:PKE23"/>
    <mergeCell ref="PKF23:PKG23"/>
    <mergeCell ref="PKH23:PKI23"/>
    <mergeCell ref="PKJ23:PKK23"/>
    <mergeCell ref="PJM23:PJN23"/>
    <mergeCell ref="PJO23:PJP23"/>
    <mergeCell ref="PJQ23:PJR23"/>
    <mergeCell ref="PJS23:PJT23"/>
    <mergeCell ref="PJU23:PJV23"/>
    <mergeCell ref="PJW23:PJX23"/>
    <mergeCell ref="PJA23:PJB23"/>
    <mergeCell ref="PJC23:PJD23"/>
    <mergeCell ref="PJE23:PJF23"/>
    <mergeCell ref="PJG23:PJH23"/>
    <mergeCell ref="PJI23:PJJ23"/>
    <mergeCell ref="PJK23:PJL23"/>
    <mergeCell ref="PIN23:PIO23"/>
    <mergeCell ref="PIP23:PIQ23"/>
    <mergeCell ref="PIR23:PIS23"/>
    <mergeCell ref="PIT23:PIU23"/>
    <mergeCell ref="PIV23:PIW23"/>
    <mergeCell ref="PIX23:PIY23"/>
    <mergeCell ref="PIB23:PIC23"/>
    <mergeCell ref="PID23:PIE23"/>
    <mergeCell ref="PIF23:PIG23"/>
    <mergeCell ref="PIH23:PII23"/>
    <mergeCell ref="PIJ23:PIK23"/>
    <mergeCell ref="PIL23:PIM23"/>
    <mergeCell ref="PHO23:PHP23"/>
    <mergeCell ref="PHQ23:PHR23"/>
    <mergeCell ref="PHS23:PHT23"/>
    <mergeCell ref="PHU23:PHV23"/>
    <mergeCell ref="PHW23:PHX23"/>
    <mergeCell ref="PHY23:PHZ23"/>
    <mergeCell ref="PHC23:PHD23"/>
    <mergeCell ref="PHE23:PHF23"/>
    <mergeCell ref="PHG23:PHH23"/>
    <mergeCell ref="PHI23:PHJ23"/>
    <mergeCell ref="PHK23:PHL23"/>
    <mergeCell ref="PHM23:PHN23"/>
    <mergeCell ref="PGP23:PGQ23"/>
    <mergeCell ref="PGR23:PGS23"/>
    <mergeCell ref="PGT23:PGU23"/>
    <mergeCell ref="PGV23:PGW23"/>
    <mergeCell ref="PGX23:PGY23"/>
    <mergeCell ref="PGZ23:PHA23"/>
    <mergeCell ref="PGD23:PGE23"/>
    <mergeCell ref="PGF23:PGG23"/>
    <mergeCell ref="PGH23:PGI23"/>
    <mergeCell ref="PGJ23:PGK23"/>
    <mergeCell ref="PGL23:PGM23"/>
    <mergeCell ref="PGN23:PGO23"/>
    <mergeCell ref="PFQ23:PFR23"/>
    <mergeCell ref="PFS23:PFT23"/>
    <mergeCell ref="PFU23:PFV23"/>
    <mergeCell ref="PFW23:PFX23"/>
    <mergeCell ref="PFY23:PFZ23"/>
    <mergeCell ref="PGA23:PGB23"/>
    <mergeCell ref="PFE23:PFF23"/>
    <mergeCell ref="PFG23:PFH23"/>
    <mergeCell ref="PFI23:PFJ23"/>
    <mergeCell ref="PFK23:PFL23"/>
    <mergeCell ref="PFM23:PFN23"/>
    <mergeCell ref="PFO23:PFP23"/>
    <mergeCell ref="PER23:PES23"/>
    <mergeCell ref="PET23:PEU23"/>
    <mergeCell ref="PEV23:PEW23"/>
    <mergeCell ref="PEX23:PEY23"/>
    <mergeCell ref="PEZ23:PFA23"/>
    <mergeCell ref="PFB23:PFC23"/>
    <mergeCell ref="PEF23:PEG23"/>
    <mergeCell ref="PEH23:PEI23"/>
    <mergeCell ref="PEJ23:PEK23"/>
    <mergeCell ref="PEL23:PEM23"/>
    <mergeCell ref="PEN23:PEO23"/>
    <mergeCell ref="PEP23:PEQ23"/>
    <mergeCell ref="PDS23:PDT23"/>
    <mergeCell ref="PDU23:PDV23"/>
    <mergeCell ref="PDW23:PDX23"/>
    <mergeCell ref="PDY23:PDZ23"/>
    <mergeCell ref="PEA23:PEB23"/>
    <mergeCell ref="PEC23:PED23"/>
    <mergeCell ref="PDG23:PDH23"/>
    <mergeCell ref="PDI23:PDJ23"/>
    <mergeCell ref="PDK23:PDL23"/>
    <mergeCell ref="PDM23:PDN23"/>
    <mergeCell ref="PDO23:PDP23"/>
    <mergeCell ref="PDQ23:PDR23"/>
    <mergeCell ref="PCT23:PCU23"/>
    <mergeCell ref="PCV23:PCW23"/>
    <mergeCell ref="PCX23:PCY23"/>
    <mergeCell ref="PCZ23:PDA23"/>
    <mergeCell ref="PDB23:PDC23"/>
    <mergeCell ref="PDD23:PDE23"/>
    <mergeCell ref="PCH23:PCI23"/>
    <mergeCell ref="PCJ23:PCK23"/>
    <mergeCell ref="PCL23:PCM23"/>
    <mergeCell ref="PCN23:PCO23"/>
    <mergeCell ref="PCP23:PCQ23"/>
    <mergeCell ref="PCR23:PCS23"/>
    <mergeCell ref="PBU23:PBV23"/>
    <mergeCell ref="PBW23:PBX23"/>
    <mergeCell ref="PBY23:PBZ23"/>
    <mergeCell ref="PCA23:PCB23"/>
    <mergeCell ref="PCC23:PCD23"/>
    <mergeCell ref="PCE23:PCF23"/>
    <mergeCell ref="PBI23:PBJ23"/>
    <mergeCell ref="PBK23:PBL23"/>
    <mergeCell ref="PBM23:PBN23"/>
    <mergeCell ref="PBO23:PBP23"/>
    <mergeCell ref="PBQ23:PBR23"/>
    <mergeCell ref="PBS23:PBT23"/>
    <mergeCell ref="PAV23:PAW23"/>
    <mergeCell ref="PAX23:PAY23"/>
    <mergeCell ref="PAZ23:PBA23"/>
    <mergeCell ref="PBB23:PBC23"/>
    <mergeCell ref="PBD23:PBE23"/>
    <mergeCell ref="PBF23:PBG23"/>
    <mergeCell ref="PAJ23:PAK23"/>
    <mergeCell ref="PAL23:PAM23"/>
    <mergeCell ref="PAN23:PAO23"/>
    <mergeCell ref="PAP23:PAQ23"/>
    <mergeCell ref="PAR23:PAS23"/>
    <mergeCell ref="PAT23:PAU23"/>
    <mergeCell ref="OZW23:OZX23"/>
    <mergeCell ref="OZY23:OZZ23"/>
    <mergeCell ref="PAA23:PAB23"/>
    <mergeCell ref="PAC23:PAD23"/>
    <mergeCell ref="PAE23:PAF23"/>
    <mergeCell ref="PAG23:PAH23"/>
    <mergeCell ref="OZK23:OZL23"/>
    <mergeCell ref="OZM23:OZN23"/>
    <mergeCell ref="OZO23:OZP23"/>
    <mergeCell ref="OZQ23:OZR23"/>
    <mergeCell ref="OZS23:OZT23"/>
    <mergeCell ref="OZU23:OZV23"/>
    <mergeCell ref="OYX23:OYY23"/>
    <mergeCell ref="OYZ23:OZA23"/>
    <mergeCell ref="OZB23:OZC23"/>
    <mergeCell ref="OZD23:OZE23"/>
    <mergeCell ref="OZF23:OZG23"/>
    <mergeCell ref="OZH23:OZI23"/>
    <mergeCell ref="OYL23:OYM23"/>
    <mergeCell ref="OYN23:OYO23"/>
    <mergeCell ref="OYP23:OYQ23"/>
    <mergeCell ref="OYR23:OYS23"/>
    <mergeCell ref="OYT23:OYU23"/>
    <mergeCell ref="OYV23:OYW23"/>
    <mergeCell ref="OXY23:OXZ23"/>
    <mergeCell ref="OYA23:OYB23"/>
    <mergeCell ref="OYC23:OYD23"/>
    <mergeCell ref="OYE23:OYF23"/>
    <mergeCell ref="OYG23:OYH23"/>
    <mergeCell ref="OYI23:OYJ23"/>
    <mergeCell ref="OXM23:OXN23"/>
    <mergeCell ref="OXO23:OXP23"/>
    <mergeCell ref="OXQ23:OXR23"/>
    <mergeCell ref="OXS23:OXT23"/>
    <mergeCell ref="OXU23:OXV23"/>
    <mergeCell ref="OXW23:OXX23"/>
    <mergeCell ref="OWZ23:OXA23"/>
    <mergeCell ref="OXB23:OXC23"/>
    <mergeCell ref="OXD23:OXE23"/>
    <mergeCell ref="OXF23:OXG23"/>
    <mergeCell ref="OXH23:OXI23"/>
    <mergeCell ref="OXJ23:OXK23"/>
    <mergeCell ref="OWN23:OWO23"/>
    <mergeCell ref="OWP23:OWQ23"/>
    <mergeCell ref="OWR23:OWS23"/>
    <mergeCell ref="OWT23:OWU23"/>
    <mergeCell ref="OWV23:OWW23"/>
    <mergeCell ref="OWX23:OWY23"/>
    <mergeCell ref="OWA23:OWB23"/>
    <mergeCell ref="OWC23:OWD23"/>
    <mergeCell ref="OWE23:OWF23"/>
    <mergeCell ref="OWG23:OWH23"/>
    <mergeCell ref="OWI23:OWJ23"/>
    <mergeCell ref="OWK23:OWL23"/>
    <mergeCell ref="OVO23:OVP23"/>
    <mergeCell ref="OVQ23:OVR23"/>
    <mergeCell ref="OVS23:OVT23"/>
    <mergeCell ref="OVU23:OVV23"/>
    <mergeCell ref="OVW23:OVX23"/>
    <mergeCell ref="OVY23:OVZ23"/>
    <mergeCell ref="OVB23:OVC23"/>
    <mergeCell ref="OVD23:OVE23"/>
    <mergeCell ref="OVF23:OVG23"/>
    <mergeCell ref="OVH23:OVI23"/>
    <mergeCell ref="OVJ23:OVK23"/>
    <mergeCell ref="OVL23:OVM23"/>
    <mergeCell ref="OUP23:OUQ23"/>
    <mergeCell ref="OUR23:OUS23"/>
    <mergeCell ref="OUT23:OUU23"/>
    <mergeCell ref="OUV23:OUW23"/>
    <mergeCell ref="OUX23:OUY23"/>
    <mergeCell ref="OUZ23:OVA23"/>
    <mergeCell ref="OUC23:OUD23"/>
    <mergeCell ref="OUE23:OUF23"/>
    <mergeCell ref="OUG23:OUH23"/>
    <mergeCell ref="OUI23:OUJ23"/>
    <mergeCell ref="OUK23:OUL23"/>
    <mergeCell ref="OUM23:OUN23"/>
    <mergeCell ref="OTQ23:OTR23"/>
    <mergeCell ref="OTS23:OTT23"/>
    <mergeCell ref="OTU23:OTV23"/>
    <mergeCell ref="OTW23:OTX23"/>
    <mergeCell ref="OTY23:OTZ23"/>
    <mergeCell ref="OUA23:OUB23"/>
    <mergeCell ref="OTD23:OTE23"/>
    <mergeCell ref="OTF23:OTG23"/>
    <mergeCell ref="OTH23:OTI23"/>
    <mergeCell ref="OTJ23:OTK23"/>
    <mergeCell ref="OTL23:OTM23"/>
    <mergeCell ref="OTN23:OTO23"/>
    <mergeCell ref="OSR23:OSS23"/>
    <mergeCell ref="OST23:OSU23"/>
    <mergeCell ref="OSV23:OSW23"/>
    <mergeCell ref="OSX23:OSY23"/>
    <mergeCell ref="OSZ23:OTA23"/>
    <mergeCell ref="OTB23:OTC23"/>
    <mergeCell ref="OSE23:OSF23"/>
    <mergeCell ref="OSG23:OSH23"/>
    <mergeCell ref="OSI23:OSJ23"/>
    <mergeCell ref="OSK23:OSL23"/>
    <mergeCell ref="OSM23:OSN23"/>
    <mergeCell ref="OSO23:OSP23"/>
    <mergeCell ref="ORS23:ORT23"/>
    <mergeCell ref="ORU23:ORV23"/>
    <mergeCell ref="ORW23:ORX23"/>
    <mergeCell ref="ORY23:ORZ23"/>
    <mergeCell ref="OSA23:OSB23"/>
    <mergeCell ref="OSC23:OSD23"/>
    <mergeCell ref="ORF23:ORG23"/>
    <mergeCell ref="ORH23:ORI23"/>
    <mergeCell ref="ORJ23:ORK23"/>
    <mergeCell ref="ORL23:ORM23"/>
    <mergeCell ref="ORN23:ORO23"/>
    <mergeCell ref="ORP23:ORQ23"/>
    <mergeCell ref="OQT23:OQU23"/>
    <mergeCell ref="OQV23:OQW23"/>
    <mergeCell ref="OQX23:OQY23"/>
    <mergeCell ref="OQZ23:ORA23"/>
    <mergeCell ref="ORB23:ORC23"/>
    <mergeCell ref="ORD23:ORE23"/>
    <mergeCell ref="OQG23:OQH23"/>
    <mergeCell ref="OQI23:OQJ23"/>
    <mergeCell ref="OQK23:OQL23"/>
    <mergeCell ref="OQM23:OQN23"/>
    <mergeCell ref="OQO23:OQP23"/>
    <mergeCell ref="OQQ23:OQR23"/>
    <mergeCell ref="OPU23:OPV23"/>
    <mergeCell ref="OPW23:OPX23"/>
    <mergeCell ref="OPY23:OPZ23"/>
    <mergeCell ref="OQA23:OQB23"/>
    <mergeCell ref="OQC23:OQD23"/>
    <mergeCell ref="OQE23:OQF23"/>
    <mergeCell ref="OPH23:OPI23"/>
    <mergeCell ref="OPJ23:OPK23"/>
    <mergeCell ref="OPL23:OPM23"/>
    <mergeCell ref="OPN23:OPO23"/>
    <mergeCell ref="OPP23:OPQ23"/>
    <mergeCell ref="OPR23:OPS23"/>
    <mergeCell ref="OOV23:OOW23"/>
    <mergeCell ref="OOX23:OOY23"/>
    <mergeCell ref="OOZ23:OPA23"/>
    <mergeCell ref="OPB23:OPC23"/>
    <mergeCell ref="OPD23:OPE23"/>
    <mergeCell ref="OPF23:OPG23"/>
    <mergeCell ref="OOI23:OOJ23"/>
    <mergeCell ref="OOK23:OOL23"/>
    <mergeCell ref="OOM23:OON23"/>
    <mergeCell ref="OOO23:OOP23"/>
    <mergeCell ref="OOQ23:OOR23"/>
    <mergeCell ref="OOS23:OOT23"/>
    <mergeCell ref="ONW23:ONX23"/>
    <mergeCell ref="ONY23:ONZ23"/>
    <mergeCell ref="OOA23:OOB23"/>
    <mergeCell ref="OOC23:OOD23"/>
    <mergeCell ref="OOE23:OOF23"/>
    <mergeCell ref="OOG23:OOH23"/>
    <mergeCell ref="ONJ23:ONK23"/>
    <mergeCell ref="ONL23:ONM23"/>
    <mergeCell ref="ONN23:ONO23"/>
    <mergeCell ref="ONP23:ONQ23"/>
    <mergeCell ref="ONR23:ONS23"/>
    <mergeCell ref="ONT23:ONU23"/>
    <mergeCell ref="OMX23:OMY23"/>
    <mergeCell ref="OMZ23:ONA23"/>
    <mergeCell ref="ONB23:ONC23"/>
    <mergeCell ref="OND23:ONE23"/>
    <mergeCell ref="ONF23:ONG23"/>
    <mergeCell ref="ONH23:ONI23"/>
    <mergeCell ref="OMK23:OML23"/>
    <mergeCell ref="OMM23:OMN23"/>
    <mergeCell ref="OMO23:OMP23"/>
    <mergeCell ref="OMQ23:OMR23"/>
    <mergeCell ref="OMS23:OMT23"/>
    <mergeCell ref="OMU23:OMV23"/>
    <mergeCell ref="OLY23:OLZ23"/>
    <mergeCell ref="OMA23:OMB23"/>
    <mergeCell ref="OMC23:OMD23"/>
    <mergeCell ref="OME23:OMF23"/>
    <mergeCell ref="OMG23:OMH23"/>
    <mergeCell ref="OMI23:OMJ23"/>
    <mergeCell ref="OLL23:OLM23"/>
    <mergeCell ref="OLN23:OLO23"/>
    <mergeCell ref="OLP23:OLQ23"/>
    <mergeCell ref="OLR23:OLS23"/>
    <mergeCell ref="OLT23:OLU23"/>
    <mergeCell ref="OLV23:OLW23"/>
    <mergeCell ref="OKZ23:OLA23"/>
    <mergeCell ref="OLB23:OLC23"/>
    <mergeCell ref="OLD23:OLE23"/>
    <mergeCell ref="OLF23:OLG23"/>
    <mergeCell ref="OLH23:OLI23"/>
    <mergeCell ref="OLJ23:OLK23"/>
    <mergeCell ref="OKM23:OKN23"/>
    <mergeCell ref="OKO23:OKP23"/>
    <mergeCell ref="OKQ23:OKR23"/>
    <mergeCell ref="OKS23:OKT23"/>
    <mergeCell ref="OKU23:OKV23"/>
    <mergeCell ref="OKW23:OKX23"/>
    <mergeCell ref="OKA23:OKB23"/>
    <mergeCell ref="OKC23:OKD23"/>
    <mergeCell ref="OKE23:OKF23"/>
    <mergeCell ref="OKG23:OKH23"/>
    <mergeCell ref="OKI23:OKJ23"/>
    <mergeCell ref="OKK23:OKL23"/>
    <mergeCell ref="OJN23:OJO23"/>
    <mergeCell ref="OJP23:OJQ23"/>
    <mergeCell ref="OJR23:OJS23"/>
    <mergeCell ref="OJT23:OJU23"/>
    <mergeCell ref="OJV23:OJW23"/>
    <mergeCell ref="OJX23:OJY23"/>
    <mergeCell ref="OJB23:OJC23"/>
    <mergeCell ref="OJD23:OJE23"/>
    <mergeCell ref="OJF23:OJG23"/>
    <mergeCell ref="OJH23:OJI23"/>
    <mergeCell ref="OJJ23:OJK23"/>
    <mergeCell ref="OJL23:OJM23"/>
    <mergeCell ref="OIO23:OIP23"/>
    <mergeCell ref="OIQ23:OIR23"/>
    <mergeCell ref="OIS23:OIT23"/>
    <mergeCell ref="OIU23:OIV23"/>
    <mergeCell ref="OIW23:OIX23"/>
    <mergeCell ref="OIY23:OIZ23"/>
    <mergeCell ref="OIC23:OID23"/>
    <mergeCell ref="OIE23:OIF23"/>
    <mergeCell ref="OIG23:OIH23"/>
    <mergeCell ref="OII23:OIJ23"/>
    <mergeCell ref="OIK23:OIL23"/>
    <mergeCell ref="OIM23:OIN23"/>
    <mergeCell ref="OHP23:OHQ23"/>
    <mergeCell ref="OHR23:OHS23"/>
    <mergeCell ref="OHT23:OHU23"/>
    <mergeCell ref="OHV23:OHW23"/>
    <mergeCell ref="OHX23:OHY23"/>
    <mergeCell ref="OHZ23:OIA23"/>
    <mergeCell ref="OHD23:OHE23"/>
    <mergeCell ref="OHF23:OHG23"/>
    <mergeCell ref="OHH23:OHI23"/>
    <mergeCell ref="OHJ23:OHK23"/>
    <mergeCell ref="OHL23:OHM23"/>
    <mergeCell ref="OHN23:OHO23"/>
    <mergeCell ref="OGQ23:OGR23"/>
    <mergeCell ref="OGS23:OGT23"/>
    <mergeCell ref="OGU23:OGV23"/>
    <mergeCell ref="OGW23:OGX23"/>
    <mergeCell ref="OGY23:OGZ23"/>
    <mergeCell ref="OHA23:OHB23"/>
    <mergeCell ref="OGE23:OGF23"/>
    <mergeCell ref="OGG23:OGH23"/>
    <mergeCell ref="OGI23:OGJ23"/>
    <mergeCell ref="OGK23:OGL23"/>
    <mergeCell ref="OGM23:OGN23"/>
    <mergeCell ref="OGO23:OGP23"/>
    <mergeCell ref="OFR23:OFS23"/>
    <mergeCell ref="OFT23:OFU23"/>
    <mergeCell ref="OFV23:OFW23"/>
    <mergeCell ref="OFX23:OFY23"/>
    <mergeCell ref="OFZ23:OGA23"/>
    <mergeCell ref="OGB23:OGC23"/>
    <mergeCell ref="OFF23:OFG23"/>
    <mergeCell ref="OFH23:OFI23"/>
    <mergeCell ref="OFJ23:OFK23"/>
    <mergeCell ref="OFL23:OFM23"/>
    <mergeCell ref="OFN23:OFO23"/>
    <mergeCell ref="OFP23:OFQ23"/>
    <mergeCell ref="OES23:OET23"/>
    <mergeCell ref="OEU23:OEV23"/>
    <mergeCell ref="OEW23:OEX23"/>
    <mergeCell ref="OEY23:OEZ23"/>
    <mergeCell ref="OFA23:OFB23"/>
    <mergeCell ref="OFC23:OFD23"/>
    <mergeCell ref="OEG23:OEH23"/>
    <mergeCell ref="OEI23:OEJ23"/>
    <mergeCell ref="OEK23:OEL23"/>
    <mergeCell ref="OEM23:OEN23"/>
    <mergeCell ref="OEO23:OEP23"/>
    <mergeCell ref="OEQ23:OER23"/>
    <mergeCell ref="ODT23:ODU23"/>
    <mergeCell ref="ODV23:ODW23"/>
    <mergeCell ref="ODX23:ODY23"/>
    <mergeCell ref="ODZ23:OEA23"/>
    <mergeCell ref="OEB23:OEC23"/>
    <mergeCell ref="OED23:OEE23"/>
    <mergeCell ref="ODH23:ODI23"/>
    <mergeCell ref="ODJ23:ODK23"/>
    <mergeCell ref="ODL23:ODM23"/>
    <mergeCell ref="ODN23:ODO23"/>
    <mergeCell ref="ODP23:ODQ23"/>
    <mergeCell ref="ODR23:ODS23"/>
    <mergeCell ref="OCU23:OCV23"/>
    <mergeCell ref="OCW23:OCX23"/>
    <mergeCell ref="OCY23:OCZ23"/>
    <mergeCell ref="ODA23:ODB23"/>
    <mergeCell ref="ODC23:ODD23"/>
    <mergeCell ref="ODE23:ODF23"/>
    <mergeCell ref="OCI23:OCJ23"/>
    <mergeCell ref="OCK23:OCL23"/>
    <mergeCell ref="OCM23:OCN23"/>
    <mergeCell ref="OCO23:OCP23"/>
    <mergeCell ref="OCQ23:OCR23"/>
    <mergeCell ref="OCS23:OCT23"/>
    <mergeCell ref="OBV23:OBW23"/>
    <mergeCell ref="OBX23:OBY23"/>
    <mergeCell ref="OBZ23:OCA23"/>
    <mergeCell ref="OCB23:OCC23"/>
    <mergeCell ref="OCD23:OCE23"/>
    <mergeCell ref="OCF23:OCG23"/>
    <mergeCell ref="OBJ23:OBK23"/>
    <mergeCell ref="OBL23:OBM23"/>
    <mergeCell ref="OBN23:OBO23"/>
    <mergeCell ref="OBP23:OBQ23"/>
    <mergeCell ref="OBR23:OBS23"/>
    <mergeCell ref="OBT23:OBU23"/>
    <mergeCell ref="OAW23:OAX23"/>
    <mergeCell ref="OAY23:OAZ23"/>
    <mergeCell ref="OBA23:OBB23"/>
    <mergeCell ref="OBC23:OBD23"/>
    <mergeCell ref="OBE23:OBF23"/>
    <mergeCell ref="OBG23:OBH23"/>
    <mergeCell ref="OAK23:OAL23"/>
    <mergeCell ref="OAM23:OAN23"/>
    <mergeCell ref="OAO23:OAP23"/>
    <mergeCell ref="OAQ23:OAR23"/>
    <mergeCell ref="OAS23:OAT23"/>
    <mergeCell ref="OAU23:OAV23"/>
    <mergeCell ref="NZX23:NZY23"/>
    <mergeCell ref="NZZ23:OAA23"/>
    <mergeCell ref="OAB23:OAC23"/>
    <mergeCell ref="OAD23:OAE23"/>
    <mergeCell ref="OAF23:OAG23"/>
    <mergeCell ref="OAH23:OAI23"/>
    <mergeCell ref="NZL23:NZM23"/>
    <mergeCell ref="NZN23:NZO23"/>
    <mergeCell ref="NZP23:NZQ23"/>
    <mergeCell ref="NZR23:NZS23"/>
    <mergeCell ref="NZT23:NZU23"/>
    <mergeCell ref="NZV23:NZW23"/>
    <mergeCell ref="NYY23:NYZ23"/>
    <mergeCell ref="NZA23:NZB23"/>
    <mergeCell ref="NZC23:NZD23"/>
    <mergeCell ref="NZE23:NZF23"/>
    <mergeCell ref="NZG23:NZH23"/>
    <mergeCell ref="NZI23:NZJ23"/>
    <mergeCell ref="NYM23:NYN23"/>
    <mergeCell ref="NYO23:NYP23"/>
    <mergeCell ref="NYQ23:NYR23"/>
    <mergeCell ref="NYS23:NYT23"/>
    <mergeCell ref="NYU23:NYV23"/>
    <mergeCell ref="NYW23:NYX23"/>
    <mergeCell ref="NXZ23:NYA23"/>
    <mergeCell ref="NYB23:NYC23"/>
    <mergeCell ref="NYD23:NYE23"/>
    <mergeCell ref="NYF23:NYG23"/>
    <mergeCell ref="NYH23:NYI23"/>
    <mergeCell ref="NYJ23:NYK23"/>
    <mergeCell ref="NXN23:NXO23"/>
    <mergeCell ref="NXP23:NXQ23"/>
    <mergeCell ref="NXR23:NXS23"/>
    <mergeCell ref="NXT23:NXU23"/>
    <mergeCell ref="NXV23:NXW23"/>
    <mergeCell ref="NXX23:NXY23"/>
    <mergeCell ref="NXA23:NXB23"/>
    <mergeCell ref="NXC23:NXD23"/>
    <mergeCell ref="NXE23:NXF23"/>
    <mergeCell ref="NXG23:NXH23"/>
    <mergeCell ref="NXI23:NXJ23"/>
    <mergeCell ref="NXK23:NXL23"/>
    <mergeCell ref="NWO23:NWP23"/>
    <mergeCell ref="NWQ23:NWR23"/>
    <mergeCell ref="NWS23:NWT23"/>
    <mergeCell ref="NWU23:NWV23"/>
    <mergeCell ref="NWW23:NWX23"/>
    <mergeCell ref="NWY23:NWZ23"/>
    <mergeCell ref="NWB23:NWC23"/>
    <mergeCell ref="NWD23:NWE23"/>
    <mergeCell ref="NWF23:NWG23"/>
    <mergeCell ref="NWH23:NWI23"/>
    <mergeCell ref="NWJ23:NWK23"/>
    <mergeCell ref="NWL23:NWM23"/>
    <mergeCell ref="NVP23:NVQ23"/>
    <mergeCell ref="NVR23:NVS23"/>
    <mergeCell ref="NVT23:NVU23"/>
    <mergeCell ref="NVV23:NVW23"/>
    <mergeCell ref="NVX23:NVY23"/>
    <mergeCell ref="NVZ23:NWA23"/>
    <mergeCell ref="NVC23:NVD23"/>
    <mergeCell ref="NVE23:NVF23"/>
    <mergeCell ref="NVG23:NVH23"/>
    <mergeCell ref="NVI23:NVJ23"/>
    <mergeCell ref="NVK23:NVL23"/>
    <mergeCell ref="NVM23:NVN23"/>
    <mergeCell ref="NUQ23:NUR23"/>
    <mergeCell ref="NUS23:NUT23"/>
    <mergeCell ref="NUU23:NUV23"/>
    <mergeCell ref="NUW23:NUX23"/>
    <mergeCell ref="NUY23:NUZ23"/>
    <mergeCell ref="NVA23:NVB23"/>
    <mergeCell ref="NUD23:NUE23"/>
    <mergeCell ref="NUF23:NUG23"/>
    <mergeCell ref="NUH23:NUI23"/>
    <mergeCell ref="NUJ23:NUK23"/>
    <mergeCell ref="NUL23:NUM23"/>
    <mergeCell ref="NUN23:NUO23"/>
    <mergeCell ref="NTR23:NTS23"/>
    <mergeCell ref="NTT23:NTU23"/>
    <mergeCell ref="NTV23:NTW23"/>
    <mergeCell ref="NTX23:NTY23"/>
    <mergeCell ref="NTZ23:NUA23"/>
    <mergeCell ref="NUB23:NUC23"/>
    <mergeCell ref="NTE23:NTF23"/>
    <mergeCell ref="NTG23:NTH23"/>
    <mergeCell ref="NTI23:NTJ23"/>
    <mergeCell ref="NTK23:NTL23"/>
    <mergeCell ref="NTM23:NTN23"/>
    <mergeCell ref="NTO23:NTP23"/>
    <mergeCell ref="NSS23:NST23"/>
    <mergeCell ref="NSU23:NSV23"/>
    <mergeCell ref="NSW23:NSX23"/>
    <mergeCell ref="NSY23:NSZ23"/>
    <mergeCell ref="NTA23:NTB23"/>
    <mergeCell ref="NTC23:NTD23"/>
    <mergeCell ref="NSF23:NSG23"/>
    <mergeCell ref="NSH23:NSI23"/>
    <mergeCell ref="NSJ23:NSK23"/>
    <mergeCell ref="NSL23:NSM23"/>
    <mergeCell ref="NSN23:NSO23"/>
    <mergeCell ref="NSP23:NSQ23"/>
    <mergeCell ref="NRT23:NRU23"/>
    <mergeCell ref="NRV23:NRW23"/>
    <mergeCell ref="NRX23:NRY23"/>
    <mergeCell ref="NRZ23:NSA23"/>
    <mergeCell ref="NSB23:NSC23"/>
    <mergeCell ref="NSD23:NSE23"/>
    <mergeCell ref="NRG23:NRH23"/>
    <mergeCell ref="NRI23:NRJ23"/>
    <mergeCell ref="NRK23:NRL23"/>
    <mergeCell ref="NRM23:NRN23"/>
    <mergeCell ref="NRO23:NRP23"/>
    <mergeCell ref="NRQ23:NRR23"/>
    <mergeCell ref="NQU23:NQV23"/>
    <mergeCell ref="NQW23:NQX23"/>
    <mergeCell ref="NQY23:NQZ23"/>
    <mergeCell ref="NRA23:NRB23"/>
    <mergeCell ref="NRC23:NRD23"/>
    <mergeCell ref="NRE23:NRF23"/>
    <mergeCell ref="NQH23:NQI23"/>
    <mergeCell ref="NQJ23:NQK23"/>
    <mergeCell ref="NQL23:NQM23"/>
    <mergeCell ref="NQN23:NQO23"/>
    <mergeCell ref="NQP23:NQQ23"/>
    <mergeCell ref="NQR23:NQS23"/>
    <mergeCell ref="NPV23:NPW23"/>
    <mergeCell ref="NPX23:NPY23"/>
    <mergeCell ref="NPZ23:NQA23"/>
    <mergeCell ref="NQB23:NQC23"/>
    <mergeCell ref="NQD23:NQE23"/>
    <mergeCell ref="NQF23:NQG23"/>
    <mergeCell ref="NPI23:NPJ23"/>
    <mergeCell ref="NPK23:NPL23"/>
    <mergeCell ref="NPM23:NPN23"/>
    <mergeCell ref="NPO23:NPP23"/>
    <mergeCell ref="NPQ23:NPR23"/>
    <mergeCell ref="NPS23:NPT23"/>
    <mergeCell ref="NOW23:NOX23"/>
    <mergeCell ref="NOY23:NOZ23"/>
    <mergeCell ref="NPA23:NPB23"/>
    <mergeCell ref="NPC23:NPD23"/>
    <mergeCell ref="NPE23:NPF23"/>
    <mergeCell ref="NPG23:NPH23"/>
    <mergeCell ref="NOJ23:NOK23"/>
    <mergeCell ref="NOL23:NOM23"/>
    <mergeCell ref="NON23:NOO23"/>
    <mergeCell ref="NOP23:NOQ23"/>
    <mergeCell ref="NOR23:NOS23"/>
    <mergeCell ref="NOT23:NOU23"/>
    <mergeCell ref="NNX23:NNY23"/>
    <mergeCell ref="NNZ23:NOA23"/>
    <mergeCell ref="NOB23:NOC23"/>
    <mergeCell ref="NOD23:NOE23"/>
    <mergeCell ref="NOF23:NOG23"/>
    <mergeCell ref="NOH23:NOI23"/>
    <mergeCell ref="NNK23:NNL23"/>
    <mergeCell ref="NNM23:NNN23"/>
    <mergeCell ref="NNO23:NNP23"/>
    <mergeCell ref="NNQ23:NNR23"/>
    <mergeCell ref="NNS23:NNT23"/>
    <mergeCell ref="NNU23:NNV23"/>
    <mergeCell ref="NMY23:NMZ23"/>
    <mergeCell ref="NNA23:NNB23"/>
    <mergeCell ref="NNC23:NND23"/>
    <mergeCell ref="NNE23:NNF23"/>
    <mergeCell ref="NNG23:NNH23"/>
    <mergeCell ref="NNI23:NNJ23"/>
    <mergeCell ref="NML23:NMM23"/>
    <mergeCell ref="NMN23:NMO23"/>
    <mergeCell ref="NMP23:NMQ23"/>
    <mergeCell ref="NMR23:NMS23"/>
    <mergeCell ref="NMT23:NMU23"/>
    <mergeCell ref="NMV23:NMW23"/>
    <mergeCell ref="NLZ23:NMA23"/>
    <mergeCell ref="NMB23:NMC23"/>
    <mergeCell ref="NMD23:NME23"/>
    <mergeCell ref="NMF23:NMG23"/>
    <mergeCell ref="NMH23:NMI23"/>
    <mergeCell ref="NMJ23:NMK23"/>
    <mergeCell ref="NLM23:NLN23"/>
    <mergeCell ref="NLO23:NLP23"/>
    <mergeCell ref="NLQ23:NLR23"/>
    <mergeCell ref="NLS23:NLT23"/>
    <mergeCell ref="NLU23:NLV23"/>
    <mergeCell ref="NLW23:NLX23"/>
    <mergeCell ref="NLA23:NLB23"/>
    <mergeCell ref="NLC23:NLD23"/>
    <mergeCell ref="NLE23:NLF23"/>
    <mergeCell ref="NLG23:NLH23"/>
    <mergeCell ref="NLI23:NLJ23"/>
    <mergeCell ref="NLK23:NLL23"/>
    <mergeCell ref="NKN23:NKO23"/>
    <mergeCell ref="NKP23:NKQ23"/>
    <mergeCell ref="NKR23:NKS23"/>
    <mergeCell ref="NKT23:NKU23"/>
    <mergeCell ref="NKV23:NKW23"/>
    <mergeCell ref="NKX23:NKY23"/>
    <mergeCell ref="NKB23:NKC23"/>
    <mergeCell ref="NKD23:NKE23"/>
    <mergeCell ref="NKF23:NKG23"/>
    <mergeCell ref="NKH23:NKI23"/>
    <mergeCell ref="NKJ23:NKK23"/>
    <mergeCell ref="NKL23:NKM23"/>
    <mergeCell ref="NJO23:NJP23"/>
    <mergeCell ref="NJQ23:NJR23"/>
    <mergeCell ref="NJS23:NJT23"/>
    <mergeCell ref="NJU23:NJV23"/>
    <mergeCell ref="NJW23:NJX23"/>
    <mergeCell ref="NJY23:NJZ23"/>
    <mergeCell ref="NJC23:NJD23"/>
    <mergeCell ref="NJE23:NJF23"/>
    <mergeCell ref="NJG23:NJH23"/>
    <mergeCell ref="NJI23:NJJ23"/>
    <mergeCell ref="NJK23:NJL23"/>
    <mergeCell ref="NJM23:NJN23"/>
    <mergeCell ref="NIP23:NIQ23"/>
    <mergeCell ref="NIR23:NIS23"/>
    <mergeCell ref="NIT23:NIU23"/>
    <mergeCell ref="NIV23:NIW23"/>
    <mergeCell ref="NIX23:NIY23"/>
    <mergeCell ref="NIZ23:NJA23"/>
    <mergeCell ref="NID23:NIE23"/>
    <mergeCell ref="NIF23:NIG23"/>
    <mergeCell ref="NIH23:NII23"/>
    <mergeCell ref="NIJ23:NIK23"/>
    <mergeCell ref="NIL23:NIM23"/>
    <mergeCell ref="NIN23:NIO23"/>
    <mergeCell ref="NHQ23:NHR23"/>
    <mergeCell ref="NHS23:NHT23"/>
    <mergeCell ref="NHU23:NHV23"/>
    <mergeCell ref="NHW23:NHX23"/>
    <mergeCell ref="NHY23:NHZ23"/>
    <mergeCell ref="NIA23:NIB23"/>
    <mergeCell ref="NHE23:NHF23"/>
    <mergeCell ref="NHG23:NHH23"/>
    <mergeCell ref="NHI23:NHJ23"/>
    <mergeCell ref="NHK23:NHL23"/>
    <mergeCell ref="NHM23:NHN23"/>
    <mergeCell ref="NHO23:NHP23"/>
    <mergeCell ref="NGR23:NGS23"/>
    <mergeCell ref="NGT23:NGU23"/>
    <mergeCell ref="NGV23:NGW23"/>
    <mergeCell ref="NGX23:NGY23"/>
    <mergeCell ref="NGZ23:NHA23"/>
    <mergeCell ref="NHB23:NHC23"/>
    <mergeCell ref="NGF23:NGG23"/>
    <mergeCell ref="NGH23:NGI23"/>
    <mergeCell ref="NGJ23:NGK23"/>
    <mergeCell ref="NGL23:NGM23"/>
    <mergeCell ref="NGN23:NGO23"/>
    <mergeCell ref="NGP23:NGQ23"/>
    <mergeCell ref="NFS23:NFT23"/>
    <mergeCell ref="NFU23:NFV23"/>
    <mergeCell ref="NFW23:NFX23"/>
    <mergeCell ref="NFY23:NFZ23"/>
    <mergeCell ref="NGA23:NGB23"/>
    <mergeCell ref="NGC23:NGD23"/>
    <mergeCell ref="NFG23:NFH23"/>
    <mergeCell ref="NFI23:NFJ23"/>
    <mergeCell ref="NFK23:NFL23"/>
    <mergeCell ref="NFM23:NFN23"/>
    <mergeCell ref="NFO23:NFP23"/>
    <mergeCell ref="NFQ23:NFR23"/>
    <mergeCell ref="NET23:NEU23"/>
    <mergeCell ref="NEV23:NEW23"/>
    <mergeCell ref="NEX23:NEY23"/>
    <mergeCell ref="NEZ23:NFA23"/>
    <mergeCell ref="NFB23:NFC23"/>
    <mergeCell ref="NFD23:NFE23"/>
    <mergeCell ref="NEH23:NEI23"/>
    <mergeCell ref="NEJ23:NEK23"/>
    <mergeCell ref="NEL23:NEM23"/>
    <mergeCell ref="NEN23:NEO23"/>
    <mergeCell ref="NEP23:NEQ23"/>
    <mergeCell ref="NER23:NES23"/>
    <mergeCell ref="NDU23:NDV23"/>
    <mergeCell ref="NDW23:NDX23"/>
    <mergeCell ref="NDY23:NDZ23"/>
    <mergeCell ref="NEA23:NEB23"/>
    <mergeCell ref="NEC23:NED23"/>
    <mergeCell ref="NEE23:NEF23"/>
    <mergeCell ref="NDI23:NDJ23"/>
    <mergeCell ref="NDK23:NDL23"/>
    <mergeCell ref="NDM23:NDN23"/>
    <mergeCell ref="NDO23:NDP23"/>
    <mergeCell ref="NDQ23:NDR23"/>
    <mergeCell ref="NDS23:NDT23"/>
    <mergeCell ref="NCV23:NCW23"/>
    <mergeCell ref="NCX23:NCY23"/>
    <mergeCell ref="NCZ23:NDA23"/>
    <mergeCell ref="NDB23:NDC23"/>
    <mergeCell ref="NDD23:NDE23"/>
    <mergeCell ref="NDF23:NDG23"/>
    <mergeCell ref="NCJ23:NCK23"/>
    <mergeCell ref="NCL23:NCM23"/>
    <mergeCell ref="NCN23:NCO23"/>
    <mergeCell ref="NCP23:NCQ23"/>
    <mergeCell ref="NCR23:NCS23"/>
    <mergeCell ref="NCT23:NCU23"/>
    <mergeCell ref="NBW23:NBX23"/>
    <mergeCell ref="NBY23:NBZ23"/>
    <mergeCell ref="NCA23:NCB23"/>
    <mergeCell ref="NCC23:NCD23"/>
    <mergeCell ref="NCE23:NCF23"/>
    <mergeCell ref="NCG23:NCH23"/>
    <mergeCell ref="NBK23:NBL23"/>
    <mergeCell ref="NBM23:NBN23"/>
    <mergeCell ref="NBO23:NBP23"/>
    <mergeCell ref="NBQ23:NBR23"/>
    <mergeCell ref="NBS23:NBT23"/>
    <mergeCell ref="NBU23:NBV23"/>
    <mergeCell ref="NAX23:NAY23"/>
    <mergeCell ref="NAZ23:NBA23"/>
    <mergeCell ref="NBB23:NBC23"/>
    <mergeCell ref="NBD23:NBE23"/>
    <mergeCell ref="NBF23:NBG23"/>
    <mergeCell ref="NBH23:NBI23"/>
    <mergeCell ref="NAL23:NAM23"/>
    <mergeCell ref="NAN23:NAO23"/>
    <mergeCell ref="NAP23:NAQ23"/>
    <mergeCell ref="NAR23:NAS23"/>
    <mergeCell ref="NAT23:NAU23"/>
    <mergeCell ref="NAV23:NAW23"/>
    <mergeCell ref="MZY23:MZZ23"/>
    <mergeCell ref="NAA23:NAB23"/>
    <mergeCell ref="NAC23:NAD23"/>
    <mergeCell ref="NAE23:NAF23"/>
    <mergeCell ref="NAG23:NAH23"/>
    <mergeCell ref="NAI23:NAJ23"/>
    <mergeCell ref="MZM23:MZN23"/>
    <mergeCell ref="MZO23:MZP23"/>
    <mergeCell ref="MZQ23:MZR23"/>
    <mergeCell ref="MZS23:MZT23"/>
    <mergeCell ref="MZU23:MZV23"/>
    <mergeCell ref="MZW23:MZX23"/>
    <mergeCell ref="MYZ23:MZA23"/>
    <mergeCell ref="MZB23:MZC23"/>
    <mergeCell ref="MZD23:MZE23"/>
    <mergeCell ref="MZF23:MZG23"/>
    <mergeCell ref="MZH23:MZI23"/>
    <mergeCell ref="MZJ23:MZK23"/>
    <mergeCell ref="MYN23:MYO23"/>
    <mergeCell ref="MYP23:MYQ23"/>
    <mergeCell ref="MYR23:MYS23"/>
    <mergeCell ref="MYT23:MYU23"/>
    <mergeCell ref="MYV23:MYW23"/>
    <mergeCell ref="MYX23:MYY23"/>
    <mergeCell ref="MYA23:MYB23"/>
    <mergeCell ref="MYC23:MYD23"/>
    <mergeCell ref="MYE23:MYF23"/>
    <mergeCell ref="MYG23:MYH23"/>
    <mergeCell ref="MYI23:MYJ23"/>
    <mergeCell ref="MYK23:MYL23"/>
    <mergeCell ref="MXO23:MXP23"/>
    <mergeCell ref="MXQ23:MXR23"/>
    <mergeCell ref="MXS23:MXT23"/>
    <mergeCell ref="MXU23:MXV23"/>
    <mergeCell ref="MXW23:MXX23"/>
    <mergeCell ref="MXY23:MXZ23"/>
    <mergeCell ref="MXB23:MXC23"/>
    <mergeCell ref="MXD23:MXE23"/>
    <mergeCell ref="MXF23:MXG23"/>
    <mergeCell ref="MXH23:MXI23"/>
    <mergeCell ref="MXJ23:MXK23"/>
    <mergeCell ref="MXL23:MXM23"/>
    <mergeCell ref="MWP23:MWQ23"/>
    <mergeCell ref="MWR23:MWS23"/>
    <mergeCell ref="MWT23:MWU23"/>
    <mergeCell ref="MWV23:MWW23"/>
    <mergeCell ref="MWX23:MWY23"/>
    <mergeCell ref="MWZ23:MXA23"/>
    <mergeCell ref="MWC23:MWD23"/>
    <mergeCell ref="MWE23:MWF23"/>
    <mergeCell ref="MWG23:MWH23"/>
    <mergeCell ref="MWI23:MWJ23"/>
    <mergeCell ref="MWK23:MWL23"/>
    <mergeCell ref="MWM23:MWN23"/>
    <mergeCell ref="MVQ23:MVR23"/>
    <mergeCell ref="MVS23:MVT23"/>
    <mergeCell ref="MVU23:MVV23"/>
    <mergeCell ref="MVW23:MVX23"/>
    <mergeCell ref="MVY23:MVZ23"/>
    <mergeCell ref="MWA23:MWB23"/>
    <mergeCell ref="MVD23:MVE23"/>
    <mergeCell ref="MVF23:MVG23"/>
    <mergeCell ref="MVH23:MVI23"/>
    <mergeCell ref="MVJ23:MVK23"/>
    <mergeCell ref="MVL23:MVM23"/>
    <mergeCell ref="MVN23:MVO23"/>
    <mergeCell ref="MUR23:MUS23"/>
    <mergeCell ref="MUT23:MUU23"/>
    <mergeCell ref="MUV23:MUW23"/>
    <mergeCell ref="MUX23:MUY23"/>
    <mergeCell ref="MUZ23:MVA23"/>
    <mergeCell ref="MVB23:MVC23"/>
    <mergeCell ref="MUE23:MUF23"/>
    <mergeCell ref="MUG23:MUH23"/>
    <mergeCell ref="MUI23:MUJ23"/>
    <mergeCell ref="MUK23:MUL23"/>
    <mergeCell ref="MUM23:MUN23"/>
    <mergeCell ref="MUO23:MUP23"/>
    <mergeCell ref="MTS23:MTT23"/>
    <mergeCell ref="MTU23:MTV23"/>
    <mergeCell ref="MTW23:MTX23"/>
    <mergeCell ref="MTY23:MTZ23"/>
    <mergeCell ref="MUA23:MUB23"/>
    <mergeCell ref="MUC23:MUD23"/>
    <mergeCell ref="MTF23:MTG23"/>
    <mergeCell ref="MTH23:MTI23"/>
    <mergeCell ref="MTJ23:MTK23"/>
    <mergeCell ref="MTL23:MTM23"/>
    <mergeCell ref="MTN23:MTO23"/>
    <mergeCell ref="MTP23:MTQ23"/>
    <mergeCell ref="MST23:MSU23"/>
    <mergeCell ref="MSV23:MSW23"/>
    <mergeCell ref="MSX23:MSY23"/>
    <mergeCell ref="MSZ23:MTA23"/>
    <mergeCell ref="MTB23:MTC23"/>
    <mergeCell ref="MTD23:MTE23"/>
    <mergeCell ref="MSG23:MSH23"/>
    <mergeCell ref="MSI23:MSJ23"/>
    <mergeCell ref="MSK23:MSL23"/>
    <mergeCell ref="MSM23:MSN23"/>
    <mergeCell ref="MSO23:MSP23"/>
    <mergeCell ref="MSQ23:MSR23"/>
    <mergeCell ref="MRU23:MRV23"/>
    <mergeCell ref="MRW23:MRX23"/>
    <mergeCell ref="MRY23:MRZ23"/>
    <mergeCell ref="MSA23:MSB23"/>
    <mergeCell ref="MSC23:MSD23"/>
    <mergeCell ref="MSE23:MSF23"/>
    <mergeCell ref="MRH23:MRI23"/>
    <mergeCell ref="MRJ23:MRK23"/>
    <mergeCell ref="MRL23:MRM23"/>
    <mergeCell ref="MRN23:MRO23"/>
    <mergeCell ref="MRP23:MRQ23"/>
    <mergeCell ref="MRR23:MRS23"/>
    <mergeCell ref="MQV23:MQW23"/>
    <mergeCell ref="MQX23:MQY23"/>
    <mergeCell ref="MQZ23:MRA23"/>
    <mergeCell ref="MRB23:MRC23"/>
    <mergeCell ref="MRD23:MRE23"/>
    <mergeCell ref="MRF23:MRG23"/>
    <mergeCell ref="MQI23:MQJ23"/>
    <mergeCell ref="MQK23:MQL23"/>
    <mergeCell ref="MQM23:MQN23"/>
    <mergeCell ref="MQO23:MQP23"/>
    <mergeCell ref="MQQ23:MQR23"/>
    <mergeCell ref="MQS23:MQT23"/>
    <mergeCell ref="MPW23:MPX23"/>
    <mergeCell ref="MPY23:MPZ23"/>
    <mergeCell ref="MQA23:MQB23"/>
    <mergeCell ref="MQC23:MQD23"/>
    <mergeCell ref="MQE23:MQF23"/>
    <mergeCell ref="MQG23:MQH23"/>
    <mergeCell ref="MPJ23:MPK23"/>
    <mergeCell ref="MPL23:MPM23"/>
    <mergeCell ref="MPN23:MPO23"/>
    <mergeCell ref="MPP23:MPQ23"/>
    <mergeCell ref="MPR23:MPS23"/>
    <mergeCell ref="MPT23:MPU23"/>
    <mergeCell ref="MOX23:MOY23"/>
    <mergeCell ref="MOZ23:MPA23"/>
    <mergeCell ref="MPB23:MPC23"/>
    <mergeCell ref="MPD23:MPE23"/>
    <mergeCell ref="MPF23:MPG23"/>
    <mergeCell ref="MPH23:MPI23"/>
    <mergeCell ref="MOK23:MOL23"/>
    <mergeCell ref="MOM23:MON23"/>
    <mergeCell ref="MOO23:MOP23"/>
    <mergeCell ref="MOQ23:MOR23"/>
    <mergeCell ref="MOS23:MOT23"/>
    <mergeCell ref="MOU23:MOV23"/>
    <mergeCell ref="MNY23:MNZ23"/>
    <mergeCell ref="MOA23:MOB23"/>
    <mergeCell ref="MOC23:MOD23"/>
    <mergeCell ref="MOE23:MOF23"/>
    <mergeCell ref="MOG23:MOH23"/>
    <mergeCell ref="MOI23:MOJ23"/>
    <mergeCell ref="MNL23:MNM23"/>
    <mergeCell ref="MNN23:MNO23"/>
    <mergeCell ref="MNP23:MNQ23"/>
    <mergeCell ref="MNR23:MNS23"/>
    <mergeCell ref="MNT23:MNU23"/>
    <mergeCell ref="MNV23:MNW23"/>
    <mergeCell ref="MMZ23:MNA23"/>
    <mergeCell ref="MNB23:MNC23"/>
    <mergeCell ref="MND23:MNE23"/>
    <mergeCell ref="MNF23:MNG23"/>
    <mergeCell ref="MNH23:MNI23"/>
    <mergeCell ref="MNJ23:MNK23"/>
    <mergeCell ref="MMM23:MMN23"/>
    <mergeCell ref="MMO23:MMP23"/>
    <mergeCell ref="MMQ23:MMR23"/>
    <mergeCell ref="MMS23:MMT23"/>
    <mergeCell ref="MMU23:MMV23"/>
    <mergeCell ref="MMW23:MMX23"/>
    <mergeCell ref="MMA23:MMB23"/>
    <mergeCell ref="MMC23:MMD23"/>
    <mergeCell ref="MME23:MMF23"/>
    <mergeCell ref="MMG23:MMH23"/>
    <mergeCell ref="MMI23:MMJ23"/>
    <mergeCell ref="MMK23:MML23"/>
    <mergeCell ref="MLN23:MLO23"/>
    <mergeCell ref="MLP23:MLQ23"/>
    <mergeCell ref="MLR23:MLS23"/>
    <mergeCell ref="MLT23:MLU23"/>
    <mergeCell ref="MLV23:MLW23"/>
    <mergeCell ref="MLX23:MLY23"/>
    <mergeCell ref="MLB23:MLC23"/>
    <mergeCell ref="MLD23:MLE23"/>
    <mergeCell ref="MLF23:MLG23"/>
    <mergeCell ref="MLH23:MLI23"/>
    <mergeCell ref="MLJ23:MLK23"/>
    <mergeCell ref="MLL23:MLM23"/>
    <mergeCell ref="MKO23:MKP23"/>
    <mergeCell ref="MKQ23:MKR23"/>
    <mergeCell ref="MKS23:MKT23"/>
    <mergeCell ref="MKU23:MKV23"/>
    <mergeCell ref="MKW23:MKX23"/>
    <mergeCell ref="MKY23:MKZ23"/>
    <mergeCell ref="MKC23:MKD23"/>
    <mergeCell ref="MKE23:MKF23"/>
    <mergeCell ref="MKG23:MKH23"/>
    <mergeCell ref="MKI23:MKJ23"/>
    <mergeCell ref="MKK23:MKL23"/>
    <mergeCell ref="MKM23:MKN23"/>
    <mergeCell ref="MJP23:MJQ23"/>
    <mergeCell ref="MJR23:MJS23"/>
    <mergeCell ref="MJT23:MJU23"/>
    <mergeCell ref="MJV23:MJW23"/>
    <mergeCell ref="MJX23:MJY23"/>
    <mergeCell ref="MJZ23:MKA23"/>
    <mergeCell ref="MJD23:MJE23"/>
    <mergeCell ref="MJF23:MJG23"/>
    <mergeCell ref="MJH23:MJI23"/>
    <mergeCell ref="MJJ23:MJK23"/>
    <mergeCell ref="MJL23:MJM23"/>
    <mergeCell ref="MJN23:MJO23"/>
    <mergeCell ref="MIQ23:MIR23"/>
    <mergeCell ref="MIS23:MIT23"/>
    <mergeCell ref="MIU23:MIV23"/>
    <mergeCell ref="MIW23:MIX23"/>
    <mergeCell ref="MIY23:MIZ23"/>
    <mergeCell ref="MJA23:MJB23"/>
    <mergeCell ref="MIE23:MIF23"/>
    <mergeCell ref="MIG23:MIH23"/>
    <mergeCell ref="MII23:MIJ23"/>
    <mergeCell ref="MIK23:MIL23"/>
    <mergeCell ref="MIM23:MIN23"/>
    <mergeCell ref="MIO23:MIP23"/>
    <mergeCell ref="MHR23:MHS23"/>
    <mergeCell ref="MHT23:MHU23"/>
    <mergeCell ref="MHV23:MHW23"/>
    <mergeCell ref="MHX23:MHY23"/>
    <mergeCell ref="MHZ23:MIA23"/>
    <mergeCell ref="MIB23:MIC23"/>
    <mergeCell ref="MHF23:MHG23"/>
    <mergeCell ref="MHH23:MHI23"/>
    <mergeCell ref="MHJ23:MHK23"/>
    <mergeCell ref="MHL23:MHM23"/>
    <mergeCell ref="MHN23:MHO23"/>
    <mergeCell ref="MHP23:MHQ23"/>
    <mergeCell ref="MGS23:MGT23"/>
    <mergeCell ref="MGU23:MGV23"/>
    <mergeCell ref="MGW23:MGX23"/>
    <mergeCell ref="MGY23:MGZ23"/>
    <mergeCell ref="MHA23:MHB23"/>
    <mergeCell ref="MHC23:MHD23"/>
    <mergeCell ref="MGG23:MGH23"/>
    <mergeCell ref="MGI23:MGJ23"/>
    <mergeCell ref="MGK23:MGL23"/>
    <mergeCell ref="MGM23:MGN23"/>
    <mergeCell ref="MGO23:MGP23"/>
    <mergeCell ref="MGQ23:MGR23"/>
    <mergeCell ref="MFT23:MFU23"/>
    <mergeCell ref="MFV23:MFW23"/>
    <mergeCell ref="MFX23:MFY23"/>
    <mergeCell ref="MFZ23:MGA23"/>
    <mergeCell ref="MGB23:MGC23"/>
    <mergeCell ref="MGD23:MGE23"/>
    <mergeCell ref="MFH23:MFI23"/>
    <mergeCell ref="MFJ23:MFK23"/>
    <mergeCell ref="MFL23:MFM23"/>
    <mergeCell ref="MFN23:MFO23"/>
    <mergeCell ref="MFP23:MFQ23"/>
    <mergeCell ref="MFR23:MFS23"/>
    <mergeCell ref="MEU23:MEV23"/>
    <mergeCell ref="MEW23:MEX23"/>
    <mergeCell ref="MEY23:MEZ23"/>
    <mergeCell ref="MFA23:MFB23"/>
    <mergeCell ref="MFC23:MFD23"/>
    <mergeCell ref="MFE23:MFF23"/>
    <mergeCell ref="MEI23:MEJ23"/>
    <mergeCell ref="MEK23:MEL23"/>
    <mergeCell ref="MEM23:MEN23"/>
    <mergeCell ref="MEO23:MEP23"/>
    <mergeCell ref="MEQ23:MER23"/>
    <mergeCell ref="MES23:MET23"/>
    <mergeCell ref="MDV23:MDW23"/>
    <mergeCell ref="MDX23:MDY23"/>
    <mergeCell ref="MDZ23:MEA23"/>
    <mergeCell ref="MEB23:MEC23"/>
    <mergeCell ref="MED23:MEE23"/>
    <mergeCell ref="MEF23:MEG23"/>
    <mergeCell ref="MDJ23:MDK23"/>
    <mergeCell ref="MDL23:MDM23"/>
    <mergeCell ref="MDN23:MDO23"/>
    <mergeCell ref="MDP23:MDQ23"/>
    <mergeCell ref="MDR23:MDS23"/>
    <mergeCell ref="MDT23:MDU23"/>
    <mergeCell ref="MCW23:MCX23"/>
    <mergeCell ref="MCY23:MCZ23"/>
    <mergeCell ref="MDA23:MDB23"/>
    <mergeCell ref="MDC23:MDD23"/>
    <mergeCell ref="MDE23:MDF23"/>
    <mergeCell ref="MDG23:MDH23"/>
    <mergeCell ref="MCK23:MCL23"/>
    <mergeCell ref="MCM23:MCN23"/>
    <mergeCell ref="MCO23:MCP23"/>
    <mergeCell ref="MCQ23:MCR23"/>
    <mergeCell ref="MCS23:MCT23"/>
    <mergeCell ref="MCU23:MCV23"/>
    <mergeCell ref="MBX23:MBY23"/>
    <mergeCell ref="MBZ23:MCA23"/>
    <mergeCell ref="MCB23:MCC23"/>
    <mergeCell ref="MCD23:MCE23"/>
    <mergeCell ref="MCF23:MCG23"/>
    <mergeCell ref="MCH23:MCI23"/>
    <mergeCell ref="MBL23:MBM23"/>
    <mergeCell ref="MBN23:MBO23"/>
    <mergeCell ref="MBP23:MBQ23"/>
    <mergeCell ref="MBR23:MBS23"/>
    <mergeCell ref="MBT23:MBU23"/>
    <mergeCell ref="MBV23:MBW23"/>
    <mergeCell ref="MAY23:MAZ23"/>
    <mergeCell ref="MBA23:MBB23"/>
    <mergeCell ref="MBC23:MBD23"/>
    <mergeCell ref="MBE23:MBF23"/>
    <mergeCell ref="MBG23:MBH23"/>
    <mergeCell ref="MBI23:MBJ23"/>
    <mergeCell ref="MAM23:MAN23"/>
    <mergeCell ref="MAO23:MAP23"/>
    <mergeCell ref="MAQ23:MAR23"/>
    <mergeCell ref="MAS23:MAT23"/>
    <mergeCell ref="MAU23:MAV23"/>
    <mergeCell ref="MAW23:MAX23"/>
    <mergeCell ref="LZZ23:MAA23"/>
    <mergeCell ref="MAB23:MAC23"/>
    <mergeCell ref="MAD23:MAE23"/>
    <mergeCell ref="MAF23:MAG23"/>
    <mergeCell ref="MAH23:MAI23"/>
    <mergeCell ref="MAJ23:MAK23"/>
    <mergeCell ref="LZN23:LZO23"/>
    <mergeCell ref="LZP23:LZQ23"/>
    <mergeCell ref="LZR23:LZS23"/>
    <mergeCell ref="LZT23:LZU23"/>
    <mergeCell ref="LZV23:LZW23"/>
    <mergeCell ref="LZX23:LZY23"/>
    <mergeCell ref="LZA23:LZB23"/>
    <mergeCell ref="LZC23:LZD23"/>
    <mergeCell ref="LZE23:LZF23"/>
    <mergeCell ref="LZG23:LZH23"/>
    <mergeCell ref="LZI23:LZJ23"/>
    <mergeCell ref="LZK23:LZL23"/>
    <mergeCell ref="LYO23:LYP23"/>
    <mergeCell ref="LYQ23:LYR23"/>
    <mergeCell ref="LYS23:LYT23"/>
    <mergeCell ref="LYU23:LYV23"/>
    <mergeCell ref="LYW23:LYX23"/>
    <mergeCell ref="LYY23:LYZ23"/>
    <mergeCell ref="LYB23:LYC23"/>
    <mergeCell ref="LYD23:LYE23"/>
    <mergeCell ref="LYF23:LYG23"/>
    <mergeCell ref="LYH23:LYI23"/>
    <mergeCell ref="LYJ23:LYK23"/>
    <mergeCell ref="LYL23:LYM23"/>
    <mergeCell ref="LXP23:LXQ23"/>
    <mergeCell ref="LXR23:LXS23"/>
    <mergeCell ref="LXT23:LXU23"/>
    <mergeCell ref="LXV23:LXW23"/>
    <mergeCell ref="LXX23:LXY23"/>
    <mergeCell ref="LXZ23:LYA23"/>
    <mergeCell ref="LXC23:LXD23"/>
    <mergeCell ref="LXE23:LXF23"/>
    <mergeCell ref="LXG23:LXH23"/>
    <mergeCell ref="LXI23:LXJ23"/>
    <mergeCell ref="LXK23:LXL23"/>
    <mergeCell ref="LXM23:LXN23"/>
    <mergeCell ref="LWQ23:LWR23"/>
    <mergeCell ref="LWS23:LWT23"/>
    <mergeCell ref="LWU23:LWV23"/>
    <mergeCell ref="LWW23:LWX23"/>
    <mergeCell ref="LWY23:LWZ23"/>
    <mergeCell ref="LXA23:LXB23"/>
    <mergeCell ref="LWD23:LWE23"/>
    <mergeCell ref="LWF23:LWG23"/>
    <mergeCell ref="LWH23:LWI23"/>
    <mergeCell ref="LWJ23:LWK23"/>
    <mergeCell ref="LWL23:LWM23"/>
    <mergeCell ref="LWN23:LWO23"/>
    <mergeCell ref="LVR23:LVS23"/>
    <mergeCell ref="LVT23:LVU23"/>
    <mergeCell ref="LVV23:LVW23"/>
    <mergeCell ref="LVX23:LVY23"/>
    <mergeCell ref="LVZ23:LWA23"/>
    <mergeCell ref="LWB23:LWC23"/>
    <mergeCell ref="LVE23:LVF23"/>
    <mergeCell ref="LVG23:LVH23"/>
    <mergeCell ref="LVI23:LVJ23"/>
    <mergeCell ref="LVK23:LVL23"/>
    <mergeCell ref="LVM23:LVN23"/>
    <mergeCell ref="LVO23:LVP23"/>
    <mergeCell ref="LUS23:LUT23"/>
    <mergeCell ref="LUU23:LUV23"/>
    <mergeCell ref="LUW23:LUX23"/>
    <mergeCell ref="LUY23:LUZ23"/>
    <mergeCell ref="LVA23:LVB23"/>
    <mergeCell ref="LVC23:LVD23"/>
    <mergeCell ref="LUF23:LUG23"/>
    <mergeCell ref="LUH23:LUI23"/>
    <mergeCell ref="LUJ23:LUK23"/>
    <mergeCell ref="LUL23:LUM23"/>
    <mergeCell ref="LUN23:LUO23"/>
    <mergeCell ref="LUP23:LUQ23"/>
    <mergeCell ref="LTT23:LTU23"/>
    <mergeCell ref="LTV23:LTW23"/>
    <mergeCell ref="LTX23:LTY23"/>
    <mergeCell ref="LTZ23:LUA23"/>
    <mergeCell ref="LUB23:LUC23"/>
    <mergeCell ref="LUD23:LUE23"/>
    <mergeCell ref="LTG23:LTH23"/>
    <mergeCell ref="LTI23:LTJ23"/>
    <mergeCell ref="LTK23:LTL23"/>
    <mergeCell ref="LTM23:LTN23"/>
    <mergeCell ref="LTO23:LTP23"/>
    <mergeCell ref="LTQ23:LTR23"/>
    <mergeCell ref="LSU23:LSV23"/>
    <mergeCell ref="LSW23:LSX23"/>
    <mergeCell ref="LSY23:LSZ23"/>
    <mergeCell ref="LTA23:LTB23"/>
    <mergeCell ref="LTC23:LTD23"/>
    <mergeCell ref="LTE23:LTF23"/>
    <mergeCell ref="LSH23:LSI23"/>
    <mergeCell ref="LSJ23:LSK23"/>
    <mergeCell ref="LSL23:LSM23"/>
    <mergeCell ref="LSN23:LSO23"/>
    <mergeCell ref="LSP23:LSQ23"/>
    <mergeCell ref="LSR23:LSS23"/>
    <mergeCell ref="LRV23:LRW23"/>
    <mergeCell ref="LRX23:LRY23"/>
    <mergeCell ref="LRZ23:LSA23"/>
    <mergeCell ref="LSB23:LSC23"/>
    <mergeCell ref="LSD23:LSE23"/>
    <mergeCell ref="LSF23:LSG23"/>
    <mergeCell ref="LRI23:LRJ23"/>
    <mergeCell ref="LRK23:LRL23"/>
    <mergeCell ref="LRM23:LRN23"/>
    <mergeCell ref="LRO23:LRP23"/>
    <mergeCell ref="LRQ23:LRR23"/>
    <mergeCell ref="LRS23:LRT23"/>
    <mergeCell ref="LQW23:LQX23"/>
    <mergeCell ref="LQY23:LQZ23"/>
    <mergeCell ref="LRA23:LRB23"/>
    <mergeCell ref="LRC23:LRD23"/>
    <mergeCell ref="LRE23:LRF23"/>
    <mergeCell ref="LRG23:LRH23"/>
    <mergeCell ref="LQJ23:LQK23"/>
    <mergeCell ref="LQL23:LQM23"/>
    <mergeCell ref="LQN23:LQO23"/>
    <mergeCell ref="LQP23:LQQ23"/>
    <mergeCell ref="LQR23:LQS23"/>
    <mergeCell ref="LQT23:LQU23"/>
    <mergeCell ref="LPX23:LPY23"/>
    <mergeCell ref="LPZ23:LQA23"/>
    <mergeCell ref="LQB23:LQC23"/>
    <mergeCell ref="LQD23:LQE23"/>
    <mergeCell ref="LQF23:LQG23"/>
    <mergeCell ref="LQH23:LQI23"/>
    <mergeCell ref="LPK23:LPL23"/>
    <mergeCell ref="LPM23:LPN23"/>
    <mergeCell ref="LPO23:LPP23"/>
    <mergeCell ref="LPQ23:LPR23"/>
    <mergeCell ref="LPS23:LPT23"/>
    <mergeCell ref="LPU23:LPV23"/>
    <mergeCell ref="LOY23:LOZ23"/>
    <mergeCell ref="LPA23:LPB23"/>
    <mergeCell ref="LPC23:LPD23"/>
    <mergeCell ref="LPE23:LPF23"/>
    <mergeCell ref="LPG23:LPH23"/>
    <mergeCell ref="LPI23:LPJ23"/>
    <mergeCell ref="LOL23:LOM23"/>
    <mergeCell ref="LON23:LOO23"/>
    <mergeCell ref="LOP23:LOQ23"/>
    <mergeCell ref="LOR23:LOS23"/>
    <mergeCell ref="LOT23:LOU23"/>
    <mergeCell ref="LOV23:LOW23"/>
    <mergeCell ref="LNZ23:LOA23"/>
    <mergeCell ref="LOB23:LOC23"/>
    <mergeCell ref="LOD23:LOE23"/>
    <mergeCell ref="LOF23:LOG23"/>
    <mergeCell ref="LOH23:LOI23"/>
    <mergeCell ref="LOJ23:LOK23"/>
    <mergeCell ref="LNM23:LNN23"/>
    <mergeCell ref="LNO23:LNP23"/>
    <mergeCell ref="LNQ23:LNR23"/>
    <mergeCell ref="LNS23:LNT23"/>
    <mergeCell ref="LNU23:LNV23"/>
    <mergeCell ref="LNW23:LNX23"/>
    <mergeCell ref="LNA23:LNB23"/>
    <mergeCell ref="LNC23:LND23"/>
    <mergeCell ref="LNE23:LNF23"/>
    <mergeCell ref="LNG23:LNH23"/>
    <mergeCell ref="LNI23:LNJ23"/>
    <mergeCell ref="LNK23:LNL23"/>
    <mergeCell ref="LMN23:LMO23"/>
    <mergeCell ref="LMP23:LMQ23"/>
    <mergeCell ref="LMR23:LMS23"/>
    <mergeCell ref="LMT23:LMU23"/>
    <mergeCell ref="LMV23:LMW23"/>
    <mergeCell ref="LMX23:LMY23"/>
    <mergeCell ref="LMB23:LMC23"/>
    <mergeCell ref="LMD23:LME23"/>
    <mergeCell ref="LMF23:LMG23"/>
    <mergeCell ref="LMH23:LMI23"/>
    <mergeCell ref="LMJ23:LMK23"/>
    <mergeCell ref="LML23:LMM23"/>
    <mergeCell ref="LLO23:LLP23"/>
    <mergeCell ref="LLQ23:LLR23"/>
    <mergeCell ref="LLS23:LLT23"/>
    <mergeCell ref="LLU23:LLV23"/>
    <mergeCell ref="LLW23:LLX23"/>
    <mergeCell ref="LLY23:LLZ23"/>
    <mergeCell ref="LLC23:LLD23"/>
    <mergeCell ref="LLE23:LLF23"/>
    <mergeCell ref="LLG23:LLH23"/>
    <mergeCell ref="LLI23:LLJ23"/>
    <mergeCell ref="LLK23:LLL23"/>
    <mergeCell ref="LLM23:LLN23"/>
    <mergeCell ref="LKP23:LKQ23"/>
    <mergeCell ref="LKR23:LKS23"/>
    <mergeCell ref="LKT23:LKU23"/>
    <mergeCell ref="LKV23:LKW23"/>
    <mergeCell ref="LKX23:LKY23"/>
    <mergeCell ref="LKZ23:LLA23"/>
    <mergeCell ref="LKD23:LKE23"/>
    <mergeCell ref="LKF23:LKG23"/>
    <mergeCell ref="LKH23:LKI23"/>
    <mergeCell ref="LKJ23:LKK23"/>
    <mergeCell ref="LKL23:LKM23"/>
    <mergeCell ref="LKN23:LKO23"/>
    <mergeCell ref="LJQ23:LJR23"/>
    <mergeCell ref="LJS23:LJT23"/>
    <mergeCell ref="LJU23:LJV23"/>
    <mergeCell ref="LJW23:LJX23"/>
    <mergeCell ref="LJY23:LJZ23"/>
    <mergeCell ref="LKA23:LKB23"/>
    <mergeCell ref="LJE23:LJF23"/>
    <mergeCell ref="LJG23:LJH23"/>
    <mergeCell ref="LJI23:LJJ23"/>
    <mergeCell ref="LJK23:LJL23"/>
    <mergeCell ref="LJM23:LJN23"/>
    <mergeCell ref="LJO23:LJP23"/>
    <mergeCell ref="LIR23:LIS23"/>
    <mergeCell ref="LIT23:LIU23"/>
    <mergeCell ref="LIV23:LIW23"/>
    <mergeCell ref="LIX23:LIY23"/>
    <mergeCell ref="LIZ23:LJA23"/>
    <mergeCell ref="LJB23:LJC23"/>
    <mergeCell ref="LIF23:LIG23"/>
    <mergeCell ref="LIH23:LII23"/>
    <mergeCell ref="LIJ23:LIK23"/>
    <mergeCell ref="LIL23:LIM23"/>
    <mergeCell ref="LIN23:LIO23"/>
    <mergeCell ref="LIP23:LIQ23"/>
    <mergeCell ref="LHS23:LHT23"/>
    <mergeCell ref="LHU23:LHV23"/>
    <mergeCell ref="LHW23:LHX23"/>
    <mergeCell ref="LHY23:LHZ23"/>
    <mergeCell ref="LIA23:LIB23"/>
    <mergeCell ref="LIC23:LID23"/>
    <mergeCell ref="LHG23:LHH23"/>
    <mergeCell ref="LHI23:LHJ23"/>
    <mergeCell ref="LHK23:LHL23"/>
    <mergeCell ref="LHM23:LHN23"/>
    <mergeCell ref="LHO23:LHP23"/>
    <mergeCell ref="LHQ23:LHR23"/>
    <mergeCell ref="LGT23:LGU23"/>
    <mergeCell ref="LGV23:LGW23"/>
    <mergeCell ref="LGX23:LGY23"/>
    <mergeCell ref="LGZ23:LHA23"/>
    <mergeCell ref="LHB23:LHC23"/>
    <mergeCell ref="LHD23:LHE23"/>
    <mergeCell ref="LGH23:LGI23"/>
    <mergeCell ref="LGJ23:LGK23"/>
    <mergeCell ref="LGL23:LGM23"/>
    <mergeCell ref="LGN23:LGO23"/>
    <mergeCell ref="LGP23:LGQ23"/>
    <mergeCell ref="LGR23:LGS23"/>
    <mergeCell ref="LFU23:LFV23"/>
    <mergeCell ref="LFW23:LFX23"/>
    <mergeCell ref="LFY23:LFZ23"/>
    <mergeCell ref="LGA23:LGB23"/>
    <mergeCell ref="LGC23:LGD23"/>
    <mergeCell ref="LGE23:LGF23"/>
    <mergeCell ref="LFI23:LFJ23"/>
    <mergeCell ref="LFK23:LFL23"/>
    <mergeCell ref="LFM23:LFN23"/>
    <mergeCell ref="LFO23:LFP23"/>
    <mergeCell ref="LFQ23:LFR23"/>
    <mergeCell ref="LFS23:LFT23"/>
    <mergeCell ref="LEV23:LEW23"/>
    <mergeCell ref="LEX23:LEY23"/>
    <mergeCell ref="LEZ23:LFA23"/>
    <mergeCell ref="LFB23:LFC23"/>
    <mergeCell ref="LFD23:LFE23"/>
    <mergeCell ref="LFF23:LFG23"/>
    <mergeCell ref="LEJ23:LEK23"/>
    <mergeCell ref="LEL23:LEM23"/>
    <mergeCell ref="LEN23:LEO23"/>
    <mergeCell ref="LEP23:LEQ23"/>
    <mergeCell ref="LER23:LES23"/>
    <mergeCell ref="LET23:LEU23"/>
    <mergeCell ref="LDW23:LDX23"/>
    <mergeCell ref="LDY23:LDZ23"/>
    <mergeCell ref="LEA23:LEB23"/>
    <mergeCell ref="LEC23:LED23"/>
    <mergeCell ref="LEE23:LEF23"/>
    <mergeCell ref="LEG23:LEH23"/>
    <mergeCell ref="LDK23:LDL23"/>
    <mergeCell ref="LDM23:LDN23"/>
    <mergeCell ref="LDO23:LDP23"/>
    <mergeCell ref="LDQ23:LDR23"/>
    <mergeCell ref="LDS23:LDT23"/>
    <mergeCell ref="LDU23:LDV23"/>
    <mergeCell ref="LCX23:LCY23"/>
    <mergeCell ref="LCZ23:LDA23"/>
    <mergeCell ref="LDB23:LDC23"/>
    <mergeCell ref="LDD23:LDE23"/>
    <mergeCell ref="LDF23:LDG23"/>
    <mergeCell ref="LDH23:LDI23"/>
    <mergeCell ref="LCL23:LCM23"/>
    <mergeCell ref="LCN23:LCO23"/>
    <mergeCell ref="LCP23:LCQ23"/>
    <mergeCell ref="LCR23:LCS23"/>
    <mergeCell ref="LCT23:LCU23"/>
    <mergeCell ref="LCV23:LCW23"/>
    <mergeCell ref="LBY23:LBZ23"/>
    <mergeCell ref="LCA23:LCB23"/>
    <mergeCell ref="LCC23:LCD23"/>
    <mergeCell ref="LCE23:LCF23"/>
    <mergeCell ref="LCG23:LCH23"/>
    <mergeCell ref="LCI23:LCJ23"/>
    <mergeCell ref="LBM23:LBN23"/>
    <mergeCell ref="LBO23:LBP23"/>
    <mergeCell ref="LBQ23:LBR23"/>
    <mergeCell ref="LBS23:LBT23"/>
    <mergeCell ref="LBU23:LBV23"/>
    <mergeCell ref="LBW23:LBX23"/>
    <mergeCell ref="LAZ23:LBA23"/>
    <mergeCell ref="LBB23:LBC23"/>
    <mergeCell ref="LBD23:LBE23"/>
    <mergeCell ref="LBF23:LBG23"/>
    <mergeCell ref="LBH23:LBI23"/>
    <mergeCell ref="LBJ23:LBK23"/>
    <mergeCell ref="LAN23:LAO23"/>
    <mergeCell ref="LAP23:LAQ23"/>
    <mergeCell ref="LAR23:LAS23"/>
    <mergeCell ref="LAT23:LAU23"/>
    <mergeCell ref="LAV23:LAW23"/>
    <mergeCell ref="LAX23:LAY23"/>
    <mergeCell ref="LAA23:LAB23"/>
    <mergeCell ref="LAC23:LAD23"/>
    <mergeCell ref="LAE23:LAF23"/>
    <mergeCell ref="LAG23:LAH23"/>
    <mergeCell ref="LAI23:LAJ23"/>
    <mergeCell ref="LAK23:LAL23"/>
    <mergeCell ref="KZO23:KZP23"/>
    <mergeCell ref="KZQ23:KZR23"/>
    <mergeCell ref="KZS23:KZT23"/>
    <mergeCell ref="KZU23:KZV23"/>
    <mergeCell ref="KZW23:KZX23"/>
    <mergeCell ref="KZY23:KZZ23"/>
    <mergeCell ref="KZB23:KZC23"/>
    <mergeCell ref="KZD23:KZE23"/>
    <mergeCell ref="KZF23:KZG23"/>
    <mergeCell ref="KZH23:KZI23"/>
    <mergeCell ref="KZJ23:KZK23"/>
    <mergeCell ref="KZL23:KZM23"/>
    <mergeCell ref="KYP23:KYQ23"/>
    <mergeCell ref="KYR23:KYS23"/>
    <mergeCell ref="KYT23:KYU23"/>
    <mergeCell ref="KYV23:KYW23"/>
    <mergeCell ref="KYX23:KYY23"/>
    <mergeCell ref="KYZ23:KZA23"/>
    <mergeCell ref="KYC23:KYD23"/>
    <mergeCell ref="KYE23:KYF23"/>
    <mergeCell ref="KYG23:KYH23"/>
    <mergeCell ref="KYI23:KYJ23"/>
    <mergeCell ref="KYK23:KYL23"/>
    <mergeCell ref="KYM23:KYN23"/>
    <mergeCell ref="KXQ23:KXR23"/>
    <mergeCell ref="KXS23:KXT23"/>
    <mergeCell ref="KXU23:KXV23"/>
    <mergeCell ref="KXW23:KXX23"/>
    <mergeCell ref="KXY23:KXZ23"/>
    <mergeCell ref="KYA23:KYB23"/>
    <mergeCell ref="KXD23:KXE23"/>
    <mergeCell ref="KXF23:KXG23"/>
    <mergeCell ref="KXH23:KXI23"/>
    <mergeCell ref="KXJ23:KXK23"/>
    <mergeCell ref="KXL23:KXM23"/>
    <mergeCell ref="KXN23:KXO23"/>
    <mergeCell ref="KWR23:KWS23"/>
    <mergeCell ref="KWT23:KWU23"/>
    <mergeCell ref="KWV23:KWW23"/>
    <mergeCell ref="KWX23:KWY23"/>
    <mergeCell ref="KWZ23:KXA23"/>
    <mergeCell ref="KXB23:KXC23"/>
    <mergeCell ref="KWE23:KWF23"/>
    <mergeCell ref="KWG23:KWH23"/>
    <mergeCell ref="KWI23:KWJ23"/>
    <mergeCell ref="KWK23:KWL23"/>
    <mergeCell ref="KWM23:KWN23"/>
    <mergeCell ref="KWO23:KWP23"/>
    <mergeCell ref="KVS23:KVT23"/>
    <mergeCell ref="KVU23:KVV23"/>
    <mergeCell ref="KVW23:KVX23"/>
    <mergeCell ref="KVY23:KVZ23"/>
    <mergeCell ref="KWA23:KWB23"/>
    <mergeCell ref="KWC23:KWD23"/>
    <mergeCell ref="KVF23:KVG23"/>
    <mergeCell ref="KVH23:KVI23"/>
    <mergeCell ref="KVJ23:KVK23"/>
    <mergeCell ref="KVL23:KVM23"/>
    <mergeCell ref="KVN23:KVO23"/>
    <mergeCell ref="KVP23:KVQ23"/>
    <mergeCell ref="KUT23:KUU23"/>
    <mergeCell ref="KUV23:KUW23"/>
    <mergeCell ref="KUX23:KUY23"/>
    <mergeCell ref="KUZ23:KVA23"/>
    <mergeCell ref="KVB23:KVC23"/>
    <mergeCell ref="KVD23:KVE23"/>
    <mergeCell ref="KUG23:KUH23"/>
    <mergeCell ref="KUI23:KUJ23"/>
    <mergeCell ref="KUK23:KUL23"/>
    <mergeCell ref="KUM23:KUN23"/>
    <mergeCell ref="KUO23:KUP23"/>
    <mergeCell ref="KUQ23:KUR23"/>
    <mergeCell ref="KTU23:KTV23"/>
    <mergeCell ref="KTW23:KTX23"/>
    <mergeCell ref="KTY23:KTZ23"/>
    <mergeCell ref="KUA23:KUB23"/>
    <mergeCell ref="KUC23:KUD23"/>
    <mergeCell ref="KUE23:KUF23"/>
    <mergeCell ref="KTH23:KTI23"/>
    <mergeCell ref="KTJ23:KTK23"/>
    <mergeCell ref="KTL23:KTM23"/>
    <mergeCell ref="KTN23:KTO23"/>
    <mergeCell ref="KTP23:KTQ23"/>
    <mergeCell ref="KTR23:KTS23"/>
    <mergeCell ref="KSV23:KSW23"/>
    <mergeCell ref="KSX23:KSY23"/>
    <mergeCell ref="KSZ23:KTA23"/>
    <mergeCell ref="KTB23:KTC23"/>
    <mergeCell ref="KTD23:KTE23"/>
    <mergeCell ref="KTF23:KTG23"/>
    <mergeCell ref="KSI23:KSJ23"/>
    <mergeCell ref="KSK23:KSL23"/>
    <mergeCell ref="KSM23:KSN23"/>
    <mergeCell ref="KSO23:KSP23"/>
    <mergeCell ref="KSQ23:KSR23"/>
    <mergeCell ref="KSS23:KST23"/>
    <mergeCell ref="KRW23:KRX23"/>
    <mergeCell ref="KRY23:KRZ23"/>
    <mergeCell ref="KSA23:KSB23"/>
    <mergeCell ref="KSC23:KSD23"/>
    <mergeCell ref="KSE23:KSF23"/>
    <mergeCell ref="KSG23:KSH23"/>
    <mergeCell ref="KRJ23:KRK23"/>
    <mergeCell ref="KRL23:KRM23"/>
    <mergeCell ref="KRN23:KRO23"/>
    <mergeCell ref="KRP23:KRQ23"/>
    <mergeCell ref="KRR23:KRS23"/>
    <mergeCell ref="KRT23:KRU23"/>
    <mergeCell ref="KQX23:KQY23"/>
    <mergeCell ref="KQZ23:KRA23"/>
    <mergeCell ref="KRB23:KRC23"/>
    <mergeCell ref="KRD23:KRE23"/>
    <mergeCell ref="KRF23:KRG23"/>
    <mergeCell ref="KRH23:KRI23"/>
    <mergeCell ref="KQK23:KQL23"/>
    <mergeCell ref="KQM23:KQN23"/>
    <mergeCell ref="KQO23:KQP23"/>
    <mergeCell ref="KQQ23:KQR23"/>
    <mergeCell ref="KQS23:KQT23"/>
    <mergeCell ref="KQU23:KQV23"/>
    <mergeCell ref="KPY23:KPZ23"/>
    <mergeCell ref="KQA23:KQB23"/>
    <mergeCell ref="KQC23:KQD23"/>
    <mergeCell ref="KQE23:KQF23"/>
    <mergeCell ref="KQG23:KQH23"/>
    <mergeCell ref="KQI23:KQJ23"/>
    <mergeCell ref="KPL23:KPM23"/>
    <mergeCell ref="KPN23:KPO23"/>
    <mergeCell ref="KPP23:KPQ23"/>
    <mergeCell ref="KPR23:KPS23"/>
    <mergeCell ref="KPT23:KPU23"/>
    <mergeCell ref="KPV23:KPW23"/>
    <mergeCell ref="KOZ23:KPA23"/>
    <mergeCell ref="KPB23:KPC23"/>
    <mergeCell ref="KPD23:KPE23"/>
    <mergeCell ref="KPF23:KPG23"/>
    <mergeCell ref="KPH23:KPI23"/>
    <mergeCell ref="KPJ23:KPK23"/>
    <mergeCell ref="KOM23:KON23"/>
    <mergeCell ref="KOO23:KOP23"/>
    <mergeCell ref="KOQ23:KOR23"/>
    <mergeCell ref="KOS23:KOT23"/>
    <mergeCell ref="KOU23:KOV23"/>
    <mergeCell ref="KOW23:KOX23"/>
    <mergeCell ref="KOA23:KOB23"/>
    <mergeCell ref="KOC23:KOD23"/>
    <mergeCell ref="KOE23:KOF23"/>
    <mergeCell ref="KOG23:KOH23"/>
    <mergeCell ref="KOI23:KOJ23"/>
    <mergeCell ref="KOK23:KOL23"/>
    <mergeCell ref="KNN23:KNO23"/>
    <mergeCell ref="KNP23:KNQ23"/>
    <mergeCell ref="KNR23:KNS23"/>
    <mergeCell ref="KNT23:KNU23"/>
    <mergeCell ref="KNV23:KNW23"/>
    <mergeCell ref="KNX23:KNY23"/>
    <mergeCell ref="KNB23:KNC23"/>
    <mergeCell ref="KND23:KNE23"/>
    <mergeCell ref="KNF23:KNG23"/>
    <mergeCell ref="KNH23:KNI23"/>
    <mergeCell ref="KNJ23:KNK23"/>
    <mergeCell ref="KNL23:KNM23"/>
    <mergeCell ref="KMO23:KMP23"/>
    <mergeCell ref="KMQ23:KMR23"/>
    <mergeCell ref="KMS23:KMT23"/>
    <mergeCell ref="KMU23:KMV23"/>
    <mergeCell ref="KMW23:KMX23"/>
    <mergeCell ref="KMY23:KMZ23"/>
    <mergeCell ref="KMC23:KMD23"/>
    <mergeCell ref="KME23:KMF23"/>
    <mergeCell ref="KMG23:KMH23"/>
    <mergeCell ref="KMI23:KMJ23"/>
    <mergeCell ref="KMK23:KML23"/>
    <mergeCell ref="KMM23:KMN23"/>
    <mergeCell ref="KLP23:KLQ23"/>
    <mergeCell ref="KLR23:KLS23"/>
    <mergeCell ref="KLT23:KLU23"/>
    <mergeCell ref="KLV23:KLW23"/>
    <mergeCell ref="KLX23:KLY23"/>
    <mergeCell ref="KLZ23:KMA23"/>
    <mergeCell ref="KLD23:KLE23"/>
    <mergeCell ref="KLF23:KLG23"/>
    <mergeCell ref="KLH23:KLI23"/>
    <mergeCell ref="KLJ23:KLK23"/>
    <mergeCell ref="KLL23:KLM23"/>
    <mergeCell ref="KLN23:KLO23"/>
    <mergeCell ref="KKQ23:KKR23"/>
    <mergeCell ref="KKS23:KKT23"/>
    <mergeCell ref="KKU23:KKV23"/>
    <mergeCell ref="KKW23:KKX23"/>
    <mergeCell ref="KKY23:KKZ23"/>
    <mergeCell ref="KLA23:KLB23"/>
    <mergeCell ref="KKE23:KKF23"/>
    <mergeCell ref="KKG23:KKH23"/>
    <mergeCell ref="KKI23:KKJ23"/>
    <mergeCell ref="KKK23:KKL23"/>
    <mergeCell ref="KKM23:KKN23"/>
    <mergeCell ref="KKO23:KKP23"/>
    <mergeCell ref="KJR23:KJS23"/>
    <mergeCell ref="KJT23:KJU23"/>
    <mergeCell ref="KJV23:KJW23"/>
    <mergeCell ref="KJX23:KJY23"/>
    <mergeCell ref="KJZ23:KKA23"/>
    <mergeCell ref="KKB23:KKC23"/>
    <mergeCell ref="KJF23:KJG23"/>
    <mergeCell ref="KJH23:KJI23"/>
    <mergeCell ref="KJJ23:KJK23"/>
    <mergeCell ref="KJL23:KJM23"/>
    <mergeCell ref="KJN23:KJO23"/>
    <mergeCell ref="KJP23:KJQ23"/>
    <mergeCell ref="KIS23:KIT23"/>
    <mergeCell ref="KIU23:KIV23"/>
    <mergeCell ref="KIW23:KIX23"/>
    <mergeCell ref="KIY23:KIZ23"/>
    <mergeCell ref="KJA23:KJB23"/>
    <mergeCell ref="KJC23:KJD23"/>
    <mergeCell ref="KIG23:KIH23"/>
    <mergeCell ref="KII23:KIJ23"/>
    <mergeCell ref="KIK23:KIL23"/>
    <mergeCell ref="KIM23:KIN23"/>
    <mergeCell ref="KIO23:KIP23"/>
    <mergeCell ref="KIQ23:KIR23"/>
    <mergeCell ref="KHT23:KHU23"/>
    <mergeCell ref="KHV23:KHW23"/>
    <mergeCell ref="KHX23:KHY23"/>
    <mergeCell ref="KHZ23:KIA23"/>
    <mergeCell ref="KIB23:KIC23"/>
    <mergeCell ref="KID23:KIE23"/>
    <mergeCell ref="KHH23:KHI23"/>
    <mergeCell ref="KHJ23:KHK23"/>
    <mergeCell ref="KHL23:KHM23"/>
    <mergeCell ref="KHN23:KHO23"/>
    <mergeCell ref="KHP23:KHQ23"/>
    <mergeCell ref="KHR23:KHS23"/>
    <mergeCell ref="KGU23:KGV23"/>
    <mergeCell ref="KGW23:KGX23"/>
    <mergeCell ref="KGY23:KGZ23"/>
    <mergeCell ref="KHA23:KHB23"/>
    <mergeCell ref="KHC23:KHD23"/>
    <mergeCell ref="KHE23:KHF23"/>
    <mergeCell ref="KGI23:KGJ23"/>
    <mergeCell ref="KGK23:KGL23"/>
    <mergeCell ref="KGM23:KGN23"/>
    <mergeCell ref="KGO23:KGP23"/>
    <mergeCell ref="KGQ23:KGR23"/>
    <mergeCell ref="KGS23:KGT23"/>
    <mergeCell ref="KFV23:KFW23"/>
    <mergeCell ref="KFX23:KFY23"/>
    <mergeCell ref="KFZ23:KGA23"/>
    <mergeCell ref="KGB23:KGC23"/>
    <mergeCell ref="KGD23:KGE23"/>
    <mergeCell ref="KGF23:KGG23"/>
    <mergeCell ref="KFJ23:KFK23"/>
    <mergeCell ref="KFL23:KFM23"/>
    <mergeCell ref="KFN23:KFO23"/>
    <mergeCell ref="KFP23:KFQ23"/>
    <mergeCell ref="KFR23:KFS23"/>
    <mergeCell ref="KFT23:KFU23"/>
    <mergeCell ref="KEW23:KEX23"/>
    <mergeCell ref="KEY23:KEZ23"/>
    <mergeCell ref="KFA23:KFB23"/>
    <mergeCell ref="KFC23:KFD23"/>
    <mergeCell ref="KFE23:KFF23"/>
    <mergeCell ref="KFG23:KFH23"/>
    <mergeCell ref="KEK23:KEL23"/>
    <mergeCell ref="KEM23:KEN23"/>
    <mergeCell ref="KEO23:KEP23"/>
    <mergeCell ref="KEQ23:KER23"/>
    <mergeCell ref="KES23:KET23"/>
    <mergeCell ref="KEU23:KEV23"/>
    <mergeCell ref="KDX23:KDY23"/>
    <mergeCell ref="KDZ23:KEA23"/>
    <mergeCell ref="KEB23:KEC23"/>
    <mergeCell ref="KED23:KEE23"/>
    <mergeCell ref="KEF23:KEG23"/>
    <mergeCell ref="KEH23:KEI23"/>
    <mergeCell ref="KDL23:KDM23"/>
    <mergeCell ref="KDN23:KDO23"/>
    <mergeCell ref="KDP23:KDQ23"/>
    <mergeCell ref="KDR23:KDS23"/>
    <mergeCell ref="KDT23:KDU23"/>
    <mergeCell ref="KDV23:KDW23"/>
    <mergeCell ref="KCY23:KCZ23"/>
    <mergeCell ref="KDA23:KDB23"/>
    <mergeCell ref="KDC23:KDD23"/>
    <mergeCell ref="KDE23:KDF23"/>
    <mergeCell ref="KDG23:KDH23"/>
    <mergeCell ref="KDI23:KDJ23"/>
    <mergeCell ref="KCM23:KCN23"/>
    <mergeCell ref="KCO23:KCP23"/>
    <mergeCell ref="KCQ23:KCR23"/>
    <mergeCell ref="KCS23:KCT23"/>
    <mergeCell ref="KCU23:KCV23"/>
    <mergeCell ref="KCW23:KCX23"/>
    <mergeCell ref="KBZ23:KCA23"/>
    <mergeCell ref="KCB23:KCC23"/>
    <mergeCell ref="KCD23:KCE23"/>
    <mergeCell ref="KCF23:KCG23"/>
    <mergeCell ref="KCH23:KCI23"/>
    <mergeCell ref="KCJ23:KCK23"/>
    <mergeCell ref="KBN23:KBO23"/>
    <mergeCell ref="KBP23:KBQ23"/>
    <mergeCell ref="KBR23:KBS23"/>
    <mergeCell ref="KBT23:KBU23"/>
    <mergeCell ref="KBV23:KBW23"/>
    <mergeCell ref="KBX23:KBY23"/>
    <mergeCell ref="KBA23:KBB23"/>
    <mergeCell ref="KBC23:KBD23"/>
    <mergeCell ref="KBE23:KBF23"/>
    <mergeCell ref="KBG23:KBH23"/>
    <mergeCell ref="KBI23:KBJ23"/>
    <mergeCell ref="KBK23:KBL23"/>
    <mergeCell ref="KAO23:KAP23"/>
    <mergeCell ref="KAQ23:KAR23"/>
    <mergeCell ref="KAS23:KAT23"/>
    <mergeCell ref="KAU23:KAV23"/>
    <mergeCell ref="KAW23:KAX23"/>
    <mergeCell ref="KAY23:KAZ23"/>
    <mergeCell ref="KAB23:KAC23"/>
    <mergeCell ref="KAD23:KAE23"/>
    <mergeCell ref="KAF23:KAG23"/>
    <mergeCell ref="KAH23:KAI23"/>
    <mergeCell ref="KAJ23:KAK23"/>
    <mergeCell ref="KAL23:KAM23"/>
    <mergeCell ref="JZP23:JZQ23"/>
    <mergeCell ref="JZR23:JZS23"/>
    <mergeCell ref="JZT23:JZU23"/>
    <mergeCell ref="JZV23:JZW23"/>
    <mergeCell ref="JZX23:JZY23"/>
    <mergeCell ref="JZZ23:KAA23"/>
    <mergeCell ref="JZC23:JZD23"/>
    <mergeCell ref="JZE23:JZF23"/>
    <mergeCell ref="JZG23:JZH23"/>
    <mergeCell ref="JZI23:JZJ23"/>
    <mergeCell ref="JZK23:JZL23"/>
    <mergeCell ref="JZM23:JZN23"/>
    <mergeCell ref="JYQ23:JYR23"/>
    <mergeCell ref="JYS23:JYT23"/>
    <mergeCell ref="JYU23:JYV23"/>
    <mergeCell ref="JYW23:JYX23"/>
    <mergeCell ref="JYY23:JYZ23"/>
    <mergeCell ref="JZA23:JZB23"/>
    <mergeCell ref="JYD23:JYE23"/>
    <mergeCell ref="JYF23:JYG23"/>
    <mergeCell ref="JYH23:JYI23"/>
    <mergeCell ref="JYJ23:JYK23"/>
    <mergeCell ref="JYL23:JYM23"/>
    <mergeCell ref="JYN23:JYO23"/>
    <mergeCell ref="JXR23:JXS23"/>
    <mergeCell ref="JXT23:JXU23"/>
    <mergeCell ref="JXV23:JXW23"/>
    <mergeCell ref="JXX23:JXY23"/>
    <mergeCell ref="JXZ23:JYA23"/>
    <mergeCell ref="JYB23:JYC23"/>
    <mergeCell ref="JXE23:JXF23"/>
    <mergeCell ref="JXG23:JXH23"/>
    <mergeCell ref="JXI23:JXJ23"/>
    <mergeCell ref="JXK23:JXL23"/>
    <mergeCell ref="JXM23:JXN23"/>
    <mergeCell ref="JXO23:JXP23"/>
    <mergeCell ref="JWS23:JWT23"/>
    <mergeCell ref="JWU23:JWV23"/>
    <mergeCell ref="JWW23:JWX23"/>
    <mergeCell ref="JWY23:JWZ23"/>
    <mergeCell ref="JXA23:JXB23"/>
    <mergeCell ref="JXC23:JXD23"/>
    <mergeCell ref="JWF23:JWG23"/>
    <mergeCell ref="JWH23:JWI23"/>
    <mergeCell ref="JWJ23:JWK23"/>
    <mergeCell ref="JWL23:JWM23"/>
    <mergeCell ref="JWN23:JWO23"/>
    <mergeCell ref="JWP23:JWQ23"/>
    <mergeCell ref="JVT23:JVU23"/>
    <mergeCell ref="JVV23:JVW23"/>
    <mergeCell ref="JVX23:JVY23"/>
    <mergeCell ref="JVZ23:JWA23"/>
    <mergeCell ref="JWB23:JWC23"/>
    <mergeCell ref="JWD23:JWE23"/>
    <mergeCell ref="JVG23:JVH23"/>
    <mergeCell ref="JVI23:JVJ23"/>
    <mergeCell ref="JVK23:JVL23"/>
    <mergeCell ref="JVM23:JVN23"/>
    <mergeCell ref="JVO23:JVP23"/>
    <mergeCell ref="JVQ23:JVR23"/>
    <mergeCell ref="JUU23:JUV23"/>
    <mergeCell ref="JUW23:JUX23"/>
    <mergeCell ref="JUY23:JUZ23"/>
    <mergeCell ref="JVA23:JVB23"/>
    <mergeCell ref="JVC23:JVD23"/>
    <mergeCell ref="JVE23:JVF23"/>
    <mergeCell ref="JUH23:JUI23"/>
    <mergeCell ref="JUJ23:JUK23"/>
    <mergeCell ref="JUL23:JUM23"/>
    <mergeCell ref="JUN23:JUO23"/>
    <mergeCell ref="JUP23:JUQ23"/>
    <mergeCell ref="JUR23:JUS23"/>
    <mergeCell ref="JTV23:JTW23"/>
    <mergeCell ref="JTX23:JTY23"/>
    <mergeCell ref="JTZ23:JUA23"/>
    <mergeCell ref="JUB23:JUC23"/>
    <mergeCell ref="JUD23:JUE23"/>
    <mergeCell ref="JUF23:JUG23"/>
    <mergeCell ref="JTI23:JTJ23"/>
    <mergeCell ref="JTK23:JTL23"/>
    <mergeCell ref="JTM23:JTN23"/>
    <mergeCell ref="JTO23:JTP23"/>
    <mergeCell ref="JTQ23:JTR23"/>
    <mergeCell ref="JTS23:JTT23"/>
    <mergeCell ref="JSW23:JSX23"/>
    <mergeCell ref="JSY23:JSZ23"/>
    <mergeCell ref="JTA23:JTB23"/>
    <mergeCell ref="JTC23:JTD23"/>
    <mergeCell ref="JTE23:JTF23"/>
    <mergeCell ref="JTG23:JTH23"/>
    <mergeCell ref="JSJ23:JSK23"/>
    <mergeCell ref="JSL23:JSM23"/>
    <mergeCell ref="JSN23:JSO23"/>
    <mergeCell ref="JSP23:JSQ23"/>
    <mergeCell ref="JSR23:JSS23"/>
    <mergeCell ref="JST23:JSU23"/>
    <mergeCell ref="JRX23:JRY23"/>
    <mergeCell ref="JRZ23:JSA23"/>
    <mergeCell ref="JSB23:JSC23"/>
    <mergeCell ref="JSD23:JSE23"/>
    <mergeCell ref="JSF23:JSG23"/>
    <mergeCell ref="JSH23:JSI23"/>
    <mergeCell ref="JRK23:JRL23"/>
    <mergeCell ref="JRM23:JRN23"/>
    <mergeCell ref="JRO23:JRP23"/>
    <mergeCell ref="JRQ23:JRR23"/>
    <mergeCell ref="JRS23:JRT23"/>
    <mergeCell ref="JRU23:JRV23"/>
    <mergeCell ref="JQY23:JQZ23"/>
    <mergeCell ref="JRA23:JRB23"/>
    <mergeCell ref="JRC23:JRD23"/>
    <mergeCell ref="JRE23:JRF23"/>
    <mergeCell ref="JRG23:JRH23"/>
    <mergeCell ref="JRI23:JRJ23"/>
    <mergeCell ref="JQL23:JQM23"/>
    <mergeCell ref="JQN23:JQO23"/>
    <mergeCell ref="JQP23:JQQ23"/>
    <mergeCell ref="JQR23:JQS23"/>
    <mergeCell ref="JQT23:JQU23"/>
    <mergeCell ref="JQV23:JQW23"/>
    <mergeCell ref="JPZ23:JQA23"/>
    <mergeCell ref="JQB23:JQC23"/>
    <mergeCell ref="JQD23:JQE23"/>
    <mergeCell ref="JQF23:JQG23"/>
    <mergeCell ref="JQH23:JQI23"/>
    <mergeCell ref="JQJ23:JQK23"/>
    <mergeCell ref="JPM23:JPN23"/>
    <mergeCell ref="JPO23:JPP23"/>
    <mergeCell ref="JPQ23:JPR23"/>
    <mergeCell ref="JPS23:JPT23"/>
    <mergeCell ref="JPU23:JPV23"/>
    <mergeCell ref="JPW23:JPX23"/>
    <mergeCell ref="JPA23:JPB23"/>
    <mergeCell ref="JPC23:JPD23"/>
    <mergeCell ref="JPE23:JPF23"/>
    <mergeCell ref="JPG23:JPH23"/>
    <mergeCell ref="JPI23:JPJ23"/>
    <mergeCell ref="JPK23:JPL23"/>
    <mergeCell ref="JON23:JOO23"/>
    <mergeCell ref="JOP23:JOQ23"/>
    <mergeCell ref="JOR23:JOS23"/>
    <mergeCell ref="JOT23:JOU23"/>
    <mergeCell ref="JOV23:JOW23"/>
    <mergeCell ref="JOX23:JOY23"/>
    <mergeCell ref="JOB23:JOC23"/>
    <mergeCell ref="JOD23:JOE23"/>
    <mergeCell ref="JOF23:JOG23"/>
    <mergeCell ref="JOH23:JOI23"/>
    <mergeCell ref="JOJ23:JOK23"/>
    <mergeCell ref="JOL23:JOM23"/>
    <mergeCell ref="JNO23:JNP23"/>
    <mergeCell ref="JNQ23:JNR23"/>
    <mergeCell ref="JNS23:JNT23"/>
    <mergeCell ref="JNU23:JNV23"/>
    <mergeCell ref="JNW23:JNX23"/>
    <mergeCell ref="JNY23:JNZ23"/>
    <mergeCell ref="JNC23:JND23"/>
    <mergeCell ref="JNE23:JNF23"/>
    <mergeCell ref="JNG23:JNH23"/>
    <mergeCell ref="JNI23:JNJ23"/>
    <mergeCell ref="JNK23:JNL23"/>
    <mergeCell ref="JNM23:JNN23"/>
    <mergeCell ref="JMP23:JMQ23"/>
    <mergeCell ref="JMR23:JMS23"/>
    <mergeCell ref="JMT23:JMU23"/>
    <mergeCell ref="JMV23:JMW23"/>
    <mergeCell ref="JMX23:JMY23"/>
    <mergeCell ref="JMZ23:JNA23"/>
    <mergeCell ref="JMD23:JME23"/>
    <mergeCell ref="JMF23:JMG23"/>
    <mergeCell ref="JMH23:JMI23"/>
    <mergeCell ref="JMJ23:JMK23"/>
    <mergeCell ref="JML23:JMM23"/>
    <mergeCell ref="JMN23:JMO23"/>
    <mergeCell ref="JLQ23:JLR23"/>
    <mergeCell ref="JLS23:JLT23"/>
    <mergeCell ref="JLU23:JLV23"/>
    <mergeCell ref="JLW23:JLX23"/>
    <mergeCell ref="JLY23:JLZ23"/>
    <mergeCell ref="JMA23:JMB23"/>
    <mergeCell ref="JLE23:JLF23"/>
    <mergeCell ref="JLG23:JLH23"/>
    <mergeCell ref="JLI23:JLJ23"/>
    <mergeCell ref="JLK23:JLL23"/>
    <mergeCell ref="JLM23:JLN23"/>
    <mergeCell ref="JLO23:JLP23"/>
    <mergeCell ref="JKR23:JKS23"/>
    <mergeCell ref="JKT23:JKU23"/>
    <mergeCell ref="JKV23:JKW23"/>
    <mergeCell ref="JKX23:JKY23"/>
    <mergeCell ref="JKZ23:JLA23"/>
    <mergeCell ref="JLB23:JLC23"/>
    <mergeCell ref="JKF23:JKG23"/>
    <mergeCell ref="JKH23:JKI23"/>
    <mergeCell ref="JKJ23:JKK23"/>
    <mergeCell ref="JKL23:JKM23"/>
    <mergeCell ref="JKN23:JKO23"/>
    <mergeCell ref="JKP23:JKQ23"/>
    <mergeCell ref="JJS23:JJT23"/>
    <mergeCell ref="JJU23:JJV23"/>
    <mergeCell ref="JJW23:JJX23"/>
    <mergeCell ref="JJY23:JJZ23"/>
    <mergeCell ref="JKA23:JKB23"/>
    <mergeCell ref="JKC23:JKD23"/>
    <mergeCell ref="JJG23:JJH23"/>
    <mergeCell ref="JJI23:JJJ23"/>
    <mergeCell ref="JJK23:JJL23"/>
    <mergeCell ref="JJM23:JJN23"/>
    <mergeCell ref="JJO23:JJP23"/>
    <mergeCell ref="JJQ23:JJR23"/>
    <mergeCell ref="JIT23:JIU23"/>
    <mergeCell ref="JIV23:JIW23"/>
    <mergeCell ref="JIX23:JIY23"/>
    <mergeCell ref="JIZ23:JJA23"/>
    <mergeCell ref="JJB23:JJC23"/>
    <mergeCell ref="JJD23:JJE23"/>
    <mergeCell ref="JIH23:JII23"/>
    <mergeCell ref="JIJ23:JIK23"/>
    <mergeCell ref="JIL23:JIM23"/>
    <mergeCell ref="JIN23:JIO23"/>
    <mergeCell ref="JIP23:JIQ23"/>
    <mergeCell ref="JIR23:JIS23"/>
    <mergeCell ref="JHU23:JHV23"/>
    <mergeCell ref="JHW23:JHX23"/>
    <mergeCell ref="JHY23:JHZ23"/>
    <mergeCell ref="JIA23:JIB23"/>
    <mergeCell ref="JIC23:JID23"/>
    <mergeCell ref="JIE23:JIF23"/>
    <mergeCell ref="JHI23:JHJ23"/>
    <mergeCell ref="JHK23:JHL23"/>
    <mergeCell ref="JHM23:JHN23"/>
    <mergeCell ref="JHO23:JHP23"/>
    <mergeCell ref="JHQ23:JHR23"/>
    <mergeCell ref="JHS23:JHT23"/>
    <mergeCell ref="JGV23:JGW23"/>
    <mergeCell ref="JGX23:JGY23"/>
    <mergeCell ref="JGZ23:JHA23"/>
    <mergeCell ref="JHB23:JHC23"/>
    <mergeCell ref="JHD23:JHE23"/>
    <mergeCell ref="JHF23:JHG23"/>
    <mergeCell ref="JGJ23:JGK23"/>
    <mergeCell ref="JGL23:JGM23"/>
    <mergeCell ref="JGN23:JGO23"/>
    <mergeCell ref="JGP23:JGQ23"/>
    <mergeCell ref="JGR23:JGS23"/>
    <mergeCell ref="JGT23:JGU23"/>
    <mergeCell ref="JFW23:JFX23"/>
    <mergeCell ref="JFY23:JFZ23"/>
    <mergeCell ref="JGA23:JGB23"/>
    <mergeCell ref="JGC23:JGD23"/>
    <mergeCell ref="JGE23:JGF23"/>
    <mergeCell ref="JGG23:JGH23"/>
    <mergeCell ref="JFK23:JFL23"/>
    <mergeCell ref="JFM23:JFN23"/>
    <mergeCell ref="JFO23:JFP23"/>
    <mergeCell ref="JFQ23:JFR23"/>
    <mergeCell ref="JFS23:JFT23"/>
    <mergeCell ref="JFU23:JFV23"/>
    <mergeCell ref="JEX23:JEY23"/>
    <mergeCell ref="JEZ23:JFA23"/>
    <mergeCell ref="JFB23:JFC23"/>
    <mergeCell ref="JFD23:JFE23"/>
    <mergeCell ref="JFF23:JFG23"/>
    <mergeCell ref="JFH23:JFI23"/>
    <mergeCell ref="JEL23:JEM23"/>
    <mergeCell ref="JEN23:JEO23"/>
    <mergeCell ref="JEP23:JEQ23"/>
    <mergeCell ref="JER23:JES23"/>
    <mergeCell ref="JET23:JEU23"/>
    <mergeCell ref="JEV23:JEW23"/>
    <mergeCell ref="JDY23:JDZ23"/>
    <mergeCell ref="JEA23:JEB23"/>
    <mergeCell ref="JEC23:JED23"/>
    <mergeCell ref="JEE23:JEF23"/>
    <mergeCell ref="JEG23:JEH23"/>
    <mergeCell ref="JEI23:JEJ23"/>
    <mergeCell ref="JDM23:JDN23"/>
    <mergeCell ref="JDO23:JDP23"/>
    <mergeCell ref="JDQ23:JDR23"/>
    <mergeCell ref="JDS23:JDT23"/>
    <mergeCell ref="JDU23:JDV23"/>
    <mergeCell ref="JDW23:JDX23"/>
    <mergeCell ref="JCZ23:JDA23"/>
    <mergeCell ref="JDB23:JDC23"/>
    <mergeCell ref="JDD23:JDE23"/>
    <mergeCell ref="JDF23:JDG23"/>
    <mergeCell ref="JDH23:JDI23"/>
    <mergeCell ref="JDJ23:JDK23"/>
    <mergeCell ref="JCN23:JCO23"/>
    <mergeCell ref="JCP23:JCQ23"/>
    <mergeCell ref="JCR23:JCS23"/>
    <mergeCell ref="JCT23:JCU23"/>
    <mergeCell ref="JCV23:JCW23"/>
    <mergeCell ref="JCX23:JCY23"/>
    <mergeCell ref="JCA23:JCB23"/>
    <mergeCell ref="JCC23:JCD23"/>
    <mergeCell ref="JCE23:JCF23"/>
    <mergeCell ref="JCG23:JCH23"/>
    <mergeCell ref="JCI23:JCJ23"/>
    <mergeCell ref="JCK23:JCL23"/>
    <mergeCell ref="JBO23:JBP23"/>
    <mergeCell ref="JBQ23:JBR23"/>
    <mergeCell ref="JBS23:JBT23"/>
    <mergeCell ref="JBU23:JBV23"/>
    <mergeCell ref="JBW23:JBX23"/>
    <mergeCell ref="JBY23:JBZ23"/>
    <mergeCell ref="JBB23:JBC23"/>
    <mergeCell ref="JBD23:JBE23"/>
    <mergeCell ref="JBF23:JBG23"/>
    <mergeCell ref="JBH23:JBI23"/>
    <mergeCell ref="JBJ23:JBK23"/>
    <mergeCell ref="JBL23:JBM23"/>
    <mergeCell ref="JAP23:JAQ23"/>
    <mergeCell ref="JAR23:JAS23"/>
    <mergeCell ref="JAT23:JAU23"/>
    <mergeCell ref="JAV23:JAW23"/>
    <mergeCell ref="JAX23:JAY23"/>
    <mergeCell ref="JAZ23:JBA23"/>
    <mergeCell ref="JAC23:JAD23"/>
    <mergeCell ref="JAE23:JAF23"/>
    <mergeCell ref="JAG23:JAH23"/>
    <mergeCell ref="JAI23:JAJ23"/>
    <mergeCell ref="JAK23:JAL23"/>
    <mergeCell ref="JAM23:JAN23"/>
    <mergeCell ref="IZQ23:IZR23"/>
    <mergeCell ref="IZS23:IZT23"/>
    <mergeCell ref="IZU23:IZV23"/>
    <mergeCell ref="IZW23:IZX23"/>
    <mergeCell ref="IZY23:IZZ23"/>
    <mergeCell ref="JAA23:JAB23"/>
    <mergeCell ref="IZD23:IZE23"/>
    <mergeCell ref="IZF23:IZG23"/>
    <mergeCell ref="IZH23:IZI23"/>
    <mergeCell ref="IZJ23:IZK23"/>
    <mergeCell ref="IZL23:IZM23"/>
    <mergeCell ref="IZN23:IZO23"/>
    <mergeCell ref="IYR23:IYS23"/>
    <mergeCell ref="IYT23:IYU23"/>
    <mergeCell ref="IYV23:IYW23"/>
    <mergeCell ref="IYX23:IYY23"/>
    <mergeCell ref="IYZ23:IZA23"/>
    <mergeCell ref="IZB23:IZC23"/>
    <mergeCell ref="IYE23:IYF23"/>
    <mergeCell ref="IYG23:IYH23"/>
    <mergeCell ref="IYI23:IYJ23"/>
    <mergeCell ref="IYK23:IYL23"/>
    <mergeCell ref="IYM23:IYN23"/>
    <mergeCell ref="IYO23:IYP23"/>
    <mergeCell ref="IXS23:IXT23"/>
    <mergeCell ref="IXU23:IXV23"/>
    <mergeCell ref="IXW23:IXX23"/>
    <mergeCell ref="IXY23:IXZ23"/>
    <mergeCell ref="IYA23:IYB23"/>
    <mergeCell ref="IYC23:IYD23"/>
    <mergeCell ref="IXF23:IXG23"/>
    <mergeCell ref="IXH23:IXI23"/>
    <mergeCell ref="IXJ23:IXK23"/>
    <mergeCell ref="IXL23:IXM23"/>
    <mergeCell ref="IXN23:IXO23"/>
    <mergeCell ref="IXP23:IXQ23"/>
    <mergeCell ref="IWT23:IWU23"/>
    <mergeCell ref="IWV23:IWW23"/>
    <mergeCell ref="IWX23:IWY23"/>
    <mergeCell ref="IWZ23:IXA23"/>
    <mergeCell ref="IXB23:IXC23"/>
    <mergeCell ref="IXD23:IXE23"/>
    <mergeCell ref="IWG23:IWH23"/>
    <mergeCell ref="IWI23:IWJ23"/>
    <mergeCell ref="IWK23:IWL23"/>
    <mergeCell ref="IWM23:IWN23"/>
    <mergeCell ref="IWO23:IWP23"/>
    <mergeCell ref="IWQ23:IWR23"/>
    <mergeCell ref="IVU23:IVV23"/>
    <mergeCell ref="IVW23:IVX23"/>
    <mergeCell ref="IVY23:IVZ23"/>
    <mergeCell ref="IWA23:IWB23"/>
    <mergeCell ref="IWC23:IWD23"/>
    <mergeCell ref="IWE23:IWF23"/>
    <mergeCell ref="IVH23:IVI23"/>
    <mergeCell ref="IVJ23:IVK23"/>
    <mergeCell ref="IVL23:IVM23"/>
    <mergeCell ref="IVN23:IVO23"/>
    <mergeCell ref="IVP23:IVQ23"/>
    <mergeCell ref="IVR23:IVS23"/>
    <mergeCell ref="IUV23:IUW23"/>
    <mergeCell ref="IUX23:IUY23"/>
    <mergeCell ref="IUZ23:IVA23"/>
    <mergeCell ref="IVB23:IVC23"/>
    <mergeCell ref="IVD23:IVE23"/>
    <mergeCell ref="IVF23:IVG23"/>
    <mergeCell ref="IUI23:IUJ23"/>
    <mergeCell ref="IUK23:IUL23"/>
    <mergeCell ref="IUM23:IUN23"/>
    <mergeCell ref="IUO23:IUP23"/>
    <mergeCell ref="IUQ23:IUR23"/>
    <mergeCell ref="IUS23:IUT23"/>
    <mergeCell ref="ITW23:ITX23"/>
    <mergeCell ref="ITY23:ITZ23"/>
    <mergeCell ref="IUA23:IUB23"/>
    <mergeCell ref="IUC23:IUD23"/>
    <mergeCell ref="IUE23:IUF23"/>
    <mergeCell ref="IUG23:IUH23"/>
    <mergeCell ref="ITJ23:ITK23"/>
    <mergeCell ref="ITL23:ITM23"/>
    <mergeCell ref="ITN23:ITO23"/>
    <mergeCell ref="ITP23:ITQ23"/>
    <mergeCell ref="ITR23:ITS23"/>
    <mergeCell ref="ITT23:ITU23"/>
    <mergeCell ref="ISX23:ISY23"/>
    <mergeCell ref="ISZ23:ITA23"/>
    <mergeCell ref="ITB23:ITC23"/>
    <mergeCell ref="ITD23:ITE23"/>
    <mergeCell ref="ITF23:ITG23"/>
    <mergeCell ref="ITH23:ITI23"/>
    <mergeCell ref="ISK23:ISL23"/>
    <mergeCell ref="ISM23:ISN23"/>
    <mergeCell ref="ISO23:ISP23"/>
    <mergeCell ref="ISQ23:ISR23"/>
    <mergeCell ref="ISS23:IST23"/>
    <mergeCell ref="ISU23:ISV23"/>
    <mergeCell ref="IRY23:IRZ23"/>
    <mergeCell ref="ISA23:ISB23"/>
    <mergeCell ref="ISC23:ISD23"/>
    <mergeCell ref="ISE23:ISF23"/>
    <mergeCell ref="ISG23:ISH23"/>
    <mergeCell ref="ISI23:ISJ23"/>
    <mergeCell ref="IRL23:IRM23"/>
    <mergeCell ref="IRN23:IRO23"/>
    <mergeCell ref="IRP23:IRQ23"/>
    <mergeCell ref="IRR23:IRS23"/>
    <mergeCell ref="IRT23:IRU23"/>
    <mergeCell ref="IRV23:IRW23"/>
    <mergeCell ref="IQZ23:IRA23"/>
    <mergeCell ref="IRB23:IRC23"/>
    <mergeCell ref="IRD23:IRE23"/>
    <mergeCell ref="IRF23:IRG23"/>
    <mergeCell ref="IRH23:IRI23"/>
    <mergeCell ref="IRJ23:IRK23"/>
    <mergeCell ref="IQM23:IQN23"/>
    <mergeCell ref="IQO23:IQP23"/>
    <mergeCell ref="IQQ23:IQR23"/>
    <mergeCell ref="IQS23:IQT23"/>
    <mergeCell ref="IQU23:IQV23"/>
    <mergeCell ref="IQW23:IQX23"/>
    <mergeCell ref="IQA23:IQB23"/>
    <mergeCell ref="IQC23:IQD23"/>
    <mergeCell ref="IQE23:IQF23"/>
    <mergeCell ref="IQG23:IQH23"/>
    <mergeCell ref="IQI23:IQJ23"/>
    <mergeCell ref="IQK23:IQL23"/>
    <mergeCell ref="IPN23:IPO23"/>
    <mergeCell ref="IPP23:IPQ23"/>
    <mergeCell ref="IPR23:IPS23"/>
    <mergeCell ref="IPT23:IPU23"/>
    <mergeCell ref="IPV23:IPW23"/>
    <mergeCell ref="IPX23:IPY23"/>
    <mergeCell ref="IPB23:IPC23"/>
    <mergeCell ref="IPD23:IPE23"/>
    <mergeCell ref="IPF23:IPG23"/>
    <mergeCell ref="IPH23:IPI23"/>
    <mergeCell ref="IPJ23:IPK23"/>
    <mergeCell ref="IPL23:IPM23"/>
    <mergeCell ref="IOO23:IOP23"/>
    <mergeCell ref="IOQ23:IOR23"/>
    <mergeCell ref="IOS23:IOT23"/>
    <mergeCell ref="IOU23:IOV23"/>
    <mergeCell ref="IOW23:IOX23"/>
    <mergeCell ref="IOY23:IOZ23"/>
    <mergeCell ref="IOC23:IOD23"/>
    <mergeCell ref="IOE23:IOF23"/>
    <mergeCell ref="IOG23:IOH23"/>
    <mergeCell ref="IOI23:IOJ23"/>
    <mergeCell ref="IOK23:IOL23"/>
    <mergeCell ref="IOM23:ION23"/>
    <mergeCell ref="INP23:INQ23"/>
    <mergeCell ref="INR23:INS23"/>
    <mergeCell ref="INT23:INU23"/>
    <mergeCell ref="INV23:INW23"/>
    <mergeCell ref="INX23:INY23"/>
    <mergeCell ref="INZ23:IOA23"/>
    <mergeCell ref="IND23:INE23"/>
    <mergeCell ref="INF23:ING23"/>
    <mergeCell ref="INH23:INI23"/>
    <mergeCell ref="INJ23:INK23"/>
    <mergeCell ref="INL23:INM23"/>
    <mergeCell ref="INN23:INO23"/>
    <mergeCell ref="IMQ23:IMR23"/>
    <mergeCell ref="IMS23:IMT23"/>
    <mergeCell ref="IMU23:IMV23"/>
    <mergeCell ref="IMW23:IMX23"/>
    <mergeCell ref="IMY23:IMZ23"/>
    <mergeCell ref="INA23:INB23"/>
    <mergeCell ref="IME23:IMF23"/>
    <mergeCell ref="IMG23:IMH23"/>
    <mergeCell ref="IMI23:IMJ23"/>
    <mergeCell ref="IMK23:IML23"/>
    <mergeCell ref="IMM23:IMN23"/>
    <mergeCell ref="IMO23:IMP23"/>
    <mergeCell ref="ILR23:ILS23"/>
    <mergeCell ref="ILT23:ILU23"/>
    <mergeCell ref="ILV23:ILW23"/>
    <mergeCell ref="ILX23:ILY23"/>
    <mergeCell ref="ILZ23:IMA23"/>
    <mergeCell ref="IMB23:IMC23"/>
    <mergeCell ref="ILF23:ILG23"/>
    <mergeCell ref="ILH23:ILI23"/>
    <mergeCell ref="ILJ23:ILK23"/>
    <mergeCell ref="ILL23:ILM23"/>
    <mergeCell ref="ILN23:ILO23"/>
    <mergeCell ref="ILP23:ILQ23"/>
    <mergeCell ref="IKS23:IKT23"/>
    <mergeCell ref="IKU23:IKV23"/>
    <mergeCell ref="IKW23:IKX23"/>
    <mergeCell ref="IKY23:IKZ23"/>
    <mergeCell ref="ILA23:ILB23"/>
    <mergeCell ref="ILC23:ILD23"/>
    <mergeCell ref="IKG23:IKH23"/>
    <mergeCell ref="IKI23:IKJ23"/>
    <mergeCell ref="IKK23:IKL23"/>
    <mergeCell ref="IKM23:IKN23"/>
    <mergeCell ref="IKO23:IKP23"/>
    <mergeCell ref="IKQ23:IKR23"/>
    <mergeCell ref="IJT23:IJU23"/>
    <mergeCell ref="IJV23:IJW23"/>
    <mergeCell ref="IJX23:IJY23"/>
    <mergeCell ref="IJZ23:IKA23"/>
    <mergeCell ref="IKB23:IKC23"/>
    <mergeCell ref="IKD23:IKE23"/>
    <mergeCell ref="IJH23:IJI23"/>
    <mergeCell ref="IJJ23:IJK23"/>
    <mergeCell ref="IJL23:IJM23"/>
    <mergeCell ref="IJN23:IJO23"/>
    <mergeCell ref="IJP23:IJQ23"/>
    <mergeCell ref="IJR23:IJS23"/>
    <mergeCell ref="IIU23:IIV23"/>
    <mergeCell ref="IIW23:IIX23"/>
    <mergeCell ref="IIY23:IIZ23"/>
    <mergeCell ref="IJA23:IJB23"/>
    <mergeCell ref="IJC23:IJD23"/>
    <mergeCell ref="IJE23:IJF23"/>
    <mergeCell ref="III23:IIJ23"/>
    <mergeCell ref="IIK23:IIL23"/>
    <mergeCell ref="IIM23:IIN23"/>
    <mergeCell ref="IIO23:IIP23"/>
    <mergeCell ref="IIQ23:IIR23"/>
    <mergeCell ref="IIS23:IIT23"/>
    <mergeCell ref="IHV23:IHW23"/>
    <mergeCell ref="IHX23:IHY23"/>
    <mergeCell ref="IHZ23:IIA23"/>
    <mergeCell ref="IIB23:IIC23"/>
    <mergeCell ref="IID23:IIE23"/>
    <mergeCell ref="IIF23:IIG23"/>
    <mergeCell ref="IHJ23:IHK23"/>
    <mergeCell ref="IHL23:IHM23"/>
    <mergeCell ref="IHN23:IHO23"/>
    <mergeCell ref="IHP23:IHQ23"/>
    <mergeCell ref="IHR23:IHS23"/>
    <mergeCell ref="IHT23:IHU23"/>
    <mergeCell ref="IGW23:IGX23"/>
    <mergeCell ref="IGY23:IGZ23"/>
    <mergeCell ref="IHA23:IHB23"/>
    <mergeCell ref="IHC23:IHD23"/>
    <mergeCell ref="IHE23:IHF23"/>
    <mergeCell ref="IHG23:IHH23"/>
    <mergeCell ref="IGK23:IGL23"/>
    <mergeCell ref="IGM23:IGN23"/>
    <mergeCell ref="IGO23:IGP23"/>
    <mergeCell ref="IGQ23:IGR23"/>
    <mergeCell ref="IGS23:IGT23"/>
    <mergeCell ref="IGU23:IGV23"/>
    <mergeCell ref="IFX23:IFY23"/>
    <mergeCell ref="IFZ23:IGA23"/>
    <mergeCell ref="IGB23:IGC23"/>
    <mergeCell ref="IGD23:IGE23"/>
    <mergeCell ref="IGF23:IGG23"/>
    <mergeCell ref="IGH23:IGI23"/>
    <mergeCell ref="IFL23:IFM23"/>
    <mergeCell ref="IFN23:IFO23"/>
    <mergeCell ref="IFP23:IFQ23"/>
    <mergeCell ref="IFR23:IFS23"/>
    <mergeCell ref="IFT23:IFU23"/>
    <mergeCell ref="IFV23:IFW23"/>
    <mergeCell ref="IEY23:IEZ23"/>
    <mergeCell ref="IFA23:IFB23"/>
    <mergeCell ref="IFC23:IFD23"/>
    <mergeCell ref="IFE23:IFF23"/>
    <mergeCell ref="IFG23:IFH23"/>
    <mergeCell ref="IFI23:IFJ23"/>
    <mergeCell ref="IEM23:IEN23"/>
    <mergeCell ref="IEO23:IEP23"/>
    <mergeCell ref="IEQ23:IER23"/>
    <mergeCell ref="IES23:IET23"/>
    <mergeCell ref="IEU23:IEV23"/>
    <mergeCell ref="IEW23:IEX23"/>
    <mergeCell ref="IDZ23:IEA23"/>
    <mergeCell ref="IEB23:IEC23"/>
    <mergeCell ref="IED23:IEE23"/>
    <mergeCell ref="IEF23:IEG23"/>
    <mergeCell ref="IEH23:IEI23"/>
    <mergeCell ref="IEJ23:IEK23"/>
    <mergeCell ref="IDN23:IDO23"/>
    <mergeCell ref="IDP23:IDQ23"/>
    <mergeCell ref="IDR23:IDS23"/>
    <mergeCell ref="IDT23:IDU23"/>
    <mergeCell ref="IDV23:IDW23"/>
    <mergeCell ref="IDX23:IDY23"/>
    <mergeCell ref="IDA23:IDB23"/>
    <mergeCell ref="IDC23:IDD23"/>
    <mergeCell ref="IDE23:IDF23"/>
    <mergeCell ref="IDG23:IDH23"/>
    <mergeCell ref="IDI23:IDJ23"/>
    <mergeCell ref="IDK23:IDL23"/>
    <mergeCell ref="ICO23:ICP23"/>
    <mergeCell ref="ICQ23:ICR23"/>
    <mergeCell ref="ICS23:ICT23"/>
    <mergeCell ref="ICU23:ICV23"/>
    <mergeCell ref="ICW23:ICX23"/>
    <mergeCell ref="ICY23:ICZ23"/>
    <mergeCell ref="ICB23:ICC23"/>
    <mergeCell ref="ICD23:ICE23"/>
    <mergeCell ref="ICF23:ICG23"/>
    <mergeCell ref="ICH23:ICI23"/>
    <mergeCell ref="ICJ23:ICK23"/>
    <mergeCell ref="ICL23:ICM23"/>
    <mergeCell ref="IBP23:IBQ23"/>
    <mergeCell ref="IBR23:IBS23"/>
    <mergeCell ref="IBT23:IBU23"/>
    <mergeCell ref="IBV23:IBW23"/>
    <mergeCell ref="IBX23:IBY23"/>
    <mergeCell ref="IBZ23:ICA23"/>
    <mergeCell ref="IBC23:IBD23"/>
    <mergeCell ref="IBE23:IBF23"/>
    <mergeCell ref="IBG23:IBH23"/>
    <mergeCell ref="IBI23:IBJ23"/>
    <mergeCell ref="IBK23:IBL23"/>
    <mergeCell ref="IBM23:IBN23"/>
    <mergeCell ref="IAQ23:IAR23"/>
    <mergeCell ref="IAS23:IAT23"/>
    <mergeCell ref="IAU23:IAV23"/>
    <mergeCell ref="IAW23:IAX23"/>
    <mergeCell ref="IAY23:IAZ23"/>
    <mergeCell ref="IBA23:IBB23"/>
    <mergeCell ref="IAD23:IAE23"/>
    <mergeCell ref="IAF23:IAG23"/>
    <mergeCell ref="IAH23:IAI23"/>
    <mergeCell ref="IAJ23:IAK23"/>
    <mergeCell ref="IAL23:IAM23"/>
    <mergeCell ref="IAN23:IAO23"/>
    <mergeCell ref="HZR23:HZS23"/>
    <mergeCell ref="HZT23:HZU23"/>
    <mergeCell ref="HZV23:HZW23"/>
    <mergeCell ref="HZX23:HZY23"/>
    <mergeCell ref="HZZ23:IAA23"/>
    <mergeCell ref="IAB23:IAC23"/>
    <mergeCell ref="HZE23:HZF23"/>
    <mergeCell ref="HZG23:HZH23"/>
    <mergeCell ref="HZI23:HZJ23"/>
    <mergeCell ref="HZK23:HZL23"/>
    <mergeCell ref="HZM23:HZN23"/>
    <mergeCell ref="HZO23:HZP23"/>
    <mergeCell ref="HYS23:HYT23"/>
    <mergeCell ref="HYU23:HYV23"/>
    <mergeCell ref="HYW23:HYX23"/>
    <mergeCell ref="HYY23:HYZ23"/>
    <mergeCell ref="HZA23:HZB23"/>
    <mergeCell ref="HZC23:HZD23"/>
    <mergeCell ref="HYF23:HYG23"/>
    <mergeCell ref="HYH23:HYI23"/>
    <mergeCell ref="HYJ23:HYK23"/>
    <mergeCell ref="HYL23:HYM23"/>
    <mergeCell ref="HYN23:HYO23"/>
    <mergeCell ref="HYP23:HYQ23"/>
    <mergeCell ref="HXT23:HXU23"/>
    <mergeCell ref="HXV23:HXW23"/>
    <mergeCell ref="HXX23:HXY23"/>
    <mergeCell ref="HXZ23:HYA23"/>
    <mergeCell ref="HYB23:HYC23"/>
    <mergeCell ref="HYD23:HYE23"/>
    <mergeCell ref="HXG23:HXH23"/>
    <mergeCell ref="HXI23:HXJ23"/>
    <mergeCell ref="HXK23:HXL23"/>
    <mergeCell ref="HXM23:HXN23"/>
    <mergeCell ref="HXO23:HXP23"/>
    <mergeCell ref="HXQ23:HXR23"/>
    <mergeCell ref="HWU23:HWV23"/>
    <mergeCell ref="HWW23:HWX23"/>
    <mergeCell ref="HWY23:HWZ23"/>
    <mergeCell ref="HXA23:HXB23"/>
    <mergeCell ref="HXC23:HXD23"/>
    <mergeCell ref="HXE23:HXF23"/>
    <mergeCell ref="HWH23:HWI23"/>
    <mergeCell ref="HWJ23:HWK23"/>
    <mergeCell ref="HWL23:HWM23"/>
    <mergeCell ref="HWN23:HWO23"/>
    <mergeCell ref="HWP23:HWQ23"/>
    <mergeCell ref="HWR23:HWS23"/>
    <mergeCell ref="HVV23:HVW23"/>
    <mergeCell ref="HVX23:HVY23"/>
    <mergeCell ref="HVZ23:HWA23"/>
    <mergeCell ref="HWB23:HWC23"/>
    <mergeCell ref="HWD23:HWE23"/>
    <mergeCell ref="HWF23:HWG23"/>
    <mergeCell ref="HVI23:HVJ23"/>
    <mergeCell ref="HVK23:HVL23"/>
    <mergeCell ref="HVM23:HVN23"/>
    <mergeCell ref="HVO23:HVP23"/>
    <mergeCell ref="HVQ23:HVR23"/>
    <mergeCell ref="HVS23:HVT23"/>
    <mergeCell ref="HUW23:HUX23"/>
    <mergeCell ref="HUY23:HUZ23"/>
    <mergeCell ref="HVA23:HVB23"/>
    <mergeCell ref="HVC23:HVD23"/>
    <mergeCell ref="HVE23:HVF23"/>
    <mergeCell ref="HVG23:HVH23"/>
    <mergeCell ref="HUJ23:HUK23"/>
    <mergeCell ref="HUL23:HUM23"/>
    <mergeCell ref="HUN23:HUO23"/>
    <mergeCell ref="HUP23:HUQ23"/>
    <mergeCell ref="HUR23:HUS23"/>
    <mergeCell ref="HUT23:HUU23"/>
    <mergeCell ref="HTX23:HTY23"/>
    <mergeCell ref="HTZ23:HUA23"/>
    <mergeCell ref="HUB23:HUC23"/>
    <mergeCell ref="HUD23:HUE23"/>
    <mergeCell ref="HUF23:HUG23"/>
    <mergeCell ref="HUH23:HUI23"/>
    <mergeCell ref="HTK23:HTL23"/>
    <mergeCell ref="HTM23:HTN23"/>
    <mergeCell ref="HTO23:HTP23"/>
    <mergeCell ref="HTQ23:HTR23"/>
    <mergeCell ref="HTS23:HTT23"/>
    <mergeCell ref="HTU23:HTV23"/>
    <mergeCell ref="HSY23:HSZ23"/>
    <mergeCell ref="HTA23:HTB23"/>
    <mergeCell ref="HTC23:HTD23"/>
    <mergeCell ref="HTE23:HTF23"/>
    <mergeCell ref="HTG23:HTH23"/>
    <mergeCell ref="HTI23:HTJ23"/>
    <mergeCell ref="HSL23:HSM23"/>
    <mergeCell ref="HSN23:HSO23"/>
    <mergeCell ref="HSP23:HSQ23"/>
    <mergeCell ref="HSR23:HSS23"/>
    <mergeCell ref="HST23:HSU23"/>
    <mergeCell ref="HSV23:HSW23"/>
    <mergeCell ref="HRZ23:HSA23"/>
    <mergeCell ref="HSB23:HSC23"/>
    <mergeCell ref="HSD23:HSE23"/>
    <mergeCell ref="HSF23:HSG23"/>
    <mergeCell ref="HSH23:HSI23"/>
    <mergeCell ref="HSJ23:HSK23"/>
    <mergeCell ref="HRM23:HRN23"/>
    <mergeCell ref="HRO23:HRP23"/>
    <mergeCell ref="HRQ23:HRR23"/>
    <mergeCell ref="HRS23:HRT23"/>
    <mergeCell ref="HRU23:HRV23"/>
    <mergeCell ref="HRW23:HRX23"/>
    <mergeCell ref="HRA23:HRB23"/>
    <mergeCell ref="HRC23:HRD23"/>
    <mergeCell ref="HRE23:HRF23"/>
    <mergeCell ref="HRG23:HRH23"/>
    <mergeCell ref="HRI23:HRJ23"/>
    <mergeCell ref="HRK23:HRL23"/>
    <mergeCell ref="HQN23:HQO23"/>
    <mergeCell ref="HQP23:HQQ23"/>
    <mergeCell ref="HQR23:HQS23"/>
    <mergeCell ref="HQT23:HQU23"/>
    <mergeCell ref="HQV23:HQW23"/>
    <mergeCell ref="HQX23:HQY23"/>
    <mergeCell ref="HQB23:HQC23"/>
    <mergeCell ref="HQD23:HQE23"/>
    <mergeCell ref="HQF23:HQG23"/>
    <mergeCell ref="HQH23:HQI23"/>
    <mergeCell ref="HQJ23:HQK23"/>
    <mergeCell ref="HQL23:HQM23"/>
    <mergeCell ref="HPO23:HPP23"/>
    <mergeCell ref="HPQ23:HPR23"/>
    <mergeCell ref="HPS23:HPT23"/>
    <mergeCell ref="HPU23:HPV23"/>
    <mergeCell ref="HPW23:HPX23"/>
    <mergeCell ref="HPY23:HPZ23"/>
    <mergeCell ref="HPC23:HPD23"/>
    <mergeCell ref="HPE23:HPF23"/>
    <mergeCell ref="HPG23:HPH23"/>
    <mergeCell ref="HPI23:HPJ23"/>
    <mergeCell ref="HPK23:HPL23"/>
    <mergeCell ref="HPM23:HPN23"/>
    <mergeCell ref="HOP23:HOQ23"/>
    <mergeCell ref="HOR23:HOS23"/>
    <mergeCell ref="HOT23:HOU23"/>
    <mergeCell ref="HOV23:HOW23"/>
    <mergeCell ref="HOX23:HOY23"/>
    <mergeCell ref="HOZ23:HPA23"/>
    <mergeCell ref="HOD23:HOE23"/>
    <mergeCell ref="HOF23:HOG23"/>
    <mergeCell ref="HOH23:HOI23"/>
    <mergeCell ref="HOJ23:HOK23"/>
    <mergeCell ref="HOL23:HOM23"/>
    <mergeCell ref="HON23:HOO23"/>
    <mergeCell ref="HNQ23:HNR23"/>
    <mergeCell ref="HNS23:HNT23"/>
    <mergeCell ref="HNU23:HNV23"/>
    <mergeCell ref="HNW23:HNX23"/>
    <mergeCell ref="HNY23:HNZ23"/>
    <mergeCell ref="HOA23:HOB23"/>
    <mergeCell ref="HNE23:HNF23"/>
    <mergeCell ref="HNG23:HNH23"/>
    <mergeCell ref="HNI23:HNJ23"/>
    <mergeCell ref="HNK23:HNL23"/>
    <mergeCell ref="HNM23:HNN23"/>
    <mergeCell ref="HNO23:HNP23"/>
    <mergeCell ref="HMR23:HMS23"/>
    <mergeCell ref="HMT23:HMU23"/>
    <mergeCell ref="HMV23:HMW23"/>
    <mergeCell ref="HMX23:HMY23"/>
    <mergeCell ref="HMZ23:HNA23"/>
    <mergeCell ref="HNB23:HNC23"/>
    <mergeCell ref="HMF23:HMG23"/>
    <mergeCell ref="HMH23:HMI23"/>
    <mergeCell ref="HMJ23:HMK23"/>
    <mergeCell ref="HML23:HMM23"/>
    <mergeCell ref="HMN23:HMO23"/>
    <mergeCell ref="HMP23:HMQ23"/>
    <mergeCell ref="HLS23:HLT23"/>
    <mergeCell ref="HLU23:HLV23"/>
    <mergeCell ref="HLW23:HLX23"/>
    <mergeCell ref="HLY23:HLZ23"/>
    <mergeCell ref="HMA23:HMB23"/>
    <mergeCell ref="HMC23:HMD23"/>
    <mergeCell ref="HLG23:HLH23"/>
    <mergeCell ref="HLI23:HLJ23"/>
    <mergeCell ref="HLK23:HLL23"/>
    <mergeCell ref="HLM23:HLN23"/>
    <mergeCell ref="HLO23:HLP23"/>
    <mergeCell ref="HLQ23:HLR23"/>
    <mergeCell ref="HKT23:HKU23"/>
    <mergeCell ref="HKV23:HKW23"/>
    <mergeCell ref="HKX23:HKY23"/>
    <mergeCell ref="HKZ23:HLA23"/>
    <mergeCell ref="HLB23:HLC23"/>
    <mergeCell ref="HLD23:HLE23"/>
    <mergeCell ref="HKH23:HKI23"/>
    <mergeCell ref="HKJ23:HKK23"/>
    <mergeCell ref="HKL23:HKM23"/>
    <mergeCell ref="HKN23:HKO23"/>
    <mergeCell ref="HKP23:HKQ23"/>
    <mergeCell ref="HKR23:HKS23"/>
    <mergeCell ref="HJU23:HJV23"/>
    <mergeCell ref="HJW23:HJX23"/>
    <mergeCell ref="HJY23:HJZ23"/>
    <mergeCell ref="HKA23:HKB23"/>
    <mergeCell ref="HKC23:HKD23"/>
    <mergeCell ref="HKE23:HKF23"/>
    <mergeCell ref="HJI23:HJJ23"/>
    <mergeCell ref="HJK23:HJL23"/>
    <mergeCell ref="HJM23:HJN23"/>
    <mergeCell ref="HJO23:HJP23"/>
    <mergeCell ref="HJQ23:HJR23"/>
    <mergeCell ref="HJS23:HJT23"/>
    <mergeCell ref="HIV23:HIW23"/>
    <mergeCell ref="HIX23:HIY23"/>
    <mergeCell ref="HIZ23:HJA23"/>
    <mergeCell ref="HJB23:HJC23"/>
    <mergeCell ref="HJD23:HJE23"/>
    <mergeCell ref="HJF23:HJG23"/>
    <mergeCell ref="HIJ23:HIK23"/>
    <mergeCell ref="HIL23:HIM23"/>
    <mergeCell ref="HIN23:HIO23"/>
    <mergeCell ref="HIP23:HIQ23"/>
    <mergeCell ref="HIR23:HIS23"/>
    <mergeCell ref="HIT23:HIU23"/>
    <mergeCell ref="HHW23:HHX23"/>
    <mergeCell ref="HHY23:HHZ23"/>
    <mergeCell ref="HIA23:HIB23"/>
    <mergeCell ref="HIC23:HID23"/>
    <mergeCell ref="HIE23:HIF23"/>
    <mergeCell ref="HIG23:HIH23"/>
    <mergeCell ref="HHK23:HHL23"/>
    <mergeCell ref="HHM23:HHN23"/>
    <mergeCell ref="HHO23:HHP23"/>
    <mergeCell ref="HHQ23:HHR23"/>
    <mergeCell ref="HHS23:HHT23"/>
    <mergeCell ref="HHU23:HHV23"/>
    <mergeCell ref="HGX23:HGY23"/>
    <mergeCell ref="HGZ23:HHA23"/>
    <mergeCell ref="HHB23:HHC23"/>
    <mergeCell ref="HHD23:HHE23"/>
    <mergeCell ref="HHF23:HHG23"/>
    <mergeCell ref="HHH23:HHI23"/>
    <mergeCell ref="HGL23:HGM23"/>
    <mergeCell ref="HGN23:HGO23"/>
    <mergeCell ref="HGP23:HGQ23"/>
    <mergeCell ref="HGR23:HGS23"/>
    <mergeCell ref="HGT23:HGU23"/>
    <mergeCell ref="HGV23:HGW23"/>
    <mergeCell ref="HFY23:HFZ23"/>
    <mergeCell ref="HGA23:HGB23"/>
    <mergeCell ref="HGC23:HGD23"/>
    <mergeCell ref="HGE23:HGF23"/>
    <mergeCell ref="HGG23:HGH23"/>
    <mergeCell ref="HGI23:HGJ23"/>
    <mergeCell ref="HFM23:HFN23"/>
    <mergeCell ref="HFO23:HFP23"/>
    <mergeCell ref="HFQ23:HFR23"/>
    <mergeCell ref="HFS23:HFT23"/>
    <mergeCell ref="HFU23:HFV23"/>
    <mergeCell ref="HFW23:HFX23"/>
    <mergeCell ref="HEZ23:HFA23"/>
    <mergeCell ref="HFB23:HFC23"/>
    <mergeCell ref="HFD23:HFE23"/>
    <mergeCell ref="HFF23:HFG23"/>
    <mergeCell ref="HFH23:HFI23"/>
    <mergeCell ref="HFJ23:HFK23"/>
    <mergeCell ref="HEN23:HEO23"/>
    <mergeCell ref="HEP23:HEQ23"/>
    <mergeCell ref="HER23:HES23"/>
    <mergeCell ref="HET23:HEU23"/>
    <mergeCell ref="HEV23:HEW23"/>
    <mergeCell ref="HEX23:HEY23"/>
    <mergeCell ref="HEA23:HEB23"/>
    <mergeCell ref="HEC23:HED23"/>
    <mergeCell ref="HEE23:HEF23"/>
    <mergeCell ref="HEG23:HEH23"/>
    <mergeCell ref="HEI23:HEJ23"/>
    <mergeCell ref="HEK23:HEL23"/>
    <mergeCell ref="HDO23:HDP23"/>
    <mergeCell ref="HDQ23:HDR23"/>
    <mergeCell ref="HDS23:HDT23"/>
    <mergeCell ref="HDU23:HDV23"/>
    <mergeCell ref="HDW23:HDX23"/>
    <mergeCell ref="HDY23:HDZ23"/>
    <mergeCell ref="HDB23:HDC23"/>
    <mergeCell ref="HDD23:HDE23"/>
    <mergeCell ref="HDF23:HDG23"/>
    <mergeCell ref="HDH23:HDI23"/>
    <mergeCell ref="HDJ23:HDK23"/>
    <mergeCell ref="HDL23:HDM23"/>
    <mergeCell ref="HCP23:HCQ23"/>
    <mergeCell ref="HCR23:HCS23"/>
    <mergeCell ref="HCT23:HCU23"/>
    <mergeCell ref="HCV23:HCW23"/>
    <mergeCell ref="HCX23:HCY23"/>
    <mergeCell ref="HCZ23:HDA23"/>
    <mergeCell ref="HCC23:HCD23"/>
    <mergeCell ref="HCE23:HCF23"/>
    <mergeCell ref="HCG23:HCH23"/>
    <mergeCell ref="HCI23:HCJ23"/>
    <mergeCell ref="HCK23:HCL23"/>
    <mergeCell ref="HCM23:HCN23"/>
    <mergeCell ref="HBQ23:HBR23"/>
    <mergeCell ref="HBS23:HBT23"/>
    <mergeCell ref="HBU23:HBV23"/>
    <mergeCell ref="HBW23:HBX23"/>
    <mergeCell ref="HBY23:HBZ23"/>
    <mergeCell ref="HCA23:HCB23"/>
    <mergeCell ref="HBD23:HBE23"/>
    <mergeCell ref="HBF23:HBG23"/>
    <mergeCell ref="HBH23:HBI23"/>
    <mergeCell ref="HBJ23:HBK23"/>
    <mergeCell ref="HBL23:HBM23"/>
    <mergeCell ref="HBN23:HBO23"/>
    <mergeCell ref="HAR23:HAS23"/>
    <mergeCell ref="HAT23:HAU23"/>
    <mergeCell ref="HAV23:HAW23"/>
    <mergeCell ref="HAX23:HAY23"/>
    <mergeCell ref="HAZ23:HBA23"/>
    <mergeCell ref="HBB23:HBC23"/>
    <mergeCell ref="HAE23:HAF23"/>
    <mergeCell ref="HAG23:HAH23"/>
    <mergeCell ref="HAI23:HAJ23"/>
    <mergeCell ref="HAK23:HAL23"/>
    <mergeCell ref="HAM23:HAN23"/>
    <mergeCell ref="HAO23:HAP23"/>
    <mergeCell ref="GZS23:GZT23"/>
    <mergeCell ref="GZU23:GZV23"/>
    <mergeCell ref="GZW23:GZX23"/>
    <mergeCell ref="GZY23:GZZ23"/>
    <mergeCell ref="HAA23:HAB23"/>
    <mergeCell ref="HAC23:HAD23"/>
    <mergeCell ref="GZF23:GZG23"/>
    <mergeCell ref="GZH23:GZI23"/>
    <mergeCell ref="GZJ23:GZK23"/>
    <mergeCell ref="GZL23:GZM23"/>
    <mergeCell ref="GZN23:GZO23"/>
    <mergeCell ref="GZP23:GZQ23"/>
    <mergeCell ref="GYT23:GYU23"/>
    <mergeCell ref="GYV23:GYW23"/>
    <mergeCell ref="GYX23:GYY23"/>
    <mergeCell ref="GYZ23:GZA23"/>
    <mergeCell ref="GZB23:GZC23"/>
    <mergeCell ref="GZD23:GZE23"/>
    <mergeCell ref="GYG23:GYH23"/>
    <mergeCell ref="GYI23:GYJ23"/>
    <mergeCell ref="GYK23:GYL23"/>
    <mergeCell ref="GYM23:GYN23"/>
    <mergeCell ref="GYO23:GYP23"/>
    <mergeCell ref="GYQ23:GYR23"/>
    <mergeCell ref="GXU23:GXV23"/>
    <mergeCell ref="GXW23:GXX23"/>
    <mergeCell ref="GXY23:GXZ23"/>
    <mergeCell ref="GYA23:GYB23"/>
    <mergeCell ref="GYC23:GYD23"/>
    <mergeCell ref="GYE23:GYF23"/>
    <mergeCell ref="GXH23:GXI23"/>
    <mergeCell ref="GXJ23:GXK23"/>
    <mergeCell ref="GXL23:GXM23"/>
    <mergeCell ref="GXN23:GXO23"/>
    <mergeCell ref="GXP23:GXQ23"/>
    <mergeCell ref="GXR23:GXS23"/>
    <mergeCell ref="GWV23:GWW23"/>
    <mergeCell ref="GWX23:GWY23"/>
    <mergeCell ref="GWZ23:GXA23"/>
    <mergeCell ref="GXB23:GXC23"/>
    <mergeCell ref="GXD23:GXE23"/>
    <mergeCell ref="GXF23:GXG23"/>
    <mergeCell ref="GWI23:GWJ23"/>
    <mergeCell ref="GWK23:GWL23"/>
    <mergeCell ref="GWM23:GWN23"/>
    <mergeCell ref="GWO23:GWP23"/>
    <mergeCell ref="GWQ23:GWR23"/>
    <mergeCell ref="GWS23:GWT23"/>
    <mergeCell ref="GVW23:GVX23"/>
    <mergeCell ref="GVY23:GVZ23"/>
    <mergeCell ref="GWA23:GWB23"/>
    <mergeCell ref="GWC23:GWD23"/>
    <mergeCell ref="GWE23:GWF23"/>
    <mergeCell ref="GWG23:GWH23"/>
    <mergeCell ref="GVJ23:GVK23"/>
    <mergeCell ref="GVL23:GVM23"/>
    <mergeCell ref="GVN23:GVO23"/>
    <mergeCell ref="GVP23:GVQ23"/>
    <mergeCell ref="GVR23:GVS23"/>
    <mergeCell ref="GVT23:GVU23"/>
    <mergeCell ref="GUX23:GUY23"/>
    <mergeCell ref="GUZ23:GVA23"/>
    <mergeCell ref="GVB23:GVC23"/>
    <mergeCell ref="GVD23:GVE23"/>
    <mergeCell ref="GVF23:GVG23"/>
    <mergeCell ref="GVH23:GVI23"/>
    <mergeCell ref="GUK23:GUL23"/>
    <mergeCell ref="GUM23:GUN23"/>
    <mergeCell ref="GUO23:GUP23"/>
    <mergeCell ref="GUQ23:GUR23"/>
    <mergeCell ref="GUS23:GUT23"/>
    <mergeCell ref="GUU23:GUV23"/>
    <mergeCell ref="GTY23:GTZ23"/>
    <mergeCell ref="GUA23:GUB23"/>
    <mergeCell ref="GUC23:GUD23"/>
    <mergeCell ref="GUE23:GUF23"/>
    <mergeCell ref="GUG23:GUH23"/>
    <mergeCell ref="GUI23:GUJ23"/>
    <mergeCell ref="GTL23:GTM23"/>
    <mergeCell ref="GTN23:GTO23"/>
    <mergeCell ref="GTP23:GTQ23"/>
    <mergeCell ref="GTR23:GTS23"/>
    <mergeCell ref="GTT23:GTU23"/>
    <mergeCell ref="GTV23:GTW23"/>
    <mergeCell ref="GSZ23:GTA23"/>
    <mergeCell ref="GTB23:GTC23"/>
    <mergeCell ref="GTD23:GTE23"/>
    <mergeCell ref="GTF23:GTG23"/>
    <mergeCell ref="GTH23:GTI23"/>
    <mergeCell ref="GTJ23:GTK23"/>
    <mergeCell ref="GSM23:GSN23"/>
    <mergeCell ref="GSO23:GSP23"/>
    <mergeCell ref="GSQ23:GSR23"/>
    <mergeCell ref="GSS23:GST23"/>
    <mergeCell ref="GSU23:GSV23"/>
    <mergeCell ref="GSW23:GSX23"/>
    <mergeCell ref="GSA23:GSB23"/>
    <mergeCell ref="GSC23:GSD23"/>
    <mergeCell ref="GSE23:GSF23"/>
    <mergeCell ref="GSG23:GSH23"/>
    <mergeCell ref="GSI23:GSJ23"/>
    <mergeCell ref="GSK23:GSL23"/>
    <mergeCell ref="GRN23:GRO23"/>
    <mergeCell ref="GRP23:GRQ23"/>
    <mergeCell ref="GRR23:GRS23"/>
    <mergeCell ref="GRT23:GRU23"/>
    <mergeCell ref="GRV23:GRW23"/>
    <mergeCell ref="GRX23:GRY23"/>
    <mergeCell ref="GRB23:GRC23"/>
    <mergeCell ref="GRD23:GRE23"/>
    <mergeCell ref="GRF23:GRG23"/>
    <mergeCell ref="GRH23:GRI23"/>
    <mergeCell ref="GRJ23:GRK23"/>
    <mergeCell ref="GRL23:GRM23"/>
    <mergeCell ref="GQO23:GQP23"/>
    <mergeCell ref="GQQ23:GQR23"/>
    <mergeCell ref="GQS23:GQT23"/>
    <mergeCell ref="GQU23:GQV23"/>
    <mergeCell ref="GQW23:GQX23"/>
    <mergeCell ref="GQY23:GQZ23"/>
    <mergeCell ref="GQC23:GQD23"/>
    <mergeCell ref="GQE23:GQF23"/>
    <mergeCell ref="GQG23:GQH23"/>
    <mergeCell ref="GQI23:GQJ23"/>
    <mergeCell ref="GQK23:GQL23"/>
    <mergeCell ref="GQM23:GQN23"/>
    <mergeCell ref="GPP23:GPQ23"/>
    <mergeCell ref="GPR23:GPS23"/>
    <mergeCell ref="GPT23:GPU23"/>
    <mergeCell ref="GPV23:GPW23"/>
    <mergeCell ref="GPX23:GPY23"/>
    <mergeCell ref="GPZ23:GQA23"/>
    <mergeCell ref="GPD23:GPE23"/>
    <mergeCell ref="GPF23:GPG23"/>
    <mergeCell ref="GPH23:GPI23"/>
    <mergeCell ref="GPJ23:GPK23"/>
    <mergeCell ref="GPL23:GPM23"/>
    <mergeCell ref="GPN23:GPO23"/>
    <mergeCell ref="GOQ23:GOR23"/>
    <mergeCell ref="GOS23:GOT23"/>
    <mergeCell ref="GOU23:GOV23"/>
    <mergeCell ref="GOW23:GOX23"/>
    <mergeCell ref="GOY23:GOZ23"/>
    <mergeCell ref="GPA23:GPB23"/>
    <mergeCell ref="GOE23:GOF23"/>
    <mergeCell ref="GOG23:GOH23"/>
    <mergeCell ref="GOI23:GOJ23"/>
    <mergeCell ref="GOK23:GOL23"/>
    <mergeCell ref="GOM23:GON23"/>
    <mergeCell ref="GOO23:GOP23"/>
    <mergeCell ref="GNR23:GNS23"/>
    <mergeCell ref="GNT23:GNU23"/>
    <mergeCell ref="GNV23:GNW23"/>
    <mergeCell ref="GNX23:GNY23"/>
    <mergeCell ref="GNZ23:GOA23"/>
    <mergeCell ref="GOB23:GOC23"/>
    <mergeCell ref="GNF23:GNG23"/>
    <mergeCell ref="GNH23:GNI23"/>
    <mergeCell ref="GNJ23:GNK23"/>
    <mergeCell ref="GNL23:GNM23"/>
    <mergeCell ref="GNN23:GNO23"/>
    <mergeCell ref="GNP23:GNQ23"/>
    <mergeCell ref="GMS23:GMT23"/>
    <mergeCell ref="GMU23:GMV23"/>
    <mergeCell ref="GMW23:GMX23"/>
    <mergeCell ref="GMY23:GMZ23"/>
    <mergeCell ref="GNA23:GNB23"/>
    <mergeCell ref="GNC23:GND23"/>
    <mergeCell ref="GMG23:GMH23"/>
    <mergeCell ref="GMI23:GMJ23"/>
    <mergeCell ref="GMK23:GML23"/>
    <mergeCell ref="GMM23:GMN23"/>
    <mergeCell ref="GMO23:GMP23"/>
    <mergeCell ref="GMQ23:GMR23"/>
    <mergeCell ref="GLT23:GLU23"/>
    <mergeCell ref="GLV23:GLW23"/>
    <mergeCell ref="GLX23:GLY23"/>
    <mergeCell ref="GLZ23:GMA23"/>
    <mergeCell ref="GMB23:GMC23"/>
    <mergeCell ref="GMD23:GME23"/>
    <mergeCell ref="GLH23:GLI23"/>
    <mergeCell ref="GLJ23:GLK23"/>
    <mergeCell ref="GLL23:GLM23"/>
    <mergeCell ref="GLN23:GLO23"/>
    <mergeCell ref="GLP23:GLQ23"/>
    <mergeCell ref="GLR23:GLS23"/>
    <mergeCell ref="GKU23:GKV23"/>
    <mergeCell ref="GKW23:GKX23"/>
    <mergeCell ref="GKY23:GKZ23"/>
    <mergeCell ref="GLA23:GLB23"/>
    <mergeCell ref="GLC23:GLD23"/>
    <mergeCell ref="GLE23:GLF23"/>
    <mergeCell ref="GKI23:GKJ23"/>
    <mergeCell ref="GKK23:GKL23"/>
    <mergeCell ref="GKM23:GKN23"/>
    <mergeCell ref="GKO23:GKP23"/>
    <mergeCell ref="GKQ23:GKR23"/>
    <mergeCell ref="GKS23:GKT23"/>
    <mergeCell ref="GJV23:GJW23"/>
    <mergeCell ref="GJX23:GJY23"/>
    <mergeCell ref="GJZ23:GKA23"/>
    <mergeCell ref="GKB23:GKC23"/>
    <mergeCell ref="GKD23:GKE23"/>
    <mergeCell ref="GKF23:GKG23"/>
    <mergeCell ref="GJJ23:GJK23"/>
    <mergeCell ref="GJL23:GJM23"/>
    <mergeCell ref="GJN23:GJO23"/>
    <mergeCell ref="GJP23:GJQ23"/>
    <mergeCell ref="GJR23:GJS23"/>
    <mergeCell ref="GJT23:GJU23"/>
    <mergeCell ref="GIW23:GIX23"/>
    <mergeCell ref="GIY23:GIZ23"/>
    <mergeCell ref="GJA23:GJB23"/>
    <mergeCell ref="GJC23:GJD23"/>
    <mergeCell ref="GJE23:GJF23"/>
    <mergeCell ref="GJG23:GJH23"/>
    <mergeCell ref="GIK23:GIL23"/>
    <mergeCell ref="GIM23:GIN23"/>
    <mergeCell ref="GIO23:GIP23"/>
    <mergeCell ref="GIQ23:GIR23"/>
    <mergeCell ref="GIS23:GIT23"/>
    <mergeCell ref="GIU23:GIV23"/>
    <mergeCell ref="GHX23:GHY23"/>
    <mergeCell ref="GHZ23:GIA23"/>
    <mergeCell ref="GIB23:GIC23"/>
    <mergeCell ref="GID23:GIE23"/>
    <mergeCell ref="GIF23:GIG23"/>
    <mergeCell ref="GIH23:GII23"/>
    <mergeCell ref="GHL23:GHM23"/>
    <mergeCell ref="GHN23:GHO23"/>
    <mergeCell ref="GHP23:GHQ23"/>
    <mergeCell ref="GHR23:GHS23"/>
    <mergeCell ref="GHT23:GHU23"/>
    <mergeCell ref="GHV23:GHW23"/>
    <mergeCell ref="GGY23:GGZ23"/>
    <mergeCell ref="GHA23:GHB23"/>
    <mergeCell ref="GHC23:GHD23"/>
    <mergeCell ref="GHE23:GHF23"/>
    <mergeCell ref="GHG23:GHH23"/>
    <mergeCell ref="GHI23:GHJ23"/>
    <mergeCell ref="GGM23:GGN23"/>
    <mergeCell ref="GGO23:GGP23"/>
    <mergeCell ref="GGQ23:GGR23"/>
    <mergeCell ref="GGS23:GGT23"/>
    <mergeCell ref="GGU23:GGV23"/>
    <mergeCell ref="GGW23:GGX23"/>
    <mergeCell ref="GFZ23:GGA23"/>
    <mergeCell ref="GGB23:GGC23"/>
    <mergeCell ref="GGD23:GGE23"/>
    <mergeCell ref="GGF23:GGG23"/>
    <mergeCell ref="GGH23:GGI23"/>
    <mergeCell ref="GGJ23:GGK23"/>
    <mergeCell ref="GFN23:GFO23"/>
    <mergeCell ref="GFP23:GFQ23"/>
    <mergeCell ref="GFR23:GFS23"/>
    <mergeCell ref="GFT23:GFU23"/>
    <mergeCell ref="GFV23:GFW23"/>
    <mergeCell ref="GFX23:GFY23"/>
    <mergeCell ref="GFA23:GFB23"/>
    <mergeCell ref="GFC23:GFD23"/>
    <mergeCell ref="GFE23:GFF23"/>
    <mergeCell ref="GFG23:GFH23"/>
    <mergeCell ref="GFI23:GFJ23"/>
    <mergeCell ref="GFK23:GFL23"/>
    <mergeCell ref="GEO23:GEP23"/>
    <mergeCell ref="GEQ23:GER23"/>
    <mergeCell ref="GES23:GET23"/>
    <mergeCell ref="GEU23:GEV23"/>
    <mergeCell ref="GEW23:GEX23"/>
    <mergeCell ref="GEY23:GEZ23"/>
    <mergeCell ref="GEB23:GEC23"/>
    <mergeCell ref="GED23:GEE23"/>
    <mergeCell ref="GEF23:GEG23"/>
    <mergeCell ref="GEH23:GEI23"/>
    <mergeCell ref="GEJ23:GEK23"/>
    <mergeCell ref="GEL23:GEM23"/>
    <mergeCell ref="GDP23:GDQ23"/>
    <mergeCell ref="GDR23:GDS23"/>
    <mergeCell ref="GDT23:GDU23"/>
    <mergeCell ref="GDV23:GDW23"/>
    <mergeCell ref="GDX23:GDY23"/>
    <mergeCell ref="GDZ23:GEA23"/>
    <mergeCell ref="GDC23:GDD23"/>
    <mergeCell ref="GDE23:GDF23"/>
    <mergeCell ref="GDG23:GDH23"/>
    <mergeCell ref="GDI23:GDJ23"/>
    <mergeCell ref="GDK23:GDL23"/>
    <mergeCell ref="GDM23:GDN23"/>
    <mergeCell ref="GCQ23:GCR23"/>
    <mergeCell ref="GCS23:GCT23"/>
    <mergeCell ref="GCU23:GCV23"/>
    <mergeCell ref="GCW23:GCX23"/>
    <mergeCell ref="GCY23:GCZ23"/>
    <mergeCell ref="GDA23:GDB23"/>
    <mergeCell ref="GCD23:GCE23"/>
    <mergeCell ref="GCF23:GCG23"/>
    <mergeCell ref="GCH23:GCI23"/>
    <mergeCell ref="GCJ23:GCK23"/>
    <mergeCell ref="GCL23:GCM23"/>
    <mergeCell ref="GCN23:GCO23"/>
    <mergeCell ref="GBR23:GBS23"/>
    <mergeCell ref="GBT23:GBU23"/>
    <mergeCell ref="GBV23:GBW23"/>
    <mergeCell ref="GBX23:GBY23"/>
    <mergeCell ref="GBZ23:GCA23"/>
    <mergeCell ref="GCB23:GCC23"/>
    <mergeCell ref="GBE23:GBF23"/>
    <mergeCell ref="GBG23:GBH23"/>
    <mergeCell ref="GBI23:GBJ23"/>
    <mergeCell ref="GBK23:GBL23"/>
    <mergeCell ref="GBM23:GBN23"/>
    <mergeCell ref="GBO23:GBP23"/>
    <mergeCell ref="GAS23:GAT23"/>
    <mergeCell ref="GAU23:GAV23"/>
    <mergeCell ref="GAW23:GAX23"/>
    <mergeCell ref="GAY23:GAZ23"/>
    <mergeCell ref="GBA23:GBB23"/>
    <mergeCell ref="GBC23:GBD23"/>
    <mergeCell ref="GAF23:GAG23"/>
    <mergeCell ref="GAH23:GAI23"/>
    <mergeCell ref="GAJ23:GAK23"/>
    <mergeCell ref="GAL23:GAM23"/>
    <mergeCell ref="GAN23:GAO23"/>
    <mergeCell ref="GAP23:GAQ23"/>
    <mergeCell ref="FZT23:FZU23"/>
    <mergeCell ref="FZV23:FZW23"/>
    <mergeCell ref="FZX23:FZY23"/>
    <mergeCell ref="FZZ23:GAA23"/>
    <mergeCell ref="GAB23:GAC23"/>
    <mergeCell ref="GAD23:GAE23"/>
    <mergeCell ref="FZG23:FZH23"/>
    <mergeCell ref="FZI23:FZJ23"/>
    <mergeCell ref="FZK23:FZL23"/>
    <mergeCell ref="FZM23:FZN23"/>
    <mergeCell ref="FZO23:FZP23"/>
    <mergeCell ref="FZQ23:FZR23"/>
    <mergeCell ref="FYU23:FYV23"/>
    <mergeCell ref="FYW23:FYX23"/>
    <mergeCell ref="FYY23:FYZ23"/>
    <mergeCell ref="FZA23:FZB23"/>
    <mergeCell ref="FZC23:FZD23"/>
    <mergeCell ref="FZE23:FZF23"/>
    <mergeCell ref="FYH23:FYI23"/>
    <mergeCell ref="FYJ23:FYK23"/>
    <mergeCell ref="FYL23:FYM23"/>
    <mergeCell ref="FYN23:FYO23"/>
    <mergeCell ref="FYP23:FYQ23"/>
    <mergeCell ref="FYR23:FYS23"/>
    <mergeCell ref="FXV23:FXW23"/>
    <mergeCell ref="FXX23:FXY23"/>
    <mergeCell ref="FXZ23:FYA23"/>
    <mergeCell ref="FYB23:FYC23"/>
    <mergeCell ref="FYD23:FYE23"/>
    <mergeCell ref="FYF23:FYG23"/>
    <mergeCell ref="FXI23:FXJ23"/>
    <mergeCell ref="FXK23:FXL23"/>
    <mergeCell ref="FXM23:FXN23"/>
    <mergeCell ref="FXO23:FXP23"/>
    <mergeCell ref="FXQ23:FXR23"/>
    <mergeCell ref="FXS23:FXT23"/>
    <mergeCell ref="FWW23:FWX23"/>
    <mergeCell ref="FWY23:FWZ23"/>
    <mergeCell ref="FXA23:FXB23"/>
    <mergeCell ref="FXC23:FXD23"/>
    <mergeCell ref="FXE23:FXF23"/>
    <mergeCell ref="FXG23:FXH23"/>
    <mergeCell ref="FWJ23:FWK23"/>
    <mergeCell ref="FWL23:FWM23"/>
    <mergeCell ref="FWN23:FWO23"/>
    <mergeCell ref="FWP23:FWQ23"/>
    <mergeCell ref="FWR23:FWS23"/>
    <mergeCell ref="FWT23:FWU23"/>
    <mergeCell ref="FVX23:FVY23"/>
    <mergeCell ref="FVZ23:FWA23"/>
    <mergeCell ref="FWB23:FWC23"/>
    <mergeCell ref="FWD23:FWE23"/>
    <mergeCell ref="FWF23:FWG23"/>
    <mergeCell ref="FWH23:FWI23"/>
    <mergeCell ref="FVK23:FVL23"/>
    <mergeCell ref="FVM23:FVN23"/>
    <mergeCell ref="FVO23:FVP23"/>
    <mergeCell ref="FVQ23:FVR23"/>
    <mergeCell ref="FVS23:FVT23"/>
    <mergeCell ref="FVU23:FVV23"/>
    <mergeCell ref="FUY23:FUZ23"/>
    <mergeCell ref="FVA23:FVB23"/>
    <mergeCell ref="FVC23:FVD23"/>
    <mergeCell ref="FVE23:FVF23"/>
    <mergeCell ref="FVG23:FVH23"/>
    <mergeCell ref="FVI23:FVJ23"/>
    <mergeCell ref="FUL23:FUM23"/>
    <mergeCell ref="FUN23:FUO23"/>
    <mergeCell ref="FUP23:FUQ23"/>
    <mergeCell ref="FUR23:FUS23"/>
    <mergeCell ref="FUT23:FUU23"/>
    <mergeCell ref="FUV23:FUW23"/>
    <mergeCell ref="FTZ23:FUA23"/>
    <mergeCell ref="FUB23:FUC23"/>
    <mergeCell ref="FUD23:FUE23"/>
    <mergeCell ref="FUF23:FUG23"/>
    <mergeCell ref="FUH23:FUI23"/>
    <mergeCell ref="FUJ23:FUK23"/>
    <mergeCell ref="FTM23:FTN23"/>
    <mergeCell ref="FTO23:FTP23"/>
    <mergeCell ref="FTQ23:FTR23"/>
    <mergeCell ref="FTS23:FTT23"/>
    <mergeCell ref="FTU23:FTV23"/>
    <mergeCell ref="FTW23:FTX23"/>
    <mergeCell ref="FTA23:FTB23"/>
    <mergeCell ref="FTC23:FTD23"/>
    <mergeCell ref="FTE23:FTF23"/>
    <mergeCell ref="FTG23:FTH23"/>
    <mergeCell ref="FTI23:FTJ23"/>
    <mergeCell ref="FTK23:FTL23"/>
    <mergeCell ref="FSN23:FSO23"/>
    <mergeCell ref="FSP23:FSQ23"/>
    <mergeCell ref="FSR23:FSS23"/>
    <mergeCell ref="FST23:FSU23"/>
    <mergeCell ref="FSV23:FSW23"/>
    <mergeCell ref="FSX23:FSY23"/>
    <mergeCell ref="FSB23:FSC23"/>
    <mergeCell ref="FSD23:FSE23"/>
    <mergeCell ref="FSF23:FSG23"/>
    <mergeCell ref="FSH23:FSI23"/>
    <mergeCell ref="FSJ23:FSK23"/>
    <mergeCell ref="FSL23:FSM23"/>
    <mergeCell ref="FRO23:FRP23"/>
    <mergeCell ref="FRQ23:FRR23"/>
    <mergeCell ref="FRS23:FRT23"/>
    <mergeCell ref="FRU23:FRV23"/>
    <mergeCell ref="FRW23:FRX23"/>
    <mergeCell ref="FRY23:FRZ23"/>
    <mergeCell ref="FRC23:FRD23"/>
    <mergeCell ref="FRE23:FRF23"/>
    <mergeCell ref="FRG23:FRH23"/>
    <mergeCell ref="FRI23:FRJ23"/>
    <mergeCell ref="FRK23:FRL23"/>
    <mergeCell ref="FRM23:FRN23"/>
    <mergeCell ref="FQP23:FQQ23"/>
    <mergeCell ref="FQR23:FQS23"/>
    <mergeCell ref="FQT23:FQU23"/>
    <mergeCell ref="FQV23:FQW23"/>
    <mergeCell ref="FQX23:FQY23"/>
    <mergeCell ref="FQZ23:FRA23"/>
    <mergeCell ref="FQD23:FQE23"/>
    <mergeCell ref="FQF23:FQG23"/>
    <mergeCell ref="FQH23:FQI23"/>
    <mergeCell ref="FQJ23:FQK23"/>
    <mergeCell ref="FQL23:FQM23"/>
    <mergeCell ref="FQN23:FQO23"/>
    <mergeCell ref="FPQ23:FPR23"/>
    <mergeCell ref="FPS23:FPT23"/>
    <mergeCell ref="FPU23:FPV23"/>
    <mergeCell ref="FPW23:FPX23"/>
    <mergeCell ref="FPY23:FPZ23"/>
    <mergeCell ref="FQA23:FQB23"/>
    <mergeCell ref="FPE23:FPF23"/>
    <mergeCell ref="FPG23:FPH23"/>
    <mergeCell ref="FPI23:FPJ23"/>
    <mergeCell ref="FPK23:FPL23"/>
    <mergeCell ref="FPM23:FPN23"/>
    <mergeCell ref="FPO23:FPP23"/>
    <mergeCell ref="FOR23:FOS23"/>
    <mergeCell ref="FOT23:FOU23"/>
    <mergeCell ref="FOV23:FOW23"/>
    <mergeCell ref="FOX23:FOY23"/>
    <mergeCell ref="FOZ23:FPA23"/>
    <mergeCell ref="FPB23:FPC23"/>
    <mergeCell ref="FOF23:FOG23"/>
    <mergeCell ref="FOH23:FOI23"/>
    <mergeCell ref="FOJ23:FOK23"/>
    <mergeCell ref="FOL23:FOM23"/>
    <mergeCell ref="FON23:FOO23"/>
    <mergeCell ref="FOP23:FOQ23"/>
    <mergeCell ref="FNS23:FNT23"/>
    <mergeCell ref="FNU23:FNV23"/>
    <mergeCell ref="FNW23:FNX23"/>
    <mergeCell ref="FNY23:FNZ23"/>
    <mergeCell ref="FOA23:FOB23"/>
    <mergeCell ref="FOC23:FOD23"/>
    <mergeCell ref="FNG23:FNH23"/>
    <mergeCell ref="FNI23:FNJ23"/>
    <mergeCell ref="FNK23:FNL23"/>
    <mergeCell ref="FNM23:FNN23"/>
    <mergeCell ref="FNO23:FNP23"/>
    <mergeCell ref="FNQ23:FNR23"/>
    <mergeCell ref="FMT23:FMU23"/>
    <mergeCell ref="FMV23:FMW23"/>
    <mergeCell ref="FMX23:FMY23"/>
    <mergeCell ref="FMZ23:FNA23"/>
    <mergeCell ref="FNB23:FNC23"/>
    <mergeCell ref="FND23:FNE23"/>
    <mergeCell ref="FMH23:FMI23"/>
    <mergeCell ref="FMJ23:FMK23"/>
    <mergeCell ref="FML23:FMM23"/>
    <mergeCell ref="FMN23:FMO23"/>
    <mergeCell ref="FMP23:FMQ23"/>
    <mergeCell ref="FMR23:FMS23"/>
    <mergeCell ref="FLU23:FLV23"/>
    <mergeCell ref="FLW23:FLX23"/>
    <mergeCell ref="FLY23:FLZ23"/>
    <mergeCell ref="FMA23:FMB23"/>
    <mergeCell ref="FMC23:FMD23"/>
    <mergeCell ref="FME23:FMF23"/>
    <mergeCell ref="FLI23:FLJ23"/>
    <mergeCell ref="FLK23:FLL23"/>
    <mergeCell ref="FLM23:FLN23"/>
    <mergeCell ref="FLO23:FLP23"/>
    <mergeCell ref="FLQ23:FLR23"/>
    <mergeCell ref="FLS23:FLT23"/>
    <mergeCell ref="FKV23:FKW23"/>
    <mergeCell ref="FKX23:FKY23"/>
    <mergeCell ref="FKZ23:FLA23"/>
    <mergeCell ref="FLB23:FLC23"/>
    <mergeCell ref="FLD23:FLE23"/>
    <mergeCell ref="FLF23:FLG23"/>
    <mergeCell ref="FKJ23:FKK23"/>
    <mergeCell ref="FKL23:FKM23"/>
    <mergeCell ref="FKN23:FKO23"/>
    <mergeCell ref="FKP23:FKQ23"/>
    <mergeCell ref="FKR23:FKS23"/>
    <mergeCell ref="FKT23:FKU23"/>
    <mergeCell ref="FJW23:FJX23"/>
    <mergeCell ref="FJY23:FJZ23"/>
    <mergeCell ref="FKA23:FKB23"/>
    <mergeCell ref="FKC23:FKD23"/>
    <mergeCell ref="FKE23:FKF23"/>
    <mergeCell ref="FKG23:FKH23"/>
    <mergeCell ref="FJK23:FJL23"/>
    <mergeCell ref="FJM23:FJN23"/>
    <mergeCell ref="FJO23:FJP23"/>
    <mergeCell ref="FJQ23:FJR23"/>
    <mergeCell ref="FJS23:FJT23"/>
    <mergeCell ref="FJU23:FJV23"/>
    <mergeCell ref="FIX23:FIY23"/>
    <mergeCell ref="FIZ23:FJA23"/>
    <mergeCell ref="FJB23:FJC23"/>
    <mergeCell ref="FJD23:FJE23"/>
    <mergeCell ref="FJF23:FJG23"/>
    <mergeCell ref="FJH23:FJI23"/>
    <mergeCell ref="FIL23:FIM23"/>
    <mergeCell ref="FIN23:FIO23"/>
    <mergeCell ref="FIP23:FIQ23"/>
    <mergeCell ref="FIR23:FIS23"/>
    <mergeCell ref="FIT23:FIU23"/>
    <mergeCell ref="FIV23:FIW23"/>
    <mergeCell ref="FHY23:FHZ23"/>
    <mergeCell ref="FIA23:FIB23"/>
    <mergeCell ref="FIC23:FID23"/>
    <mergeCell ref="FIE23:FIF23"/>
    <mergeCell ref="FIG23:FIH23"/>
    <mergeCell ref="FII23:FIJ23"/>
    <mergeCell ref="FHM23:FHN23"/>
    <mergeCell ref="FHO23:FHP23"/>
    <mergeCell ref="FHQ23:FHR23"/>
    <mergeCell ref="FHS23:FHT23"/>
    <mergeCell ref="FHU23:FHV23"/>
    <mergeCell ref="FHW23:FHX23"/>
    <mergeCell ref="FGZ23:FHA23"/>
    <mergeCell ref="FHB23:FHC23"/>
    <mergeCell ref="FHD23:FHE23"/>
    <mergeCell ref="FHF23:FHG23"/>
    <mergeCell ref="FHH23:FHI23"/>
    <mergeCell ref="FHJ23:FHK23"/>
    <mergeCell ref="FGN23:FGO23"/>
    <mergeCell ref="FGP23:FGQ23"/>
    <mergeCell ref="FGR23:FGS23"/>
    <mergeCell ref="FGT23:FGU23"/>
    <mergeCell ref="FGV23:FGW23"/>
    <mergeCell ref="FGX23:FGY23"/>
    <mergeCell ref="FGA23:FGB23"/>
    <mergeCell ref="FGC23:FGD23"/>
    <mergeCell ref="FGE23:FGF23"/>
    <mergeCell ref="FGG23:FGH23"/>
    <mergeCell ref="FGI23:FGJ23"/>
    <mergeCell ref="FGK23:FGL23"/>
    <mergeCell ref="FFO23:FFP23"/>
    <mergeCell ref="FFQ23:FFR23"/>
    <mergeCell ref="FFS23:FFT23"/>
    <mergeCell ref="FFU23:FFV23"/>
    <mergeCell ref="FFW23:FFX23"/>
    <mergeCell ref="FFY23:FFZ23"/>
    <mergeCell ref="FFB23:FFC23"/>
    <mergeCell ref="FFD23:FFE23"/>
    <mergeCell ref="FFF23:FFG23"/>
    <mergeCell ref="FFH23:FFI23"/>
    <mergeCell ref="FFJ23:FFK23"/>
    <mergeCell ref="FFL23:FFM23"/>
    <mergeCell ref="FEP23:FEQ23"/>
    <mergeCell ref="FER23:FES23"/>
    <mergeCell ref="FET23:FEU23"/>
    <mergeCell ref="FEV23:FEW23"/>
    <mergeCell ref="FEX23:FEY23"/>
    <mergeCell ref="FEZ23:FFA23"/>
    <mergeCell ref="FEC23:FED23"/>
    <mergeCell ref="FEE23:FEF23"/>
    <mergeCell ref="FEG23:FEH23"/>
    <mergeCell ref="FEI23:FEJ23"/>
    <mergeCell ref="FEK23:FEL23"/>
    <mergeCell ref="FEM23:FEN23"/>
    <mergeCell ref="FDQ23:FDR23"/>
    <mergeCell ref="FDS23:FDT23"/>
    <mergeCell ref="FDU23:FDV23"/>
    <mergeCell ref="FDW23:FDX23"/>
    <mergeCell ref="FDY23:FDZ23"/>
    <mergeCell ref="FEA23:FEB23"/>
    <mergeCell ref="FDD23:FDE23"/>
    <mergeCell ref="FDF23:FDG23"/>
    <mergeCell ref="FDH23:FDI23"/>
    <mergeCell ref="FDJ23:FDK23"/>
    <mergeCell ref="FDL23:FDM23"/>
    <mergeCell ref="FDN23:FDO23"/>
    <mergeCell ref="FCR23:FCS23"/>
    <mergeCell ref="FCT23:FCU23"/>
    <mergeCell ref="FCV23:FCW23"/>
    <mergeCell ref="FCX23:FCY23"/>
    <mergeCell ref="FCZ23:FDA23"/>
    <mergeCell ref="FDB23:FDC23"/>
    <mergeCell ref="FCE23:FCF23"/>
    <mergeCell ref="FCG23:FCH23"/>
    <mergeCell ref="FCI23:FCJ23"/>
    <mergeCell ref="FCK23:FCL23"/>
    <mergeCell ref="FCM23:FCN23"/>
    <mergeCell ref="FCO23:FCP23"/>
    <mergeCell ref="FBS23:FBT23"/>
    <mergeCell ref="FBU23:FBV23"/>
    <mergeCell ref="FBW23:FBX23"/>
    <mergeCell ref="FBY23:FBZ23"/>
    <mergeCell ref="FCA23:FCB23"/>
    <mergeCell ref="FCC23:FCD23"/>
    <mergeCell ref="FBF23:FBG23"/>
    <mergeCell ref="FBH23:FBI23"/>
    <mergeCell ref="FBJ23:FBK23"/>
    <mergeCell ref="FBL23:FBM23"/>
    <mergeCell ref="FBN23:FBO23"/>
    <mergeCell ref="FBP23:FBQ23"/>
    <mergeCell ref="FAT23:FAU23"/>
    <mergeCell ref="FAV23:FAW23"/>
    <mergeCell ref="FAX23:FAY23"/>
    <mergeCell ref="FAZ23:FBA23"/>
    <mergeCell ref="FBB23:FBC23"/>
    <mergeCell ref="FBD23:FBE23"/>
    <mergeCell ref="FAG23:FAH23"/>
    <mergeCell ref="FAI23:FAJ23"/>
    <mergeCell ref="FAK23:FAL23"/>
    <mergeCell ref="FAM23:FAN23"/>
    <mergeCell ref="FAO23:FAP23"/>
    <mergeCell ref="FAQ23:FAR23"/>
    <mergeCell ref="EZU23:EZV23"/>
    <mergeCell ref="EZW23:EZX23"/>
    <mergeCell ref="EZY23:EZZ23"/>
    <mergeCell ref="FAA23:FAB23"/>
    <mergeCell ref="FAC23:FAD23"/>
    <mergeCell ref="FAE23:FAF23"/>
    <mergeCell ref="EZH23:EZI23"/>
    <mergeCell ref="EZJ23:EZK23"/>
    <mergeCell ref="EZL23:EZM23"/>
    <mergeCell ref="EZN23:EZO23"/>
    <mergeCell ref="EZP23:EZQ23"/>
    <mergeCell ref="EZR23:EZS23"/>
    <mergeCell ref="EYV23:EYW23"/>
    <mergeCell ref="EYX23:EYY23"/>
    <mergeCell ref="EYZ23:EZA23"/>
    <mergeCell ref="EZB23:EZC23"/>
    <mergeCell ref="EZD23:EZE23"/>
    <mergeCell ref="EZF23:EZG23"/>
    <mergeCell ref="EYI23:EYJ23"/>
    <mergeCell ref="EYK23:EYL23"/>
    <mergeCell ref="EYM23:EYN23"/>
    <mergeCell ref="EYO23:EYP23"/>
    <mergeCell ref="EYQ23:EYR23"/>
    <mergeCell ref="EYS23:EYT23"/>
    <mergeCell ref="EXW23:EXX23"/>
    <mergeCell ref="EXY23:EXZ23"/>
    <mergeCell ref="EYA23:EYB23"/>
    <mergeCell ref="EYC23:EYD23"/>
    <mergeCell ref="EYE23:EYF23"/>
    <mergeCell ref="EYG23:EYH23"/>
    <mergeCell ref="EXJ23:EXK23"/>
    <mergeCell ref="EXL23:EXM23"/>
    <mergeCell ref="EXN23:EXO23"/>
    <mergeCell ref="EXP23:EXQ23"/>
    <mergeCell ref="EXR23:EXS23"/>
    <mergeCell ref="EXT23:EXU23"/>
    <mergeCell ref="EWX23:EWY23"/>
    <mergeCell ref="EWZ23:EXA23"/>
    <mergeCell ref="EXB23:EXC23"/>
    <mergeCell ref="EXD23:EXE23"/>
    <mergeCell ref="EXF23:EXG23"/>
    <mergeCell ref="EXH23:EXI23"/>
    <mergeCell ref="EWK23:EWL23"/>
    <mergeCell ref="EWM23:EWN23"/>
    <mergeCell ref="EWO23:EWP23"/>
    <mergeCell ref="EWQ23:EWR23"/>
    <mergeCell ref="EWS23:EWT23"/>
    <mergeCell ref="EWU23:EWV23"/>
    <mergeCell ref="EVY23:EVZ23"/>
    <mergeCell ref="EWA23:EWB23"/>
    <mergeCell ref="EWC23:EWD23"/>
    <mergeCell ref="EWE23:EWF23"/>
    <mergeCell ref="EWG23:EWH23"/>
    <mergeCell ref="EWI23:EWJ23"/>
    <mergeCell ref="EVL23:EVM23"/>
    <mergeCell ref="EVN23:EVO23"/>
    <mergeCell ref="EVP23:EVQ23"/>
    <mergeCell ref="EVR23:EVS23"/>
    <mergeCell ref="EVT23:EVU23"/>
    <mergeCell ref="EVV23:EVW23"/>
    <mergeCell ref="EUZ23:EVA23"/>
    <mergeCell ref="EVB23:EVC23"/>
    <mergeCell ref="EVD23:EVE23"/>
    <mergeCell ref="EVF23:EVG23"/>
    <mergeCell ref="EVH23:EVI23"/>
    <mergeCell ref="EVJ23:EVK23"/>
    <mergeCell ref="EUM23:EUN23"/>
    <mergeCell ref="EUO23:EUP23"/>
    <mergeCell ref="EUQ23:EUR23"/>
    <mergeCell ref="EUS23:EUT23"/>
    <mergeCell ref="EUU23:EUV23"/>
    <mergeCell ref="EUW23:EUX23"/>
    <mergeCell ref="EUA23:EUB23"/>
    <mergeCell ref="EUC23:EUD23"/>
    <mergeCell ref="EUE23:EUF23"/>
    <mergeCell ref="EUG23:EUH23"/>
    <mergeCell ref="EUI23:EUJ23"/>
    <mergeCell ref="EUK23:EUL23"/>
    <mergeCell ref="ETN23:ETO23"/>
    <mergeCell ref="ETP23:ETQ23"/>
    <mergeCell ref="ETR23:ETS23"/>
    <mergeCell ref="ETT23:ETU23"/>
    <mergeCell ref="ETV23:ETW23"/>
    <mergeCell ref="ETX23:ETY23"/>
    <mergeCell ref="ETB23:ETC23"/>
    <mergeCell ref="ETD23:ETE23"/>
    <mergeCell ref="ETF23:ETG23"/>
    <mergeCell ref="ETH23:ETI23"/>
    <mergeCell ref="ETJ23:ETK23"/>
    <mergeCell ref="ETL23:ETM23"/>
    <mergeCell ref="ESO23:ESP23"/>
    <mergeCell ref="ESQ23:ESR23"/>
    <mergeCell ref="ESS23:EST23"/>
    <mergeCell ref="ESU23:ESV23"/>
    <mergeCell ref="ESW23:ESX23"/>
    <mergeCell ref="ESY23:ESZ23"/>
    <mergeCell ref="ESC23:ESD23"/>
    <mergeCell ref="ESE23:ESF23"/>
    <mergeCell ref="ESG23:ESH23"/>
    <mergeCell ref="ESI23:ESJ23"/>
    <mergeCell ref="ESK23:ESL23"/>
    <mergeCell ref="ESM23:ESN23"/>
    <mergeCell ref="ERP23:ERQ23"/>
    <mergeCell ref="ERR23:ERS23"/>
    <mergeCell ref="ERT23:ERU23"/>
    <mergeCell ref="ERV23:ERW23"/>
    <mergeCell ref="ERX23:ERY23"/>
    <mergeCell ref="ERZ23:ESA23"/>
    <mergeCell ref="ERD23:ERE23"/>
    <mergeCell ref="ERF23:ERG23"/>
    <mergeCell ref="ERH23:ERI23"/>
    <mergeCell ref="ERJ23:ERK23"/>
    <mergeCell ref="ERL23:ERM23"/>
    <mergeCell ref="ERN23:ERO23"/>
    <mergeCell ref="EQQ23:EQR23"/>
    <mergeCell ref="EQS23:EQT23"/>
    <mergeCell ref="EQU23:EQV23"/>
    <mergeCell ref="EQW23:EQX23"/>
    <mergeCell ref="EQY23:EQZ23"/>
    <mergeCell ref="ERA23:ERB23"/>
    <mergeCell ref="EQE23:EQF23"/>
    <mergeCell ref="EQG23:EQH23"/>
    <mergeCell ref="EQI23:EQJ23"/>
    <mergeCell ref="EQK23:EQL23"/>
    <mergeCell ref="EQM23:EQN23"/>
    <mergeCell ref="EQO23:EQP23"/>
    <mergeCell ref="EPR23:EPS23"/>
    <mergeCell ref="EPT23:EPU23"/>
    <mergeCell ref="EPV23:EPW23"/>
    <mergeCell ref="EPX23:EPY23"/>
    <mergeCell ref="EPZ23:EQA23"/>
    <mergeCell ref="EQB23:EQC23"/>
    <mergeCell ref="EPF23:EPG23"/>
    <mergeCell ref="EPH23:EPI23"/>
    <mergeCell ref="EPJ23:EPK23"/>
    <mergeCell ref="EPL23:EPM23"/>
    <mergeCell ref="EPN23:EPO23"/>
    <mergeCell ref="EPP23:EPQ23"/>
    <mergeCell ref="EOS23:EOT23"/>
    <mergeCell ref="EOU23:EOV23"/>
    <mergeCell ref="EOW23:EOX23"/>
    <mergeCell ref="EOY23:EOZ23"/>
    <mergeCell ref="EPA23:EPB23"/>
    <mergeCell ref="EPC23:EPD23"/>
    <mergeCell ref="EOG23:EOH23"/>
    <mergeCell ref="EOI23:EOJ23"/>
    <mergeCell ref="EOK23:EOL23"/>
    <mergeCell ref="EOM23:EON23"/>
    <mergeCell ref="EOO23:EOP23"/>
    <mergeCell ref="EOQ23:EOR23"/>
    <mergeCell ref="ENT23:ENU23"/>
    <mergeCell ref="ENV23:ENW23"/>
    <mergeCell ref="ENX23:ENY23"/>
    <mergeCell ref="ENZ23:EOA23"/>
    <mergeCell ref="EOB23:EOC23"/>
    <mergeCell ref="EOD23:EOE23"/>
    <mergeCell ref="ENH23:ENI23"/>
    <mergeCell ref="ENJ23:ENK23"/>
    <mergeCell ref="ENL23:ENM23"/>
    <mergeCell ref="ENN23:ENO23"/>
    <mergeCell ref="ENP23:ENQ23"/>
    <mergeCell ref="ENR23:ENS23"/>
    <mergeCell ref="EMU23:EMV23"/>
    <mergeCell ref="EMW23:EMX23"/>
    <mergeCell ref="EMY23:EMZ23"/>
    <mergeCell ref="ENA23:ENB23"/>
    <mergeCell ref="ENC23:END23"/>
    <mergeCell ref="ENE23:ENF23"/>
    <mergeCell ref="EMI23:EMJ23"/>
    <mergeCell ref="EMK23:EML23"/>
    <mergeCell ref="EMM23:EMN23"/>
    <mergeCell ref="EMO23:EMP23"/>
    <mergeCell ref="EMQ23:EMR23"/>
    <mergeCell ref="EMS23:EMT23"/>
    <mergeCell ref="ELV23:ELW23"/>
    <mergeCell ref="ELX23:ELY23"/>
    <mergeCell ref="ELZ23:EMA23"/>
    <mergeCell ref="EMB23:EMC23"/>
    <mergeCell ref="EMD23:EME23"/>
    <mergeCell ref="EMF23:EMG23"/>
    <mergeCell ref="ELJ23:ELK23"/>
    <mergeCell ref="ELL23:ELM23"/>
    <mergeCell ref="ELN23:ELO23"/>
    <mergeCell ref="ELP23:ELQ23"/>
    <mergeCell ref="ELR23:ELS23"/>
    <mergeCell ref="ELT23:ELU23"/>
    <mergeCell ref="EKW23:EKX23"/>
    <mergeCell ref="EKY23:EKZ23"/>
    <mergeCell ref="ELA23:ELB23"/>
    <mergeCell ref="ELC23:ELD23"/>
    <mergeCell ref="ELE23:ELF23"/>
    <mergeCell ref="ELG23:ELH23"/>
    <mergeCell ref="EKK23:EKL23"/>
    <mergeCell ref="EKM23:EKN23"/>
    <mergeCell ref="EKO23:EKP23"/>
    <mergeCell ref="EKQ23:EKR23"/>
    <mergeCell ref="EKS23:EKT23"/>
    <mergeCell ref="EKU23:EKV23"/>
    <mergeCell ref="EJX23:EJY23"/>
    <mergeCell ref="EJZ23:EKA23"/>
    <mergeCell ref="EKB23:EKC23"/>
    <mergeCell ref="EKD23:EKE23"/>
    <mergeCell ref="EKF23:EKG23"/>
    <mergeCell ref="EKH23:EKI23"/>
    <mergeCell ref="EJL23:EJM23"/>
    <mergeCell ref="EJN23:EJO23"/>
    <mergeCell ref="EJP23:EJQ23"/>
    <mergeCell ref="EJR23:EJS23"/>
    <mergeCell ref="EJT23:EJU23"/>
    <mergeCell ref="EJV23:EJW23"/>
    <mergeCell ref="EIY23:EIZ23"/>
    <mergeCell ref="EJA23:EJB23"/>
    <mergeCell ref="EJC23:EJD23"/>
    <mergeCell ref="EJE23:EJF23"/>
    <mergeCell ref="EJG23:EJH23"/>
    <mergeCell ref="EJI23:EJJ23"/>
    <mergeCell ref="EIM23:EIN23"/>
    <mergeCell ref="EIO23:EIP23"/>
    <mergeCell ref="EIQ23:EIR23"/>
    <mergeCell ref="EIS23:EIT23"/>
    <mergeCell ref="EIU23:EIV23"/>
    <mergeCell ref="EIW23:EIX23"/>
    <mergeCell ref="EHZ23:EIA23"/>
    <mergeCell ref="EIB23:EIC23"/>
    <mergeCell ref="EID23:EIE23"/>
    <mergeCell ref="EIF23:EIG23"/>
    <mergeCell ref="EIH23:EII23"/>
    <mergeCell ref="EIJ23:EIK23"/>
    <mergeCell ref="EHN23:EHO23"/>
    <mergeCell ref="EHP23:EHQ23"/>
    <mergeCell ref="EHR23:EHS23"/>
    <mergeCell ref="EHT23:EHU23"/>
    <mergeCell ref="EHV23:EHW23"/>
    <mergeCell ref="EHX23:EHY23"/>
    <mergeCell ref="EHA23:EHB23"/>
    <mergeCell ref="EHC23:EHD23"/>
    <mergeCell ref="EHE23:EHF23"/>
    <mergeCell ref="EHG23:EHH23"/>
    <mergeCell ref="EHI23:EHJ23"/>
    <mergeCell ref="EHK23:EHL23"/>
    <mergeCell ref="EGO23:EGP23"/>
    <mergeCell ref="EGQ23:EGR23"/>
    <mergeCell ref="EGS23:EGT23"/>
    <mergeCell ref="EGU23:EGV23"/>
    <mergeCell ref="EGW23:EGX23"/>
    <mergeCell ref="EGY23:EGZ23"/>
    <mergeCell ref="EGB23:EGC23"/>
    <mergeCell ref="EGD23:EGE23"/>
    <mergeCell ref="EGF23:EGG23"/>
    <mergeCell ref="EGH23:EGI23"/>
    <mergeCell ref="EGJ23:EGK23"/>
    <mergeCell ref="EGL23:EGM23"/>
    <mergeCell ref="EFP23:EFQ23"/>
    <mergeCell ref="EFR23:EFS23"/>
    <mergeCell ref="EFT23:EFU23"/>
    <mergeCell ref="EFV23:EFW23"/>
    <mergeCell ref="EFX23:EFY23"/>
    <mergeCell ref="EFZ23:EGA23"/>
    <mergeCell ref="EFC23:EFD23"/>
    <mergeCell ref="EFE23:EFF23"/>
    <mergeCell ref="EFG23:EFH23"/>
    <mergeCell ref="EFI23:EFJ23"/>
    <mergeCell ref="EFK23:EFL23"/>
    <mergeCell ref="EFM23:EFN23"/>
    <mergeCell ref="EEQ23:EER23"/>
    <mergeCell ref="EES23:EET23"/>
    <mergeCell ref="EEU23:EEV23"/>
    <mergeCell ref="EEW23:EEX23"/>
    <mergeCell ref="EEY23:EEZ23"/>
    <mergeCell ref="EFA23:EFB23"/>
    <mergeCell ref="EED23:EEE23"/>
    <mergeCell ref="EEF23:EEG23"/>
    <mergeCell ref="EEH23:EEI23"/>
    <mergeCell ref="EEJ23:EEK23"/>
    <mergeCell ref="EEL23:EEM23"/>
    <mergeCell ref="EEN23:EEO23"/>
    <mergeCell ref="EDR23:EDS23"/>
    <mergeCell ref="EDT23:EDU23"/>
    <mergeCell ref="EDV23:EDW23"/>
    <mergeCell ref="EDX23:EDY23"/>
    <mergeCell ref="EDZ23:EEA23"/>
    <mergeCell ref="EEB23:EEC23"/>
    <mergeCell ref="EDE23:EDF23"/>
    <mergeCell ref="EDG23:EDH23"/>
    <mergeCell ref="EDI23:EDJ23"/>
    <mergeCell ref="EDK23:EDL23"/>
    <mergeCell ref="EDM23:EDN23"/>
    <mergeCell ref="EDO23:EDP23"/>
    <mergeCell ref="ECS23:ECT23"/>
    <mergeCell ref="ECU23:ECV23"/>
    <mergeCell ref="ECW23:ECX23"/>
    <mergeCell ref="ECY23:ECZ23"/>
    <mergeCell ref="EDA23:EDB23"/>
    <mergeCell ref="EDC23:EDD23"/>
    <mergeCell ref="ECF23:ECG23"/>
    <mergeCell ref="ECH23:ECI23"/>
    <mergeCell ref="ECJ23:ECK23"/>
    <mergeCell ref="ECL23:ECM23"/>
    <mergeCell ref="ECN23:ECO23"/>
    <mergeCell ref="ECP23:ECQ23"/>
    <mergeCell ref="EBT23:EBU23"/>
    <mergeCell ref="EBV23:EBW23"/>
    <mergeCell ref="EBX23:EBY23"/>
    <mergeCell ref="EBZ23:ECA23"/>
    <mergeCell ref="ECB23:ECC23"/>
    <mergeCell ref="ECD23:ECE23"/>
    <mergeCell ref="EBG23:EBH23"/>
    <mergeCell ref="EBI23:EBJ23"/>
    <mergeCell ref="EBK23:EBL23"/>
    <mergeCell ref="EBM23:EBN23"/>
    <mergeCell ref="EBO23:EBP23"/>
    <mergeCell ref="EBQ23:EBR23"/>
    <mergeCell ref="EAU23:EAV23"/>
    <mergeCell ref="EAW23:EAX23"/>
    <mergeCell ref="EAY23:EAZ23"/>
    <mergeCell ref="EBA23:EBB23"/>
    <mergeCell ref="EBC23:EBD23"/>
    <mergeCell ref="EBE23:EBF23"/>
    <mergeCell ref="EAH23:EAI23"/>
    <mergeCell ref="EAJ23:EAK23"/>
    <mergeCell ref="EAL23:EAM23"/>
    <mergeCell ref="EAN23:EAO23"/>
    <mergeCell ref="EAP23:EAQ23"/>
    <mergeCell ref="EAR23:EAS23"/>
    <mergeCell ref="DZV23:DZW23"/>
    <mergeCell ref="DZX23:DZY23"/>
    <mergeCell ref="DZZ23:EAA23"/>
    <mergeCell ref="EAB23:EAC23"/>
    <mergeCell ref="EAD23:EAE23"/>
    <mergeCell ref="EAF23:EAG23"/>
    <mergeCell ref="DZI23:DZJ23"/>
    <mergeCell ref="DZK23:DZL23"/>
    <mergeCell ref="DZM23:DZN23"/>
    <mergeCell ref="DZO23:DZP23"/>
    <mergeCell ref="DZQ23:DZR23"/>
    <mergeCell ref="DZS23:DZT23"/>
    <mergeCell ref="DYW23:DYX23"/>
    <mergeCell ref="DYY23:DYZ23"/>
    <mergeCell ref="DZA23:DZB23"/>
    <mergeCell ref="DZC23:DZD23"/>
    <mergeCell ref="DZE23:DZF23"/>
    <mergeCell ref="DZG23:DZH23"/>
    <mergeCell ref="DYJ23:DYK23"/>
    <mergeCell ref="DYL23:DYM23"/>
    <mergeCell ref="DYN23:DYO23"/>
    <mergeCell ref="DYP23:DYQ23"/>
    <mergeCell ref="DYR23:DYS23"/>
    <mergeCell ref="DYT23:DYU23"/>
    <mergeCell ref="DXX23:DXY23"/>
    <mergeCell ref="DXZ23:DYA23"/>
    <mergeCell ref="DYB23:DYC23"/>
    <mergeCell ref="DYD23:DYE23"/>
    <mergeCell ref="DYF23:DYG23"/>
    <mergeCell ref="DYH23:DYI23"/>
    <mergeCell ref="DXK23:DXL23"/>
    <mergeCell ref="DXM23:DXN23"/>
    <mergeCell ref="DXO23:DXP23"/>
    <mergeCell ref="DXQ23:DXR23"/>
    <mergeCell ref="DXS23:DXT23"/>
    <mergeCell ref="DXU23:DXV23"/>
    <mergeCell ref="DWY23:DWZ23"/>
    <mergeCell ref="DXA23:DXB23"/>
    <mergeCell ref="DXC23:DXD23"/>
    <mergeCell ref="DXE23:DXF23"/>
    <mergeCell ref="DXG23:DXH23"/>
    <mergeCell ref="DXI23:DXJ23"/>
    <mergeCell ref="DWL23:DWM23"/>
    <mergeCell ref="DWN23:DWO23"/>
    <mergeCell ref="DWP23:DWQ23"/>
    <mergeCell ref="DWR23:DWS23"/>
    <mergeCell ref="DWT23:DWU23"/>
    <mergeCell ref="DWV23:DWW23"/>
    <mergeCell ref="DVZ23:DWA23"/>
    <mergeCell ref="DWB23:DWC23"/>
    <mergeCell ref="DWD23:DWE23"/>
    <mergeCell ref="DWF23:DWG23"/>
    <mergeCell ref="DWH23:DWI23"/>
    <mergeCell ref="DWJ23:DWK23"/>
    <mergeCell ref="DVM23:DVN23"/>
    <mergeCell ref="DVO23:DVP23"/>
    <mergeCell ref="DVQ23:DVR23"/>
    <mergeCell ref="DVS23:DVT23"/>
    <mergeCell ref="DVU23:DVV23"/>
    <mergeCell ref="DVW23:DVX23"/>
    <mergeCell ref="DVA23:DVB23"/>
    <mergeCell ref="DVC23:DVD23"/>
    <mergeCell ref="DVE23:DVF23"/>
    <mergeCell ref="DVG23:DVH23"/>
    <mergeCell ref="DVI23:DVJ23"/>
    <mergeCell ref="DVK23:DVL23"/>
    <mergeCell ref="DUN23:DUO23"/>
    <mergeCell ref="DUP23:DUQ23"/>
    <mergeCell ref="DUR23:DUS23"/>
    <mergeCell ref="DUT23:DUU23"/>
    <mergeCell ref="DUV23:DUW23"/>
    <mergeCell ref="DUX23:DUY23"/>
    <mergeCell ref="DUB23:DUC23"/>
    <mergeCell ref="DUD23:DUE23"/>
    <mergeCell ref="DUF23:DUG23"/>
    <mergeCell ref="DUH23:DUI23"/>
    <mergeCell ref="DUJ23:DUK23"/>
    <mergeCell ref="DUL23:DUM23"/>
    <mergeCell ref="DTO23:DTP23"/>
    <mergeCell ref="DTQ23:DTR23"/>
    <mergeCell ref="DTS23:DTT23"/>
    <mergeCell ref="DTU23:DTV23"/>
    <mergeCell ref="DTW23:DTX23"/>
    <mergeCell ref="DTY23:DTZ23"/>
    <mergeCell ref="DTC23:DTD23"/>
    <mergeCell ref="DTE23:DTF23"/>
    <mergeCell ref="DTG23:DTH23"/>
    <mergeCell ref="DTI23:DTJ23"/>
    <mergeCell ref="DTK23:DTL23"/>
    <mergeCell ref="DTM23:DTN23"/>
    <mergeCell ref="DSP23:DSQ23"/>
    <mergeCell ref="DSR23:DSS23"/>
    <mergeCell ref="DST23:DSU23"/>
    <mergeCell ref="DSV23:DSW23"/>
    <mergeCell ref="DSX23:DSY23"/>
    <mergeCell ref="DSZ23:DTA23"/>
    <mergeCell ref="DSD23:DSE23"/>
    <mergeCell ref="DSF23:DSG23"/>
    <mergeCell ref="DSH23:DSI23"/>
    <mergeCell ref="DSJ23:DSK23"/>
    <mergeCell ref="DSL23:DSM23"/>
    <mergeCell ref="DSN23:DSO23"/>
    <mergeCell ref="DRQ23:DRR23"/>
    <mergeCell ref="DRS23:DRT23"/>
    <mergeCell ref="DRU23:DRV23"/>
    <mergeCell ref="DRW23:DRX23"/>
    <mergeCell ref="DRY23:DRZ23"/>
    <mergeCell ref="DSA23:DSB23"/>
    <mergeCell ref="DRE23:DRF23"/>
    <mergeCell ref="DRG23:DRH23"/>
    <mergeCell ref="DRI23:DRJ23"/>
    <mergeCell ref="DRK23:DRL23"/>
    <mergeCell ref="DRM23:DRN23"/>
    <mergeCell ref="DRO23:DRP23"/>
    <mergeCell ref="DQR23:DQS23"/>
    <mergeCell ref="DQT23:DQU23"/>
    <mergeCell ref="DQV23:DQW23"/>
    <mergeCell ref="DQX23:DQY23"/>
    <mergeCell ref="DQZ23:DRA23"/>
    <mergeCell ref="DRB23:DRC23"/>
    <mergeCell ref="DQF23:DQG23"/>
    <mergeCell ref="DQH23:DQI23"/>
    <mergeCell ref="DQJ23:DQK23"/>
    <mergeCell ref="DQL23:DQM23"/>
    <mergeCell ref="DQN23:DQO23"/>
    <mergeCell ref="DQP23:DQQ23"/>
    <mergeCell ref="DPS23:DPT23"/>
    <mergeCell ref="DPU23:DPV23"/>
    <mergeCell ref="DPW23:DPX23"/>
    <mergeCell ref="DPY23:DPZ23"/>
    <mergeCell ref="DQA23:DQB23"/>
    <mergeCell ref="DQC23:DQD23"/>
    <mergeCell ref="DPG23:DPH23"/>
    <mergeCell ref="DPI23:DPJ23"/>
    <mergeCell ref="DPK23:DPL23"/>
    <mergeCell ref="DPM23:DPN23"/>
    <mergeCell ref="DPO23:DPP23"/>
    <mergeCell ref="DPQ23:DPR23"/>
    <mergeCell ref="DOT23:DOU23"/>
    <mergeCell ref="DOV23:DOW23"/>
    <mergeCell ref="DOX23:DOY23"/>
    <mergeCell ref="DOZ23:DPA23"/>
    <mergeCell ref="DPB23:DPC23"/>
    <mergeCell ref="DPD23:DPE23"/>
    <mergeCell ref="DOH23:DOI23"/>
    <mergeCell ref="DOJ23:DOK23"/>
    <mergeCell ref="DOL23:DOM23"/>
    <mergeCell ref="DON23:DOO23"/>
    <mergeCell ref="DOP23:DOQ23"/>
    <mergeCell ref="DOR23:DOS23"/>
    <mergeCell ref="DNU23:DNV23"/>
    <mergeCell ref="DNW23:DNX23"/>
    <mergeCell ref="DNY23:DNZ23"/>
    <mergeCell ref="DOA23:DOB23"/>
    <mergeCell ref="DOC23:DOD23"/>
    <mergeCell ref="DOE23:DOF23"/>
    <mergeCell ref="DNI23:DNJ23"/>
    <mergeCell ref="DNK23:DNL23"/>
    <mergeCell ref="DNM23:DNN23"/>
    <mergeCell ref="DNO23:DNP23"/>
    <mergeCell ref="DNQ23:DNR23"/>
    <mergeCell ref="DNS23:DNT23"/>
    <mergeCell ref="DMV23:DMW23"/>
    <mergeCell ref="DMX23:DMY23"/>
    <mergeCell ref="DMZ23:DNA23"/>
    <mergeCell ref="DNB23:DNC23"/>
    <mergeCell ref="DND23:DNE23"/>
    <mergeCell ref="DNF23:DNG23"/>
    <mergeCell ref="DMJ23:DMK23"/>
    <mergeCell ref="DML23:DMM23"/>
    <mergeCell ref="DMN23:DMO23"/>
    <mergeCell ref="DMP23:DMQ23"/>
    <mergeCell ref="DMR23:DMS23"/>
    <mergeCell ref="DMT23:DMU23"/>
    <mergeCell ref="DLW23:DLX23"/>
    <mergeCell ref="DLY23:DLZ23"/>
    <mergeCell ref="DMA23:DMB23"/>
    <mergeCell ref="DMC23:DMD23"/>
    <mergeCell ref="DME23:DMF23"/>
    <mergeCell ref="DMG23:DMH23"/>
    <mergeCell ref="DLK23:DLL23"/>
    <mergeCell ref="DLM23:DLN23"/>
    <mergeCell ref="DLO23:DLP23"/>
    <mergeCell ref="DLQ23:DLR23"/>
    <mergeCell ref="DLS23:DLT23"/>
    <mergeCell ref="DLU23:DLV23"/>
    <mergeCell ref="DKX23:DKY23"/>
    <mergeCell ref="DKZ23:DLA23"/>
    <mergeCell ref="DLB23:DLC23"/>
    <mergeCell ref="DLD23:DLE23"/>
    <mergeCell ref="DLF23:DLG23"/>
    <mergeCell ref="DLH23:DLI23"/>
    <mergeCell ref="DKL23:DKM23"/>
    <mergeCell ref="DKN23:DKO23"/>
    <mergeCell ref="DKP23:DKQ23"/>
    <mergeCell ref="DKR23:DKS23"/>
    <mergeCell ref="DKT23:DKU23"/>
    <mergeCell ref="DKV23:DKW23"/>
    <mergeCell ref="DJY23:DJZ23"/>
    <mergeCell ref="DKA23:DKB23"/>
    <mergeCell ref="DKC23:DKD23"/>
    <mergeCell ref="DKE23:DKF23"/>
    <mergeCell ref="DKG23:DKH23"/>
    <mergeCell ref="DKI23:DKJ23"/>
    <mergeCell ref="DJM23:DJN23"/>
    <mergeCell ref="DJO23:DJP23"/>
    <mergeCell ref="DJQ23:DJR23"/>
    <mergeCell ref="DJS23:DJT23"/>
    <mergeCell ref="DJU23:DJV23"/>
    <mergeCell ref="DJW23:DJX23"/>
    <mergeCell ref="DIZ23:DJA23"/>
    <mergeCell ref="DJB23:DJC23"/>
    <mergeCell ref="DJD23:DJE23"/>
    <mergeCell ref="DJF23:DJG23"/>
    <mergeCell ref="DJH23:DJI23"/>
    <mergeCell ref="DJJ23:DJK23"/>
    <mergeCell ref="DIN23:DIO23"/>
    <mergeCell ref="DIP23:DIQ23"/>
    <mergeCell ref="DIR23:DIS23"/>
    <mergeCell ref="DIT23:DIU23"/>
    <mergeCell ref="DIV23:DIW23"/>
    <mergeCell ref="DIX23:DIY23"/>
    <mergeCell ref="DIA23:DIB23"/>
    <mergeCell ref="DIC23:DID23"/>
    <mergeCell ref="DIE23:DIF23"/>
    <mergeCell ref="DIG23:DIH23"/>
    <mergeCell ref="DII23:DIJ23"/>
    <mergeCell ref="DIK23:DIL23"/>
    <mergeCell ref="DHO23:DHP23"/>
    <mergeCell ref="DHQ23:DHR23"/>
    <mergeCell ref="DHS23:DHT23"/>
    <mergeCell ref="DHU23:DHV23"/>
    <mergeCell ref="DHW23:DHX23"/>
    <mergeCell ref="DHY23:DHZ23"/>
    <mergeCell ref="DHB23:DHC23"/>
    <mergeCell ref="DHD23:DHE23"/>
    <mergeCell ref="DHF23:DHG23"/>
    <mergeCell ref="DHH23:DHI23"/>
    <mergeCell ref="DHJ23:DHK23"/>
    <mergeCell ref="DHL23:DHM23"/>
    <mergeCell ref="DGP23:DGQ23"/>
    <mergeCell ref="DGR23:DGS23"/>
    <mergeCell ref="DGT23:DGU23"/>
    <mergeCell ref="DGV23:DGW23"/>
    <mergeCell ref="DGX23:DGY23"/>
    <mergeCell ref="DGZ23:DHA23"/>
    <mergeCell ref="DGC23:DGD23"/>
    <mergeCell ref="DGE23:DGF23"/>
    <mergeCell ref="DGG23:DGH23"/>
    <mergeCell ref="DGI23:DGJ23"/>
    <mergeCell ref="DGK23:DGL23"/>
    <mergeCell ref="DGM23:DGN23"/>
    <mergeCell ref="DFQ23:DFR23"/>
    <mergeCell ref="DFS23:DFT23"/>
    <mergeCell ref="DFU23:DFV23"/>
    <mergeCell ref="DFW23:DFX23"/>
    <mergeCell ref="DFY23:DFZ23"/>
    <mergeCell ref="DGA23:DGB23"/>
    <mergeCell ref="DFD23:DFE23"/>
    <mergeCell ref="DFF23:DFG23"/>
    <mergeCell ref="DFH23:DFI23"/>
    <mergeCell ref="DFJ23:DFK23"/>
    <mergeCell ref="DFL23:DFM23"/>
    <mergeCell ref="DFN23:DFO23"/>
    <mergeCell ref="DER23:DES23"/>
    <mergeCell ref="DET23:DEU23"/>
    <mergeCell ref="DEV23:DEW23"/>
    <mergeCell ref="DEX23:DEY23"/>
    <mergeCell ref="DEZ23:DFA23"/>
    <mergeCell ref="DFB23:DFC23"/>
    <mergeCell ref="DEE23:DEF23"/>
    <mergeCell ref="DEG23:DEH23"/>
    <mergeCell ref="DEI23:DEJ23"/>
    <mergeCell ref="DEK23:DEL23"/>
    <mergeCell ref="DEM23:DEN23"/>
    <mergeCell ref="DEO23:DEP23"/>
    <mergeCell ref="DDS23:DDT23"/>
    <mergeCell ref="DDU23:DDV23"/>
    <mergeCell ref="DDW23:DDX23"/>
    <mergeCell ref="DDY23:DDZ23"/>
    <mergeCell ref="DEA23:DEB23"/>
    <mergeCell ref="DEC23:DED23"/>
    <mergeCell ref="DDF23:DDG23"/>
    <mergeCell ref="DDH23:DDI23"/>
    <mergeCell ref="DDJ23:DDK23"/>
    <mergeCell ref="DDL23:DDM23"/>
    <mergeCell ref="DDN23:DDO23"/>
    <mergeCell ref="DDP23:DDQ23"/>
    <mergeCell ref="DCT23:DCU23"/>
    <mergeCell ref="DCV23:DCW23"/>
    <mergeCell ref="DCX23:DCY23"/>
    <mergeCell ref="DCZ23:DDA23"/>
    <mergeCell ref="DDB23:DDC23"/>
    <mergeCell ref="DDD23:DDE23"/>
    <mergeCell ref="DCG23:DCH23"/>
    <mergeCell ref="DCI23:DCJ23"/>
    <mergeCell ref="DCK23:DCL23"/>
    <mergeCell ref="DCM23:DCN23"/>
    <mergeCell ref="DCO23:DCP23"/>
    <mergeCell ref="DCQ23:DCR23"/>
    <mergeCell ref="DBU23:DBV23"/>
    <mergeCell ref="DBW23:DBX23"/>
    <mergeCell ref="DBY23:DBZ23"/>
    <mergeCell ref="DCA23:DCB23"/>
    <mergeCell ref="DCC23:DCD23"/>
    <mergeCell ref="DCE23:DCF23"/>
    <mergeCell ref="DBH23:DBI23"/>
    <mergeCell ref="DBJ23:DBK23"/>
    <mergeCell ref="DBL23:DBM23"/>
    <mergeCell ref="DBN23:DBO23"/>
    <mergeCell ref="DBP23:DBQ23"/>
    <mergeCell ref="DBR23:DBS23"/>
    <mergeCell ref="DAV23:DAW23"/>
    <mergeCell ref="DAX23:DAY23"/>
    <mergeCell ref="DAZ23:DBA23"/>
    <mergeCell ref="DBB23:DBC23"/>
    <mergeCell ref="DBD23:DBE23"/>
    <mergeCell ref="DBF23:DBG23"/>
    <mergeCell ref="DAI23:DAJ23"/>
    <mergeCell ref="DAK23:DAL23"/>
    <mergeCell ref="DAM23:DAN23"/>
    <mergeCell ref="DAO23:DAP23"/>
    <mergeCell ref="DAQ23:DAR23"/>
    <mergeCell ref="DAS23:DAT23"/>
    <mergeCell ref="CZW23:CZX23"/>
    <mergeCell ref="CZY23:CZZ23"/>
    <mergeCell ref="DAA23:DAB23"/>
    <mergeCell ref="DAC23:DAD23"/>
    <mergeCell ref="DAE23:DAF23"/>
    <mergeCell ref="DAG23:DAH23"/>
    <mergeCell ref="CZJ23:CZK23"/>
    <mergeCell ref="CZL23:CZM23"/>
    <mergeCell ref="CZN23:CZO23"/>
    <mergeCell ref="CZP23:CZQ23"/>
    <mergeCell ref="CZR23:CZS23"/>
    <mergeCell ref="CZT23:CZU23"/>
    <mergeCell ref="CYX23:CYY23"/>
    <mergeCell ref="CYZ23:CZA23"/>
    <mergeCell ref="CZB23:CZC23"/>
    <mergeCell ref="CZD23:CZE23"/>
    <mergeCell ref="CZF23:CZG23"/>
    <mergeCell ref="CZH23:CZI23"/>
    <mergeCell ref="CYK23:CYL23"/>
    <mergeCell ref="CYM23:CYN23"/>
    <mergeCell ref="CYO23:CYP23"/>
    <mergeCell ref="CYQ23:CYR23"/>
    <mergeCell ref="CYS23:CYT23"/>
    <mergeCell ref="CYU23:CYV23"/>
    <mergeCell ref="CXY23:CXZ23"/>
    <mergeCell ref="CYA23:CYB23"/>
    <mergeCell ref="CYC23:CYD23"/>
    <mergeCell ref="CYE23:CYF23"/>
    <mergeCell ref="CYG23:CYH23"/>
    <mergeCell ref="CYI23:CYJ23"/>
    <mergeCell ref="CXL23:CXM23"/>
    <mergeCell ref="CXN23:CXO23"/>
    <mergeCell ref="CXP23:CXQ23"/>
    <mergeCell ref="CXR23:CXS23"/>
    <mergeCell ref="CXT23:CXU23"/>
    <mergeCell ref="CXV23:CXW23"/>
    <mergeCell ref="CWZ23:CXA23"/>
    <mergeCell ref="CXB23:CXC23"/>
    <mergeCell ref="CXD23:CXE23"/>
    <mergeCell ref="CXF23:CXG23"/>
    <mergeCell ref="CXH23:CXI23"/>
    <mergeCell ref="CXJ23:CXK23"/>
    <mergeCell ref="CWM23:CWN23"/>
    <mergeCell ref="CWO23:CWP23"/>
    <mergeCell ref="CWQ23:CWR23"/>
    <mergeCell ref="CWS23:CWT23"/>
    <mergeCell ref="CWU23:CWV23"/>
    <mergeCell ref="CWW23:CWX23"/>
    <mergeCell ref="CWA23:CWB23"/>
    <mergeCell ref="CWC23:CWD23"/>
    <mergeCell ref="CWE23:CWF23"/>
    <mergeCell ref="CWG23:CWH23"/>
    <mergeCell ref="CWI23:CWJ23"/>
    <mergeCell ref="CWK23:CWL23"/>
    <mergeCell ref="CVN23:CVO23"/>
    <mergeCell ref="CVP23:CVQ23"/>
    <mergeCell ref="CVR23:CVS23"/>
    <mergeCell ref="CVT23:CVU23"/>
    <mergeCell ref="CVV23:CVW23"/>
    <mergeCell ref="CVX23:CVY23"/>
    <mergeCell ref="CVB23:CVC23"/>
    <mergeCell ref="CVD23:CVE23"/>
    <mergeCell ref="CVF23:CVG23"/>
    <mergeCell ref="CVH23:CVI23"/>
    <mergeCell ref="CVJ23:CVK23"/>
    <mergeCell ref="CVL23:CVM23"/>
    <mergeCell ref="CUO23:CUP23"/>
    <mergeCell ref="CUQ23:CUR23"/>
    <mergeCell ref="CUS23:CUT23"/>
    <mergeCell ref="CUU23:CUV23"/>
    <mergeCell ref="CUW23:CUX23"/>
    <mergeCell ref="CUY23:CUZ23"/>
    <mergeCell ref="CUC23:CUD23"/>
    <mergeCell ref="CUE23:CUF23"/>
    <mergeCell ref="CUG23:CUH23"/>
    <mergeCell ref="CUI23:CUJ23"/>
    <mergeCell ref="CUK23:CUL23"/>
    <mergeCell ref="CUM23:CUN23"/>
    <mergeCell ref="CTP23:CTQ23"/>
    <mergeCell ref="CTR23:CTS23"/>
    <mergeCell ref="CTT23:CTU23"/>
    <mergeCell ref="CTV23:CTW23"/>
    <mergeCell ref="CTX23:CTY23"/>
    <mergeCell ref="CTZ23:CUA23"/>
    <mergeCell ref="CTD23:CTE23"/>
    <mergeCell ref="CTF23:CTG23"/>
    <mergeCell ref="CTH23:CTI23"/>
    <mergeCell ref="CTJ23:CTK23"/>
    <mergeCell ref="CTL23:CTM23"/>
    <mergeCell ref="CTN23:CTO23"/>
    <mergeCell ref="CSQ23:CSR23"/>
    <mergeCell ref="CSS23:CST23"/>
    <mergeCell ref="CSU23:CSV23"/>
    <mergeCell ref="CSW23:CSX23"/>
    <mergeCell ref="CSY23:CSZ23"/>
    <mergeCell ref="CTA23:CTB23"/>
    <mergeCell ref="CSE23:CSF23"/>
    <mergeCell ref="CSG23:CSH23"/>
    <mergeCell ref="CSI23:CSJ23"/>
    <mergeCell ref="CSK23:CSL23"/>
    <mergeCell ref="CSM23:CSN23"/>
    <mergeCell ref="CSO23:CSP23"/>
    <mergeCell ref="CRR23:CRS23"/>
    <mergeCell ref="CRT23:CRU23"/>
    <mergeCell ref="CRV23:CRW23"/>
    <mergeCell ref="CRX23:CRY23"/>
    <mergeCell ref="CRZ23:CSA23"/>
    <mergeCell ref="CSB23:CSC23"/>
    <mergeCell ref="CRF23:CRG23"/>
    <mergeCell ref="CRH23:CRI23"/>
    <mergeCell ref="CRJ23:CRK23"/>
    <mergeCell ref="CRL23:CRM23"/>
    <mergeCell ref="CRN23:CRO23"/>
    <mergeCell ref="CRP23:CRQ23"/>
    <mergeCell ref="CQS23:CQT23"/>
    <mergeCell ref="CQU23:CQV23"/>
    <mergeCell ref="CQW23:CQX23"/>
    <mergeCell ref="CQY23:CQZ23"/>
    <mergeCell ref="CRA23:CRB23"/>
    <mergeCell ref="CRC23:CRD23"/>
    <mergeCell ref="CQG23:CQH23"/>
    <mergeCell ref="CQI23:CQJ23"/>
    <mergeCell ref="CQK23:CQL23"/>
    <mergeCell ref="CQM23:CQN23"/>
    <mergeCell ref="CQO23:CQP23"/>
    <mergeCell ref="CQQ23:CQR23"/>
    <mergeCell ref="CPT23:CPU23"/>
    <mergeCell ref="CPV23:CPW23"/>
    <mergeCell ref="CPX23:CPY23"/>
    <mergeCell ref="CPZ23:CQA23"/>
    <mergeCell ref="CQB23:CQC23"/>
    <mergeCell ref="CQD23:CQE23"/>
    <mergeCell ref="CPH23:CPI23"/>
    <mergeCell ref="CPJ23:CPK23"/>
    <mergeCell ref="CPL23:CPM23"/>
    <mergeCell ref="CPN23:CPO23"/>
    <mergeCell ref="CPP23:CPQ23"/>
    <mergeCell ref="CPR23:CPS23"/>
    <mergeCell ref="COU23:COV23"/>
    <mergeCell ref="COW23:COX23"/>
    <mergeCell ref="COY23:COZ23"/>
    <mergeCell ref="CPA23:CPB23"/>
    <mergeCell ref="CPC23:CPD23"/>
    <mergeCell ref="CPE23:CPF23"/>
    <mergeCell ref="COI23:COJ23"/>
    <mergeCell ref="COK23:COL23"/>
    <mergeCell ref="COM23:CON23"/>
    <mergeCell ref="COO23:COP23"/>
    <mergeCell ref="COQ23:COR23"/>
    <mergeCell ref="COS23:COT23"/>
    <mergeCell ref="CNV23:CNW23"/>
    <mergeCell ref="CNX23:CNY23"/>
    <mergeCell ref="CNZ23:COA23"/>
    <mergeCell ref="COB23:COC23"/>
    <mergeCell ref="COD23:COE23"/>
    <mergeCell ref="COF23:COG23"/>
    <mergeCell ref="CNJ23:CNK23"/>
    <mergeCell ref="CNL23:CNM23"/>
    <mergeCell ref="CNN23:CNO23"/>
    <mergeCell ref="CNP23:CNQ23"/>
    <mergeCell ref="CNR23:CNS23"/>
    <mergeCell ref="CNT23:CNU23"/>
    <mergeCell ref="CMW23:CMX23"/>
    <mergeCell ref="CMY23:CMZ23"/>
    <mergeCell ref="CNA23:CNB23"/>
    <mergeCell ref="CNC23:CND23"/>
    <mergeCell ref="CNE23:CNF23"/>
    <mergeCell ref="CNG23:CNH23"/>
    <mergeCell ref="CMK23:CML23"/>
    <mergeCell ref="CMM23:CMN23"/>
    <mergeCell ref="CMO23:CMP23"/>
    <mergeCell ref="CMQ23:CMR23"/>
    <mergeCell ref="CMS23:CMT23"/>
    <mergeCell ref="CMU23:CMV23"/>
    <mergeCell ref="CLX23:CLY23"/>
    <mergeCell ref="CLZ23:CMA23"/>
    <mergeCell ref="CMB23:CMC23"/>
    <mergeCell ref="CMD23:CME23"/>
    <mergeCell ref="CMF23:CMG23"/>
    <mergeCell ref="CMH23:CMI23"/>
    <mergeCell ref="CLL23:CLM23"/>
    <mergeCell ref="CLN23:CLO23"/>
    <mergeCell ref="CLP23:CLQ23"/>
    <mergeCell ref="CLR23:CLS23"/>
    <mergeCell ref="CLT23:CLU23"/>
    <mergeCell ref="CLV23:CLW23"/>
    <mergeCell ref="CKY23:CKZ23"/>
    <mergeCell ref="CLA23:CLB23"/>
    <mergeCell ref="CLC23:CLD23"/>
    <mergeCell ref="CLE23:CLF23"/>
    <mergeCell ref="CLG23:CLH23"/>
    <mergeCell ref="CLI23:CLJ23"/>
    <mergeCell ref="CKM23:CKN23"/>
    <mergeCell ref="CKO23:CKP23"/>
    <mergeCell ref="CKQ23:CKR23"/>
    <mergeCell ref="CKS23:CKT23"/>
    <mergeCell ref="CKU23:CKV23"/>
    <mergeCell ref="CKW23:CKX23"/>
    <mergeCell ref="CJZ23:CKA23"/>
    <mergeCell ref="CKB23:CKC23"/>
    <mergeCell ref="CKD23:CKE23"/>
    <mergeCell ref="CKF23:CKG23"/>
    <mergeCell ref="CKH23:CKI23"/>
    <mergeCell ref="CKJ23:CKK23"/>
    <mergeCell ref="CJN23:CJO23"/>
    <mergeCell ref="CJP23:CJQ23"/>
    <mergeCell ref="CJR23:CJS23"/>
    <mergeCell ref="CJT23:CJU23"/>
    <mergeCell ref="CJV23:CJW23"/>
    <mergeCell ref="CJX23:CJY23"/>
    <mergeCell ref="CJA23:CJB23"/>
    <mergeCell ref="CJC23:CJD23"/>
    <mergeCell ref="CJE23:CJF23"/>
    <mergeCell ref="CJG23:CJH23"/>
    <mergeCell ref="CJI23:CJJ23"/>
    <mergeCell ref="CJK23:CJL23"/>
    <mergeCell ref="CIO23:CIP23"/>
    <mergeCell ref="CIQ23:CIR23"/>
    <mergeCell ref="CIS23:CIT23"/>
    <mergeCell ref="CIU23:CIV23"/>
    <mergeCell ref="CIW23:CIX23"/>
    <mergeCell ref="CIY23:CIZ23"/>
    <mergeCell ref="CIB23:CIC23"/>
    <mergeCell ref="CID23:CIE23"/>
    <mergeCell ref="CIF23:CIG23"/>
    <mergeCell ref="CIH23:CII23"/>
    <mergeCell ref="CIJ23:CIK23"/>
    <mergeCell ref="CIL23:CIM23"/>
    <mergeCell ref="CHP23:CHQ23"/>
    <mergeCell ref="CHR23:CHS23"/>
    <mergeCell ref="CHT23:CHU23"/>
    <mergeCell ref="CHV23:CHW23"/>
    <mergeCell ref="CHX23:CHY23"/>
    <mergeCell ref="CHZ23:CIA23"/>
    <mergeCell ref="CHC23:CHD23"/>
    <mergeCell ref="CHE23:CHF23"/>
    <mergeCell ref="CHG23:CHH23"/>
    <mergeCell ref="CHI23:CHJ23"/>
    <mergeCell ref="CHK23:CHL23"/>
    <mergeCell ref="CHM23:CHN23"/>
    <mergeCell ref="CGQ23:CGR23"/>
    <mergeCell ref="CGS23:CGT23"/>
    <mergeCell ref="CGU23:CGV23"/>
    <mergeCell ref="CGW23:CGX23"/>
    <mergeCell ref="CGY23:CGZ23"/>
    <mergeCell ref="CHA23:CHB23"/>
    <mergeCell ref="CGD23:CGE23"/>
    <mergeCell ref="CGF23:CGG23"/>
    <mergeCell ref="CGH23:CGI23"/>
    <mergeCell ref="CGJ23:CGK23"/>
    <mergeCell ref="CGL23:CGM23"/>
    <mergeCell ref="CGN23:CGO23"/>
    <mergeCell ref="CFR23:CFS23"/>
    <mergeCell ref="CFT23:CFU23"/>
    <mergeCell ref="CFV23:CFW23"/>
    <mergeCell ref="CFX23:CFY23"/>
    <mergeCell ref="CFZ23:CGA23"/>
    <mergeCell ref="CGB23:CGC23"/>
    <mergeCell ref="CFE23:CFF23"/>
    <mergeCell ref="CFG23:CFH23"/>
    <mergeCell ref="CFI23:CFJ23"/>
    <mergeCell ref="CFK23:CFL23"/>
    <mergeCell ref="CFM23:CFN23"/>
    <mergeCell ref="CFO23:CFP23"/>
    <mergeCell ref="CES23:CET23"/>
    <mergeCell ref="CEU23:CEV23"/>
    <mergeCell ref="CEW23:CEX23"/>
    <mergeCell ref="CEY23:CEZ23"/>
    <mergeCell ref="CFA23:CFB23"/>
    <mergeCell ref="CFC23:CFD23"/>
    <mergeCell ref="CEF23:CEG23"/>
    <mergeCell ref="CEH23:CEI23"/>
    <mergeCell ref="CEJ23:CEK23"/>
    <mergeCell ref="CEL23:CEM23"/>
    <mergeCell ref="CEN23:CEO23"/>
    <mergeCell ref="CEP23:CEQ23"/>
    <mergeCell ref="CDT23:CDU23"/>
    <mergeCell ref="CDV23:CDW23"/>
    <mergeCell ref="CDX23:CDY23"/>
    <mergeCell ref="CDZ23:CEA23"/>
    <mergeCell ref="CEB23:CEC23"/>
    <mergeCell ref="CED23:CEE23"/>
    <mergeCell ref="CDG23:CDH23"/>
    <mergeCell ref="CDI23:CDJ23"/>
    <mergeCell ref="CDK23:CDL23"/>
    <mergeCell ref="CDM23:CDN23"/>
    <mergeCell ref="CDO23:CDP23"/>
    <mergeCell ref="CDQ23:CDR23"/>
    <mergeCell ref="CCU23:CCV23"/>
    <mergeCell ref="CCW23:CCX23"/>
    <mergeCell ref="CCY23:CCZ23"/>
    <mergeCell ref="CDA23:CDB23"/>
    <mergeCell ref="CDC23:CDD23"/>
    <mergeCell ref="CDE23:CDF23"/>
    <mergeCell ref="CCH23:CCI23"/>
    <mergeCell ref="CCJ23:CCK23"/>
    <mergeCell ref="CCL23:CCM23"/>
    <mergeCell ref="CCN23:CCO23"/>
    <mergeCell ref="CCP23:CCQ23"/>
    <mergeCell ref="CCR23:CCS23"/>
    <mergeCell ref="CBV23:CBW23"/>
    <mergeCell ref="CBX23:CBY23"/>
    <mergeCell ref="CBZ23:CCA23"/>
    <mergeCell ref="CCB23:CCC23"/>
    <mergeCell ref="CCD23:CCE23"/>
    <mergeCell ref="CCF23:CCG23"/>
    <mergeCell ref="CBI23:CBJ23"/>
    <mergeCell ref="CBK23:CBL23"/>
    <mergeCell ref="CBM23:CBN23"/>
    <mergeCell ref="CBO23:CBP23"/>
    <mergeCell ref="CBQ23:CBR23"/>
    <mergeCell ref="CBS23:CBT23"/>
    <mergeCell ref="CAW23:CAX23"/>
    <mergeCell ref="CAY23:CAZ23"/>
    <mergeCell ref="CBA23:CBB23"/>
    <mergeCell ref="CBC23:CBD23"/>
    <mergeCell ref="CBE23:CBF23"/>
    <mergeCell ref="CBG23:CBH23"/>
    <mergeCell ref="CAJ23:CAK23"/>
    <mergeCell ref="CAL23:CAM23"/>
    <mergeCell ref="CAN23:CAO23"/>
    <mergeCell ref="CAP23:CAQ23"/>
    <mergeCell ref="CAR23:CAS23"/>
    <mergeCell ref="CAT23:CAU23"/>
    <mergeCell ref="BZX23:BZY23"/>
    <mergeCell ref="BZZ23:CAA23"/>
    <mergeCell ref="CAB23:CAC23"/>
    <mergeCell ref="CAD23:CAE23"/>
    <mergeCell ref="CAF23:CAG23"/>
    <mergeCell ref="CAH23:CAI23"/>
    <mergeCell ref="BZK23:BZL23"/>
    <mergeCell ref="BZM23:BZN23"/>
    <mergeCell ref="BZO23:BZP23"/>
    <mergeCell ref="BZQ23:BZR23"/>
    <mergeCell ref="BZS23:BZT23"/>
    <mergeCell ref="BZU23:BZV23"/>
    <mergeCell ref="BYY23:BYZ23"/>
    <mergeCell ref="BZA23:BZB23"/>
    <mergeCell ref="BZC23:BZD23"/>
    <mergeCell ref="BZE23:BZF23"/>
    <mergeCell ref="BZG23:BZH23"/>
    <mergeCell ref="BZI23:BZJ23"/>
    <mergeCell ref="BYL23:BYM23"/>
    <mergeCell ref="BYN23:BYO23"/>
    <mergeCell ref="BYP23:BYQ23"/>
    <mergeCell ref="BYR23:BYS23"/>
    <mergeCell ref="BYT23:BYU23"/>
    <mergeCell ref="BYV23:BYW23"/>
    <mergeCell ref="BXZ23:BYA23"/>
    <mergeCell ref="BYB23:BYC23"/>
    <mergeCell ref="BYD23:BYE23"/>
    <mergeCell ref="BYF23:BYG23"/>
    <mergeCell ref="BYH23:BYI23"/>
    <mergeCell ref="BYJ23:BYK23"/>
    <mergeCell ref="BXM23:BXN23"/>
    <mergeCell ref="BXO23:BXP23"/>
    <mergeCell ref="BXQ23:BXR23"/>
    <mergeCell ref="BXS23:BXT23"/>
    <mergeCell ref="BXU23:BXV23"/>
    <mergeCell ref="BXW23:BXX23"/>
    <mergeCell ref="BXA23:BXB23"/>
    <mergeCell ref="BXC23:BXD23"/>
    <mergeCell ref="BXE23:BXF23"/>
    <mergeCell ref="BXG23:BXH23"/>
    <mergeCell ref="BXI23:BXJ23"/>
    <mergeCell ref="BXK23:BXL23"/>
    <mergeCell ref="BWN23:BWO23"/>
    <mergeCell ref="BWP23:BWQ23"/>
    <mergeCell ref="BWR23:BWS23"/>
    <mergeCell ref="BWT23:BWU23"/>
    <mergeCell ref="BWV23:BWW23"/>
    <mergeCell ref="BWX23:BWY23"/>
    <mergeCell ref="BWB23:BWC23"/>
    <mergeCell ref="BWD23:BWE23"/>
    <mergeCell ref="BWF23:BWG23"/>
    <mergeCell ref="BWH23:BWI23"/>
    <mergeCell ref="BWJ23:BWK23"/>
    <mergeCell ref="BWL23:BWM23"/>
    <mergeCell ref="BVO23:BVP23"/>
    <mergeCell ref="BVQ23:BVR23"/>
    <mergeCell ref="BVS23:BVT23"/>
    <mergeCell ref="BVU23:BVV23"/>
    <mergeCell ref="BVW23:BVX23"/>
    <mergeCell ref="BVY23:BVZ23"/>
    <mergeCell ref="BVC23:BVD23"/>
    <mergeCell ref="BVE23:BVF23"/>
    <mergeCell ref="BVG23:BVH23"/>
    <mergeCell ref="BVI23:BVJ23"/>
    <mergeCell ref="BVK23:BVL23"/>
    <mergeCell ref="BVM23:BVN23"/>
    <mergeCell ref="BUP23:BUQ23"/>
    <mergeCell ref="BUR23:BUS23"/>
    <mergeCell ref="BUT23:BUU23"/>
    <mergeCell ref="BUV23:BUW23"/>
    <mergeCell ref="BUX23:BUY23"/>
    <mergeCell ref="BUZ23:BVA23"/>
    <mergeCell ref="BUD23:BUE23"/>
    <mergeCell ref="BUF23:BUG23"/>
    <mergeCell ref="BUH23:BUI23"/>
    <mergeCell ref="BUJ23:BUK23"/>
    <mergeCell ref="BUL23:BUM23"/>
    <mergeCell ref="BUN23:BUO23"/>
    <mergeCell ref="BTQ23:BTR23"/>
    <mergeCell ref="BTS23:BTT23"/>
    <mergeCell ref="BTU23:BTV23"/>
    <mergeCell ref="BTW23:BTX23"/>
    <mergeCell ref="BTY23:BTZ23"/>
    <mergeCell ref="BUA23:BUB23"/>
    <mergeCell ref="BTE23:BTF23"/>
    <mergeCell ref="BTG23:BTH23"/>
    <mergeCell ref="BTI23:BTJ23"/>
    <mergeCell ref="BTK23:BTL23"/>
    <mergeCell ref="BTM23:BTN23"/>
    <mergeCell ref="BTO23:BTP23"/>
    <mergeCell ref="BSR23:BSS23"/>
    <mergeCell ref="BST23:BSU23"/>
    <mergeCell ref="BSV23:BSW23"/>
    <mergeCell ref="BSX23:BSY23"/>
    <mergeCell ref="BSZ23:BTA23"/>
    <mergeCell ref="BTB23:BTC23"/>
    <mergeCell ref="BSF23:BSG23"/>
    <mergeCell ref="BSH23:BSI23"/>
    <mergeCell ref="BSJ23:BSK23"/>
    <mergeCell ref="BSL23:BSM23"/>
    <mergeCell ref="BSN23:BSO23"/>
    <mergeCell ref="BSP23:BSQ23"/>
    <mergeCell ref="BRS23:BRT23"/>
    <mergeCell ref="BRU23:BRV23"/>
    <mergeCell ref="BRW23:BRX23"/>
    <mergeCell ref="BRY23:BRZ23"/>
    <mergeCell ref="BSA23:BSB23"/>
    <mergeCell ref="BSC23:BSD23"/>
    <mergeCell ref="BRG23:BRH23"/>
    <mergeCell ref="BRI23:BRJ23"/>
    <mergeCell ref="BRK23:BRL23"/>
    <mergeCell ref="BRM23:BRN23"/>
    <mergeCell ref="BRO23:BRP23"/>
    <mergeCell ref="BRQ23:BRR23"/>
    <mergeCell ref="BQT23:BQU23"/>
    <mergeCell ref="BQV23:BQW23"/>
    <mergeCell ref="BQX23:BQY23"/>
    <mergeCell ref="BQZ23:BRA23"/>
    <mergeCell ref="BRB23:BRC23"/>
    <mergeCell ref="BRD23:BRE23"/>
    <mergeCell ref="BQH23:BQI23"/>
    <mergeCell ref="BQJ23:BQK23"/>
    <mergeCell ref="BQL23:BQM23"/>
    <mergeCell ref="BQN23:BQO23"/>
    <mergeCell ref="BQP23:BQQ23"/>
    <mergeCell ref="BQR23:BQS23"/>
    <mergeCell ref="BPU23:BPV23"/>
    <mergeCell ref="BPW23:BPX23"/>
    <mergeCell ref="BPY23:BPZ23"/>
    <mergeCell ref="BQA23:BQB23"/>
    <mergeCell ref="BQC23:BQD23"/>
    <mergeCell ref="BQE23:BQF23"/>
    <mergeCell ref="BPI23:BPJ23"/>
    <mergeCell ref="BPK23:BPL23"/>
    <mergeCell ref="BPM23:BPN23"/>
    <mergeCell ref="BPO23:BPP23"/>
    <mergeCell ref="BPQ23:BPR23"/>
    <mergeCell ref="BPS23:BPT23"/>
    <mergeCell ref="BOV23:BOW23"/>
    <mergeCell ref="BOX23:BOY23"/>
    <mergeCell ref="BOZ23:BPA23"/>
    <mergeCell ref="BPB23:BPC23"/>
    <mergeCell ref="BPD23:BPE23"/>
    <mergeCell ref="BPF23:BPG23"/>
    <mergeCell ref="BOJ23:BOK23"/>
    <mergeCell ref="BOL23:BOM23"/>
    <mergeCell ref="BON23:BOO23"/>
    <mergeCell ref="BOP23:BOQ23"/>
    <mergeCell ref="BOR23:BOS23"/>
    <mergeCell ref="BOT23:BOU23"/>
    <mergeCell ref="BNW23:BNX23"/>
    <mergeCell ref="BNY23:BNZ23"/>
    <mergeCell ref="BOA23:BOB23"/>
    <mergeCell ref="BOC23:BOD23"/>
    <mergeCell ref="BOE23:BOF23"/>
    <mergeCell ref="BOG23:BOH23"/>
    <mergeCell ref="BNK23:BNL23"/>
    <mergeCell ref="BNM23:BNN23"/>
    <mergeCell ref="BNO23:BNP23"/>
    <mergeCell ref="BNQ23:BNR23"/>
    <mergeCell ref="BNS23:BNT23"/>
    <mergeCell ref="BNU23:BNV23"/>
    <mergeCell ref="BMX23:BMY23"/>
    <mergeCell ref="BMZ23:BNA23"/>
    <mergeCell ref="BNB23:BNC23"/>
    <mergeCell ref="BND23:BNE23"/>
    <mergeCell ref="BNF23:BNG23"/>
    <mergeCell ref="BNH23:BNI23"/>
    <mergeCell ref="BML23:BMM23"/>
    <mergeCell ref="BMN23:BMO23"/>
    <mergeCell ref="BMP23:BMQ23"/>
    <mergeCell ref="BMR23:BMS23"/>
    <mergeCell ref="BMT23:BMU23"/>
    <mergeCell ref="BMV23:BMW23"/>
    <mergeCell ref="BLY23:BLZ23"/>
    <mergeCell ref="BMA23:BMB23"/>
    <mergeCell ref="BMC23:BMD23"/>
    <mergeCell ref="BME23:BMF23"/>
    <mergeCell ref="BMG23:BMH23"/>
    <mergeCell ref="BMI23:BMJ23"/>
    <mergeCell ref="BLM23:BLN23"/>
    <mergeCell ref="BLO23:BLP23"/>
    <mergeCell ref="BLQ23:BLR23"/>
    <mergeCell ref="BLS23:BLT23"/>
    <mergeCell ref="BLU23:BLV23"/>
    <mergeCell ref="BLW23:BLX23"/>
    <mergeCell ref="BKZ23:BLA23"/>
    <mergeCell ref="BLB23:BLC23"/>
    <mergeCell ref="BLD23:BLE23"/>
    <mergeCell ref="BLF23:BLG23"/>
    <mergeCell ref="BLH23:BLI23"/>
    <mergeCell ref="BLJ23:BLK23"/>
    <mergeCell ref="BKN23:BKO23"/>
    <mergeCell ref="BKP23:BKQ23"/>
    <mergeCell ref="BKR23:BKS23"/>
    <mergeCell ref="BKT23:BKU23"/>
    <mergeCell ref="BKV23:BKW23"/>
    <mergeCell ref="BKX23:BKY23"/>
    <mergeCell ref="BKA23:BKB23"/>
    <mergeCell ref="BKC23:BKD23"/>
    <mergeCell ref="BKE23:BKF23"/>
    <mergeCell ref="BKG23:BKH23"/>
    <mergeCell ref="BKI23:BKJ23"/>
    <mergeCell ref="BKK23:BKL23"/>
    <mergeCell ref="BJO23:BJP23"/>
    <mergeCell ref="BJQ23:BJR23"/>
    <mergeCell ref="BJS23:BJT23"/>
    <mergeCell ref="BJU23:BJV23"/>
    <mergeCell ref="BJW23:BJX23"/>
    <mergeCell ref="BJY23:BJZ23"/>
    <mergeCell ref="BJB23:BJC23"/>
    <mergeCell ref="BJD23:BJE23"/>
    <mergeCell ref="BJF23:BJG23"/>
    <mergeCell ref="BJH23:BJI23"/>
    <mergeCell ref="BJJ23:BJK23"/>
    <mergeCell ref="BJL23:BJM23"/>
    <mergeCell ref="BIP23:BIQ23"/>
    <mergeCell ref="BIR23:BIS23"/>
    <mergeCell ref="BIT23:BIU23"/>
    <mergeCell ref="BIV23:BIW23"/>
    <mergeCell ref="BIX23:BIY23"/>
    <mergeCell ref="BIZ23:BJA23"/>
    <mergeCell ref="BIC23:BID23"/>
    <mergeCell ref="BIE23:BIF23"/>
    <mergeCell ref="BIG23:BIH23"/>
    <mergeCell ref="BII23:BIJ23"/>
    <mergeCell ref="BIK23:BIL23"/>
    <mergeCell ref="BIM23:BIN23"/>
    <mergeCell ref="BHQ23:BHR23"/>
    <mergeCell ref="BHS23:BHT23"/>
    <mergeCell ref="BHU23:BHV23"/>
    <mergeCell ref="BHW23:BHX23"/>
    <mergeCell ref="BHY23:BHZ23"/>
    <mergeCell ref="BIA23:BIB23"/>
    <mergeCell ref="BHD23:BHE23"/>
    <mergeCell ref="BHF23:BHG23"/>
    <mergeCell ref="BHH23:BHI23"/>
    <mergeCell ref="BHJ23:BHK23"/>
    <mergeCell ref="BHL23:BHM23"/>
    <mergeCell ref="BHN23:BHO23"/>
    <mergeCell ref="BGR23:BGS23"/>
    <mergeCell ref="BGT23:BGU23"/>
    <mergeCell ref="BGV23:BGW23"/>
    <mergeCell ref="BGX23:BGY23"/>
    <mergeCell ref="BGZ23:BHA23"/>
    <mergeCell ref="BHB23:BHC23"/>
    <mergeCell ref="BGE23:BGF23"/>
    <mergeCell ref="BGG23:BGH23"/>
    <mergeCell ref="BGI23:BGJ23"/>
    <mergeCell ref="BGK23:BGL23"/>
    <mergeCell ref="BGM23:BGN23"/>
    <mergeCell ref="BGO23:BGP23"/>
    <mergeCell ref="BFS23:BFT23"/>
    <mergeCell ref="BFU23:BFV23"/>
    <mergeCell ref="BFW23:BFX23"/>
    <mergeCell ref="BFY23:BFZ23"/>
    <mergeCell ref="BGA23:BGB23"/>
    <mergeCell ref="BGC23:BGD23"/>
    <mergeCell ref="BFF23:BFG23"/>
    <mergeCell ref="BFH23:BFI23"/>
    <mergeCell ref="BFJ23:BFK23"/>
    <mergeCell ref="BFL23:BFM23"/>
    <mergeCell ref="BFN23:BFO23"/>
    <mergeCell ref="BFP23:BFQ23"/>
    <mergeCell ref="BET23:BEU23"/>
    <mergeCell ref="BEV23:BEW23"/>
    <mergeCell ref="BEX23:BEY23"/>
    <mergeCell ref="BEZ23:BFA23"/>
    <mergeCell ref="BFB23:BFC23"/>
    <mergeCell ref="BFD23:BFE23"/>
    <mergeCell ref="BEG23:BEH23"/>
    <mergeCell ref="BEI23:BEJ23"/>
    <mergeCell ref="BEK23:BEL23"/>
    <mergeCell ref="BEM23:BEN23"/>
    <mergeCell ref="BEO23:BEP23"/>
    <mergeCell ref="BEQ23:BER23"/>
    <mergeCell ref="BDU23:BDV23"/>
    <mergeCell ref="BDW23:BDX23"/>
    <mergeCell ref="BDY23:BDZ23"/>
    <mergeCell ref="BEA23:BEB23"/>
    <mergeCell ref="BEC23:BED23"/>
    <mergeCell ref="BEE23:BEF23"/>
    <mergeCell ref="BDH23:BDI23"/>
    <mergeCell ref="BDJ23:BDK23"/>
    <mergeCell ref="BDL23:BDM23"/>
    <mergeCell ref="BDN23:BDO23"/>
    <mergeCell ref="BDP23:BDQ23"/>
    <mergeCell ref="BDR23:BDS23"/>
    <mergeCell ref="BCV23:BCW23"/>
    <mergeCell ref="BCX23:BCY23"/>
    <mergeCell ref="BCZ23:BDA23"/>
    <mergeCell ref="BDB23:BDC23"/>
    <mergeCell ref="BDD23:BDE23"/>
    <mergeCell ref="BDF23:BDG23"/>
    <mergeCell ref="BCI23:BCJ23"/>
    <mergeCell ref="BCK23:BCL23"/>
    <mergeCell ref="BCM23:BCN23"/>
    <mergeCell ref="BCO23:BCP23"/>
    <mergeCell ref="BCQ23:BCR23"/>
    <mergeCell ref="BCS23:BCT23"/>
    <mergeCell ref="BBW23:BBX23"/>
    <mergeCell ref="BBY23:BBZ23"/>
    <mergeCell ref="BCA23:BCB23"/>
    <mergeCell ref="BCC23:BCD23"/>
    <mergeCell ref="BCE23:BCF23"/>
    <mergeCell ref="BCG23:BCH23"/>
    <mergeCell ref="BBJ23:BBK23"/>
    <mergeCell ref="BBL23:BBM23"/>
    <mergeCell ref="BBN23:BBO23"/>
    <mergeCell ref="BBP23:BBQ23"/>
    <mergeCell ref="BBR23:BBS23"/>
    <mergeCell ref="BBT23:BBU23"/>
    <mergeCell ref="BAX23:BAY23"/>
    <mergeCell ref="BAZ23:BBA23"/>
    <mergeCell ref="BBB23:BBC23"/>
    <mergeCell ref="BBD23:BBE23"/>
    <mergeCell ref="BBF23:BBG23"/>
    <mergeCell ref="BBH23:BBI23"/>
    <mergeCell ref="BAK23:BAL23"/>
    <mergeCell ref="BAM23:BAN23"/>
    <mergeCell ref="BAO23:BAP23"/>
    <mergeCell ref="BAQ23:BAR23"/>
    <mergeCell ref="BAS23:BAT23"/>
    <mergeCell ref="BAU23:BAV23"/>
    <mergeCell ref="AZY23:AZZ23"/>
    <mergeCell ref="BAA23:BAB23"/>
    <mergeCell ref="BAC23:BAD23"/>
    <mergeCell ref="BAE23:BAF23"/>
    <mergeCell ref="BAG23:BAH23"/>
    <mergeCell ref="BAI23:BAJ23"/>
    <mergeCell ref="AZL23:AZM23"/>
    <mergeCell ref="AZN23:AZO23"/>
    <mergeCell ref="AZP23:AZQ23"/>
    <mergeCell ref="AZR23:AZS23"/>
    <mergeCell ref="AZT23:AZU23"/>
    <mergeCell ref="AZV23:AZW23"/>
    <mergeCell ref="AYZ23:AZA23"/>
    <mergeCell ref="AZB23:AZC23"/>
    <mergeCell ref="AZD23:AZE23"/>
    <mergeCell ref="AZF23:AZG23"/>
    <mergeCell ref="AZH23:AZI23"/>
    <mergeCell ref="AZJ23:AZK23"/>
    <mergeCell ref="AYM23:AYN23"/>
    <mergeCell ref="AYO23:AYP23"/>
    <mergeCell ref="AYQ23:AYR23"/>
    <mergeCell ref="AYS23:AYT23"/>
    <mergeCell ref="AYU23:AYV23"/>
    <mergeCell ref="AYW23:AYX23"/>
    <mergeCell ref="AYA23:AYB23"/>
    <mergeCell ref="AYC23:AYD23"/>
    <mergeCell ref="AYE23:AYF23"/>
    <mergeCell ref="AYG23:AYH23"/>
    <mergeCell ref="AYI23:AYJ23"/>
    <mergeCell ref="AYK23:AYL23"/>
    <mergeCell ref="AXN23:AXO23"/>
    <mergeCell ref="AXP23:AXQ23"/>
    <mergeCell ref="AXR23:AXS23"/>
    <mergeCell ref="AXT23:AXU23"/>
    <mergeCell ref="AXV23:AXW23"/>
    <mergeCell ref="AXX23:AXY23"/>
    <mergeCell ref="AXB23:AXC23"/>
    <mergeCell ref="AXD23:AXE23"/>
    <mergeCell ref="AXF23:AXG23"/>
    <mergeCell ref="AXH23:AXI23"/>
    <mergeCell ref="AXJ23:AXK23"/>
    <mergeCell ref="AXL23:AXM23"/>
    <mergeCell ref="AWO23:AWP23"/>
    <mergeCell ref="AWQ23:AWR23"/>
    <mergeCell ref="AWS23:AWT23"/>
    <mergeCell ref="AWU23:AWV23"/>
    <mergeCell ref="AWW23:AWX23"/>
    <mergeCell ref="AWY23:AWZ23"/>
    <mergeCell ref="AWC23:AWD23"/>
    <mergeCell ref="AWE23:AWF23"/>
    <mergeCell ref="AWG23:AWH23"/>
    <mergeCell ref="AWI23:AWJ23"/>
    <mergeCell ref="AWK23:AWL23"/>
    <mergeCell ref="AWM23:AWN23"/>
    <mergeCell ref="AVP23:AVQ23"/>
    <mergeCell ref="AVR23:AVS23"/>
    <mergeCell ref="AVT23:AVU23"/>
    <mergeCell ref="AVV23:AVW23"/>
    <mergeCell ref="AVX23:AVY23"/>
    <mergeCell ref="AVZ23:AWA23"/>
    <mergeCell ref="AVD23:AVE23"/>
    <mergeCell ref="AVF23:AVG23"/>
    <mergeCell ref="AVH23:AVI23"/>
    <mergeCell ref="AVJ23:AVK23"/>
    <mergeCell ref="AVL23:AVM23"/>
    <mergeCell ref="AVN23:AVO23"/>
    <mergeCell ref="AUQ23:AUR23"/>
    <mergeCell ref="AUS23:AUT23"/>
    <mergeCell ref="AUU23:AUV23"/>
    <mergeCell ref="AUW23:AUX23"/>
    <mergeCell ref="AUY23:AUZ23"/>
    <mergeCell ref="AVA23:AVB23"/>
    <mergeCell ref="AUE23:AUF23"/>
    <mergeCell ref="AUG23:AUH23"/>
    <mergeCell ref="AUI23:AUJ23"/>
    <mergeCell ref="AUK23:AUL23"/>
    <mergeCell ref="AUM23:AUN23"/>
    <mergeCell ref="AUO23:AUP23"/>
    <mergeCell ref="ATR23:ATS23"/>
    <mergeCell ref="ATT23:ATU23"/>
    <mergeCell ref="ATV23:ATW23"/>
    <mergeCell ref="ATX23:ATY23"/>
    <mergeCell ref="ATZ23:AUA23"/>
    <mergeCell ref="AUB23:AUC23"/>
    <mergeCell ref="ATF23:ATG23"/>
    <mergeCell ref="ATH23:ATI23"/>
    <mergeCell ref="ATJ23:ATK23"/>
    <mergeCell ref="ATL23:ATM23"/>
    <mergeCell ref="ATN23:ATO23"/>
    <mergeCell ref="ATP23:ATQ23"/>
    <mergeCell ref="ASS23:AST23"/>
    <mergeCell ref="ASU23:ASV23"/>
    <mergeCell ref="ASW23:ASX23"/>
    <mergeCell ref="ASY23:ASZ23"/>
    <mergeCell ref="ATA23:ATB23"/>
    <mergeCell ref="ATC23:ATD23"/>
    <mergeCell ref="ASG23:ASH23"/>
    <mergeCell ref="ASI23:ASJ23"/>
    <mergeCell ref="ASK23:ASL23"/>
    <mergeCell ref="ASM23:ASN23"/>
    <mergeCell ref="ASO23:ASP23"/>
    <mergeCell ref="ASQ23:ASR23"/>
    <mergeCell ref="ART23:ARU23"/>
    <mergeCell ref="ARV23:ARW23"/>
    <mergeCell ref="ARX23:ARY23"/>
    <mergeCell ref="ARZ23:ASA23"/>
    <mergeCell ref="ASB23:ASC23"/>
    <mergeCell ref="ASD23:ASE23"/>
    <mergeCell ref="ARH23:ARI23"/>
    <mergeCell ref="ARJ23:ARK23"/>
    <mergeCell ref="ARL23:ARM23"/>
    <mergeCell ref="ARN23:ARO23"/>
    <mergeCell ref="ARP23:ARQ23"/>
    <mergeCell ref="ARR23:ARS23"/>
    <mergeCell ref="AQU23:AQV23"/>
    <mergeCell ref="AQW23:AQX23"/>
    <mergeCell ref="AQY23:AQZ23"/>
    <mergeCell ref="ARA23:ARB23"/>
    <mergeCell ref="ARC23:ARD23"/>
    <mergeCell ref="ARE23:ARF23"/>
    <mergeCell ref="AQI23:AQJ23"/>
    <mergeCell ref="AQK23:AQL23"/>
    <mergeCell ref="AQM23:AQN23"/>
    <mergeCell ref="AQO23:AQP23"/>
    <mergeCell ref="AQQ23:AQR23"/>
    <mergeCell ref="AQS23:AQT23"/>
    <mergeCell ref="APV23:APW23"/>
    <mergeCell ref="APX23:APY23"/>
    <mergeCell ref="APZ23:AQA23"/>
    <mergeCell ref="AQB23:AQC23"/>
    <mergeCell ref="AQD23:AQE23"/>
    <mergeCell ref="AQF23:AQG23"/>
    <mergeCell ref="APJ23:APK23"/>
    <mergeCell ref="APL23:APM23"/>
    <mergeCell ref="APN23:APO23"/>
    <mergeCell ref="APP23:APQ23"/>
    <mergeCell ref="APR23:APS23"/>
    <mergeCell ref="APT23:APU23"/>
    <mergeCell ref="AOW23:AOX23"/>
    <mergeCell ref="AOY23:AOZ23"/>
    <mergeCell ref="APA23:APB23"/>
    <mergeCell ref="APC23:APD23"/>
    <mergeCell ref="APE23:APF23"/>
    <mergeCell ref="APG23:APH23"/>
    <mergeCell ref="AOK23:AOL23"/>
    <mergeCell ref="AOM23:AON23"/>
    <mergeCell ref="AOO23:AOP23"/>
    <mergeCell ref="AOQ23:AOR23"/>
    <mergeCell ref="AOS23:AOT23"/>
    <mergeCell ref="AOU23:AOV23"/>
    <mergeCell ref="ANX23:ANY23"/>
    <mergeCell ref="ANZ23:AOA23"/>
    <mergeCell ref="AOB23:AOC23"/>
    <mergeCell ref="AOD23:AOE23"/>
    <mergeCell ref="AOF23:AOG23"/>
    <mergeCell ref="AOH23:AOI23"/>
    <mergeCell ref="ANL23:ANM23"/>
    <mergeCell ref="ANN23:ANO23"/>
    <mergeCell ref="ANP23:ANQ23"/>
    <mergeCell ref="ANR23:ANS23"/>
    <mergeCell ref="ANT23:ANU23"/>
    <mergeCell ref="ANV23:ANW23"/>
    <mergeCell ref="AMY23:AMZ23"/>
    <mergeCell ref="ANA23:ANB23"/>
    <mergeCell ref="ANC23:AND23"/>
    <mergeCell ref="ANE23:ANF23"/>
    <mergeCell ref="ANG23:ANH23"/>
    <mergeCell ref="ANI23:ANJ23"/>
    <mergeCell ref="AMM23:AMN23"/>
    <mergeCell ref="AMO23:AMP23"/>
    <mergeCell ref="AMQ23:AMR23"/>
    <mergeCell ref="AMS23:AMT23"/>
    <mergeCell ref="AMU23:AMV23"/>
    <mergeCell ref="AMW23:AMX23"/>
    <mergeCell ref="ALZ23:AMA23"/>
    <mergeCell ref="AMB23:AMC23"/>
    <mergeCell ref="AMD23:AME23"/>
    <mergeCell ref="AMF23:AMG23"/>
    <mergeCell ref="AMH23:AMI23"/>
    <mergeCell ref="AMJ23:AMK23"/>
    <mergeCell ref="ALN23:ALO23"/>
    <mergeCell ref="ALP23:ALQ23"/>
    <mergeCell ref="ALR23:ALS23"/>
    <mergeCell ref="ALT23:ALU23"/>
    <mergeCell ref="ALV23:ALW23"/>
    <mergeCell ref="ALX23:ALY23"/>
    <mergeCell ref="ALA23:ALB23"/>
    <mergeCell ref="ALC23:ALD23"/>
    <mergeCell ref="ALE23:ALF23"/>
    <mergeCell ref="ALG23:ALH23"/>
    <mergeCell ref="ALI23:ALJ23"/>
    <mergeCell ref="ALK23:ALL23"/>
    <mergeCell ref="AKO23:AKP23"/>
    <mergeCell ref="AKQ23:AKR23"/>
    <mergeCell ref="AKS23:AKT23"/>
    <mergeCell ref="AKU23:AKV23"/>
    <mergeCell ref="AKW23:AKX23"/>
    <mergeCell ref="AKY23:AKZ23"/>
    <mergeCell ref="AKB23:AKC23"/>
    <mergeCell ref="AKD23:AKE23"/>
    <mergeCell ref="AKF23:AKG23"/>
    <mergeCell ref="AKH23:AKI23"/>
    <mergeCell ref="AKJ23:AKK23"/>
    <mergeCell ref="AKL23:AKM23"/>
    <mergeCell ref="AJP23:AJQ23"/>
    <mergeCell ref="AJR23:AJS23"/>
    <mergeCell ref="AJT23:AJU23"/>
    <mergeCell ref="AJV23:AJW23"/>
    <mergeCell ref="AJX23:AJY23"/>
    <mergeCell ref="AJZ23:AKA23"/>
    <mergeCell ref="AJC23:AJD23"/>
    <mergeCell ref="AJE23:AJF23"/>
    <mergeCell ref="AJG23:AJH23"/>
    <mergeCell ref="AJI23:AJJ23"/>
    <mergeCell ref="AJK23:AJL23"/>
    <mergeCell ref="AJM23:AJN23"/>
    <mergeCell ref="AIQ23:AIR23"/>
    <mergeCell ref="AIS23:AIT23"/>
    <mergeCell ref="AIU23:AIV23"/>
    <mergeCell ref="AIW23:AIX23"/>
    <mergeCell ref="AIY23:AIZ23"/>
    <mergeCell ref="AJA23:AJB23"/>
    <mergeCell ref="AID23:AIE23"/>
    <mergeCell ref="AIF23:AIG23"/>
    <mergeCell ref="AIH23:AII23"/>
    <mergeCell ref="AIJ23:AIK23"/>
    <mergeCell ref="AIL23:AIM23"/>
    <mergeCell ref="AIN23:AIO23"/>
    <mergeCell ref="AHR23:AHS23"/>
    <mergeCell ref="AHT23:AHU23"/>
    <mergeCell ref="AHV23:AHW23"/>
    <mergeCell ref="AHX23:AHY23"/>
    <mergeCell ref="AHZ23:AIA23"/>
    <mergeCell ref="AIB23:AIC23"/>
    <mergeCell ref="AHE23:AHF23"/>
    <mergeCell ref="AHG23:AHH23"/>
    <mergeCell ref="AHI23:AHJ23"/>
    <mergeCell ref="AHK23:AHL23"/>
    <mergeCell ref="AHM23:AHN23"/>
    <mergeCell ref="AHO23:AHP23"/>
    <mergeCell ref="AGS23:AGT23"/>
    <mergeCell ref="AGU23:AGV23"/>
    <mergeCell ref="AGW23:AGX23"/>
    <mergeCell ref="AGY23:AGZ23"/>
    <mergeCell ref="AHA23:AHB23"/>
    <mergeCell ref="AHC23:AHD23"/>
    <mergeCell ref="AGF23:AGG23"/>
    <mergeCell ref="AGH23:AGI23"/>
    <mergeCell ref="AGJ23:AGK23"/>
    <mergeCell ref="AGL23:AGM23"/>
    <mergeCell ref="AGN23:AGO23"/>
    <mergeCell ref="AGP23:AGQ23"/>
    <mergeCell ref="AFT23:AFU23"/>
    <mergeCell ref="AFV23:AFW23"/>
    <mergeCell ref="AFX23:AFY23"/>
    <mergeCell ref="AFZ23:AGA23"/>
    <mergeCell ref="AGB23:AGC23"/>
    <mergeCell ref="AGD23:AGE23"/>
    <mergeCell ref="AFG23:AFH23"/>
    <mergeCell ref="AFI23:AFJ23"/>
    <mergeCell ref="AFK23:AFL23"/>
    <mergeCell ref="AFM23:AFN23"/>
    <mergeCell ref="AFO23:AFP23"/>
    <mergeCell ref="AFQ23:AFR23"/>
    <mergeCell ref="AEU23:AEV23"/>
    <mergeCell ref="AEW23:AEX23"/>
    <mergeCell ref="AEY23:AEZ23"/>
    <mergeCell ref="AFA23:AFB23"/>
    <mergeCell ref="AFC23:AFD23"/>
    <mergeCell ref="AFE23:AFF23"/>
    <mergeCell ref="AEH23:AEI23"/>
    <mergeCell ref="AEJ23:AEK23"/>
    <mergeCell ref="AEL23:AEM23"/>
    <mergeCell ref="AEN23:AEO23"/>
    <mergeCell ref="AEP23:AEQ23"/>
    <mergeCell ref="AER23:AES23"/>
    <mergeCell ref="ADV23:ADW23"/>
    <mergeCell ref="ADX23:ADY23"/>
    <mergeCell ref="ADZ23:AEA23"/>
    <mergeCell ref="AEB23:AEC23"/>
    <mergeCell ref="AED23:AEE23"/>
    <mergeCell ref="AEF23:AEG23"/>
    <mergeCell ref="ADI23:ADJ23"/>
    <mergeCell ref="ADK23:ADL23"/>
    <mergeCell ref="ADM23:ADN23"/>
    <mergeCell ref="ADO23:ADP23"/>
    <mergeCell ref="ADQ23:ADR23"/>
    <mergeCell ref="ADS23:ADT23"/>
    <mergeCell ref="ACW23:ACX23"/>
    <mergeCell ref="ACY23:ACZ23"/>
    <mergeCell ref="ADA23:ADB23"/>
    <mergeCell ref="ADC23:ADD23"/>
    <mergeCell ref="ADE23:ADF23"/>
    <mergeCell ref="ADG23:ADH23"/>
    <mergeCell ref="ACJ23:ACK23"/>
    <mergeCell ref="ACL23:ACM23"/>
    <mergeCell ref="ACN23:ACO23"/>
    <mergeCell ref="ACP23:ACQ23"/>
    <mergeCell ref="ACR23:ACS23"/>
    <mergeCell ref="ACT23:ACU23"/>
    <mergeCell ref="ABX23:ABY23"/>
    <mergeCell ref="ABZ23:ACA23"/>
    <mergeCell ref="ACB23:ACC23"/>
    <mergeCell ref="ACD23:ACE23"/>
    <mergeCell ref="ACF23:ACG23"/>
    <mergeCell ref="ACH23:ACI23"/>
    <mergeCell ref="ABK23:ABL23"/>
    <mergeCell ref="ABM23:ABN23"/>
    <mergeCell ref="ABO23:ABP23"/>
    <mergeCell ref="ABQ23:ABR23"/>
    <mergeCell ref="ABS23:ABT23"/>
    <mergeCell ref="ABU23:ABV23"/>
    <mergeCell ref="AAY23:AAZ23"/>
    <mergeCell ref="ABA23:ABB23"/>
    <mergeCell ref="ABC23:ABD23"/>
    <mergeCell ref="ABE23:ABF23"/>
    <mergeCell ref="ABG23:ABH23"/>
    <mergeCell ref="ABI23:ABJ23"/>
    <mergeCell ref="AAL23:AAM23"/>
    <mergeCell ref="AAN23:AAO23"/>
    <mergeCell ref="AAP23:AAQ23"/>
    <mergeCell ref="AAR23:AAS23"/>
    <mergeCell ref="AAT23:AAU23"/>
    <mergeCell ref="AAV23:AAW23"/>
    <mergeCell ref="ZZ23:AAA23"/>
    <mergeCell ref="AAB23:AAC23"/>
    <mergeCell ref="AAD23:AAE23"/>
    <mergeCell ref="AAF23:AAG23"/>
    <mergeCell ref="AAH23:AAI23"/>
    <mergeCell ref="AAJ23:AAK23"/>
    <mergeCell ref="ZM23:ZN23"/>
    <mergeCell ref="ZO23:ZP23"/>
    <mergeCell ref="ZQ23:ZR23"/>
    <mergeCell ref="ZS23:ZT23"/>
    <mergeCell ref="ZU23:ZV23"/>
    <mergeCell ref="ZW23:ZX23"/>
    <mergeCell ref="ZA23:ZB23"/>
    <mergeCell ref="ZC23:ZD23"/>
    <mergeCell ref="ZE23:ZF23"/>
    <mergeCell ref="ZG23:ZH23"/>
    <mergeCell ref="ZI23:ZJ23"/>
    <mergeCell ref="ZK23:ZL23"/>
    <mergeCell ref="YN23:YO23"/>
    <mergeCell ref="YP23:YQ23"/>
    <mergeCell ref="YR23:YS23"/>
    <mergeCell ref="YT23:YU23"/>
    <mergeCell ref="YV23:YW23"/>
    <mergeCell ref="YX23:YY23"/>
    <mergeCell ref="YB23:YC23"/>
    <mergeCell ref="YD23:YE23"/>
    <mergeCell ref="YF23:YG23"/>
    <mergeCell ref="YH23:YI23"/>
    <mergeCell ref="YJ23:YK23"/>
    <mergeCell ref="YL23:YM23"/>
    <mergeCell ref="XO23:XP23"/>
    <mergeCell ref="XQ23:XR23"/>
    <mergeCell ref="XS23:XT23"/>
    <mergeCell ref="XU23:XV23"/>
    <mergeCell ref="XW23:XX23"/>
    <mergeCell ref="XY23:XZ23"/>
    <mergeCell ref="XC23:XD23"/>
    <mergeCell ref="XE23:XF23"/>
    <mergeCell ref="XG23:XH23"/>
    <mergeCell ref="XI23:XJ23"/>
    <mergeCell ref="XK23:XL23"/>
    <mergeCell ref="XM23:XN23"/>
    <mergeCell ref="WP23:WQ23"/>
    <mergeCell ref="WR23:WS23"/>
    <mergeCell ref="WT23:WU23"/>
    <mergeCell ref="WV23:WW23"/>
    <mergeCell ref="WX23:WY23"/>
    <mergeCell ref="WZ23:XA23"/>
    <mergeCell ref="WD23:WE23"/>
    <mergeCell ref="WF23:WG23"/>
    <mergeCell ref="WH23:WI23"/>
    <mergeCell ref="WJ23:WK23"/>
    <mergeCell ref="WL23:WM23"/>
    <mergeCell ref="WN23:WO23"/>
    <mergeCell ref="VQ23:VR23"/>
    <mergeCell ref="VS23:VT23"/>
    <mergeCell ref="VU23:VV23"/>
    <mergeCell ref="VW23:VX23"/>
    <mergeCell ref="VY23:VZ23"/>
    <mergeCell ref="WA23:WB23"/>
    <mergeCell ref="VE23:VF23"/>
    <mergeCell ref="VG23:VH23"/>
    <mergeCell ref="VI23:VJ23"/>
    <mergeCell ref="VK23:VL23"/>
    <mergeCell ref="VM23:VN23"/>
    <mergeCell ref="VO23:VP23"/>
    <mergeCell ref="UR23:US23"/>
    <mergeCell ref="UT23:UU23"/>
    <mergeCell ref="UV23:UW23"/>
    <mergeCell ref="UX23:UY23"/>
    <mergeCell ref="UZ23:VA23"/>
    <mergeCell ref="VB23:VC23"/>
    <mergeCell ref="UF23:UG23"/>
    <mergeCell ref="UH23:UI23"/>
    <mergeCell ref="UJ23:UK23"/>
    <mergeCell ref="UL23:UM23"/>
    <mergeCell ref="UN23:UO23"/>
    <mergeCell ref="UP23:UQ23"/>
    <mergeCell ref="TS23:TT23"/>
    <mergeCell ref="TU23:TV23"/>
    <mergeCell ref="TW23:TX23"/>
    <mergeCell ref="TY23:TZ23"/>
    <mergeCell ref="UA23:UB23"/>
    <mergeCell ref="UC23:UD23"/>
    <mergeCell ref="TG23:TH23"/>
    <mergeCell ref="TI23:TJ23"/>
    <mergeCell ref="TK23:TL23"/>
    <mergeCell ref="TM23:TN23"/>
    <mergeCell ref="TO23:TP23"/>
    <mergeCell ref="TQ23:TR23"/>
    <mergeCell ref="ST23:SU23"/>
    <mergeCell ref="SV23:SW23"/>
    <mergeCell ref="SX23:SY23"/>
    <mergeCell ref="SZ23:TA23"/>
    <mergeCell ref="TB23:TC23"/>
    <mergeCell ref="TD23:TE23"/>
    <mergeCell ref="SH23:SI23"/>
    <mergeCell ref="SJ23:SK23"/>
    <mergeCell ref="SL23:SM23"/>
    <mergeCell ref="SN23:SO23"/>
    <mergeCell ref="SP23:SQ23"/>
    <mergeCell ref="SR23:SS23"/>
    <mergeCell ref="RU23:RV23"/>
    <mergeCell ref="RW23:RX23"/>
    <mergeCell ref="RY23:RZ23"/>
    <mergeCell ref="SA23:SB23"/>
    <mergeCell ref="SC23:SD23"/>
    <mergeCell ref="SE23:SF23"/>
    <mergeCell ref="RI23:RJ23"/>
    <mergeCell ref="RK23:RL23"/>
    <mergeCell ref="RM23:RN23"/>
    <mergeCell ref="RO23:RP23"/>
    <mergeCell ref="RQ23:RR23"/>
    <mergeCell ref="RS23:RT23"/>
    <mergeCell ref="QV23:QW23"/>
    <mergeCell ref="QX23:QY23"/>
    <mergeCell ref="QZ23:RA23"/>
    <mergeCell ref="RB23:RC23"/>
    <mergeCell ref="RD23:RE23"/>
    <mergeCell ref="RF23:RG23"/>
    <mergeCell ref="QJ23:QK23"/>
    <mergeCell ref="QL23:QM23"/>
    <mergeCell ref="QN23:QO23"/>
    <mergeCell ref="QP23:QQ23"/>
    <mergeCell ref="QR23:QS23"/>
    <mergeCell ref="QT23:QU23"/>
    <mergeCell ref="PW23:PX23"/>
    <mergeCell ref="PY23:PZ23"/>
    <mergeCell ref="QA23:QB23"/>
    <mergeCell ref="QC23:QD23"/>
    <mergeCell ref="QE23:QF23"/>
    <mergeCell ref="QG23:QH23"/>
    <mergeCell ref="PK23:PL23"/>
    <mergeCell ref="PM23:PN23"/>
    <mergeCell ref="PO23:PP23"/>
    <mergeCell ref="PQ23:PR23"/>
    <mergeCell ref="PS23:PT23"/>
    <mergeCell ref="PU23:PV23"/>
    <mergeCell ref="OX23:OY23"/>
    <mergeCell ref="OZ23:PA23"/>
    <mergeCell ref="PB23:PC23"/>
    <mergeCell ref="PD23:PE23"/>
    <mergeCell ref="PF23:PG23"/>
    <mergeCell ref="PH23:PI23"/>
    <mergeCell ref="OL23:OM23"/>
    <mergeCell ref="ON23:OO23"/>
    <mergeCell ref="OP23:OQ23"/>
    <mergeCell ref="OR23:OS23"/>
    <mergeCell ref="OT23:OU23"/>
    <mergeCell ref="OV23:OW23"/>
    <mergeCell ref="NY23:NZ23"/>
    <mergeCell ref="OA23:OB23"/>
    <mergeCell ref="OC23:OD23"/>
    <mergeCell ref="OE23:OF23"/>
    <mergeCell ref="OG23:OH23"/>
    <mergeCell ref="OI23:OJ23"/>
    <mergeCell ref="NM23:NN23"/>
    <mergeCell ref="NO23:NP23"/>
    <mergeCell ref="NQ23:NR23"/>
    <mergeCell ref="NS23:NT23"/>
    <mergeCell ref="NU23:NV23"/>
    <mergeCell ref="NW23:NX23"/>
    <mergeCell ref="MZ23:NA23"/>
    <mergeCell ref="NB23:NC23"/>
    <mergeCell ref="ND23:NE23"/>
    <mergeCell ref="NF23:NG23"/>
    <mergeCell ref="NH23:NI23"/>
    <mergeCell ref="NJ23:NK23"/>
    <mergeCell ref="MN23:MO23"/>
    <mergeCell ref="MP23:MQ23"/>
    <mergeCell ref="MR23:MS23"/>
    <mergeCell ref="MT23:MU23"/>
    <mergeCell ref="MV23:MW23"/>
    <mergeCell ref="MX23:MY23"/>
    <mergeCell ref="MA23:MB23"/>
    <mergeCell ref="MC23:MD23"/>
    <mergeCell ref="ME23:MF23"/>
    <mergeCell ref="MG23:MH23"/>
    <mergeCell ref="MI23:MJ23"/>
    <mergeCell ref="MK23:ML23"/>
    <mergeCell ref="LO23:LP23"/>
    <mergeCell ref="LQ23:LR23"/>
    <mergeCell ref="LS23:LT23"/>
    <mergeCell ref="LU23:LV23"/>
    <mergeCell ref="LW23:LX23"/>
    <mergeCell ref="LY23:LZ23"/>
    <mergeCell ref="LB23:LC23"/>
    <mergeCell ref="LD23:LE23"/>
    <mergeCell ref="LF23:LG23"/>
    <mergeCell ref="LH23:LI23"/>
    <mergeCell ref="LJ23:LK23"/>
    <mergeCell ref="LL23:LM23"/>
    <mergeCell ref="KP23:KQ23"/>
    <mergeCell ref="KR23:KS23"/>
    <mergeCell ref="KT23:KU23"/>
    <mergeCell ref="KV23:KW23"/>
    <mergeCell ref="KX23:KY23"/>
    <mergeCell ref="KZ23:LA23"/>
    <mergeCell ref="KC23:KD23"/>
    <mergeCell ref="KE23:KF23"/>
    <mergeCell ref="KG23:KH23"/>
    <mergeCell ref="KI23:KJ23"/>
    <mergeCell ref="KK23:KL23"/>
    <mergeCell ref="KM23:KN23"/>
    <mergeCell ref="JQ23:JR23"/>
    <mergeCell ref="JS23:JT23"/>
    <mergeCell ref="JU23:JV23"/>
    <mergeCell ref="JW23:JX23"/>
    <mergeCell ref="JY23:JZ23"/>
    <mergeCell ref="KA23:KB23"/>
    <mergeCell ref="JD23:JE23"/>
    <mergeCell ref="JF23:JG23"/>
    <mergeCell ref="JH23:JI23"/>
    <mergeCell ref="JJ23:JK23"/>
    <mergeCell ref="JL23:JM23"/>
    <mergeCell ref="JN23:JO23"/>
    <mergeCell ref="IR23:IS23"/>
    <mergeCell ref="IT23:IU23"/>
    <mergeCell ref="IV23:IW23"/>
    <mergeCell ref="IX23:IY23"/>
    <mergeCell ref="IZ23:JA23"/>
    <mergeCell ref="JB23:JC23"/>
    <mergeCell ref="IE23:IF23"/>
    <mergeCell ref="IG23:IH23"/>
    <mergeCell ref="II23:IJ23"/>
    <mergeCell ref="IK23:IL23"/>
    <mergeCell ref="IM23:IN23"/>
    <mergeCell ref="IO23:IP23"/>
    <mergeCell ref="HS23:HT23"/>
    <mergeCell ref="HU23:HV23"/>
    <mergeCell ref="HW23:HX23"/>
    <mergeCell ref="HY23:HZ23"/>
    <mergeCell ref="IA23:IB23"/>
    <mergeCell ref="IC23:ID23"/>
    <mergeCell ref="HF23:HG23"/>
    <mergeCell ref="HH23:HI23"/>
    <mergeCell ref="HJ23:HK23"/>
    <mergeCell ref="HL23:HM23"/>
    <mergeCell ref="HN23:HO23"/>
    <mergeCell ref="HP23:HQ23"/>
    <mergeCell ref="GT23:GU23"/>
    <mergeCell ref="GV23:GW23"/>
    <mergeCell ref="GX23:GY23"/>
    <mergeCell ref="GZ23:HA23"/>
    <mergeCell ref="HB23:HC23"/>
    <mergeCell ref="HD23:HE23"/>
    <mergeCell ref="GG23:GH23"/>
    <mergeCell ref="GI23:GJ23"/>
    <mergeCell ref="GK23:GL23"/>
    <mergeCell ref="GM23:GN23"/>
    <mergeCell ref="GO23:GP23"/>
    <mergeCell ref="GQ23:GR23"/>
    <mergeCell ref="FU23:FV23"/>
    <mergeCell ref="FW23:FX23"/>
    <mergeCell ref="FY23:FZ23"/>
    <mergeCell ref="GA23:GB23"/>
    <mergeCell ref="GC23:GD23"/>
    <mergeCell ref="GE23:GF23"/>
    <mergeCell ref="FH23:FI23"/>
    <mergeCell ref="FJ23:FK23"/>
    <mergeCell ref="FL23:FM23"/>
    <mergeCell ref="FN23:FO23"/>
    <mergeCell ref="FP23:FQ23"/>
    <mergeCell ref="FR23:FS23"/>
    <mergeCell ref="EV23:EW23"/>
    <mergeCell ref="EX23:EY23"/>
    <mergeCell ref="EZ23:FA23"/>
    <mergeCell ref="FB23:FC23"/>
    <mergeCell ref="FD23:FE23"/>
    <mergeCell ref="FF23:FG23"/>
    <mergeCell ref="EI23:EJ23"/>
    <mergeCell ref="EK23:EL23"/>
    <mergeCell ref="EM23:EN23"/>
    <mergeCell ref="EO23:EP23"/>
    <mergeCell ref="EQ23:ER23"/>
    <mergeCell ref="ES23:ET23"/>
    <mergeCell ref="DW23:DX23"/>
    <mergeCell ref="CK23:CL23"/>
    <mergeCell ref="DY23:DZ23"/>
    <mergeCell ref="EA23:EB23"/>
    <mergeCell ref="EC23:ED23"/>
    <mergeCell ref="EE23:EF23"/>
    <mergeCell ref="EG23:EH23"/>
    <mergeCell ref="DJ23:DK23"/>
    <mergeCell ref="DL23:DM23"/>
    <mergeCell ref="DN23:DO23"/>
    <mergeCell ref="DP23:DQ23"/>
    <mergeCell ref="DR23:DS23"/>
    <mergeCell ref="DT23:DU23"/>
    <mergeCell ref="CX23:CY23"/>
    <mergeCell ref="CZ23:DA23"/>
    <mergeCell ref="DB23:DC23"/>
    <mergeCell ref="DD23:DE23"/>
    <mergeCell ref="DF23:DG23"/>
    <mergeCell ref="DH23:DI23"/>
    <mergeCell ref="T38:U38"/>
    <mergeCell ref="CO23:CP23"/>
    <mergeCell ref="CQ23:CR23"/>
    <mergeCell ref="CS23:CT23"/>
    <mergeCell ref="CU23:CV23"/>
    <mergeCell ref="BY23:BZ23"/>
    <mergeCell ref="CA23:CB23"/>
    <mergeCell ref="CC23:CD23"/>
    <mergeCell ref="CE23:CF23"/>
    <mergeCell ref="CG23:CH23"/>
    <mergeCell ref="CI23:CJ23"/>
    <mergeCell ref="BL23:BM23"/>
    <mergeCell ref="BN23:BO23"/>
    <mergeCell ref="BP23:BQ23"/>
    <mergeCell ref="BR23:BS23"/>
    <mergeCell ref="BT23:BU23"/>
    <mergeCell ref="BV23:BW23"/>
    <mergeCell ref="F28:G28"/>
    <mergeCell ref="H28:I28"/>
    <mergeCell ref="J28:K28"/>
    <mergeCell ref="L28:M28"/>
    <mergeCell ref="N25:O25"/>
    <mergeCell ref="P25:Q25"/>
    <mergeCell ref="R25:S25"/>
    <mergeCell ref="T25:U25"/>
    <mergeCell ref="V25:W25"/>
    <mergeCell ref="X25:Y25"/>
    <mergeCell ref="P29:Q29"/>
    <mergeCell ref="R29:S29"/>
    <mergeCell ref="T29:U29"/>
    <mergeCell ref="V29:W29"/>
    <mergeCell ref="X29:Y29"/>
    <mergeCell ref="CM23:CN23"/>
    <mergeCell ref="J25:K25"/>
    <mergeCell ref="L25:M25"/>
    <mergeCell ref="P24:Q24"/>
    <mergeCell ref="R24:S24"/>
    <mergeCell ref="T24:U24"/>
    <mergeCell ref="V24:W24"/>
    <mergeCell ref="X24:Y24"/>
    <mergeCell ref="N23:O23"/>
    <mergeCell ref="P23:Q23"/>
    <mergeCell ref="R23:S23"/>
    <mergeCell ref="T23:U23"/>
    <mergeCell ref="V23:W23"/>
    <mergeCell ref="X23:Y23"/>
    <mergeCell ref="AC23:AD23"/>
    <mergeCell ref="B5:C5"/>
    <mergeCell ref="D5:E5"/>
    <mergeCell ref="F5:G5"/>
    <mergeCell ref="H5:I5"/>
    <mergeCell ref="B6:C6"/>
    <mergeCell ref="D6:E6"/>
    <mergeCell ref="F6:G6"/>
    <mergeCell ref="H6:I6"/>
    <mergeCell ref="B23:C23"/>
    <mergeCell ref="B24:C24"/>
    <mergeCell ref="D24:E24"/>
    <mergeCell ref="F24:G24"/>
    <mergeCell ref="H24:I24"/>
    <mergeCell ref="J24:K24"/>
    <mergeCell ref="L24:M24"/>
    <mergeCell ref="J21:K21"/>
    <mergeCell ref="L21:M21"/>
    <mergeCell ref="B9:C9"/>
    <mergeCell ref="D9:E9"/>
    <mergeCell ref="F9:G9"/>
    <mergeCell ref="H9:I9"/>
    <mergeCell ref="H12:I12"/>
    <mergeCell ref="B22:C22"/>
    <mergeCell ref="B78:C78"/>
    <mergeCell ref="B7:C7"/>
    <mergeCell ref="D7:E7"/>
    <mergeCell ref="F7:G7"/>
    <mergeCell ref="H7:I7"/>
    <mergeCell ref="B3:C3"/>
    <mergeCell ref="D3:E3"/>
    <mergeCell ref="F3:G3"/>
    <mergeCell ref="H3:I3"/>
    <mergeCell ref="B38:C38"/>
    <mergeCell ref="B71:C71"/>
    <mergeCell ref="B72:C72"/>
    <mergeCell ref="B73:C73"/>
    <mergeCell ref="B74:C74"/>
    <mergeCell ref="B75:C75"/>
    <mergeCell ref="B76:C76"/>
    <mergeCell ref="L27:M27"/>
    <mergeCell ref="B25:C25"/>
    <mergeCell ref="D25:E25"/>
    <mergeCell ref="F25:G25"/>
    <mergeCell ref="H25:I25"/>
    <mergeCell ref="J38:K38"/>
    <mergeCell ref="L38:M38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V38:W38"/>
    <mergeCell ref="X38:Y38"/>
    <mergeCell ref="P27:Q27"/>
    <mergeCell ref="R27:S27"/>
    <mergeCell ref="T27:U27"/>
    <mergeCell ref="V27:W27"/>
    <mergeCell ref="X27:Y27"/>
    <mergeCell ref="B27:C27"/>
    <mergeCell ref="D27:E27"/>
    <mergeCell ref="F27:G27"/>
    <mergeCell ref="H27:I27"/>
    <mergeCell ref="J27:K27"/>
    <mergeCell ref="N28:O28"/>
    <mergeCell ref="P28:Q28"/>
    <mergeCell ref="R28:S28"/>
    <mergeCell ref="T28:U28"/>
    <mergeCell ref="V28:W28"/>
    <mergeCell ref="X28:Y28"/>
    <mergeCell ref="B28:C28"/>
    <mergeCell ref="D28:E28"/>
    <mergeCell ref="B29:C29"/>
    <mergeCell ref="D29:E29"/>
    <mergeCell ref="F29:G29"/>
    <mergeCell ref="H29:I29"/>
    <mergeCell ref="J29:K29"/>
    <mergeCell ref="L29:M29"/>
    <mergeCell ref="D38:E38"/>
    <mergeCell ref="F38:G38"/>
    <mergeCell ref="H38:I38"/>
    <mergeCell ref="N29:O29"/>
    <mergeCell ref="N27:O27"/>
    <mergeCell ref="N38:O38"/>
    <mergeCell ref="AG23:AH23"/>
    <mergeCell ref="AI23:AJ23"/>
    <mergeCell ref="AK23:AL23"/>
    <mergeCell ref="AM23:AN23"/>
    <mergeCell ref="AO23:AP23"/>
    <mergeCell ref="AQ23:AR23"/>
    <mergeCell ref="AS23:AT23"/>
    <mergeCell ref="AU23:AV23"/>
    <mergeCell ref="AW23:AX23"/>
    <mergeCell ref="AZ23:BA23"/>
    <mergeCell ref="BB23:BC23"/>
    <mergeCell ref="BD23:BE23"/>
    <mergeCell ref="BF23:BG23"/>
    <mergeCell ref="BH23:BI23"/>
    <mergeCell ref="BJ23:BK23"/>
    <mergeCell ref="N21:O21"/>
    <mergeCell ref="P21:Q21"/>
    <mergeCell ref="R21:S21"/>
    <mergeCell ref="T21:U21"/>
    <mergeCell ref="V21:W21"/>
    <mergeCell ref="X21:Y21"/>
    <mergeCell ref="AE23:AF23"/>
    <mergeCell ref="T20:U20"/>
    <mergeCell ref="V20:W20"/>
    <mergeCell ref="X20:Y20"/>
    <mergeCell ref="B20:C20"/>
    <mergeCell ref="D20:E20"/>
    <mergeCell ref="F20:G20"/>
    <mergeCell ref="H20:I20"/>
    <mergeCell ref="J20:K20"/>
    <mergeCell ref="L20:M20"/>
    <mergeCell ref="N19:O19"/>
    <mergeCell ref="P19:Q19"/>
    <mergeCell ref="R19:S19"/>
    <mergeCell ref="T19:U19"/>
    <mergeCell ref="V19:W19"/>
    <mergeCell ref="X19:Y19"/>
    <mergeCell ref="B19:C19"/>
    <mergeCell ref="D19:E19"/>
    <mergeCell ref="F19:G19"/>
    <mergeCell ref="H19:I19"/>
    <mergeCell ref="J19:K19"/>
    <mergeCell ref="L19:M19"/>
    <mergeCell ref="N20:O20"/>
    <mergeCell ref="T18:U18"/>
    <mergeCell ref="V18:W18"/>
    <mergeCell ref="X18:Y18"/>
    <mergeCell ref="B18:C18"/>
    <mergeCell ref="D18:E18"/>
    <mergeCell ref="F18:G18"/>
    <mergeCell ref="H18:I18"/>
    <mergeCell ref="J18:K18"/>
    <mergeCell ref="L18:M18"/>
    <mergeCell ref="N17:O17"/>
    <mergeCell ref="P17:Q17"/>
    <mergeCell ref="R17:S17"/>
    <mergeCell ref="T17:U17"/>
    <mergeCell ref="V17:W17"/>
    <mergeCell ref="X17:Y17"/>
    <mergeCell ref="B17:C17"/>
    <mergeCell ref="D17:E17"/>
    <mergeCell ref="F17:G17"/>
    <mergeCell ref="H17:I17"/>
    <mergeCell ref="J17:K17"/>
    <mergeCell ref="L17:M17"/>
    <mergeCell ref="N18:O18"/>
    <mergeCell ref="T16:U16"/>
    <mergeCell ref="V16:W16"/>
    <mergeCell ref="X16:Y16"/>
    <mergeCell ref="B16:C16"/>
    <mergeCell ref="D16:E16"/>
    <mergeCell ref="F16:G16"/>
    <mergeCell ref="H16:I16"/>
    <mergeCell ref="J16:K16"/>
    <mergeCell ref="L16:M16"/>
    <mergeCell ref="N15:O15"/>
    <mergeCell ref="P15:Q15"/>
    <mergeCell ref="R15:S15"/>
    <mergeCell ref="T15:U15"/>
    <mergeCell ref="V15:W15"/>
    <mergeCell ref="X15:Y15"/>
    <mergeCell ref="B15:C15"/>
    <mergeCell ref="D15:E15"/>
    <mergeCell ref="F15:G15"/>
    <mergeCell ref="H15:I15"/>
    <mergeCell ref="J15:K15"/>
    <mergeCell ref="L15:M15"/>
    <mergeCell ref="N16:O16"/>
    <mergeCell ref="T14:U14"/>
    <mergeCell ref="V14:W14"/>
    <mergeCell ref="X14:Y14"/>
    <mergeCell ref="T13:U13"/>
    <mergeCell ref="V13:W13"/>
    <mergeCell ref="X13:Y13"/>
    <mergeCell ref="B14:C14"/>
    <mergeCell ref="D14:E14"/>
    <mergeCell ref="F14:G14"/>
    <mergeCell ref="H14:I14"/>
    <mergeCell ref="J14:K14"/>
    <mergeCell ref="L14:M14"/>
    <mergeCell ref="V12:W12"/>
    <mergeCell ref="X12:Y12"/>
    <mergeCell ref="B13:C13"/>
    <mergeCell ref="D13:E13"/>
    <mergeCell ref="F13:G13"/>
    <mergeCell ref="H13:I13"/>
    <mergeCell ref="J13:K13"/>
    <mergeCell ref="L13:M13"/>
    <mergeCell ref="N13:O13"/>
    <mergeCell ref="P13:Q13"/>
    <mergeCell ref="J12:K12"/>
    <mergeCell ref="L12:M12"/>
    <mergeCell ref="N12:O12"/>
    <mergeCell ref="P12:Q12"/>
    <mergeCell ref="R12:S12"/>
    <mergeCell ref="T12:U12"/>
    <mergeCell ref="B12:C12"/>
    <mergeCell ref="D12:E12"/>
    <mergeCell ref="N14:O14"/>
    <mergeCell ref="F12:G12"/>
    <mergeCell ref="B1:C1"/>
    <mergeCell ref="D1:E1"/>
    <mergeCell ref="F1:G1"/>
    <mergeCell ref="H1:I1"/>
    <mergeCell ref="B2:C2"/>
    <mergeCell ref="D2:E2"/>
    <mergeCell ref="F2:G2"/>
    <mergeCell ref="H2:I2"/>
    <mergeCell ref="R13:S13"/>
    <mergeCell ref="B77:C77"/>
    <mergeCell ref="D71:E71"/>
    <mergeCell ref="D72:E72"/>
    <mergeCell ref="D73:E73"/>
    <mergeCell ref="D74:E74"/>
    <mergeCell ref="D75:E75"/>
    <mergeCell ref="D76:E76"/>
    <mergeCell ref="D77:E77"/>
    <mergeCell ref="P14:Q14"/>
    <mergeCell ref="R14:S14"/>
    <mergeCell ref="P16:Q16"/>
    <mergeCell ref="R16:S16"/>
    <mergeCell ref="P18:Q18"/>
    <mergeCell ref="R18:S18"/>
    <mergeCell ref="P20:Q20"/>
    <mergeCell ref="R20:S20"/>
    <mergeCell ref="P38:Q38"/>
    <mergeCell ref="R38:S38"/>
    <mergeCell ref="N24:O24"/>
    <mergeCell ref="B4:C4"/>
    <mergeCell ref="D4:E4"/>
    <mergeCell ref="F4:G4"/>
    <mergeCell ref="H4:I4"/>
    <mergeCell ref="D78:E78"/>
    <mergeCell ref="F71:G71"/>
    <mergeCell ref="H71:I71"/>
    <mergeCell ref="J71:K71"/>
    <mergeCell ref="L71:M71"/>
    <mergeCell ref="N71:O71"/>
    <mergeCell ref="P71:Q71"/>
    <mergeCell ref="R71:S71"/>
    <mergeCell ref="T71:U71"/>
    <mergeCell ref="F74:G74"/>
    <mergeCell ref="H74:I74"/>
    <mergeCell ref="J74:K74"/>
    <mergeCell ref="L74:M74"/>
    <mergeCell ref="N74:O74"/>
    <mergeCell ref="P74:Q74"/>
    <mergeCell ref="R74:S74"/>
    <mergeCell ref="T74:U74"/>
    <mergeCell ref="F77:G77"/>
    <mergeCell ref="H77:I77"/>
    <mergeCell ref="J77:K77"/>
    <mergeCell ref="L77:M77"/>
    <mergeCell ref="N77:O77"/>
    <mergeCell ref="P77:Q77"/>
    <mergeCell ref="R77:S77"/>
    <mergeCell ref="T76:U76"/>
    <mergeCell ref="T77:U77"/>
    <mergeCell ref="X76:Y76"/>
    <mergeCell ref="V71:W71"/>
    <mergeCell ref="X71:Y71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V77:W77"/>
    <mergeCell ref="X77:Y77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V74:W74"/>
    <mergeCell ref="X74:Y74"/>
    <mergeCell ref="F75:G75"/>
    <mergeCell ref="H75:I75"/>
    <mergeCell ref="J75:K75"/>
    <mergeCell ref="L75:M75"/>
    <mergeCell ref="N75:O75"/>
    <mergeCell ref="P75:Q75"/>
    <mergeCell ref="R75:S75"/>
    <mergeCell ref="T75:U75"/>
    <mergeCell ref="V75:W75"/>
    <mergeCell ref="X75:Y75"/>
    <mergeCell ref="F76:G76"/>
    <mergeCell ref="H76:I76"/>
    <mergeCell ref="J76:K76"/>
    <mergeCell ref="L76:M76"/>
    <mergeCell ref="N76:O76"/>
    <mergeCell ref="P76:Q76"/>
    <mergeCell ref="R76:S76"/>
    <mergeCell ref="V76:W76"/>
  </mergeCells>
  <conditionalFormatting sqref="F90:F92 D90:D92">
    <cfRule type="cellIs" dxfId="11" priority="5" stopIfTrue="1" operator="greaterThan">
      <formula>0</formula>
    </cfRule>
    <cfRule type="cellIs" dxfId="10" priority="6" stopIfTrue="1" operator="lessThanOrEqual">
      <formula>0</formula>
    </cfRule>
  </conditionalFormatting>
  <conditionalFormatting sqref="D98:D105">
    <cfRule type="cellIs" dxfId="9" priority="3" stopIfTrue="1" operator="greaterThan">
      <formula>0</formula>
    </cfRule>
    <cfRule type="cellIs" dxfId="8" priority="4" stopIfTrue="1" operator="lessThanOrEqual">
      <formula>0</formula>
    </cfRule>
  </conditionalFormatting>
  <conditionalFormatting sqref="D94:D97">
    <cfRule type="cellIs" dxfId="7" priority="1" stopIfTrue="1" operator="greaterThan">
      <formula>0</formula>
    </cfRule>
    <cfRule type="cellIs" dxfId="6" priority="2" stopIfTrue="1" operator="lessThanOrEqual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F50A-122A-4943-98EB-45301AE8C013}">
  <sheetPr>
    <tabColor rgb="FFFF0000"/>
  </sheetPr>
  <dimension ref="B2:N14"/>
  <sheetViews>
    <sheetView workbookViewId="0">
      <selection activeCell="C13" sqref="C13:N13"/>
    </sheetView>
  </sheetViews>
  <sheetFormatPr defaultColWidth="8.85546875" defaultRowHeight="15" x14ac:dyDescent="0.25"/>
  <cols>
    <col min="1" max="1" width="8.85546875" style="64"/>
    <col min="2" max="2" width="24.42578125" style="64" customWidth="1"/>
    <col min="3" max="16384" width="8.85546875" style="64"/>
  </cols>
  <sheetData>
    <row r="2" spans="2:14" x14ac:dyDescent="0.25">
      <c r="B2" s="64" t="s">
        <v>268</v>
      </c>
    </row>
    <row r="3" spans="2:14" x14ac:dyDescent="0.25">
      <c r="B3" s="65"/>
      <c r="C3" s="65" t="s">
        <v>269</v>
      </c>
      <c r="D3" s="65" t="s">
        <v>270</v>
      </c>
      <c r="E3" s="65" t="s">
        <v>114</v>
      </c>
      <c r="F3" s="65" t="s">
        <v>271</v>
      </c>
      <c r="G3" s="65" t="s">
        <v>116</v>
      </c>
      <c r="H3" s="65" t="s">
        <v>117</v>
      </c>
      <c r="I3" s="65" t="s">
        <v>118</v>
      </c>
      <c r="J3" s="65" t="s">
        <v>272</v>
      </c>
      <c r="K3" s="65" t="s">
        <v>273</v>
      </c>
      <c r="L3" s="65" t="s">
        <v>274</v>
      </c>
      <c r="M3" s="65" t="s">
        <v>275</v>
      </c>
      <c r="N3" s="65" t="s">
        <v>276</v>
      </c>
    </row>
    <row r="4" spans="2:14" x14ac:dyDescent="0.25">
      <c r="B4" s="66" t="s">
        <v>277</v>
      </c>
      <c r="C4" s="67">
        <v>0.31623175586023883</v>
      </c>
      <c r="D4" s="67">
        <v>2.0884564352056612</v>
      </c>
      <c r="E4" s="67">
        <v>1.2954444935869085</v>
      </c>
      <c r="F4" s="67">
        <v>0.68199911543564795</v>
      </c>
      <c r="G4" s="67">
        <v>0.9615214506855374</v>
      </c>
      <c r="H4" s="67">
        <v>1.0610349402919061</v>
      </c>
      <c r="I4" s="67">
        <v>0.84387439186200797</v>
      </c>
      <c r="J4" s="67">
        <v>0.51127819548872178</v>
      </c>
      <c r="K4" s="67">
        <v>1.2750995134896064</v>
      </c>
      <c r="L4" s="67">
        <v>1.073861123396727</v>
      </c>
      <c r="M4" s="67">
        <v>0.40203449800973023</v>
      </c>
      <c r="N4" s="67">
        <v>1.4891640866873066</v>
      </c>
    </row>
    <row r="5" spans="2:14" x14ac:dyDescent="0.25">
      <c r="B5" s="68" t="s">
        <v>278</v>
      </c>
      <c r="C5" s="67">
        <v>1.0907861203685552</v>
      </c>
      <c r="D5" s="67">
        <v>0.8451872181925113</v>
      </c>
      <c r="E5" s="67">
        <v>0.90117623995295049</v>
      </c>
      <c r="F5" s="67">
        <v>1.4732993530680261</v>
      </c>
      <c r="G5" s="67">
        <v>1.0530288178788474</v>
      </c>
      <c r="H5" s="67">
        <v>0.7781415408743384</v>
      </c>
      <c r="I5" s="67">
        <v>0.85242109390315635</v>
      </c>
      <c r="J5" s="67">
        <v>0.94034503038619888</v>
      </c>
      <c r="K5" s="67">
        <v>1.205645951774162</v>
      </c>
      <c r="L5" s="67">
        <v>1.0536169378553226</v>
      </c>
      <c r="M5" s="67">
        <v>0.9862772005489121</v>
      </c>
      <c r="N5" s="67">
        <v>0.82007449519702025</v>
      </c>
    </row>
    <row r="6" spans="2:14" x14ac:dyDescent="0.25">
      <c r="B6" s="68" t="s">
        <v>279</v>
      </c>
      <c r="C6" s="67">
        <v>0.74141774409273298</v>
      </c>
      <c r="D6" s="67">
        <v>0.77901619854361714</v>
      </c>
      <c r="E6" s="67">
        <v>1.3168375687323526</v>
      </c>
      <c r="F6" s="67">
        <v>1.3951552979640363</v>
      </c>
      <c r="G6" s="67">
        <v>0.75627879328280578</v>
      </c>
      <c r="H6" s="67">
        <v>1.2288601575271214</v>
      </c>
      <c r="I6" s="67">
        <v>1.1297369594293356</v>
      </c>
      <c r="J6" s="67">
        <v>0.7177886758805172</v>
      </c>
      <c r="K6" s="67">
        <v>1.0001486104919006</v>
      </c>
      <c r="L6" s="67">
        <v>1.1841283994650023</v>
      </c>
      <c r="M6" s="67">
        <v>0.74453856442264821</v>
      </c>
      <c r="N6" s="67">
        <v>1.0060930301679298</v>
      </c>
    </row>
    <row r="7" spans="2:14" x14ac:dyDescent="0.25">
      <c r="B7" s="68" t="s">
        <v>280</v>
      </c>
      <c r="C7" s="67">
        <v>0.48830820284520043</v>
      </c>
      <c r="D7" s="67">
        <v>0.82853541993453683</v>
      </c>
      <c r="E7" s="67">
        <v>1.5048553372441995</v>
      </c>
      <c r="F7" s="67">
        <v>1.1190396315202511</v>
      </c>
      <c r="G7" s="67">
        <v>1.0323235803465378</v>
      </c>
      <c r="H7" s="67">
        <v>1.1391682004878005</v>
      </c>
      <c r="I7" s="67">
        <v>0.68959389252069525</v>
      </c>
      <c r="J7" s="67">
        <v>0.38810057030945411</v>
      </c>
      <c r="K7" s="67">
        <v>1.4206417568069925</v>
      </c>
      <c r="L7" s="67">
        <v>1.2339356792485334</v>
      </c>
      <c r="M7" s="67">
        <v>0.87216545321014416</v>
      </c>
      <c r="N7" s="67">
        <v>1.2833322755256549</v>
      </c>
    </row>
    <row r="8" spans="2:14" x14ac:dyDescent="0.25">
      <c r="B8" s="68" t="s">
        <v>281</v>
      </c>
      <c r="C8" s="67">
        <v>0.87380627557980894</v>
      </c>
      <c r="D8" s="67">
        <v>0.82264665757162347</v>
      </c>
      <c r="E8" s="67">
        <v>1.9379263301500682</v>
      </c>
      <c r="F8" s="67">
        <v>1.0170532060027284</v>
      </c>
      <c r="G8" s="67">
        <v>1.0661664392905865</v>
      </c>
      <c r="H8" s="67">
        <v>1.145975443383356</v>
      </c>
      <c r="I8" s="67">
        <v>1.2994542974079126</v>
      </c>
      <c r="J8" s="67">
        <v>0.5443383356070941</v>
      </c>
      <c r="K8" s="67">
        <v>0.56889495225102316</v>
      </c>
      <c r="L8" s="67">
        <v>0.67530695770804905</v>
      </c>
      <c r="M8" s="67">
        <v>0.71623465211459747</v>
      </c>
      <c r="N8" s="67">
        <v>1.3321964529331514</v>
      </c>
    </row>
    <row r="9" spans="2:14" x14ac:dyDescent="0.25">
      <c r="B9" s="68" t="s">
        <v>282</v>
      </c>
      <c r="C9" s="67">
        <v>0.25407217719580771</v>
      </c>
      <c r="D9" s="67">
        <v>0.89400459357427597</v>
      </c>
      <c r="E9" s="67">
        <v>1.388843422476834</v>
      </c>
      <c r="F9" s="67">
        <v>0.83666411468095769</v>
      </c>
      <c r="G9" s="67">
        <v>1.0603236621874916</v>
      </c>
      <c r="H9" s="67">
        <v>1.5877927083608332</v>
      </c>
      <c r="I9" s="67">
        <v>1.1173473428548799</v>
      </c>
      <c r="J9" s="67">
        <v>1.2298107130600069</v>
      </c>
      <c r="K9" s="67">
        <v>1.0156551123313708</v>
      </c>
      <c r="L9" s="67">
        <v>0.91618046938937137</v>
      </c>
      <c r="M9" s="67">
        <v>0.6516539507378758</v>
      </c>
      <c r="N9" s="67">
        <v>1.0476517331502944</v>
      </c>
    </row>
    <row r="10" spans="2:14" x14ac:dyDescent="0.25">
      <c r="B10" s="68" t="s">
        <v>283</v>
      </c>
      <c r="C10" s="67">
        <v>0.48573306438818759</v>
      </c>
      <c r="D10" s="67">
        <v>0.57004283480271067</v>
      </c>
      <c r="E10" s="67">
        <v>1.4381615030709607</v>
      </c>
      <c r="F10" s="67">
        <v>1.1678263037418126</v>
      </c>
      <c r="G10" s="67">
        <v>1.0650227772363621</v>
      </c>
      <c r="H10" s="67">
        <v>1.262198853205811</v>
      </c>
      <c r="I10" s="67">
        <v>1.2029100469143077</v>
      </c>
      <c r="J10" s="67">
        <v>1.1137048704757158</v>
      </c>
      <c r="K10" s="67">
        <v>1.2556716451737189</v>
      </c>
      <c r="L10" s="67">
        <v>1.0750855562858375</v>
      </c>
      <c r="M10" s="67">
        <v>0.57657004283480273</v>
      </c>
      <c r="N10" s="67">
        <v>0.78707250186977318</v>
      </c>
    </row>
    <row r="11" spans="2:14" x14ac:dyDescent="0.25">
      <c r="B11" s="68" t="s">
        <v>284</v>
      </c>
      <c r="C11" s="67">
        <v>0.5274563691424371</v>
      </c>
      <c r="D11" s="67">
        <v>0.80116232254450614</v>
      </c>
      <c r="E11" s="67">
        <v>1.4164230573984282</v>
      </c>
      <c r="F11" s="67">
        <v>0.84212368932378745</v>
      </c>
      <c r="G11" s="67">
        <v>0.98139233637334367</v>
      </c>
      <c r="H11" s="67">
        <v>1.5111593467187145</v>
      </c>
      <c r="I11" s="67">
        <v>0.96143679871164256</v>
      </c>
      <c r="J11" s="67">
        <v>1.3164353107987468</v>
      </c>
      <c r="K11" s="67">
        <v>0.86228928527666437</v>
      </c>
      <c r="L11" s="67">
        <v>0.82973025014441515</v>
      </c>
      <c r="M11" s="67">
        <v>0.77049381203283918</v>
      </c>
      <c r="N11" s="67">
        <v>1.179897421534476</v>
      </c>
    </row>
    <row r="12" spans="2:14" x14ac:dyDescent="0.25">
      <c r="B12" s="68" t="s">
        <v>285</v>
      </c>
      <c r="C12" s="67">
        <v>0.83096018240294744</v>
      </c>
      <c r="D12" s="67">
        <v>0.94148912075135516</v>
      </c>
      <c r="E12" s="67">
        <v>1.0695939722469687</v>
      </c>
      <c r="F12" s="67">
        <v>1.0188593775952406</v>
      </c>
      <c r="G12" s="67">
        <v>0.96087698370755126</v>
      </c>
      <c r="H12" s="67">
        <v>0.91702779832998615</v>
      </c>
      <c r="I12" s="67">
        <v>1.2118320322527065</v>
      </c>
      <c r="J12" s="67">
        <v>1.2545940477448774</v>
      </c>
      <c r="K12" s="67">
        <v>1.0458574297491958</v>
      </c>
      <c r="L12" s="67">
        <v>0.88477509172995905</v>
      </c>
      <c r="M12" s="67">
        <v>1.0752110166548385</v>
      </c>
      <c r="N12" s="67">
        <v>0.7889229468343727</v>
      </c>
    </row>
    <row r="13" spans="2:14" x14ac:dyDescent="0.25">
      <c r="B13" s="69" t="s">
        <v>286</v>
      </c>
      <c r="C13" s="70">
        <v>0.73601070992736384</v>
      </c>
      <c r="D13" s="70">
        <v>0.8767490066005611</v>
      </c>
      <c r="E13" s="70">
        <v>1.216403996646833</v>
      </c>
      <c r="F13" s="70">
        <v>1.1997518277444583</v>
      </c>
      <c r="G13" s="70">
        <v>0.9929731888714004</v>
      </c>
      <c r="H13" s="70">
        <v>1.0767455334519467</v>
      </c>
      <c r="I13" s="70">
        <v>0.95085968321727232</v>
      </c>
      <c r="J13" s="70">
        <v>0.88993434170414776</v>
      </c>
      <c r="K13" s="70">
        <v>1.1584150444168346</v>
      </c>
      <c r="L13" s="70">
        <v>1.0544479193471743</v>
      </c>
      <c r="M13" s="70">
        <v>0.84935533625604054</v>
      </c>
      <c r="N13" s="70">
        <v>0.99835341181596737</v>
      </c>
    </row>
    <row r="14" spans="2:14" x14ac:dyDescent="0.25"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5034-8308-46E0-AF61-F9012EA8BC8F}">
  <dimension ref="A1:XET119"/>
  <sheetViews>
    <sheetView zoomScale="106" zoomScaleNormal="106" workbookViewId="0">
      <pane xSplit="1" ySplit="19" topLeftCell="B32" activePane="bottomRight" state="frozen"/>
      <selection pane="topRight" activeCell="B1" sqref="B1"/>
      <selection pane="bottomLeft" activeCell="A7" sqref="A7"/>
      <selection pane="bottomRight" activeCell="C120" sqref="C120"/>
    </sheetView>
  </sheetViews>
  <sheetFormatPr defaultColWidth="8.85546875" defaultRowHeight="12.75" x14ac:dyDescent="0.2"/>
  <cols>
    <col min="1" max="1" width="27.7109375" style="77" bestFit="1" customWidth="1"/>
    <col min="2" max="2" width="11.28515625" style="77" customWidth="1"/>
    <col min="3" max="3" width="9.7109375" style="77" customWidth="1"/>
    <col min="4" max="4" width="10.5703125" style="77" customWidth="1"/>
    <col min="5" max="6" width="9.5703125" style="77" customWidth="1"/>
    <col min="7" max="10" width="9" style="77" bestFit="1" customWidth="1"/>
    <col min="11" max="11" width="10.42578125" style="77" customWidth="1"/>
    <col min="12" max="12" width="9.85546875" style="77" customWidth="1"/>
    <col min="13" max="13" width="10.5703125" style="77" customWidth="1"/>
    <col min="14" max="14" width="12.7109375" style="77" customWidth="1"/>
    <col min="15" max="15" width="9" style="77" customWidth="1"/>
    <col min="16" max="16" width="9.42578125" style="77" customWidth="1"/>
    <col min="17" max="17" width="11.28515625" style="77" customWidth="1"/>
    <col min="18" max="18" width="12.85546875" style="77" bestFit="1" customWidth="1"/>
    <col min="19" max="19" width="13.42578125" style="81" bestFit="1" customWidth="1"/>
    <col min="20" max="20" width="14.28515625" style="81" bestFit="1" customWidth="1"/>
    <col min="21" max="257" width="8.85546875" style="81"/>
    <col min="258" max="258" width="51.140625" style="81" customWidth="1"/>
    <col min="259" max="259" width="25.140625" style="81" customWidth="1"/>
    <col min="260" max="260" width="11.7109375" style="81" customWidth="1"/>
    <col min="261" max="261" width="11.42578125" style="81" customWidth="1"/>
    <col min="262" max="262" width="11.42578125" style="81" bestFit="1" customWidth="1"/>
    <col min="263" max="263" width="13.140625" style="81" bestFit="1" customWidth="1"/>
    <col min="264" max="266" width="11.28515625" style="81" bestFit="1" customWidth="1"/>
    <col min="267" max="273" width="11.28515625" style="81" customWidth="1"/>
    <col min="274" max="274" width="12.85546875" style="81" bestFit="1" customWidth="1"/>
    <col min="275" max="275" width="13.42578125" style="81" bestFit="1" customWidth="1"/>
    <col min="276" max="276" width="14.28515625" style="81" bestFit="1" customWidth="1"/>
    <col min="277" max="513" width="8.85546875" style="81"/>
    <col min="514" max="514" width="51.140625" style="81" customWidth="1"/>
    <col min="515" max="515" width="25.140625" style="81" customWidth="1"/>
    <col min="516" max="516" width="11.7109375" style="81" customWidth="1"/>
    <col min="517" max="517" width="11.42578125" style="81" customWidth="1"/>
    <col min="518" max="518" width="11.42578125" style="81" bestFit="1" customWidth="1"/>
    <col min="519" max="519" width="13.140625" style="81" bestFit="1" customWidth="1"/>
    <col min="520" max="522" width="11.28515625" style="81" bestFit="1" customWidth="1"/>
    <col min="523" max="529" width="11.28515625" style="81" customWidth="1"/>
    <col min="530" max="530" width="12.85546875" style="81" bestFit="1" customWidth="1"/>
    <col min="531" max="531" width="13.42578125" style="81" bestFit="1" customWidth="1"/>
    <col min="532" max="532" width="14.28515625" style="81" bestFit="1" customWidth="1"/>
    <col min="533" max="769" width="8.85546875" style="81"/>
    <col min="770" max="770" width="51.140625" style="81" customWidth="1"/>
    <col min="771" max="771" width="25.140625" style="81" customWidth="1"/>
    <col min="772" max="772" width="11.7109375" style="81" customWidth="1"/>
    <col min="773" max="773" width="11.42578125" style="81" customWidth="1"/>
    <col min="774" max="774" width="11.42578125" style="81" bestFit="1" customWidth="1"/>
    <col min="775" max="775" width="13.140625" style="81" bestFit="1" customWidth="1"/>
    <col min="776" max="778" width="11.28515625" style="81" bestFit="1" customWidth="1"/>
    <col min="779" max="785" width="11.28515625" style="81" customWidth="1"/>
    <col min="786" max="786" width="12.85546875" style="81" bestFit="1" customWidth="1"/>
    <col min="787" max="787" width="13.42578125" style="81" bestFit="1" customWidth="1"/>
    <col min="788" max="788" width="14.28515625" style="81" bestFit="1" customWidth="1"/>
    <col min="789" max="1025" width="8.85546875" style="81"/>
    <col min="1026" max="1026" width="51.140625" style="81" customWidth="1"/>
    <col min="1027" max="1027" width="25.140625" style="81" customWidth="1"/>
    <col min="1028" max="1028" width="11.7109375" style="81" customWidth="1"/>
    <col min="1029" max="1029" width="11.42578125" style="81" customWidth="1"/>
    <col min="1030" max="1030" width="11.42578125" style="81" bestFit="1" customWidth="1"/>
    <col min="1031" max="1031" width="13.140625" style="81" bestFit="1" customWidth="1"/>
    <col min="1032" max="1034" width="11.28515625" style="81" bestFit="1" customWidth="1"/>
    <col min="1035" max="1041" width="11.28515625" style="81" customWidth="1"/>
    <col min="1042" max="1042" width="12.85546875" style="81" bestFit="1" customWidth="1"/>
    <col min="1043" max="1043" width="13.42578125" style="81" bestFit="1" customWidth="1"/>
    <col min="1044" max="1044" width="14.28515625" style="81" bestFit="1" customWidth="1"/>
    <col min="1045" max="1281" width="8.85546875" style="81"/>
    <col min="1282" max="1282" width="51.140625" style="81" customWidth="1"/>
    <col min="1283" max="1283" width="25.140625" style="81" customWidth="1"/>
    <col min="1284" max="1284" width="11.7109375" style="81" customWidth="1"/>
    <col min="1285" max="1285" width="11.42578125" style="81" customWidth="1"/>
    <col min="1286" max="1286" width="11.42578125" style="81" bestFit="1" customWidth="1"/>
    <col min="1287" max="1287" width="13.140625" style="81" bestFit="1" customWidth="1"/>
    <col min="1288" max="1290" width="11.28515625" style="81" bestFit="1" customWidth="1"/>
    <col min="1291" max="1297" width="11.28515625" style="81" customWidth="1"/>
    <col min="1298" max="1298" width="12.85546875" style="81" bestFit="1" customWidth="1"/>
    <col min="1299" max="1299" width="13.42578125" style="81" bestFit="1" customWidth="1"/>
    <col min="1300" max="1300" width="14.28515625" style="81" bestFit="1" customWidth="1"/>
    <col min="1301" max="1537" width="8.85546875" style="81"/>
    <col min="1538" max="1538" width="51.140625" style="81" customWidth="1"/>
    <col min="1539" max="1539" width="25.140625" style="81" customWidth="1"/>
    <col min="1540" max="1540" width="11.7109375" style="81" customWidth="1"/>
    <col min="1541" max="1541" width="11.42578125" style="81" customWidth="1"/>
    <col min="1542" max="1542" width="11.42578125" style="81" bestFit="1" customWidth="1"/>
    <col min="1543" max="1543" width="13.140625" style="81" bestFit="1" customWidth="1"/>
    <col min="1544" max="1546" width="11.28515625" style="81" bestFit="1" customWidth="1"/>
    <col min="1547" max="1553" width="11.28515625" style="81" customWidth="1"/>
    <col min="1554" max="1554" width="12.85546875" style="81" bestFit="1" customWidth="1"/>
    <col min="1555" max="1555" width="13.42578125" style="81" bestFit="1" customWidth="1"/>
    <col min="1556" max="1556" width="14.28515625" style="81" bestFit="1" customWidth="1"/>
    <col min="1557" max="1793" width="8.85546875" style="81"/>
    <col min="1794" max="1794" width="51.140625" style="81" customWidth="1"/>
    <col min="1795" max="1795" width="25.140625" style="81" customWidth="1"/>
    <col min="1796" max="1796" width="11.7109375" style="81" customWidth="1"/>
    <col min="1797" max="1797" width="11.42578125" style="81" customWidth="1"/>
    <col min="1798" max="1798" width="11.42578125" style="81" bestFit="1" customWidth="1"/>
    <col min="1799" max="1799" width="13.140625" style="81" bestFit="1" customWidth="1"/>
    <col min="1800" max="1802" width="11.28515625" style="81" bestFit="1" customWidth="1"/>
    <col min="1803" max="1809" width="11.28515625" style="81" customWidth="1"/>
    <col min="1810" max="1810" width="12.85546875" style="81" bestFit="1" customWidth="1"/>
    <col min="1811" max="1811" width="13.42578125" style="81" bestFit="1" customWidth="1"/>
    <col min="1812" max="1812" width="14.28515625" style="81" bestFit="1" customWidth="1"/>
    <col min="1813" max="2049" width="8.85546875" style="81"/>
    <col min="2050" max="2050" width="51.140625" style="81" customWidth="1"/>
    <col min="2051" max="2051" width="25.140625" style="81" customWidth="1"/>
    <col min="2052" max="2052" width="11.7109375" style="81" customWidth="1"/>
    <col min="2053" max="2053" width="11.42578125" style="81" customWidth="1"/>
    <col min="2054" max="2054" width="11.42578125" style="81" bestFit="1" customWidth="1"/>
    <col min="2055" max="2055" width="13.140625" style="81" bestFit="1" customWidth="1"/>
    <col min="2056" max="2058" width="11.28515625" style="81" bestFit="1" customWidth="1"/>
    <col min="2059" max="2065" width="11.28515625" style="81" customWidth="1"/>
    <col min="2066" max="2066" width="12.85546875" style="81" bestFit="1" customWidth="1"/>
    <col min="2067" max="2067" width="13.42578125" style="81" bestFit="1" customWidth="1"/>
    <col min="2068" max="2068" width="14.28515625" style="81" bestFit="1" customWidth="1"/>
    <col min="2069" max="2305" width="8.85546875" style="81"/>
    <col min="2306" max="2306" width="51.140625" style="81" customWidth="1"/>
    <col min="2307" max="2307" width="25.140625" style="81" customWidth="1"/>
    <col min="2308" max="2308" width="11.7109375" style="81" customWidth="1"/>
    <col min="2309" max="2309" width="11.42578125" style="81" customWidth="1"/>
    <col min="2310" max="2310" width="11.42578125" style="81" bestFit="1" customWidth="1"/>
    <col min="2311" max="2311" width="13.140625" style="81" bestFit="1" customWidth="1"/>
    <col min="2312" max="2314" width="11.28515625" style="81" bestFit="1" customWidth="1"/>
    <col min="2315" max="2321" width="11.28515625" style="81" customWidth="1"/>
    <col min="2322" max="2322" width="12.85546875" style="81" bestFit="1" customWidth="1"/>
    <col min="2323" max="2323" width="13.42578125" style="81" bestFit="1" customWidth="1"/>
    <col min="2324" max="2324" width="14.28515625" style="81" bestFit="1" customWidth="1"/>
    <col min="2325" max="2561" width="8.85546875" style="81"/>
    <col min="2562" max="2562" width="51.140625" style="81" customWidth="1"/>
    <col min="2563" max="2563" width="25.140625" style="81" customWidth="1"/>
    <col min="2564" max="2564" width="11.7109375" style="81" customWidth="1"/>
    <col min="2565" max="2565" width="11.42578125" style="81" customWidth="1"/>
    <col min="2566" max="2566" width="11.42578125" style="81" bestFit="1" customWidth="1"/>
    <col min="2567" max="2567" width="13.140625" style="81" bestFit="1" customWidth="1"/>
    <col min="2568" max="2570" width="11.28515625" style="81" bestFit="1" customWidth="1"/>
    <col min="2571" max="2577" width="11.28515625" style="81" customWidth="1"/>
    <col min="2578" max="2578" width="12.85546875" style="81" bestFit="1" customWidth="1"/>
    <col min="2579" max="2579" width="13.42578125" style="81" bestFit="1" customWidth="1"/>
    <col min="2580" max="2580" width="14.28515625" style="81" bestFit="1" customWidth="1"/>
    <col min="2581" max="2817" width="8.85546875" style="81"/>
    <col min="2818" max="2818" width="51.140625" style="81" customWidth="1"/>
    <col min="2819" max="2819" width="25.140625" style="81" customWidth="1"/>
    <col min="2820" max="2820" width="11.7109375" style="81" customWidth="1"/>
    <col min="2821" max="2821" width="11.42578125" style="81" customWidth="1"/>
    <col min="2822" max="2822" width="11.42578125" style="81" bestFit="1" customWidth="1"/>
    <col min="2823" max="2823" width="13.140625" style="81" bestFit="1" customWidth="1"/>
    <col min="2824" max="2826" width="11.28515625" style="81" bestFit="1" customWidth="1"/>
    <col min="2827" max="2833" width="11.28515625" style="81" customWidth="1"/>
    <col min="2834" max="2834" width="12.85546875" style="81" bestFit="1" customWidth="1"/>
    <col min="2835" max="2835" width="13.42578125" style="81" bestFit="1" customWidth="1"/>
    <col min="2836" max="2836" width="14.28515625" style="81" bestFit="1" customWidth="1"/>
    <col min="2837" max="3073" width="8.85546875" style="81"/>
    <col min="3074" max="3074" width="51.140625" style="81" customWidth="1"/>
    <col min="3075" max="3075" width="25.140625" style="81" customWidth="1"/>
    <col min="3076" max="3076" width="11.7109375" style="81" customWidth="1"/>
    <col min="3077" max="3077" width="11.42578125" style="81" customWidth="1"/>
    <col min="3078" max="3078" width="11.42578125" style="81" bestFit="1" customWidth="1"/>
    <col min="3079" max="3079" width="13.140625" style="81" bestFit="1" customWidth="1"/>
    <col min="3080" max="3082" width="11.28515625" style="81" bestFit="1" customWidth="1"/>
    <col min="3083" max="3089" width="11.28515625" style="81" customWidth="1"/>
    <col min="3090" max="3090" width="12.85546875" style="81" bestFit="1" customWidth="1"/>
    <col min="3091" max="3091" width="13.42578125" style="81" bestFit="1" customWidth="1"/>
    <col min="3092" max="3092" width="14.28515625" style="81" bestFit="1" customWidth="1"/>
    <col min="3093" max="3329" width="8.85546875" style="81"/>
    <col min="3330" max="3330" width="51.140625" style="81" customWidth="1"/>
    <col min="3331" max="3331" width="25.140625" style="81" customWidth="1"/>
    <col min="3332" max="3332" width="11.7109375" style="81" customWidth="1"/>
    <col min="3333" max="3333" width="11.42578125" style="81" customWidth="1"/>
    <col min="3334" max="3334" width="11.42578125" style="81" bestFit="1" customWidth="1"/>
    <col min="3335" max="3335" width="13.140625" style="81" bestFit="1" customWidth="1"/>
    <col min="3336" max="3338" width="11.28515625" style="81" bestFit="1" customWidth="1"/>
    <col min="3339" max="3345" width="11.28515625" style="81" customWidth="1"/>
    <col min="3346" max="3346" width="12.85546875" style="81" bestFit="1" customWidth="1"/>
    <col min="3347" max="3347" width="13.42578125" style="81" bestFit="1" customWidth="1"/>
    <col min="3348" max="3348" width="14.28515625" style="81" bestFit="1" customWidth="1"/>
    <col min="3349" max="3585" width="8.85546875" style="81"/>
    <col min="3586" max="3586" width="51.140625" style="81" customWidth="1"/>
    <col min="3587" max="3587" width="25.140625" style="81" customWidth="1"/>
    <col min="3588" max="3588" width="11.7109375" style="81" customWidth="1"/>
    <col min="3589" max="3589" width="11.42578125" style="81" customWidth="1"/>
    <col min="3590" max="3590" width="11.42578125" style="81" bestFit="1" customWidth="1"/>
    <col min="3591" max="3591" width="13.140625" style="81" bestFit="1" customWidth="1"/>
    <col min="3592" max="3594" width="11.28515625" style="81" bestFit="1" customWidth="1"/>
    <col min="3595" max="3601" width="11.28515625" style="81" customWidth="1"/>
    <col min="3602" max="3602" width="12.85546875" style="81" bestFit="1" customWidth="1"/>
    <col min="3603" max="3603" width="13.42578125" style="81" bestFit="1" customWidth="1"/>
    <col min="3604" max="3604" width="14.28515625" style="81" bestFit="1" customWidth="1"/>
    <col min="3605" max="3841" width="8.85546875" style="81"/>
    <col min="3842" max="3842" width="51.140625" style="81" customWidth="1"/>
    <col min="3843" max="3843" width="25.140625" style="81" customWidth="1"/>
    <col min="3844" max="3844" width="11.7109375" style="81" customWidth="1"/>
    <col min="3845" max="3845" width="11.42578125" style="81" customWidth="1"/>
    <col min="3846" max="3846" width="11.42578125" style="81" bestFit="1" customWidth="1"/>
    <col min="3847" max="3847" width="13.140625" style="81" bestFit="1" customWidth="1"/>
    <col min="3848" max="3850" width="11.28515625" style="81" bestFit="1" customWidth="1"/>
    <col min="3851" max="3857" width="11.28515625" style="81" customWidth="1"/>
    <col min="3858" max="3858" width="12.85546875" style="81" bestFit="1" customWidth="1"/>
    <col min="3859" max="3859" width="13.42578125" style="81" bestFit="1" customWidth="1"/>
    <col min="3860" max="3860" width="14.28515625" style="81" bestFit="1" customWidth="1"/>
    <col min="3861" max="4097" width="8.85546875" style="81"/>
    <col min="4098" max="4098" width="51.140625" style="81" customWidth="1"/>
    <col min="4099" max="4099" width="25.140625" style="81" customWidth="1"/>
    <col min="4100" max="4100" width="11.7109375" style="81" customWidth="1"/>
    <col min="4101" max="4101" width="11.42578125" style="81" customWidth="1"/>
    <col min="4102" max="4102" width="11.42578125" style="81" bestFit="1" customWidth="1"/>
    <col min="4103" max="4103" width="13.140625" style="81" bestFit="1" customWidth="1"/>
    <col min="4104" max="4106" width="11.28515625" style="81" bestFit="1" customWidth="1"/>
    <col min="4107" max="4113" width="11.28515625" style="81" customWidth="1"/>
    <col min="4114" max="4114" width="12.85546875" style="81" bestFit="1" customWidth="1"/>
    <col min="4115" max="4115" width="13.42578125" style="81" bestFit="1" customWidth="1"/>
    <col min="4116" max="4116" width="14.28515625" style="81" bestFit="1" customWidth="1"/>
    <col min="4117" max="4353" width="8.85546875" style="81"/>
    <col min="4354" max="4354" width="51.140625" style="81" customWidth="1"/>
    <col min="4355" max="4355" width="25.140625" style="81" customWidth="1"/>
    <col min="4356" max="4356" width="11.7109375" style="81" customWidth="1"/>
    <col min="4357" max="4357" width="11.42578125" style="81" customWidth="1"/>
    <col min="4358" max="4358" width="11.42578125" style="81" bestFit="1" customWidth="1"/>
    <col min="4359" max="4359" width="13.140625" style="81" bestFit="1" customWidth="1"/>
    <col min="4360" max="4362" width="11.28515625" style="81" bestFit="1" customWidth="1"/>
    <col min="4363" max="4369" width="11.28515625" style="81" customWidth="1"/>
    <col min="4370" max="4370" width="12.85546875" style="81" bestFit="1" customWidth="1"/>
    <col min="4371" max="4371" width="13.42578125" style="81" bestFit="1" customWidth="1"/>
    <col min="4372" max="4372" width="14.28515625" style="81" bestFit="1" customWidth="1"/>
    <col min="4373" max="4609" width="8.85546875" style="81"/>
    <col min="4610" max="4610" width="51.140625" style="81" customWidth="1"/>
    <col min="4611" max="4611" width="25.140625" style="81" customWidth="1"/>
    <col min="4612" max="4612" width="11.7109375" style="81" customWidth="1"/>
    <col min="4613" max="4613" width="11.42578125" style="81" customWidth="1"/>
    <col min="4614" max="4614" width="11.42578125" style="81" bestFit="1" customWidth="1"/>
    <col min="4615" max="4615" width="13.140625" style="81" bestFit="1" customWidth="1"/>
    <col min="4616" max="4618" width="11.28515625" style="81" bestFit="1" customWidth="1"/>
    <col min="4619" max="4625" width="11.28515625" style="81" customWidth="1"/>
    <col min="4626" max="4626" width="12.85546875" style="81" bestFit="1" customWidth="1"/>
    <col min="4627" max="4627" width="13.42578125" style="81" bestFit="1" customWidth="1"/>
    <col min="4628" max="4628" width="14.28515625" style="81" bestFit="1" customWidth="1"/>
    <col min="4629" max="4865" width="8.85546875" style="81"/>
    <col min="4866" max="4866" width="51.140625" style="81" customWidth="1"/>
    <col min="4867" max="4867" width="25.140625" style="81" customWidth="1"/>
    <col min="4868" max="4868" width="11.7109375" style="81" customWidth="1"/>
    <col min="4869" max="4869" width="11.42578125" style="81" customWidth="1"/>
    <col min="4870" max="4870" width="11.42578125" style="81" bestFit="1" customWidth="1"/>
    <col min="4871" max="4871" width="13.140625" style="81" bestFit="1" customWidth="1"/>
    <col min="4872" max="4874" width="11.28515625" style="81" bestFit="1" customWidth="1"/>
    <col min="4875" max="4881" width="11.28515625" style="81" customWidth="1"/>
    <col min="4882" max="4882" width="12.85546875" style="81" bestFit="1" customWidth="1"/>
    <col min="4883" max="4883" width="13.42578125" style="81" bestFit="1" customWidth="1"/>
    <col min="4884" max="4884" width="14.28515625" style="81" bestFit="1" customWidth="1"/>
    <col min="4885" max="5121" width="8.85546875" style="81"/>
    <col min="5122" max="5122" width="51.140625" style="81" customWidth="1"/>
    <col min="5123" max="5123" width="25.140625" style="81" customWidth="1"/>
    <col min="5124" max="5124" width="11.7109375" style="81" customWidth="1"/>
    <col min="5125" max="5125" width="11.42578125" style="81" customWidth="1"/>
    <col min="5126" max="5126" width="11.42578125" style="81" bestFit="1" customWidth="1"/>
    <col min="5127" max="5127" width="13.140625" style="81" bestFit="1" customWidth="1"/>
    <col min="5128" max="5130" width="11.28515625" style="81" bestFit="1" customWidth="1"/>
    <col min="5131" max="5137" width="11.28515625" style="81" customWidth="1"/>
    <col min="5138" max="5138" width="12.85546875" style="81" bestFit="1" customWidth="1"/>
    <col min="5139" max="5139" width="13.42578125" style="81" bestFit="1" customWidth="1"/>
    <col min="5140" max="5140" width="14.28515625" style="81" bestFit="1" customWidth="1"/>
    <col min="5141" max="5377" width="8.85546875" style="81"/>
    <col min="5378" max="5378" width="51.140625" style="81" customWidth="1"/>
    <col min="5379" max="5379" width="25.140625" style="81" customWidth="1"/>
    <col min="5380" max="5380" width="11.7109375" style="81" customWidth="1"/>
    <col min="5381" max="5381" width="11.42578125" style="81" customWidth="1"/>
    <col min="5382" max="5382" width="11.42578125" style="81" bestFit="1" customWidth="1"/>
    <col min="5383" max="5383" width="13.140625" style="81" bestFit="1" customWidth="1"/>
    <col min="5384" max="5386" width="11.28515625" style="81" bestFit="1" customWidth="1"/>
    <col min="5387" max="5393" width="11.28515625" style="81" customWidth="1"/>
    <col min="5394" max="5394" width="12.85546875" style="81" bestFit="1" customWidth="1"/>
    <col min="5395" max="5395" width="13.42578125" style="81" bestFit="1" customWidth="1"/>
    <col min="5396" max="5396" width="14.28515625" style="81" bestFit="1" customWidth="1"/>
    <col min="5397" max="5633" width="8.85546875" style="81"/>
    <col min="5634" max="5634" width="51.140625" style="81" customWidth="1"/>
    <col min="5635" max="5635" width="25.140625" style="81" customWidth="1"/>
    <col min="5636" max="5636" width="11.7109375" style="81" customWidth="1"/>
    <col min="5637" max="5637" width="11.42578125" style="81" customWidth="1"/>
    <col min="5638" max="5638" width="11.42578125" style="81" bestFit="1" customWidth="1"/>
    <col min="5639" max="5639" width="13.140625" style="81" bestFit="1" customWidth="1"/>
    <col min="5640" max="5642" width="11.28515625" style="81" bestFit="1" customWidth="1"/>
    <col min="5643" max="5649" width="11.28515625" style="81" customWidth="1"/>
    <col min="5650" max="5650" width="12.85546875" style="81" bestFit="1" customWidth="1"/>
    <col min="5651" max="5651" width="13.42578125" style="81" bestFit="1" customWidth="1"/>
    <col min="5652" max="5652" width="14.28515625" style="81" bestFit="1" customWidth="1"/>
    <col min="5653" max="5889" width="8.85546875" style="81"/>
    <col min="5890" max="5890" width="51.140625" style="81" customWidth="1"/>
    <col min="5891" max="5891" width="25.140625" style="81" customWidth="1"/>
    <col min="5892" max="5892" width="11.7109375" style="81" customWidth="1"/>
    <col min="5893" max="5893" width="11.42578125" style="81" customWidth="1"/>
    <col min="5894" max="5894" width="11.42578125" style="81" bestFit="1" customWidth="1"/>
    <col min="5895" max="5895" width="13.140625" style="81" bestFit="1" customWidth="1"/>
    <col min="5896" max="5898" width="11.28515625" style="81" bestFit="1" customWidth="1"/>
    <col min="5899" max="5905" width="11.28515625" style="81" customWidth="1"/>
    <col min="5906" max="5906" width="12.85546875" style="81" bestFit="1" customWidth="1"/>
    <col min="5907" max="5907" width="13.42578125" style="81" bestFit="1" customWidth="1"/>
    <col min="5908" max="5908" width="14.28515625" style="81" bestFit="1" customWidth="1"/>
    <col min="5909" max="6145" width="8.85546875" style="81"/>
    <col min="6146" max="6146" width="51.140625" style="81" customWidth="1"/>
    <col min="6147" max="6147" width="25.140625" style="81" customWidth="1"/>
    <col min="6148" max="6148" width="11.7109375" style="81" customWidth="1"/>
    <col min="6149" max="6149" width="11.42578125" style="81" customWidth="1"/>
    <col min="6150" max="6150" width="11.42578125" style="81" bestFit="1" customWidth="1"/>
    <col min="6151" max="6151" width="13.140625" style="81" bestFit="1" customWidth="1"/>
    <col min="6152" max="6154" width="11.28515625" style="81" bestFit="1" customWidth="1"/>
    <col min="6155" max="6161" width="11.28515625" style="81" customWidth="1"/>
    <col min="6162" max="6162" width="12.85546875" style="81" bestFit="1" customWidth="1"/>
    <col min="6163" max="6163" width="13.42578125" style="81" bestFit="1" customWidth="1"/>
    <col min="6164" max="6164" width="14.28515625" style="81" bestFit="1" customWidth="1"/>
    <col min="6165" max="6401" width="8.85546875" style="81"/>
    <col min="6402" max="6402" width="51.140625" style="81" customWidth="1"/>
    <col min="6403" max="6403" width="25.140625" style="81" customWidth="1"/>
    <col min="6404" max="6404" width="11.7109375" style="81" customWidth="1"/>
    <col min="6405" max="6405" width="11.42578125" style="81" customWidth="1"/>
    <col min="6406" max="6406" width="11.42578125" style="81" bestFit="1" customWidth="1"/>
    <col min="6407" max="6407" width="13.140625" style="81" bestFit="1" customWidth="1"/>
    <col min="6408" max="6410" width="11.28515625" style="81" bestFit="1" customWidth="1"/>
    <col min="6411" max="6417" width="11.28515625" style="81" customWidth="1"/>
    <col min="6418" max="6418" width="12.85546875" style="81" bestFit="1" customWidth="1"/>
    <col min="6419" max="6419" width="13.42578125" style="81" bestFit="1" customWidth="1"/>
    <col min="6420" max="6420" width="14.28515625" style="81" bestFit="1" customWidth="1"/>
    <col min="6421" max="6657" width="8.85546875" style="81"/>
    <col min="6658" max="6658" width="51.140625" style="81" customWidth="1"/>
    <col min="6659" max="6659" width="25.140625" style="81" customWidth="1"/>
    <col min="6660" max="6660" width="11.7109375" style="81" customWidth="1"/>
    <col min="6661" max="6661" width="11.42578125" style="81" customWidth="1"/>
    <col min="6662" max="6662" width="11.42578125" style="81" bestFit="1" customWidth="1"/>
    <col min="6663" max="6663" width="13.140625" style="81" bestFit="1" customWidth="1"/>
    <col min="6664" max="6666" width="11.28515625" style="81" bestFit="1" customWidth="1"/>
    <col min="6667" max="6673" width="11.28515625" style="81" customWidth="1"/>
    <col min="6674" max="6674" width="12.85546875" style="81" bestFit="1" customWidth="1"/>
    <col min="6675" max="6675" width="13.42578125" style="81" bestFit="1" customWidth="1"/>
    <col min="6676" max="6676" width="14.28515625" style="81" bestFit="1" customWidth="1"/>
    <col min="6677" max="6913" width="8.85546875" style="81"/>
    <col min="6914" max="6914" width="51.140625" style="81" customWidth="1"/>
    <col min="6915" max="6915" width="25.140625" style="81" customWidth="1"/>
    <col min="6916" max="6916" width="11.7109375" style="81" customWidth="1"/>
    <col min="6917" max="6917" width="11.42578125" style="81" customWidth="1"/>
    <col min="6918" max="6918" width="11.42578125" style="81" bestFit="1" customWidth="1"/>
    <col min="6919" max="6919" width="13.140625" style="81" bestFit="1" customWidth="1"/>
    <col min="6920" max="6922" width="11.28515625" style="81" bestFit="1" customWidth="1"/>
    <col min="6923" max="6929" width="11.28515625" style="81" customWidth="1"/>
    <col min="6930" max="6930" width="12.85546875" style="81" bestFit="1" customWidth="1"/>
    <col min="6931" max="6931" width="13.42578125" style="81" bestFit="1" customWidth="1"/>
    <col min="6932" max="6932" width="14.28515625" style="81" bestFit="1" customWidth="1"/>
    <col min="6933" max="7169" width="8.85546875" style="81"/>
    <col min="7170" max="7170" width="51.140625" style="81" customWidth="1"/>
    <col min="7171" max="7171" width="25.140625" style="81" customWidth="1"/>
    <col min="7172" max="7172" width="11.7109375" style="81" customWidth="1"/>
    <col min="7173" max="7173" width="11.42578125" style="81" customWidth="1"/>
    <col min="7174" max="7174" width="11.42578125" style="81" bestFit="1" customWidth="1"/>
    <col min="7175" max="7175" width="13.140625" style="81" bestFit="1" customWidth="1"/>
    <col min="7176" max="7178" width="11.28515625" style="81" bestFit="1" customWidth="1"/>
    <col min="7179" max="7185" width="11.28515625" style="81" customWidth="1"/>
    <col min="7186" max="7186" width="12.85546875" style="81" bestFit="1" customWidth="1"/>
    <col min="7187" max="7187" width="13.42578125" style="81" bestFit="1" customWidth="1"/>
    <col min="7188" max="7188" width="14.28515625" style="81" bestFit="1" customWidth="1"/>
    <col min="7189" max="7425" width="8.85546875" style="81"/>
    <col min="7426" max="7426" width="51.140625" style="81" customWidth="1"/>
    <col min="7427" max="7427" width="25.140625" style="81" customWidth="1"/>
    <col min="7428" max="7428" width="11.7109375" style="81" customWidth="1"/>
    <col min="7429" max="7429" width="11.42578125" style="81" customWidth="1"/>
    <col min="7430" max="7430" width="11.42578125" style="81" bestFit="1" customWidth="1"/>
    <col min="7431" max="7431" width="13.140625" style="81" bestFit="1" customWidth="1"/>
    <col min="7432" max="7434" width="11.28515625" style="81" bestFit="1" customWidth="1"/>
    <col min="7435" max="7441" width="11.28515625" style="81" customWidth="1"/>
    <col min="7442" max="7442" width="12.85546875" style="81" bestFit="1" customWidth="1"/>
    <col min="7443" max="7443" width="13.42578125" style="81" bestFit="1" customWidth="1"/>
    <col min="7444" max="7444" width="14.28515625" style="81" bestFit="1" customWidth="1"/>
    <col min="7445" max="7681" width="8.85546875" style="81"/>
    <col min="7682" max="7682" width="51.140625" style="81" customWidth="1"/>
    <col min="7683" max="7683" width="25.140625" style="81" customWidth="1"/>
    <col min="7684" max="7684" width="11.7109375" style="81" customWidth="1"/>
    <col min="7685" max="7685" width="11.42578125" style="81" customWidth="1"/>
    <col min="7686" max="7686" width="11.42578125" style="81" bestFit="1" customWidth="1"/>
    <col min="7687" max="7687" width="13.140625" style="81" bestFit="1" customWidth="1"/>
    <col min="7688" max="7690" width="11.28515625" style="81" bestFit="1" customWidth="1"/>
    <col min="7691" max="7697" width="11.28515625" style="81" customWidth="1"/>
    <col min="7698" max="7698" width="12.85546875" style="81" bestFit="1" customWidth="1"/>
    <col min="7699" max="7699" width="13.42578125" style="81" bestFit="1" customWidth="1"/>
    <col min="7700" max="7700" width="14.28515625" style="81" bestFit="1" customWidth="1"/>
    <col min="7701" max="7937" width="8.85546875" style="81"/>
    <col min="7938" max="7938" width="51.140625" style="81" customWidth="1"/>
    <col min="7939" max="7939" width="25.140625" style="81" customWidth="1"/>
    <col min="7940" max="7940" width="11.7109375" style="81" customWidth="1"/>
    <col min="7941" max="7941" width="11.42578125" style="81" customWidth="1"/>
    <col min="7942" max="7942" width="11.42578125" style="81" bestFit="1" customWidth="1"/>
    <col min="7943" max="7943" width="13.140625" style="81" bestFit="1" customWidth="1"/>
    <col min="7944" max="7946" width="11.28515625" style="81" bestFit="1" customWidth="1"/>
    <col min="7947" max="7953" width="11.28515625" style="81" customWidth="1"/>
    <col min="7954" max="7954" width="12.85546875" style="81" bestFit="1" customWidth="1"/>
    <col min="7955" max="7955" width="13.42578125" style="81" bestFit="1" customWidth="1"/>
    <col min="7956" max="7956" width="14.28515625" style="81" bestFit="1" customWidth="1"/>
    <col min="7957" max="8193" width="8.85546875" style="81"/>
    <col min="8194" max="8194" width="51.140625" style="81" customWidth="1"/>
    <col min="8195" max="8195" width="25.140625" style="81" customWidth="1"/>
    <col min="8196" max="8196" width="11.7109375" style="81" customWidth="1"/>
    <col min="8197" max="8197" width="11.42578125" style="81" customWidth="1"/>
    <col min="8198" max="8198" width="11.42578125" style="81" bestFit="1" customWidth="1"/>
    <col min="8199" max="8199" width="13.140625" style="81" bestFit="1" customWidth="1"/>
    <col min="8200" max="8202" width="11.28515625" style="81" bestFit="1" customWidth="1"/>
    <col min="8203" max="8209" width="11.28515625" style="81" customWidth="1"/>
    <col min="8210" max="8210" width="12.85546875" style="81" bestFit="1" customWidth="1"/>
    <col min="8211" max="8211" width="13.42578125" style="81" bestFit="1" customWidth="1"/>
    <col min="8212" max="8212" width="14.28515625" style="81" bestFit="1" customWidth="1"/>
    <col min="8213" max="8449" width="8.85546875" style="81"/>
    <col min="8450" max="8450" width="51.140625" style="81" customWidth="1"/>
    <col min="8451" max="8451" width="25.140625" style="81" customWidth="1"/>
    <col min="8452" max="8452" width="11.7109375" style="81" customWidth="1"/>
    <col min="8453" max="8453" width="11.42578125" style="81" customWidth="1"/>
    <col min="8454" max="8454" width="11.42578125" style="81" bestFit="1" customWidth="1"/>
    <col min="8455" max="8455" width="13.140625" style="81" bestFit="1" customWidth="1"/>
    <col min="8456" max="8458" width="11.28515625" style="81" bestFit="1" customWidth="1"/>
    <col min="8459" max="8465" width="11.28515625" style="81" customWidth="1"/>
    <col min="8466" max="8466" width="12.85546875" style="81" bestFit="1" customWidth="1"/>
    <col min="8467" max="8467" width="13.42578125" style="81" bestFit="1" customWidth="1"/>
    <col min="8468" max="8468" width="14.28515625" style="81" bestFit="1" customWidth="1"/>
    <col min="8469" max="8705" width="8.85546875" style="81"/>
    <col min="8706" max="8706" width="51.140625" style="81" customWidth="1"/>
    <col min="8707" max="8707" width="25.140625" style="81" customWidth="1"/>
    <col min="8708" max="8708" width="11.7109375" style="81" customWidth="1"/>
    <col min="8709" max="8709" width="11.42578125" style="81" customWidth="1"/>
    <col min="8710" max="8710" width="11.42578125" style="81" bestFit="1" customWidth="1"/>
    <col min="8711" max="8711" width="13.140625" style="81" bestFit="1" customWidth="1"/>
    <col min="8712" max="8714" width="11.28515625" style="81" bestFit="1" customWidth="1"/>
    <col min="8715" max="8721" width="11.28515625" style="81" customWidth="1"/>
    <col min="8722" max="8722" width="12.85546875" style="81" bestFit="1" customWidth="1"/>
    <col min="8723" max="8723" width="13.42578125" style="81" bestFit="1" customWidth="1"/>
    <col min="8724" max="8724" width="14.28515625" style="81" bestFit="1" customWidth="1"/>
    <col min="8725" max="8961" width="8.85546875" style="81"/>
    <col min="8962" max="8962" width="51.140625" style="81" customWidth="1"/>
    <col min="8963" max="8963" width="25.140625" style="81" customWidth="1"/>
    <col min="8964" max="8964" width="11.7109375" style="81" customWidth="1"/>
    <col min="8965" max="8965" width="11.42578125" style="81" customWidth="1"/>
    <col min="8966" max="8966" width="11.42578125" style="81" bestFit="1" customWidth="1"/>
    <col min="8967" max="8967" width="13.140625" style="81" bestFit="1" customWidth="1"/>
    <col min="8968" max="8970" width="11.28515625" style="81" bestFit="1" customWidth="1"/>
    <col min="8971" max="8977" width="11.28515625" style="81" customWidth="1"/>
    <col min="8978" max="8978" width="12.85546875" style="81" bestFit="1" customWidth="1"/>
    <col min="8979" max="8979" width="13.42578125" style="81" bestFit="1" customWidth="1"/>
    <col min="8980" max="8980" width="14.28515625" style="81" bestFit="1" customWidth="1"/>
    <col min="8981" max="9217" width="8.85546875" style="81"/>
    <col min="9218" max="9218" width="51.140625" style="81" customWidth="1"/>
    <col min="9219" max="9219" width="25.140625" style="81" customWidth="1"/>
    <col min="9220" max="9220" width="11.7109375" style="81" customWidth="1"/>
    <col min="9221" max="9221" width="11.42578125" style="81" customWidth="1"/>
    <col min="9222" max="9222" width="11.42578125" style="81" bestFit="1" customWidth="1"/>
    <col min="9223" max="9223" width="13.140625" style="81" bestFit="1" customWidth="1"/>
    <col min="9224" max="9226" width="11.28515625" style="81" bestFit="1" customWidth="1"/>
    <col min="9227" max="9233" width="11.28515625" style="81" customWidth="1"/>
    <col min="9234" max="9234" width="12.85546875" style="81" bestFit="1" customWidth="1"/>
    <col min="9235" max="9235" width="13.42578125" style="81" bestFit="1" customWidth="1"/>
    <col min="9236" max="9236" width="14.28515625" style="81" bestFit="1" customWidth="1"/>
    <col min="9237" max="9473" width="8.85546875" style="81"/>
    <col min="9474" max="9474" width="51.140625" style="81" customWidth="1"/>
    <col min="9475" max="9475" width="25.140625" style="81" customWidth="1"/>
    <col min="9476" max="9476" width="11.7109375" style="81" customWidth="1"/>
    <col min="9477" max="9477" width="11.42578125" style="81" customWidth="1"/>
    <col min="9478" max="9478" width="11.42578125" style="81" bestFit="1" customWidth="1"/>
    <col min="9479" max="9479" width="13.140625" style="81" bestFit="1" customWidth="1"/>
    <col min="9480" max="9482" width="11.28515625" style="81" bestFit="1" customWidth="1"/>
    <col min="9483" max="9489" width="11.28515625" style="81" customWidth="1"/>
    <col min="9490" max="9490" width="12.85546875" style="81" bestFit="1" customWidth="1"/>
    <col min="9491" max="9491" width="13.42578125" style="81" bestFit="1" customWidth="1"/>
    <col min="9492" max="9492" width="14.28515625" style="81" bestFit="1" customWidth="1"/>
    <col min="9493" max="9729" width="8.85546875" style="81"/>
    <col min="9730" max="9730" width="51.140625" style="81" customWidth="1"/>
    <col min="9731" max="9731" width="25.140625" style="81" customWidth="1"/>
    <col min="9732" max="9732" width="11.7109375" style="81" customWidth="1"/>
    <col min="9733" max="9733" width="11.42578125" style="81" customWidth="1"/>
    <col min="9734" max="9734" width="11.42578125" style="81" bestFit="1" customWidth="1"/>
    <col min="9735" max="9735" width="13.140625" style="81" bestFit="1" customWidth="1"/>
    <col min="9736" max="9738" width="11.28515625" style="81" bestFit="1" customWidth="1"/>
    <col min="9739" max="9745" width="11.28515625" style="81" customWidth="1"/>
    <col min="9746" max="9746" width="12.85546875" style="81" bestFit="1" customWidth="1"/>
    <col min="9747" max="9747" width="13.42578125" style="81" bestFit="1" customWidth="1"/>
    <col min="9748" max="9748" width="14.28515625" style="81" bestFit="1" customWidth="1"/>
    <col min="9749" max="9985" width="8.85546875" style="81"/>
    <col min="9986" max="9986" width="51.140625" style="81" customWidth="1"/>
    <col min="9987" max="9987" width="25.140625" style="81" customWidth="1"/>
    <col min="9988" max="9988" width="11.7109375" style="81" customWidth="1"/>
    <col min="9989" max="9989" width="11.42578125" style="81" customWidth="1"/>
    <col min="9990" max="9990" width="11.42578125" style="81" bestFit="1" customWidth="1"/>
    <col min="9991" max="9991" width="13.140625" style="81" bestFit="1" customWidth="1"/>
    <col min="9992" max="9994" width="11.28515625" style="81" bestFit="1" customWidth="1"/>
    <col min="9995" max="10001" width="11.28515625" style="81" customWidth="1"/>
    <col min="10002" max="10002" width="12.85546875" style="81" bestFit="1" customWidth="1"/>
    <col min="10003" max="10003" width="13.42578125" style="81" bestFit="1" customWidth="1"/>
    <col min="10004" max="10004" width="14.28515625" style="81" bestFit="1" customWidth="1"/>
    <col min="10005" max="10241" width="8.85546875" style="81"/>
    <col min="10242" max="10242" width="51.140625" style="81" customWidth="1"/>
    <col min="10243" max="10243" width="25.140625" style="81" customWidth="1"/>
    <col min="10244" max="10244" width="11.7109375" style="81" customWidth="1"/>
    <col min="10245" max="10245" width="11.42578125" style="81" customWidth="1"/>
    <col min="10246" max="10246" width="11.42578125" style="81" bestFit="1" customWidth="1"/>
    <col min="10247" max="10247" width="13.140625" style="81" bestFit="1" customWidth="1"/>
    <col min="10248" max="10250" width="11.28515625" style="81" bestFit="1" customWidth="1"/>
    <col min="10251" max="10257" width="11.28515625" style="81" customWidth="1"/>
    <col min="10258" max="10258" width="12.85546875" style="81" bestFit="1" customWidth="1"/>
    <col min="10259" max="10259" width="13.42578125" style="81" bestFit="1" customWidth="1"/>
    <col min="10260" max="10260" width="14.28515625" style="81" bestFit="1" customWidth="1"/>
    <col min="10261" max="10497" width="8.85546875" style="81"/>
    <col min="10498" max="10498" width="51.140625" style="81" customWidth="1"/>
    <col min="10499" max="10499" width="25.140625" style="81" customWidth="1"/>
    <col min="10500" max="10500" width="11.7109375" style="81" customWidth="1"/>
    <col min="10501" max="10501" width="11.42578125" style="81" customWidth="1"/>
    <col min="10502" max="10502" width="11.42578125" style="81" bestFit="1" customWidth="1"/>
    <col min="10503" max="10503" width="13.140625" style="81" bestFit="1" customWidth="1"/>
    <col min="10504" max="10506" width="11.28515625" style="81" bestFit="1" customWidth="1"/>
    <col min="10507" max="10513" width="11.28515625" style="81" customWidth="1"/>
    <col min="10514" max="10514" width="12.85546875" style="81" bestFit="1" customWidth="1"/>
    <col min="10515" max="10515" width="13.42578125" style="81" bestFit="1" customWidth="1"/>
    <col min="10516" max="10516" width="14.28515625" style="81" bestFit="1" customWidth="1"/>
    <col min="10517" max="10753" width="8.85546875" style="81"/>
    <col min="10754" max="10754" width="51.140625" style="81" customWidth="1"/>
    <col min="10755" max="10755" width="25.140625" style="81" customWidth="1"/>
    <col min="10756" max="10756" width="11.7109375" style="81" customWidth="1"/>
    <col min="10757" max="10757" width="11.42578125" style="81" customWidth="1"/>
    <col min="10758" max="10758" width="11.42578125" style="81" bestFit="1" customWidth="1"/>
    <col min="10759" max="10759" width="13.140625" style="81" bestFit="1" customWidth="1"/>
    <col min="10760" max="10762" width="11.28515625" style="81" bestFit="1" customWidth="1"/>
    <col min="10763" max="10769" width="11.28515625" style="81" customWidth="1"/>
    <col min="10770" max="10770" width="12.85546875" style="81" bestFit="1" customWidth="1"/>
    <col min="10771" max="10771" width="13.42578125" style="81" bestFit="1" customWidth="1"/>
    <col min="10772" max="10772" width="14.28515625" style="81" bestFit="1" customWidth="1"/>
    <col min="10773" max="11009" width="8.85546875" style="81"/>
    <col min="11010" max="11010" width="51.140625" style="81" customWidth="1"/>
    <col min="11011" max="11011" width="25.140625" style="81" customWidth="1"/>
    <col min="11012" max="11012" width="11.7109375" style="81" customWidth="1"/>
    <col min="11013" max="11013" width="11.42578125" style="81" customWidth="1"/>
    <col min="11014" max="11014" width="11.42578125" style="81" bestFit="1" customWidth="1"/>
    <col min="11015" max="11015" width="13.140625" style="81" bestFit="1" customWidth="1"/>
    <col min="11016" max="11018" width="11.28515625" style="81" bestFit="1" customWidth="1"/>
    <col min="11019" max="11025" width="11.28515625" style="81" customWidth="1"/>
    <col min="11026" max="11026" width="12.85546875" style="81" bestFit="1" customWidth="1"/>
    <col min="11027" max="11027" width="13.42578125" style="81" bestFit="1" customWidth="1"/>
    <col min="11028" max="11028" width="14.28515625" style="81" bestFit="1" customWidth="1"/>
    <col min="11029" max="11265" width="8.85546875" style="81"/>
    <col min="11266" max="11266" width="51.140625" style="81" customWidth="1"/>
    <col min="11267" max="11267" width="25.140625" style="81" customWidth="1"/>
    <col min="11268" max="11268" width="11.7109375" style="81" customWidth="1"/>
    <col min="11269" max="11269" width="11.42578125" style="81" customWidth="1"/>
    <col min="11270" max="11270" width="11.42578125" style="81" bestFit="1" customWidth="1"/>
    <col min="11271" max="11271" width="13.140625" style="81" bestFit="1" customWidth="1"/>
    <col min="11272" max="11274" width="11.28515625" style="81" bestFit="1" customWidth="1"/>
    <col min="11275" max="11281" width="11.28515625" style="81" customWidth="1"/>
    <col min="11282" max="11282" width="12.85546875" style="81" bestFit="1" customWidth="1"/>
    <col min="11283" max="11283" width="13.42578125" style="81" bestFit="1" customWidth="1"/>
    <col min="11284" max="11284" width="14.28515625" style="81" bestFit="1" customWidth="1"/>
    <col min="11285" max="11521" width="8.85546875" style="81"/>
    <col min="11522" max="11522" width="51.140625" style="81" customWidth="1"/>
    <col min="11523" max="11523" width="25.140625" style="81" customWidth="1"/>
    <col min="11524" max="11524" width="11.7109375" style="81" customWidth="1"/>
    <col min="11525" max="11525" width="11.42578125" style="81" customWidth="1"/>
    <col min="11526" max="11526" width="11.42578125" style="81" bestFit="1" customWidth="1"/>
    <col min="11527" max="11527" width="13.140625" style="81" bestFit="1" customWidth="1"/>
    <col min="11528" max="11530" width="11.28515625" style="81" bestFit="1" customWidth="1"/>
    <col min="11531" max="11537" width="11.28515625" style="81" customWidth="1"/>
    <col min="11538" max="11538" width="12.85546875" style="81" bestFit="1" customWidth="1"/>
    <col min="11539" max="11539" width="13.42578125" style="81" bestFit="1" customWidth="1"/>
    <col min="11540" max="11540" width="14.28515625" style="81" bestFit="1" customWidth="1"/>
    <col min="11541" max="11777" width="8.85546875" style="81"/>
    <col min="11778" max="11778" width="51.140625" style="81" customWidth="1"/>
    <col min="11779" max="11779" width="25.140625" style="81" customWidth="1"/>
    <col min="11780" max="11780" width="11.7109375" style="81" customWidth="1"/>
    <col min="11781" max="11781" width="11.42578125" style="81" customWidth="1"/>
    <col min="11782" max="11782" width="11.42578125" style="81" bestFit="1" customWidth="1"/>
    <col min="11783" max="11783" width="13.140625" style="81" bestFit="1" customWidth="1"/>
    <col min="11784" max="11786" width="11.28515625" style="81" bestFit="1" customWidth="1"/>
    <col min="11787" max="11793" width="11.28515625" style="81" customWidth="1"/>
    <col min="11794" max="11794" width="12.85546875" style="81" bestFit="1" customWidth="1"/>
    <col min="11795" max="11795" width="13.42578125" style="81" bestFit="1" customWidth="1"/>
    <col min="11796" max="11796" width="14.28515625" style="81" bestFit="1" customWidth="1"/>
    <col min="11797" max="12033" width="8.85546875" style="81"/>
    <col min="12034" max="12034" width="51.140625" style="81" customWidth="1"/>
    <col min="12035" max="12035" width="25.140625" style="81" customWidth="1"/>
    <col min="12036" max="12036" width="11.7109375" style="81" customWidth="1"/>
    <col min="12037" max="12037" width="11.42578125" style="81" customWidth="1"/>
    <col min="12038" max="12038" width="11.42578125" style="81" bestFit="1" customWidth="1"/>
    <col min="12039" max="12039" width="13.140625" style="81" bestFit="1" customWidth="1"/>
    <col min="12040" max="12042" width="11.28515625" style="81" bestFit="1" customWidth="1"/>
    <col min="12043" max="12049" width="11.28515625" style="81" customWidth="1"/>
    <col min="12050" max="12050" width="12.85546875" style="81" bestFit="1" customWidth="1"/>
    <col min="12051" max="12051" width="13.42578125" style="81" bestFit="1" customWidth="1"/>
    <col min="12052" max="12052" width="14.28515625" style="81" bestFit="1" customWidth="1"/>
    <col min="12053" max="12289" width="8.85546875" style="81"/>
    <col min="12290" max="12290" width="51.140625" style="81" customWidth="1"/>
    <col min="12291" max="12291" width="25.140625" style="81" customWidth="1"/>
    <col min="12292" max="12292" width="11.7109375" style="81" customWidth="1"/>
    <col min="12293" max="12293" width="11.42578125" style="81" customWidth="1"/>
    <col min="12294" max="12294" width="11.42578125" style="81" bestFit="1" customWidth="1"/>
    <col min="12295" max="12295" width="13.140625" style="81" bestFit="1" customWidth="1"/>
    <col min="12296" max="12298" width="11.28515625" style="81" bestFit="1" customWidth="1"/>
    <col min="12299" max="12305" width="11.28515625" style="81" customWidth="1"/>
    <col min="12306" max="12306" width="12.85546875" style="81" bestFit="1" customWidth="1"/>
    <col min="12307" max="12307" width="13.42578125" style="81" bestFit="1" customWidth="1"/>
    <col min="12308" max="12308" width="14.28515625" style="81" bestFit="1" customWidth="1"/>
    <col min="12309" max="12545" width="8.85546875" style="81"/>
    <col min="12546" max="12546" width="51.140625" style="81" customWidth="1"/>
    <col min="12547" max="12547" width="25.140625" style="81" customWidth="1"/>
    <col min="12548" max="12548" width="11.7109375" style="81" customWidth="1"/>
    <col min="12549" max="12549" width="11.42578125" style="81" customWidth="1"/>
    <col min="12550" max="12550" width="11.42578125" style="81" bestFit="1" customWidth="1"/>
    <col min="12551" max="12551" width="13.140625" style="81" bestFit="1" customWidth="1"/>
    <col min="12552" max="12554" width="11.28515625" style="81" bestFit="1" customWidth="1"/>
    <col min="12555" max="12561" width="11.28515625" style="81" customWidth="1"/>
    <col min="12562" max="12562" width="12.85546875" style="81" bestFit="1" customWidth="1"/>
    <col min="12563" max="12563" width="13.42578125" style="81" bestFit="1" customWidth="1"/>
    <col min="12564" max="12564" width="14.28515625" style="81" bestFit="1" customWidth="1"/>
    <col min="12565" max="12801" width="8.85546875" style="81"/>
    <col min="12802" max="12802" width="51.140625" style="81" customWidth="1"/>
    <col min="12803" max="12803" width="25.140625" style="81" customWidth="1"/>
    <col min="12804" max="12804" width="11.7109375" style="81" customWidth="1"/>
    <col min="12805" max="12805" width="11.42578125" style="81" customWidth="1"/>
    <col min="12806" max="12806" width="11.42578125" style="81" bestFit="1" customWidth="1"/>
    <col min="12807" max="12807" width="13.140625" style="81" bestFit="1" customWidth="1"/>
    <col min="12808" max="12810" width="11.28515625" style="81" bestFit="1" customWidth="1"/>
    <col min="12811" max="12817" width="11.28515625" style="81" customWidth="1"/>
    <col min="12818" max="12818" width="12.85546875" style="81" bestFit="1" customWidth="1"/>
    <col min="12819" max="12819" width="13.42578125" style="81" bestFit="1" customWidth="1"/>
    <col min="12820" max="12820" width="14.28515625" style="81" bestFit="1" customWidth="1"/>
    <col min="12821" max="13057" width="8.85546875" style="81"/>
    <col min="13058" max="13058" width="51.140625" style="81" customWidth="1"/>
    <col min="13059" max="13059" width="25.140625" style="81" customWidth="1"/>
    <col min="13060" max="13060" width="11.7109375" style="81" customWidth="1"/>
    <col min="13061" max="13061" width="11.42578125" style="81" customWidth="1"/>
    <col min="13062" max="13062" width="11.42578125" style="81" bestFit="1" customWidth="1"/>
    <col min="13063" max="13063" width="13.140625" style="81" bestFit="1" customWidth="1"/>
    <col min="13064" max="13066" width="11.28515625" style="81" bestFit="1" customWidth="1"/>
    <col min="13067" max="13073" width="11.28515625" style="81" customWidth="1"/>
    <col min="13074" max="13074" width="12.85546875" style="81" bestFit="1" customWidth="1"/>
    <col min="13075" max="13075" width="13.42578125" style="81" bestFit="1" customWidth="1"/>
    <col min="13076" max="13076" width="14.28515625" style="81" bestFit="1" customWidth="1"/>
    <col min="13077" max="13313" width="8.85546875" style="81"/>
    <col min="13314" max="13314" width="51.140625" style="81" customWidth="1"/>
    <col min="13315" max="13315" width="25.140625" style="81" customWidth="1"/>
    <col min="13316" max="13316" width="11.7109375" style="81" customWidth="1"/>
    <col min="13317" max="13317" width="11.42578125" style="81" customWidth="1"/>
    <col min="13318" max="13318" width="11.42578125" style="81" bestFit="1" customWidth="1"/>
    <col min="13319" max="13319" width="13.140625" style="81" bestFit="1" customWidth="1"/>
    <col min="13320" max="13322" width="11.28515625" style="81" bestFit="1" customWidth="1"/>
    <col min="13323" max="13329" width="11.28515625" style="81" customWidth="1"/>
    <col min="13330" max="13330" width="12.85546875" style="81" bestFit="1" customWidth="1"/>
    <col min="13331" max="13331" width="13.42578125" style="81" bestFit="1" customWidth="1"/>
    <col min="13332" max="13332" width="14.28515625" style="81" bestFit="1" customWidth="1"/>
    <col min="13333" max="13569" width="8.85546875" style="81"/>
    <col min="13570" max="13570" width="51.140625" style="81" customWidth="1"/>
    <col min="13571" max="13571" width="25.140625" style="81" customWidth="1"/>
    <col min="13572" max="13572" width="11.7109375" style="81" customWidth="1"/>
    <col min="13573" max="13573" width="11.42578125" style="81" customWidth="1"/>
    <col min="13574" max="13574" width="11.42578125" style="81" bestFit="1" customWidth="1"/>
    <col min="13575" max="13575" width="13.140625" style="81" bestFit="1" customWidth="1"/>
    <col min="13576" max="13578" width="11.28515625" style="81" bestFit="1" customWidth="1"/>
    <col min="13579" max="13585" width="11.28515625" style="81" customWidth="1"/>
    <col min="13586" max="13586" width="12.85546875" style="81" bestFit="1" customWidth="1"/>
    <col min="13587" max="13587" width="13.42578125" style="81" bestFit="1" customWidth="1"/>
    <col min="13588" max="13588" width="14.28515625" style="81" bestFit="1" customWidth="1"/>
    <col min="13589" max="13825" width="8.85546875" style="81"/>
    <col min="13826" max="13826" width="51.140625" style="81" customWidth="1"/>
    <col min="13827" max="13827" width="25.140625" style="81" customWidth="1"/>
    <col min="13828" max="13828" width="11.7109375" style="81" customWidth="1"/>
    <col min="13829" max="13829" width="11.42578125" style="81" customWidth="1"/>
    <col min="13830" max="13830" width="11.42578125" style="81" bestFit="1" customWidth="1"/>
    <col min="13831" max="13831" width="13.140625" style="81" bestFit="1" customWidth="1"/>
    <col min="13832" max="13834" width="11.28515625" style="81" bestFit="1" customWidth="1"/>
    <col min="13835" max="13841" width="11.28515625" style="81" customWidth="1"/>
    <col min="13842" max="13842" width="12.85546875" style="81" bestFit="1" customWidth="1"/>
    <col min="13843" max="13843" width="13.42578125" style="81" bestFit="1" customWidth="1"/>
    <col min="13844" max="13844" width="14.28515625" style="81" bestFit="1" customWidth="1"/>
    <col min="13845" max="14081" width="8.85546875" style="81"/>
    <col min="14082" max="14082" width="51.140625" style="81" customWidth="1"/>
    <col min="14083" max="14083" width="25.140625" style="81" customWidth="1"/>
    <col min="14084" max="14084" width="11.7109375" style="81" customWidth="1"/>
    <col min="14085" max="14085" width="11.42578125" style="81" customWidth="1"/>
    <col min="14086" max="14086" width="11.42578125" style="81" bestFit="1" customWidth="1"/>
    <col min="14087" max="14087" width="13.140625" style="81" bestFit="1" customWidth="1"/>
    <col min="14088" max="14090" width="11.28515625" style="81" bestFit="1" customWidth="1"/>
    <col min="14091" max="14097" width="11.28515625" style="81" customWidth="1"/>
    <col min="14098" max="14098" width="12.85546875" style="81" bestFit="1" customWidth="1"/>
    <col min="14099" max="14099" width="13.42578125" style="81" bestFit="1" customWidth="1"/>
    <col min="14100" max="14100" width="14.28515625" style="81" bestFit="1" customWidth="1"/>
    <col min="14101" max="14337" width="8.85546875" style="81"/>
    <col min="14338" max="14338" width="51.140625" style="81" customWidth="1"/>
    <col min="14339" max="14339" width="25.140625" style="81" customWidth="1"/>
    <col min="14340" max="14340" width="11.7109375" style="81" customWidth="1"/>
    <col min="14341" max="14341" width="11.42578125" style="81" customWidth="1"/>
    <col min="14342" max="14342" width="11.42578125" style="81" bestFit="1" customWidth="1"/>
    <col min="14343" max="14343" width="13.140625" style="81" bestFit="1" customWidth="1"/>
    <col min="14344" max="14346" width="11.28515625" style="81" bestFit="1" customWidth="1"/>
    <col min="14347" max="14353" width="11.28515625" style="81" customWidth="1"/>
    <col min="14354" max="14354" width="12.85546875" style="81" bestFit="1" customWidth="1"/>
    <col min="14355" max="14355" width="13.42578125" style="81" bestFit="1" customWidth="1"/>
    <col min="14356" max="14356" width="14.28515625" style="81" bestFit="1" customWidth="1"/>
    <col min="14357" max="14593" width="8.85546875" style="81"/>
    <col min="14594" max="14594" width="51.140625" style="81" customWidth="1"/>
    <col min="14595" max="14595" width="25.140625" style="81" customWidth="1"/>
    <col min="14596" max="14596" width="11.7109375" style="81" customWidth="1"/>
    <col min="14597" max="14597" width="11.42578125" style="81" customWidth="1"/>
    <col min="14598" max="14598" width="11.42578125" style="81" bestFit="1" customWidth="1"/>
    <col min="14599" max="14599" width="13.140625" style="81" bestFit="1" customWidth="1"/>
    <col min="14600" max="14602" width="11.28515625" style="81" bestFit="1" customWidth="1"/>
    <col min="14603" max="14609" width="11.28515625" style="81" customWidth="1"/>
    <col min="14610" max="14610" width="12.85546875" style="81" bestFit="1" customWidth="1"/>
    <col min="14611" max="14611" width="13.42578125" style="81" bestFit="1" customWidth="1"/>
    <col min="14612" max="14612" width="14.28515625" style="81" bestFit="1" customWidth="1"/>
    <col min="14613" max="14849" width="8.85546875" style="81"/>
    <col min="14850" max="14850" width="51.140625" style="81" customWidth="1"/>
    <col min="14851" max="14851" width="25.140625" style="81" customWidth="1"/>
    <col min="14852" max="14852" width="11.7109375" style="81" customWidth="1"/>
    <col min="14853" max="14853" width="11.42578125" style="81" customWidth="1"/>
    <col min="14854" max="14854" width="11.42578125" style="81" bestFit="1" customWidth="1"/>
    <col min="14855" max="14855" width="13.140625" style="81" bestFit="1" customWidth="1"/>
    <col min="14856" max="14858" width="11.28515625" style="81" bestFit="1" customWidth="1"/>
    <col min="14859" max="14865" width="11.28515625" style="81" customWidth="1"/>
    <col min="14866" max="14866" width="12.85546875" style="81" bestFit="1" customWidth="1"/>
    <col min="14867" max="14867" width="13.42578125" style="81" bestFit="1" customWidth="1"/>
    <col min="14868" max="14868" width="14.28515625" style="81" bestFit="1" customWidth="1"/>
    <col min="14869" max="15105" width="8.85546875" style="81"/>
    <col min="15106" max="15106" width="51.140625" style="81" customWidth="1"/>
    <col min="15107" max="15107" width="25.140625" style="81" customWidth="1"/>
    <col min="15108" max="15108" width="11.7109375" style="81" customWidth="1"/>
    <col min="15109" max="15109" width="11.42578125" style="81" customWidth="1"/>
    <col min="15110" max="15110" width="11.42578125" style="81" bestFit="1" customWidth="1"/>
    <col min="15111" max="15111" width="13.140625" style="81" bestFit="1" customWidth="1"/>
    <col min="15112" max="15114" width="11.28515625" style="81" bestFit="1" customWidth="1"/>
    <col min="15115" max="15121" width="11.28515625" style="81" customWidth="1"/>
    <col min="15122" max="15122" width="12.85546875" style="81" bestFit="1" customWidth="1"/>
    <col min="15123" max="15123" width="13.42578125" style="81" bestFit="1" customWidth="1"/>
    <col min="15124" max="15124" width="14.28515625" style="81" bestFit="1" customWidth="1"/>
    <col min="15125" max="15361" width="8.85546875" style="81"/>
    <col min="15362" max="15362" width="51.140625" style="81" customWidth="1"/>
    <col min="15363" max="15363" width="25.140625" style="81" customWidth="1"/>
    <col min="15364" max="15364" width="11.7109375" style="81" customWidth="1"/>
    <col min="15365" max="15365" width="11.42578125" style="81" customWidth="1"/>
    <col min="15366" max="15366" width="11.42578125" style="81" bestFit="1" customWidth="1"/>
    <col min="15367" max="15367" width="13.140625" style="81" bestFit="1" customWidth="1"/>
    <col min="15368" max="15370" width="11.28515625" style="81" bestFit="1" customWidth="1"/>
    <col min="15371" max="15377" width="11.28515625" style="81" customWidth="1"/>
    <col min="15378" max="15378" width="12.85546875" style="81" bestFit="1" customWidth="1"/>
    <col min="15379" max="15379" width="13.42578125" style="81" bestFit="1" customWidth="1"/>
    <col min="15380" max="15380" width="14.28515625" style="81" bestFit="1" customWidth="1"/>
    <col min="15381" max="15617" width="8.85546875" style="81"/>
    <col min="15618" max="15618" width="51.140625" style="81" customWidth="1"/>
    <col min="15619" max="15619" width="25.140625" style="81" customWidth="1"/>
    <col min="15620" max="15620" width="11.7109375" style="81" customWidth="1"/>
    <col min="15621" max="15621" width="11.42578125" style="81" customWidth="1"/>
    <col min="15622" max="15622" width="11.42578125" style="81" bestFit="1" customWidth="1"/>
    <col min="15623" max="15623" width="13.140625" style="81" bestFit="1" customWidth="1"/>
    <col min="15624" max="15626" width="11.28515625" style="81" bestFit="1" customWidth="1"/>
    <col min="15627" max="15633" width="11.28515625" style="81" customWidth="1"/>
    <col min="15634" max="15634" width="12.85546875" style="81" bestFit="1" customWidth="1"/>
    <col min="15635" max="15635" width="13.42578125" style="81" bestFit="1" customWidth="1"/>
    <col min="15636" max="15636" width="14.28515625" style="81" bestFit="1" customWidth="1"/>
    <col min="15637" max="15873" width="8.85546875" style="81"/>
    <col min="15874" max="15874" width="51.140625" style="81" customWidth="1"/>
    <col min="15875" max="15875" width="25.140625" style="81" customWidth="1"/>
    <col min="15876" max="15876" width="11.7109375" style="81" customWidth="1"/>
    <col min="15877" max="15877" width="11.42578125" style="81" customWidth="1"/>
    <col min="15878" max="15878" width="11.42578125" style="81" bestFit="1" customWidth="1"/>
    <col min="15879" max="15879" width="13.140625" style="81" bestFit="1" customWidth="1"/>
    <col min="15880" max="15882" width="11.28515625" style="81" bestFit="1" customWidth="1"/>
    <col min="15883" max="15889" width="11.28515625" style="81" customWidth="1"/>
    <col min="15890" max="15890" width="12.85546875" style="81" bestFit="1" customWidth="1"/>
    <col min="15891" max="15891" width="13.42578125" style="81" bestFit="1" customWidth="1"/>
    <col min="15892" max="15892" width="14.28515625" style="81" bestFit="1" customWidth="1"/>
    <col min="15893" max="16129" width="8.85546875" style="81"/>
    <col min="16130" max="16130" width="51.140625" style="81" customWidth="1"/>
    <col min="16131" max="16131" width="25.140625" style="81" customWidth="1"/>
    <col min="16132" max="16132" width="11.7109375" style="81" customWidth="1"/>
    <col min="16133" max="16133" width="11.42578125" style="81" customWidth="1"/>
    <col min="16134" max="16134" width="11.42578125" style="81" bestFit="1" customWidth="1"/>
    <col min="16135" max="16135" width="13.140625" style="81" bestFit="1" customWidth="1"/>
    <col min="16136" max="16138" width="11.28515625" style="81" bestFit="1" customWidth="1"/>
    <col min="16139" max="16145" width="11.28515625" style="81" customWidth="1"/>
    <col min="16146" max="16146" width="12.85546875" style="81" bestFit="1" customWidth="1"/>
    <col min="16147" max="16147" width="13.42578125" style="81" bestFit="1" customWidth="1"/>
    <col min="16148" max="16148" width="14.28515625" style="81" bestFit="1" customWidth="1"/>
    <col min="16149" max="16384" width="8.85546875" style="81"/>
  </cols>
  <sheetData>
    <row r="1" spans="1:17" x14ac:dyDescent="0.2">
      <c r="A1" s="76"/>
      <c r="B1" s="254" t="s">
        <v>344</v>
      </c>
      <c r="C1" s="254" t="s">
        <v>494</v>
      </c>
      <c r="E1" s="78" t="s">
        <v>190</v>
      </c>
      <c r="F1" s="79" t="s">
        <v>220</v>
      </c>
      <c r="G1" s="79" t="s">
        <v>288</v>
      </c>
      <c r="H1" s="79" t="s">
        <v>495</v>
      </c>
      <c r="I1" s="79" t="s">
        <v>239</v>
      </c>
      <c r="J1" s="79" t="s">
        <v>240</v>
      </c>
      <c r="K1" s="79" t="s">
        <v>241</v>
      </c>
      <c r="L1" s="79" t="s">
        <v>242</v>
      </c>
      <c r="M1" s="79" t="s">
        <v>496</v>
      </c>
      <c r="N1" s="79" t="s">
        <v>289</v>
      </c>
      <c r="O1" s="80" t="s">
        <v>137</v>
      </c>
    </row>
    <row r="2" spans="1:17" x14ac:dyDescent="0.2">
      <c r="A2" s="83" t="s">
        <v>258</v>
      </c>
      <c r="B2" s="250">
        <v>82583</v>
      </c>
      <c r="C2" s="250">
        <v>100000</v>
      </c>
      <c r="E2" s="78" t="s">
        <v>140</v>
      </c>
      <c r="F2" s="163">
        <v>887</v>
      </c>
      <c r="G2" s="163">
        <v>775</v>
      </c>
      <c r="H2" s="163">
        <v>361</v>
      </c>
      <c r="I2" s="163">
        <v>426</v>
      </c>
      <c r="J2" s="163">
        <v>157</v>
      </c>
      <c r="K2" s="163">
        <v>211</v>
      </c>
      <c r="L2" s="163">
        <v>121</v>
      </c>
      <c r="M2" s="163">
        <v>8</v>
      </c>
      <c r="N2" s="163">
        <v>6</v>
      </c>
      <c r="O2" s="163">
        <f>SUM(F2:N2)</f>
        <v>2952</v>
      </c>
    </row>
    <row r="3" spans="1:17" x14ac:dyDescent="0.2">
      <c r="A3" s="83" t="s">
        <v>158</v>
      </c>
      <c r="B3" s="250">
        <v>64776</v>
      </c>
      <c r="C3" s="250">
        <v>100000</v>
      </c>
      <c r="E3" s="78" t="s">
        <v>141</v>
      </c>
      <c r="F3" s="377">
        <v>117</v>
      </c>
      <c r="G3" s="377">
        <v>134</v>
      </c>
      <c r="H3" s="377">
        <v>107</v>
      </c>
      <c r="I3" s="377">
        <v>99</v>
      </c>
      <c r="J3" s="377">
        <v>39</v>
      </c>
      <c r="K3" s="377">
        <v>47</v>
      </c>
      <c r="L3" s="377">
        <v>16</v>
      </c>
      <c r="M3" s="377">
        <v>2</v>
      </c>
      <c r="N3" s="377">
        <v>0</v>
      </c>
      <c r="O3" s="163">
        <v>750</v>
      </c>
      <c r="P3" s="387">
        <f>O3*0.8</f>
        <v>600</v>
      </c>
    </row>
    <row r="4" spans="1:17" x14ac:dyDescent="0.2">
      <c r="A4" s="83" t="s">
        <v>497</v>
      </c>
      <c r="B4" s="250">
        <v>82568</v>
      </c>
      <c r="C4" s="250">
        <v>100000</v>
      </c>
      <c r="E4" s="78" t="s">
        <v>142</v>
      </c>
      <c r="F4" s="90">
        <f t="shared" ref="F4:L4" si="0">F3/F2</f>
        <v>0.1319052987598647</v>
      </c>
      <c r="G4" s="90">
        <f t="shared" si="0"/>
        <v>0.17290322580645162</v>
      </c>
      <c r="H4" s="90">
        <f t="shared" si="0"/>
        <v>0.296398891966759</v>
      </c>
      <c r="I4" s="90">
        <f t="shared" si="0"/>
        <v>0.23239436619718309</v>
      </c>
      <c r="J4" s="90">
        <f t="shared" si="0"/>
        <v>0.24840764331210191</v>
      </c>
      <c r="K4" s="90">
        <f t="shared" si="0"/>
        <v>0.22274881516587677</v>
      </c>
      <c r="L4" s="90">
        <f t="shared" si="0"/>
        <v>0.13223140495867769</v>
      </c>
      <c r="M4" s="90">
        <f t="shared" ref="M4:N4" si="1">M3/M2</f>
        <v>0.25</v>
      </c>
      <c r="N4" s="90">
        <f t="shared" si="1"/>
        <v>0</v>
      </c>
      <c r="O4" s="90">
        <f>O3/O2</f>
        <v>0.25406504065040653</v>
      </c>
    </row>
    <row r="5" spans="1:17" x14ac:dyDescent="0.2">
      <c r="A5" s="83" t="s">
        <v>262</v>
      </c>
      <c r="B5" s="250">
        <v>72140</v>
      </c>
      <c r="C5" s="250">
        <v>100000</v>
      </c>
      <c r="E5" s="78" t="s">
        <v>304</v>
      </c>
      <c r="F5" s="89"/>
      <c r="G5" s="89"/>
      <c r="H5" s="89"/>
      <c r="I5" s="89"/>
      <c r="J5" s="89"/>
      <c r="K5" s="89"/>
      <c r="L5" s="89"/>
      <c r="M5" s="89"/>
      <c r="N5" s="89"/>
      <c r="O5" s="89">
        <f>SUM(M69:M69)</f>
        <v>59</v>
      </c>
      <c r="P5" s="117">
        <f>O5-O3</f>
        <v>-691</v>
      </c>
    </row>
    <row r="6" spans="1:17" x14ac:dyDescent="0.2">
      <c r="A6" s="83" t="s">
        <v>261</v>
      </c>
      <c r="B6" s="250">
        <v>99134</v>
      </c>
      <c r="C6" s="250">
        <v>100000</v>
      </c>
      <c r="E6" s="78" t="s">
        <v>142</v>
      </c>
      <c r="F6" s="90">
        <f t="shared" ref="F6:L6" si="2">F5/F2</f>
        <v>0</v>
      </c>
      <c r="G6" s="90">
        <f t="shared" si="2"/>
        <v>0</v>
      </c>
      <c r="H6" s="90">
        <f t="shared" si="2"/>
        <v>0</v>
      </c>
      <c r="I6" s="90">
        <f t="shared" si="2"/>
        <v>0</v>
      </c>
      <c r="J6" s="90">
        <f t="shared" si="2"/>
        <v>0</v>
      </c>
      <c r="K6" s="90">
        <f t="shared" si="2"/>
        <v>0</v>
      </c>
      <c r="L6" s="90">
        <f t="shared" si="2"/>
        <v>0</v>
      </c>
      <c r="M6" s="90"/>
      <c r="N6" s="90"/>
      <c r="O6" s="90">
        <f>O5/O2</f>
        <v>1.9986449864498646E-2</v>
      </c>
      <c r="P6" s="81"/>
      <c r="Q6" s="81"/>
    </row>
    <row r="7" spans="1:17" x14ac:dyDescent="0.2">
      <c r="A7" s="83" t="s">
        <v>260</v>
      </c>
      <c r="B7" s="250">
        <v>59597</v>
      </c>
      <c r="C7" s="250">
        <v>100000</v>
      </c>
      <c r="G7" s="371"/>
      <c r="H7" s="371"/>
      <c r="I7" s="371"/>
      <c r="J7" s="371"/>
      <c r="K7" s="371"/>
      <c r="L7" s="371"/>
      <c r="M7" s="371"/>
      <c r="N7" s="371"/>
      <c r="O7" s="371"/>
      <c r="P7" s="371"/>
      <c r="Q7" s="371"/>
    </row>
    <row r="8" spans="1:17" ht="22.5" x14ac:dyDescent="0.2">
      <c r="A8" s="164" t="s">
        <v>259</v>
      </c>
      <c r="B8" s="250">
        <v>58315</v>
      </c>
      <c r="C8" s="250">
        <v>100000</v>
      </c>
      <c r="G8" s="371"/>
      <c r="H8" s="371"/>
      <c r="I8" s="371"/>
      <c r="J8" s="371"/>
      <c r="K8" s="371"/>
      <c r="L8" s="371"/>
      <c r="M8" s="371"/>
      <c r="N8" s="371"/>
      <c r="O8" s="371"/>
      <c r="P8" s="371"/>
      <c r="Q8" s="371"/>
    </row>
    <row r="9" spans="1:17" ht="13.15" customHeight="1" x14ac:dyDescent="0.2">
      <c r="A9" s="164" t="s">
        <v>498</v>
      </c>
      <c r="B9" s="250">
        <v>47834</v>
      </c>
      <c r="C9" s="250">
        <v>50000</v>
      </c>
      <c r="G9" s="81"/>
      <c r="H9" s="81"/>
      <c r="I9" s="81"/>
      <c r="J9" s="81"/>
    </row>
    <row r="10" spans="1:17" ht="14.25" customHeight="1" thickBot="1" x14ac:dyDescent="0.25">
      <c r="A10" s="88" t="s">
        <v>263</v>
      </c>
      <c r="B10" s="253">
        <v>21495</v>
      </c>
      <c r="C10" s="255">
        <v>20000</v>
      </c>
      <c r="G10" s="81"/>
      <c r="H10" s="81"/>
      <c r="I10" s="81"/>
      <c r="J10" s="81"/>
    </row>
    <row r="11" spans="1:17" ht="15.75" customHeight="1" x14ac:dyDescent="0.2">
      <c r="A11" s="384"/>
      <c r="B11" s="385">
        <f>AVERAGE(B2:B10)</f>
        <v>65382.444444444445</v>
      </c>
      <c r="C11" s="386">
        <v>80000</v>
      </c>
      <c r="G11" s="81"/>
      <c r="H11" s="81"/>
      <c r="I11" s="81"/>
      <c r="J11" s="81"/>
    </row>
    <row r="12" spans="1:17" x14ac:dyDescent="0.2">
      <c r="B12" s="380">
        <v>69000000</v>
      </c>
      <c r="C12" s="387"/>
      <c r="G12" s="81"/>
      <c r="H12" s="81"/>
      <c r="I12" s="81"/>
      <c r="J12" s="81"/>
    </row>
    <row r="13" spans="1:17" ht="13.5" thickBot="1" x14ac:dyDescent="0.25">
      <c r="A13" s="92" t="s">
        <v>529</v>
      </c>
      <c r="B13" s="388">
        <v>0.74</v>
      </c>
      <c r="C13" s="388">
        <v>0.8767490066005611</v>
      </c>
      <c r="D13" s="388">
        <v>1.1000000000000001</v>
      </c>
      <c r="E13" s="388">
        <v>1.1997518277444583</v>
      </c>
      <c r="F13" s="388">
        <v>0.9929731888714004</v>
      </c>
      <c r="G13" s="388">
        <v>0.9</v>
      </c>
      <c r="H13" s="388">
        <v>0.9</v>
      </c>
      <c r="I13" s="388">
        <v>0.88993434170414776</v>
      </c>
      <c r="J13" s="388">
        <v>1.05</v>
      </c>
      <c r="K13" s="388">
        <v>1.0544479193471743</v>
      </c>
      <c r="L13" s="388">
        <v>1.1000000000000001</v>
      </c>
      <c r="M13" s="388">
        <v>1.2</v>
      </c>
    </row>
    <row r="14" spans="1:17" x14ac:dyDescent="0.2">
      <c r="A14" s="76" t="s">
        <v>111</v>
      </c>
      <c r="B14" s="319" t="s">
        <v>112</v>
      </c>
      <c r="C14" s="319" t="s">
        <v>113</v>
      </c>
      <c r="D14" s="319" t="s">
        <v>114</v>
      </c>
      <c r="E14" s="319" t="s">
        <v>115</v>
      </c>
      <c r="F14" s="319" t="s">
        <v>116</v>
      </c>
      <c r="G14" s="319" t="s">
        <v>117</v>
      </c>
      <c r="H14" s="319" t="s">
        <v>118</v>
      </c>
      <c r="I14" s="319" t="s">
        <v>119</v>
      </c>
      <c r="J14" s="319" t="s">
        <v>120</v>
      </c>
      <c r="K14" s="319" t="s">
        <v>121</v>
      </c>
      <c r="L14" s="319" t="s">
        <v>122</v>
      </c>
      <c r="M14" s="319" t="s">
        <v>123</v>
      </c>
      <c r="N14" s="93" t="s">
        <v>137</v>
      </c>
      <c r="O14" s="77" t="s">
        <v>532</v>
      </c>
    </row>
    <row r="15" spans="1:17" x14ac:dyDescent="0.2">
      <c r="A15" s="342" t="s">
        <v>202</v>
      </c>
      <c r="B15" s="344">
        <f>$B$12*1.25*B13+$C$11*B69</f>
        <v>65825000</v>
      </c>
      <c r="C15" s="344">
        <f t="shared" ref="C15:M15" si="3">$B$12*1.25*C13+$C$11*C69</f>
        <v>80339601.819298401</v>
      </c>
      <c r="D15" s="344">
        <f t="shared" si="3"/>
        <v>99595000.000000015</v>
      </c>
      <c r="E15" s="344">
        <f t="shared" si="3"/>
        <v>108198595.14295954</v>
      </c>
      <c r="F15" s="344">
        <f t="shared" si="3"/>
        <v>90363937.540158287</v>
      </c>
      <c r="G15" s="344">
        <f t="shared" si="3"/>
        <v>82345000</v>
      </c>
      <c r="H15" s="344">
        <f t="shared" si="3"/>
        <v>82345000</v>
      </c>
      <c r="I15" s="344">
        <f t="shared" si="3"/>
        <v>81476836.971982747</v>
      </c>
      <c r="J15" s="344">
        <f t="shared" si="3"/>
        <v>95282500</v>
      </c>
      <c r="K15" s="344">
        <f t="shared" si="3"/>
        <v>95666133.043693781</v>
      </c>
      <c r="L15" s="344">
        <f t="shared" si="3"/>
        <v>99595000.000000015</v>
      </c>
      <c r="M15" s="344">
        <f t="shared" si="3"/>
        <v>108220000</v>
      </c>
      <c r="N15" s="345">
        <f>SUM(B15:M15)</f>
        <v>1089252604.5180926</v>
      </c>
      <c r="O15" s="117">
        <f>AVERAGE(B15:M15)</f>
        <v>90771050.376507714</v>
      </c>
    </row>
    <row r="16" spans="1:17" ht="15.75" thickBot="1" x14ac:dyDescent="0.3">
      <c r="A16" s="353" t="s">
        <v>110</v>
      </c>
      <c r="B16" s="379">
        <f t="shared" ref="B16:M16" si="4">SUM(B15:B15)</f>
        <v>65825000</v>
      </c>
      <c r="C16" s="379">
        <f t="shared" si="4"/>
        <v>80339601.819298401</v>
      </c>
      <c r="D16" s="379">
        <f t="shared" si="4"/>
        <v>99595000.000000015</v>
      </c>
      <c r="E16" s="379">
        <f t="shared" si="4"/>
        <v>108198595.14295954</v>
      </c>
      <c r="F16" s="379">
        <f t="shared" si="4"/>
        <v>90363937.540158287</v>
      </c>
      <c r="G16" s="379">
        <f t="shared" si="4"/>
        <v>82345000</v>
      </c>
      <c r="H16" s="379">
        <f t="shared" si="4"/>
        <v>82345000</v>
      </c>
      <c r="I16" s="379">
        <f t="shared" si="4"/>
        <v>81476836.971982747</v>
      </c>
      <c r="J16" s="379">
        <f t="shared" si="4"/>
        <v>95282500</v>
      </c>
      <c r="K16" s="379">
        <f t="shared" si="4"/>
        <v>95666133.043693781</v>
      </c>
      <c r="L16" s="379">
        <f t="shared" si="4"/>
        <v>99595000.000000015</v>
      </c>
      <c r="M16" s="379">
        <f t="shared" si="4"/>
        <v>108220000</v>
      </c>
      <c r="N16" s="349">
        <f>SUM(B16:M16)</f>
        <v>1089252604.5180926</v>
      </c>
    </row>
    <row r="17" spans="1:16" x14ac:dyDescent="0.2">
      <c r="A17" s="100" t="s">
        <v>146</v>
      </c>
      <c r="B17" s="346">
        <f>B16/B45-1</f>
        <v>-0.2712705682823463</v>
      </c>
      <c r="C17" s="346">
        <f t="shared" ref="C17:N17" si="5">C16/C45-1</f>
        <v>-0.24330523746668498</v>
      </c>
      <c r="D17" s="346">
        <f t="shared" si="5"/>
        <v>-0.17955846305343692</v>
      </c>
      <c r="E17" s="346">
        <f t="shared" si="5"/>
        <v>0.27143572391430548</v>
      </c>
      <c r="F17" s="346">
        <f t="shared" si="5"/>
        <v>-3.5052833867723732E-2</v>
      </c>
      <c r="G17" s="346">
        <f t="shared" si="5"/>
        <v>-2.1679748334909599E-2</v>
      </c>
      <c r="H17" s="346">
        <f t="shared" si="5"/>
        <v>0.19462100922166647</v>
      </c>
      <c r="I17" s="346">
        <f t="shared" si="5"/>
        <v>0.3263887811994457</v>
      </c>
      <c r="J17" s="346">
        <f t="shared" si="5"/>
        <v>0.54814124182464186</v>
      </c>
      <c r="K17" s="346">
        <f t="shared" si="5"/>
        <v>0.24825997674947864</v>
      </c>
      <c r="L17" s="346">
        <f t="shared" si="5"/>
        <v>0.1419560386173242</v>
      </c>
      <c r="M17" s="346">
        <f t="shared" si="5"/>
        <v>0.91778135616899936</v>
      </c>
      <c r="N17" s="346">
        <f t="shared" si="5"/>
        <v>9.6936076946656957E-2</v>
      </c>
    </row>
    <row r="18" spans="1:16" x14ac:dyDescent="0.2"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</row>
    <row r="19" spans="1:16" s="82" customFormat="1" ht="13.5" hidden="1" thickBot="1" x14ac:dyDescent="0.25">
      <c r="A19" s="92" t="s">
        <v>529</v>
      </c>
      <c r="B19" s="251" t="s">
        <v>112</v>
      </c>
      <c r="C19" s="251" t="s">
        <v>113</v>
      </c>
      <c r="D19" s="251" t="s">
        <v>114</v>
      </c>
      <c r="E19" s="251" t="s">
        <v>115</v>
      </c>
      <c r="F19" s="251" t="s">
        <v>116</v>
      </c>
      <c r="G19" s="251" t="s">
        <v>117</v>
      </c>
      <c r="H19" s="251" t="s">
        <v>118</v>
      </c>
      <c r="I19" s="251" t="s">
        <v>119</v>
      </c>
      <c r="J19" s="251" t="s">
        <v>120</v>
      </c>
      <c r="K19" s="251" t="s">
        <v>121</v>
      </c>
      <c r="L19" s="251" t="s">
        <v>122</v>
      </c>
      <c r="M19" s="251" t="s">
        <v>123</v>
      </c>
      <c r="N19" s="92"/>
      <c r="O19" s="92"/>
      <c r="P19" s="92"/>
    </row>
    <row r="20" spans="1:16" ht="11.25" hidden="1" customHeight="1" x14ac:dyDescent="0.2">
      <c r="A20" s="76" t="s">
        <v>202</v>
      </c>
      <c r="B20" s="376" t="s">
        <v>125</v>
      </c>
      <c r="C20" s="376" t="s">
        <v>126</v>
      </c>
      <c r="D20" s="376" t="s">
        <v>127</v>
      </c>
      <c r="E20" s="376" t="s">
        <v>128</v>
      </c>
      <c r="F20" s="376" t="s">
        <v>129</v>
      </c>
      <c r="G20" s="376" t="s">
        <v>130</v>
      </c>
      <c r="H20" s="376" t="s">
        <v>131</v>
      </c>
      <c r="I20" s="376" t="s">
        <v>132</v>
      </c>
      <c r="J20" s="376" t="s">
        <v>133</v>
      </c>
      <c r="K20" s="376" t="s">
        <v>134</v>
      </c>
      <c r="L20" s="376" t="s">
        <v>135</v>
      </c>
      <c r="M20" s="376" t="s">
        <v>136</v>
      </c>
      <c r="N20" s="93" t="s">
        <v>137</v>
      </c>
      <c r="O20" s="354" t="s">
        <v>486</v>
      </c>
      <c r="P20" s="365"/>
    </row>
    <row r="21" spans="1:16" hidden="1" x14ac:dyDescent="0.2">
      <c r="A21" s="97" t="str">
        <f t="shared" ref="A21:A29" si="6">A36</f>
        <v>ЦФО, руб.</v>
      </c>
      <c r="B21" s="250">
        <f>B72</f>
        <v>2744542.4097314226</v>
      </c>
      <c r="C21" s="250">
        <f t="shared" ref="C21:M21" si="7">C72</f>
        <v>6988840.0460044667</v>
      </c>
      <c r="D21" s="250">
        <f t="shared" si="7"/>
        <v>6280330.9001075383</v>
      </c>
      <c r="E21" s="250">
        <f t="shared" si="7"/>
        <v>5549264.9850727702</v>
      </c>
      <c r="F21" s="250">
        <f t="shared" si="7"/>
        <v>3042358.8154068221</v>
      </c>
      <c r="G21" s="250">
        <f t="shared" si="7"/>
        <v>2995867.4067749651</v>
      </c>
      <c r="H21" s="250">
        <f t="shared" si="7"/>
        <v>2307538.0630441862</v>
      </c>
      <c r="I21" s="250">
        <f t="shared" si="7"/>
        <v>2564053.8618801879</v>
      </c>
      <c r="J21" s="250">
        <f t="shared" si="7"/>
        <v>3213823.2667432847</v>
      </c>
      <c r="K21" s="250">
        <f t="shared" si="7"/>
        <v>5057926.5174232004</v>
      </c>
      <c r="L21" s="250">
        <f t="shared" si="7"/>
        <v>2825923.8953580554</v>
      </c>
      <c r="M21" s="250">
        <f t="shared" si="7"/>
        <v>2824305.898431818</v>
      </c>
      <c r="N21" s="98">
        <f>SUM(B21:M21)</f>
        <v>46394776.065978713</v>
      </c>
      <c r="O21" s="102">
        <f t="shared" ref="O21:O27" si="8">N21/N38-1</f>
        <v>-0.75863355259622256</v>
      </c>
      <c r="P21" s="366"/>
    </row>
    <row r="22" spans="1:16" hidden="1" x14ac:dyDescent="0.2">
      <c r="A22" s="97" t="str">
        <f t="shared" si="6"/>
        <v>СЗФО, руб.</v>
      </c>
      <c r="B22" s="250">
        <f t="shared" ref="B22:M29" si="9">B73</f>
        <v>16656.554523418003</v>
      </c>
      <c r="C22" s="250">
        <f t="shared" si="9"/>
        <v>200000</v>
      </c>
      <c r="D22" s="250">
        <f t="shared" si="9"/>
        <v>143410.46353683007</v>
      </c>
      <c r="E22" s="250">
        <f t="shared" si="9"/>
        <v>116840.79896751734</v>
      </c>
      <c r="F22" s="250">
        <f t="shared" si="9"/>
        <v>130586.50018432451</v>
      </c>
      <c r="G22" s="250">
        <f t="shared" si="9"/>
        <v>165326.85911512919</v>
      </c>
      <c r="H22" s="250">
        <f t="shared" si="9"/>
        <v>139158.07216325577</v>
      </c>
      <c r="I22" s="250">
        <f t="shared" si="9"/>
        <v>90953.005147559437</v>
      </c>
      <c r="J22" s="250">
        <f t="shared" si="9"/>
        <v>87686.534099600103</v>
      </c>
      <c r="K22" s="250">
        <f t="shared" si="9"/>
        <v>128172.592976384</v>
      </c>
      <c r="L22" s="250">
        <f t="shared" si="9"/>
        <v>133139.39151456856</v>
      </c>
      <c r="M22" s="250">
        <f t="shared" si="9"/>
        <v>106986.61802807778</v>
      </c>
      <c r="N22" s="98">
        <f t="shared" ref="N22:N24" si="10">SUM(B22:M22)</f>
        <v>1458917.3902566649</v>
      </c>
      <c r="O22" s="102">
        <f t="shared" si="8"/>
        <v>-0.99079076714766656</v>
      </c>
      <c r="P22" s="366"/>
    </row>
    <row r="23" spans="1:16" hidden="1" x14ac:dyDescent="0.2">
      <c r="A23" s="97" t="str">
        <f t="shared" si="6"/>
        <v>ЮФО/СКФО, руб.</v>
      </c>
      <c r="B23" s="250">
        <f t="shared" si="9"/>
        <v>12571.89619424002</v>
      </c>
      <c r="C23" s="250">
        <f t="shared" si="9"/>
        <v>200000</v>
      </c>
      <c r="D23" s="250">
        <f t="shared" si="9"/>
        <v>240717.7220981257</v>
      </c>
      <c r="E23" s="250">
        <f t="shared" si="9"/>
        <v>195732.60224940526</v>
      </c>
      <c r="F23" s="250">
        <f t="shared" si="9"/>
        <v>202103.39686339453</v>
      </c>
      <c r="G23" s="250">
        <f t="shared" si="9"/>
        <v>201338.96463173689</v>
      </c>
      <c r="H23" s="250">
        <f t="shared" si="9"/>
        <v>156149.91275786332</v>
      </c>
      <c r="I23" s="250">
        <f t="shared" si="9"/>
        <v>165310.12399745957</v>
      </c>
      <c r="J23" s="250">
        <f t="shared" si="9"/>
        <v>105457.18776591468</v>
      </c>
      <c r="K23" s="250">
        <f t="shared" si="9"/>
        <v>117652.60491296581</v>
      </c>
      <c r="L23" s="250">
        <f t="shared" si="9"/>
        <v>138434.49734509556</v>
      </c>
      <c r="M23" s="250">
        <f t="shared" si="9"/>
        <v>92538.478216997304</v>
      </c>
      <c r="N23" s="98">
        <f t="shared" si="10"/>
        <v>1828007.3870331987</v>
      </c>
      <c r="O23" s="102">
        <f t="shared" si="8"/>
        <v>-0.97835711886008248</v>
      </c>
      <c r="P23" s="366"/>
    </row>
    <row r="24" spans="1:16" hidden="1" x14ac:dyDescent="0.2">
      <c r="A24" s="97" t="str">
        <f t="shared" si="6"/>
        <v>ПФО, руб.</v>
      </c>
      <c r="B24" s="250">
        <f t="shared" si="9"/>
        <v>0</v>
      </c>
      <c r="C24" s="250">
        <f t="shared" si="9"/>
        <v>0</v>
      </c>
      <c r="D24" s="250">
        <f t="shared" si="9"/>
        <v>0</v>
      </c>
      <c r="E24" s="250">
        <f t="shared" si="9"/>
        <v>0</v>
      </c>
      <c r="F24" s="250">
        <f t="shared" si="9"/>
        <v>0</v>
      </c>
      <c r="G24" s="250">
        <f t="shared" si="9"/>
        <v>0</v>
      </c>
      <c r="H24" s="250">
        <f t="shared" si="9"/>
        <v>0</v>
      </c>
      <c r="I24" s="250">
        <f t="shared" si="9"/>
        <v>0</v>
      </c>
      <c r="J24" s="250">
        <f t="shared" si="9"/>
        <v>0</v>
      </c>
      <c r="K24" s="250">
        <f t="shared" si="9"/>
        <v>0</v>
      </c>
      <c r="L24" s="250">
        <f t="shared" si="9"/>
        <v>0</v>
      </c>
      <c r="M24" s="250">
        <f t="shared" si="9"/>
        <v>0</v>
      </c>
      <c r="N24" s="98">
        <f t="shared" si="10"/>
        <v>0</v>
      </c>
      <c r="O24" s="102">
        <f t="shared" si="8"/>
        <v>-1</v>
      </c>
      <c r="P24" s="366"/>
    </row>
    <row r="25" spans="1:16" hidden="1" x14ac:dyDescent="0.2">
      <c r="A25" s="97" t="str">
        <f t="shared" si="6"/>
        <v>УФО, руб.</v>
      </c>
      <c r="B25" s="250">
        <f t="shared" si="9"/>
        <v>0</v>
      </c>
      <c r="C25" s="250">
        <f t="shared" si="9"/>
        <v>0</v>
      </c>
      <c r="D25" s="250">
        <f t="shared" si="9"/>
        <v>0</v>
      </c>
      <c r="E25" s="250">
        <f t="shared" si="9"/>
        <v>0</v>
      </c>
      <c r="F25" s="250">
        <f t="shared" si="9"/>
        <v>0</v>
      </c>
      <c r="G25" s="250">
        <f t="shared" si="9"/>
        <v>0</v>
      </c>
      <c r="H25" s="250">
        <f t="shared" si="9"/>
        <v>0</v>
      </c>
      <c r="I25" s="250">
        <f t="shared" si="9"/>
        <v>0</v>
      </c>
      <c r="J25" s="250">
        <f t="shared" si="9"/>
        <v>0</v>
      </c>
      <c r="K25" s="250">
        <f t="shared" si="9"/>
        <v>0</v>
      </c>
      <c r="L25" s="250">
        <f t="shared" si="9"/>
        <v>0</v>
      </c>
      <c r="M25" s="250">
        <f t="shared" si="9"/>
        <v>0</v>
      </c>
      <c r="N25" s="98">
        <f t="shared" ref="N25:N30" si="11">SUM(B25:M25)</f>
        <v>0</v>
      </c>
      <c r="O25" s="102">
        <f t="shared" si="8"/>
        <v>-1</v>
      </c>
      <c r="P25" s="366"/>
    </row>
    <row r="26" spans="1:16" hidden="1" x14ac:dyDescent="0.2">
      <c r="A26" s="97" t="str">
        <f t="shared" si="6"/>
        <v>СФО, руб.</v>
      </c>
      <c r="B26" s="250">
        <f t="shared" si="9"/>
        <v>22285.028351296918</v>
      </c>
      <c r="C26" s="250">
        <f t="shared" si="9"/>
        <v>200000</v>
      </c>
      <c r="D26" s="250">
        <f t="shared" si="9"/>
        <v>108788.02165420393</v>
      </c>
      <c r="E26" s="250">
        <f t="shared" si="9"/>
        <v>101581.52486036555</v>
      </c>
      <c r="F26" s="250">
        <f t="shared" si="9"/>
        <v>220443.55034158297</v>
      </c>
      <c r="G26" s="250">
        <f t="shared" si="9"/>
        <v>166983.21367761609</v>
      </c>
      <c r="H26" s="250">
        <f t="shared" si="9"/>
        <v>109428.37270124046</v>
      </c>
      <c r="I26" s="250">
        <f t="shared" si="9"/>
        <v>125585.74595375583</v>
      </c>
      <c r="J26" s="250">
        <f t="shared" si="9"/>
        <v>64537.8425499527</v>
      </c>
      <c r="K26" s="250">
        <f t="shared" si="9"/>
        <v>99416.00943634774</v>
      </c>
      <c r="L26" s="250">
        <f t="shared" si="9"/>
        <v>72671.217710172394</v>
      </c>
      <c r="M26" s="250">
        <f t="shared" si="9"/>
        <v>50508.993703943233</v>
      </c>
      <c r="N26" s="96">
        <f t="shared" si="11"/>
        <v>1342229.5209404777</v>
      </c>
      <c r="O26" s="102">
        <f t="shared" si="8"/>
        <v>-0.22054808808781423</v>
      </c>
      <c r="P26" s="366"/>
    </row>
    <row r="27" spans="1:16" hidden="1" x14ac:dyDescent="0.2">
      <c r="A27" s="97" t="str">
        <f t="shared" si="6"/>
        <v>ДФО, руб.</v>
      </c>
      <c r="B27" s="250">
        <f t="shared" si="9"/>
        <v>49911.520524541906</v>
      </c>
      <c r="C27" s="250">
        <f t="shared" si="9"/>
        <v>200000</v>
      </c>
      <c r="D27" s="250">
        <f t="shared" si="9"/>
        <v>121315.97335428912</v>
      </c>
      <c r="E27" s="250">
        <f t="shared" si="9"/>
        <v>108065.92372537663</v>
      </c>
      <c r="F27" s="250">
        <f t="shared" si="9"/>
        <v>118131.95779538422</v>
      </c>
      <c r="G27" s="250">
        <f t="shared" si="9"/>
        <v>165958.74531212007</v>
      </c>
      <c r="H27" s="250">
        <f t="shared" si="9"/>
        <v>165944.41963067095</v>
      </c>
      <c r="I27" s="250">
        <f t="shared" si="9"/>
        <v>126431.68048546919</v>
      </c>
      <c r="J27" s="250">
        <f t="shared" si="9"/>
        <v>80266.158875150169</v>
      </c>
      <c r="K27" s="250">
        <f t="shared" si="9"/>
        <v>81347.01354052742</v>
      </c>
      <c r="L27" s="250">
        <f t="shared" si="9"/>
        <v>144084.53602249472</v>
      </c>
      <c r="M27" s="250">
        <f t="shared" si="9"/>
        <v>128145.13484369086</v>
      </c>
      <c r="N27" s="98">
        <f t="shared" si="11"/>
        <v>1489603.0641097152</v>
      </c>
      <c r="O27" s="102">
        <f t="shared" si="8"/>
        <v>4.7749624880582084</v>
      </c>
      <c r="P27" s="366"/>
    </row>
    <row r="28" spans="1:16" hidden="1" x14ac:dyDescent="0.2">
      <c r="A28" s="97" t="str">
        <f t="shared" si="6"/>
        <v>ДНР/ЛНР, руб.</v>
      </c>
      <c r="B28" s="250">
        <f t="shared" si="9"/>
        <v>-39806.559847053766</v>
      </c>
      <c r="C28" s="250">
        <f t="shared" si="9"/>
        <v>100000</v>
      </c>
      <c r="D28" s="250">
        <f t="shared" si="9"/>
        <v>61790.247588133701</v>
      </c>
      <c r="E28" s="250">
        <f t="shared" si="9"/>
        <v>0</v>
      </c>
      <c r="F28" s="250">
        <f t="shared" si="9"/>
        <v>201580.14104737979</v>
      </c>
      <c r="G28" s="250">
        <f t="shared" si="9"/>
        <v>48868.195810599085</v>
      </c>
      <c r="H28" s="250">
        <f t="shared" si="9"/>
        <v>297308.19128799584</v>
      </c>
      <c r="I28" s="250">
        <f t="shared" si="9"/>
        <v>117927.80585976758</v>
      </c>
      <c r="J28" s="250">
        <f t="shared" si="9"/>
        <v>22498.09014788529</v>
      </c>
      <c r="K28" s="250">
        <f t="shared" si="9"/>
        <v>43109.506069364812</v>
      </c>
      <c r="L28" s="250">
        <f t="shared" si="9"/>
        <v>17243.402426143151</v>
      </c>
      <c r="M28" s="250">
        <f t="shared" si="9"/>
        <v>62783.584901683025</v>
      </c>
      <c r="N28" s="96">
        <f t="shared" si="11"/>
        <v>933302.60529189848</v>
      </c>
      <c r="O28" s="102">
        <f>N28/N43-1</f>
        <v>-0.45801780639001877</v>
      </c>
      <c r="P28" s="366"/>
    </row>
    <row r="29" spans="1:16" ht="13.5" hidden="1" thickBot="1" x14ac:dyDescent="0.25">
      <c r="A29" s="375" t="str">
        <f t="shared" si="6"/>
        <v>СНГ, руб.</v>
      </c>
      <c r="B29" s="249">
        <f t="shared" si="9"/>
        <v>0</v>
      </c>
      <c r="C29" s="249">
        <f t="shared" si="9"/>
        <v>40000</v>
      </c>
      <c r="D29" s="249">
        <f t="shared" si="9"/>
        <v>0</v>
      </c>
      <c r="E29" s="249">
        <f t="shared" si="9"/>
        <v>169682.94745787419</v>
      </c>
      <c r="F29" s="249">
        <f t="shared" si="9"/>
        <v>0</v>
      </c>
      <c r="G29" s="249">
        <f t="shared" si="9"/>
        <v>13959.913406755635</v>
      </c>
      <c r="H29" s="249">
        <f t="shared" si="9"/>
        <v>0</v>
      </c>
      <c r="I29" s="249">
        <f t="shared" si="9"/>
        <v>0</v>
      </c>
      <c r="J29" s="249">
        <f t="shared" si="9"/>
        <v>0</v>
      </c>
      <c r="K29" s="249">
        <f t="shared" si="9"/>
        <v>0</v>
      </c>
      <c r="L29" s="249">
        <f t="shared" si="9"/>
        <v>0</v>
      </c>
      <c r="M29" s="249">
        <f t="shared" si="9"/>
        <v>0</v>
      </c>
      <c r="N29" s="99">
        <f t="shared" si="11"/>
        <v>223642.86086462982</v>
      </c>
      <c r="O29" s="102">
        <f>N29/N44-1</f>
        <v>-0.13297094821219291</v>
      </c>
      <c r="P29" s="366"/>
    </row>
    <row r="30" spans="1:16" hidden="1" x14ac:dyDescent="0.2">
      <c r="A30" s="100" t="s">
        <v>110</v>
      </c>
      <c r="B30" s="256">
        <f>SUM(B21:B29)</f>
        <v>2806160.8494778662</v>
      </c>
      <c r="C30" s="256">
        <f t="shared" ref="C30:M30" si="12">SUM(C21:C29)</f>
        <v>7928840.0460044667</v>
      </c>
      <c r="D30" s="256">
        <f t="shared" si="12"/>
        <v>6956353.3283391204</v>
      </c>
      <c r="E30" s="256">
        <f t="shared" si="12"/>
        <v>6241168.7823333088</v>
      </c>
      <c r="F30" s="256">
        <f t="shared" si="12"/>
        <v>3915204.3616388883</v>
      </c>
      <c r="G30" s="256">
        <f t="shared" si="12"/>
        <v>3758303.2987289224</v>
      </c>
      <c r="H30" s="256">
        <f t="shared" si="12"/>
        <v>3175527.0315852123</v>
      </c>
      <c r="I30" s="256">
        <f t="shared" si="12"/>
        <v>3190262.2233241997</v>
      </c>
      <c r="J30" s="256">
        <f t="shared" si="12"/>
        <v>3574269.0801817877</v>
      </c>
      <c r="K30" s="256">
        <f t="shared" si="12"/>
        <v>5527624.2443587901</v>
      </c>
      <c r="L30" s="256">
        <f t="shared" si="12"/>
        <v>3331496.9403765295</v>
      </c>
      <c r="M30" s="256">
        <f t="shared" si="12"/>
        <v>3265268.7081262101</v>
      </c>
      <c r="N30" s="101">
        <f t="shared" si="11"/>
        <v>53670478.894475296</v>
      </c>
      <c r="O30" s="102">
        <f>N30/N45-1</f>
        <v>-0.94595093523563278</v>
      </c>
      <c r="P30" s="367"/>
    </row>
    <row r="31" spans="1:16" hidden="1" x14ac:dyDescent="0.2">
      <c r="A31" s="100" t="s">
        <v>146</v>
      </c>
      <c r="B31" s="259">
        <f t="shared" ref="B31:N31" si="13">B30/B45-1</f>
        <v>-0.96893380932550954</v>
      </c>
      <c r="C31" s="259">
        <f t="shared" si="13"/>
        <v>-0.92532061897355833</v>
      </c>
      <c r="D31" s="259">
        <f t="shared" si="13"/>
        <v>-0.94269510300471016</v>
      </c>
      <c r="E31" s="259">
        <f t="shared" si="13"/>
        <v>-0.92666036986568345</v>
      </c>
      <c r="F31" s="259">
        <f t="shared" si="13"/>
        <v>-0.95819166963687008</v>
      </c>
      <c r="G31" s="259">
        <f t="shared" si="13"/>
        <v>-0.9553485429710824</v>
      </c>
      <c r="H31" s="259">
        <f t="shared" si="13"/>
        <v>-0.95393100604428915</v>
      </c>
      <c r="I31" s="259">
        <f t="shared" si="13"/>
        <v>-0.94806465028144493</v>
      </c>
      <c r="J31" s="259">
        <f t="shared" si="13"/>
        <v>-0.94192560677555637</v>
      </c>
      <c r="K31" s="259">
        <f t="shared" si="13"/>
        <v>-0.92787508085445713</v>
      </c>
      <c r="L31" s="259">
        <f t="shared" si="13"/>
        <v>-0.96180106382149588</v>
      </c>
      <c r="M31" s="259">
        <f t="shared" si="13"/>
        <v>-0.94213572859613304</v>
      </c>
      <c r="N31" s="166">
        <f t="shared" si="13"/>
        <v>-0.94595093523563278</v>
      </c>
      <c r="O31" s="104"/>
      <c r="P31" s="368"/>
    </row>
    <row r="32" spans="1:16" ht="13.5" thickBot="1" x14ac:dyDescent="0.25">
      <c r="A32" s="100"/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4"/>
      <c r="O32" s="104"/>
      <c r="P32" s="104"/>
    </row>
    <row r="33" spans="1:20" x14ac:dyDescent="0.2">
      <c r="A33" s="167" t="s">
        <v>145</v>
      </c>
      <c r="B33" s="257" t="s">
        <v>112</v>
      </c>
      <c r="C33" s="248" t="s">
        <v>113</v>
      </c>
      <c r="D33" s="248" t="s">
        <v>114</v>
      </c>
      <c r="E33" s="248" t="s">
        <v>115</v>
      </c>
      <c r="F33" s="248" t="s">
        <v>116</v>
      </c>
      <c r="G33" s="248" t="s">
        <v>117</v>
      </c>
      <c r="H33" s="248" t="s">
        <v>118</v>
      </c>
      <c r="I33" s="248" t="s">
        <v>119</v>
      </c>
      <c r="J33" s="248" t="s">
        <v>120</v>
      </c>
      <c r="K33" s="248" t="s">
        <v>121</v>
      </c>
      <c r="L33" s="248" t="s">
        <v>122</v>
      </c>
      <c r="M33" s="319" t="s">
        <v>123</v>
      </c>
      <c r="N33" s="105"/>
      <c r="O33" s="341"/>
      <c r="P33" s="341"/>
      <c r="S33" s="106"/>
      <c r="T33" s="107"/>
    </row>
    <row r="34" spans="1:20" ht="13.5" thickBot="1" x14ac:dyDescent="0.25">
      <c r="A34" s="168" t="s">
        <v>528</v>
      </c>
      <c r="B34" s="372">
        <f>B45/AVERAGE(B45:M45)</f>
        <v>1.0915874071505656</v>
      </c>
      <c r="C34" s="372">
        <f>C45/AVERAGE(B45:M45)</f>
        <v>1.2830480060667404</v>
      </c>
      <c r="D34" s="372">
        <f>D45/AVERAGE(B45:M45)</f>
        <v>1.4669788603990197</v>
      </c>
      <c r="E34" s="372">
        <f>E45/AVERAGE(B45:M45)</f>
        <v>1.0283978766645365</v>
      </c>
      <c r="F34" s="372">
        <f>F45/AVERAGE(B45:M45)</f>
        <v>1.1316850294694458</v>
      </c>
      <c r="G34" s="372">
        <f>G45/AVERAGE(B45:M45)</f>
        <v>1.0171620521388354</v>
      </c>
      <c r="H34" s="372">
        <f>H45/AVERAGE(B45:M45)</f>
        <v>0.83299241110868383</v>
      </c>
      <c r="I34" s="372">
        <f>I45/AVERAGE(B45:M45)</f>
        <v>0.7423304579266703</v>
      </c>
      <c r="J34" s="372">
        <f>J45/AVERAGE(B45:M45)</f>
        <v>0.74376634429134569</v>
      </c>
      <c r="K34" s="372">
        <f>K45/AVERAGE(B45:M45)</f>
        <v>0.92616237259756373</v>
      </c>
      <c r="L34" s="372">
        <f>L45/AVERAGE(B45:M45)</f>
        <v>1.053955100015205</v>
      </c>
      <c r="M34" s="372">
        <f>M45/AVERAGE(B45:M45)</f>
        <v>0.68193408217139051</v>
      </c>
      <c r="N34" s="108"/>
      <c r="O34" s="369"/>
      <c r="P34" s="369"/>
      <c r="S34" s="106"/>
      <c r="T34" s="107"/>
    </row>
    <row r="35" spans="1:20" x14ac:dyDescent="0.2">
      <c r="A35" s="168" t="s">
        <v>202</v>
      </c>
      <c r="B35" s="258" t="s">
        <v>125</v>
      </c>
      <c r="C35" s="247" t="s">
        <v>126</v>
      </c>
      <c r="D35" s="247" t="s">
        <v>127</v>
      </c>
      <c r="E35" s="247" t="s">
        <v>128</v>
      </c>
      <c r="F35" s="247" t="s">
        <v>129</v>
      </c>
      <c r="G35" s="247" t="s">
        <v>130</v>
      </c>
      <c r="H35" s="247" t="s">
        <v>131</v>
      </c>
      <c r="I35" s="247" t="s">
        <v>132</v>
      </c>
      <c r="J35" s="247" t="s">
        <v>133</v>
      </c>
      <c r="K35" s="247" t="s">
        <v>134</v>
      </c>
      <c r="L35" s="247" t="s">
        <v>135</v>
      </c>
      <c r="M35" s="247" t="s">
        <v>136</v>
      </c>
      <c r="N35" s="109" t="s">
        <v>138</v>
      </c>
      <c r="O35" s="365"/>
      <c r="P35" s="365"/>
      <c r="S35" s="106"/>
      <c r="T35" s="107"/>
    </row>
    <row r="36" spans="1:20" x14ac:dyDescent="0.2">
      <c r="A36" s="168" t="str">
        <f>'2025'!B23</f>
        <v>ЦФО, руб.</v>
      </c>
      <c r="B36" s="169">
        <v>16348033.4</v>
      </c>
      <c r="C36" s="252">
        <v>41034648.649999991</v>
      </c>
      <c r="D36" s="252">
        <v>36345640.399999999</v>
      </c>
      <c r="E36" s="252">
        <v>32114803</v>
      </c>
      <c r="F36" s="252">
        <v>17606791.939999998</v>
      </c>
      <c r="G36" s="252">
        <v>17337736.050000001</v>
      </c>
      <c r="H36" s="252">
        <v>13354224.48</v>
      </c>
      <c r="I36" s="252">
        <v>14838737.179999998</v>
      </c>
      <c r="J36" s="252">
        <v>18599094</v>
      </c>
      <c r="K36" s="252">
        <v>29271320.459999997</v>
      </c>
      <c r="L36" s="252">
        <v>16354236</v>
      </c>
      <c r="M36" s="252">
        <v>16344872.300000001</v>
      </c>
      <c r="N36" s="95">
        <f>SUM(B36:M36)</f>
        <v>269550137.86000001</v>
      </c>
      <c r="O36" s="366"/>
      <c r="P36" s="366"/>
      <c r="S36" s="106"/>
      <c r="T36" s="107"/>
    </row>
    <row r="37" spans="1:20" x14ac:dyDescent="0.2">
      <c r="A37" s="168" t="str">
        <f>'2025'!B24</f>
        <v>СЗФО, руб.</v>
      </c>
      <c r="B37" s="169">
        <v>22384816.999999996</v>
      </c>
      <c r="C37" s="252">
        <v>19563246.400000002</v>
      </c>
      <c r="D37" s="252">
        <v>19258964.899999999</v>
      </c>
      <c r="E37" s="252">
        <v>15690855.399999999</v>
      </c>
      <c r="F37" s="252">
        <v>17536801.440000001</v>
      </c>
      <c r="G37" s="252">
        <v>22202174.780000001</v>
      </c>
      <c r="H37" s="252">
        <v>18687900.18</v>
      </c>
      <c r="I37" s="252">
        <v>12214316.100000001</v>
      </c>
      <c r="J37" s="252">
        <v>11775653.189999999</v>
      </c>
      <c r="K37" s="252">
        <v>17212631.550000001</v>
      </c>
      <c r="L37" s="252">
        <v>17879635.870000001</v>
      </c>
      <c r="M37" s="252">
        <v>14367511.760000002</v>
      </c>
      <c r="N37" s="95">
        <f t="shared" ref="N37:N38" si="14">SUM(B37:M37)</f>
        <v>208774508.56999999</v>
      </c>
      <c r="O37" s="366"/>
      <c r="P37" s="366"/>
      <c r="S37" s="106"/>
      <c r="T37" s="107"/>
    </row>
    <row r="38" spans="1:20" x14ac:dyDescent="0.2">
      <c r="A38" s="168" t="str">
        <f>'2025'!B25</f>
        <v>ЮФО/СКФО, руб.</v>
      </c>
      <c r="B38" s="169">
        <v>16960952.299999997</v>
      </c>
      <c r="C38" s="252">
        <v>18559900</v>
      </c>
      <c r="D38" s="252">
        <v>23349481.599999998</v>
      </c>
      <c r="E38" s="252">
        <v>18985950.66</v>
      </c>
      <c r="F38" s="252">
        <v>19603914.100000001</v>
      </c>
      <c r="G38" s="252">
        <v>19529764.610000003</v>
      </c>
      <c r="H38" s="252">
        <v>15146452.379999999</v>
      </c>
      <c r="I38" s="252">
        <v>16034987.639999999</v>
      </c>
      <c r="J38" s="252">
        <v>10229287</v>
      </c>
      <c r="K38" s="252">
        <v>11412235.5</v>
      </c>
      <c r="L38" s="252">
        <v>13428067.200000001</v>
      </c>
      <c r="M38" s="252">
        <v>8976179.5500000007</v>
      </c>
      <c r="N38" s="95">
        <f t="shared" si="14"/>
        <v>192217172.53999999</v>
      </c>
      <c r="O38" s="366"/>
      <c r="P38" s="366"/>
      <c r="S38" s="106"/>
      <c r="T38" s="107"/>
    </row>
    <row r="39" spans="1:20" x14ac:dyDescent="0.2">
      <c r="A39" s="168" t="str">
        <f>'2025'!B26</f>
        <v>ПФО, руб.</v>
      </c>
      <c r="B39" s="169">
        <v>21989847</v>
      </c>
      <c r="C39" s="252">
        <v>10102274.6</v>
      </c>
      <c r="D39" s="252">
        <v>26092058.300000001</v>
      </c>
      <c r="E39" s="252">
        <v>8637867.9000000004</v>
      </c>
      <c r="F39" s="252">
        <v>16766825.800000001</v>
      </c>
      <c r="G39" s="252">
        <v>10961992.449999999</v>
      </c>
      <c r="H39" s="252">
        <v>9522721.7300000004</v>
      </c>
      <c r="I39" s="252">
        <v>8013933.3999999994</v>
      </c>
      <c r="J39" s="252">
        <v>9401267.9600000009</v>
      </c>
      <c r="K39" s="252">
        <v>9478404.7599999998</v>
      </c>
      <c r="L39" s="252">
        <v>22024518.199999999</v>
      </c>
      <c r="M39" s="252">
        <v>5427280.4100000001</v>
      </c>
      <c r="N39" s="95">
        <f t="shared" ref="N39:N45" si="15">SUM(B39:M39)</f>
        <v>158418992.51000002</v>
      </c>
      <c r="O39" s="366"/>
      <c r="P39" s="366"/>
      <c r="S39" s="106"/>
      <c r="T39" s="107"/>
    </row>
    <row r="40" spans="1:20" x14ac:dyDescent="0.2">
      <c r="A40" s="168" t="str">
        <f>'2025'!B27</f>
        <v>УФО, руб.</v>
      </c>
      <c r="B40" s="169">
        <v>4753615.05</v>
      </c>
      <c r="C40" s="252">
        <v>9903868.8000000007</v>
      </c>
      <c r="D40" s="252">
        <v>10091395.800000001</v>
      </c>
      <c r="E40" s="252">
        <v>3922907.96</v>
      </c>
      <c r="F40" s="252">
        <v>11578658.4</v>
      </c>
      <c r="G40" s="252">
        <v>4954390.41</v>
      </c>
      <c r="H40" s="252">
        <v>4806052.75</v>
      </c>
      <c r="I40" s="252">
        <v>3273845.4000000004</v>
      </c>
      <c r="J40" s="252">
        <v>7706747</v>
      </c>
      <c r="K40" s="252">
        <v>4085996.4</v>
      </c>
      <c r="L40" s="252">
        <v>12282706.5</v>
      </c>
      <c r="M40" s="252">
        <v>7102109.4000000004</v>
      </c>
      <c r="N40" s="95">
        <f t="shared" si="15"/>
        <v>84462293.870000005</v>
      </c>
      <c r="O40" s="366"/>
      <c r="P40" s="366"/>
      <c r="S40" s="106"/>
      <c r="T40" s="107"/>
    </row>
    <row r="41" spans="1:20" x14ac:dyDescent="0.2">
      <c r="A41" s="168" t="str">
        <f>'2025'!B28</f>
        <v>СФО, руб.</v>
      </c>
      <c r="B41" s="169">
        <v>5770246.2000000002</v>
      </c>
      <c r="C41" s="252">
        <v>5752560.9000000004</v>
      </c>
      <c r="D41" s="252">
        <v>4038692</v>
      </c>
      <c r="E41" s="252">
        <v>3771155</v>
      </c>
      <c r="F41" s="252">
        <v>8183838.5299999993</v>
      </c>
      <c r="G41" s="252">
        <v>6199154.6399999997</v>
      </c>
      <c r="H41" s="252">
        <v>4062464.66</v>
      </c>
      <c r="I41" s="252">
        <v>4662297.74</v>
      </c>
      <c r="J41" s="252">
        <v>2395929.85</v>
      </c>
      <c r="K41" s="252">
        <v>3690761.5</v>
      </c>
      <c r="L41" s="252">
        <v>2697876.67</v>
      </c>
      <c r="M41" s="252">
        <v>1875117</v>
      </c>
      <c r="N41" s="95">
        <f t="shared" si="15"/>
        <v>53100094.690000013</v>
      </c>
      <c r="O41" s="366"/>
      <c r="P41" s="366"/>
      <c r="S41" s="106"/>
      <c r="T41" s="107"/>
    </row>
    <row r="42" spans="1:20" x14ac:dyDescent="0.2">
      <c r="A42" s="168" t="str">
        <f>'2025'!B29</f>
        <v>ДФО, руб.</v>
      </c>
      <c r="B42" s="169">
        <v>1753100.8</v>
      </c>
      <c r="C42" s="252">
        <v>1044603.6</v>
      </c>
      <c r="D42" s="252">
        <v>2123034.4</v>
      </c>
      <c r="E42" s="252">
        <v>1891158</v>
      </c>
      <c r="F42" s="252">
        <v>2067314</v>
      </c>
      <c r="G42" s="252">
        <v>2904284.7</v>
      </c>
      <c r="H42" s="252">
        <v>2904034</v>
      </c>
      <c r="I42" s="252">
        <v>2212559.48</v>
      </c>
      <c r="J42" s="252">
        <v>1404661</v>
      </c>
      <c r="K42" s="252">
        <v>1423576</v>
      </c>
      <c r="L42" s="252">
        <v>2521485.16</v>
      </c>
      <c r="M42" s="252">
        <v>2242545</v>
      </c>
      <c r="N42" s="95">
        <f t="shared" si="15"/>
        <v>24492356.140000001</v>
      </c>
      <c r="O42" s="366"/>
      <c r="P42" s="366"/>
      <c r="S42" s="106"/>
      <c r="T42" s="107"/>
    </row>
    <row r="43" spans="1:20" x14ac:dyDescent="0.2">
      <c r="A43" s="168" t="str">
        <f>'2025'!B30</f>
        <v>ДНР/ЛНР, руб.</v>
      </c>
      <c r="B43" s="169">
        <v>269418.59999999998</v>
      </c>
      <c r="C43" s="252">
        <v>142940</v>
      </c>
      <c r="D43" s="252">
        <v>92685</v>
      </c>
      <c r="E43" s="252">
        <v>0</v>
      </c>
      <c r="F43" s="252">
        <v>302369</v>
      </c>
      <c r="G43" s="252">
        <v>73302</v>
      </c>
      <c r="H43" s="252">
        <v>445960.5</v>
      </c>
      <c r="I43" s="252">
        <v>176891</v>
      </c>
      <c r="J43" s="252">
        <v>33747</v>
      </c>
      <c r="K43" s="252">
        <v>64664</v>
      </c>
      <c r="L43" s="252">
        <v>25865</v>
      </c>
      <c r="M43" s="252">
        <v>94175</v>
      </c>
      <c r="N43" s="95">
        <f t="shared" si="15"/>
        <v>1722017.1</v>
      </c>
      <c r="O43" s="366"/>
      <c r="P43" s="366"/>
      <c r="S43" s="106"/>
      <c r="T43" s="107"/>
    </row>
    <row r="44" spans="1:20" x14ac:dyDescent="0.2">
      <c r="A44" s="168" t="str">
        <f>'2025'!B31</f>
        <v>СНГ, руб.</v>
      </c>
      <c r="B44" s="169">
        <v>98419.6</v>
      </c>
      <c r="C44" s="252">
        <v>67700</v>
      </c>
      <c r="D44" s="252">
        <v>0</v>
      </c>
      <c r="E44" s="252">
        <v>84842</v>
      </c>
      <c r="F44" s="252">
        <v>0</v>
      </c>
      <c r="G44" s="252">
        <v>6980</v>
      </c>
      <c r="H44" s="252">
        <v>0</v>
      </c>
      <c r="I44" s="252">
        <v>0</v>
      </c>
      <c r="J44" s="252">
        <v>0</v>
      </c>
      <c r="K44" s="252">
        <v>0</v>
      </c>
      <c r="L44" s="252">
        <v>0</v>
      </c>
      <c r="M44" s="252">
        <v>0</v>
      </c>
      <c r="N44" s="95">
        <f t="shared" si="15"/>
        <v>257941.6</v>
      </c>
      <c r="O44" s="366"/>
      <c r="P44" s="366"/>
      <c r="S44" s="106"/>
      <c r="T44" s="107"/>
    </row>
    <row r="45" spans="1:20" ht="15.95" customHeight="1" thickBot="1" x14ac:dyDescent="0.25">
      <c r="A45" s="115" t="s">
        <v>110</v>
      </c>
      <c r="B45" s="245">
        <f t="shared" ref="B45:M45" si="16">SUM(B36:B44)</f>
        <v>90328449.949999973</v>
      </c>
      <c r="C45" s="245">
        <f t="shared" si="16"/>
        <v>106171742.94999999</v>
      </c>
      <c r="D45" s="246">
        <f t="shared" si="16"/>
        <v>121391952.39999999</v>
      </c>
      <c r="E45" s="246">
        <f t="shared" si="16"/>
        <v>85099539.920000002</v>
      </c>
      <c r="F45" s="246">
        <f t="shared" si="16"/>
        <v>93646513.210000008</v>
      </c>
      <c r="G45" s="246">
        <f t="shared" si="16"/>
        <v>84169779.640000001</v>
      </c>
      <c r="H45" s="246">
        <f t="shared" si="16"/>
        <v>68929810.679999992</v>
      </c>
      <c r="I45" s="246">
        <f t="shared" si="16"/>
        <v>61427567.939999998</v>
      </c>
      <c r="J45" s="246">
        <f t="shared" si="16"/>
        <v>61546387</v>
      </c>
      <c r="K45" s="246">
        <f t="shared" si="16"/>
        <v>76639590.170000002</v>
      </c>
      <c r="L45" s="246">
        <f t="shared" si="16"/>
        <v>87214390.600000009</v>
      </c>
      <c r="M45" s="246">
        <f t="shared" si="16"/>
        <v>56429790.419999994</v>
      </c>
      <c r="N45" s="99">
        <f t="shared" si="15"/>
        <v>992995514.87999976</v>
      </c>
      <c r="O45" s="366"/>
      <c r="P45" s="366"/>
      <c r="S45" s="106"/>
      <c r="T45" s="107"/>
    </row>
    <row r="46" spans="1:20" x14ac:dyDescent="0.2">
      <c r="B46" s="117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</row>
    <row r="47" spans="1:20" ht="13.5" hidden="1" thickBot="1" x14ac:dyDescent="0.25">
      <c r="B47" s="118">
        <f t="shared" ref="B47:M47" si="17">B30*$B$48</f>
        <v>561232.16989557329</v>
      </c>
      <c r="C47" s="118">
        <f t="shared" si="17"/>
        <v>1585768.0092008933</v>
      </c>
      <c r="D47" s="118">
        <f t="shared" si="17"/>
        <v>1391270.6656678242</v>
      </c>
      <c r="E47" s="118">
        <f t="shared" si="17"/>
        <v>1248233.7564666618</v>
      </c>
      <c r="F47" s="118">
        <f t="shared" si="17"/>
        <v>783040.87232777767</v>
      </c>
      <c r="G47" s="118">
        <f t="shared" si="17"/>
        <v>751660.65974578448</v>
      </c>
      <c r="H47" s="118">
        <f t="shared" si="17"/>
        <v>635105.40631704254</v>
      </c>
      <c r="I47" s="118">
        <f t="shared" si="17"/>
        <v>638052.44466484</v>
      </c>
      <c r="J47" s="118">
        <f t="shared" si="17"/>
        <v>714853.81603635754</v>
      </c>
      <c r="K47" s="118">
        <f t="shared" si="17"/>
        <v>1105524.848871758</v>
      </c>
      <c r="L47" s="118">
        <f t="shared" si="17"/>
        <v>666299.38807530596</v>
      </c>
      <c r="M47" s="118">
        <f t="shared" si="17"/>
        <v>653053.74162524205</v>
      </c>
      <c r="N47" s="119">
        <f>SUM(B47:M47)</f>
        <v>10734095.77889506</v>
      </c>
      <c r="O47" s="370"/>
      <c r="P47" s="370"/>
    </row>
    <row r="48" spans="1:20" hidden="1" x14ac:dyDescent="0.2">
      <c r="A48" s="120" t="s">
        <v>139</v>
      </c>
      <c r="B48" s="121">
        <v>0.2</v>
      </c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</row>
    <row r="49" spans="1:20" x14ac:dyDescent="0.2">
      <c r="B49" s="123"/>
      <c r="C49" s="123"/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49"/>
      <c r="O49" s="149"/>
      <c r="P49" s="149"/>
      <c r="Q49" s="149"/>
      <c r="R49" s="124"/>
    </row>
    <row r="50" spans="1:20" hidden="1" x14ac:dyDescent="0.2">
      <c r="A50" s="92" t="s">
        <v>500</v>
      </c>
      <c r="B50" s="125">
        <v>1</v>
      </c>
      <c r="C50" s="125">
        <v>2</v>
      </c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R50" s="124"/>
    </row>
    <row r="51" spans="1:20" hidden="1" x14ac:dyDescent="0.2">
      <c r="A51" s="92" t="s">
        <v>501</v>
      </c>
      <c r="B51" s="125">
        <v>1</v>
      </c>
      <c r="C51" s="125">
        <v>2</v>
      </c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R51" s="124"/>
    </row>
    <row r="52" spans="1:20" hidden="1" x14ac:dyDescent="0.2">
      <c r="A52" s="92" t="s">
        <v>502</v>
      </c>
      <c r="B52" s="125">
        <v>1</v>
      </c>
      <c r="C52" s="125">
        <v>2</v>
      </c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R52" s="124"/>
    </row>
    <row r="53" spans="1:20" hidden="1" x14ac:dyDescent="0.2">
      <c r="A53" s="92" t="s">
        <v>503</v>
      </c>
      <c r="B53" s="125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R53" s="124"/>
    </row>
    <row r="54" spans="1:20" hidden="1" x14ac:dyDescent="0.2">
      <c r="A54" s="92" t="s">
        <v>504</v>
      </c>
      <c r="B54" s="125"/>
      <c r="C54" s="125"/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R54" s="124"/>
    </row>
    <row r="55" spans="1:20" hidden="1" x14ac:dyDescent="0.2">
      <c r="A55" s="92" t="s">
        <v>505</v>
      </c>
      <c r="B55" s="125">
        <v>1</v>
      </c>
      <c r="C55" s="125">
        <v>2</v>
      </c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R55" s="124"/>
    </row>
    <row r="56" spans="1:20" hidden="1" x14ac:dyDescent="0.2">
      <c r="A56" s="92" t="s">
        <v>506</v>
      </c>
      <c r="B56" s="125">
        <v>1</v>
      </c>
      <c r="C56" s="125">
        <v>2</v>
      </c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R56" s="124"/>
    </row>
    <row r="57" spans="1:20" hidden="1" x14ac:dyDescent="0.2">
      <c r="A57" s="92" t="s">
        <v>507</v>
      </c>
      <c r="B57" s="125">
        <v>1</v>
      </c>
      <c r="C57" s="125">
        <v>2</v>
      </c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R57" s="124"/>
    </row>
    <row r="58" spans="1:20" hidden="1" x14ac:dyDescent="0.2">
      <c r="A58" s="92" t="s">
        <v>508</v>
      </c>
      <c r="B58" s="125">
        <v>0</v>
      </c>
      <c r="C58" s="125">
        <v>2</v>
      </c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R58" s="124"/>
    </row>
    <row r="59" spans="1:20" x14ac:dyDescent="0.2">
      <c r="A59" s="126" t="s">
        <v>499</v>
      </c>
      <c r="B59" s="127">
        <v>25</v>
      </c>
      <c r="C59" s="127">
        <v>25</v>
      </c>
      <c r="D59" s="127">
        <v>25</v>
      </c>
      <c r="E59" s="127">
        <v>25</v>
      </c>
      <c r="F59" s="127">
        <v>25</v>
      </c>
      <c r="G59" s="127">
        <v>20</v>
      </c>
      <c r="H59" s="127">
        <v>20</v>
      </c>
      <c r="I59" s="127">
        <v>20</v>
      </c>
      <c r="J59" s="127">
        <v>25</v>
      </c>
      <c r="K59" s="127">
        <v>25</v>
      </c>
      <c r="L59" s="127">
        <v>25</v>
      </c>
      <c r="M59" s="127">
        <v>25</v>
      </c>
      <c r="R59" s="124"/>
      <c r="S59" s="128"/>
      <c r="T59" s="107"/>
    </row>
    <row r="60" spans="1:20" hidden="1" x14ac:dyDescent="0.2">
      <c r="A60" s="92" t="s">
        <v>509</v>
      </c>
      <c r="B60" s="129">
        <v>45</v>
      </c>
      <c r="C60" s="129">
        <f t="shared" ref="C60:M60" si="18">B60+C50</f>
        <v>47</v>
      </c>
      <c r="D60" s="129">
        <f t="shared" si="18"/>
        <v>47</v>
      </c>
      <c r="E60" s="129">
        <f t="shared" si="18"/>
        <v>47</v>
      </c>
      <c r="F60" s="129">
        <f t="shared" si="18"/>
        <v>47</v>
      </c>
      <c r="G60" s="129">
        <f t="shared" si="18"/>
        <v>47</v>
      </c>
      <c r="H60" s="129">
        <f t="shared" si="18"/>
        <v>47</v>
      </c>
      <c r="I60" s="129">
        <f t="shared" si="18"/>
        <v>47</v>
      </c>
      <c r="J60" s="129">
        <f t="shared" si="18"/>
        <v>47</v>
      </c>
      <c r="K60" s="129">
        <f t="shared" si="18"/>
        <v>47</v>
      </c>
      <c r="L60" s="129">
        <f t="shared" si="18"/>
        <v>47</v>
      </c>
      <c r="M60" s="129">
        <f t="shared" si="18"/>
        <v>47</v>
      </c>
      <c r="R60" s="124"/>
      <c r="S60" s="107"/>
    </row>
    <row r="61" spans="1:20" hidden="1" x14ac:dyDescent="0.2">
      <c r="A61" s="92" t="s">
        <v>510</v>
      </c>
      <c r="B61" s="129"/>
      <c r="C61" s="129">
        <f t="shared" ref="C61:M61" si="19">B61+C51</f>
        <v>2</v>
      </c>
      <c r="D61" s="129">
        <f t="shared" si="19"/>
        <v>2</v>
      </c>
      <c r="E61" s="129">
        <f t="shared" si="19"/>
        <v>2</v>
      </c>
      <c r="F61" s="129">
        <f t="shared" si="19"/>
        <v>2</v>
      </c>
      <c r="G61" s="129">
        <f t="shared" si="19"/>
        <v>2</v>
      </c>
      <c r="H61" s="129">
        <f t="shared" si="19"/>
        <v>2</v>
      </c>
      <c r="I61" s="129">
        <f t="shared" si="19"/>
        <v>2</v>
      </c>
      <c r="J61" s="129">
        <f t="shared" si="19"/>
        <v>2</v>
      </c>
      <c r="K61" s="129">
        <f t="shared" si="19"/>
        <v>2</v>
      </c>
      <c r="L61" s="129">
        <f t="shared" si="19"/>
        <v>2</v>
      </c>
      <c r="M61" s="129">
        <f t="shared" si="19"/>
        <v>2</v>
      </c>
      <c r="R61" s="124"/>
      <c r="S61" s="107"/>
    </row>
    <row r="62" spans="1:20" hidden="1" x14ac:dyDescent="0.2">
      <c r="A62" s="92" t="s">
        <v>511</v>
      </c>
      <c r="B62" s="129"/>
      <c r="C62" s="129">
        <f t="shared" ref="C62:M62" si="20">B62+C52</f>
        <v>2</v>
      </c>
      <c r="D62" s="129">
        <f t="shared" si="20"/>
        <v>2</v>
      </c>
      <c r="E62" s="129">
        <f t="shared" si="20"/>
        <v>2</v>
      </c>
      <c r="F62" s="129">
        <f t="shared" si="20"/>
        <v>2</v>
      </c>
      <c r="G62" s="129">
        <f t="shared" si="20"/>
        <v>2</v>
      </c>
      <c r="H62" s="129">
        <f t="shared" si="20"/>
        <v>2</v>
      </c>
      <c r="I62" s="129">
        <f t="shared" si="20"/>
        <v>2</v>
      </c>
      <c r="J62" s="129">
        <f t="shared" si="20"/>
        <v>2</v>
      </c>
      <c r="K62" s="129">
        <f t="shared" si="20"/>
        <v>2</v>
      </c>
      <c r="L62" s="129">
        <f t="shared" si="20"/>
        <v>2</v>
      </c>
      <c r="M62" s="129">
        <f t="shared" si="20"/>
        <v>2</v>
      </c>
      <c r="R62" s="124"/>
      <c r="S62" s="107"/>
    </row>
    <row r="63" spans="1:20" hidden="1" x14ac:dyDescent="0.2">
      <c r="A63" s="92" t="s">
        <v>512</v>
      </c>
      <c r="B63" s="129"/>
      <c r="C63" s="129">
        <f t="shared" ref="C63:M63" si="21">B63+C53</f>
        <v>0</v>
      </c>
      <c r="D63" s="129">
        <f t="shared" si="21"/>
        <v>0</v>
      </c>
      <c r="E63" s="129">
        <f t="shared" si="21"/>
        <v>0</v>
      </c>
      <c r="F63" s="129">
        <f t="shared" si="21"/>
        <v>0</v>
      </c>
      <c r="G63" s="129">
        <f t="shared" si="21"/>
        <v>0</v>
      </c>
      <c r="H63" s="129">
        <f t="shared" si="21"/>
        <v>0</v>
      </c>
      <c r="I63" s="129">
        <f t="shared" si="21"/>
        <v>0</v>
      </c>
      <c r="J63" s="129">
        <f t="shared" si="21"/>
        <v>0</v>
      </c>
      <c r="K63" s="129">
        <f t="shared" si="21"/>
        <v>0</v>
      </c>
      <c r="L63" s="129">
        <f t="shared" si="21"/>
        <v>0</v>
      </c>
      <c r="M63" s="129">
        <f t="shared" si="21"/>
        <v>0</v>
      </c>
      <c r="R63" s="124"/>
      <c r="S63" s="107"/>
    </row>
    <row r="64" spans="1:20" hidden="1" x14ac:dyDescent="0.2">
      <c r="A64" s="92" t="s">
        <v>513</v>
      </c>
      <c r="B64" s="129"/>
      <c r="C64" s="129">
        <f t="shared" ref="C64:M64" si="22">B64+C54</f>
        <v>0</v>
      </c>
      <c r="D64" s="129">
        <f t="shared" si="22"/>
        <v>0</v>
      </c>
      <c r="E64" s="129">
        <f t="shared" si="22"/>
        <v>0</v>
      </c>
      <c r="F64" s="129">
        <f t="shared" si="22"/>
        <v>0</v>
      </c>
      <c r="G64" s="129">
        <f t="shared" si="22"/>
        <v>0</v>
      </c>
      <c r="H64" s="129">
        <f t="shared" si="22"/>
        <v>0</v>
      </c>
      <c r="I64" s="129">
        <f t="shared" si="22"/>
        <v>0</v>
      </c>
      <c r="J64" s="129">
        <f t="shared" si="22"/>
        <v>0</v>
      </c>
      <c r="K64" s="129">
        <f t="shared" si="22"/>
        <v>0</v>
      </c>
      <c r="L64" s="129">
        <f t="shared" si="22"/>
        <v>0</v>
      </c>
      <c r="M64" s="129">
        <f t="shared" si="22"/>
        <v>0</v>
      </c>
      <c r="R64" s="124"/>
      <c r="S64" s="107"/>
    </row>
    <row r="65" spans="1:19" hidden="1" x14ac:dyDescent="0.2">
      <c r="A65" s="92" t="s">
        <v>514</v>
      </c>
      <c r="B65" s="129"/>
      <c r="C65" s="129">
        <f t="shared" ref="C65:M65" si="23">B65+C55</f>
        <v>2</v>
      </c>
      <c r="D65" s="129">
        <f t="shared" si="23"/>
        <v>2</v>
      </c>
      <c r="E65" s="129">
        <f t="shared" si="23"/>
        <v>2</v>
      </c>
      <c r="F65" s="129">
        <f t="shared" si="23"/>
        <v>2</v>
      </c>
      <c r="G65" s="129">
        <f t="shared" si="23"/>
        <v>2</v>
      </c>
      <c r="H65" s="129">
        <f t="shared" si="23"/>
        <v>2</v>
      </c>
      <c r="I65" s="129">
        <f t="shared" si="23"/>
        <v>2</v>
      </c>
      <c r="J65" s="129">
        <f t="shared" si="23"/>
        <v>2</v>
      </c>
      <c r="K65" s="129">
        <f t="shared" si="23"/>
        <v>2</v>
      </c>
      <c r="L65" s="129">
        <f t="shared" si="23"/>
        <v>2</v>
      </c>
      <c r="M65" s="129">
        <f t="shared" si="23"/>
        <v>2</v>
      </c>
      <c r="R65" s="124"/>
      <c r="S65" s="107"/>
    </row>
    <row r="66" spans="1:19" hidden="1" x14ac:dyDescent="0.2">
      <c r="A66" s="92" t="s">
        <v>515</v>
      </c>
      <c r="B66" s="129"/>
      <c r="C66" s="129">
        <f t="shared" ref="C66:M66" si="24">B66+C56</f>
        <v>2</v>
      </c>
      <c r="D66" s="129">
        <f t="shared" si="24"/>
        <v>2</v>
      </c>
      <c r="E66" s="129">
        <f t="shared" si="24"/>
        <v>2</v>
      </c>
      <c r="F66" s="129">
        <f t="shared" si="24"/>
        <v>2</v>
      </c>
      <c r="G66" s="129">
        <f t="shared" si="24"/>
        <v>2</v>
      </c>
      <c r="H66" s="129">
        <f t="shared" si="24"/>
        <v>2</v>
      </c>
      <c r="I66" s="129">
        <f t="shared" si="24"/>
        <v>2</v>
      </c>
      <c r="J66" s="129">
        <f t="shared" si="24"/>
        <v>2</v>
      </c>
      <c r="K66" s="129">
        <f t="shared" si="24"/>
        <v>2</v>
      </c>
      <c r="L66" s="129">
        <f t="shared" si="24"/>
        <v>2</v>
      </c>
      <c r="M66" s="129">
        <f t="shared" si="24"/>
        <v>2</v>
      </c>
      <c r="R66" s="124"/>
      <c r="S66" s="107"/>
    </row>
    <row r="67" spans="1:19" hidden="1" x14ac:dyDescent="0.2">
      <c r="A67" s="92" t="s">
        <v>516</v>
      </c>
      <c r="B67" s="129"/>
      <c r="C67" s="129">
        <f t="shared" ref="C67:M67" si="25">B67+C57</f>
        <v>2</v>
      </c>
      <c r="D67" s="129">
        <f t="shared" si="25"/>
        <v>2</v>
      </c>
      <c r="E67" s="129">
        <f t="shared" si="25"/>
        <v>2</v>
      </c>
      <c r="F67" s="129">
        <f t="shared" si="25"/>
        <v>2</v>
      </c>
      <c r="G67" s="129">
        <f t="shared" si="25"/>
        <v>2</v>
      </c>
      <c r="H67" s="129">
        <f t="shared" si="25"/>
        <v>2</v>
      </c>
      <c r="I67" s="129">
        <f t="shared" si="25"/>
        <v>2</v>
      </c>
      <c r="J67" s="129">
        <f t="shared" si="25"/>
        <v>2</v>
      </c>
      <c r="K67" s="129">
        <f t="shared" si="25"/>
        <v>2</v>
      </c>
      <c r="L67" s="129">
        <f t="shared" si="25"/>
        <v>2</v>
      </c>
      <c r="M67" s="129">
        <f t="shared" si="25"/>
        <v>2</v>
      </c>
      <c r="R67" s="124"/>
      <c r="S67" s="107"/>
    </row>
    <row r="68" spans="1:19" hidden="1" x14ac:dyDescent="0.2">
      <c r="A68" s="92" t="s">
        <v>517</v>
      </c>
      <c r="B68" s="129"/>
      <c r="C68" s="129">
        <f t="shared" ref="C68:M68" si="26">B68+C58</f>
        <v>2</v>
      </c>
      <c r="D68" s="129">
        <f t="shared" si="26"/>
        <v>2</v>
      </c>
      <c r="E68" s="129">
        <f t="shared" si="26"/>
        <v>2</v>
      </c>
      <c r="F68" s="129">
        <f t="shared" si="26"/>
        <v>2</v>
      </c>
      <c r="G68" s="129">
        <f t="shared" si="26"/>
        <v>2</v>
      </c>
      <c r="H68" s="129">
        <f t="shared" si="26"/>
        <v>2</v>
      </c>
      <c r="I68" s="129">
        <f t="shared" si="26"/>
        <v>2</v>
      </c>
      <c r="J68" s="129">
        <f t="shared" si="26"/>
        <v>2</v>
      </c>
      <c r="K68" s="129">
        <f t="shared" si="26"/>
        <v>2</v>
      </c>
      <c r="L68" s="129">
        <f t="shared" si="26"/>
        <v>2</v>
      </c>
      <c r="M68" s="129">
        <f t="shared" si="26"/>
        <v>2</v>
      </c>
      <c r="N68" s="81"/>
      <c r="O68" s="81"/>
      <c r="P68" s="81"/>
      <c r="Q68" s="81"/>
      <c r="R68" s="124"/>
      <c r="S68" s="107"/>
    </row>
    <row r="69" spans="1:19" hidden="1" x14ac:dyDescent="0.2">
      <c r="A69" s="126" t="s">
        <v>144</v>
      </c>
      <c r="B69" s="130">
        <v>25</v>
      </c>
      <c r="C69" s="130">
        <f t="shared" ref="C69:M69" si="27">SUM(C60:C68)</f>
        <v>59</v>
      </c>
      <c r="D69" s="130">
        <f t="shared" si="27"/>
        <v>59</v>
      </c>
      <c r="E69" s="130">
        <f t="shared" si="27"/>
        <v>59</v>
      </c>
      <c r="F69" s="130">
        <f t="shared" si="27"/>
        <v>59</v>
      </c>
      <c r="G69" s="130">
        <f t="shared" si="27"/>
        <v>59</v>
      </c>
      <c r="H69" s="130">
        <f t="shared" si="27"/>
        <v>59</v>
      </c>
      <c r="I69" s="130">
        <f t="shared" si="27"/>
        <v>59</v>
      </c>
      <c r="J69" s="130">
        <f t="shared" si="27"/>
        <v>59</v>
      </c>
      <c r="K69" s="130">
        <f t="shared" si="27"/>
        <v>59</v>
      </c>
      <c r="L69" s="130">
        <f t="shared" si="27"/>
        <v>59</v>
      </c>
      <c r="M69" s="130">
        <f t="shared" si="27"/>
        <v>59</v>
      </c>
      <c r="N69" s="81"/>
      <c r="O69" s="81"/>
      <c r="P69" s="81"/>
      <c r="Q69" s="81"/>
      <c r="R69" s="124"/>
      <c r="S69" s="107"/>
    </row>
    <row r="70" spans="1:19" ht="6" customHeight="1" x14ac:dyDescent="0.2">
      <c r="A70" s="126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81"/>
      <c r="O70" s="81"/>
      <c r="P70" s="81"/>
      <c r="Q70" s="81"/>
      <c r="R70" s="124"/>
      <c r="S70" s="107"/>
    </row>
    <row r="71" spans="1:19" hidden="1" x14ac:dyDescent="0.2">
      <c r="A71" s="170" t="s">
        <v>518</v>
      </c>
      <c r="B71" s="171">
        <f>SUM(B72:B81)</f>
        <v>2806160.8494778662</v>
      </c>
      <c r="C71" s="171">
        <f t="shared" ref="C71:M71" si="28">SUM(C72:C81)</f>
        <v>7928840.0460044667</v>
      </c>
      <c r="D71" s="171">
        <f t="shared" si="28"/>
        <v>6956353.3283391204</v>
      </c>
      <c r="E71" s="171">
        <f t="shared" si="28"/>
        <v>6241168.7823333088</v>
      </c>
      <c r="F71" s="171">
        <f t="shared" si="28"/>
        <v>3915204.3616388883</v>
      </c>
      <c r="G71" s="171">
        <f t="shared" si="28"/>
        <v>3758303.2987289224</v>
      </c>
      <c r="H71" s="171">
        <f t="shared" si="28"/>
        <v>3175527.0315852123</v>
      </c>
      <c r="I71" s="171">
        <f t="shared" si="28"/>
        <v>3190262.2233241997</v>
      </c>
      <c r="J71" s="171">
        <f t="shared" si="28"/>
        <v>3574269.0801817877</v>
      </c>
      <c r="K71" s="171">
        <f t="shared" si="28"/>
        <v>5527624.2443587901</v>
      </c>
      <c r="L71" s="171">
        <f>SUM(L72:L81)</f>
        <v>3331496.9403765295</v>
      </c>
      <c r="M71" s="171">
        <f t="shared" si="28"/>
        <v>3265268.7081262101</v>
      </c>
      <c r="N71" s="81"/>
      <c r="O71" s="81"/>
      <c r="P71" s="81"/>
      <c r="Q71" s="81"/>
      <c r="R71" s="124"/>
      <c r="S71" s="107"/>
    </row>
    <row r="72" spans="1:19" s="142" customFormat="1" hidden="1" x14ac:dyDescent="0.2">
      <c r="A72" s="140" t="s">
        <v>519</v>
      </c>
      <c r="B72" s="141">
        <f t="shared" ref="B72:M72" si="29">(B60-B50)*$B$2*B92+B50*$C$2</f>
        <v>2744542.4097314226</v>
      </c>
      <c r="C72" s="141">
        <f t="shared" si="29"/>
        <v>6988840.0460044667</v>
      </c>
      <c r="D72" s="141">
        <f t="shared" si="29"/>
        <v>6280330.9001075383</v>
      </c>
      <c r="E72" s="141">
        <f t="shared" si="29"/>
        <v>5549264.9850727702</v>
      </c>
      <c r="F72" s="141">
        <f t="shared" si="29"/>
        <v>3042358.8154068221</v>
      </c>
      <c r="G72" s="141">
        <f t="shared" si="29"/>
        <v>2995867.4067749651</v>
      </c>
      <c r="H72" s="141">
        <f t="shared" si="29"/>
        <v>2307538.0630441862</v>
      </c>
      <c r="I72" s="141">
        <f t="shared" si="29"/>
        <v>2564053.8618801879</v>
      </c>
      <c r="J72" s="141">
        <f t="shared" si="29"/>
        <v>3213823.2667432847</v>
      </c>
      <c r="K72" s="141">
        <f t="shared" si="29"/>
        <v>5057926.5174232004</v>
      </c>
      <c r="L72" s="141">
        <f t="shared" si="29"/>
        <v>2825923.8953580554</v>
      </c>
      <c r="M72" s="141">
        <f t="shared" si="29"/>
        <v>2824305.898431818</v>
      </c>
      <c r="R72" s="143"/>
      <c r="S72" s="144"/>
    </row>
    <row r="73" spans="1:19" s="142" customFormat="1" hidden="1" x14ac:dyDescent="0.2">
      <c r="A73" s="140" t="s">
        <v>520</v>
      </c>
      <c r="B73" s="141">
        <f t="shared" ref="B73:M73" si="30">(B61-B51)*$B$3*B93+B51*$C$3</f>
        <v>16656.554523418003</v>
      </c>
      <c r="C73" s="141">
        <f t="shared" si="30"/>
        <v>200000</v>
      </c>
      <c r="D73" s="141">
        <f t="shared" si="30"/>
        <v>143410.46353683007</v>
      </c>
      <c r="E73" s="141">
        <f t="shared" si="30"/>
        <v>116840.79896751734</v>
      </c>
      <c r="F73" s="141">
        <f t="shared" si="30"/>
        <v>130586.50018432451</v>
      </c>
      <c r="G73" s="141">
        <f t="shared" si="30"/>
        <v>165326.85911512919</v>
      </c>
      <c r="H73" s="141">
        <f t="shared" si="30"/>
        <v>139158.07216325577</v>
      </c>
      <c r="I73" s="141">
        <f t="shared" si="30"/>
        <v>90953.005147559437</v>
      </c>
      <c r="J73" s="141">
        <f t="shared" si="30"/>
        <v>87686.534099600103</v>
      </c>
      <c r="K73" s="141">
        <f t="shared" si="30"/>
        <v>128172.592976384</v>
      </c>
      <c r="L73" s="141">
        <f t="shared" si="30"/>
        <v>133139.39151456856</v>
      </c>
      <c r="M73" s="141">
        <f t="shared" si="30"/>
        <v>106986.61802807778</v>
      </c>
      <c r="R73" s="143"/>
      <c r="S73" s="144"/>
    </row>
    <row r="74" spans="1:19" s="142" customFormat="1" hidden="1" x14ac:dyDescent="0.2">
      <c r="A74" s="140" t="s">
        <v>521</v>
      </c>
      <c r="B74" s="141">
        <f t="shared" ref="B74:M74" si="31">(B62-B52)*$B$4*B94+B52*$C$4</f>
        <v>12571.89619424002</v>
      </c>
      <c r="C74" s="141">
        <f t="shared" si="31"/>
        <v>200000</v>
      </c>
      <c r="D74" s="141">
        <f t="shared" si="31"/>
        <v>240717.7220981257</v>
      </c>
      <c r="E74" s="141">
        <f t="shared" si="31"/>
        <v>195732.60224940526</v>
      </c>
      <c r="F74" s="141">
        <f t="shared" si="31"/>
        <v>202103.39686339453</v>
      </c>
      <c r="G74" s="141">
        <f t="shared" si="31"/>
        <v>201338.96463173689</v>
      </c>
      <c r="H74" s="141">
        <f t="shared" si="31"/>
        <v>156149.91275786332</v>
      </c>
      <c r="I74" s="141">
        <f t="shared" si="31"/>
        <v>165310.12399745957</v>
      </c>
      <c r="J74" s="141">
        <f t="shared" si="31"/>
        <v>105457.18776591468</v>
      </c>
      <c r="K74" s="141">
        <f t="shared" si="31"/>
        <v>117652.60491296581</v>
      </c>
      <c r="L74" s="141">
        <f t="shared" si="31"/>
        <v>138434.49734509556</v>
      </c>
      <c r="M74" s="141">
        <f t="shared" si="31"/>
        <v>92538.478216997304</v>
      </c>
      <c r="R74" s="143"/>
      <c r="S74" s="144"/>
    </row>
    <row r="75" spans="1:19" s="142" customFormat="1" hidden="1" x14ac:dyDescent="0.2">
      <c r="A75" s="140" t="s">
        <v>522</v>
      </c>
      <c r="B75" s="141">
        <f t="shared" ref="B75:M75" si="32">(B63-B53)*$B$5*B95+B53*$C$5</f>
        <v>0</v>
      </c>
      <c r="C75" s="141">
        <f t="shared" si="32"/>
        <v>0</v>
      </c>
      <c r="D75" s="141">
        <f t="shared" si="32"/>
        <v>0</v>
      </c>
      <c r="E75" s="141">
        <f t="shared" si="32"/>
        <v>0</v>
      </c>
      <c r="F75" s="141">
        <f t="shared" si="32"/>
        <v>0</v>
      </c>
      <c r="G75" s="141">
        <f t="shared" si="32"/>
        <v>0</v>
      </c>
      <c r="H75" s="141">
        <f t="shared" si="32"/>
        <v>0</v>
      </c>
      <c r="I75" s="141">
        <f t="shared" si="32"/>
        <v>0</v>
      </c>
      <c r="J75" s="141">
        <f t="shared" si="32"/>
        <v>0</v>
      </c>
      <c r="K75" s="141">
        <f t="shared" si="32"/>
        <v>0</v>
      </c>
      <c r="L75" s="141">
        <f t="shared" si="32"/>
        <v>0</v>
      </c>
      <c r="M75" s="141">
        <f t="shared" si="32"/>
        <v>0</v>
      </c>
      <c r="R75" s="143"/>
      <c r="S75" s="144"/>
    </row>
    <row r="76" spans="1:19" s="142" customFormat="1" hidden="1" x14ac:dyDescent="0.2">
      <c r="A76" s="140" t="s">
        <v>523</v>
      </c>
      <c r="B76" s="141">
        <f t="shared" ref="B76:M76" si="33">(B64-B54)*$B$6*B96+B54*$C$6</f>
        <v>0</v>
      </c>
      <c r="C76" s="141">
        <f t="shared" si="33"/>
        <v>0</v>
      </c>
      <c r="D76" s="141">
        <f t="shared" si="33"/>
        <v>0</v>
      </c>
      <c r="E76" s="141">
        <f t="shared" si="33"/>
        <v>0</v>
      </c>
      <c r="F76" s="141">
        <f t="shared" si="33"/>
        <v>0</v>
      </c>
      <c r="G76" s="141">
        <f t="shared" si="33"/>
        <v>0</v>
      </c>
      <c r="H76" s="141">
        <f t="shared" si="33"/>
        <v>0</v>
      </c>
      <c r="I76" s="141">
        <f t="shared" si="33"/>
        <v>0</v>
      </c>
      <c r="J76" s="141">
        <f t="shared" si="33"/>
        <v>0</v>
      </c>
      <c r="K76" s="141">
        <f t="shared" si="33"/>
        <v>0</v>
      </c>
      <c r="L76" s="141">
        <f t="shared" si="33"/>
        <v>0</v>
      </c>
      <c r="M76" s="141">
        <f t="shared" si="33"/>
        <v>0</v>
      </c>
      <c r="R76" s="143"/>
      <c r="S76" s="144"/>
    </row>
    <row r="77" spans="1:19" s="142" customFormat="1" hidden="1" x14ac:dyDescent="0.2">
      <c r="A77" s="140" t="s">
        <v>524</v>
      </c>
      <c r="B77" s="141">
        <f t="shared" ref="B77:M77" si="34">(B65-B55)*$B$7*B97+B55*$C$7</f>
        <v>22285.028351296918</v>
      </c>
      <c r="C77" s="141">
        <f t="shared" si="34"/>
        <v>200000</v>
      </c>
      <c r="D77" s="141">
        <f t="shared" si="34"/>
        <v>108788.02165420393</v>
      </c>
      <c r="E77" s="141">
        <f t="shared" si="34"/>
        <v>101581.52486036555</v>
      </c>
      <c r="F77" s="141">
        <f t="shared" si="34"/>
        <v>220443.55034158297</v>
      </c>
      <c r="G77" s="141">
        <f t="shared" si="34"/>
        <v>166983.21367761609</v>
      </c>
      <c r="H77" s="141">
        <f t="shared" si="34"/>
        <v>109428.37270124046</v>
      </c>
      <c r="I77" s="141">
        <f t="shared" si="34"/>
        <v>125585.74595375583</v>
      </c>
      <c r="J77" s="141">
        <f t="shared" si="34"/>
        <v>64537.8425499527</v>
      </c>
      <c r="K77" s="141">
        <f t="shared" si="34"/>
        <v>99416.00943634774</v>
      </c>
      <c r="L77" s="141">
        <f t="shared" si="34"/>
        <v>72671.217710172394</v>
      </c>
      <c r="M77" s="141">
        <f t="shared" si="34"/>
        <v>50508.993703943233</v>
      </c>
      <c r="R77" s="143"/>
      <c r="S77" s="144"/>
    </row>
    <row r="78" spans="1:19" s="142" customFormat="1" hidden="1" x14ac:dyDescent="0.2">
      <c r="A78" s="140" t="s">
        <v>525</v>
      </c>
      <c r="B78" s="141">
        <f t="shared" ref="B78:M78" si="35">(B66-B56)*$B$8*B98+B56*$C$8</f>
        <v>49911.520524541906</v>
      </c>
      <c r="C78" s="141">
        <f t="shared" si="35"/>
        <v>200000</v>
      </c>
      <c r="D78" s="141">
        <f t="shared" si="35"/>
        <v>121315.97335428912</v>
      </c>
      <c r="E78" s="141">
        <f t="shared" si="35"/>
        <v>108065.92372537663</v>
      </c>
      <c r="F78" s="141">
        <f t="shared" si="35"/>
        <v>118131.95779538422</v>
      </c>
      <c r="G78" s="141">
        <f t="shared" si="35"/>
        <v>165958.74531212007</v>
      </c>
      <c r="H78" s="141">
        <f t="shared" si="35"/>
        <v>165944.41963067095</v>
      </c>
      <c r="I78" s="141">
        <f t="shared" si="35"/>
        <v>126431.68048546919</v>
      </c>
      <c r="J78" s="141">
        <f t="shared" si="35"/>
        <v>80266.158875150169</v>
      </c>
      <c r="K78" s="141">
        <f t="shared" si="35"/>
        <v>81347.01354052742</v>
      </c>
      <c r="L78" s="141">
        <f t="shared" si="35"/>
        <v>144084.53602249472</v>
      </c>
      <c r="M78" s="141">
        <f t="shared" si="35"/>
        <v>128145.13484369086</v>
      </c>
      <c r="R78" s="143"/>
      <c r="S78" s="144"/>
    </row>
    <row r="79" spans="1:19" s="142" customFormat="1" hidden="1" x14ac:dyDescent="0.2">
      <c r="A79" s="140" t="s">
        <v>526</v>
      </c>
      <c r="B79" s="141">
        <f t="shared" ref="B79:M79" si="36">(B67-B57)*$B$9*B99+B57*$C$9</f>
        <v>-39806.559847053766</v>
      </c>
      <c r="C79" s="141">
        <f t="shared" si="36"/>
        <v>100000</v>
      </c>
      <c r="D79" s="141">
        <f t="shared" si="36"/>
        <v>61790.247588133701</v>
      </c>
      <c r="E79" s="141">
        <f t="shared" si="36"/>
        <v>0</v>
      </c>
      <c r="F79" s="141">
        <f t="shared" si="36"/>
        <v>201580.14104737979</v>
      </c>
      <c r="G79" s="141">
        <f t="shared" si="36"/>
        <v>48868.195810599085</v>
      </c>
      <c r="H79" s="141">
        <f t="shared" si="36"/>
        <v>297308.19128799584</v>
      </c>
      <c r="I79" s="141">
        <f t="shared" si="36"/>
        <v>117927.80585976758</v>
      </c>
      <c r="J79" s="141">
        <f t="shared" si="36"/>
        <v>22498.09014788529</v>
      </c>
      <c r="K79" s="141">
        <f t="shared" si="36"/>
        <v>43109.506069364812</v>
      </c>
      <c r="L79" s="141">
        <f t="shared" si="36"/>
        <v>17243.402426143151</v>
      </c>
      <c r="M79" s="141">
        <f t="shared" si="36"/>
        <v>62783.584901683025</v>
      </c>
      <c r="R79" s="143"/>
      <c r="S79" s="144"/>
    </row>
    <row r="80" spans="1:19" s="142" customFormat="1" hidden="1" x14ac:dyDescent="0.2">
      <c r="A80" s="140" t="s">
        <v>527</v>
      </c>
      <c r="B80" s="141">
        <f t="shared" ref="B80:M80" si="37">(B68-B58)*$B$10*B100+B58*$C$10</f>
        <v>0</v>
      </c>
      <c r="C80" s="141">
        <f t="shared" si="37"/>
        <v>40000</v>
      </c>
      <c r="D80" s="141">
        <f t="shared" si="37"/>
        <v>0</v>
      </c>
      <c r="E80" s="141">
        <f t="shared" si="37"/>
        <v>169682.94745787419</v>
      </c>
      <c r="F80" s="141">
        <f t="shared" si="37"/>
        <v>0</v>
      </c>
      <c r="G80" s="141">
        <f t="shared" si="37"/>
        <v>13959.913406755635</v>
      </c>
      <c r="H80" s="141">
        <f t="shared" si="37"/>
        <v>0</v>
      </c>
      <c r="I80" s="141">
        <f t="shared" si="37"/>
        <v>0</v>
      </c>
      <c r="J80" s="141">
        <f t="shared" si="37"/>
        <v>0</v>
      </c>
      <c r="K80" s="141">
        <f t="shared" si="37"/>
        <v>0</v>
      </c>
      <c r="L80" s="141">
        <f t="shared" si="37"/>
        <v>0</v>
      </c>
      <c r="M80" s="141">
        <f t="shared" si="37"/>
        <v>0</v>
      </c>
      <c r="R80" s="143"/>
      <c r="S80" s="144"/>
    </row>
    <row r="81" spans="1:27" s="142" customFormat="1" hidden="1" x14ac:dyDescent="0.2">
      <c r="A81" s="140"/>
      <c r="B81" s="141"/>
      <c r="C81" s="141"/>
      <c r="D81" s="141"/>
      <c r="E81" s="141"/>
      <c r="F81" s="141"/>
      <c r="G81" s="141"/>
      <c r="H81" s="141"/>
      <c r="I81" s="141"/>
      <c r="J81" s="141"/>
      <c r="K81" s="141"/>
      <c r="L81" s="141"/>
      <c r="M81" s="141"/>
      <c r="R81" s="143"/>
      <c r="S81" s="144"/>
    </row>
    <row r="82" spans="1:27" s="146" customFormat="1" hidden="1" x14ac:dyDescent="0.2">
      <c r="A82" s="145" t="s">
        <v>250</v>
      </c>
      <c r="B82" s="363">
        <f t="shared" ref="B82:M82" si="38">B60/$F$2</f>
        <v>5.0732807215332583E-2</v>
      </c>
      <c r="C82" s="363">
        <f t="shared" si="38"/>
        <v>5.2987598647125142E-2</v>
      </c>
      <c r="D82" s="363">
        <f t="shared" si="38"/>
        <v>5.2987598647125142E-2</v>
      </c>
      <c r="E82" s="363">
        <f t="shared" si="38"/>
        <v>5.2987598647125142E-2</v>
      </c>
      <c r="F82" s="363">
        <f t="shared" si="38"/>
        <v>5.2987598647125142E-2</v>
      </c>
      <c r="G82" s="363">
        <f t="shared" si="38"/>
        <v>5.2987598647125142E-2</v>
      </c>
      <c r="H82" s="363">
        <f t="shared" si="38"/>
        <v>5.2987598647125142E-2</v>
      </c>
      <c r="I82" s="363">
        <f t="shared" si="38"/>
        <v>5.2987598647125142E-2</v>
      </c>
      <c r="J82" s="363">
        <f t="shared" si="38"/>
        <v>5.2987598647125142E-2</v>
      </c>
      <c r="K82" s="363">
        <f t="shared" si="38"/>
        <v>5.2987598647125142E-2</v>
      </c>
      <c r="L82" s="363">
        <f t="shared" si="38"/>
        <v>5.2987598647125142E-2</v>
      </c>
      <c r="M82" s="363">
        <f t="shared" si="38"/>
        <v>5.2987598647125142E-2</v>
      </c>
      <c r="R82" s="147"/>
      <c r="S82" s="148"/>
    </row>
    <row r="83" spans="1:27" hidden="1" x14ac:dyDescent="0.2">
      <c r="A83" s="145" t="s">
        <v>251</v>
      </c>
      <c r="B83" s="363">
        <f t="shared" ref="B83:M83" si="39">B64/$F$2</f>
        <v>0</v>
      </c>
      <c r="C83" s="363">
        <f t="shared" si="39"/>
        <v>0</v>
      </c>
      <c r="D83" s="363">
        <f t="shared" si="39"/>
        <v>0</v>
      </c>
      <c r="E83" s="363">
        <f t="shared" si="39"/>
        <v>0</v>
      </c>
      <c r="F83" s="363">
        <f t="shared" si="39"/>
        <v>0</v>
      </c>
      <c r="G83" s="363">
        <f t="shared" si="39"/>
        <v>0</v>
      </c>
      <c r="H83" s="363">
        <f t="shared" si="39"/>
        <v>0</v>
      </c>
      <c r="I83" s="363">
        <f t="shared" si="39"/>
        <v>0</v>
      </c>
      <c r="J83" s="363">
        <f t="shared" si="39"/>
        <v>0</v>
      </c>
      <c r="K83" s="363">
        <f t="shared" si="39"/>
        <v>0</v>
      </c>
      <c r="L83" s="363">
        <f t="shared" si="39"/>
        <v>0</v>
      </c>
      <c r="M83" s="363">
        <f t="shared" si="39"/>
        <v>0</v>
      </c>
      <c r="N83" s="149"/>
      <c r="O83" s="149"/>
      <c r="P83" s="149"/>
      <c r="Q83" s="149"/>
      <c r="R83" s="124"/>
    </row>
    <row r="84" spans="1:27" s="77" customFormat="1" ht="11.25" hidden="1" x14ac:dyDescent="0.2">
      <c r="A84" s="145" t="s">
        <v>252</v>
      </c>
      <c r="B84" s="363">
        <f t="shared" ref="B84:M84" si="40">B65/$F$2</f>
        <v>0</v>
      </c>
      <c r="C84" s="363">
        <f t="shared" si="40"/>
        <v>2.2547914317925591E-3</v>
      </c>
      <c r="D84" s="363">
        <f t="shared" si="40"/>
        <v>2.2547914317925591E-3</v>
      </c>
      <c r="E84" s="363">
        <f t="shared" si="40"/>
        <v>2.2547914317925591E-3</v>
      </c>
      <c r="F84" s="363">
        <f t="shared" si="40"/>
        <v>2.2547914317925591E-3</v>
      </c>
      <c r="G84" s="363">
        <f t="shared" si="40"/>
        <v>2.2547914317925591E-3</v>
      </c>
      <c r="H84" s="363">
        <f t="shared" si="40"/>
        <v>2.2547914317925591E-3</v>
      </c>
      <c r="I84" s="363">
        <f t="shared" si="40"/>
        <v>2.2547914317925591E-3</v>
      </c>
      <c r="J84" s="363">
        <f t="shared" si="40"/>
        <v>2.2547914317925591E-3</v>
      </c>
      <c r="K84" s="363">
        <f t="shared" si="40"/>
        <v>2.2547914317925591E-3</v>
      </c>
      <c r="L84" s="363">
        <f t="shared" si="40"/>
        <v>2.2547914317925591E-3</v>
      </c>
      <c r="M84" s="363">
        <f t="shared" si="40"/>
        <v>2.2547914317925591E-3</v>
      </c>
    </row>
    <row r="85" spans="1:27" s="77" customFormat="1" ht="11.25" hidden="1" x14ac:dyDescent="0.2">
      <c r="A85" s="145" t="s">
        <v>253</v>
      </c>
      <c r="B85" s="363">
        <f t="shared" ref="B85:M85" si="41">B66/$F$2</f>
        <v>0</v>
      </c>
      <c r="C85" s="363">
        <f t="shared" si="41"/>
        <v>2.2547914317925591E-3</v>
      </c>
      <c r="D85" s="363">
        <f t="shared" si="41"/>
        <v>2.2547914317925591E-3</v>
      </c>
      <c r="E85" s="363">
        <f t="shared" si="41"/>
        <v>2.2547914317925591E-3</v>
      </c>
      <c r="F85" s="363">
        <f t="shared" si="41"/>
        <v>2.2547914317925591E-3</v>
      </c>
      <c r="G85" s="363">
        <f t="shared" si="41"/>
        <v>2.2547914317925591E-3</v>
      </c>
      <c r="H85" s="363">
        <f t="shared" si="41"/>
        <v>2.2547914317925591E-3</v>
      </c>
      <c r="I85" s="363">
        <f t="shared" si="41"/>
        <v>2.2547914317925591E-3</v>
      </c>
      <c r="J85" s="363">
        <f t="shared" si="41"/>
        <v>2.2547914317925591E-3</v>
      </c>
      <c r="K85" s="363">
        <f t="shared" si="41"/>
        <v>2.2547914317925591E-3</v>
      </c>
      <c r="L85" s="363">
        <f t="shared" si="41"/>
        <v>2.2547914317925591E-3</v>
      </c>
      <c r="M85" s="363">
        <f t="shared" si="41"/>
        <v>2.2547914317925591E-3</v>
      </c>
    </row>
    <row r="86" spans="1:27" s="77" customFormat="1" ht="11.25" hidden="1" x14ac:dyDescent="0.2">
      <c r="A86" s="145" t="s">
        <v>254</v>
      </c>
      <c r="B86" s="363">
        <f t="shared" ref="B86:M86" si="42">B67/$F$2</f>
        <v>0</v>
      </c>
      <c r="C86" s="363">
        <f t="shared" si="42"/>
        <v>2.2547914317925591E-3</v>
      </c>
      <c r="D86" s="363">
        <f t="shared" si="42"/>
        <v>2.2547914317925591E-3</v>
      </c>
      <c r="E86" s="363">
        <f t="shared" si="42"/>
        <v>2.2547914317925591E-3</v>
      </c>
      <c r="F86" s="363">
        <f t="shared" si="42"/>
        <v>2.2547914317925591E-3</v>
      </c>
      <c r="G86" s="363">
        <f t="shared" si="42"/>
        <v>2.2547914317925591E-3</v>
      </c>
      <c r="H86" s="363">
        <f t="shared" si="42"/>
        <v>2.2547914317925591E-3</v>
      </c>
      <c r="I86" s="363">
        <f t="shared" si="42"/>
        <v>2.2547914317925591E-3</v>
      </c>
      <c r="J86" s="363">
        <f t="shared" si="42"/>
        <v>2.2547914317925591E-3</v>
      </c>
      <c r="K86" s="363">
        <f t="shared" si="42"/>
        <v>2.2547914317925591E-3</v>
      </c>
      <c r="L86" s="363">
        <f t="shared" si="42"/>
        <v>2.2547914317925591E-3</v>
      </c>
      <c r="M86" s="363">
        <f t="shared" si="42"/>
        <v>2.2547914317925591E-3</v>
      </c>
    </row>
    <row r="87" spans="1:27" s="77" customFormat="1" ht="11.25" hidden="1" x14ac:dyDescent="0.2">
      <c r="A87" s="145" t="s">
        <v>255</v>
      </c>
      <c r="B87" s="363">
        <f t="shared" ref="B87:M87" si="43">B68/$F$2</f>
        <v>0</v>
      </c>
      <c r="C87" s="363">
        <f t="shared" si="43"/>
        <v>2.2547914317925591E-3</v>
      </c>
      <c r="D87" s="363">
        <f t="shared" si="43"/>
        <v>2.2547914317925591E-3</v>
      </c>
      <c r="E87" s="363">
        <f t="shared" si="43"/>
        <v>2.2547914317925591E-3</v>
      </c>
      <c r="F87" s="363">
        <f t="shared" si="43"/>
        <v>2.2547914317925591E-3</v>
      </c>
      <c r="G87" s="363">
        <f t="shared" si="43"/>
        <v>2.2547914317925591E-3</v>
      </c>
      <c r="H87" s="363">
        <f t="shared" si="43"/>
        <v>2.2547914317925591E-3</v>
      </c>
      <c r="I87" s="363">
        <f t="shared" si="43"/>
        <v>2.2547914317925591E-3</v>
      </c>
      <c r="J87" s="363">
        <f t="shared" si="43"/>
        <v>2.2547914317925591E-3</v>
      </c>
      <c r="K87" s="363">
        <f t="shared" si="43"/>
        <v>2.2547914317925591E-3</v>
      </c>
      <c r="L87" s="363">
        <f t="shared" si="43"/>
        <v>2.2547914317925591E-3</v>
      </c>
      <c r="M87" s="363">
        <f t="shared" si="43"/>
        <v>2.2547914317925591E-3</v>
      </c>
    </row>
    <row r="88" spans="1:27" s="77" customFormat="1" ht="11.25" hidden="1" x14ac:dyDescent="0.2">
      <c r="A88" s="145" t="s">
        <v>302</v>
      </c>
      <c r="B88" s="363" t="e">
        <f>#REF!/$F$2</f>
        <v>#REF!</v>
      </c>
      <c r="C88" s="363" t="e">
        <f>#REF!/$F$2</f>
        <v>#REF!</v>
      </c>
      <c r="D88" s="363" t="e">
        <f>#REF!/$F$2</f>
        <v>#REF!</v>
      </c>
      <c r="E88" s="363" t="e">
        <f>#REF!/$F$2</f>
        <v>#REF!</v>
      </c>
      <c r="F88" s="363" t="e">
        <f>#REF!/$F$2</f>
        <v>#REF!</v>
      </c>
      <c r="G88" s="363" t="e">
        <f>#REF!/$F$2</f>
        <v>#REF!</v>
      </c>
      <c r="H88" s="363" t="e">
        <f>#REF!/$F$2</f>
        <v>#REF!</v>
      </c>
      <c r="I88" s="363" t="e">
        <f>#REF!/$F$2</f>
        <v>#REF!</v>
      </c>
      <c r="J88" s="363" t="e">
        <f>#REF!/$F$2</f>
        <v>#REF!</v>
      </c>
      <c r="K88" s="363" t="e">
        <f>#REF!/$F$2</f>
        <v>#REF!</v>
      </c>
      <c r="L88" s="363" t="e">
        <f>#REF!/$F$2</f>
        <v>#REF!</v>
      </c>
      <c r="M88" s="363" t="e">
        <f>#REF!/$F$2</f>
        <v>#REF!</v>
      </c>
    </row>
    <row r="89" spans="1:27" s="77" customFormat="1" hidden="1" x14ac:dyDescent="0.2">
      <c r="A89" s="150" t="s">
        <v>256</v>
      </c>
      <c r="B89" s="364">
        <f t="shared" ref="B89:M89" si="44">B69/$O$2</f>
        <v>8.4688346883468827E-3</v>
      </c>
      <c r="C89" s="364">
        <f t="shared" si="44"/>
        <v>1.9986449864498646E-2</v>
      </c>
      <c r="D89" s="364">
        <f t="shared" si="44"/>
        <v>1.9986449864498646E-2</v>
      </c>
      <c r="E89" s="364">
        <f t="shared" si="44"/>
        <v>1.9986449864498646E-2</v>
      </c>
      <c r="F89" s="364">
        <f t="shared" si="44"/>
        <v>1.9986449864498646E-2</v>
      </c>
      <c r="G89" s="364">
        <f t="shared" si="44"/>
        <v>1.9986449864498646E-2</v>
      </c>
      <c r="H89" s="364">
        <f t="shared" si="44"/>
        <v>1.9986449864498646E-2</v>
      </c>
      <c r="I89" s="364">
        <f t="shared" si="44"/>
        <v>1.9986449864498646E-2</v>
      </c>
      <c r="J89" s="364">
        <f t="shared" si="44"/>
        <v>1.9986449864498646E-2</v>
      </c>
      <c r="K89" s="364">
        <f t="shared" si="44"/>
        <v>1.9986449864498646E-2</v>
      </c>
      <c r="L89" s="364">
        <f t="shared" si="44"/>
        <v>1.9986449864498646E-2</v>
      </c>
      <c r="M89" s="364">
        <f t="shared" si="44"/>
        <v>1.9986449864498646E-2</v>
      </c>
    </row>
    <row r="90" spans="1:27" s="77" customFormat="1" ht="11.25" hidden="1" x14ac:dyDescent="0.2">
      <c r="A90" s="145"/>
    </row>
    <row r="91" spans="1:27" s="77" customFormat="1" ht="11.25" hidden="1" x14ac:dyDescent="0.2">
      <c r="A91" s="92" t="s">
        <v>339</v>
      </c>
      <c r="B91" s="71" t="s">
        <v>269</v>
      </c>
      <c r="C91" s="71" t="s">
        <v>270</v>
      </c>
      <c r="D91" s="71" t="s">
        <v>114</v>
      </c>
      <c r="E91" s="71" t="s">
        <v>271</v>
      </c>
      <c r="F91" s="71" t="s">
        <v>116</v>
      </c>
      <c r="G91" s="71" t="s">
        <v>117</v>
      </c>
      <c r="H91" s="71" t="s">
        <v>118</v>
      </c>
      <c r="I91" s="71" t="s">
        <v>272</v>
      </c>
      <c r="J91" s="71" t="s">
        <v>273</v>
      </c>
      <c r="K91" s="71" t="s">
        <v>274</v>
      </c>
      <c r="L91" s="71" t="s">
        <v>275</v>
      </c>
      <c r="M91" s="71" t="s">
        <v>276</v>
      </c>
    </row>
    <row r="92" spans="1:27" s="77" customFormat="1" ht="11.25" hidden="1" x14ac:dyDescent="0.2">
      <c r="A92" s="97" t="str">
        <f>A36</f>
        <v>ЦФО, руб.</v>
      </c>
      <c r="B92" s="172">
        <f t="shared" ref="B92:B100" si="45">B36/AVERAGE(B36:M36)</f>
        <v>0.72779187707887893</v>
      </c>
      <c r="C92" s="172">
        <f t="shared" ref="C92:C100" si="46">C36/AVERAGE(B36:M36)</f>
        <v>1.8268059059786226</v>
      </c>
      <c r="D92" s="172">
        <f t="shared" ref="D92:D100" si="47">D36/AVERAGE(B36:M36)</f>
        <v>1.618057732274387</v>
      </c>
      <c r="E92" s="172">
        <f t="shared" ref="E92:E100" si="48">E36/AVERAGE(B36:M36)</f>
        <v>1.4297066922672432</v>
      </c>
      <c r="F92" s="172">
        <f t="shared" ref="F92:F100" si="49">F36/AVERAGE(B36:M36)</f>
        <v>0.78383006945348399</v>
      </c>
      <c r="G92" s="172">
        <f t="shared" ref="G92:G100" si="50">G36/AVERAGE(B36:M36)</f>
        <v>0.77185207268585887</v>
      </c>
      <c r="H92" s="172">
        <f t="shared" ref="H92:H100" si="51">H36/AVERAGE(B36:M36)</f>
        <v>0.59451163717538746</v>
      </c>
      <c r="I92" s="172">
        <f t="shared" ref="I92:I100" si="52">I36/AVERAGE(B36:M36)</f>
        <v>0.66060009307984102</v>
      </c>
      <c r="J92" s="172">
        <f t="shared" ref="J92:J100" si="53">J36/AVERAGE(B36:M36)</f>
        <v>0.82800598720495122</v>
      </c>
      <c r="K92" s="172">
        <f t="shared" ref="K92:K100" si="54">K36/AVERAGE(B36:M36)</f>
        <v>1.3031187752626436</v>
      </c>
      <c r="L92" s="172">
        <f t="shared" ref="L92:L100" si="55">L36/AVERAGE(B36:M36)</f>
        <v>0.7280680082676475</v>
      </c>
      <c r="M92" s="172">
        <f t="shared" ref="M92:M100" si="56">M36/AVERAGE(B36:M36)</f>
        <v>0.7276511492710539</v>
      </c>
      <c r="N92" s="219"/>
      <c r="O92" s="219"/>
      <c r="P92" s="219"/>
      <c r="Q92" s="219"/>
      <c r="R92" s="219"/>
      <c r="S92" s="219"/>
      <c r="T92" s="219"/>
      <c r="U92" s="219"/>
      <c r="V92" s="219"/>
      <c r="W92" s="219"/>
      <c r="X92" s="219"/>
      <c r="Y92" s="219"/>
      <c r="Z92" s="219"/>
      <c r="AA92" s="219"/>
    </row>
    <row r="93" spans="1:27" s="77" customFormat="1" ht="11.25" hidden="1" x14ac:dyDescent="0.2">
      <c r="A93" s="97" t="str">
        <f t="shared" ref="A93:A100" si="57">A37</f>
        <v>СЗФО, руб.</v>
      </c>
      <c r="B93" s="172">
        <f t="shared" si="45"/>
        <v>1.2866408156814562</v>
      </c>
      <c r="C93" s="172">
        <f t="shared" si="46"/>
        <v>1.1244617861058823</v>
      </c>
      <c r="D93" s="172">
        <f t="shared" si="47"/>
        <v>1.1069722083551783</v>
      </c>
      <c r="E93" s="172">
        <f t="shared" si="48"/>
        <v>0.90188340564034009</v>
      </c>
      <c r="F93" s="172">
        <f t="shared" si="49"/>
        <v>1.0079852119946007</v>
      </c>
      <c r="G93" s="172">
        <f t="shared" si="50"/>
        <v>1.2761428547234253</v>
      </c>
      <c r="H93" s="172">
        <f t="shared" si="51"/>
        <v>1.0741483895521162</v>
      </c>
      <c r="I93" s="172">
        <f t="shared" si="52"/>
        <v>0.7020579006696881</v>
      </c>
      <c r="J93" s="172">
        <f t="shared" si="53"/>
        <v>0.67684431038965132</v>
      </c>
      <c r="K93" s="172">
        <f t="shared" si="54"/>
        <v>0.98935248376238105</v>
      </c>
      <c r="L93" s="172">
        <f t="shared" si="55"/>
        <v>1.0276907459133673</v>
      </c>
      <c r="M93" s="172">
        <f t="shared" si="56"/>
        <v>0.82581988721191324</v>
      </c>
    </row>
    <row r="94" spans="1:27" s="77" customFormat="1" ht="11.25" hidden="1" x14ac:dyDescent="0.2">
      <c r="A94" s="97" t="str">
        <f t="shared" si="57"/>
        <v>ЮФО/СКФО, руб.</v>
      </c>
      <c r="B94" s="172">
        <f t="shared" si="45"/>
        <v>1.0588618327410133</v>
      </c>
      <c r="C94" s="172">
        <f t="shared" si="46"/>
        <v>1.1586831553962884</v>
      </c>
      <c r="D94" s="172">
        <f t="shared" si="47"/>
        <v>1.4576937923779534</v>
      </c>
      <c r="E94" s="172">
        <f t="shared" si="48"/>
        <v>1.1852812363712653</v>
      </c>
      <c r="F94" s="172">
        <f t="shared" si="49"/>
        <v>1.2238603143069624</v>
      </c>
      <c r="G94" s="172">
        <f t="shared" si="50"/>
        <v>1.2192312071973215</v>
      </c>
      <c r="H94" s="172">
        <f t="shared" si="51"/>
        <v>0.94558371740785363</v>
      </c>
      <c r="I94" s="172">
        <f t="shared" si="52"/>
        <v>1.001054427850133</v>
      </c>
      <c r="J94" s="172">
        <f t="shared" si="53"/>
        <v>0.63860810341727237</v>
      </c>
      <c r="K94" s="172">
        <f t="shared" si="54"/>
        <v>0.71245885157061939</v>
      </c>
      <c r="L94" s="172">
        <f t="shared" si="55"/>
        <v>0.83830598624827746</v>
      </c>
      <c r="M94" s="172">
        <f t="shared" si="56"/>
        <v>0.56037737511504038</v>
      </c>
      <c r="N94" s="219"/>
      <c r="O94" s="219"/>
      <c r="P94" s="219"/>
      <c r="Q94" s="219"/>
      <c r="R94" s="219"/>
      <c r="S94" s="219"/>
      <c r="T94" s="219"/>
      <c r="U94" s="219"/>
      <c r="V94" s="219"/>
      <c r="W94" s="219"/>
      <c r="X94" s="219"/>
      <c r="Y94" s="219"/>
      <c r="Z94" s="219"/>
      <c r="AA94" s="219"/>
    </row>
    <row r="95" spans="1:27" s="77" customFormat="1" ht="11.25" hidden="1" x14ac:dyDescent="0.2">
      <c r="A95" s="97" t="str">
        <f t="shared" si="57"/>
        <v>ПФО, руб.</v>
      </c>
      <c r="B95" s="172">
        <f t="shared" si="45"/>
        <v>1.6656977791557599</v>
      </c>
      <c r="C95" s="172">
        <f t="shared" si="46"/>
        <v>0.76523208031604961</v>
      </c>
      <c r="D95" s="172">
        <f t="shared" si="47"/>
        <v>1.9764341045170808</v>
      </c>
      <c r="E95" s="172">
        <f t="shared" si="48"/>
        <v>0.65430547914548143</v>
      </c>
      <c r="F95" s="172">
        <f t="shared" si="49"/>
        <v>1.2700617925423263</v>
      </c>
      <c r="G95" s="172">
        <f t="shared" si="50"/>
        <v>0.83035441215608308</v>
      </c>
      <c r="H95" s="172">
        <f t="shared" si="51"/>
        <v>0.72133182359928638</v>
      </c>
      <c r="I95" s="172">
        <f t="shared" si="52"/>
        <v>0.60704338082398512</v>
      </c>
      <c r="J95" s="172">
        <f t="shared" si="53"/>
        <v>0.71213188351061307</v>
      </c>
      <c r="K95" s="172">
        <f t="shared" si="54"/>
        <v>0.71797487989213304</v>
      </c>
      <c r="L95" s="172">
        <f t="shared" si="55"/>
        <v>1.6683240703182525</v>
      </c>
      <c r="M95" s="172">
        <f t="shared" si="56"/>
        <v>0.41110831402294717</v>
      </c>
      <c r="N95" s="219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19"/>
      <c r="Z95" s="219"/>
      <c r="AA95" s="219"/>
    </row>
    <row r="96" spans="1:27" s="77" customFormat="1" ht="11.25" hidden="1" x14ac:dyDescent="0.2">
      <c r="A96" s="97" t="str">
        <f t="shared" si="57"/>
        <v>УФО, руб.</v>
      </c>
      <c r="B96" s="172">
        <f t="shared" si="45"/>
        <v>0.67537096124571538</v>
      </c>
      <c r="C96" s="172">
        <f t="shared" si="46"/>
        <v>1.4070944578289846</v>
      </c>
      <c r="D96" s="172">
        <f t="shared" si="47"/>
        <v>1.4337373998672813</v>
      </c>
      <c r="E96" s="172">
        <f t="shared" si="48"/>
        <v>0.55734805867876669</v>
      </c>
      <c r="F96" s="172">
        <f t="shared" si="49"/>
        <v>1.6450405788629809</v>
      </c>
      <c r="G96" s="172">
        <f t="shared" si="50"/>
        <v>0.70389616710512859</v>
      </c>
      <c r="H96" s="172">
        <f t="shared" si="51"/>
        <v>0.68282105964072837</v>
      </c>
      <c r="I96" s="172">
        <f t="shared" si="52"/>
        <v>0.46513234485991123</v>
      </c>
      <c r="J96" s="172">
        <f t="shared" si="53"/>
        <v>1.0949378682793285</v>
      </c>
      <c r="K96" s="172">
        <f t="shared" si="54"/>
        <v>0.5805188866344011</v>
      </c>
      <c r="L96" s="172">
        <f t="shared" si="55"/>
        <v>1.7450683760360439</v>
      </c>
      <c r="M96" s="172">
        <f t="shared" si="56"/>
        <v>1.0090338409607298</v>
      </c>
      <c r="N96" s="219"/>
      <c r="O96" s="219"/>
      <c r="P96" s="219"/>
      <c r="Q96" s="219"/>
      <c r="R96" s="219"/>
      <c r="S96" s="219"/>
      <c r="T96" s="219"/>
      <c r="U96" s="219"/>
      <c r="V96" s="219"/>
      <c r="W96" s="219"/>
      <c r="X96" s="219"/>
      <c r="Y96" s="219"/>
      <c r="Z96" s="219"/>
      <c r="AA96" s="219"/>
    </row>
    <row r="97" spans="1:16374" s="77" customFormat="1" ht="11.25" hidden="1" x14ac:dyDescent="0.2">
      <c r="A97" s="97" t="str">
        <f t="shared" si="57"/>
        <v>СФО, руб.</v>
      </c>
      <c r="B97" s="172">
        <f t="shared" si="45"/>
        <v>1.3040081153196148</v>
      </c>
      <c r="C97" s="172">
        <f t="shared" si="46"/>
        <v>1.3000114444805333</v>
      </c>
      <c r="D97" s="172">
        <f t="shared" si="47"/>
        <v>0.91269712950487381</v>
      </c>
      <c r="E97" s="172">
        <f t="shared" si="48"/>
        <v>0.85223689833687555</v>
      </c>
      <c r="F97" s="172">
        <f t="shared" si="49"/>
        <v>1.8494517370134651</v>
      </c>
      <c r="G97" s="172">
        <f t="shared" si="50"/>
        <v>1.4009364034902436</v>
      </c>
      <c r="H97" s="172">
        <f t="shared" si="51"/>
        <v>0.91806947246707427</v>
      </c>
      <c r="I97" s="172">
        <f t="shared" si="52"/>
        <v>1.0536247290447156</v>
      </c>
      <c r="J97" s="172">
        <f t="shared" si="53"/>
        <v>0.54145210790771936</v>
      </c>
      <c r="K97" s="172">
        <f t="shared" si="54"/>
        <v>0.8340689081358772</v>
      </c>
      <c r="L97" s="172">
        <f t="shared" si="55"/>
        <v>0.60968855571733804</v>
      </c>
      <c r="M97" s="172">
        <f t="shared" si="56"/>
        <v>0.42375449858166714</v>
      </c>
      <c r="N97" s="219"/>
      <c r="O97" s="219"/>
      <c r="P97" s="219"/>
      <c r="Q97" s="219"/>
      <c r="R97" s="219"/>
      <c r="S97" s="219"/>
      <c r="T97" s="219"/>
      <c r="U97" s="219"/>
      <c r="V97" s="219"/>
      <c r="W97" s="219"/>
      <c r="X97" s="219"/>
      <c r="Y97" s="219"/>
      <c r="Z97" s="219"/>
      <c r="AA97" s="219"/>
    </row>
    <row r="98" spans="1:16374" s="77" customFormat="1" ht="11.25" hidden="1" x14ac:dyDescent="0.2">
      <c r="A98" s="97" t="str">
        <f t="shared" si="57"/>
        <v>ДФО, руб.</v>
      </c>
      <c r="B98" s="172">
        <f t="shared" si="45"/>
        <v>0.85892959745276676</v>
      </c>
      <c r="C98" s="172">
        <f t="shared" si="46"/>
        <v>0.51180225897205167</v>
      </c>
      <c r="D98" s="172">
        <f t="shared" si="47"/>
        <v>1.0401781133009442</v>
      </c>
      <c r="E98" s="172">
        <f t="shared" si="48"/>
        <v>0.92657055410594724</v>
      </c>
      <c r="F98" s="172">
        <f t="shared" si="49"/>
        <v>1.012877971322852</v>
      </c>
      <c r="G98" s="172">
        <f t="shared" si="50"/>
        <v>1.4229507443378211</v>
      </c>
      <c r="H98" s="172">
        <f t="shared" si="51"/>
        <v>1.4228279141787785</v>
      </c>
      <c r="I98" s="172">
        <f t="shared" si="52"/>
        <v>1.0840408169893612</v>
      </c>
      <c r="J98" s="172">
        <f t="shared" si="53"/>
        <v>0.68821194268327335</v>
      </c>
      <c r="K98" s="172">
        <f t="shared" si="54"/>
        <v>0.69747932384915901</v>
      </c>
      <c r="L98" s="172">
        <f t="shared" si="55"/>
        <v>1.2353985768884055</v>
      </c>
      <c r="M98" s="172">
        <f t="shared" si="56"/>
        <v>1.098732185918639</v>
      </c>
      <c r="N98" s="219"/>
      <c r="O98" s="219"/>
      <c r="P98" s="219"/>
      <c r="Q98" s="219"/>
      <c r="R98" s="219"/>
      <c r="S98" s="219"/>
      <c r="T98" s="219"/>
      <c r="U98" s="219"/>
      <c r="V98" s="219"/>
      <c r="W98" s="219"/>
      <c r="X98" s="219"/>
      <c r="Y98" s="219"/>
      <c r="Z98" s="219"/>
      <c r="AA98" s="219"/>
    </row>
    <row r="99" spans="1:16374" s="77" customFormat="1" ht="11.25" hidden="1" x14ac:dyDescent="0.2">
      <c r="A99" s="97" t="str">
        <f t="shared" si="57"/>
        <v>ДНР/ЛНР, руб.</v>
      </c>
      <c r="B99" s="172">
        <f t="shared" si="45"/>
        <v>1.8774628893058027</v>
      </c>
      <c r="C99" s="172">
        <f t="shared" si="46"/>
        <v>0.99608766951268934</v>
      </c>
      <c r="D99" s="172">
        <f t="shared" si="47"/>
        <v>0.64588208793048563</v>
      </c>
      <c r="E99" s="172">
        <f t="shared" si="48"/>
        <v>0</v>
      </c>
      <c r="F99" s="172">
        <f t="shared" si="49"/>
        <v>2.1070801213298052</v>
      </c>
      <c r="G99" s="172">
        <f t="shared" si="50"/>
        <v>0.51081025850440154</v>
      </c>
      <c r="H99" s="172">
        <f t="shared" si="51"/>
        <v>3.1077078154450377</v>
      </c>
      <c r="I99" s="172">
        <f t="shared" si="52"/>
        <v>1.2326776545947191</v>
      </c>
      <c r="J99" s="172">
        <f t="shared" si="53"/>
        <v>0.2351683964113945</v>
      </c>
      <c r="K99" s="172">
        <f t="shared" si="54"/>
        <v>0.45061573430368368</v>
      </c>
      <c r="L99" s="172">
        <f t="shared" si="55"/>
        <v>0.18024211257832454</v>
      </c>
      <c r="M99" s="172">
        <f t="shared" si="56"/>
        <v>0.65626526008365416</v>
      </c>
      <c r="N99" s="219"/>
      <c r="O99" s="219"/>
      <c r="P99" s="219"/>
      <c r="Q99" s="219"/>
      <c r="R99" s="219"/>
      <c r="S99" s="219"/>
      <c r="T99" s="219"/>
      <c r="U99" s="219"/>
      <c r="V99" s="219"/>
      <c r="W99" s="219"/>
      <c r="X99" s="219"/>
      <c r="Y99" s="219"/>
      <c r="Z99" s="219"/>
      <c r="AA99" s="219"/>
    </row>
    <row r="100" spans="1:16374" s="77" customFormat="1" ht="11.25" hidden="1" x14ac:dyDescent="0.2">
      <c r="A100" s="97" t="str">
        <f t="shared" si="57"/>
        <v>СНГ, руб.</v>
      </c>
      <c r="B100" s="172">
        <f t="shared" si="45"/>
        <v>4.5786922311096774</v>
      </c>
      <c r="C100" s="172">
        <f t="shared" si="46"/>
        <v>3.1495501307272651</v>
      </c>
      <c r="D100" s="172">
        <f t="shared" si="47"/>
        <v>0</v>
      </c>
      <c r="E100" s="172">
        <f t="shared" si="48"/>
        <v>3.9470329718044703</v>
      </c>
      <c r="F100" s="172">
        <f t="shared" si="49"/>
        <v>0</v>
      </c>
      <c r="G100" s="172">
        <f t="shared" si="50"/>
        <v>0.32472466635858654</v>
      </c>
      <c r="H100" s="172">
        <f t="shared" si="51"/>
        <v>0</v>
      </c>
      <c r="I100" s="172">
        <f t="shared" si="52"/>
        <v>0</v>
      </c>
      <c r="J100" s="172">
        <f t="shared" si="53"/>
        <v>0</v>
      </c>
      <c r="K100" s="172">
        <f t="shared" si="54"/>
        <v>0</v>
      </c>
      <c r="L100" s="172">
        <f t="shared" si="55"/>
        <v>0</v>
      </c>
      <c r="M100" s="172">
        <f t="shared" si="56"/>
        <v>0</v>
      </c>
    </row>
    <row r="101" spans="1:16374" s="77" customFormat="1" ht="11.25" x14ac:dyDescent="0.2"/>
    <row r="102" spans="1:16374" s="77" customFormat="1" x14ac:dyDescent="0.2"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N102" s="81"/>
      <c r="AO102" s="81"/>
      <c r="AP102" s="81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  <c r="BB102" s="81"/>
      <c r="BC102" s="81"/>
      <c r="BD102" s="81"/>
      <c r="BE102" s="81"/>
      <c r="BF102" s="81"/>
      <c r="BG102" s="81"/>
      <c r="BH102" s="81"/>
      <c r="BI102" s="81"/>
      <c r="BJ102" s="81"/>
      <c r="BK102" s="81"/>
      <c r="BL102" s="81"/>
      <c r="BM102" s="81"/>
      <c r="BN102" s="81"/>
      <c r="BO102" s="81"/>
      <c r="BP102" s="81"/>
      <c r="BQ102" s="81"/>
      <c r="BR102" s="81"/>
      <c r="BS102" s="81"/>
      <c r="BT102" s="81"/>
      <c r="BU102" s="81"/>
      <c r="BV102" s="81"/>
      <c r="BW102" s="81"/>
      <c r="BX102" s="81"/>
      <c r="BY102" s="81"/>
      <c r="BZ102" s="81"/>
      <c r="CA102" s="81"/>
      <c r="CB102" s="81"/>
      <c r="CC102" s="81"/>
      <c r="CD102" s="81"/>
      <c r="CE102" s="81"/>
      <c r="CF102" s="81"/>
      <c r="CG102" s="81"/>
      <c r="CH102" s="81"/>
      <c r="CI102" s="81"/>
      <c r="CJ102" s="81"/>
      <c r="CK102" s="81"/>
      <c r="CL102" s="81"/>
      <c r="CM102" s="81"/>
      <c r="CN102" s="81"/>
      <c r="CO102" s="81"/>
      <c r="CP102" s="81"/>
      <c r="CQ102" s="81"/>
      <c r="CR102" s="81"/>
      <c r="CS102" s="81"/>
      <c r="CT102" s="81"/>
      <c r="CU102" s="81"/>
      <c r="CV102" s="81"/>
      <c r="CW102" s="81"/>
      <c r="CX102" s="81"/>
      <c r="CY102" s="81"/>
      <c r="CZ102" s="81"/>
      <c r="DA102" s="81"/>
      <c r="DB102" s="81"/>
      <c r="DC102" s="81"/>
      <c r="DD102" s="81"/>
      <c r="DE102" s="81"/>
      <c r="DF102" s="81"/>
      <c r="DG102" s="81"/>
      <c r="DH102" s="81"/>
      <c r="DI102" s="81"/>
      <c r="DJ102" s="81"/>
      <c r="DK102" s="81"/>
      <c r="DL102" s="81"/>
      <c r="DM102" s="81"/>
      <c r="DN102" s="81"/>
      <c r="DO102" s="81"/>
      <c r="DP102" s="81"/>
      <c r="DQ102" s="81"/>
      <c r="DR102" s="81"/>
      <c r="DS102" s="81"/>
      <c r="DT102" s="81"/>
      <c r="DU102" s="81"/>
      <c r="DV102" s="81"/>
      <c r="DW102" s="81"/>
      <c r="DX102" s="81"/>
      <c r="DY102" s="81"/>
      <c r="DZ102" s="81"/>
      <c r="EA102" s="81"/>
      <c r="EB102" s="81"/>
      <c r="EC102" s="81"/>
      <c r="ED102" s="81"/>
      <c r="EE102" s="81"/>
      <c r="EF102" s="81"/>
      <c r="EG102" s="81"/>
      <c r="EH102" s="81"/>
      <c r="EI102" s="81"/>
      <c r="EJ102" s="81"/>
      <c r="EK102" s="81"/>
      <c r="EL102" s="81"/>
      <c r="EM102" s="81"/>
      <c r="EN102" s="81"/>
      <c r="EO102" s="81"/>
      <c r="EP102" s="81"/>
      <c r="EQ102" s="81"/>
      <c r="ER102" s="81"/>
      <c r="ES102" s="81"/>
      <c r="ET102" s="81"/>
      <c r="EU102" s="81"/>
      <c r="EV102" s="81"/>
      <c r="EW102" s="81"/>
      <c r="EX102" s="81"/>
      <c r="EY102" s="81"/>
      <c r="EZ102" s="81"/>
      <c r="FA102" s="81"/>
      <c r="FB102" s="81"/>
      <c r="FC102" s="81"/>
      <c r="FD102" s="81"/>
      <c r="FE102" s="81"/>
      <c r="FF102" s="81"/>
      <c r="FG102" s="81"/>
      <c r="FH102" s="81"/>
      <c r="FI102" s="81"/>
      <c r="FJ102" s="81"/>
      <c r="FK102" s="81"/>
      <c r="FL102" s="81"/>
      <c r="FM102" s="81"/>
      <c r="FN102" s="81"/>
      <c r="FO102" s="81"/>
      <c r="FP102" s="81"/>
      <c r="FQ102" s="81"/>
      <c r="FR102" s="81"/>
      <c r="FS102" s="81"/>
      <c r="FT102" s="81"/>
      <c r="FU102" s="81"/>
      <c r="FV102" s="81"/>
      <c r="FW102" s="81"/>
      <c r="FX102" s="81"/>
      <c r="FY102" s="81"/>
      <c r="FZ102" s="81"/>
      <c r="GA102" s="81"/>
      <c r="GB102" s="81"/>
      <c r="GC102" s="81"/>
      <c r="GD102" s="81"/>
      <c r="GE102" s="81"/>
      <c r="GF102" s="81"/>
      <c r="GG102" s="81"/>
      <c r="GH102" s="81"/>
      <c r="GI102" s="81"/>
      <c r="GJ102" s="81"/>
      <c r="GK102" s="81"/>
      <c r="GL102" s="81"/>
      <c r="GM102" s="81"/>
      <c r="GN102" s="81"/>
      <c r="GO102" s="81"/>
      <c r="GP102" s="81"/>
      <c r="GQ102" s="81"/>
      <c r="GR102" s="81"/>
      <c r="GS102" s="81"/>
      <c r="GT102" s="81"/>
      <c r="GU102" s="81"/>
      <c r="GV102" s="81"/>
      <c r="GW102" s="81"/>
      <c r="GX102" s="81"/>
      <c r="GY102" s="81"/>
      <c r="GZ102" s="81"/>
      <c r="HA102" s="81"/>
      <c r="HB102" s="81"/>
      <c r="HC102" s="81"/>
      <c r="HD102" s="81"/>
      <c r="HE102" s="81"/>
      <c r="HF102" s="81"/>
      <c r="HG102" s="81"/>
      <c r="HH102" s="81"/>
      <c r="HI102" s="81"/>
      <c r="HJ102" s="81"/>
      <c r="HK102" s="81"/>
      <c r="HL102" s="81"/>
      <c r="HM102" s="81"/>
      <c r="HN102" s="81"/>
      <c r="HO102" s="81"/>
      <c r="HP102" s="81"/>
      <c r="HQ102" s="81"/>
      <c r="HR102" s="81"/>
      <c r="HS102" s="81"/>
      <c r="HT102" s="81"/>
      <c r="HU102" s="81"/>
      <c r="HV102" s="81"/>
      <c r="HW102" s="81"/>
      <c r="HX102" s="81"/>
      <c r="HY102" s="81"/>
      <c r="HZ102" s="81"/>
      <c r="IA102" s="81"/>
      <c r="IB102" s="81"/>
      <c r="IC102" s="81"/>
      <c r="ID102" s="81"/>
      <c r="IE102" s="81"/>
      <c r="IF102" s="81"/>
      <c r="IG102" s="81"/>
      <c r="IH102" s="81"/>
      <c r="II102" s="81"/>
      <c r="IJ102" s="81"/>
      <c r="IK102" s="81"/>
      <c r="IL102" s="81"/>
      <c r="IM102" s="81"/>
      <c r="IN102" s="81"/>
      <c r="IO102" s="81"/>
      <c r="IP102" s="81"/>
      <c r="IQ102" s="81"/>
      <c r="IR102" s="81"/>
      <c r="IS102" s="81"/>
      <c r="IT102" s="81"/>
      <c r="IU102" s="81"/>
      <c r="IV102" s="81"/>
      <c r="IW102" s="81"/>
      <c r="IX102" s="81"/>
      <c r="IY102" s="81"/>
      <c r="IZ102" s="81"/>
      <c r="JA102" s="81"/>
      <c r="JB102" s="81"/>
      <c r="JC102" s="81"/>
      <c r="JD102" s="81"/>
      <c r="JE102" s="81"/>
      <c r="JF102" s="81"/>
      <c r="JG102" s="81"/>
      <c r="JH102" s="81"/>
      <c r="JI102" s="81"/>
      <c r="JJ102" s="81"/>
      <c r="JK102" s="81"/>
      <c r="JL102" s="81"/>
      <c r="JM102" s="81"/>
      <c r="JN102" s="81"/>
      <c r="JO102" s="81"/>
      <c r="JP102" s="81"/>
      <c r="JQ102" s="81"/>
      <c r="JR102" s="81"/>
      <c r="JS102" s="81"/>
      <c r="JT102" s="81"/>
      <c r="JU102" s="81"/>
      <c r="JV102" s="81"/>
      <c r="JW102" s="81"/>
      <c r="JX102" s="81"/>
      <c r="JY102" s="81"/>
      <c r="JZ102" s="81"/>
      <c r="KA102" s="81"/>
      <c r="KB102" s="81"/>
      <c r="KC102" s="81"/>
      <c r="KD102" s="81"/>
      <c r="KE102" s="81"/>
      <c r="KF102" s="81"/>
      <c r="KG102" s="81"/>
      <c r="KH102" s="81"/>
      <c r="KI102" s="81"/>
      <c r="KJ102" s="81"/>
      <c r="KK102" s="81"/>
      <c r="KL102" s="81"/>
      <c r="KM102" s="81"/>
      <c r="KN102" s="81"/>
      <c r="KO102" s="81"/>
      <c r="KP102" s="81"/>
      <c r="KQ102" s="81"/>
      <c r="KR102" s="81"/>
      <c r="KS102" s="81"/>
      <c r="KT102" s="81"/>
      <c r="KU102" s="81"/>
      <c r="KV102" s="81"/>
      <c r="KW102" s="81"/>
      <c r="KX102" s="81"/>
      <c r="KY102" s="81"/>
      <c r="KZ102" s="81"/>
      <c r="LA102" s="81"/>
      <c r="LB102" s="81"/>
      <c r="LC102" s="81"/>
      <c r="LD102" s="81"/>
      <c r="LE102" s="81"/>
      <c r="LF102" s="81"/>
      <c r="LG102" s="81"/>
      <c r="LH102" s="81"/>
      <c r="LI102" s="81"/>
      <c r="LJ102" s="81"/>
      <c r="LK102" s="81"/>
      <c r="LL102" s="81"/>
      <c r="LM102" s="81"/>
      <c r="LN102" s="81"/>
      <c r="LO102" s="81"/>
      <c r="LP102" s="81"/>
      <c r="LQ102" s="81"/>
      <c r="LR102" s="81"/>
      <c r="LS102" s="81"/>
      <c r="LT102" s="81"/>
      <c r="LU102" s="81"/>
      <c r="LV102" s="81"/>
      <c r="LW102" s="81"/>
      <c r="LX102" s="81"/>
      <c r="LY102" s="81"/>
      <c r="LZ102" s="81"/>
      <c r="MA102" s="81"/>
      <c r="MB102" s="81"/>
      <c r="MC102" s="81"/>
      <c r="MD102" s="81"/>
      <c r="ME102" s="81"/>
      <c r="MF102" s="81"/>
      <c r="MG102" s="81"/>
      <c r="MH102" s="81"/>
      <c r="MI102" s="81"/>
      <c r="MJ102" s="81"/>
      <c r="MK102" s="81"/>
      <c r="ML102" s="81"/>
      <c r="MM102" s="81"/>
      <c r="MN102" s="81"/>
      <c r="MO102" s="81"/>
      <c r="MP102" s="81"/>
      <c r="MQ102" s="81"/>
      <c r="MR102" s="81"/>
      <c r="MS102" s="81"/>
      <c r="MT102" s="81"/>
      <c r="MU102" s="81"/>
      <c r="MV102" s="81"/>
      <c r="MW102" s="81"/>
      <c r="MX102" s="81"/>
      <c r="MY102" s="81"/>
      <c r="MZ102" s="81"/>
      <c r="NA102" s="81"/>
      <c r="NB102" s="81"/>
      <c r="NC102" s="81"/>
      <c r="ND102" s="81"/>
      <c r="NE102" s="81"/>
      <c r="NF102" s="81"/>
      <c r="NG102" s="81"/>
      <c r="NH102" s="81"/>
      <c r="NI102" s="81"/>
      <c r="NJ102" s="81"/>
      <c r="NK102" s="81"/>
      <c r="NL102" s="81"/>
      <c r="NM102" s="81"/>
      <c r="NN102" s="81"/>
      <c r="NO102" s="81"/>
      <c r="NP102" s="81"/>
      <c r="NQ102" s="81"/>
      <c r="NR102" s="81"/>
      <c r="NS102" s="81"/>
      <c r="NT102" s="81"/>
      <c r="NU102" s="81"/>
      <c r="NV102" s="81"/>
      <c r="NW102" s="81"/>
      <c r="NX102" s="81"/>
      <c r="NY102" s="81"/>
      <c r="NZ102" s="81"/>
      <c r="OA102" s="81"/>
      <c r="OB102" s="81"/>
      <c r="OC102" s="81"/>
      <c r="OD102" s="81"/>
      <c r="OE102" s="81"/>
      <c r="OF102" s="81"/>
      <c r="OG102" s="81"/>
      <c r="OH102" s="81"/>
      <c r="OI102" s="81"/>
      <c r="OJ102" s="81"/>
      <c r="OK102" s="81"/>
      <c r="OL102" s="81"/>
      <c r="OM102" s="81"/>
      <c r="ON102" s="81"/>
      <c r="OO102" s="81"/>
      <c r="OP102" s="81"/>
      <c r="OQ102" s="81"/>
      <c r="OR102" s="81"/>
      <c r="OS102" s="81"/>
      <c r="OT102" s="81"/>
      <c r="OU102" s="81"/>
      <c r="OV102" s="81"/>
      <c r="OW102" s="81"/>
      <c r="OX102" s="81"/>
      <c r="OY102" s="81"/>
      <c r="OZ102" s="81"/>
      <c r="PA102" s="81"/>
      <c r="PB102" s="81"/>
      <c r="PC102" s="81"/>
      <c r="PD102" s="81"/>
      <c r="PE102" s="81"/>
      <c r="PF102" s="81"/>
      <c r="PG102" s="81"/>
      <c r="PH102" s="81"/>
      <c r="PI102" s="81"/>
      <c r="PJ102" s="81"/>
      <c r="PK102" s="81"/>
      <c r="PL102" s="81"/>
      <c r="PM102" s="81"/>
      <c r="PN102" s="81"/>
      <c r="PO102" s="81"/>
      <c r="PP102" s="81"/>
      <c r="PQ102" s="81"/>
      <c r="PR102" s="81"/>
      <c r="PS102" s="81"/>
      <c r="PT102" s="81"/>
      <c r="PU102" s="81"/>
      <c r="PV102" s="81"/>
      <c r="PW102" s="81"/>
      <c r="PX102" s="81"/>
      <c r="PY102" s="81"/>
      <c r="PZ102" s="81"/>
      <c r="QA102" s="81"/>
      <c r="QB102" s="81"/>
      <c r="QC102" s="81"/>
      <c r="QD102" s="81"/>
      <c r="QE102" s="81"/>
      <c r="QF102" s="81"/>
      <c r="QG102" s="81"/>
      <c r="QH102" s="81"/>
      <c r="QI102" s="81"/>
      <c r="QJ102" s="81"/>
      <c r="QK102" s="81"/>
      <c r="QL102" s="81"/>
      <c r="QM102" s="81"/>
      <c r="QN102" s="81"/>
      <c r="QO102" s="81"/>
      <c r="QP102" s="81"/>
      <c r="QQ102" s="81"/>
      <c r="QR102" s="81"/>
      <c r="QS102" s="81"/>
      <c r="QT102" s="81"/>
      <c r="QU102" s="81"/>
      <c r="QV102" s="81"/>
      <c r="QW102" s="81"/>
      <c r="QX102" s="81"/>
      <c r="QY102" s="81"/>
      <c r="QZ102" s="81"/>
      <c r="RA102" s="81"/>
      <c r="RB102" s="81"/>
      <c r="RC102" s="81"/>
      <c r="RD102" s="81"/>
      <c r="RE102" s="81"/>
      <c r="RF102" s="81"/>
      <c r="RG102" s="81"/>
      <c r="RH102" s="81"/>
      <c r="RI102" s="81"/>
      <c r="RJ102" s="81"/>
      <c r="RK102" s="81"/>
      <c r="RL102" s="81"/>
      <c r="RM102" s="81"/>
      <c r="RN102" s="81"/>
      <c r="RO102" s="81"/>
      <c r="RP102" s="81"/>
      <c r="RQ102" s="81"/>
      <c r="RR102" s="81"/>
      <c r="RS102" s="81"/>
      <c r="RT102" s="81"/>
      <c r="RU102" s="81"/>
      <c r="RV102" s="81"/>
      <c r="RW102" s="81"/>
      <c r="RX102" s="81"/>
      <c r="RY102" s="81"/>
      <c r="RZ102" s="81"/>
      <c r="SA102" s="81"/>
      <c r="SB102" s="81"/>
      <c r="SC102" s="81"/>
      <c r="SD102" s="81"/>
      <c r="SE102" s="81"/>
      <c r="SF102" s="81"/>
      <c r="SG102" s="81"/>
      <c r="SH102" s="81"/>
      <c r="SI102" s="81"/>
      <c r="SJ102" s="81"/>
      <c r="SK102" s="81"/>
      <c r="SL102" s="81"/>
      <c r="SM102" s="81"/>
      <c r="SN102" s="81"/>
      <c r="SO102" s="81"/>
      <c r="SP102" s="81"/>
      <c r="SQ102" s="81"/>
      <c r="SR102" s="81"/>
      <c r="SS102" s="81"/>
      <c r="ST102" s="81"/>
      <c r="SU102" s="81"/>
      <c r="SV102" s="81"/>
      <c r="SW102" s="81"/>
      <c r="SX102" s="81"/>
      <c r="SY102" s="81"/>
      <c r="SZ102" s="81"/>
      <c r="TA102" s="81"/>
      <c r="TB102" s="81"/>
      <c r="TC102" s="81"/>
      <c r="TD102" s="81"/>
      <c r="TE102" s="81"/>
      <c r="TF102" s="81"/>
      <c r="TG102" s="81"/>
      <c r="TH102" s="81"/>
      <c r="TI102" s="81"/>
      <c r="TJ102" s="81"/>
      <c r="TK102" s="81"/>
      <c r="TL102" s="81"/>
      <c r="TM102" s="81"/>
      <c r="TN102" s="81"/>
      <c r="TO102" s="81"/>
      <c r="TP102" s="81"/>
      <c r="TQ102" s="81"/>
      <c r="TR102" s="81"/>
      <c r="TS102" s="81"/>
      <c r="TT102" s="81"/>
      <c r="TU102" s="81"/>
      <c r="TV102" s="81"/>
      <c r="TW102" s="81"/>
      <c r="TX102" s="81"/>
      <c r="TY102" s="81"/>
      <c r="TZ102" s="81"/>
      <c r="UA102" s="81"/>
      <c r="UB102" s="81"/>
      <c r="UC102" s="81"/>
      <c r="UD102" s="81"/>
      <c r="UE102" s="81"/>
      <c r="UF102" s="81"/>
      <c r="UG102" s="81"/>
      <c r="UH102" s="81"/>
      <c r="UI102" s="81"/>
      <c r="UJ102" s="81"/>
      <c r="UK102" s="81"/>
      <c r="UL102" s="81"/>
      <c r="UM102" s="81"/>
      <c r="UN102" s="81"/>
      <c r="UO102" s="81"/>
      <c r="UP102" s="81"/>
      <c r="UQ102" s="81"/>
      <c r="UR102" s="81"/>
      <c r="US102" s="81"/>
      <c r="UT102" s="81"/>
      <c r="UU102" s="81"/>
      <c r="UV102" s="81"/>
      <c r="UW102" s="81"/>
      <c r="UX102" s="81"/>
      <c r="UY102" s="81"/>
      <c r="UZ102" s="81"/>
      <c r="VA102" s="81"/>
      <c r="VB102" s="81"/>
      <c r="VC102" s="81"/>
      <c r="VD102" s="81"/>
      <c r="VE102" s="81"/>
      <c r="VF102" s="81"/>
      <c r="VG102" s="81"/>
      <c r="VH102" s="81"/>
      <c r="VI102" s="81"/>
      <c r="VJ102" s="81"/>
      <c r="VK102" s="81"/>
      <c r="VL102" s="81"/>
      <c r="VM102" s="81"/>
      <c r="VN102" s="81"/>
      <c r="VO102" s="81"/>
      <c r="VP102" s="81"/>
      <c r="VQ102" s="81"/>
      <c r="VR102" s="81"/>
      <c r="VS102" s="81"/>
      <c r="VT102" s="81"/>
      <c r="VU102" s="81"/>
      <c r="VV102" s="81"/>
      <c r="VW102" s="81"/>
      <c r="VX102" s="81"/>
      <c r="VY102" s="81"/>
      <c r="VZ102" s="81"/>
      <c r="WA102" s="81"/>
      <c r="WB102" s="81"/>
      <c r="WC102" s="81"/>
      <c r="WD102" s="81"/>
      <c r="WE102" s="81"/>
      <c r="WF102" s="81"/>
      <c r="WG102" s="81"/>
      <c r="WH102" s="81"/>
      <c r="WI102" s="81"/>
      <c r="WJ102" s="81"/>
      <c r="WK102" s="81"/>
      <c r="WL102" s="81"/>
      <c r="WM102" s="81"/>
      <c r="WN102" s="81"/>
      <c r="WO102" s="81"/>
      <c r="WP102" s="81"/>
      <c r="WQ102" s="81"/>
      <c r="WR102" s="81"/>
      <c r="WS102" s="81"/>
      <c r="WT102" s="81"/>
      <c r="WU102" s="81"/>
      <c r="WV102" s="81"/>
      <c r="WW102" s="81"/>
      <c r="WX102" s="81"/>
      <c r="WY102" s="81"/>
      <c r="WZ102" s="81"/>
      <c r="XA102" s="81"/>
      <c r="XB102" s="81"/>
      <c r="XC102" s="81"/>
      <c r="XD102" s="81"/>
      <c r="XE102" s="81"/>
      <c r="XF102" s="81"/>
      <c r="XG102" s="81"/>
      <c r="XH102" s="81"/>
      <c r="XI102" s="81"/>
      <c r="XJ102" s="81"/>
      <c r="XK102" s="81"/>
      <c r="XL102" s="81"/>
      <c r="XM102" s="81"/>
      <c r="XN102" s="81"/>
      <c r="XO102" s="81"/>
      <c r="XP102" s="81"/>
      <c r="XQ102" s="81"/>
      <c r="XR102" s="81"/>
      <c r="XS102" s="81"/>
      <c r="XT102" s="81"/>
      <c r="XU102" s="81"/>
      <c r="XV102" s="81"/>
      <c r="XW102" s="81"/>
      <c r="XX102" s="81"/>
      <c r="XY102" s="81"/>
      <c r="XZ102" s="81"/>
      <c r="YA102" s="81"/>
      <c r="YB102" s="81"/>
      <c r="YC102" s="81"/>
      <c r="YD102" s="81"/>
      <c r="YE102" s="81"/>
      <c r="YF102" s="81"/>
      <c r="YG102" s="81"/>
      <c r="YH102" s="81"/>
      <c r="YI102" s="81"/>
      <c r="YJ102" s="81"/>
      <c r="YK102" s="81"/>
      <c r="YL102" s="81"/>
      <c r="YM102" s="81"/>
      <c r="YN102" s="81"/>
      <c r="YO102" s="81"/>
      <c r="YP102" s="81"/>
      <c r="YQ102" s="81"/>
      <c r="YR102" s="81"/>
      <c r="YS102" s="81"/>
      <c r="YT102" s="81"/>
      <c r="YU102" s="81"/>
      <c r="YV102" s="81"/>
      <c r="YW102" s="81"/>
      <c r="YX102" s="81"/>
      <c r="YY102" s="81"/>
      <c r="YZ102" s="81"/>
      <c r="ZA102" s="81"/>
      <c r="ZB102" s="81"/>
      <c r="ZC102" s="81"/>
      <c r="ZD102" s="81"/>
      <c r="ZE102" s="81"/>
      <c r="ZF102" s="81"/>
      <c r="ZG102" s="81"/>
      <c r="ZH102" s="81"/>
      <c r="ZI102" s="81"/>
      <c r="ZJ102" s="81"/>
      <c r="ZK102" s="81"/>
      <c r="ZL102" s="81"/>
      <c r="ZM102" s="81"/>
      <c r="ZN102" s="81"/>
      <c r="ZO102" s="81"/>
      <c r="ZP102" s="81"/>
      <c r="ZQ102" s="81"/>
      <c r="ZR102" s="81"/>
      <c r="ZS102" s="81"/>
      <c r="ZT102" s="81"/>
      <c r="ZU102" s="81"/>
      <c r="ZV102" s="81"/>
      <c r="ZW102" s="81"/>
      <c r="ZX102" s="81"/>
      <c r="ZY102" s="81"/>
      <c r="ZZ102" s="81"/>
      <c r="AAA102" s="81"/>
      <c r="AAB102" s="81"/>
      <c r="AAC102" s="81"/>
      <c r="AAD102" s="81"/>
      <c r="AAE102" s="81"/>
      <c r="AAF102" s="81"/>
      <c r="AAG102" s="81"/>
      <c r="AAH102" s="81"/>
      <c r="AAI102" s="81"/>
      <c r="AAJ102" s="81"/>
      <c r="AAK102" s="81"/>
      <c r="AAL102" s="81"/>
      <c r="AAM102" s="81"/>
      <c r="AAN102" s="81"/>
      <c r="AAO102" s="81"/>
      <c r="AAP102" s="81"/>
      <c r="AAQ102" s="81"/>
      <c r="AAR102" s="81"/>
      <c r="AAS102" s="81"/>
      <c r="AAT102" s="81"/>
      <c r="AAU102" s="81"/>
      <c r="AAV102" s="81"/>
      <c r="AAW102" s="81"/>
      <c r="AAX102" s="81"/>
      <c r="AAY102" s="81"/>
      <c r="AAZ102" s="81"/>
      <c r="ABA102" s="81"/>
      <c r="ABB102" s="81"/>
      <c r="ABC102" s="81"/>
      <c r="ABD102" s="81"/>
      <c r="ABE102" s="81"/>
      <c r="ABF102" s="81"/>
      <c r="ABG102" s="81"/>
      <c r="ABH102" s="81"/>
      <c r="ABI102" s="81"/>
      <c r="ABJ102" s="81"/>
      <c r="ABK102" s="81"/>
      <c r="ABL102" s="81"/>
      <c r="ABM102" s="81"/>
      <c r="ABN102" s="81"/>
      <c r="ABO102" s="81"/>
      <c r="ABP102" s="81"/>
      <c r="ABQ102" s="81"/>
      <c r="ABR102" s="81"/>
      <c r="ABS102" s="81"/>
      <c r="ABT102" s="81"/>
      <c r="ABU102" s="81"/>
      <c r="ABV102" s="81"/>
      <c r="ABW102" s="81"/>
      <c r="ABX102" s="81"/>
      <c r="ABY102" s="81"/>
      <c r="ABZ102" s="81"/>
      <c r="ACA102" s="81"/>
      <c r="ACB102" s="81"/>
      <c r="ACC102" s="81"/>
      <c r="ACD102" s="81"/>
      <c r="ACE102" s="81"/>
      <c r="ACF102" s="81"/>
      <c r="ACG102" s="81"/>
      <c r="ACH102" s="81"/>
      <c r="ACI102" s="81"/>
      <c r="ACJ102" s="81"/>
      <c r="ACK102" s="81"/>
      <c r="ACL102" s="81"/>
      <c r="ACM102" s="81"/>
      <c r="ACN102" s="81"/>
      <c r="ACO102" s="81"/>
      <c r="ACP102" s="81"/>
      <c r="ACQ102" s="81"/>
      <c r="ACR102" s="81"/>
      <c r="ACS102" s="81"/>
      <c r="ACT102" s="81"/>
      <c r="ACU102" s="81"/>
      <c r="ACV102" s="81"/>
      <c r="ACW102" s="81"/>
      <c r="ACX102" s="81"/>
      <c r="ACY102" s="81"/>
      <c r="ACZ102" s="81"/>
      <c r="ADA102" s="81"/>
      <c r="ADB102" s="81"/>
      <c r="ADC102" s="81"/>
      <c r="ADD102" s="81"/>
      <c r="ADE102" s="81"/>
      <c r="ADF102" s="81"/>
      <c r="ADG102" s="81"/>
      <c r="ADH102" s="81"/>
      <c r="ADI102" s="81"/>
      <c r="ADJ102" s="81"/>
      <c r="ADK102" s="81"/>
      <c r="ADL102" s="81"/>
      <c r="ADM102" s="81"/>
      <c r="ADN102" s="81"/>
      <c r="ADO102" s="81"/>
      <c r="ADP102" s="81"/>
      <c r="ADQ102" s="81"/>
      <c r="ADR102" s="81"/>
      <c r="ADS102" s="81"/>
      <c r="ADT102" s="81"/>
      <c r="ADU102" s="81"/>
      <c r="ADV102" s="81"/>
      <c r="ADW102" s="81"/>
      <c r="ADX102" s="81"/>
      <c r="ADY102" s="81"/>
      <c r="ADZ102" s="81"/>
      <c r="AEA102" s="81"/>
      <c r="AEB102" s="81"/>
      <c r="AEC102" s="81"/>
      <c r="AED102" s="81"/>
      <c r="AEE102" s="81"/>
      <c r="AEF102" s="81"/>
      <c r="AEG102" s="81"/>
      <c r="AEH102" s="81"/>
      <c r="AEI102" s="81"/>
      <c r="AEJ102" s="81"/>
      <c r="AEK102" s="81"/>
      <c r="AEL102" s="81"/>
      <c r="AEM102" s="81"/>
      <c r="AEN102" s="81"/>
      <c r="AEO102" s="81"/>
      <c r="AEP102" s="81"/>
      <c r="AEQ102" s="81"/>
      <c r="AER102" s="81"/>
      <c r="AES102" s="81"/>
      <c r="AET102" s="81"/>
      <c r="AEU102" s="81"/>
      <c r="AEV102" s="81"/>
      <c r="AEW102" s="81"/>
      <c r="AEX102" s="81"/>
      <c r="AEY102" s="81"/>
      <c r="AEZ102" s="81"/>
      <c r="AFA102" s="81"/>
      <c r="AFB102" s="81"/>
      <c r="AFC102" s="81"/>
      <c r="AFD102" s="81"/>
      <c r="AFE102" s="81"/>
      <c r="AFF102" s="81"/>
      <c r="AFG102" s="81"/>
      <c r="AFH102" s="81"/>
      <c r="AFI102" s="81"/>
      <c r="AFJ102" s="81"/>
      <c r="AFK102" s="81"/>
      <c r="AFL102" s="81"/>
      <c r="AFM102" s="81"/>
      <c r="AFN102" s="81"/>
      <c r="AFO102" s="81"/>
      <c r="AFP102" s="81"/>
      <c r="AFQ102" s="81"/>
      <c r="AFR102" s="81"/>
      <c r="AFS102" s="81"/>
      <c r="AFT102" s="81"/>
      <c r="AFU102" s="81"/>
      <c r="AFV102" s="81"/>
      <c r="AFW102" s="81"/>
      <c r="AFX102" s="81"/>
      <c r="AFY102" s="81"/>
      <c r="AFZ102" s="81"/>
      <c r="AGA102" s="81"/>
      <c r="AGB102" s="81"/>
      <c r="AGC102" s="81"/>
      <c r="AGD102" s="81"/>
      <c r="AGE102" s="81"/>
      <c r="AGF102" s="81"/>
      <c r="AGG102" s="81"/>
      <c r="AGH102" s="81"/>
      <c r="AGI102" s="81"/>
      <c r="AGJ102" s="81"/>
      <c r="AGK102" s="81"/>
      <c r="AGL102" s="81"/>
      <c r="AGM102" s="81"/>
      <c r="AGN102" s="81"/>
      <c r="AGO102" s="81"/>
      <c r="AGP102" s="81"/>
      <c r="AGQ102" s="81"/>
      <c r="AGR102" s="81"/>
      <c r="AGS102" s="81"/>
      <c r="AGT102" s="81"/>
      <c r="AGU102" s="81"/>
      <c r="AGV102" s="81"/>
      <c r="AGW102" s="81"/>
      <c r="AGX102" s="81"/>
      <c r="AGY102" s="81"/>
      <c r="AGZ102" s="81"/>
      <c r="AHA102" s="81"/>
      <c r="AHB102" s="81"/>
      <c r="AHC102" s="81"/>
      <c r="AHD102" s="81"/>
      <c r="AHE102" s="81"/>
      <c r="AHF102" s="81"/>
      <c r="AHG102" s="81"/>
      <c r="AHH102" s="81"/>
      <c r="AHI102" s="81"/>
      <c r="AHJ102" s="81"/>
      <c r="AHK102" s="81"/>
      <c r="AHL102" s="81"/>
      <c r="AHM102" s="81"/>
      <c r="AHN102" s="81"/>
      <c r="AHO102" s="81"/>
      <c r="AHP102" s="81"/>
      <c r="AHQ102" s="81"/>
      <c r="AHR102" s="81"/>
      <c r="AHS102" s="81"/>
      <c r="AHT102" s="81"/>
      <c r="AHU102" s="81"/>
      <c r="AHV102" s="81"/>
      <c r="AHW102" s="81"/>
      <c r="AHX102" s="81"/>
      <c r="AHY102" s="81"/>
      <c r="AHZ102" s="81"/>
      <c r="AIA102" s="81"/>
      <c r="AIB102" s="81"/>
      <c r="AIC102" s="81"/>
      <c r="AID102" s="81"/>
      <c r="AIE102" s="81"/>
      <c r="AIF102" s="81"/>
      <c r="AIG102" s="81"/>
      <c r="AIH102" s="81"/>
      <c r="AII102" s="81"/>
      <c r="AIJ102" s="81"/>
      <c r="AIK102" s="81"/>
      <c r="AIL102" s="81"/>
      <c r="AIM102" s="81"/>
      <c r="AIN102" s="81"/>
      <c r="AIO102" s="81"/>
      <c r="AIP102" s="81"/>
      <c r="AIQ102" s="81"/>
      <c r="AIR102" s="81"/>
      <c r="AIS102" s="81"/>
      <c r="AIT102" s="81"/>
      <c r="AIU102" s="81"/>
      <c r="AIV102" s="81"/>
      <c r="AIW102" s="81"/>
      <c r="AIX102" s="81"/>
      <c r="AIY102" s="81"/>
      <c r="AIZ102" s="81"/>
      <c r="AJA102" s="81"/>
      <c r="AJB102" s="81"/>
      <c r="AJC102" s="81"/>
      <c r="AJD102" s="81"/>
      <c r="AJE102" s="81"/>
      <c r="AJF102" s="81"/>
      <c r="AJG102" s="81"/>
      <c r="AJH102" s="81"/>
      <c r="AJI102" s="81"/>
      <c r="AJJ102" s="81"/>
      <c r="AJK102" s="81"/>
      <c r="AJL102" s="81"/>
      <c r="AJM102" s="81"/>
      <c r="AJN102" s="81"/>
      <c r="AJO102" s="81"/>
      <c r="AJP102" s="81"/>
      <c r="AJQ102" s="81"/>
      <c r="AJR102" s="81"/>
      <c r="AJS102" s="81"/>
      <c r="AJT102" s="81"/>
      <c r="AJU102" s="81"/>
      <c r="AJV102" s="81"/>
      <c r="AJW102" s="81"/>
      <c r="AJX102" s="81"/>
      <c r="AJY102" s="81"/>
      <c r="AJZ102" s="81"/>
      <c r="AKA102" s="81"/>
      <c r="AKB102" s="81"/>
      <c r="AKC102" s="81"/>
      <c r="AKD102" s="81"/>
      <c r="AKE102" s="81"/>
      <c r="AKF102" s="81"/>
      <c r="AKG102" s="81"/>
      <c r="AKH102" s="81"/>
      <c r="AKI102" s="81"/>
      <c r="AKJ102" s="81"/>
      <c r="AKK102" s="81"/>
      <c r="AKL102" s="81"/>
      <c r="AKM102" s="81"/>
      <c r="AKN102" s="81"/>
      <c r="AKO102" s="81"/>
      <c r="AKP102" s="81"/>
      <c r="AKQ102" s="81"/>
      <c r="AKR102" s="81"/>
      <c r="AKS102" s="81"/>
      <c r="AKT102" s="81"/>
      <c r="AKU102" s="81"/>
      <c r="AKV102" s="81"/>
      <c r="AKW102" s="81"/>
      <c r="AKX102" s="81"/>
      <c r="AKY102" s="81"/>
      <c r="AKZ102" s="81"/>
      <c r="ALA102" s="81"/>
      <c r="ALB102" s="81"/>
      <c r="ALC102" s="81"/>
      <c r="ALD102" s="81"/>
      <c r="ALE102" s="81"/>
      <c r="ALF102" s="81"/>
      <c r="ALG102" s="81"/>
      <c r="ALH102" s="81"/>
      <c r="ALI102" s="81"/>
      <c r="ALJ102" s="81"/>
      <c r="ALK102" s="81"/>
      <c r="ALL102" s="81"/>
      <c r="ALM102" s="81"/>
      <c r="ALN102" s="81"/>
      <c r="ALO102" s="81"/>
      <c r="ALP102" s="81"/>
      <c r="ALQ102" s="81"/>
      <c r="ALR102" s="81"/>
      <c r="ALS102" s="81"/>
      <c r="ALT102" s="81"/>
      <c r="ALU102" s="81"/>
      <c r="ALV102" s="81"/>
      <c r="ALW102" s="81"/>
      <c r="ALX102" s="81"/>
      <c r="ALY102" s="81"/>
      <c r="ALZ102" s="81"/>
      <c r="AMA102" s="81"/>
      <c r="AMB102" s="81"/>
      <c r="AMC102" s="81"/>
      <c r="AMD102" s="81"/>
      <c r="AME102" s="81"/>
      <c r="AMF102" s="81"/>
      <c r="AMG102" s="81"/>
      <c r="AMH102" s="81"/>
      <c r="AMI102" s="81"/>
      <c r="AMJ102" s="81"/>
      <c r="AMK102" s="81"/>
      <c r="AML102" s="81"/>
      <c r="AMM102" s="81"/>
      <c r="AMN102" s="81"/>
      <c r="AMO102" s="81"/>
      <c r="AMP102" s="81"/>
      <c r="AMQ102" s="81"/>
      <c r="AMR102" s="81"/>
      <c r="AMS102" s="81"/>
      <c r="AMT102" s="81"/>
      <c r="AMU102" s="81"/>
      <c r="AMV102" s="81"/>
      <c r="AMW102" s="81"/>
      <c r="AMX102" s="81"/>
      <c r="AMY102" s="81"/>
      <c r="AMZ102" s="81"/>
      <c r="ANA102" s="81"/>
      <c r="ANB102" s="81"/>
      <c r="ANC102" s="81"/>
      <c r="AND102" s="81"/>
      <c r="ANE102" s="81"/>
      <c r="ANF102" s="81"/>
      <c r="ANG102" s="81"/>
      <c r="ANH102" s="81"/>
      <c r="ANI102" s="81"/>
      <c r="ANJ102" s="81"/>
      <c r="ANK102" s="81"/>
      <c r="ANL102" s="81"/>
      <c r="ANM102" s="81"/>
      <c r="ANN102" s="81"/>
      <c r="ANO102" s="81"/>
      <c r="ANP102" s="81"/>
      <c r="ANQ102" s="81"/>
      <c r="ANR102" s="81"/>
      <c r="ANS102" s="81"/>
      <c r="ANT102" s="81"/>
      <c r="ANU102" s="81"/>
      <c r="ANV102" s="81"/>
      <c r="ANW102" s="81"/>
      <c r="ANX102" s="81"/>
      <c r="ANY102" s="81"/>
      <c r="ANZ102" s="81"/>
      <c r="AOA102" s="81"/>
      <c r="AOB102" s="81"/>
      <c r="AOC102" s="81"/>
      <c r="AOD102" s="81"/>
      <c r="AOE102" s="81"/>
      <c r="AOF102" s="81"/>
      <c r="AOG102" s="81"/>
      <c r="AOH102" s="81"/>
      <c r="AOI102" s="81"/>
      <c r="AOJ102" s="81"/>
      <c r="AOK102" s="81"/>
      <c r="AOL102" s="81"/>
      <c r="AOM102" s="81"/>
      <c r="AON102" s="81"/>
      <c r="AOO102" s="81"/>
      <c r="AOP102" s="81"/>
      <c r="AOQ102" s="81"/>
      <c r="AOR102" s="81"/>
      <c r="AOS102" s="81"/>
      <c r="AOT102" s="81"/>
      <c r="AOU102" s="81"/>
      <c r="AOV102" s="81"/>
      <c r="AOW102" s="81"/>
      <c r="AOX102" s="81"/>
      <c r="AOY102" s="81"/>
      <c r="AOZ102" s="81"/>
      <c r="APA102" s="81"/>
      <c r="APB102" s="81"/>
      <c r="APC102" s="81"/>
      <c r="APD102" s="81"/>
      <c r="APE102" s="81"/>
      <c r="APF102" s="81"/>
      <c r="APG102" s="81"/>
      <c r="APH102" s="81"/>
      <c r="API102" s="81"/>
      <c r="APJ102" s="81"/>
      <c r="APK102" s="81"/>
      <c r="APL102" s="81"/>
      <c r="APM102" s="81"/>
      <c r="APN102" s="81"/>
      <c r="APO102" s="81"/>
      <c r="APP102" s="81"/>
      <c r="APQ102" s="81"/>
      <c r="APR102" s="81"/>
      <c r="APS102" s="81"/>
      <c r="APT102" s="81"/>
      <c r="APU102" s="81"/>
      <c r="APV102" s="81"/>
      <c r="APW102" s="81"/>
      <c r="APX102" s="81"/>
      <c r="APY102" s="81"/>
      <c r="APZ102" s="81"/>
      <c r="AQA102" s="81"/>
      <c r="AQB102" s="81"/>
      <c r="AQC102" s="81"/>
      <c r="AQD102" s="81"/>
      <c r="AQE102" s="81"/>
      <c r="AQF102" s="81"/>
      <c r="AQG102" s="81"/>
      <c r="AQH102" s="81"/>
      <c r="AQI102" s="81"/>
      <c r="AQJ102" s="81"/>
      <c r="AQK102" s="81"/>
      <c r="AQL102" s="81"/>
      <c r="AQM102" s="81"/>
      <c r="AQN102" s="81"/>
      <c r="AQO102" s="81"/>
      <c r="AQP102" s="81"/>
      <c r="AQQ102" s="81"/>
      <c r="AQR102" s="81"/>
      <c r="AQS102" s="81"/>
      <c r="AQT102" s="81"/>
      <c r="AQU102" s="81"/>
      <c r="AQV102" s="81"/>
      <c r="AQW102" s="81"/>
      <c r="AQX102" s="81"/>
      <c r="AQY102" s="81"/>
      <c r="AQZ102" s="81"/>
      <c r="ARA102" s="81"/>
      <c r="ARB102" s="81"/>
      <c r="ARC102" s="81"/>
      <c r="ARD102" s="81"/>
      <c r="ARE102" s="81"/>
      <c r="ARF102" s="81"/>
      <c r="ARG102" s="81"/>
      <c r="ARH102" s="81"/>
      <c r="ARI102" s="81"/>
      <c r="ARJ102" s="81"/>
      <c r="ARK102" s="81"/>
      <c r="ARL102" s="81"/>
      <c r="ARM102" s="81"/>
      <c r="ARN102" s="81"/>
      <c r="ARO102" s="81"/>
      <c r="ARP102" s="81"/>
      <c r="ARQ102" s="81"/>
      <c r="ARR102" s="81"/>
      <c r="ARS102" s="81"/>
      <c r="ART102" s="81"/>
      <c r="ARU102" s="81"/>
      <c r="ARV102" s="81"/>
      <c r="ARW102" s="81"/>
      <c r="ARX102" s="81"/>
      <c r="ARY102" s="81"/>
      <c r="ARZ102" s="81"/>
      <c r="ASA102" s="81"/>
      <c r="ASB102" s="81"/>
      <c r="ASC102" s="81"/>
      <c r="ASD102" s="81"/>
      <c r="ASE102" s="81"/>
      <c r="ASF102" s="81"/>
      <c r="ASG102" s="81"/>
      <c r="ASH102" s="81"/>
      <c r="ASI102" s="81"/>
      <c r="ASJ102" s="81"/>
      <c r="ASK102" s="81"/>
      <c r="ASL102" s="81"/>
      <c r="ASM102" s="81"/>
      <c r="ASN102" s="81"/>
      <c r="ASO102" s="81"/>
      <c r="ASP102" s="81"/>
      <c r="ASQ102" s="81"/>
      <c r="ASR102" s="81"/>
      <c r="ASS102" s="81"/>
      <c r="AST102" s="81"/>
      <c r="ASU102" s="81"/>
      <c r="ASV102" s="81"/>
      <c r="ASW102" s="81"/>
      <c r="ASX102" s="81"/>
      <c r="ASY102" s="81"/>
      <c r="ASZ102" s="81"/>
      <c r="ATA102" s="81"/>
      <c r="ATB102" s="81"/>
      <c r="ATC102" s="81"/>
      <c r="ATD102" s="81"/>
      <c r="ATE102" s="81"/>
      <c r="ATF102" s="81"/>
      <c r="ATG102" s="81"/>
      <c r="ATH102" s="81"/>
      <c r="ATI102" s="81"/>
      <c r="ATJ102" s="81"/>
      <c r="ATK102" s="81"/>
      <c r="ATL102" s="81"/>
      <c r="ATM102" s="81"/>
      <c r="ATN102" s="81"/>
      <c r="ATO102" s="81"/>
      <c r="ATP102" s="81"/>
      <c r="ATQ102" s="81"/>
      <c r="ATR102" s="81"/>
      <c r="ATS102" s="81"/>
      <c r="ATT102" s="81"/>
      <c r="ATU102" s="81"/>
      <c r="ATV102" s="81"/>
      <c r="ATW102" s="81"/>
      <c r="ATX102" s="81"/>
      <c r="ATY102" s="81"/>
      <c r="ATZ102" s="81"/>
      <c r="AUA102" s="81"/>
      <c r="AUB102" s="81"/>
      <c r="AUC102" s="81"/>
      <c r="AUD102" s="81"/>
      <c r="AUE102" s="81"/>
      <c r="AUF102" s="81"/>
      <c r="AUG102" s="81"/>
      <c r="AUH102" s="81"/>
      <c r="AUI102" s="81"/>
      <c r="AUJ102" s="81"/>
      <c r="AUK102" s="81"/>
      <c r="AUL102" s="81"/>
      <c r="AUM102" s="81"/>
      <c r="AUN102" s="81"/>
      <c r="AUO102" s="81"/>
      <c r="AUP102" s="81"/>
      <c r="AUQ102" s="81"/>
      <c r="AUR102" s="81"/>
      <c r="AUS102" s="81"/>
      <c r="AUT102" s="81"/>
      <c r="AUU102" s="81"/>
      <c r="AUV102" s="81"/>
      <c r="AUW102" s="81"/>
      <c r="AUX102" s="81"/>
      <c r="AUY102" s="81"/>
      <c r="AUZ102" s="81"/>
      <c r="AVA102" s="81"/>
      <c r="AVB102" s="81"/>
      <c r="AVC102" s="81"/>
      <c r="AVD102" s="81"/>
      <c r="AVE102" s="81"/>
      <c r="AVF102" s="81"/>
      <c r="AVG102" s="81"/>
      <c r="AVH102" s="81"/>
      <c r="AVI102" s="81"/>
      <c r="AVJ102" s="81"/>
      <c r="AVK102" s="81"/>
      <c r="AVL102" s="81"/>
      <c r="AVM102" s="81"/>
      <c r="AVN102" s="81"/>
      <c r="AVO102" s="81"/>
      <c r="AVP102" s="81"/>
      <c r="AVQ102" s="81"/>
      <c r="AVR102" s="81"/>
      <c r="AVS102" s="81"/>
      <c r="AVT102" s="81"/>
      <c r="AVU102" s="81"/>
      <c r="AVV102" s="81"/>
      <c r="AVW102" s="81"/>
      <c r="AVX102" s="81"/>
      <c r="AVY102" s="81"/>
      <c r="AVZ102" s="81"/>
      <c r="AWA102" s="81"/>
      <c r="AWB102" s="81"/>
      <c r="AWC102" s="81"/>
      <c r="AWD102" s="81"/>
      <c r="AWE102" s="81"/>
      <c r="AWF102" s="81"/>
      <c r="AWG102" s="81"/>
      <c r="AWH102" s="81"/>
      <c r="AWI102" s="81"/>
      <c r="AWJ102" s="81"/>
      <c r="AWK102" s="81"/>
      <c r="AWL102" s="81"/>
      <c r="AWM102" s="81"/>
      <c r="AWN102" s="81"/>
      <c r="AWO102" s="81"/>
      <c r="AWP102" s="81"/>
      <c r="AWQ102" s="81"/>
      <c r="AWR102" s="81"/>
      <c r="AWS102" s="81"/>
      <c r="AWT102" s="81"/>
      <c r="AWU102" s="81"/>
      <c r="AWV102" s="81"/>
      <c r="AWW102" s="81"/>
      <c r="AWX102" s="81"/>
      <c r="AWY102" s="81"/>
      <c r="AWZ102" s="81"/>
      <c r="AXA102" s="81"/>
      <c r="AXB102" s="81"/>
      <c r="AXC102" s="81"/>
      <c r="AXD102" s="81"/>
      <c r="AXE102" s="81"/>
      <c r="AXF102" s="81"/>
      <c r="AXG102" s="81"/>
      <c r="AXH102" s="81"/>
      <c r="AXI102" s="81"/>
      <c r="AXJ102" s="81"/>
      <c r="AXK102" s="81"/>
      <c r="AXL102" s="81"/>
      <c r="AXM102" s="81"/>
      <c r="AXN102" s="81"/>
      <c r="AXO102" s="81"/>
      <c r="AXP102" s="81"/>
      <c r="AXQ102" s="81"/>
      <c r="AXR102" s="81"/>
      <c r="AXS102" s="81"/>
      <c r="AXT102" s="81"/>
      <c r="AXU102" s="81"/>
      <c r="AXV102" s="81"/>
      <c r="AXW102" s="81"/>
      <c r="AXX102" s="81"/>
      <c r="AXY102" s="81"/>
      <c r="AXZ102" s="81"/>
      <c r="AYA102" s="81"/>
      <c r="AYB102" s="81"/>
      <c r="AYC102" s="81"/>
      <c r="AYD102" s="81"/>
      <c r="AYE102" s="81"/>
      <c r="AYF102" s="81"/>
      <c r="AYG102" s="81"/>
      <c r="AYH102" s="81"/>
      <c r="AYI102" s="81"/>
      <c r="AYJ102" s="81"/>
      <c r="AYK102" s="81"/>
      <c r="AYL102" s="81"/>
      <c r="AYM102" s="81"/>
      <c r="AYN102" s="81"/>
      <c r="AYO102" s="81"/>
      <c r="AYP102" s="81"/>
      <c r="AYQ102" s="81"/>
      <c r="AYR102" s="81"/>
      <c r="AYS102" s="81"/>
      <c r="AYT102" s="81"/>
      <c r="AYU102" s="81"/>
      <c r="AYV102" s="81"/>
      <c r="AYW102" s="81"/>
      <c r="AYX102" s="81"/>
      <c r="AYY102" s="81"/>
      <c r="AYZ102" s="81"/>
      <c r="AZA102" s="81"/>
      <c r="AZB102" s="81"/>
      <c r="AZC102" s="81"/>
      <c r="AZD102" s="81"/>
      <c r="AZE102" s="81"/>
      <c r="AZF102" s="81"/>
      <c r="AZG102" s="81"/>
      <c r="AZH102" s="81"/>
      <c r="AZI102" s="81"/>
      <c r="AZJ102" s="81"/>
      <c r="AZK102" s="81"/>
      <c r="AZL102" s="81"/>
      <c r="AZM102" s="81"/>
      <c r="AZN102" s="81"/>
      <c r="AZO102" s="81"/>
      <c r="AZP102" s="81"/>
      <c r="AZQ102" s="81"/>
      <c r="AZR102" s="81"/>
      <c r="AZS102" s="81"/>
      <c r="AZT102" s="81"/>
      <c r="AZU102" s="81"/>
      <c r="AZV102" s="81"/>
      <c r="AZW102" s="81"/>
      <c r="AZX102" s="81"/>
      <c r="AZY102" s="81"/>
      <c r="AZZ102" s="81"/>
      <c r="BAA102" s="81"/>
      <c r="BAB102" s="81"/>
      <c r="BAC102" s="81"/>
      <c r="BAD102" s="81"/>
      <c r="BAE102" s="81"/>
      <c r="BAF102" s="81"/>
      <c r="BAG102" s="81"/>
      <c r="BAH102" s="81"/>
      <c r="BAI102" s="81"/>
      <c r="BAJ102" s="81"/>
      <c r="BAK102" s="81"/>
      <c r="BAL102" s="81"/>
      <c r="BAM102" s="81"/>
      <c r="BAN102" s="81"/>
      <c r="BAO102" s="81"/>
      <c r="BAP102" s="81"/>
      <c r="BAQ102" s="81"/>
      <c r="BAR102" s="81"/>
      <c r="BAS102" s="81"/>
      <c r="BAT102" s="81"/>
      <c r="BAU102" s="81"/>
      <c r="BAV102" s="81"/>
      <c r="BAW102" s="81"/>
      <c r="BAX102" s="81"/>
      <c r="BAY102" s="81"/>
      <c r="BAZ102" s="81"/>
      <c r="BBA102" s="81"/>
      <c r="BBB102" s="81"/>
      <c r="BBC102" s="81"/>
      <c r="BBD102" s="81"/>
      <c r="BBE102" s="81"/>
      <c r="BBF102" s="81"/>
      <c r="BBG102" s="81"/>
      <c r="BBH102" s="81"/>
      <c r="BBI102" s="81"/>
      <c r="BBJ102" s="81"/>
      <c r="BBK102" s="81"/>
      <c r="BBL102" s="81"/>
      <c r="BBM102" s="81"/>
      <c r="BBN102" s="81"/>
      <c r="BBO102" s="81"/>
      <c r="BBP102" s="81"/>
      <c r="BBQ102" s="81"/>
      <c r="BBR102" s="81"/>
      <c r="BBS102" s="81"/>
      <c r="BBT102" s="81"/>
      <c r="BBU102" s="81"/>
      <c r="BBV102" s="81"/>
      <c r="BBW102" s="81"/>
      <c r="BBX102" s="81"/>
      <c r="BBY102" s="81"/>
      <c r="BBZ102" s="81"/>
      <c r="BCA102" s="81"/>
      <c r="BCB102" s="81"/>
      <c r="BCC102" s="81"/>
      <c r="BCD102" s="81"/>
      <c r="BCE102" s="81"/>
      <c r="BCF102" s="81"/>
      <c r="BCG102" s="81"/>
      <c r="BCH102" s="81"/>
      <c r="BCI102" s="81"/>
      <c r="BCJ102" s="81"/>
      <c r="BCK102" s="81"/>
      <c r="BCL102" s="81"/>
      <c r="BCM102" s="81"/>
      <c r="BCN102" s="81"/>
      <c r="BCO102" s="81"/>
      <c r="BCP102" s="81"/>
      <c r="BCQ102" s="81"/>
      <c r="BCR102" s="81"/>
      <c r="BCS102" s="81"/>
      <c r="BCT102" s="81"/>
      <c r="BCU102" s="81"/>
      <c r="BCV102" s="81"/>
      <c r="BCW102" s="81"/>
      <c r="BCX102" s="81"/>
      <c r="BCY102" s="81"/>
      <c r="BCZ102" s="81"/>
      <c r="BDA102" s="81"/>
      <c r="BDB102" s="81"/>
      <c r="BDC102" s="81"/>
      <c r="BDD102" s="81"/>
      <c r="BDE102" s="81"/>
      <c r="BDF102" s="81"/>
      <c r="BDG102" s="81"/>
      <c r="BDH102" s="81"/>
      <c r="BDI102" s="81"/>
      <c r="BDJ102" s="81"/>
      <c r="BDK102" s="81"/>
      <c r="BDL102" s="81"/>
      <c r="BDM102" s="81"/>
      <c r="BDN102" s="81"/>
      <c r="BDO102" s="81"/>
      <c r="BDP102" s="81"/>
      <c r="BDQ102" s="81"/>
      <c r="BDR102" s="81"/>
      <c r="BDS102" s="81"/>
      <c r="BDT102" s="81"/>
      <c r="BDU102" s="81"/>
      <c r="BDV102" s="81"/>
      <c r="BDW102" s="81"/>
      <c r="BDX102" s="81"/>
      <c r="BDY102" s="81"/>
      <c r="BDZ102" s="81"/>
      <c r="BEA102" s="81"/>
      <c r="BEB102" s="81"/>
      <c r="BEC102" s="81"/>
      <c r="BED102" s="81"/>
      <c r="BEE102" s="81"/>
      <c r="BEF102" s="81"/>
      <c r="BEG102" s="81"/>
      <c r="BEH102" s="81"/>
      <c r="BEI102" s="81"/>
      <c r="BEJ102" s="81"/>
      <c r="BEK102" s="81"/>
      <c r="BEL102" s="81"/>
      <c r="BEM102" s="81"/>
      <c r="BEN102" s="81"/>
      <c r="BEO102" s="81"/>
      <c r="BEP102" s="81"/>
      <c r="BEQ102" s="81"/>
      <c r="BER102" s="81"/>
      <c r="BES102" s="81"/>
      <c r="BET102" s="81"/>
      <c r="BEU102" s="81"/>
      <c r="BEV102" s="81"/>
      <c r="BEW102" s="81"/>
      <c r="BEX102" s="81"/>
      <c r="BEY102" s="81"/>
      <c r="BEZ102" s="81"/>
      <c r="BFA102" s="81"/>
      <c r="BFB102" s="81"/>
      <c r="BFC102" s="81"/>
      <c r="BFD102" s="81"/>
      <c r="BFE102" s="81"/>
      <c r="BFF102" s="81"/>
      <c r="BFG102" s="81"/>
      <c r="BFH102" s="81"/>
      <c r="BFI102" s="81"/>
      <c r="BFJ102" s="81"/>
      <c r="BFK102" s="81"/>
      <c r="BFL102" s="81"/>
      <c r="BFM102" s="81"/>
      <c r="BFN102" s="81"/>
      <c r="BFO102" s="81"/>
      <c r="BFP102" s="81"/>
      <c r="BFQ102" s="81"/>
      <c r="BFR102" s="81"/>
      <c r="BFS102" s="81"/>
      <c r="BFT102" s="81"/>
      <c r="BFU102" s="81"/>
      <c r="BFV102" s="81"/>
      <c r="BFW102" s="81"/>
      <c r="BFX102" s="81"/>
      <c r="BFY102" s="81"/>
      <c r="BFZ102" s="81"/>
      <c r="BGA102" s="81"/>
      <c r="BGB102" s="81"/>
      <c r="BGC102" s="81"/>
      <c r="BGD102" s="81"/>
      <c r="BGE102" s="81"/>
      <c r="BGF102" s="81"/>
      <c r="BGG102" s="81"/>
      <c r="BGH102" s="81"/>
      <c r="BGI102" s="81"/>
      <c r="BGJ102" s="81"/>
      <c r="BGK102" s="81"/>
      <c r="BGL102" s="81"/>
      <c r="BGM102" s="81"/>
      <c r="BGN102" s="81"/>
      <c r="BGO102" s="81"/>
      <c r="BGP102" s="81"/>
      <c r="BGQ102" s="81"/>
      <c r="BGR102" s="81"/>
      <c r="BGS102" s="81"/>
      <c r="BGT102" s="81"/>
      <c r="BGU102" s="81"/>
      <c r="BGV102" s="81"/>
      <c r="BGW102" s="81"/>
      <c r="BGX102" s="81"/>
      <c r="BGY102" s="81"/>
      <c r="BGZ102" s="81"/>
      <c r="BHA102" s="81"/>
      <c r="BHB102" s="81"/>
      <c r="BHC102" s="81"/>
      <c r="BHD102" s="81"/>
      <c r="BHE102" s="81"/>
      <c r="BHF102" s="81"/>
      <c r="BHG102" s="81"/>
      <c r="BHH102" s="81"/>
      <c r="BHI102" s="81"/>
      <c r="BHJ102" s="81"/>
      <c r="BHK102" s="81"/>
      <c r="BHL102" s="81"/>
      <c r="BHM102" s="81"/>
      <c r="BHN102" s="81"/>
      <c r="BHO102" s="81"/>
      <c r="BHP102" s="81"/>
      <c r="BHQ102" s="81"/>
      <c r="BHR102" s="81"/>
      <c r="BHS102" s="81"/>
      <c r="BHT102" s="81"/>
      <c r="BHU102" s="81"/>
      <c r="BHV102" s="81"/>
      <c r="BHW102" s="81"/>
      <c r="BHX102" s="81"/>
      <c r="BHY102" s="81"/>
      <c r="BHZ102" s="81"/>
      <c r="BIA102" s="81"/>
      <c r="BIB102" s="81"/>
      <c r="BIC102" s="81"/>
      <c r="BID102" s="81"/>
      <c r="BIE102" s="81"/>
      <c r="BIF102" s="81"/>
      <c r="BIG102" s="81"/>
      <c r="BIH102" s="81"/>
      <c r="BII102" s="81"/>
      <c r="BIJ102" s="81"/>
      <c r="BIK102" s="81"/>
      <c r="BIL102" s="81"/>
      <c r="BIM102" s="81"/>
      <c r="BIN102" s="81"/>
      <c r="BIO102" s="81"/>
      <c r="BIP102" s="81"/>
      <c r="BIQ102" s="81"/>
      <c r="BIR102" s="81"/>
      <c r="BIS102" s="81"/>
      <c r="BIT102" s="81"/>
      <c r="BIU102" s="81"/>
      <c r="BIV102" s="81"/>
      <c r="BIW102" s="81"/>
      <c r="BIX102" s="81"/>
      <c r="BIY102" s="81"/>
      <c r="BIZ102" s="81"/>
      <c r="BJA102" s="81"/>
      <c r="BJB102" s="81"/>
      <c r="BJC102" s="81"/>
      <c r="BJD102" s="81"/>
      <c r="BJE102" s="81"/>
      <c r="BJF102" s="81"/>
      <c r="BJG102" s="81"/>
      <c r="BJH102" s="81"/>
      <c r="BJI102" s="81"/>
      <c r="BJJ102" s="81"/>
      <c r="BJK102" s="81"/>
      <c r="BJL102" s="81"/>
      <c r="BJM102" s="81"/>
      <c r="BJN102" s="81"/>
      <c r="BJO102" s="81"/>
      <c r="BJP102" s="81"/>
      <c r="BJQ102" s="81"/>
      <c r="BJR102" s="81"/>
      <c r="BJS102" s="81"/>
      <c r="BJT102" s="81"/>
      <c r="BJU102" s="81"/>
      <c r="BJV102" s="81"/>
      <c r="BJW102" s="81"/>
      <c r="BJX102" s="81"/>
      <c r="BJY102" s="81"/>
      <c r="BJZ102" s="81"/>
      <c r="BKA102" s="81"/>
      <c r="BKB102" s="81"/>
      <c r="BKC102" s="81"/>
      <c r="BKD102" s="81"/>
      <c r="BKE102" s="81"/>
      <c r="BKF102" s="81"/>
      <c r="BKG102" s="81"/>
      <c r="BKH102" s="81"/>
      <c r="BKI102" s="81"/>
      <c r="BKJ102" s="81"/>
      <c r="BKK102" s="81"/>
      <c r="BKL102" s="81"/>
      <c r="BKM102" s="81"/>
      <c r="BKN102" s="81"/>
      <c r="BKO102" s="81"/>
      <c r="BKP102" s="81"/>
      <c r="BKQ102" s="81"/>
      <c r="BKR102" s="81"/>
      <c r="BKS102" s="81"/>
      <c r="BKT102" s="81"/>
      <c r="BKU102" s="81"/>
      <c r="BKV102" s="81"/>
      <c r="BKW102" s="81"/>
      <c r="BKX102" s="81"/>
      <c r="BKY102" s="81"/>
      <c r="BKZ102" s="81"/>
      <c r="BLA102" s="81"/>
      <c r="BLB102" s="81"/>
      <c r="BLC102" s="81"/>
      <c r="BLD102" s="81"/>
      <c r="BLE102" s="81"/>
      <c r="BLF102" s="81"/>
      <c r="BLG102" s="81"/>
      <c r="BLH102" s="81"/>
      <c r="BLI102" s="81"/>
      <c r="BLJ102" s="81"/>
      <c r="BLK102" s="81"/>
      <c r="BLL102" s="81"/>
      <c r="BLM102" s="81"/>
      <c r="BLN102" s="81"/>
      <c r="BLO102" s="81"/>
      <c r="BLP102" s="81"/>
      <c r="BLQ102" s="81"/>
      <c r="BLR102" s="81"/>
      <c r="BLS102" s="81"/>
      <c r="BLT102" s="81"/>
      <c r="BLU102" s="81"/>
      <c r="BLV102" s="81"/>
      <c r="BLW102" s="81"/>
      <c r="BLX102" s="81"/>
      <c r="BLY102" s="81"/>
      <c r="BLZ102" s="81"/>
      <c r="BMA102" s="81"/>
      <c r="BMB102" s="81"/>
      <c r="BMC102" s="81"/>
      <c r="BMD102" s="81"/>
      <c r="BME102" s="81"/>
      <c r="BMF102" s="81"/>
      <c r="BMG102" s="81"/>
      <c r="BMH102" s="81"/>
      <c r="BMI102" s="81"/>
      <c r="BMJ102" s="81"/>
      <c r="BMK102" s="81"/>
      <c r="BML102" s="81"/>
      <c r="BMM102" s="81"/>
      <c r="BMN102" s="81"/>
      <c r="BMO102" s="81"/>
      <c r="BMP102" s="81"/>
      <c r="BMQ102" s="81"/>
      <c r="BMR102" s="81"/>
      <c r="BMS102" s="81"/>
      <c r="BMT102" s="81"/>
      <c r="BMU102" s="81"/>
      <c r="BMV102" s="81"/>
      <c r="BMW102" s="81"/>
      <c r="BMX102" s="81"/>
      <c r="BMY102" s="81"/>
      <c r="BMZ102" s="81"/>
      <c r="BNA102" s="81"/>
      <c r="BNB102" s="81"/>
      <c r="BNC102" s="81"/>
      <c r="BND102" s="81"/>
      <c r="BNE102" s="81"/>
      <c r="BNF102" s="81"/>
      <c r="BNG102" s="81"/>
      <c r="BNH102" s="81"/>
      <c r="BNI102" s="81"/>
      <c r="BNJ102" s="81"/>
      <c r="BNK102" s="81"/>
      <c r="BNL102" s="81"/>
      <c r="BNM102" s="81"/>
      <c r="BNN102" s="81"/>
      <c r="BNO102" s="81"/>
      <c r="BNP102" s="81"/>
      <c r="BNQ102" s="81"/>
      <c r="BNR102" s="81"/>
      <c r="BNS102" s="81"/>
      <c r="BNT102" s="81"/>
      <c r="BNU102" s="81"/>
      <c r="BNV102" s="81"/>
      <c r="BNW102" s="81"/>
      <c r="BNX102" s="81"/>
      <c r="BNY102" s="81"/>
      <c r="BNZ102" s="81"/>
      <c r="BOA102" s="81"/>
      <c r="BOB102" s="81"/>
      <c r="BOC102" s="81"/>
      <c r="BOD102" s="81"/>
      <c r="BOE102" s="81"/>
      <c r="BOF102" s="81"/>
      <c r="BOG102" s="81"/>
      <c r="BOH102" s="81"/>
      <c r="BOI102" s="81"/>
      <c r="BOJ102" s="81"/>
      <c r="BOK102" s="81"/>
      <c r="BOL102" s="81"/>
      <c r="BOM102" s="81"/>
      <c r="BON102" s="81"/>
      <c r="BOO102" s="81"/>
      <c r="BOP102" s="81"/>
      <c r="BOQ102" s="81"/>
      <c r="BOR102" s="81"/>
      <c r="BOS102" s="81"/>
      <c r="BOT102" s="81"/>
      <c r="BOU102" s="81"/>
      <c r="BOV102" s="81"/>
      <c r="BOW102" s="81"/>
      <c r="BOX102" s="81"/>
      <c r="BOY102" s="81"/>
      <c r="BOZ102" s="81"/>
      <c r="BPA102" s="81"/>
      <c r="BPB102" s="81"/>
      <c r="BPC102" s="81"/>
      <c r="BPD102" s="81"/>
      <c r="BPE102" s="81"/>
      <c r="BPF102" s="81"/>
      <c r="BPG102" s="81"/>
      <c r="BPH102" s="81"/>
      <c r="BPI102" s="81"/>
      <c r="BPJ102" s="81"/>
      <c r="BPK102" s="81"/>
      <c r="BPL102" s="81"/>
      <c r="BPM102" s="81"/>
      <c r="BPN102" s="81"/>
      <c r="BPO102" s="81"/>
      <c r="BPP102" s="81"/>
      <c r="BPQ102" s="81"/>
      <c r="BPR102" s="81"/>
      <c r="BPS102" s="81"/>
      <c r="BPT102" s="81"/>
      <c r="BPU102" s="81"/>
      <c r="BPV102" s="81"/>
      <c r="BPW102" s="81"/>
      <c r="BPX102" s="81"/>
      <c r="BPY102" s="81"/>
      <c r="BPZ102" s="81"/>
      <c r="BQA102" s="81"/>
      <c r="BQB102" s="81"/>
      <c r="BQC102" s="81"/>
      <c r="BQD102" s="81"/>
      <c r="BQE102" s="81"/>
      <c r="BQF102" s="81"/>
      <c r="BQG102" s="81"/>
      <c r="BQH102" s="81"/>
      <c r="BQI102" s="81"/>
      <c r="BQJ102" s="81"/>
      <c r="BQK102" s="81"/>
      <c r="BQL102" s="81"/>
      <c r="BQM102" s="81"/>
      <c r="BQN102" s="81"/>
      <c r="BQO102" s="81"/>
      <c r="BQP102" s="81"/>
      <c r="BQQ102" s="81"/>
      <c r="BQR102" s="81"/>
      <c r="BQS102" s="81"/>
      <c r="BQT102" s="81"/>
      <c r="BQU102" s="81"/>
      <c r="BQV102" s="81"/>
      <c r="BQW102" s="81"/>
      <c r="BQX102" s="81"/>
      <c r="BQY102" s="81"/>
      <c r="BQZ102" s="81"/>
      <c r="BRA102" s="81"/>
      <c r="BRB102" s="81"/>
      <c r="BRC102" s="81"/>
      <c r="BRD102" s="81"/>
      <c r="BRE102" s="81"/>
      <c r="BRF102" s="81"/>
      <c r="BRG102" s="81"/>
      <c r="BRH102" s="81"/>
      <c r="BRI102" s="81"/>
      <c r="BRJ102" s="81"/>
      <c r="BRK102" s="81"/>
      <c r="BRL102" s="81"/>
      <c r="BRM102" s="81"/>
      <c r="BRN102" s="81"/>
      <c r="BRO102" s="81"/>
      <c r="BRP102" s="81"/>
      <c r="BRQ102" s="81"/>
      <c r="BRR102" s="81"/>
      <c r="BRS102" s="81"/>
      <c r="BRT102" s="81"/>
      <c r="BRU102" s="81"/>
      <c r="BRV102" s="81"/>
      <c r="BRW102" s="81"/>
      <c r="BRX102" s="81"/>
      <c r="BRY102" s="81"/>
      <c r="BRZ102" s="81"/>
      <c r="BSA102" s="81"/>
      <c r="BSB102" s="81"/>
      <c r="BSC102" s="81"/>
      <c r="BSD102" s="81"/>
      <c r="BSE102" s="81"/>
      <c r="BSF102" s="81"/>
      <c r="BSG102" s="81"/>
      <c r="BSH102" s="81"/>
      <c r="BSI102" s="81"/>
      <c r="BSJ102" s="81"/>
      <c r="BSK102" s="81"/>
      <c r="BSL102" s="81"/>
      <c r="BSM102" s="81"/>
      <c r="BSN102" s="81"/>
      <c r="BSO102" s="81"/>
      <c r="BSP102" s="81"/>
      <c r="BSQ102" s="81"/>
      <c r="BSR102" s="81"/>
      <c r="BSS102" s="81"/>
      <c r="BST102" s="81"/>
      <c r="BSU102" s="81"/>
      <c r="BSV102" s="81"/>
      <c r="BSW102" s="81"/>
      <c r="BSX102" s="81"/>
      <c r="BSY102" s="81"/>
      <c r="BSZ102" s="81"/>
      <c r="BTA102" s="81"/>
      <c r="BTB102" s="81"/>
      <c r="BTC102" s="81"/>
      <c r="BTD102" s="81"/>
      <c r="BTE102" s="81"/>
      <c r="BTF102" s="81"/>
      <c r="BTG102" s="81"/>
      <c r="BTH102" s="81"/>
      <c r="BTI102" s="81"/>
      <c r="BTJ102" s="81"/>
      <c r="BTK102" s="81"/>
      <c r="BTL102" s="81"/>
      <c r="BTM102" s="81"/>
      <c r="BTN102" s="81"/>
      <c r="BTO102" s="81"/>
      <c r="BTP102" s="81"/>
      <c r="BTQ102" s="81"/>
      <c r="BTR102" s="81"/>
      <c r="BTS102" s="81"/>
      <c r="BTT102" s="81"/>
      <c r="BTU102" s="81"/>
      <c r="BTV102" s="81"/>
      <c r="BTW102" s="81"/>
      <c r="BTX102" s="81"/>
      <c r="BTY102" s="81"/>
      <c r="BTZ102" s="81"/>
      <c r="BUA102" s="81"/>
      <c r="BUB102" s="81"/>
      <c r="BUC102" s="81"/>
      <c r="BUD102" s="81"/>
      <c r="BUE102" s="81"/>
      <c r="BUF102" s="81"/>
      <c r="BUG102" s="81"/>
      <c r="BUH102" s="81"/>
      <c r="BUI102" s="81"/>
      <c r="BUJ102" s="81"/>
      <c r="BUK102" s="81"/>
      <c r="BUL102" s="81"/>
      <c r="BUM102" s="81"/>
      <c r="BUN102" s="81"/>
      <c r="BUO102" s="81"/>
      <c r="BUP102" s="81"/>
      <c r="BUQ102" s="81"/>
      <c r="BUR102" s="81"/>
      <c r="BUS102" s="81"/>
      <c r="BUT102" s="81"/>
      <c r="BUU102" s="81"/>
      <c r="BUV102" s="81"/>
      <c r="BUW102" s="81"/>
      <c r="BUX102" s="81"/>
      <c r="BUY102" s="81"/>
      <c r="BUZ102" s="81"/>
      <c r="BVA102" s="81"/>
      <c r="BVB102" s="81"/>
      <c r="BVC102" s="81"/>
      <c r="BVD102" s="81"/>
      <c r="BVE102" s="81"/>
      <c r="BVF102" s="81"/>
      <c r="BVG102" s="81"/>
      <c r="BVH102" s="81"/>
      <c r="BVI102" s="81"/>
      <c r="BVJ102" s="81"/>
      <c r="BVK102" s="81"/>
      <c r="BVL102" s="81"/>
      <c r="BVM102" s="81"/>
      <c r="BVN102" s="81"/>
      <c r="BVO102" s="81"/>
      <c r="BVP102" s="81"/>
      <c r="BVQ102" s="81"/>
      <c r="BVR102" s="81"/>
      <c r="BVS102" s="81"/>
      <c r="BVT102" s="81"/>
      <c r="BVU102" s="81"/>
      <c r="BVV102" s="81"/>
      <c r="BVW102" s="81"/>
      <c r="BVX102" s="81"/>
      <c r="BVY102" s="81"/>
      <c r="BVZ102" s="81"/>
      <c r="BWA102" s="81"/>
      <c r="BWB102" s="81"/>
      <c r="BWC102" s="81"/>
      <c r="BWD102" s="81"/>
      <c r="BWE102" s="81"/>
      <c r="BWF102" s="81"/>
      <c r="BWG102" s="81"/>
      <c r="BWH102" s="81"/>
      <c r="BWI102" s="81"/>
      <c r="BWJ102" s="81"/>
      <c r="BWK102" s="81"/>
      <c r="BWL102" s="81"/>
      <c r="BWM102" s="81"/>
      <c r="BWN102" s="81"/>
      <c r="BWO102" s="81"/>
      <c r="BWP102" s="81"/>
      <c r="BWQ102" s="81"/>
      <c r="BWR102" s="81"/>
      <c r="BWS102" s="81"/>
      <c r="BWT102" s="81"/>
      <c r="BWU102" s="81"/>
      <c r="BWV102" s="81"/>
      <c r="BWW102" s="81"/>
      <c r="BWX102" s="81"/>
      <c r="BWY102" s="81"/>
      <c r="BWZ102" s="81"/>
      <c r="BXA102" s="81"/>
      <c r="BXB102" s="81"/>
      <c r="BXC102" s="81"/>
      <c r="BXD102" s="81"/>
      <c r="BXE102" s="81"/>
      <c r="BXF102" s="81"/>
      <c r="BXG102" s="81"/>
      <c r="BXH102" s="81"/>
      <c r="BXI102" s="81"/>
      <c r="BXJ102" s="81"/>
      <c r="BXK102" s="81"/>
      <c r="BXL102" s="81"/>
      <c r="BXM102" s="81"/>
      <c r="BXN102" s="81"/>
      <c r="BXO102" s="81"/>
      <c r="BXP102" s="81"/>
      <c r="BXQ102" s="81"/>
      <c r="BXR102" s="81"/>
      <c r="BXS102" s="81"/>
      <c r="BXT102" s="81"/>
      <c r="BXU102" s="81"/>
      <c r="BXV102" s="81"/>
      <c r="BXW102" s="81"/>
      <c r="BXX102" s="81"/>
      <c r="BXY102" s="81"/>
      <c r="BXZ102" s="81"/>
      <c r="BYA102" s="81"/>
      <c r="BYB102" s="81"/>
      <c r="BYC102" s="81"/>
      <c r="BYD102" s="81"/>
      <c r="BYE102" s="81"/>
      <c r="BYF102" s="81"/>
      <c r="BYG102" s="81"/>
      <c r="BYH102" s="81"/>
      <c r="BYI102" s="81"/>
      <c r="BYJ102" s="81"/>
      <c r="BYK102" s="81"/>
      <c r="BYL102" s="81"/>
      <c r="BYM102" s="81"/>
      <c r="BYN102" s="81"/>
      <c r="BYO102" s="81"/>
      <c r="BYP102" s="81"/>
      <c r="BYQ102" s="81"/>
      <c r="BYR102" s="81"/>
      <c r="BYS102" s="81"/>
      <c r="BYT102" s="81"/>
      <c r="BYU102" s="81"/>
      <c r="BYV102" s="81"/>
      <c r="BYW102" s="81"/>
      <c r="BYX102" s="81"/>
      <c r="BYY102" s="81"/>
      <c r="BYZ102" s="81"/>
      <c r="BZA102" s="81"/>
      <c r="BZB102" s="81"/>
      <c r="BZC102" s="81"/>
      <c r="BZD102" s="81"/>
      <c r="BZE102" s="81"/>
      <c r="BZF102" s="81"/>
      <c r="BZG102" s="81"/>
      <c r="BZH102" s="81"/>
      <c r="BZI102" s="81"/>
      <c r="BZJ102" s="81"/>
      <c r="BZK102" s="81"/>
      <c r="BZL102" s="81"/>
      <c r="BZM102" s="81"/>
      <c r="BZN102" s="81"/>
      <c r="BZO102" s="81"/>
      <c r="BZP102" s="81"/>
      <c r="BZQ102" s="81"/>
      <c r="BZR102" s="81"/>
      <c r="BZS102" s="81"/>
      <c r="BZT102" s="81"/>
      <c r="BZU102" s="81"/>
      <c r="BZV102" s="81"/>
      <c r="BZW102" s="81"/>
      <c r="BZX102" s="81"/>
      <c r="BZY102" s="81"/>
      <c r="BZZ102" s="81"/>
      <c r="CAA102" s="81"/>
      <c r="CAB102" s="81"/>
      <c r="CAC102" s="81"/>
      <c r="CAD102" s="81"/>
      <c r="CAE102" s="81"/>
      <c r="CAF102" s="81"/>
      <c r="CAG102" s="81"/>
      <c r="CAH102" s="81"/>
      <c r="CAI102" s="81"/>
      <c r="CAJ102" s="81"/>
      <c r="CAK102" s="81"/>
      <c r="CAL102" s="81"/>
      <c r="CAM102" s="81"/>
      <c r="CAN102" s="81"/>
      <c r="CAO102" s="81"/>
      <c r="CAP102" s="81"/>
      <c r="CAQ102" s="81"/>
      <c r="CAR102" s="81"/>
      <c r="CAS102" s="81"/>
      <c r="CAT102" s="81"/>
      <c r="CAU102" s="81"/>
      <c r="CAV102" s="81"/>
      <c r="CAW102" s="81"/>
      <c r="CAX102" s="81"/>
      <c r="CAY102" s="81"/>
      <c r="CAZ102" s="81"/>
      <c r="CBA102" s="81"/>
      <c r="CBB102" s="81"/>
      <c r="CBC102" s="81"/>
      <c r="CBD102" s="81"/>
      <c r="CBE102" s="81"/>
      <c r="CBF102" s="81"/>
      <c r="CBG102" s="81"/>
      <c r="CBH102" s="81"/>
      <c r="CBI102" s="81"/>
      <c r="CBJ102" s="81"/>
      <c r="CBK102" s="81"/>
      <c r="CBL102" s="81"/>
      <c r="CBM102" s="81"/>
      <c r="CBN102" s="81"/>
      <c r="CBO102" s="81"/>
      <c r="CBP102" s="81"/>
      <c r="CBQ102" s="81"/>
      <c r="CBR102" s="81"/>
      <c r="CBS102" s="81"/>
      <c r="CBT102" s="81"/>
      <c r="CBU102" s="81"/>
      <c r="CBV102" s="81"/>
      <c r="CBW102" s="81"/>
      <c r="CBX102" s="81"/>
      <c r="CBY102" s="81"/>
      <c r="CBZ102" s="81"/>
      <c r="CCA102" s="81"/>
      <c r="CCB102" s="81"/>
      <c r="CCC102" s="81"/>
      <c r="CCD102" s="81"/>
      <c r="CCE102" s="81"/>
      <c r="CCF102" s="81"/>
      <c r="CCG102" s="81"/>
      <c r="CCH102" s="81"/>
      <c r="CCI102" s="81"/>
      <c r="CCJ102" s="81"/>
      <c r="CCK102" s="81"/>
      <c r="CCL102" s="81"/>
      <c r="CCM102" s="81"/>
      <c r="CCN102" s="81"/>
      <c r="CCO102" s="81"/>
      <c r="CCP102" s="81"/>
      <c r="CCQ102" s="81"/>
      <c r="CCR102" s="81"/>
      <c r="CCS102" s="81"/>
      <c r="CCT102" s="81"/>
      <c r="CCU102" s="81"/>
      <c r="CCV102" s="81"/>
      <c r="CCW102" s="81"/>
      <c r="CCX102" s="81"/>
      <c r="CCY102" s="81"/>
      <c r="CCZ102" s="81"/>
      <c r="CDA102" s="81"/>
      <c r="CDB102" s="81"/>
      <c r="CDC102" s="81"/>
      <c r="CDD102" s="81"/>
      <c r="CDE102" s="81"/>
      <c r="CDF102" s="81"/>
      <c r="CDG102" s="81"/>
      <c r="CDH102" s="81"/>
      <c r="CDI102" s="81"/>
      <c r="CDJ102" s="81"/>
      <c r="CDK102" s="81"/>
      <c r="CDL102" s="81"/>
      <c r="CDM102" s="81"/>
      <c r="CDN102" s="81"/>
      <c r="CDO102" s="81"/>
      <c r="CDP102" s="81"/>
      <c r="CDQ102" s="81"/>
      <c r="CDR102" s="81"/>
      <c r="CDS102" s="81"/>
      <c r="CDT102" s="81"/>
      <c r="CDU102" s="81"/>
      <c r="CDV102" s="81"/>
      <c r="CDW102" s="81"/>
      <c r="CDX102" s="81"/>
      <c r="CDY102" s="81"/>
      <c r="CDZ102" s="81"/>
      <c r="CEA102" s="81"/>
      <c r="CEB102" s="81"/>
      <c r="CEC102" s="81"/>
      <c r="CED102" s="81"/>
      <c r="CEE102" s="81"/>
      <c r="CEF102" s="81"/>
      <c r="CEG102" s="81"/>
      <c r="CEH102" s="81"/>
      <c r="CEI102" s="81"/>
      <c r="CEJ102" s="81"/>
      <c r="CEK102" s="81"/>
      <c r="CEL102" s="81"/>
      <c r="CEM102" s="81"/>
      <c r="CEN102" s="81"/>
      <c r="CEO102" s="81"/>
      <c r="CEP102" s="81"/>
      <c r="CEQ102" s="81"/>
      <c r="CER102" s="81"/>
      <c r="CES102" s="81"/>
      <c r="CET102" s="81"/>
      <c r="CEU102" s="81"/>
      <c r="CEV102" s="81"/>
      <c r="CEW102" s="81"/>
      <c r="CEX102" s="81"/>
      <c r="CEY102" s="81"/>
      <c r="CEZ102" s="81"/>
      <c r="CFA102" s="81"/>
      <c r="CFB102" s="81"/>
      <c r="CFC102" s="81"/>
      <c r="CFD102" s="81"/>
      <c r="CFE102" s="81"/>
      <c r="CFF102" s="81"/>
      <c r="CFG102" s="81"/>
      <c r="CFH102" s="81"/>
      <c r="CFI102" s="81"/>
      <c r="CFJ102" s="81"/>
      <c r="CFK102" s="81"/>
      <c r="CFL102" s="81"/>
      <c r="CFM102" s="81"/>
      <c r="CFN102" s="81"/>
      <c r="CFO102" s="81"/>
      <c r="CFP102" s="81"/>
      <c r="CFQ102" s="81"/>
      <c r="CFR102" s="81"/>
      <c r="CFS102" s="81"/>
      <c r="CFT102" s="81"/>
      <c r="CFU102" s="81"/>
      <c r="CFV102" s="81"/>
      <c r="CFW102" s="81"/>
      <c r="CFX102" s="81"/>
      <c r="CFY102" s="81"/>
      <c r="CFZ102" s="81"/>
      <c r="CGA102" s="81"/>
      <c r="CGB102" s="81"/>
      <c r="CGC102" s="81"/>
      <c r="CGD102" s="81"/>
      <c r="CGE102" s="81"/>
      <c r="CGF102" s="81"/>
      <c r="CGG102" s="81"/>
      <c r="CGH102" s="81"/>
      <c r="CGI102" s="81"/>
      <c r="CGJ102" s="81"/>
      <c r="CGK102" s="81"/>
      <c r="CGL102" s="81"/>
      <c r="CGM102" s="81"/>
      <c r="CGN102" s="81"/>
      <c r="CGO102" s="81"/>
      <c r="CGP102" s="81"/>
      <c r="CGQ102" s="81"/>
      <c r="CGR102" s="81"/>
      <c r="CGS102" s="81"/>
      <c r="CGT102" s="81"/>
      <c r="CGU102" s="81"/>
      <c r="CGV102" s="81"/>
      <c r="CGW102" s="81"/>
      <c r="CGX102" s="81"/>
      <c r="CGY102" s="81"/>
      <c r="CGZ102" s="81"/>
      <c r="CHA102" s="81"/>
      <c r="CHB102" s="81"/>
      <c r="CHC102" s="81"/>
      <c r="CHD102" s="81"/>
      <c r="CHE102" s="81"/>
      <c r="CHF102" s="81"/>
      <c r="CHG102" s="81"/>
      <c r="CHH102" s="81"/>
      <c r="CHI102" s="81"/>
      <c r="CHJ102" s="81"/>
      <c r="CHK102" s="81"/>
      <c r="CHL102" s="81"/>
      <c r="CHM102" s="81"/>
      <c r="CHN102" s="81"/>
      <c r="CHO102" s="81"/>
      <c r="CHP102" s="81"/>
      <c r="CHQ102" s="81"/>
      <c r="CHR102" s="81"/>
      <c r="CHS102" s="81"/>
      <c r="CHT102" s="81"/>
      <c r="CHU102" s="81"/>
      <c r="CHV102" s="81"/>
      <c r="CHW102" s="81"/>
      <c r="CHX102" s="81"/>
      <c r="CHY102" s="81"/>
      <c r="CHZ102" s="81"/>
      <c r="CIA102" s="81"/>
      <c r="CIB102" s="81"/>
      <c r="CIC102" s="81"/>
      <c r="CID102" s="81"/>
      <c r="CIE102" s="81"/>
      <c r="CIF102" s="81"/>
      <c r="CIG102" s="81"/>
      <c r="CIH102" s="81"/>
      <c r="CII102" s="81"/>
      <c r="CIJ102" s="81"/>
      <c r="CIK102" s="81"/>
      <c r="CIL102" s="81"/>
      <c r="CIM102" s="81"/>
      <c r="CIN102" s="81"/>
      <c r="CIO102" s="81"/>
      <c r="CIP102" s="81"/>
      <c r="CIQ102" s="81"/>
      <c r="CIR102" s="81"/>
      <c r="CIS102" s="81"/>
      <c r="CIT102" s="81"/>
      <c r="CIU102" s="81"/>
      <c r="CIV102" s="81"/>
      <c r="CIW102" s="81"/>
      <c r="CIX102" s="81"/>
      <c r="CIY102" s="81"/>
      <c r="CIZ102" s="81"/>
      <c r="CJA102" s="81"/>
      <c r="CJB102" s="81"/>
      <c r="CJC102" s="81"/>
      <c r="CJD102" s="81"/>
      <c r="CJE102" s="81"/>
      <c r="CJF102" s="81"/>
      <c r="CJG102" s="81"/>
      <c r="CJH102" s="81"/>
      <c r="CJI102" s="81"/>
      <c r="CJJ102" s="81"/>
      <c r="CJK102" s="81"/>
      <c r="CJL102" s="81"/>
      <c r="CJM102" s="81"/>
      <c r="CJN102" s="81"/>
      <c r="CJO102" s="81"/>
      <c r="CJP102" s="81"/>
      <c r="CJQ102" s="81"/>
      <c r="CJR102" s="81"/>
      <c r="CJS102" s="81"/>
      <c r="CJT102" s="81"/>
      <c r="CJU102" s="81"/>
      <c r="CJV102" s="81"/>
      <c r="CJW102" s="81"/>
      <c r="CJX102" s="81"/>
      <c r="CJY102" s="81"/>
      <c r="CJZ102" s="81"/>
      <c r="CKA102" s="81"/>
      <c r="CKB102" s="81"/>
      <c r="CKC102" s="81"/>
      <c r="CKD102" s="81"/>
      <c r="CKE102" s="81"/>
      <c r="CKF102" s="81"/>
      <c r="CKG102" s="81"/>
      <c r="CKH102" s="81"/>
      <c r="CKI102" s="81"/>
      <c r="CKJ102" s="81"/>
      <c r="CKK102" s="81"/>
      <c r="CKL102" s="81"/>
      <c r="CKM102" s="81"/>
      <c r="CKN102" s="81"/>
      <c r="CKO102" s="81"/>
      <c r="CKP102" s="81"/>
      <c r="CKQ102" s="81"/>
      <c r="CKR102" s="81"/>
      <c r="CKS102" s="81"/>
      <c r="CKT102" s="81"/>
      <c r="CKU102" s="81"/>
      <c r="CKV102" s="81"/>
      <c r="CKW102" s="81"/>
      <c r="CKX102" s="81"/>
      <c r="CKY102" s="81"/>
      <c r="CKZ102" s="81"/>
      <c r="CLA102" s="81"/>
      <c r="CLB102" s="81"/>
      <c r="CLC102" s="81"/>
      <c r="CLD102" s="81"/>
      <c r="CLE102" s="81"/>
      <c r="CLF102" s="81"/>
      <c r="CLG102" s="81"/>
      <c r="CLH102" s="81"/>
      <c r="CLI102" s="81"/>
      <c r="CLJ102" s="81"/>
      <c r="CLK102" s="81"/>
      <c r="CLL102" s="81"/>
      <c r="CLM102" s="81"/>
      <c r="CLN102" s="81"/>
      <c r="CLO102" s="81"/>
      <c r="CLP102" s="81"/>
      <c r="CLQ102" s="81"/>
      <c r="CLR102" s="81"/>
      <c r="CLS102" s="81"/>
      <c r="CLT102" s="81"/>
      <c r="CLU102" s="81"/>
      <c r="CLV102" s="81"/>
      <c r="CLW102" s="81"/>
      <c r="CLX102" s="81"/>
      <c r="CLY102" s="81"/>
      <c r="CLZ102" s="81"/>
      <c r="CMA102" s="81"/>
      <c r="CMB102" s="81"/>
      <c r="CMC102" s="81"/>
      <c r="CMD102" s="81"/>
      <c r="CME102" s="81"/>
      <c r="CMF102" s="81"/>
      <c r="CMG102" s="81"/>
      <c r="CMH102" s="81"/>
      <c r="CMI102" s="81"/>
      <c r="CMJ102" s="81"/>
      <c r="CMK102" s="81"/>
      <c r="CML102" s="81"/>
      <c r="CMM102" s="81"/>
      <c r="CMN102" s="81"/>
      <c r="CMO102" s="81"/>
      <c r="CMP102" s="81"/>
      <c r="CMQ102" s="81"/>
      <c r="CMR102" s="81"/>
      <c r="CMS102" s="81"/>
      <c r="CMT102" s="81"/>
      <c r="CMU102" s="81"/>
      <c r="CMV102" s="81"/>
      <c r="CMW102" s="81"/>
      <c r="CMX102" s="81"/>
      <c r="CMY102" s="81"/>
      <c r="CMZ102" s="81"/>
      <c r="CNA102" s="81"/>
      <c r="CNB102" s="81"/>
      <c r="CNC102" s="81"/>
      <c r="CND102" s="81"/>
      <c r="CNE102" s="81"/>
      <c r="CNF102" s="81"/>
      <c r="CNG102" s="81"/>
      <c r="CNH102" s="81"/>
      <c r="CNI102" s="81"/>
      <c r="CNJ102" s="81"/>
      <c r="CNK102" s="81"/>
      <c r="CNL102" s="81"/>
      <c r="CNM102" s="81"/>
      <c r="CNN102" s="81"/>
      <c r="CNO102" s="81"/>
      <c r="CNP102" s="81"/>
      <c r="CNQ102" s="81"/>
      <c r="CNR102" s="81"/>
      <c r="CNS102" s="81"/>
      <c r="CNT102" s="81"/>
      <c r="CNU102" s="81"/>
      <c r="CNV102" s="81"/>
      <c r="CNW102" s="81"/>
      <c r="CNX102" s="81"/>
      <c r="CNY102" s="81"/>
      <c r="CNZ102" s="81"/>
      <c r="COA102" s="81"/>
      <c r="COB102" s="81"/>
      <c r="COC102" s="81"/>
      <c r="COD102" s="81"/>
      <c r="COE102" s="81"/>
      <c r="COF102" s="81"/>
      <c r="COG102" s="81"/>
      <c r="COH102" s="81"/>
      <c r="COI102" s="81"/>
      <c r="COJ102" s="81"/>
      <c r="COK102" s="81"/>
      <c r="COL102" s="81"/>
      <c r="COM102" s="81"/>
      <c r="CON102" s="81"/>
      <c r="COO102" s="81"/>
      <c r="COP102" s="81"/>
      <c r="COQ102" s="81"/>
      <c r="COR102" s="81"/>
      <c r="COS102" s="81"/>
      <c r="COT102" s="81"/>
      <c r="COU102" s="81"/>
      <c r="COV102" s="81"/>
      <c r="COW102" s="81"/>
      <c r="COX102" s="81"/>
      <c r="COY102" s="81"/>
      <c r="COZ102" s="81"/>
      <c r="CPA102" s="81"/>
      <c r="CPB102" s="81"/>
      <c r="CPC102" s="81"/>
      <c r="CPD102" s="81"/>
      <c r="CPE102" s="81"/>
      <c r="CPF102" s="81"/>
      <c r="CPG102" s="81"/>
      <c r="CPH102" s="81"/>
      <c r="CPI102" s="81"/>
      <c r="CPJ102" s="81"/>
      <c r="CPK102" s="81"/>
      <c r="CPL102" s="81"/>
      <c r="CPM102" s="81"/>
      <c r="CPN102" s="81"/>
      <c r="CPO102" s="81"/>
      <c r="CPP102" s="81"/>
      <c r="CPQ102" s="81"/>
      <c r="CPR102" s="81"/>
      <c r="CPS102" s="81"/>
      <c r="CPT102" s="81"/>
      <c r="CPU102" s="81"/>
      <c r="CPV102" s="81"/>
      <c r="CPW102" s="81"/>
      <c r="CPX102" s="81"/>
      <c r="CPY102" s="81"/>
      <c r="CPZ102" s="81"/>
      <c r="CQA102" s="81"/>
      <c r="CQB102" s="81"/>
      <c r="CQC102" s="81"/>
      <c r="CQD102" s="81"/>
      <c r="CQE102" s="81"/>
      <c r="CQF102" s="81"/>
      <c r="CQG102" s="81"/>
      <c r="CQH102" s="81"/>
      <c r="CQI102" s="81"/>
      <c r="CQJ102" s="81"/>
      <c r="CQK102" s="81"/>
      <c r="CQL102" s="81"/>
      <c r="CQM102" s="81"/>
      <c r="CQN102" s="81"/>
      <c r="CQO102" s="81"/>
      <c r="CQP102" s="81"/>
      <c r="CQQ102" s="81"/>
      <c r="CQR102" s="81"/>
      <c r="CQS102" s="81"/>
      <c r="CQT102" s="81"/>
      <c r="CQU102" s="81"/>
      <c r="CQV102" s="81"/>
      <c r="CQW102" s="81"/>
      <c r="CQX102" s="81"/>
      <c r="CQY102" s="81"/>
      <c r="CQZ102" s="81"/>
      <c r="CRA102" s="81"/>
      <c r="CRB102" s="81"/>
      <c r="CRC102" s="81"/>
      <c r="CRD102" s="81"/>
      <c r="CRE102" s="81"/>
      <c r="CRF102" s="81"/>
      <c r="CRG102" s="81"/>
      <c r="CRH102" s="81"/>
      <c r="CRI102" s="81"/>
      <c r="CRJ102" s="81"/>
      <c r="CRK102" s="81"/>
      <c r="CRL102" s="81"/>
      <c r="CRM102" s="81"/>
      <c r="CRN102" s="81"/>
      <c r="CRO102" s="81"/>
      <c r="CRP102" s="81"/>
      <c r="CRQ102" s="81"/>
      <c r="CRR102" s="81"/>
      <c r="CRS102" s="81"/>
      <c r="CRT102" s="81"/>
      <c r="CRU102" s="81"/>
      <c r="CRV102" s="81"/>
      <c r="CRW102" s="81"/>
      <c r="CRX102" s="81"/>
      <c r="CRY102" s="81"/>
      <c r="CRZ102" s="81"/>
      <c r="CSA102" s="81"/>
      <c r="CSB102" s="81"/>
      <c r="CSC102" s="81"/>
      <c r="CSD102" s="81"/>
      <c r="CSE102" s="81"/>
      <c r="CSF102" s="81"/>
      <c r="CSG102" s="81"/>
      <c r="CSH102" s="81"/>
      <c r="CSI102" s="81"/>
      <c r="CSJ102" s="81"/>
      <c r="CSK102" s="81"/>
      <c r="CSL102" s="81"/>
      <c r="CSM102" s="81"/>
      <c r="CSN102" s="81"/>
      <c r="CSO102" s="81"/>
      <c r="CSP102" s="81"/>
      <c r="CSQ102" s="81"/>
      <c r="CSR102" s="81"/>
      <c r="CSS102" s="81"/>
      <c r="CST102" s="81"/>
      <c r="CSU102" s="81"/>
      <c r="CSV102" s="81"/>
      <c r="CSW102" s="81"/>
      <c r="CSX102" s="81"/>
      <c r="CSY102" s="81"/>
      <c r="CSZ102" s="81"/>
      <c r="CTA102" s="81"/>
      <c r="CTB102" s="81"/>
      <c r="CTC102" s="81"/>
      <c r="CTD102" s="81"/>
      <c r="CTE102" s="81"/>
      <c r="CTF102" s="81"/>
      <c r="CTG102" s="81"/>
      <c r="CTH102" s="81"/>
      <c r="CTI102" s="81"/>
      <c r="CTJ102" s="81"/>
      <c r="CTK102" s="81"/>
      <c r="CTL102" s="81"/>
      <c r="CTM102" s="81"/>
      <c r="CTN102" s="81"/>
      <c r="CTO102" s="81"/>
      <c r="CTP102" s="81"/>
      <c r="CTQ102" s="81"/>
      <c r="CTR102" s="81"/>
      <c r="CTS102" s="81"/>
      <c r="CTT102" s="81"/>
      <c r="CTU102" s="81"/>
      <c r="CTV102" s="81"/>
      <c r="CTW102" s="81"/>
      <c r="CTX102" s="81"/>
      <c r="CTY102" s="81"/>
      <c r="CTZ102" s="81"/>
      <c r="CUA102" s="81"/>
      <c r="CUB102" s="81"/>
      <c r="CUC102" s="81"/>
      <c r="CUD102" s="81"/>
      <c r="CUE102" s="81"/>
      <c r="CUF102" s="81"/>
      <c r="CUG102" s="81"/>
      <c r="CUH102" s="81"/>
      <c r="CUI102" s="81"/>
      <c r="CUJ102" s="81"/>
      <c r="CUK102" s="81"/>
      <c r="CUL102" s="81"/>
      <c r="CUM102" s="81"/>
      <c r="CUN102" s="81"/>
      <c r="CUO102" s="81"/>
      <c r="CUP102" s="81"/>
      <c r="CUQ102" s="81"/>
      <c r="CUR102" s="81"/>
      <c r="CUS102" s="81"/>
      <c r="CUT102" s="81"/>
      <c r="CUU102" s="81"/>
      <c r="CUV102" s="81"/>
      <c r="CUW102" s="81"/>
      <c r="CUX102" s="81"/>
      <c r="CUY102" s="81"/>
      <c r="CUZ102" s="81"/>
      <c r="CVA102" s="81"/>
      <c r="CVB102" s="81"/>
      <c r="CVC102" s="81"/>
      <c r="CVD102" s="81"/>
      <c r="CVE102" s="81"/>
      <c r="CVF102" s="81"/>
      <c r="CVG102" s="81"/>
      <c r="CVH102" s="81"/>
      <c r="CVI102" s="81"/>
      <c r="CVJ102" s="81"/>
      <c r="CVK102" s="81"/>
      <c r="CVL102" s="81"/>
      <c r="CVM102" s="81"/>
      <c r="CVN102" s="81"/>
      <c r="CVO102" s="81"/>
      <c r="CVP102" s="81"/>
      <c r="CVQ102" s="81"/>
      <c r="CVR102" s="81"/>
      <c r="CVS102" s="81"/>
      <c r="CVT102" s="81"/>
      <c r="CVU102" s="81"/>
      <c r="CVV102" s="81"/>
      <c r="CVW102" s="81"/>
      <c r="CVX102" s="81"/>
      <c r="CVY102" s="81"/>
      <c r="CVZ102" s="81"/>
      <c r="CWA102" s="81"/>
      <c r="CWB102" s="81"/>
      <c r="CWC102" s="81"/>
      <c r="CWD102" s="81"/>
      <c r="CWE102" s="81"/>
      <c r="CWF102" s="81"/>
      <c r="CWG102" s="81"/>
      <c r="CWH102" s="81"/>
      <c r="CWI102" s="81"/>
      <c r="CWJ102" s="81"/>
      <c r="CWK102" s="81"/>
      <c r="CWL102" s="81"/>
      <c r="CWM102" s="81"/>
      <c r="CWN102" s="81"/>
      <c r="CWO102" s="81"/>
      <c r="CWP102" s="81"/>
      <c r="CWQ102" s="81"/>
      <c r="CWR102" s="81"/>
      <c r="CWS102" s="81"/>
      <c r="CWT102" s="81"/>
      <c r="CWU102" s="81"/>
      <c r="CWV102" s="81"/>
      <c r="CWW102" s="81"/>
      <c r="CWX102" s="81"/>
      <c r="CWY102" s="81"/>
      <c r="CWZ102" s="81"/>
      <c r="CXA102" s="81"/>
      <c r="CXB102" s="81"/>
      <c r="CXC102" s="81"/>
      <c r="CXD102" s="81"/>
      <c r="CXE102" s="81"/>
      <c r="CXF102" s="81"/>
      <c r="CXG102" s="81"/>
      <c r="CXH102" s="81"/>
      <c r="CXI102" s="81"/>
      <c r="CXJ102" s="81"/>
      <c r="CXK102" s="81"/>
      <c r="CXL102" s="81"/>
      <c r="CXM102" s="81"/>
      <c r="CXN102" s="81"/>
      <c r="CXO102" s="81"/>
      <c r="CXP102" s="81"/>
      <c r="CXQ102" s="81"/>
      <c r="CXR102" s="81"/>
      <c r="CXS102" s="81"/>
      <c r="CXT102" s="81"/>
      <c r="CXU102" s="81"/>
      <c r="CXV102" s="81"/>
      <c r="CXW102" s="81"/>
      <c r="CXX102" s="81"/>
      <c r="CXY102" s="81"/>
      <c r="CXZ102" s="81"/>
      <c r="CYA102" s="81"/>
      <c r="CYB102" s="81"/>
      <c r="CYC102" s="81"/>
      <c r="CYD102" s="81"/>
      <c r="CYE102" s="81"/>
      <c r="CYF102" s="81"/>
      <c r="CYG102" s="81"/>
      <c r="CYH102" s="81"/>
      <c r="CYI102" s="81"/>
      <c r="CYJ102" s="81"/>
      <c r="CYK102" s="81"/>
      <c r="CYL102" s="81"/>
      <c r="CYM102" s="81"/>
      <c r="CYN102" s="81"/>
      <c r="CYO102" s="81"/>
      <c r="CYP102" s="81"/>
      <c r="CYQ102" s="81"/>
      <c r="CYR102" s="81"/>
      <c r="CYS102" s="81"/>
      <c r="CYT102" s="81"/>
      <c r="CYU102" s="81"/>
      <c r="CYV102" s="81"/>
      <c r="CYW102" s="81"/>
      <c r="CYX102" s="81"/>
      <c r="CYY102" s="81"/>
      <c r="CYZ102" s="81"/>
      <c r="CZA102" s="81"/>
      <c r="CZB102" s="81"/>
      <c r="CZC102" s="81"/>
      <c r="CZD102" s="81"/>
      <c r="CZE102" s="81"/>
      <c r="CZF102" s="81"/>
      <c r="CZG102" s="81"/>
      <c r="CZH102" s="81"/>
      <c r="CZI102" s="81"/>
      <c r="CZJ102" s="81"/>
      <c r="CZK102" s="81"/>
      <c r="CZL102" s="81"/>
      <c r="CZM102" s="81"/>
      <c r="CZN102" s="81"/>
      <c r="CZO102" s="81"/>
      <c r="CZP102" s="81"/>
      <c r="CZQ102" s="81"/>
      <c r="CZR102" s="81"/>
      <c r="CZS102" s="81"/>
      <c r="CZT102" s="81"/>
      <c r="CZU102" s="81"/>
      <c r="CZV102" s="81"/>
      <c r="CZW102" s="81"/>
      <c r="CZX102" s="81"/>
      <c r="CZY102" s="81"/>
      <c r="CZZ102" s="81"/>
      <c r="DAA102" s="81"/>
      <c r="DAB102" s="81"/>
      <c r="DAC102" s="81"/>
      <c r="DAD102" s="81"/>
      <c r="DAE102" s="81"/>
      <c r="DAF102" s="81"/>
      <c r="DAG102" s="81"/>
      <c r="DAH102" s="81"/>
      <c r="DAI102" s="81"/>
      <c r="DAJ102" s="81"/>
      <c r="DAK102" s="81"/>
      <c r="DAL102" s="81"/>
      <c r="DAM102" s="81"/>
      <c r="DAN102" s="81"/>
      <c r="DAO102" s="81"/>
      <c r="DAP102" s="81"/>
      <c r="DAQ102" s="81"/>
      <c r="DAR102" s="81"/>
      <c r="DAS102" s="81"/>
      <c r="DAT102" s="81"/>
      <c r="DAU102" s="81"/>
      <c r="DAV102" s="81"/>
      <c r="DAW102" s="81"/>
      <c r="DAX102" s="81"/>
      <c r="DAY102" s="81"/>
      <c r="DAZ102" s="81"/>
      <c r="DBA102" s="81"/>
      <c r="DBB102" s="81"/>
      <c r="DBC102" s="81"/>
      <c r="DBD102" s="81"/>
      <c r="DBE102" s="81"/>
      <c r="DBF102" s="81"/>
      <c r="DBG102" s="81"/>
      <c r="DBH102" s="81"/>
      <c r="DBI102" s="81"/>
      <c r="DBJ102" s="81"/>
      <c r="DBK102" s="81"/>
      <c r="DBL102" s="81"/>
      <c r="DBM102" s="81"/>
      <c r="DBN102" s="81"/>
      <c r="DBO102" s="81"/>
      <c r="DBP102" s="81"/>
      <c r="DBQ102" s="81"/>
      <c r="DBR102" s="81"/>
      <c r="DBS102" s="81"/>
      <c r="DBT102" s="81"/>
      <c r="DBU102" s="81"/>
      <c r="DBV102" s="81"/>
      <c r="DBW102" s="81"/>
      <c r="DBX102" s="81"/>
      <c r="DBY102" s="81"/>
      <c r="DBZ102" s="81"/>
      <c r="DCA102" s="81"/>
      <c r="DCB102" s="81"/>
      <c r="DCC102" s="81"/>
      <c r="DCD102" s="81"/>
      <c r="DCE102" s="81"/>
      <c r="DCF102" s="81"/>
      <c r="DCG102" s="81"/>
      <c r="DCH102" s="81"/>
      <c r="DCI102" s="81"/>
      <c r="DCJ102" s="81"/>
      <c r="DCK102" s="81"/>
      <c r="DCL102" s="81"/>
      <c r="DCM102" s="81"/>
      <c r="DCN102" s="81"/>
      <c r="DCO102" s="81"/>
      <c r="DCP102" s="81"/>
      <c r="DCQ102" s="81"/>
      <c r="DCR102" s="81"/>
      <c r="DCS102" s="81"/>
      <c r="DCT102" s="81"/>
      <c r="DCU102" s="81"/>
      <c r="DCV102" s="81"/>
      <c r="DCW102" s="81"/>
      <c r="DCX102" s="81"/>
      <c r="DCY102" s="81"/>
      <c r="DCZ102" s="81"/>
      <c r="DDA102" s="81"/>
      <c r="DDB102" s="81"/>
      <c r="DDC102" s="81"/>
      <c r="DDD102" s="81"/>
      <c r="DDE102" s="81"/>
      <c r="DDF102" s="81"/>
      <c r="DDG102" s="81"/>
      <c r="DDH102" s="81"/>
      <c r="DDI102" s="81"/>
      <c r="DDJ102" s="81"/>
      <c r="DDK102" s="81"/>
      <c r="DDL102" s="81"/>
      <c r="DDM102" s="81"/>
      <c r="DDN102" s="81"/>
      <c r="DDO102" s="81"/>
      <c r="DDP102" s="81"/>
      <c r="DDQ102" s="81"/>
      <c r="DDR102" s="81"/>
      <c r="DDS102" s="81"/>
      <c r="DDT102" s="81"/>
      <c r="DDU102" s="81"/>
      <c r="DDV102" s="81"/>
      <c r="DDW102" s="81"/>
      <c r="DDX102" s="81"/>
      <c r="DDY102" s="81"/>
      <c r="DDZ102" s="81"/>
      <c r="DEA102" s="81"/>
      <c r="DEB102" s="81"/>
      <c r="DEC102" s="81"/>
      <c r="DED102" s="81"/>
      <c r="DEE102" s="81"/>
      <c r="DEF102" s="81"/>
      <c r="DEG102" s="81"/>
      <c r="DEH102" s="81"/>
      <c r="DEI102" s="81"/>
      <c r="DEJ102" s="81"/>
      <c r="DEK102" s="81"/>
      <c r="DEL102" s="81"/>
      <c r="DEM102" s="81"/>
      <c r="DEN102" s="81"/>
      <c r="DEO102" s="81"/>
      <c r="DEP102" s="81"/>
      <c r="DEQ102" s="81"/>
      <c r="DER102" s="81"/>
      <c r="DES102" s="81"/>
      <c r="DET102" s="81"/>
      <c r="DEU102" s="81"/>
      <c r="DEV102" s="81"/>
      <c r="DEW102" s="81"/>
      <c r="DEX102" s="81"/>
      <c r="DEY102" s="81"/>
      <c r="DEZ102" s="81"/>
      <c r="DFA102" s="81"/>
      <c r="DFB102" s="81"/>
      <c r="DFC102" s="81"/>
      <c r="DFD102" s="81"/>
      <c r="DFE102" s="81"/>
      <c r="DFF102" s="81"/>
      <c r="DFG102" s="81"/>
      <c r="DFH102" s="81"/>
      <c r="DFI102" s="81"/>
      <c r="DFJ102" s="81"/>
      <c r="DFK102" s="81"/>
      <c r="DFL102" s="81"/>
      <c r="DFM102" s="81"/>
      <c r="DFN102" s="81"/>
      <c r="DFO102" s="81"/>
      <c r="DFP102" s="81"/>
      <c r="DFQ102" s="81"/>
      <c r="DFR102" s="81"/>
      <c r="DFS102" s="81"/>
      <c r="DFT102" s="81"/>
      <c r="DFU102" s="81"/>
      <c r="DFV102" s="81"/>
      <c r="DFW102" s="81"/>
      <c r="DFX102" s="81"/>
      <c r="DFY102" s="81"/>
      <c r="DFZ102" s="81"/>
      <c r="DGA102" s="81"/>
      <c r="DGB102" s="81"/>
      <c r="DGC102" s="81"/>
      <c r="DGD102" s="81"/>
      <c r="DGE102" s="81"/>
      <c r="DGF102" s="81"/>
      <c r="DGG102" s="81"/>
      <c r="DGH102" s="81"/>
      <c r="DGI102" s="81"/>
      <c r="DGJ102" s="81"/>
      <c r="DGK102" s="81"/>
      <c r="DGL102" s="81"/>
      <c r="DGM102" s="81"/>
      <c r="DGN102" s="81"/>
      <c r="DGO102" s="81"/>
      <c r="DGP102" s="81"/>
      <c r="DGQ102" s="81"/>
      <c r="DGR102" s="81"/>
      <c r="DGS102" s="81"/>
      <c r="DGT102" s="81"/>
      <c r="DGU102" s="81"/>
      <c r="DGV102" s="81"/>
      <c r="DGW102" s="81"/>
      <c r="DGX102" s="81"/>
      <c r="DGY102" s="81"/>
      <c r="DGZ102" s="81"/>
      <c r="DHA102" s="81"/>
      <c r="DHB102" s="81"/>
      <c r="DHC102" s="81"/>
      <c r="DHD102" s="81"/>
      <c r="DHE102" s="81"/>
      <c r="DHF102" s="81"/>
      <c r="DHG102" s="81"/>
      <c r="DHH102" s="81"/>
      <c r="DHI102" s="81"/>
      <c r="DHJ102" s="81"/>
      <c r="DHK102" s="81"/>
      <c r="DHL102" s="81"/>
      <c r="DHM102" s="81"/>
      <c r="DHN102" s="81"/>
      <c r="DHO102" s="81"/>
      <c r="DHP102" s="81"/>
      <c r="DHQ102" s="81"/>
      <c r="DHR102" s="81"/>
      <c r="DHS102" s="81"/>
      <c r="DHT102" s="81"/>
      <c r="DHU102" s="81"/>
      <c r="DHV102" s="81"/>
      <c r="DHW102" s="81"/>
      <c r="DHX102" s="81"/>
      <c r="DHY102" s="81"/>
      <c r="DHZ102" s="81"/>
      <c r="DIA102" s="81"/>
      <c r="DIB102" s="81"/>
      <c r="DIC102" s="81"/>
      <c r="DID102" s="81"/>
      <c r="DIE102" s="81"/>
      <c r="DIF102" s="81"/>
      <c r="DIG102" s="81"/>
      <c r="DIH102" s="81"/>
      <c r="DII102" s="81"/>
      <c r="DIJ102" s="81"/>
      <c r="DIK102" s="81"/>
      <c r="DIL102" s="81"/>
      <c r="DIM102" s="81"/>
      <c r="DIN102" s="81"/>
      <c r="DIO102" s="81"/>
      <c r="DIP102" s="81"/>
      <c r="DIQ102" s="81"/>
      <c r="DIR102" s="81"/>
      <c r="DIS102" s="81"/>
      <c r="DIT102" s="81"/>
      <c r="DIU102" s="81"/>
      <c r="DIV102" s="81"/>
      <c r="DIW102" s="81"/>
      <c r="DIX102" s="81"/>
      <c r="DIY102" s="81"/>
      <c r="DIZ102" s="81"/>
      <c r="DJA102" s="81"/>
      <c r="DJB102" s="81"/>
      <c r="DJC102" s="81"/>
      <c r="DJD102" s="81"/>
      <c r="DJE102" s="81"/>
      <c r="DJF102" s="81"/>
      <c r="DJG102" s="81"/>
      <c r="DJH102" s="81"/>
      <c r="DJI102" s="81"/>
      <c r="DJJ102" s="81"/>
      <c r="DJK102" s="81"/>
      <c r="DJL102" s="81"/>
      <c r="DJM102" s="81"/>
      <c r="DJN102" s="81"/>
      <c r="DJO102" s="81"/>
      <c r="DJP102" s="81"/>
      <c r="DJQ102" s="81"/>
      <c r="DJR102" s="81"/>
      <c r="DJS102" s="81"/>
      <c r="DJT102" s="81"/>
      <c r="DJU102" s="81"/>
      <c r="DJV102" s="81"/>
      <c r="DJW102" s="81"/>
      <c r="DJX102" s="81"/>
      <c r="DJY102" s="81"/>
      <c r="DJZ102" s="81"/>
      <c r="DKA102" s="81"/>
      <c r="DKB102" s="81"/>
      <c r="DKC102" s="81"/>
      <c r="DKD102" s="81"/>
      <c r="DKE102" s="81"/>
      <c r="DKF102" s="81"/>
      <c r="DKG102" s="81"/>
      <c r="DKH102" s="81"/>
      <c r="DKI102" s="81"/>
      <c r="DKJ102" s="81"/>
      <c r="DKK102" s="81"/>
      <c r="DKL102" s="81"/>
      <c r="DKM102" s="81"/>
      <c r="DKN102" s="81"/>
      <c r="DKO102" s="81"/>
      <c r="DKP102" s="81"/>
      <c r="DKQ102" s="81"/>
      <c r="DKR102" s="81"/>
      <c r="DKS102" s="81"/>
      <c r="DKT102" s="81"/>
      <c r="DKU102" s="81"/>
      <c r="DKV102" s="81"/>
      <c r="DKW102" s="81"/>
      <c r="DKX102" s="81"/>
      <c r="DKY102" s="81"/>
      <c r="DKZ102" s="81"/>
      <c r="DLA102" s="81"/>
      <c r="DLB102" s="81"/>
      <c r="DLC102" s="81"/>
      <c r="DLD102" s="81"/>
      <c r="DLE102" s="81"/>
      <c r="DLF102" s="81"/>
      <c r="DLG102" s="81"/>
      <c r="DLH102" s="81"/>
      <c r="DLI102" s="81"/>
      <c r="DLJ102" s="81"/>
      <c r="DLK102" s="81"/>
      <c r="DLL102" s="81"/>
      <c r="DLM102" s="81"/>
      <c r="DLN102" s="81"/>
      <c r="DLO102" s="81"/>
      <c r="DLP102" s="81"/>
      <c r="DLQ102" s="81"/>
      <c r="DLR102" s="81"/>
      <c r="DLS102" s="81"/>
      <c r="DLT102" s="81"/>
      <c r="DLU102" s="81"/>
      <c r="DLV102" s="81"/>
      <c r="DLW102" s="81"/>
      <c r="DLX102" s="81"/>
      <c r="DLY102" s="81"/>
      <c r="DLZ102" s="81"/>
      <c r="DMA102" s="81"/>
      <c r="DMB102" s="81"/>
      <c r="DMC102" s="81"/>
      <c r="DMD102" s="81"/>
      <c r="DME102" s="81"/>
      <c r="DMF102" s="81"/>
      <c r="DMG102" s="81"/>
      <c r="DMH102" s="81"/>
      <c r="DMI102" s="81"/>
      <c r="DMJ102" s="81"/>
      <c r="DMK102" s="81"/>
      <c r="DML102" s="81"/>
      <c r="DMM102" s="81"/>
      <c r="DMN102" s="81"/>
      <c r="DMO102" s="81"/>
      <c r="DMP102" s="81"/>
      <c r="DMQ102" s="81"/>
      <c r="DMR102" s="81"/>
      <c r="DMS102" s="81"/>
      <c r="DMT102" s="81"/>
      <c r="DMU102" s="81"/>
      <c r="DMV102" s="81"/>
      <c r="DMW102" s="81"/>
      <c r="DMX102" s="81"/>
      <c r="DMY102" s="81"/>
      <c r="DMZ102" s="81"/>
      <c r="DNA102" s="81"/>
      <c r="DNB102" s="81"/>
      <c r="DNC102" s="81"/>
      <c r="DND102" s="81"/>
      <c r="DNE102" s="81"/>
      <c r="DNF102" s="81"/>
      <c r="DNG102" s="81"/>
      <c r="DNH102" s="81"/>
      <c r="DNI102" s="81"/>
      <c r="DNJ102" s="81"/>
      <c r="DNK102" s="81"/>
      <c r="DNL102" s="81"/>
      <c r="DNM102" s="81"/>
      <c r="DNN102" s="81"/>
      <c r="DNO102" s="81"/>
      <c r="DNP102" s="81"/>
      <c r="DNQ102" s="81"/>
      <c r="DNR102" s="81"/>
      <c r="DNS102" s="81"/>
      <c r="DNT102" s="81"/>
      <c r="DNU102" s="81"/>
      <c r="DNV102" s="81"/>
      <c r="DNW102" s="81"/>
      <c r="DNX102" s="81"/>
      <c r="DNY102" s="81"/>
      <c r="DNZ102" s="81"/>
      <c r="DOA102" s="81"/>
      <c r="DOB102" s="81"/>
      <c r="DOC102" s="81"/>
      <c r="DOD102" s="81"/>
      <c r="DOE102" s="81"/>
      <c r="DOF102" s="81"/>
      <c r="DOG102" s="81"/>
      <c r="DOH102" s="81"/>
      <c r="DOI102" s="81"/>
      <c r="DOJ102" s="81"/>
      <c r="DOK102" s="81"/>
      <c r="DOL102" s="81"/>
      <c r="DOM102" s="81"/>
      <c r="DON102" s="81"/>
      <c r="DOO102" s="81"/>
      <c r="DOP102" s="81"/>
      <c r="DOQ102" s="81"/>
      <c r="DOR102" s="81"/>
      <c r="DOS102" s="81"/>
      <c r="DOT102" s="81"/>
      <c r="DOU102" s="81"/>
      <c r="DOV102" s="81"/>
      <c r="DOW102" s="81"/>
      <c r="DOX102" s="81"/>
      <c r="DOY102" s="81"/>
      <c r="DOZ102" s="81"/>
      <c r="DPA102" s="81"/>
      <c r="DPB102" s="81"/>
      <c r="DPC102" s="81"/>
      <c r="DPD102" s="81"/>
      <c r="DPE102" s="81"/>
      <c r="DPF102" s="81"/>
      <c r="DPG102" s="81"/>
      <c r="DPH102" s="81"/>
      <c r="DPI102" s="81"/>
      <c r="DPJ102" s="81"/>
      <c r="DPK102" s="81"/>
      <c r="DPL102" s="81"/>
      <c r="DPM102" s="81"/>
      <c r="DPN102" s="81"/>
      <c r="DPO102" s="81"/>
      <c r="DPP102" s="81"/>
      <c r="DPQ102" s="81"/>
      <c r="DPR102" s="81"/>
      <c r="DPS102" s="81"/>
      <c r="DPT102" s="81"/>
      <c r="DPU102" s="81"/>
      <c r="DPV102" s="81"/>
      <c r="DPW102" s="81"/>
      <c r="DPX102" s="81"/>
      <c r="DPY102" s="81"/>
      <c r="DPZ102" s="81"/>
      <c r="DQA102" s="81"/>
      <c r="DQB102" s="81"/>
      <c r="DQC102" s="81"/>
      <c r="DQD102" s="81"/>
      <c r="DQE102" s="81"/>
      <c r="DQF102" s="81"/>
      <c r="DQG102" s="81"/>
      <c r="DQH102" s="81"/>
      <c r="DQI102" s="81"/>
      <c r="DQJ102" s="81"/>
      <c r="DQK102" s="81"/>
      <c r="DQL102" s="81"/>
      <c r="DQM102" s="81"/>
      <c r="DQN102" s="81"/>
      <c r="DQO102" s="81"/>
      <c r="DQP102" s="81"/>
      <c r="DQQ102" s="81"/>
      <c r="DQR102" s="81"/>
      <c r="DQS102" s="81"/>
      <c r="DQT102" s="81"/>
      <c r="DQU102" s="81"/>
      <c r="DQV102" s="81"/>
      <c r="DQW102" s="81"/>
      <c r="DQX102" s="81"/>
      <c r="DQY102" s="81"/>
      <c r="DQZ102" s="81"/>
      <c r="DRA102" s="81"/>
      <c r="DRB102" s="81"/>
      <c r="DRC102" s="81"/>
      <c r="DRD102" s="81"/>
      <c r="DRE102" s="81"/>
      <c r="DRF102" s="81"/>
      <c r="DRG102" s="81"/>
      <c r="DRH102" s="81"/>
      <c r="DRI102" s="81"/>
      <c r="DRJ102" s="81"/>
      <c r="DRK102" s="81"/>
      <c r="DRL102" s="81"/>
      <c r="DRM102" s="81"/>
      <c r="DRN102" s="81"/>
      <c r="DRO102" s="81"/>
      <c r="DRP102" s="81"/>
      <c r="DRQ102" s="81"/>
      <c r="DRR102" s="81"/>
      <c r="DRS102" s="81"/>
      <c r="DRT102" s="81"/>
      <c r="DRU102" s="81"/>
      <c r="DRV102" s="81"/>
      <c r="DRW102" s="81"/>
      <c r="DRX102" s="81"/>
      <c r="DRY102" s="81"/>
      <c r="DRZ102" s="81"/>
      <c r="DSA102" s="81"/>
      <c r="DSB102" s="81"/>
      <c r="DSC102" s="81"/>
      <c r="DSD102" s="81"/>
      <c r="DSE102" s="81"/>
      <c r="DSF102" s="81"/>
      <c r="DSG102" s="81"/>
      <c r="DSH102" s="81"/>
      <c r="DSI102" s="81"/>
      <c r="DSJ102" s="81"/>
      <c r="DSK102" s="81"/>
      <c r="DSL102" s="81"/>
      <c r="DSM102" s="81"/>
      <c r="DSN102" s="81"/>
      <c r="DSO102" s="81"/>
      <c r="DSP102" s="81"/>
      <c r="DSQ102" s="81"/>
      <c r="DSR102" s="81"/>
      <c r="DSS102" s="81"/>
      <c r="DST102" s="81"/>
      <c r="DSU102" s="81"/>
      <c r="DSV102" s="81"/>
      <c r="DSW102" s="81"/>
      <c r="DSX102" s="81"/>
      <c r="DSY102" s="81"/>
      <c r="DSZ102" s="81"/>
      <c r="DTA102" s="81"/>
      <c r="DTB102" s="81"/>
      <c r="DTC102" s="81"/>
      <c r="DTD102" s="81"/>
      <c r="DTE102" s="81"/>
      <c r="DTF102" s="81"/>
      <c r="DTG102" s="81"/>
      <c r="DTH102" s="81"/>
      <c r="DTI102" s="81"/>
      <c r="DTJ102" s="81"/>
      <c r="DTK102" s="81"/>
      <c r="DTL102" s="81"/>
      <c r="DTM102" s="81"/>
      <c r="DTN102" s="81"/>
      <c r="DTO102" s="81"/>
      <c r="DTP102" s="81"/>
      <c r="DTQ102" s="81"/>
      <c r="DTR102" s="81"/>
      <c r="DTS102" s="81"/>
      <c r="DTT102" s="81"/>
      <c r="DTU102" s="81"/>
      <c r="DTV102" s="81"/>
      <c r="DTW102" s="81"/>
      <c r="DTX102" s="81"/>
      <c r="DTY102" s="81"/>
      <c r="DTZ102" s="81"/>
      <c r="DUA102" s="81"/>
      <c r="DUB102" s="81"/>
      <c r="DUC102" s="81"/>
      <c r="DUD102" s="81"/>
      <c r="DUE102" s="81"/>
      <c r="DUF102" s="81"/>
      <c r="DUG102" s="81"/>
      <c r="DUH102" s="81"/>
      <c r="DUI102" s="81"/>
      <c r="DUJ102" s="81"/>
      <c r="DUK102" s="81"/>
      <c r="DUL102" s="81"/>
      <c r="DUM102" s="81"/>
      <c r="DUN102" s="81"/>
      <c r="DUO102" s="81"/>
      <c r="DUP102" s="81"/>
      <c r="DUQ102" s="81"/>
      <c r="DUR102" s="81"/>
      <c r="DUS102" s="81"/>
      <c r="DUT102" s="81"/>
      <c r="DUU102" s="81"/>
      <c r="DUV102" s="81"/>
      <c r="DUW102" s="81"/>
      <c r="DUX102" s="81"/>
      <c r="DUY102" s="81"/>
      <c r="DUZ102" s="81"/>
      <c r="DVA102" s="81"/>
      <c r="DVB102" s="81"/>
      <c r="DVC102" s="81"/>
      <c r="DVD102" s="81"/>
      <c r="DVE102" s="81"/>
      <c r="DVF102" s="81"/>
      <c r="DVG102" s="81"/>
      <c r="DVH102" s="81"/>
      <c r="DVI102" s="81"/>
      <c r="DVJ102" s="81"/>
      <c r="DVK102" s="81"/>
      <c r="DVL102" s="81"/>
      <c r="DVM102" s="81"/>
      <c r="DVN102" s="81"/>
      <c r="DVO102" s="81"/>
      <c r="DVP102" s="81"/>
      <c r="DVQ102" s="81"/>
      <c r="DVR102" s="81"/>
      <c r="DVS102" s="81"/>
      <c r="DVT102" s="81"/>
      <c r="DVU102" s="81"/>
      <c r="DVV102" s="81"/>
      <c r="DVW102" s="81"/>
      <c r="DVX102" s="81"/>
      <c r="DVY102" s="81"/>
      <c r="DVZ102" s="81"/>
      <c r="DWA102" s="81"/>
      <c r="DWB102" s="81"/>
      <c r="DWC102" s="81"/>
      <c r="DWD102" s="81"/>
      <c r="DWE102" s="81"/>
      <c r="DWF102" s="81"/>
      <c r="DWG102" s="81"/>
      <c r="DWH102" s="81"/>
      <c r="DWI102" s="81"/>
      <c r="DWJ102" s="81"/>
      <c r="DWK102" s="81"/>
      <c r="DWL102" s="81"/>
      <c r="DWM102" s="81"/>
      <c r="DWN102" s="81"/>
      <c r="DWO102" s="81"/>
      <c r="DWP102" s="81"/>
      <c r="DWQ102" s="81"/>
      <c r="DWR102" s="81"/>
      <c r="DWS102" s="81"/>
      <c r="DWT102" s="81"/>
      <c r="DWU102" s="81"/>
      <c r="DWV102" s="81"/>
      <c r="DWW102" s="81"/>
      <c r="DWX102" s="81"/>
      <c r="DWY102" s="81"/>
      <c r="DWZ102" s="81"/>
      <c r="DXA102" s="81"/>
      <c r="DXB102" s="81"/>
      <c r="DXC102" s="81"/>
      <c r="DXD102" s="81"/>
      <c r="DXE102" s="81"/>
      <c r="DXF102" s="81"/>
      <c r="DXG102" s="81"/>
      <c r="DXH102" s="81"/>
      <c r="DXI102" s="81"/>
      <c r="DXJ102" s="81"/>
      <c r="DXK102" s="81"/>
      <c r="DXL102" s="81"/>
      <c r="DXM102" s="81"/>
      <c r="DXN102" s="81"/>
      <c r="DXO102" s="81"/>
      <c r="DXP102" s="81"/>
      <c r="DXQ102" s="81"/>
      <c r="DXR102" s="81"/>
      <c r="DXS102" s="81"/>
      <c r="DXT102" s="81"/>
      <c r="DXU102" s="81"/>
      <c r="DXV102" s="81"/>
      <c r="DXW102" s="81"/>
      <c r="DXX102" s="81"/>
      <c r="DXY102" s="81"/>
      <c r="DXZ102" s="81"/>
      <c r="DYA102" s="81"/>
      <c r="DYB102" s="81"/>
      <c r="DYC102" s="81"/>
      <c r="DYD102" s="81"/>
      <c r="DYE102" s="81"/>
      <c r="DYF102" s="81"/>
      <c r="DYG102" s="81"/>
      <c r="DYH102" s="81"/>
      <c r="DYI102" s="81"/>
      <c r="DYJ102" s="81"/>
      <c r="DYK102" s="81"/>
      <c r="DYL102" s="81"/>
      <c r="DYM102" s="81"/>
      <c r="DYN102" s="81"/>
      <c r="DYO102" s="81"/>
      <c r="DYP102" s="81"/>
      <c r="DYQ102" s="81"/>
      <c r="DYR102" s="81"/>
      <c r="DYS102" s="81"/>
      <c r="DYT102" s="81"/>
      <c r="DYU102" s="81"/>
      <c r="DYV102" s="81"/>
      <c r="DYW102" s="81"/>
      <c r="DYX102" s="81"/>
      <c r="DYY102" s="81"/>
      <c r="DYZ102" s="81"/>
      <c r="DZA102" s="81"/>
      <c r="DZB102" s="81"/>
      <c r="DZC102" s="81"/>
      <c r="DZD102" s="81"/>
      <c r="DZE102" s="81"/>
      <c r="DZF102" s="81"/>
      <c r="DZG102" s="81"/>
      <c r="DZH102" s="81"/>
      <c r="DZI102" s="81"/>
      <c r="DZJ102" s="81"/>
      <c r="DZK102" s="81"/>
      <c r="DZL102" s="81"/>
      <c r="DZM102" s="81"/>
      <c r="DZN102" s="81"/>
      <c r="DZO102" s="81"/>
      <c r="DZP102" s="81"/>
      <c r="DZQ102" s="81"/>
      <c r="DZR102" s="81"/>
      <c r="DZS102" s="81"/>
      <c r="DZT102" s="81"/>
      <c r="DZU102" s="81"/>
      <c r="DZV102" s="81"/>
      <c r="DZW102" s="81"/>
      <c r="DZX102" s="81"/>
      <c r="DZY102" s="81"/>
      <c r="DZZ102" s="81"/>
      <c r="EAA102" s="81"/>
      <c r="EAB102" s="81"/>
      <c r="EAC102" s="81"/>
      <c r="EAD102" s="81"/>
      <c r="EAE102" s="81"/>
      <c r="EAF102" s="81"/>
      <c r="EAG102" s="81"/>
      <c r="EAH102" s="81"/>
      <c r="EAI102" s="81"/>
      <c r="EAJ102" s="81"/>
      <c r="EAK102" s="81"/>
      <c r="EAL102" s="81"/>
      <c r="EAM102" s="81"/>
      <c r="EAN102" s="81"/>
      <c r="EAO102" s="81"/>
      <c r="EAP102" s="81"/>
      <c r="EAQ102" s="81"/>
      <c r="EAR102" s="81"/>
      <c r="EAS102" s="81"/>
      <c r="EAT102" s="81"/>
      <c r="EAU102" s="81"/>
      <c r="EAV102" s="81"/>
      <c r="EAW102" s="81"/>
      <c r="EAX102" s="81"/>
      <c r="EAY102" s="81"/>
      <c r="EAZ102" s="81"/>
      <c r="EBA102" s="81"/>
      <c r="EBB102" s="81"/>
      <c r="EBC102" s="81"/>
      <c r="EBD102" s="81"/>
      <c r="EBE102" s="81"/>
      <c r="EBF102" s="81"/>
      <c r="EBG102" s="81"/>
      <c r="EBH102" s="81"/>
      <c r="EBI102" s="81"/>
      <c r="EBJ102" s="81"/>
      <c r="EBK102" s="81"/>
      <c r="EBL102" s="81"/>
      <c r="EBM102" s="81"/>
      <c r="EBN102" s="81"/>
      <c r="EBO102" s="81"/>
      <c r="EBP102" s="81"/>
      <c r="EBQ102" s="81"/>
      <c r="EBR102" s="81"/>
      <c r="EBS102" s="81"/>
      <c r="EBT102" s="81"/>
      <c r="EBU102" s="81"/>
      <c r="EBV102" s="81"/>
      <c r="EBW102" s="81"/>
      <c r="EBX102" s="81"/>
      <c r="EBY102" s="81"/>
      <c r="EBZ102" s="81"/>
      <c r="ECA102" s="81"/>
      <c r="ECB102" s="81"/>
      <c r="ECC102" s="81"/>
      <c r="ECD102" s="81"/>
      <c r="ECE102" s="81"/>
      <c r="ECF102" s="81"/>
      <c r="ECG102" s="81"/>
      <c r="ECH102" s="81"/>
      <c r="ECI102" s="81"/>
      <c r="ECJ102" s="81"/>
      <c r="ECK102" s="81"/>
      <c r="ECL102" s="81"/>
      <c r="ECM102" s="81"/>
      <c r="ECN102" s="81"/>
      <c r="ECO102" s="81"/>
      <c r="ECP102" s="81"/>
      <c r="ECQ102" s="81"/>
      <c r="ECR102" s="81"/>
      <c r="ECS102" s="81"/>
      <c r="ECT102" s="81"/>
      <c r="ECU102" s="81"/>
      <c r="ECV102" s="81"/>
      <c r="ECW102" s="81"/>
      <c r="ECX102" s="81"/>
      <c r="ECY102" s="81"/>
      <c r="ECZ102" s="81"/>
      <c r="EDA102" s="81"/>
      <c r="EDB102" s="81"/>
      <c r="EDC102" s="81"/>
      <c r="EDD102" s="81"/>
      <c r="EDE102" s="81"/>
      <c r="EDF102" s="81"/>
      <c r="EDG102" s="81"/>
      <c r="EDH102" s="81"/>
      <c r="EDI102" s="81"/>
      <c r="EDJ102" s="81"/>
      <c r="EDK102" s="81"/>
      <c r="EDL102" s="81"/>
      <c r="EDM102" s="81"/>
      <c r="EDN102" s="81"/>
      <c r="EDO102" s="81"/>
      <c r="EDP102" s="81"/>
      <c r="EDQ102" s="81"/>
      <c r="EDR102" s="81"/>
      <c r="EDS102" s="81"/>
      <c r="EDT102" s="81"/>
      <c r="EDU102" s="81"/>
      <c r="EDV102" s="81"/>
      <c r="EDW102" s="81"/>
      <c r="EDX102" s="81"/>
      <c r="EDY102" s="81"/>
      <c r="EDZ102" s="81"/>
      <c r="EEA102" s="81"/>
      <c r="EEB102" s="81"/>
      <c r="EEC102" s="81"/>
      <c r="EED102" s="81"/>
      <c r="EEE102" s="81"/>
      <c r="EEF102" s="81"/>
      <c r="EEG102" s="81"/>
      <c r="EEH102" s="81"/>
      <c r="EEI102" s="81"/>
      <c r="EEJ102" s="81"/>
      <c r="EEK102" s="81"/>
      <c r="EEL102" s="81"/>
      <c r="EEM102" s="81"/>
      <c r="EEN102" s="81"/>
      <c r="EEO102" s="81"/>
      <c r="EEP102" s="81"/>
      <c r="EEQ102" s="81"/>
      <c r="EER102" s="81"/>
      <c r="EES102" s="81"/>
      <c r="EET102" s="81"/>
      <c r="EEU102" s="81"/>
      <c r="EEV102" s="81"/>
      <c r="EEW102" s="81"/>
      <c r="EEX102" s="81"/>
      <c r="EEY102" s="81"/>
      <c r="EEZ102" s="81"/>
      <c r="EFA102" s="81"/>
      <c r="EFB102" s="81"/>
      <c r="EFC102" s="81"/>
      <c r="EFD102" s="81"/>
      <c r="EFE102" s="81"/>
      <c r="EFF102" s="81"/>
      <c r="EFG102" s="81"/>
      <c r="EFH102" s="81"/>
      <c r="EFI102" s="81"/>
      <c r="EFJ102" s="81"/>
      <c r="EFK102" s="81"/>
      <c r="EFL102" s="81"/>
      <c r="EFM102" s="81"/>
      <c r="EFN102" s="81"/>
      <c r="EFO102" s="81"/>
      <c r="EFP102" s="81"/>
      <c r="EFQ102" s="81"/>
      <c r="EFR102" s="81"/>
      <c r="EFS102" s="81"/>
      <c r="EFT102" s="81"/>
      <c r="EFU102" s="81"/>
      <c r="EFV102" s="81"/>
      <c r="EFW102" s="81"/>
      <c r="EFX102" s="81"/>
      <c r="EFY102" s="81"/>
      <c r="EFZ102" s="81"/>
      <c r="EGA102" s="81"/>
      <c r="EGB102" s="81"/>
      <c r="EGC102" s="81"/>
      <c r="EGD102" s="81"/>
      <c r="EGE102" s="81"/>
      <c r="EGF102" s="81"/>
      <c r="EGG102" s="81"/>
      <c r="EGH102" s="81"/>
      <c r="EGI102" s="81"/>
      <c r="EGJ102" s="81"/>
      <c r="EGK102" s="81"/>
      <c r="EGL102" s="81"/>
      <c r="EGM102" s="81"/>
      <c r="EGN102" s="81"/>
      <c r="EGO102" s="81"/>
      <c r="EGP102" s="81"/>
      <c r="EGQ102" s="81"/>
      <c r="EGR102" s="81"/>
      <c r="EGS102" s="81"/>
      <c r="EGT102" s="81"/>
      <c r="EGU102" s="81"/>
      <c r="EGV102" s="81"/>
      <c r="EGW102" s="81"/>
      <c r="EGX102" s="81"/>
      <c r="EGY102" s="81"/>
      <c r="EGZ102" s="81"/>
      <c r="EHA102" s="81"/>
      <c r="EHB102" s="81"/>
      <c r="EHC102" s="81"/>
      <c r="EHD102" s="81"/>
      <c r="EHE102" s="81"/>
      <c r="EHF102" s="81"/>
      <c r="EHG102" s="81"/>
      <c r="EHH102" s="81"/>
      <c r="EHI102" s="81"/>
      <c r="EHJ102" s="81"/>
      <c r="EHK102" s="81"/>
      <c r="EHL102" s="81"/>
      <c r="EHM102" s="81"/>
      <c r="EHN102" s="81"/>
      <c r="EHO102" s="81"/>
      <c r="EHP102" s="81"/>
      <c r="EHQ102" s="81"/>
      <c r="EHR102" s="81"/>
      <c r="EHS102" s="81"/>
      <c r="EHT102" s="81"/>
      <c r="EHU102" s="81"/>
      <c r="EHV102" s="81"/>
      <c r="EHW102" s="81"/>
      <c r="EHX102" s="81"/>
      <c r="EHY102" s="81"/>
      <c r="EHZ102" s="81"/>
      <c r="EIA102" s="81"/>
      <c r="EIB102" s="81"/>
      <c r="EIC102" s="81"/>
      <c r="EID102" s="81"/>
      <c r="EIE102" s="81"/>
      <c r="EIF102" s="81"/>
      <c r="EIG102" s="81"/>
      <c r="EIH102" s="81"/>
      <c r="EII102" s="81"/>
      <c r="EIJ102" s="81"/>
      <c r="EIK102" s="81"/>
      <c r="EIL102" s="81"/>
      <c r="EIM102" s="81"/>
      <c r="EIN102" s="81"/>
      <c r="EIO102" s="81"/>
      <c r="EIP102" s="81"/>
      <c r="EIQ102" s="81"/>
      <c r="EIR102" s="81"/>
      <c r="EIS102" s="81"/>
      <c r="EIT102" s="81"/>
      <c r="EIU102" s="81"/>
      <c r="EIV102" s="81"/>
      <c r="EIW102" s="81"/>
      <c r="EIX102" s="81"/>
      <c r="EIY102" s="81"/>
      <c r="EIZ102" s="81"/>
      <c r="EJA102" s="81"/>
      <c r="EJB102" s="81"/>
      <c r="EJC102" s="81"/>
      <c r="EJD102" s="81"/>
      <c r="EJE102" s="81"/>
      <c r="EJF102" s="81"/>
      <c r="EJG102" s="81"/>
      <c r="EJH102" s="81"/>
      <c r="EJI102" s="81"/>
      <c r="EJJ102" s="81"/>
      <c r="EJK102" s="81"/>
      <c r="EJL102" s="81"/>
      <c r="EJM102" s="81"/>
      <c r="EJN102" s="81"/>
      <c r="EJO102" s="81"/>
      <c r="EJP102" s="81"/>
      <c r="EJQ102" s="81"/>
      <c r="EJR102" s="81"/>
      <c r="EJS102" s="81"/>
      <c r="EJT102" s="81"/>
      <c r="EJU102" s="81"/>
      <c r="EJV102" s="81"/>
      <c r="EJW102" s="81"/>
      <c r="EJX102" s="81"/>
      <c r="EJY102" s="81"/>
      <c r="EJZ102" s="81"/>
      <c r="EKA102" s="81"/>
      <c r="EKB102" s="81"/>
      <c r="EKC102" s="81"/>
      <c r="EKD102" s="81"/>
      <c r="EKE102" s="81"/>
      <c r="EKF102" s="81"/>
      <c r="EKG102" s="81"/>
      <c r="EKH102" s="81"/>
      <c r="EKI102" s="81"/>
      <c r="EKJ102" s="81"/>
      <c r="EKK102" s="81"/>
      <c r="EKL102" s="81"/>
      <c r="EKM102" s="81"/>
      <c r="EKN102" s="81"/>
      <c r="EKO102" s="81"/>
      <c r="EKP102" s="81"/>
      <c r="EKQ102" s="81"/>
      <c r="EKR102" s="81"/>
      <c r="EKS102" s="81"/>
      <c r="EKT102" s="81"/>
      <c r="EKU102" s="81"/>
      <c r="EKV102" s="81"/>
      <c r="EKW102" s="81"/>
      <c r="EKX102" s="81"/>
      <c r="EKY102" s="81"/>
      <c r="EKZ102" s="81"/>
      <c r="ELA102" s="81"/>
      <c r="ELB102" s="81"/>
      <c r="ELC102" s="81"/>
      <c r="ELD102" s="81"/>
      <c r="ELE102" s="81"/>
      <c r="ELF102" s="81"/>
      <c r="ELG102" s="81"/>
      <c r="ELH102" s="81"/>
      <c r="ELI102" s="81"/>
      <c r="ELJ102" s="81"/>
      <c r="ELK102" s="81"/>
      <c r="ELL102" s="81"/>
      <c r="ELM102" s="81"/>
      <c r="ELN102" s="81"/>
      <c r="ELO102" s="81"/>
      <c r="ELP102" s="81"/>
      <c r="ELQ102" s="81"/>
      <c r="ELR102" s="81"/>
      <c r="ELS102" s="81"/>
      <c r="ELT102" s="81"/>
      <c r="ELU102" s="81"/>
      <c r="ELV102" s="81"/>
      <c r="ELW102" s="81"/>
      <c r="ELX102" s="81"/>
      <c r="ELY102" s="81"/>
      <c r="ELZ102" s="81"/>
      <c r="EMA102" s="81"/>
      <c r="EMB102" s="81"/>
      <c r="EMC102" s="81"/>
      <c r="EMD102" s="81"/>
      <c r="EME102" s="81"/>
      <c r="EMF102" s="81"/>
      <c r="EMG102" s="81"/>
      <c r="EMH102" s="81"/>
      <c r="EMI102" s="81"/>
      <c r="EMJ102" s="81"/>
      <c r="EMK102" s="81"/>
      <c r="EML102" s="81"/>
      <c r="EMM102" s="81"/>
      <c r="EMN102" s="81"/>
      <c r="EMO102" s="81"/>
      <c r="EMP102" s="81"/>
      <c r="EMQ102" s="81"/>
      <c r="EMR102" s="81"/>
      <c r="EMS102" s="81"/>
      <c r="EMT102" s="81"/>
      <c r="EMU102" s="81"/>
      <c r="EMV102" s="81"/>
      <c r="EMW102" s="81"/>
      <c r="EMX102" s="81"/>
      <c r="EMY102" s="81"/>
      <c r="EMZ102" s="81"/>
      <c r="ENA102" s="81"/>
      <c r="ENB102" s="81"/>
      <c r="ENC102" s="81"/>
      <c r="END102" s="81"/>
      <c r="ENE102" s="81"/>
      <c r="ENF102" s="81"/>
      <c r="ENG102" s="81"/>
      <c r="ENH102" s="81"/>
      <c r="ENI102" s="81"/>
      <c r="ENJ102" s="81"/>
      <c r="ENK102" s="81"/>
      <c r="ENL102" s="81"/>
      <c r="ENM102" s="81"/>
      <c r="ENN102" s="81"/>
      <c r="ENO102" s="81"/>
      <c r="ENP102" s="81"/>
      <c r="ENQ102" s="81"/>
      <c r="ENR102" s="81"/>
      <c r="ENS102" s="81"/>
      <c r="ENT102" s="81"/>
      <c r="ENU102" s="81"/>
      <c r="ENV102" s="81"/>
      <c r="ENW102" s="81"/>
      <c r="ENX102" s="81"/>
      <c r="ENY102" s="81"/>
      <c r="ENZ102" s="81"/>
      <c r="EOA102" s="81"/>
      <c r="EOB102" s="81"/>
      <c r="EOC102" s="81"/>
      <c r="EOD102" s="81"/>
      <c r="EOE102" s="81"/>
      <c r="EOF102" s="81"/>
      <c r="EOG102" s="81"/>
      <c r="EOH102" s="81"/>
      <c r="EOI102" s="81"/>
      <c r="EOJ102" s="81"/>
      <c r="EOK102" s="81"/>
      <c r="EOL102" s="81"/>
      <c r="EOM102" s="81"/>
      <c r="EON102" s="81"/>
      <c r="EOO102" s="81"/>
      <c r="EOP102" s="81"/>
      <c r="EOQ102" s="81"/>
      <c r="EOR102" s="81"/>
      <c r="EOS102" s="81"/>
      <c r="EOT102" s="81"/>
      <c r="EOU102" s="81"/>
      <c r="EOV102" s="81"/>
      <c r="EOW102" s="81"/>
      <c r="EOX102" s="81"/>
      <c r="EOY102" s="81"/>
      <c r="EOZ102" s="81"/>
      <c r="EPA102" s="81"/>
      <c r="EPB102" s="81"/>
      <c r="EPC102" s="81"/>
      <c r="EPD102" s="81"/>
      <c r="EPE102" s="81"/>
      <c r="EPF102" s="81"/>
      <c r="EPG102" s="81"/>
      <c r="EPH102" s="81"/>
      <c r="EPI102" s="81"/>
      <c r="EPJ102" s="81"/>
      <c r="EPK102" s="81"/>
      <c r="EPL102" s="81"/>
      <c r="EPM102" s="81"/>
      <c r="EPN102" s="81"/>
      <c r="EPO102" s="81"/>
      <c r="EPP102" s="81"/>
      <c r="EPQ102" s="81"/>
      <c r="EPR102" s="81"/>
      <c r="EPS102" s="81"/>
      <c r="EPT102" s="81"/>
      <c r="EPU102" s="81"/>
      <c r="EPV102" s="81"/>
      <c r="EPW102" s="81"/>
      <c r="EPX102" s="81"/>
      <c r="EPY102" s="81"/>
      <c r="EPZ102" s="81"/>
      <c r="EQA102" s="81"/>
      <c r="EQB102" s="81"/>
      <c r="EQC102" s="81"/>
      <c r="EQD102" s="81"/>
      <c r="EQE102" s="81"/>
      <c r="EQF102" s="81"/>
      <c r="EQG102" s="81"/>
      <c r="EQH102" s="81"/>
      <c r="EQI102" s="81"/>
      <c r="EQJ102" s="81"/>
      <c r="EQK102" s="81"/>
      <c r="EQL102" s="81"/>
      <c r="EQM102" s="81"/>
      <c r="EQN102" s="81"/>
      <c r="EQO102" s="81"/>
      <c r="EQP102" s="81"/>
      <c r="EQQ102" s="81"/>
      <c r="EQR102" s="81"/>
      <c r="EQS102" s="81"/>
      <c r="EQT102" s="81"/>
      <c r="EQU102" s="81"/>
      <c r="EQV102" s="81"/>
      <c r="EQW102" s="81"/>
      <c r="EQX102" s="81"/>
      <c r="EQY102" s="81"/>
      <c r="EQZ102" s="81"/>
      <c r="ERA102" s="81"/>
      <c r="ERB102" s="81"/>
      <c r="ERC102" s="81"/>
      <c r="ERD102" s="81"/>
      <c r="ERE102" s="81"/>
      <c r="ERF102" s="81"/>
      <c r="ERG102" s="81"/>
      <c r="ERH102" s="81"/>
      <c r="ERI102" s="81"/>
      <c r="ERJ102" s="81"/>
      <c r="ERK102" s="81"/>
      <c r="ERL102" s="81"/>
      <c r="ERM102" s="81"/>
      <c r="ERN102" s="81"/>
      <c r="ERO102" s="81"/>
      <c r="ERP102" s="81"/>
      <c r="ERQ102" s="81"/>
      <c r="ERR102" s="81"/>
      <c r="ERS102" s="81"/>
      <c r="ERT102" s="81"/>
      <c r="ERU102" s="81"/>
      <c r="ERV102" s="81"/>
      <c r="ERW102" s="81"/>
      <c r="ERX102" s="81"/>
      <c r="ERY102" s="81"/>
      <c r="ERZ102" s="81"/>
      <c r="ESA102" s="81"/>
      <c r="ESB102" s="81"/>
      <c r="ESC102" s="81"/>
      <c r="ESD102" s="81"/>
      <c r="ESE102" s="81"/>
      <c r="ESF102" s="81"/>
      <c r="ESG102" s="81"/>
      <c r="ESH102" s="81"/>
      <c r="ESI102" s="81"/>
      <c r="ESJ102" s="81"/>
      <c r="ESK102" s="81"/>
      <c r="ESL102" s="81"/>
      <c r="ESM102" s="81"/>
      <c r="ESN102" s="81"/>
      <c r="ESO102" s="81"/>
      <c r="ESP102" s="81"/>
      <c r="ESQ102" s="81"/>
      <c r="ESR102" s="81"/>
      <c r="ESS102" s="81"/>
      <c r="EST102" s="81"/>
      <c r="ESU102" s="81"/>
      <c r="ESV102" s="81"/>
      <c r="ESW102" s="81"/>
      <c r="ESX102" s="81"/>
      <c r="ESY102" s="81"/>
      <c r="ESZ102" s="81"/>
      <c r="ETA102" s="81"/>
      <c r="ETB102" s="81"/>
      <c r="ETC102" s="81"/>
      <c r="ETD102" s="81"/>
      <c r="ETE102" s="81"/>
      <c r="ETF102" s="81"/>
      <c r="ETG102" s="81"/>
      <c r="ETH102" s="81"/>
      <c r="ETI102" s="81"/>
      <c r="ETJ102" s="81"/>
      <c r="ETK102" s="81"/>
      <c r="ETL102" s="81"/>
      <c r="ETM102" s="81"/>
      <c r="ETN102" s="81"/>
      <c r="ETO102" s="81"/>
      <c r="ETP102" s="81"/>
      <c r="ETQ102" s="81"/>
      <c r="ETR102" s="81"/>
      <c r="ETS102" s="81"/>
      <c r="ETT102" s="81"/>
      <c r="ETU102" s="81"/>
      <c r="ETV102" s="81"/>
      <c r="ETW102" s="81"/>
      <c r="ETX102" s="81"/>
      <c r="ETY102" s="81"/>
      <c r="ETZ102" s="81"/>
      <c r="EUA102" s="81"/>
      <c r="EUB102" s="81"/>
      <c r="EUC102" s="81"/>
      <c r="EUD102" s="81"/>
      <c r="EUE102" s="81"/>
      <c r="EUF102" s="81"/>
      <c r="EUG102" s="81"/>
      <c r="EUH102" s="81"/>
      <c r="EUI102" s="81"/>
      <c r="EUJ102" s="81"/>
      <c r="EUK102" s="81"/>
      <c r="EUL102" s="81"/>
      <c r="EUM102" s="81"/>
      <c r="EUN102" s="81"/>
      <c r="EUO102" s="81"/>
      <c r="EUP102" s="81"/>
      <c r="EUQ102" s="81"/>
      <c r="EUR102" s="81"/>
      <c r="EUS102" s="81"/>
      <c r="EUT102" s="81"/>
      <c r="EUU102" s="81"/>
      <c r="EUV102" s="81"/>
      <c r="EUW102" s="81"/>
      <c r="EUX102" s="81"/>
      <c r="EUY102" s="81"/>
      <c r="EUZ102" s="81"/>
      <c r="EVA102" s="81"/>
      <c r="EVB102" s="81"/>
      <c r="EVC102" s="81"/>
      <c r="EVD102" s="81"/>
      <c r="EVE102" s="81"/>
      <c r="EVF102" s="81"/>
      <c r="EVG102" s="81"/>
      <c r="EVH102" s="81"/>
      <c r="EVI102" s="81"/>
      <c r="EVJ102" s="81"/>
      <c r="EVK102" s="81"/>
      <c r="EVL102" s="81"/>
      <c r="EVM102" s="81"/>
      <c r="EVN102" s="81"/>
      <c r="EVO102" s="81"/>
      <c r="EVP102" s="81"/>
      <c r="EVQ102" s="81"/>
      <c r="EVR102" s="81"/>
      <c r="EVS102" s="81"/>
      <c r="EVT102" s="81"/>
      <c r="EVU102" s="81"/>
      <c r="EVV102" s="81"/>
      <c r="EVW102" s="81"/>
      <c r="EVX102" s="81"/>
      <c r="EVY102" s="81"/>
      <c r="EVZ102" s="81"/>
      <c r="EWA102" s="81"/>
      <c r="EWB102" s="81"/>
      <c r="EWC102" s="81"/>
      <c r="EWD102" s="81"/>
      <c r="EWE102" s="81"/>
      <c r="EWF102" s="81"/>
      <c r="EWG102" s="81"/>
      <c r="EWH102" s="81"/>
      <c r="EWI102" s="81"/>
      <c r="EWJ102" s="81"/>
      <c r="EWK102" s="81"/>
      <c r="EWL102" s="81"/>
      <c r="EWM102" s="81"/>
      <c r="EWN102" s="81"/>
      <c r="EWO102" s="81"/>
      <c r="EWP102" s="81"/>
      <c r="EWQ102" s="81"/>
      <c r="EWR102" s="81"/>
      <c r="EWS102" s="81"/>
      <c r="EWT102" s="81"/>
      <c r="EWU102" s="81"/>
      <c r="EWV102" s="81"/>
      <c r="EWW102" s="81"/>
      <c r="EWX102" s="81"/>
      <c r="EWY102" s="81"/>
      <c r="EWZ102" s="81"/>
      <c r="EXA102" s="81"/>
      <c r="EXB102" s="81"/>
      <c r="EXC102" s="81"/>
      <c r="EXD102" s="81"/>
      <c r="EXE102" s="81"/>
      <c r="EXF102" s="81"/>
      <c r="EXG102" s="81"/>
      <c r="EXH102" s="81"/>
      <c r="EXI102" s="81"/>
      <c r="EXJ102" s="81"/>
      <c r="EXK102" s="81"/>
      <c r="EXL102" s="81"/>
      <c r="EXM102" s="81"/>
      <c r="EXN102" s="81"/>
      <c r="EXO102" s="81"/>
      <c r="EXP102" s="81"/>
      <c r="EXQ102" s="81"/>
      <c r="EXR102" s="81"/>
      <c r="EXS102" s="81"/>
      <c r="EXT102" s="81"/>
      <c r="EXU102" s="81"/>
      <c r="EXV102" s="81"/>
      <c r="EXW102" s="81"/>
      <c r="EXX102" s="81"/>
      <c r="EXY102" s="81"/>
      <c r="EXZ102" s="81"/>
      <c r="EYA102" s="81"/>
      <c r="EYB102" s="81"/>
      <c r="EYC102" s="81"/>
      <c r="EYD102" s="81"/>
      <c r="EYE102" s="81"/>
      <c r="EYF102" s="81"/>
      <c r="EYG102" s="81"/>
      <c r="EYH102" s="81"/>
      <c r="EYI102" s="81"/>
      <c r="EYJ102" s="81"/>
      <c r="EYK102" s="81"/>
      <c r="EYL102" s="81"/>
      <c r="EYM102" s="81"/>
      <c r="EYN102" s="81"/>
      <c r="EYO102" s="81"/>
      <c r="EYP102" s="81"/>
      <c r="EYQ102" s="81"/>
      <c r="EYR102" s="81"/>
      <c r="EYS102" s="81"/>
      <c r="EYT102" s="81"/>
      <c r="EYU102" s="81"/>
      <c r="EYV102" s="81"/>
      <c r="EYW102" s="81"/>
      <c r="EYX102" s="81"/>
      <c r="EYY102" s="81"/>
      <c r="EYZ102" s="81"/>
      <c r="EZA102" s="81"/>
      <c r="EZB102" s="81"/>
      <c r="EZC102" s="81"/>
      <c r="EZD102" s="81"/>
      <c r="EZE102" s="81"/>
      <c r="EZF102" s="81"/>
      <c r="EZG102" s="81"/>
      <c r="EZH102" s="81"/>
      <c r="EZI102" s="81"/>
      <c r="EZJ102" s="81"/>
      <c r="EZK102" s="81"/>
      <c r="EZL102" s="81"/>
      <c r="EZM102" s="81"/>
      <c r="EZN102" s="81"/>
      <c r="EZO102" s="81"/>
      <c r="EZP102" s="81"/>
      <c r="EZQ102" s="81"/>
      <c r="EZR102" s="81"/>
      <c r="EZS102" s="81"/>
      <c r="EZT102" s="81"/>
      <c r="EZU102" s="81"/>
      <c r="EZV102" s="81"/>
      <c r="EZW102" s="81"/>
      <c r="EZX102" s="81"/>
      <c r="EZY102" s="81"/>
      <c r="EZZ102" s="81"/>
      <c r="FAA102" s="81"/>
      <c r="FAB102" s="81"/>
      <c r="FAC102" s="81"/>
      <c r="FAD102" s="81"/>
      <c r="FAE102" s="81"/>
      <c r="FAF102" s="81"/>
      <c r="FAG102" s="81"/>
      <c r="FAH102" s="81"/>
      <c r="FAI102" s="81"/>
      <c r="FAJ102" s="81"/>
      <c r="FAK102" s="81"/>
      <c r="FAL102" s="81"/>
      <c r="FAM102" s="81"/>
      <c r="FAN102" s="81"/>
      <c r="FAO102" s="81"/>
      <c r="FAP102" s="81"/>
      <c r="FAQ102" s="81"/>
      <c r="FAR102" s="81"/>
      <c r="FAS102" s="81"/>
      <c r="FAT102" s="81"/>
      <c r="FAU102" s="81"/>
      <c r="FAV102" s="81"/>
      <c r="FAW102" s="81"/>
      <c r="FAX102" s="81"/>
      <c r="FAY102" s="81"/>
      <c r="FAZ102" s="81"/>
      <c r="FBA102" s="81"/>
      <c r="FBB102" s="81"/>
      <c r="FBC102" s="81"/>
      <c r="FBD102" s="81"/>
      <c r="FBE102" s="81"/>
      <c r="FBF102" s="81"/>
      <c r="FBG102" s="81"/>
      <c r="FBH102" s="81"/>
      <c r="FBI102" s="81"/>
      <c r="FBJ102" s="81"/>
      <c r="FBK102" s="81"/>
      <c r="FBL102" s="81"/>
      <c r="FBM102" s="81"/>
      <c r="FBN102" s="81"/>
      <c r="FBO102" s="81"/>
      <c r="FBP102" s="81"/>
      <c r="FBQ102" s="81"/>
      <c r="FBR102" s="81"/>
      <c r="FBS102" s="81"/>
      <c r="FBT102" s="81"/>
      <c r="FBU102" s="81"/>
      <c r="FBV102" s="81"/>
      <c r="FBW102" s="81"/>
      <c r="FBX102" s="81"/>
      <c r="FBY102" s="81"/>
      <c r="FBZ102" s="81"/>
      <c r="FCA102" s="81"/>
      <c r="FCB102" s="81"/>
      <c r="FCC102" s="81"/>
      <c r="FCD102" s="81"/>
      <c r="FCE102" s="81"/>
      <c r="FCF102" s="81"/>
      <c r="FCG102" s="81"/>
      <c r="FCH102" s="81"/>
      <c r="FCI102" s="81"/>
      <c r="FCJ102" s="81"/>
      <c r="FCK102" s="81"/>
      <c r="FCL102" s="81"/>
      <c r="FCM102" s="81"/>
      <c r="FCN102" s="81"/>
      <c r="FCO102" s="81"/>
      <c r="FCP102" s="81"/>
      <c r="FCQ102" s="81"/>
      <c r="FCR102" s="81"/>
      <c r="FCS102" s="81"/>
      <c r="FCT102" s="81"/>
      <c r="FCU102" s="81"/>
      <c r="FCV102" s="81"/>
      <c r="FCW102" s="81"/>
      <c r="FCX102" s="81"/>
      <c r="FCY102" s="81"/>
      <c r="FCZ102" s="81"/>
      <c r="FDA102" s="81"/>
      <c r="FDB102" s="81"/>
      <c r="FDC102" s="81"/>
      <c r="FDD102" s="81"/>
      <c r="FDE102" s="81"/>
      <c r="FDF102" s="81"/>
      <c r="FDG102" s="81"/>
      <c r="FDH102" s="81"/>
      <c r="FDI102" s="81"/>
      <c r="FDJ102" s="81"/>
      <c r="FDK102" s="81"/>
      <c r="FDL102" s="81"/>
      <c r="FDM102" s="81"/>
      <c r="FDN102" s="81"/>
      <c r="FDO102" s="81"/>
      <c r="FDP102" s="81"/>
      <c r="FDQ102" s="81"/>
      <c r="FDR102" s="81"/>
      <c r="FDS102" s="81"/>
      <c r="FDT102" s="81"/>
      <c r="FDU102" s="81"/>
      <c r="FDV102" s="81"/>
      <c r="FDW102" s="81"/>
      <c r="FDX102" s="81"/>
      <c r="FDY102" s="81"/>
      <c r="FDZ102" s="81"/>
      <c r="FEA102" s="81"/>
      <c r="FEB102" s="81"/>
      <c r="FEC102" s="81"/>
      <c r="FED102" s="81"/>
      <c r="FEE102" s="81"/>
      <c r="FEF102" s="81"/>
      <c r="FEG102" s="81"/>
      <c r="FEH102" s="81"/>
      <c r="FEI102" s="81"/>
      <c r="FEJ102" s="81"/>
      <c r="FEK102" s="81"/>
      <c r="FEL102" s="81"/>
      <c r="FEM102" s="81"/>
      <c r="FEN102" s="81"/>
      <c r="FEO102" s="81"/>
      <c r="FEP102" s="81"/>
      <c r="FEQ102" s="81"/>
      <c r="FER102" s="81"/>
      <c r="FES102" s="81"/>
      <c r="FET102" s="81"/>
      <c r="FEU102" s="81"/>
      <c r="FEV102" s="81"/>
      <c r="FEW102" s="81"/>
      <c r="FEX102" s="81"/>
      <c r="FEY102" s="81"/>
      <c r="FEZ102" s="81"/>
      <c r="FFA102" s="81"/>
      <c r="FFB102" s="81"/>
      <c r="FFC102" s="81"/>
      <c r="FFD102" s="81"/>
      <c r="FFE102" s="81"/>
      <c r="FFF102" s="81"/>
      <c r="FFG102" s="81"/>
      <c r="FFH102" s="81"/>
      <c r="FFI102" s="81"/>
      <c r="FFJ102" s="81"/>
      <c r="FFK102" s="81"/>
      <c r="FFL102" s="81"/>
      <c r="FFM102" s="81"/>
      <c r="FFN102" s="81"/>
      <c r="FFO102" s="81"/>
      <c r="FFP102" s="81"/>
      <c r="FFQ102" s="81"/>
      <c r="FFR102" s="81"/>
      <c r="FFS102" s="81"/>
      <c r="FFT102" s="81"/>
      <c r="FFU102" s="81"/>
      <c r="FFV102" s="81"/>
      <c r="FFW102" s="81"/>
      <c r="FFX102" s="81"/>
      <c r="FFY102" s="81"/>
      <c r="FFZ102" s="81"/>
      <c r="FGA102" s="81"/>
      <c r="FGB102" s="81"/>
      <c r="FGC102" s="81"/>
      <c r="FGD102" s="81"/>
      <c r="FGE102" s="81"/>
      <c r="FGF102" s="81"/>
      <c r="FGG102" s="81"/>
      <c r="FGH102" s="81"/>
      <c r="FGI102" s="81"/>
      <c r="FGJ102" s="81"/>
      <c r="FGK102" s="81"/>
      <c r="FGL102" s="81"/>
      <c r="FGM102" s="81"/>
      <c r="FGN102" s="81"/>
      <c r="FGO102" s="81"/>
      <c r="FGP102" s="81"/>
      <c r="FGQ102" s="81"/>
      <c r="FGR102" s="81"/>
      <c r="FGS102" s="81"/>
      <c r="FGT102" s="81"/>
      <c r="FGU102" s="81"/>
      <c r="FGV102" s="81"/>
      <c r="FGW102" s="81"/>
      <c r="FGX102" s="81"/>
      <c r="FGY102" s="81"/>
      <c r="FGZ102" s="81"/>
      <c r="FHA102" s="81"/>
      <c r="FHB102" s="81"/>
      <c r="FHC102" s="81"/>
      <c r="FHD102" s="81"/>
      <c r="FHE102" s="81"/>
      <c r="FHF102" s="81"/>
      <c r="FHG102" s="81"/>
      <c r="FHH102" s="81"/>
      <c r="FHI102" s="81"/>
      <c r="FHJ102" s="81"/>
      <c r="FHK102" s="81"/>
      <c r="FHL102" s="81"/>
      <c r="FHM102" s="81"/>
      <c r="FHN102" s="81"/>
      <c r="FHO102" s="81"/>
      <c r="FHP102" s="81"/>
      <c r="FHQ102" s="81"/>
      <c r="FHR102" s="81"/>
      <c r="FHS102" s="81"/>
      <c r="FHT102" s="81"/>
      <c r="FHU102" s="81"/>
      <c r="FHV102" s="81"/>
      <c r="FHW102" s="81"/>
      <c r="FHX102" s="81"/>
      <c r="FHY102" s="81"/>
      <c r="FHZ102" s="81"/>
      <c r="FIA102" s="81"/>
      <c r="FIB102" s="81"/>
      <c r="FIC102" s="81"/>
      <c r="FID102" s="81"/>
      <c r="FIE102" s="81"/>
      <c r="FIF102" s="81"/>
      <c r="FIG102" s="81"/>
      <c r="FIH102" s="81"/>
      <c r="FII102" s="81"/>
      <c r="FIJ102" s="81"/>
      <c r="FIK102" s="81"/>
      <c r="FIL102" s="81"/>
      <c r="FIM102" s="81"/>
      <c r="FIN102" s="81"/>
      <c r="FIO102" s="81"/>
      <c r="FIP102" s="81"/>
      <c r="FIQ102" s="81"/>
      <c r="FIR102" s="81"/>
      <c r="FIS102" s="81"/>
      <c r="FIT102" s="81"/>
      <c r="FIU102" s="81"/>
      <c r="FIV102" s="81"/>
      <c r="FIW102" s="81"/>
      <c r="FIX102" s="81"/>
      <c r="FIY102" s="81"/>
      <c r="FIZ102" s="81"/>
      <c r="FJA102" s="81"/>
      <c r="FJB102" s="81"/>
      <c r="FJC102" s="81"/>
      <c r="FJD102" s="81"/>
      <c r="FJE102" s="81"/>
      <c r="FJF102" s="81"/>
      <c r="FJG102" s="81"/>
      <c r="FJH102" s="81"/>
      <c r="FJI102" s="81"/>
      <c r="FJJ102" s="81"/>
      <c r="FJK102" s="81"/>
      <c r="FJL102" s="81"/>
      <c r="FJM102" s="81"/>
      <c r="FJN102" s="81"/>
      <c r="FJO102" s="81"/>
      <c r="FJP102" s="81"/>
      <c r="FJQ102" s="81"/>
      <c r="FJR102" s="81"/>
      <c r="FJS102" s="81"/>
      <c r="FJT102" s="81"/>
      <c r="FJU102" s="81"/>
      <c r="FJV102" s="81"/>
      <c r="FJW102" s="81"/>
      <c r="FJX102" s="81"/>
      <c r="FJY102" s="81"/>
      <c r="FJZ102" s="81"/>
      <c r="FKA102" s="81"/>
      <c r="FKB102" s="81"/>
      <c r="FKC102" s="81"/>
      <c r="FKD102" s="81"/>
      <c r="FKE102" s="81"/>
      <c r="FKF102" s="81"/>
      <c r="FKG102" s="81"/>
      <c r="FKH102" s="81"/>
      <c r="FKI102" s="81"/>
      <c r="FKJ102" s="81"/>
      <c r="FKK102" s="81"/>
      <c r="FKL102" s="81"/>
      <c r="FKM102" s="81"/>
      <c r="FKN102" s="81"/>
      <c r="FKO102" s="81"/>
      <c r="FKP102" s="81"/>
      <c r="FKQ102" s="81"/>
      <c r="FKR102" s="81"/>
      <c r="FKS102" s="81"/>
      <c r="FKT102" s="81"/>
      <c r="FKU102" s="81"/>
      <c r="FKV102" s="81"/>
      <c r="FKW102" s="81"/>
      <c r="FKX102" s="81"/>
      <c r="FKY102" s="81"/>
      <c r="FKZ102" s="81"/>
      <c r="FLA102" s="81"/>
      <c r="FLB102" s="81"/>
      <c r="FLC102" s="81"/>
      <c r="FLD102" s="81"/>
      <c r="FLE102" s="81"/>
      <c r="FLF102" s="81"/>
      <c r="FLG102" s="81"/>
      <c r="FLH102" s="81"/>
      <c r="FLI102" s="81"/>
      <c r="FLJ102" s="81"/>
      <c r="FLK102" s="81"/>
      <c r="FLL102" s="81"/>
      <c r="FLM102" s="81"/>
      <c r="FLN102" s="81"/>
      <c r="FLO102" s="81"/>
      <c r="FLP102" s="81"/>
      <c r="FLQ102" s="81"/>
      <c r="FLR102" s="81"/>
      <c r="FLS102" s="81"/>
      <c r="FLT102" s="81"/>
      <c r="FLU102" s="81"/>
      <c r="FLV102" s="81"/>
      <c r="FLW102" s="81"/>
      <c r="FLX102" s="81"/>
      <c r="FLY102" s="81"/>
      <c r="FLZ102" s="81"/>
      <c r="FMA102" s="81"/>
      <c r="FMB102" s="81"/>
      <c r="FMC102" s="81"/>
      <c r="FMD102" s="81"/>
      <c r="FME102" s="81"/>
      <c r="FMF102" s="81"/>
      <c r="FMG102" s="81"/>
      <c r="FMH102" s="81"/>
      <c r="FMI102" s="81"/>
      <c r="FMJ102" s="81"/>
      <c r="FMK102" s="81"/>
      <c r="FML102" s="81"/>
      <c r="FMM102" s="81"/>
      <c r="FMN102" s="81"/>
      <c r="FMO102" s="81"/>
      <c r="FMP102" s="81"/>
      <c r="FMQ102" s="81"/>
      <c r="FMR102" s="81"/>
      <c r="FMS102" s="81"/>
      <c r="FMT102" s="81"/>
      <c r="FMU102" s="81"/>
      <c r="FMV102" s="81"/>
      <c r="FMW102" s="81"/>
      <c r="FMX102" s="81"/>
      <c r="FMY102" s="81"/>
      <c r="FMZ102" s="81"/>
      <c r="FNA102" s="81"/>
      <c r="FNB102" s="81"/>
      <c r="FNC102" s="81"/>
      <c r="FND102" s="81"/>
      <c r="FNE102" s="81"/>
      <c r="FNF102" s="81"/>
      <c r="FNG102" s="81"/>
      <c r="FNH102" s="81"/>
      <c r="FNI102" s="81"/>
      <c r="FNJ102" s="81"/>
      <c r="FNK102" s="81"/>
      <c r="FNL102" s="81"/>
      <c r="FNM102" s="81"/>
      <c r="FNN102" s="81"/>
      <c r="FNO102" s="81"/>
      <c r="FNP102" s="81"/>
      <c r="FNQ102" s="81"/>
      <c r="FNR102" s="81"/>
      <c r="FNS102" s="81"/>
      <c r="FNT102" s="81"/>
      <c r="FNU102" s="81"/>
      <c r="FNV102" s="81"/>
      <c r="FNW102" s="81"/>
      <c r="FNX102" s="81"/>
      <c r="FNY102" s="81"/>
      <c r="FNZ102" s="81"/>
      <c r="FOA102" s="81"/>
      <c r="FOB102" s="81"/>
      <c r="FOC102" s="81"/>
      <c r="FOD102" s="81"/>
      <c r="FOE102" s="81"/>
      <c r="FOF102" s="81"/>
      <c r="FOG102" s="81"/>
      <c r="FOH102" s="81"/>
      <c r="FOI102" s="81"/>
      <c r="FOJ102" s="81"/>
      <c r="FOK102" s="81"/>
      <c r="FOL102" s="81"/>
      <c r="FOM102" s="81"/>
      <c r="FON102" s="81"/>
      <c r="FOO102" s="81"/>
      <c r="FOP102" s="81"/>
      <c r="FOQ102" s="81"/>
      <c r="FOR102" s="81"/>
      <c r="FOS102" s="81"/>
      <c r="FOT102" s="81"/>
      <c r="FOU102" s="81"/>
      <c r="FOV102" s="81"/>
      <c r="FOW102" s="81"/>
      <c r="FOX102" s="81"/>
      <c r="FOY102" s="81"/>
      <c r="FOZ102" s="81"/>
      <c r="FPA102" s="81"/>
      <c r="FPB102" s="81"/>
      <c r="FPC102" s="81"/>
      <c r="FPD102" s="81"/>
      <c r="FPE102" s="81"/>
      <c r="FPF102" s="81"/>
      <c r="FPG102" s="81"/>
      <c r="FPH102" s="81"/>
      <c r="FPI102" s="81"/>
      <c r="FPJ102" s="81"/>
      <c r="FPK102" s="81"/>
      <c r="FPL102" s="81"/>
      <c r="FPM102" s="81"/>
      <c r="FPN102" s="81"/>
      <c r="FPO102" s="81"/>
      <c r="FPP102" s="81"/>
      <c r="FPQ102" s="81"/>
      <c r="FPR102" s="81"/>
      <c r="FPS102" s="81"/>
      <c r="FPT102" s="81"/>
      <c r="FPU102" s="81"/>
      <c r="FPV102" s="81"/>
      <c r="FPW102" s="81"/>
      <c r="FPX102" s="81"/>
      <c r="FPY102" s="81"/>
      <c r="FPZ102" s="81"/>
      <c r="FQA102" s="81"/>
      <c r="FQB102" s="81"/>
      <c r="FQC102" s="81"/>
      <c r="FQD102" s="81"/>
      <c r="FQE102" s="81"/>
      <c r="FQF102" s="81"/>
      <c r="FQG102" s="81"/>
      <c r="FQH102" s="81"/>
      <c r="FQI102" s="81"/>
      <c r="FQJ102" s="81"/>
      <c r="FQK102" s="81"/>
      <c r="FQL102" s="81"/>
      <c r="FQM102" s="81"/>
      <c r="FQN102" s="81"/>
      <c r="FQO102" s="81"/>
      <c r="FQP102" s="81"/>
      <c r="FQQ102" s="81"/>
      <c r="FQR102" s="81"/>
      <c r="FQS102" s="81"/>
      <c r="FQT102" s="81"/>
      <c r="FQU102" s="81"/>
      <c r="FQV102" s="81"/>
      <c r="FQW102" s="81"/>
      <c r="FQX102" s="81"/>
      <c r="FQY102" s="81"/>
      <c r="FQZ102" s="81"/>
      <c r="FRA102" s="81"/>
      <c r="FRB102" s="81"/>
      <c r="FRC102" s="81"/>
      <c r="FRD102" s="81"/>
      <c r="FRE102" s="81"/>
      <c r="FRF102" s="81"/>
      <c r="FRG102" s="81"/>
      <c r="FRH102" s="81"/>
      <c r="FRI102" s="81"/>
      <c r="FRJ102" s="81"/>
      <c r="FRK102" s="81"/>
      <c r="FRL102" s="81"/>
      <c r="FRM102" s="81"/>
      <c r="FRN102" s="81"/>
      <c r="FRO102" s="81"/>
      <c r="FRP102" s="81"/>
      <c r="FRQ102" s="81"/>
      <c r="FRR102" s="81"/>
      <c r="FRS102" s="81"/>
      <c r="FRT102" s="81"/>
      <c r="FRU102" s="81"/>
      <c r="FRV102" s="81"/>
      <c r="FRW102" s="81"/>
      <c r="FRX102" s="81"/>
      <c r="FRY102" s="81"/>
      <c r="FRZ102" s="81"/>
      <c r="FSA102" s="81"/>
      <c r="FSB102" s="81"/>
      <c r="FSC102" s="81"/>
      <c r="FSD102" s="81"/>
      <c r="FSE102" s="81"/>
      <c r="FSF102" s="81"/>
      <c r="FSG102" s="81"/>
      <c r="FSH102" s="81"/>
      <c r="FSI102" s="81"/>
      <c r="FSJ102" s="81"/>
      <c r="FSK102" s="81"/>
      <c r="FSL102" s="81"/>
      <c r="FSM102" s="81"/>
      <c r="FSN102" s="81"/>
      <c r="FSO102" s="81"/>
      <c r="FSP102" s="81"/>
      <c r="FSQ102" s="81"/>
      <c r="FSR102" s="81"/>
      <c r="FSS102" s="81"/>
      <c r="FST102" s="81"/>
      <c r="FSU102" s="81"/>
      <c r="FSV102" s="81"/>
      <c r="FSW102" s="81"/>
      <c r="FSX102" s="81"/>
      <c r="FSY102" s="81"/>
      <c r="FSZ102" s="81"/>
      <c r="FTA102" s="81"/>
      <c r="FTB102" s="81"/>
      <c r="FTC102" s="81"/>
      <c r="FTD102" s="81"/>
      <c r="FTE102" s="81"/>
      <c r="FTF102" s="81"/>
      <c r="FTG102" s="81"/>
      <c r="FTH102" s="81"/>
      <c r="FTI102" s="81"/>
      <c r="FTJ102" s="81"/>
      <c r="FTK102" s="81"/>
      <c r="FTL102" s="81"/>
      <c r="FTM102" s="81"/>
      <c r="FTN102" s="81"/>
      <c r="FTO102" s="81"/>
      <c r="FTP102" s="81"/>
      <c r="FTQ102" s="81"/>
      <c r="FTR102" s="81"/>
      <c r="FTS102" s="81"/>
      <c r="FTT102" s="81"/>
      <c r="FTU102" s="81"/>
      <c r="FTV102" s="81"/>
      <c r="FTW102" s="81"/>
      <c r="FTX102" s="81"/>
      <c r="FTY102" s="81"/>
      <c r="FTZ102" s="81"/>
      <c r="FUA102" s="81"/>
      <c r="FUB102" s="81"/>
      <c r="FUC102" s="81"/>
      <c r="FUD102" s="81"/>
      <c r="FUE102" s="81"/>
      <c r="FUF102" s="81"/>
      <c r="FUG102" s="81"/>
      <c r="FUH102" s="81"/>
      <c r="FUI102" s="81"/>
      <c r="FUJ102" s="81"/>
      <c r="FUK102" s="81"/>
      <c r="FUL102" s="81"/>
      <c r="FUM102" s="81"/>
      <c r="FUN102" s="81"/>
      <c r="FUO102" s="81"/>
      <c r="FUP102" s="81"/>
      <c r="FUQ102" s="81"/>
      <c r="FUR102" s="81"/>
      <c r="FUS102" s="81"/>
      <c r="FUT102" s="81"/>
      <c r="FUU102" s="81"/>
      <c r="FUV102" s="81"/>
      <c r="FUW102" s="81"/>
      <c r="FUX102" s="81"/>
      <c r="FUY102" s="81"/>
      <c r="FUZ102" s="81"/>
      <c r="FVA102" s="81"/>
      <c r="FVB102" s="81"/>
      <c r="FVC102" s="81"/>
      <c r="FVD102" s="81"/>
      <c r="FVE102" s="81"/>
      <c r="FVF102" s="81"/>
      <c r="FVG102" s="81"/>
      <c r="FVH102" s="81"/>
      <c r="FVI102" s="81"/>
      <c r="FVJ102" s="81"/>
      <c r="FVK102" s="81"/>
      <c r="FVL102" s="81"/>
      <c r="FVM102" s="81"/>
      <c r="FVN102" s="81"/>
      <c r="FVO102" s="81"/>
      <c r="FVP102" s="81"/>
      <c r="FVQ102" s="81"/>
      <c r="FVR102" s="81"/>
      <c r="FVS102" s="81"/>
      <c r="FVT102" s="81"/>
      <c r="FVU102" s="81"/>
      <c r="FVV102" s="81"/>
      <c r="FVW102" s="81"/>
      <c r="FVX102" s="81"/>
      <c r="FVY102" s="81"/>
      <c r="FVZ102" s="81"/>
      <c r="FWA102" s="81"/>
      <c r="FWB102" s="81"/>
      <c r="FWC102" s="81"/>
      <c r="FWD102" s="81"/>
      <c r="FWE102" s="81"/>
      <c r="FWF102" s="81"/>
      <c r="FWG102" s="81"/>
      <c r="FWH102" s="81"/>
      <c r="FWI102" s="81"/>
      <c r="FWJ102" s="81"/>
      <c r="FWK102" s="81"/>
      <c r="FWL102" s="81"/>
      <c r="FWM102" s="81"/>
      <c r="FWN102" s="81"/>
      <c r="FWO102" s="81"/>
      <c r="FWP102" s="81"/>
      <c r="FWQ102" s="81"/>
      <c r="FWR102" s="81"/>
      <c r="FWS102" s="81"/>
      <c r="FWT102" s="81"/>
      <c r="FWU102" s="81"/>
      <c r="FWV102" s="81"/>
      <c r="FWW102" s="81"/>
      <c r="FWX102" s="81"/>
      <c r="FWY102" s="81"/>
      <c r="FWZ102" s="81"/>
      <c r="FXA102" s="81"/>
      <c r="FXB102" s="81"/>
      <c r="FXC102" s="81"/>
      <c r="FXD102" s="81"/>
      <c r="FXE102" s="81"/>
      <c r="FXF102" s="81"/>
      <c r="FXG102" s="81"/>
      <c r="FXH102" s="81"/>
      <c r="FXI102" s="81"/>
      <c r="FXJ102" s="81"/>
      <c r="FXK102" s="81"/>
      <c r="FXL102" s="81"/>
      <c r="FXM102" s="81"/>
      <c r="FXN102" s="81"/>
      <c r="FXO102" s="81"/>
      <c r="FXP102" s="81"/>
      <c r="FXQ102" s="81"/>
      <c r="FXR102" s="81"/>
      <c r="FXS102" s="81"/>
      <c r="FXT102" s="81"/>
      <c r="FXU102" s="81"/>
      <c r="FXV102" s="81"/>
      <c r="FXW102" s="81"/>
      <c r="FXX102" s="81"/>
      <c r="FXY102" s="81"/>
      <c r="FXZ102" s="81"/>
      <c r="FYA102" s="81"/>
      <c r="FYB102" s="81"/>
      <c r="FYC102" s="81"/>
      <c r="FYD102" s="81"/>
      <c r="FYE102" s="81"/>
      <c r="FYF102" s="81"/>
      <c r="FYG102" s="81"/>
      <c r="FYH102" s="81"/>
      <c r="FYI102" s="81"/>
      <c r="FYJ102" s="81"/>
      <c r="FYK102" s="81"/>
      <c r="FYL102" s="81"/>
      <c r="FYM102" s="81"/>
      <c r="FYN102" s="81"/>
      <c r="FYO102" s="81"/>
      <c r="FYP102" s="81"/>
      <c r="FYQ102" s="81"/>
      <c r="FYR102" s="81"/>
      <c r="FYS102" s="81"/>
      <c r="FYT102" s="81"/>
      <c r="FYU102" s="81"/>
      <c r="FYV102" s="81"/>
      <c r="FYW102" s="81"/>
      <c r="FYX102" s="81"/>
      <c r="FYY102" s="81"/>
      <c r="FYZ102" s="81"/>
      <c r="FZA102" s="81"/>
      <c r="FZB102" s="81"/>
      <c r="FZC102" s="81"/>
      <c r="FZD102" s="81"/>
      <c r="FZE102" s="81"/>
      <c r="FZF102" s="81"/>
      <c r="FZG102" s="81"/>
      <c r="FZH102" s="81"/>
      <c r="FZI102" s="81"/>
      <c r="FZJ102" s="81"/>
      <c r="FZK102" s="81"/>
      <c r="FZL102" s="81"/>
      <c r="FZM102" s="81"/>
      <c r="FZN102" s="81"/>
      <c r="FZO102" s="81"/>
      <c r="FZP102" s="81"/>
      <c r="FZQ102" s="81"/>
      <c r="FZR102" s="81"/>
      <c r="FZS102" s="81"/>
      <c r="FZT102" s="81"/>
      <c r="FZU102" s="81"/>
      <c r="FZV102" s="81"/>
      <c r="FZW102" s="81"/>
      <c r="FZX102" s="81"/>
      <c r="FZY102" s="81"/>
      <c r="FZZ102" s="81"/>
      <c r="GAA102" s="81"/>
      <c r="GAB102" s="81"/>
      <c r="GAC102" s="81"/>
      <c r="GAD102" s="81"/>
      <c r="GAE102" s="81"/>
      <c r="GAF102" s="81"/>
      <c r="GAG102" s="81"/>
      <c r="GAH102" s="81"/>
      <c r="GAI102" s="81"/>
      <c r="GAJ102" s="81"/>
      <c r="GAK102" s="81"/>
      <c r="GAL102" s="81"/>
      <c r="GAM102" s="81"/>
      <c r="GAN102" s="81"/>
      <c r="GAO102" s="81"/>
      <c r="GAP102" s="81"/>
      <c r="GAQ102" s="81"/>
      <c r="GAR102" s="81"/>
      <c r="GAS102" s="81"/>
      <c r="GAT102" s="81"/>
      <c r="GAU102" s="81"/>
      <c r="GAV102" s="81"/>
      <c r="GAW102" s="81"/>
      <c r="GAX102" s="81"/>
      <c r="GAY102" s="81"/>
      <c r="GAZ102" s="81"/>
      <c r="GBA102" s="81"/>
      <c r="GBB102" s="81"/>
      <c r="GBC102" s="81"/>
      <c r="GBD102" s="81"/>
      <c r="GBE102" s="81"/>
      <c r="GBF102" s="81"/>
      <c r="GBG102" s="81"/>
      <c r="GBH102" s="81"/>
      <c r="GBI102" s="81"/>
      <c r="GBJ102" s="81"/>
      <c r="GBK102" s="81"/>
      <c r="GBL102" s="81"/>
      <c r="GBM102" s="81"/>
      <c r="GBN102" s="81"/>
      <c r="GBO102" s="81"/>
      <c r="GBP102" s="81"/>
      <c r="GBQ102" s="81"/>
      <c r="GBR102" s="81"/>
      <c r="GBS102" s="81"/>
      <c r="GBT102" s="81"/>
      <c r="GBU102" s="81"/>
      <c r="GBV102" s="81"/>
      <c r="GBW102" s="81"/>
      <c r="GBX102" s="81"/>
      <c r="GBY102" s="81"/>
      <c r="GBZ102" s="81"/>
      <c r="GCA102" s="81"/>
      <c r="GCB102" s="81"/>
      <c r="GCC102" s="81"/>
      <c r="GCD102" s="81"/>
      <c r="GCE102" s="81"/>
      <c r="GCF102" s="81"/>
      <c r="GCG102" s="81"/>
      <c r="GCH102" s="81"/>
      <c r="GCI102" s="81"/>
      <c r="GCJ102" s="81"/>
      <c r="GCK102" s="81"/>
      <c r="GCL102" s="81"/>
      <c r="GCM102" s="81"/>
      <c r="GCN102" s="81"/>
      <c r="GCO102" s="81"/>
      <c r="GCP102" s="81"/>
      <c r="GCQ102" s="81"/>
      <c r="GCR102" s="81"/>
      <c r="GCS102" s="81"/>
      <c r="GCT102" s="81"/>
      <c r="GCU102" s="81"/>
      <c r="GCV102" s="81"/>
      <c r="GCW102" s="81"/>
      <c r="GCX102" s="81"/>
      <c r="GCY102" s="81"/>
      <c r="GCZ102" s="81"/>
      <c r="GDA102" s="81"/>
      <c r="GDB102" s="81"/>
      <c r="GDC102" s="81"/>
      <c r="GDD102" s="81"/>
      <c r="GDE102" s="81"/>
      <c r="GDF102" s="81"/>
      <c r="GDG102" s="81"/>
      <c r="GDH102" s="81"/>
      <c r="GDI102" s="81"/>
      <c r="GDJ102" s="81"/>
      <c r="GDK102" s="81"/>
      <c r="GDL102" s="81"/>
      <c r="GDM102" s="81"/>
      <c r="GDN102" s="81"/>
      <c r="GDO102" s="81"/>
      <c r="GDP102" s="81"/>
      <c r="GDQ102" s="81"/>
      <c r="GDR102" s="81"/>
      <c r="GDS102" s="81"/>
      <c r="GDT102" s="81"/>
      <c r="GDU102" s="81"/>
      <c r="GDV102" s="81"/>
      <c r="GDW102" s="81"/>
      <c r="GDX102" s="81"/>
      <c r="GDY102" s="81"/>
      <c r="GDZ102" s="81"/>
      <c r="GEA102" s="81"/>
      <c r="GEB102" s="81"/>
      <c r="GEC102" s="81"/>
      <c r="GED102" s="81"/>
      <c r="GEE102" s="81"/>
      <c r="GEF102" s="81"/>
      <c r="GEG102" s="81"/>
      <c r="GEH102" s="81"/>
      <c r="GEI102" s="81"/>
      <c r="GEJ102" s="81"/>
      <c r="GEK102" s="81"/>
      <c r="GEL102" s="81"/>
      <c r="GEM102" s="81"/>
      <c r="GEN102" s="81"/>
      <c r="GEO102" s="81"/>
      <c r="GEP102" s="81"/>
      <c r="GEQ102" s="81"/>
      <c r="GER102" s="81"/>
      <c r="GES102" s="81"/>
      <c r="GET102" s="81"/>
      <c r="GEU102" s="81"/>
      <c r="GEV102" s="81"/>
      <c r="GEW102" s="81"/>
      <c r="GEX102" s="81"/>
      <c r="GEY102" s="81"/>
      <c r="GEZ102" s="81"/>
      <c r="GFA102" s="81"/>
      <c r="GFB102" s="81"/>
      <c r="GFC102" s="81"/>
      <c r="GFD102" s="81"/>
      <c r="GFE102" s="81"/>
      <c r="GFF102" s="81"/>
      <c r="GFG102" s="81"/>
      <c r="GFH102" s="81"/>
      <c r="GFI102" s="81"/>
      <c r="GFJ102" s="81"/>
      <c r="GFK102" s="81"/>
      <c r="GFL102" s="81"/>
      <c r="GFM102" s="81"/>
      <c r="GFN102" s="81"/>
      <c r="GFO102" s="81"/>
      <c r="GFP102" s="81"/>
      <c r="GFQ102" s="81"/>
      <c r="GFR102" s="81"/>
      <c r="GFS102" s="81"/>
      <c r="GFT102" s="81"/>
      <c r="GFU102" s="81"/>
      <c r="GFV102" s="81"/>
      <c r="GFW102" s="81"/>
      <c r="GFX102" s="81"/>
      <c r="GFY102" s="81"/>
      <c r="GFZ102" s="81"/>
      <c r="GGA102" s="81"/>
      <c r="GGB102" s="81"/>
      <c r="GGC102" s="81"/>
      <c r="GGD102" s="81"/>
      <c r="GGE102" s="81"/>
      <c r="GGF102" s="81"/>
      <c r="GGG102" s="81"/>
      <c r="GGH102" s="81"/>
      <c r="GGI102" s="81"/>
      <c r="GGJ102" s="81"/>
      <c r="GGK102" s="81"/>
      <c r="GGL102" s="81"/>
      <c r="GGM102" s="81"/>
      <c r="GGN102" s="81"/>
      <c r="GGO102" s="81"/>
      <c r="GGP102" s="81"/>
      <c r="GGQ102" s="81"/>
      <c r="GGR102" s="81"/>
      <c r="GGS102" s="81"/>
      <c r="GGT102" s="81"/>
      <c r="GGU102" s="81"/>
      <c r="GGV102" s="81"/>
      <c r="GGW102" s="81"/>
      <c r="GGX102" s="81"/>
      <c r="GGY102" s="81"/>
      <c r="GGZ102" s="81"/>
      <c r="GHA102" s="81"/>
      <c r="GHB102" s="81"/>
      <c r="GHC102" s="81"/>
      <c r="GHD102" s="81"/>
      <c r="GHE102" s="81"/>
      <c r="GHF102" s="81"/>
      <c r="GHG102" s="81"/>
      <c r="GHH102" s="81"/>
      <c r="GHI102" s="81"/>
      <c r="GHJ102" s="81"/>
      <c r="GHK102" s="81"/>
      <c r="GHL102" s="81"/>
      <c r="GHM102" s="81"/>
      <c r="GHN102" s="81"/>
      <c r="GHO102" s="81"/>
      <c r="GHP102" s="81"/>
      <c r="GHQ102" s="81"/>
      <c r="GHR102" s="81"/>
      <c r="GHS102" s="81"/>
      <c r="GHT102" s="81"/>
      <c r="GHU102" s="81"/>
      <c r="GHV102" s="81"/>
      <c r="GHW102" s="81"/>
      <c r="GHX102" s="81"/>
      <c r="GHY102" s="81"/>
      <c r="GHZ102" s="81"/>
      <c r="GIA102" s="81"/>
      <c r="GIB102" s="81"/>
      <c r="GIC102" s="81"/>
      <c r="GID102" s="81"/>
      <c r="GIE102" s="81"/>
      <c r="GIF102" s="81"/>
      <c r="GIG102" s="81"/>
      <c r="GIH102" s="81"/>
      <c r="GII102" s="81"/>
      <c r="GIJ102" s="81"/>
      <c r="GIK102" s="81"/>
      <c r="GIL102" s="81"/>
      <c r="GIM102" s="81"/>
      <c r="GIN102" s="81"/>
      <c r="GIO102" s="81"/>
      <c r="GIP102" s="81"/>
      <c r="GIQ102" s="81"/>
      <c r="GIR102" s="81"/>
      <c r="GIS102" s="81"/>
      <c r="GIT102" s="81"/>
      <c r="GIU102" s="81"/>
      <c r="GIV102" s="81"/>
      <c r="GIW102" s="81"/>
      <c r="GIX102" s="81"/>
      <c r="GIY102" s="81"/>
      <c r="GIZ102" s="81"/>
      <c r="GJA102" s="81"/>
      <c r="GJB102" s="81"/>
      <c r="GJC102" s="81"/>
      <c r="GJD102" s="81"/>
      <c r="GJE102" s="81"/>
      <c r="GJF102" s="81"/>
      <c r="GJG102" s="81"/>
      <c r="GJH102" s="81"/>
      <c r="GJI102" s="81"/>
      <c r="GJJ102" s="81"/>
      <c r="GJK102" s="81"/>
      <c r="GJL102" s="81"/>
      <c r="GJM102" s="81"/>
      <c r="GJN102" s="81"/>
      <c r="GJO102" s="81"/>
      <c r="GJP102" s="81"/>
      <c r="GJQ102" s="81"/>
      <c r="GJR102" s="81"/>
      <c r="GJS102" s="81"/>
      <c r="GJT102" s="81"/>
      <c r="GJU102" s="81"/>
      <c r="GJV102" s="81"/>
      <c r="GJW102" s="81"/>
      <c r="GJX102" s="81"/>
      <c r="GJY102" s="81"/>
      <c r="GJZ102" s="81"/>
      <c r="GKA102" s="81"/>
      <c r="GKB102" s="81"/>
      <c r="GKC102" s="81"/>
      <c r="GKD102" s="81"/>
      <c r="GKE102" s="81"/>
      <c r="GKF102" s="81"/>
      <c r="GKG102" s="81"/>
      <c r="GKH102" s="81"/>
      <c r="GKI102" s="81"/>
      <c r="GKJ102" s="81"/>
      <c r="GKK102" s="81"/>
      <c r="GKL102" s="81"/>
      <c r="GKM102" s="81"/>
      <c r="GKN102" s="81"/>
      <c r="GKO102" s="81"/>
      <c r="GKP102" s="81"/>
      <c r="GKQ102" s="81"/>
      <c r="GKR102" s="81"/>
      <c r="GKS102" s="81"/>
      <c r="GKT102" s="81"/>
      <c r="GKU102" s="81"/>
      <c r="GKV102" s="81"/>
      <c r="GKW102" s="81"/>
      <c r="GKX102" s="81"/>
      <c r="GKY102" s="81"/>
      <c r="GKZ102" s="81"/>
      <c r="GLA102" s="81"/>
      <c r="GLB102" s="81"/>
      <c r="GLC102" s="81"/>
      <c r="GLD102" s="81"/>
      <c r="GLE102" s="81"/>
      <c r="GLF102" s="81"/>
      <c r="GLG102" s="81"/>
      <c r="GLH102" s="81"/>
      <c r="GLI102" s="81"/>
      <c r="GLJ102" s="81"/>
      <c r="GLK102" s="81"/>
      <c r="GLL102" s="81"/>
      <c r="GLM102" s="81"/>
      <c r="GLN102" s="81"/>
      <c r="GLO102" s="81"/>
      <c r="GLP102" s="81"/>
      <c r="GLQ102" s="81"/>
      <c r="GLR102" s="81"/>
      <c r="GLS102" s="81"/>
      <c r="GLT102" s="81"/>
      <c r="GLU102" s="81"/>
      <c r="GLV102" s="81"/>
      <c r="GLW102" s="81"/>
      <c r="GLX102" s="81"/>
      <c r="GLY102" s="81"/>
      <c r="GLZ102" s="81"/>
      <c r="GMA102" s="81"/>
      <c r="GMB102" s="81"/>
      <c r="GMC102" s="81"/>
      <c r="GMD102" s="81"/>
      <c r="GME102" s="81"/>
      <c r="GMF102" s="81"/>
      <c r="GMG102" s="81"/>
      <c r="GMH102" s="81"/>
      <c r="GMI102" s="81"/>
      <c r="GMJ102" s="81"/>
      <c r="GMK102" s="81"/>
      <c r="GML102" s="81"/>
      <c r="GMM102" s="81"/>
      <c r="GMN102" s="81"/>
      <c r="GMO102" s="81"/>
      <c r="GMP102" s="81"/>
      <c r="GMQ102" s="81"/>
      <c r="GMR102" s="81"/>
      <c r="GMS102" s="81"/>
      <c r="GMT102" s="81"/>
      <c r="GMU102" s="81"/>
      <c r="GMV102" s="81"/>
      <c r="GMW102" s="81"/>
      <c r="GMX102" s="81"/>
      <c r="GMY102" s="81"/>
      <c r="GMZ102" s="81"/>
      <c r="GNA102" s="81"/>
      <c r="GNB102" s="81"/>
      <c r="GNC102" s="81"/>
      <c r="GND102" s="81"/>
      <c r="GNE102" s="81"/>
      <c r="GNF102" s="81"/>
      <c r="GNG102" s="81"/>
      <c r="GNH102" s="81"/>
      <c r="GNI102" s="81"/>
      <c r="GNJ102" s="81"/>
      <c r="GNK102" s="81"/>
      <c r="GNL102" s="81"/>
      <c r="GNM102" s="81"/>
      <c r="GNN102" s="81"/>
      <c r="GNO102" s="81"/>
      <c r="GNP102" s="81"/>
      <c r="GNQ102" s="81"/>
      <c r="GNR102" s="81"/>
      <c r="GNS102" s="81"/>
      <c r="GNT102" s="81"/>
      <c r="GNU102" s="81"/>
      <c r="GNV102" s="81"/>
      <c r="GNW102" s="81"/>
      <c r="GNX102" s="81"/>
      <c r="GNY102" s="81"/>
      <c r="GNZ102" s="81"/>
      <c r="GOA102" s="81"/>
      <c r="GOB102" s="81"/>
      <c r="GOC102" s="81"/>
      <c r="GOD102" s="81"/>
      <c r="GOE102" s="81"/>
      <c r="GOF102" s="81"/>
      <c r="GOG102" s="81"/>
      <c r="GOH102" s="81"/>
      <c r="GOI102" s="81"/>
      <c r="GOJ102" s="81"/>
      <c r="GOK102" s="81"/>
      <c r="GOL102" s="81"/>
      <c r="GOM102" s="81"/>
      <c r="GON102" s="81"/>
      <c r="GOO102" s="81"/>
      <c r="GOP102" s="81"/>
      <c r="GOQ102" s="81"/>
      <c r="GOR102" s="81"/>
      <c r="GOS102" s="81"/>
      <c r="GOT102" s="81"/>
      <c r="GOU102" s="81"/>
      <c r="GOV102" s="81"/>
      <c r="GOW102" s="81"/>
      <c r="GOX102" s="81"/>
      <c r="GOY102" s="81"/>
      <c r="GOZ102" s="81"/>
      <c r="GPA102" s="81"/>
      <c r="GPB102" s="81"/>
      <c r="GPC102" s="81"/>
      <c r="GPD102" s="81"/>
      <c r="GPE102" s="81"/>
      <c r="GPF102" s="81"/>
      <c r="GPG102" s="81"/>
      <c r="GPH102" s="81"/>
      <c r="GPI102" s="81"/>
      <c r="GPJ102" s="81"/>
      <c r="GPK102" s="81"/>
      <c r="GPL102" s="81"/>
      <c r="GPM102" s="81"/>
      <c r="GPN102" s="81"/>
      <c r="GPO102" s="81"/>
      <c r="GPP102" s="81"/>
      <c r="GPQ102" s="81"/>
      <c r="GPR102" s="81"/>
      <c r="GPS102" s="81"/>
      <c r="GPT102" s="81"/>
      <c r="GPU102" s="81"/>
      <c r="GPV102" s="81"/>
      <c r="GPW102" s="81"/>
      <c r="GPX102" s="81"/>
      <c r="GPY102" s="81"/>
      <c r="GPZ102" s="81"/>
      <c r="GQA102" s="81"/>
      <c r="GQB102" s="81"/>
      <c r="GQC102" s="81"/>
      <c r="GQD102" s="81"/>
      <c r="GQE102" s="81"/>
      <c r="GQF102" s="81"/>
      <c r="GQG102" s="81"/>
      <c r="GQH102" s="81"/>
      <c r="GQI102" s="81"/>
      <c r="GQJ102" s="81"/>
      <c r="GQK102" s="81"/>
      <c r="GQL102" s="81"/>
      <c r="GQM102" s="81"/>
      <c r="GQN102" s="81"/>
      <c r="GQO102" s="81"/>
      <c r="GQP102" s="81"/>
      <c r="GQQ102" s="81"/>
      <c r="GQR102" s="81"/>
      <c r="GQS102" s="81"/>
      <c r="GQT102" s="81"/>
      <c r="GQU102" s="81"/>
      <c r="GQV102" s="81"/>
      <c r="GQW102" s="81"/>
      <c r="GQX102" s="81"/>
      <c r="GQY102" s="81"/>
      <c r="GQZ102" s="81"/>
      <c r="GRA102" s="81"/>
      <c r="GRB102" s="81"/>
      <c r="GRC102" s="81"/>
      <c r="GRD102" s="81"/>
      <c r="GRE102" s="81"/>
      <c r="GRF102" s="81"/>
      <c r="GRG102" s="81"/>
      <c r="GRH102" s="81"/>
      <c r="GRI102" s="81"/>
      <c r="GRJ102" s="81"/>
      <c r="GRK102" s="81"/>
      <c r="GRL102" s="81"/>
      <c r="GRM102" s="81"/>
      <c r="GRN102" s="81"/>
      <c r="GRO102" s="81"/>
      <c r="GRP102" s="81"/>
      <c r="GRQ102" s="81"/>
      <c r="GRR102" s="81"/>
      <c r="GRS102" s="81"/>
      <c r="GRT102" s="81"/>
      <c r="GRU102" s="81"/>
      <c r="GRV102" s="81"/>
      <c r="GRW102" s="81"/>
      <c r="GRX102" s="81"/>
      <c r="GRY102" s="81"/>
      <c r="GRZ102" s="81"/>
      <c r="GSA102" s="81"/>
      <c r="GSB102" s="81"/>
      <c r="GSC102" s="81"/>
      <c r="GSD102" s="81"/>
      <c r="GSE102" s="81"/>
      <c r="GSF102" s="81"/>
      <c r="GSG102" s="81"/>
      <c r="GSH102" s="81"/>
      <c r="GSI102" s="81"/>
      <c r="GSJ102" s="81"/>
      <c r="GSK102" s="81"/>
      <c r="GSL102" s="81"/>
      <c r="GSM102" s="81"/>
      <c r="GSN102" s="81"/>
      <c r="GSO102" s="81"/>
      <c r="GSP102" s="81"/>
      <c r="GSQ102" s="81"/>
      <c r="GSR102" s="81"/>
      <c r="GSS102" s="81"/>
      <c r="GST102" s="81"/>
      <c r="GSU102" s="81"/>
      <c r="GSV102" s="81"/>
      <c r="GSW102" s="81"/>
      <c r="GSX102" s="81"/>
      <c r="GSY102" s="81"/>
      <c r="GSZ102" s="81"/>
      <c r="GTA102" s="81"/>
      <c r="GTB102" s="81"/>
      <c r="GTC102" s="81"/>
      <c r="GTD102" s="81"/>
      <c r="GTE102" s="81"/>
      <c r="GTF102" s="81"/>
      <c r="GTG102" s="81"/>
      <c r="GTH102" s="81"/>
      <c r="GTI102" s="81"/>
      <c r="GTJ102" s="81"/>
      <c r="GTK102" s="81"/>
      <c r="GTL102" s="81"/>
      <c r="GTM102" s="81"/>
      <c r="GTN102" s="81"/>
      <c r="GTO102" s="81"/>
      <c r="GTP102" s="81"/>
      <c r="GTQ102" s="81"/>
      <c r="GTR102" s="81"/>
      <c r="GTS102" s="81"/>
      <c r="GTT102" s="81"/>
      <c r="GTU102" s="81"/>
      <c r="GTV102" s="81"/>
      <c r="GTW102" s="81"/>
      <c r="GTX102" s="81"/>
      <c r="GTY102" s="81"/>
      <c r="GTZ102" s="81"/>
      <c r="GUA102" s="81"/>
      <c r="GUB102" s="81"/>
      <c r="GUC102" s="81"/>
      <c r="GUD102" s="81"/>
      <c r="GUE102" s="81"/>
      <c r="GUF102" s="81"/>
      <c r="GUG102" s="81"/>
      <c r="GUH102" s="81"/>
      <c r="GUI102" s="81"/>
      <c r="GUJ102" s="81"/>
      <c r="GUK102" s="81"/>
      <c r="GUL102" s="81"/>
      <c r="GUM102" s="81"/>
      <c r="GUN102" s="81"/>
      <c r="GUO102" s="81"/>
      <c r="GUP102" s="81"/>
      <c r="GUQ102" s="81"/>
      <c r="GUR102" s="81"/>
      <c r="GUS102" s="81"/>
      <c r="GUT102" s="81"/>
      <c r="GUU102" s="81"/>
      <c r="GUV102" s="81"/>
      <c r="GUW102" s="81"/>
      <c r="GUX102" s="81"/>
      <c r="GUY102" s="81"/>
      <c r="GUZ102" s="81"/>
      <c r="GVA102" s="81"/>
      <c r="GVB102" s="81"/>
      <c r="GVC102" s="81"/>
      <c r="GVD102" s="81"/>
      <c r="GVE102" s="81"/>
      <c r="GVF102" s="81"/>
      <c r="GVG102" s="81"/>
      <c r="GVH102" s="81"/>
      <c r="GVI102" s="81"/>
      <c r="GVJ102" s="81"/>
      <c r="GVK102" s="81"/>
      <c r="GVL102" s="81"/>
      <c r="GVM102" s="81"/>
      <c r="GVN102" s="81"/>
      <c r="GVO102" s="81"/>
      <c r="GVP102" s="81"/>
      <c r="GVQ102" s="81"/>
      <c r="GVR102" s="81"/>
      <c r="GVS102" s="81"/>
      <c r="GVT102" s="81"/>
      <c r="GVU102" s="81"/>
      <c r="GVV102" s="81"/>
      <c r="GVW102" s="81"/>
      <c r="GVX102" s="81"/>
      <c r="GVY102" s="81"/>
      <c r="GVZ102" s="81"/>
      <c r="GWA102" s="81"/>
      <c r="GWB102" s="81"/>
      <c r="GWC102" s="81"/>
      <c r="GWD102" s="81"/>
      <c r="GWE102" s="81"/>
      <c r="GWF102" s="81"/>
      <c r="GWG102" s="81"/>
      <c r="GWH102" s="81"/>
      <c r="GWI102" s="81"/>
      <c r="GWJ102" s="81"/>
      <c r="GWK102" s="81"/>
      <c r="GWL102" s="81"/>
      <c r="GWM102" s="81"/>
      <c r="GWN102" s="81"/>
      <c r="GWO102" s="81"/>
      <c r="GWP102" s="81"/>
      <c r="GWQ102" s="81"/>
      <c r="GWR102" s="81"/>
      <c r="GWS102" s="81"/>
      <c r="GWT102" s="81"/>
      <c r="GWU102" s="81"/>
      <c r="GWV102" s="81"/>
      <c r="GWW102" s="81"/>
      <c r="GWX102" s="81"/>
      <c r="GWY102" s="81"/>
      <c r="GWZ102" s="81"/>
      <c r="GXA102" s="81"/>
      <c r="GXB102" s="81"/>
      <c r="GXC102" s="81"/>
      <c r="GXD102" s="81"/>
      <c r="GXE102" s="81"/>
      <c r="GXF102" s="81"/>
      <c r="GXG102" s="81"/>
      <c r="GXH102" s="81"/>
      <c r="GXI102" s="81"/>
      <c r="GXJ102" s="81"/>
      <c r="GXK102" s="81"/>
      <c r="GXL102" s="81"/>
      <c r="GXM102" s="81"/>
      <c r="GXN102" s="81"/>
      <c r="GXO102" s="81"/>
      <c r="GXP102" s="81"/>
      <c r="GXQ102" s="81"/>
      <c r="GXR102" s="81"/>
      <c r="GXS102" s="81"/>
      <c r="GXT102" s="81"/>
      <c r="GXU102" s="81"/>
      <c r="GXV102" s="81"/>
      <c r="GXW102" s="81"/>
      <c r="GXX102" s="81"/>
      <c r="GXY102" s="81"/>
      <c r="GXZ102" s="81"/>
      <c r="GYA102" s="81"/>
      <c r="GYB102" s="81"/>
      <c r="GYC102" s="81"/>
      <c r="GYD102" s="81"/>
      <c r="GYE102" s="81"/>
      <c r="GYF102" s="81"/>
      <c r="GYG102" s="81"/>
      <c r="GYH102" s="81"/>
      <c r="GYI102" s="81"/>
      <c r="GYJ102" s="81"/>
      <c r="GYK102" s="81"/>
      <c r="GYL102" s="81"/>
      <c r="GYM102" s="81"/>
      <c r="GYN102" s="81"/>
      <c r="GYO102" s="81"/>
      <c r="GYP102" s="81"/>
      <c r="GYQ102" s="81"/>
      <c r="GYR102" s="81"/>
      <c r="GYS102" s="81"/>
      <c r="GYT102" s="81"/>
      <c r="GYU102" s="81"/>
      <c r="GYV102" s="81"/>
      <c r="GYW102" s="81"/>
      <c r="GYX102" s="81"/>
      <c r="GYY102" s="81"/>
      <c r="GYZ102" s="81"/>
      <c r="GZA102" s="81"/>
      <c r="GZB102" s="81"/>
      <c r="GZC102" s="81"/>
      <c r="GZD102" s="81"/>
      <c r="GZE102" s="81"/>
      <c r="GZF102" s="81"/>
      <c r="GZG102" s="81"/>
      <c r="GZH102" s="81"/>
      <c r="GZI102" s="81"/>
      <c r="GZJ102" s="81"/>
      <c r="GZK102" s="81"/>
      <c r="GZL102" s="81"/>
      <c r="GZM102" s="81"/>
      <c r="GZN102" s="81"/>
      <c r="GZO102" s="81"/>
      <c r="GZP102" s="81"/>
      <c r="GZQ102" s="81"/>
      <c r="GZR102" s="81"/>
      <c r="GZS102" s="81"/>
      <c r="GZT102" s="81"/>
      <c r="GZU102" s="81"/>
      <c r="GZV102" s="81"/>
      <c r="GZW102" s="81"/>
      <c r="GZX102" s="81"/>
      <c r="GZY102" s="81"/>
      <c r="GZZ102" s="81"/>
      <c r="HAA102" s="81"/>
      <c r="HAB102" s="81"/>
      <c r="HAC102" s="81"/>
      <c r="HAD102" s="81"/>
      <c r="HAE102" s="81"/>
      <c r="HAF102" s="81"/>
      <c r="HAG102" s="81"/>
      <c r="HAH102" s="81"/>
      <c r="HAI102" s="81"/>
      <c r="HAJ102" s="81"/>
      <c r="HAK102" s="81"/>
      <c r="HAL102" s="81"/>
      <c r="HAM102" s="81"/>
      <c r="HAN102" s="81"/>
      <c r="HAO102" s="81"/>
      <c r="HAP102" s="81"/>
      <c r="HAQ102" s="81"/>
      <c r="HAR102" s="81"/>
      <c r="HAS102" s="81"/>
      <c r="HAT102" s="81"/>
      <c r="HAU102" s="81"/>
      <c r="HAV102" s="81"/>
      <c r="HAW102" s="81"/>
      <c r="HAX102" s="81"/>
      <c r="HAY102" s="81"/>
      <c r="HAZ102" s="81"/>
      <c r="HBA102" s="81"/>
      <c r="HBB102" s="81"/>
      <c r="HBC102" s="81"/>
      <c r="HBD102" s="81"/>
      <c r="HBE102" s="81"/>
      <c r="HBF102" s="81"/>
      <c r="HBG102" s="81"/>
      <c r="HBH102" s="81"/>
      <c r="HBI102" s="81"/>
      <c r="HBJ102" s="81"/>
      <c r="HBK102" s="81"/>
      <c r="HBL102" s="81"/>
      <c r="HBM102" s="81"/>
      <c r="HBN102" s="81"/>
      <c r="HBO102" s="81"/>
      <c r="HBP102" s="81"/>
      <c r="HBQ102" s="81"/>
      <c r="HBR102" s="81"/>
      <c r="HBS102" s="81"/>
      <c r="HBT102" s="81"/>
      <c r="HBU102" s="81"/>
      <c r="HBV102" s="81"/>
      <c r="HBW102" s="81"/>
      <c r="HBX102" s="81"/>
      <c r="HBY102" s="81"/>
      <c r="HBZ102" s="81"/>
      <c r="HCA102" s="81"/>
      <c r="HCB102" s="81"/>
      <c r="HCC102" s="81"/>
      <c r="HCD102" s="81"/>
      <c r="HCE102" s="81"/>
      <c r="HCF102" s="81"/>
      <c r="HCG102" s="81"/>
      <c r="HCH102" s="81"/>
      <c r="HCI102" s="81"/>
      <c r="HCJ102" s="81"/>
      <c r="HCK102" s="81"/>
      <c r="HCL102" s="81"/>
      <c r="HCM102" s="81"/>
      <c r="HCN102" s="81"/>
      <c r="HCO102" s="81"/>
      <c r="HCP102" s="81"/>
      <c r="HCQ102" s="81"/>
      <c r="HCR102" s="81"/>
      <c r="HCS102" s="81"/>
      <c r="HCT102" s="81"/>
      <c r="HCU102" s="81"/>
      <c r="HCV102" s="81"/>
      <c r="HCW102" s="81"/>
      <c r="HCX102" s="81"/>
      <c r="HCY102" s="81"/>
      <c r="HCZ102" s="81"/>
      <c r="HDA102" s="81"/>
      <c r="HDB102" s="81"/>
      <c r="HDC102" s="81"/>
      <c r="HDD102" s="81"/>
      <c r="HDE102" s="81"/>
      <c r="HDF102" s="81"/>
      <c r="HDG102" s="81"/>
      <c r="HDH102" s="81"/>
      <c r="HDI102" s="81"/>
      <c r="HDJ102" s="81"/>
      <c r="HDK102" s="81"/>
      <c r="HDL102" s="81"/>
      <c r="HDM102" s="81"/>
      <c r="HDN102" s="81"/>
      <c r="HDO102" s="81"/>
      <c r="HDP102" s="81"/>
      <c r="HDQ102" s="81"/>
      <c r="HDR102" s="81"/>
      <c r="HDS102" s="81"/>
      <c r="HDT102" s="81"/>
      <c r="HDU102" s="81"/>
      <c r="HDV102" s="81"/>
      <c r="HDW102" s="81"/>
      <c r="HDX102" s="81"/>
      <c r="HDY102" s="81"/>
      <c r="HDZ102" s="81"/>
      <c r="HEA102" s="81"/>
      <c r="HEB102" s="81"/>
      <c r="HEC102" s="81"/>
      <c r="HED102" s="81"/>
      <c r="HEE102" s="81"/>
      <c r="HEF102" s="81"/>
      <c r="HEG102" s="81"/>
      <c r="HEH102" s="81"/>
      <c r="HEI102" s="81"/>
      <c r="HEJ102" s="81"/>
      <c r="HEK102" s="81"/>
      <c r="HEL102" s="81"/>
      <c r="HEM102" s="81"/>
      <c r="HEN102" s="81"/>
      <c r="HEO102" s="81"/>
      <c r="HEP102" s="81"/>
      <c r="HEQ102" s="81"/>
      <c r="HER102" s="81"/>
      <c r="HES102" s="81"/>
      <c r="HET102" s="81"/>
      <c r="HEU102" s="81"/>
      <c r="HEV102" s="81"/>
      <c r="HEW102" s="81"/>
      <c r="HEX102" s="81"/>
      <c r="HEY102" s="81"/>
      <c r="HEZ102" s="81"/>
      <c r="HFA102" s="81"/>
      <c r="HFB102" s="81"/>
      <c r="HFC102" s="81"/>
      <c r="HFD102" s="81"/>
      <c r="HFE102" s="81"/>
      <c r="HFF102" s="81"/>
      <c r="HFG102" s="81"/>
      <c r="HFH102" s="81"/>
      <c r="HFI102" s="81"/>
      <c r="HFJ102" s="81"/>
      <c r="HFK102" s="81"/>
      <c r="HFL102" s="81"/>
      <c r="HFM102" s="81"/>
      <c r="HFN102" s="81"/>
      <c r="HFO102" s="81"/>
      <c r="HFP102" s="81"/>
      <c r="HFQ102" s="81"/>
      <c r="HFR102" s="81"/>
      <c r="HFS102" s="81"/>
      <c r="HFT102" s="81"/>
      <c r="HFU102" s="81"/>
      <c r="HFV102" s="81"/>
      <c r="HFW102" s="81"/>
      <c r="HFX102" s="81"/>
      <c r="HFY102" s="81"/>
      <c r="HFZ102" s="81"/>
      <c r="HGA102" s="81"/>
      <c r="HGB102" s="81"/>
      <c r="HGC102" s="81"/>
      <c r="HGD102" s="81"/>
      <c r="HGE102" s="81"/>
      <c r="HGF102" s="81"/>
      <c r="HGG102" s="81"/>
      <c r="HGH102" s="81"/>
      <c r="HGI102" s="81"/>
      <c r="HGJ102" s="81"/>
      <c r="HGK102" s="81"/>
      <c r="HGL102" s="81"/>
      <c r="HGM102" s="81"/>
      <c r="HGN102" s="81"/>
      <c r="HGO102" s="81"/>
      <c r="HGP102" s="81"/>
      <c r="HGQ102" s="81"/>
      <c r="HGR102" s="81"/>
      <c r="HGS102" s="81"/>
      <c r="HGT102" s="81"/>
      <c r="HGU102" s="81"/>
      <c r="HGV102" s="81"/>
      <c r="HGW102" s="81"/>
      <c r="HGX102" s="81"/>
      <c r="HGY102" s="81"/>
      <c r="HGZ102" s="81"/>
      <c r="HHA102" s="81"/>
      <c r="HHB102" s="81"/>
      <c r="HHC102" s="81"/>
      <c r="HHD102" s="81"/>
      <c r="HHE102" s="81"/>
      <c r="HHF102" s="81"/>
      <c r="HHG102" s="81"/>
      <c r="HHH102" s="81"/>
      <c r="HHI102" s="81"/>
      <c r="HHJ102" s="81"/>
      <c r="HHK102" s="81"/>
      <c r="HHL102" s="81"/>
      <c r="HHM102" s="81"/>
      <c r="HHN102" s="81"/>
      <c r="HHO102" s="81"/>
      <c r="HHP102" s="81"/>
      <c r="HHQ102" s="81"/>
      <c r="HHR102" s="81"/>
      <c r="HHS102" s="81"/>
      <c r="HHT102" s="81"/>
      <c r="HHU102" s="81"/>
      <c r="HHV102" s="81"/>
      <c r="HHW102" s="81"/>
      <c r="HHX102" s="81"/>
      <c r="HHY102" s="81"/>
      <c r="HHZ102" s="81"/>
      <c r="HIA102" s="81"/>
      <c r="HIB102" s="81"/>
      <c r="HIC102" s="81"/>
      <c r="HID102" s="81"/>
      <c r="HIE102" s="81"/>
      <c r="HIF102" s="81"/>
      <c r="HIG102" s="81"/>
      <c r="HIH102" s="81"/>
      <c r="HII102" s="81"/>
      <c r="HIJ102" s="81"/>
      <c r="HIK102" s="81"/>
      <c r="HIL102" s="81"/>
      <c r="HIM102" s="81"/>
      <c r="HIN102" s="81"/>
      <c r="HIO102" s="81"/>
      <c r="HIP102" s="81"/>
      <c r="HIQ102" s="81"/>
      <c r="HIR102" s="81"/>
      <c r="HIS102" s="81"/>
      <c r="HIT102" s="81"/>
      <c r="HIU102" s="81"/>
      <c r="HIV102" s="81"/>
      <c r="HIW102" s="81"/>
      <c r="HIX102" s="81"/>
      <c r="HIY102" s="81"/>
      <c r="HIZ102" s="81"/>
      <c r="HJA102" s="81"/>
      <c r="HJB102" s="81"/>
      <c r="HJC102" s="81"/>
      <c r="HJD102" s="81"/>
      <c r="HJE102" s="81"/>
      <c r="HJF102" s="81"/>
      <c r="HJG102" s="81"/>
      <c r="HJH102" s="81"/>
      <c r="HJI102" s="81"/>
      <c r="HJJ102" s="81"/>
      <c r="HJK102" s="81"/>
      <c r="HJL102" s="81"/>
      <c r="HJM102" s="81"/>
      <c r="HJN102" s="81"/>
      <c r="HJO102" s="81"/>
      <c r="HJP102" s="81"/>
      <c r="HJQ102" s="81"/>
      <c r="HJR102" s="81"/>
      <c r="HJS102" s="81"/>
      <c r="HJT102" s="81"/>
      <c r="HJU102" s="81"/>
      <c r="HJV102" s="81"/>
      <c r="HJW102" s="81"/>
      <c r="HJX102" s="81"/>
      <c r="HJY102" s="81"/>
      <c r="HJZ102" s="81"/>
      <c r="HKA102" s="81"/>
      <c r="HKB102" s="81"/>
      <c r="HKC102" s="81"/>
      <c r="HKD102" s="81"/>
      <c r="HKE102" s="81"/>
      <c r="HKF102" s="81"/>
      <c r="HKG102" s="81"/>
      <c r="HKH102" s="81"/>
      <c r="HKI102" s="81"/>
      <c r="HKJ102" s="81"/>
      <c r="HKK102" s="81"/>
      <c r="HKL102" s="81"/>
      <c r="HKM102" s="81"/>
      <c r="HKN102" s="81"/>
      <c r="HKO102" s="81"/>
      <c r="HKP102" s="81"/>
      <c r="HKQ102" s="81"/>
      <c r="HKR102" s="81"/>
      <c r="HKS102" s="81"/>
      <c r="HKT102" s="81"/>
      <c r="HKU102" s="81"/>
      <c r="HKV102" s="81"/>
      <c r="HKW102" s="81"/>
      <c r="HKX102" s="81"/>
      <c r="HKY102" s="81"/>
      <c r="HKZ102" s="81"/>
      <c r="HLA102" s="81"/>
      <c r="HLB102" s="81"/>
      <c r="HLC102" s="81"/>
      <c r="HLD102" s="81"/>
      <c r="HLE102" s="81"/>
      <c r="HLF102" s="81"/>
      <c r="HLG102" s="81"/>
      <c r="HLH102" s="81"/>
      <c r="HLI102" s="81"/>
      <c r="HLJ102" s="81"/>
      <c r="HLK102" s="81"/>
      <c r="HLL102" s="81"/>
      <c r="HLM102" s="81"/>
      <c r="HLN102" s="81"/>
      <c r="HLO102" s="81"/>
      <c r="HLP102" s="81"/>
      <c r="HLQ102" s="81"/>
      <c r="HLR102" s="81"/>
      <c r="HLS102" s="81"/>
      <c r="HLT102" s="81"/>
      <c r="HLU102" s="81"/>
      <c r="HLV102" s="81"/>
      <c r="HLW102" s="81"/>
      <c r="HLX102" s="81"/>
      <c r="HLY102" s="81"/>
      <c r="HLZ102" s="81"/>
      <c r="HMA102" s="81"/>
      <c r="HMB102" s="81"/>
      <c r="HMC102" s="81"/>
      <c r="HMD102" s="81"/>
      <c r="HME102" s="81"/>
      <c r="HMF102" s="81"/>
      <c r="HMG102" s="81"/>
      <c r="HMH102" s="81"/>
      <c r="HMI102" s="81"/>
      <c r="HMJ102" s="81"/>
      <c r="HMK102" s="81"/>
      <c r="HML102" s="81"/>
      <c r="HMM102" s="81"/>
      <c r="HMN102" s="81"/>
      <c r="HMO102" s="81"/>
      <c r="HMP102" s="81"/>
      <c r="HMQ102" s="81"/>
      <c r="HMR102" s="81"/>
      <c r="HMS102" s="81"/>
      <c r="HMT102" s="81"/>
      <c r="HMU102" s="81"/>
      <c r="HMV102" s="81"/>
      <c r="HMW102" s="81"/>
      <c r="HMX102" s="81"/>
      <c r="HMY102" s="81"/>
      <c r="HMZ102" s="81"/>
      <c r="HNA102" s="81"/>
      <c r="HNB102" s="81"/>
      <c r="HNC102" s="81"/>
      <c r="HND102" s="81"/>
      <c r="HNE102" s="81"/>
      <c r="HNF102" s="81"/>
      <c r="HNG102" s="81"/>
      <c r="HNH102" s="81"/>
      <c r="HNI102" s="81"/>
      <c r="HNJ102" s="81"/>
      <c r="HNK102" s="81"/>
      <c r="HNL102" s="81"/>
      <c r="HNM102" s="81"/>
      <c r="HNN102" s="81"/>
      <c r="HNO102" s="81"/>
      <c r="HNP102" s="81"/>
      <c r="HNQ102" s="81"/>
      <c r="HNR102" s="81"/>
      <c r="HNS102" s="81"/>
      <c r="HNT102" s="81"/>
      <c r="HNU102" s="81"/>
      <c r="HNV102" s="81"/>
      <c r="HNW102" s="81"/>
      <c r="HNX102" s="81"/>
      <c r="HNY102" s="81"/>
      <c r="HNZ102" s="81"/>
      <c r="HOA102" s="81"/>
      <c r="HOB102" s="81"/>
      <c r="HOC102" s="81"/>
      <c r="HOD102" s="81"/>
      <c r="HOE102" s="81"/>
      <c r="HOF102" s="81"/>
      <c r="HOG102" s="81"/>
      <c r="HOH102" s="81"/>
      <c r="HOI102" s="81"/>
      <c r="HOJ102" s="81"/>
      <c r="HOK102" s="81"/>
      <c r="HOL102" s="81"/>
      <c r="HOM102" s="81"/>
      <c r="HON102" s="81"/>
      <c r="HOO102" s="81"/>
      <c r="HOP102" s="81"/>
      <c r="HOQ102" s="81"/>
      <c r="HOR102" s="81"/>
      <c r="HOS102" s="81"/>
      <c r="HOT102" s="81"/>
      <c r="HOU102" s="81"/>
      <c r="HOV102" s="81"/>
      <c r="HOW102" s="81"/>
      <c r="HOX102" s="81"/>
      <c r="HOY102" s="81"/>
      <c r="HOZ102" s="81"/>
      <c r="HPA102" s="81"/>
      <c r="HPB102" s="81"/>
      <c r="HPC102" s="81"/>
      <c r="HPD102" s="81"/>
      <c r="HPE102" s="81"/>
      <c r="HPF102" s="81"/>
      <c r="HPG102" s="81"/>
      <c r="HPH102" s="81"/>
      <c r="HPI102" s="81"/>
      <c r="HPJ102" s="81"/>
      <c r="HPK102" s="81"/>
      <c r="HPL102" s="81"/>
      <c r="HPM102" s="81"/>
      <c r="HPN102" s="81"/>
      <c r="HPO102" s="81"/>
      <c r="HPP102" s="81"/>
      <c r="HPQ102" s="81"/>
      <c r="HPR102" s="81"/>
      <c r="HPS102" s="81"/>
      <c r="HPT102" s="81"/>
      <c r="HPU102" s="81"/>
      <c r="HPV102" s="81"/>
      <c r="HPW102" s="81"/>
      <c r="HPX102" s="81"/>
      <c r="HPY102" s="81"/>
      <c r="HPZ102" s="81"/>
      <c r="HQA102" s="81"/>
      <c r="HQB102" s="81"/>
      <c r="HQC102" s="81"/>
      <c r="HQD102" s="81"/>
      <c r="HQE102" s="81"/>
      <c r="HQF102" s="81"/>
      <c r="HQG102" s="81"/>
      <c r="HQH102" s="81"/>
      <c r="HQI102" s="81"/>
      <c r="HQJ102" s="81"/>
      <c r="HQK102" s="81"/>
      <c r="HQL102" s="81"/>
      <c r="HQM102" s="81"/>
      <c r="HQN102" s="81"/>
      <c r="HQO102" s="81"/>
      <c r="HQP102" s="81"/>
      <c r="HQQ102" s="81"/>
      <c r="HQR102" s="81"/>
      <c r="HQS102" s="81"/>
      <c r="HQT102" s="81"/>
      <c r="HQU102" s="81"/>
      <c r="HQV102" s="81"/>
      <c r="HQW102" s="81"/>
      <c r="HQX102" s="81"/>
      <c r="HQY102" s="81"/>
      <c r="HQZ102" s="81"/>
      <c r="HRA102" s="81"/>
      <c r="HRB102" s="81"/>
      <c r="HRC102" s="81"/>
      <c r="HRD102" s="81"/>
      <c r="HRE102" s="81"/>
      <c r="HRF102" s="81"/>
      <c r="HRG102" s="81"/>
      <c r="HRH102" s="81"/>
      <c r="HRI102" s="81"/>
      <c r="HRJ102" s="81"/>
      <c r="HRK102" s="81"/>
      <c r="HRL102" s="81"/>
      <c r="HRM102" s="81"/>
      <c r="HRN102" s="81"/>
      <c r="HRO102" s="81"/>
      <c r="HRP102" s="81"/>
      <c r="HRQ102" s="81"/>
      <c r="HRR102" s="81"/>
      <c r="HRS102" s="81"/>
      <c r="HRT102" s="81"/>
      <c r="HRU102" s="81"/>
      <c r="HRV102" s="81"/>
      <c r="HRW102" s="81"/>
      <c r="HRX102" s="81"/>
      <c r="HRY102" s="81"/>
      <c r="HRZ102" s="81"/>
      <c r="HSA102" s="81"/>
      <c r="HSB102" s="81"/>
      <c r="HSC102" s="81"/>
      <c r="HSD102" s="81"/>
      <c r="HSE102" s="81"/>
      <c r="HSF102" s="81"/>
      <c r="HSG102" s="81"/>
      <c r="HSH102" s="81"/>
      <c r="HSI102" s="81"/>
      <c r="HSJ102" s="81"/>
      <c r="HSK102" s="81"/>
      <c r="HSL102" s="81"/>
      <c r="HSM102" s="81"/>
      <c r="HSN102" s="81"/>
      <c r="HSO102" s="81"/>
      <c r="HSP102" s="81"/>
      <c r="HSQ102" s="81"/>
      <c r="HSR102" s="81"/>
      <c r="HSS102" s="81"/>
      <c r="HST102" s="81"/>
      <c r="HSU102" s="81"/>
      <c r="HSV102" s="81"/>
      <c r="HSW102" s="81"/>
      <c r="HSX102" s="81"/>
      <c r="HSY102" s="81"/>
      <c r="HSZ102" s="81"/>
      <c r="HTA102" s="81"/>
      <c r="HTB102" s="81"/>
      <c r="HTC102" s="81"/>
      <c r="HTD102" s="81"/>
      <c r="HTE102" s="81"/>
      <c r="HTF102" s="81"/>
      <c r="HTG102" s="81"/>
      <c r="HTH102" s="81"/>
      <c r="HTI102" s="81"/>
      <c r="HTJ102" s="81"/>
      <c r="HTK102" s="81"/>
      <c r="HTL102" s="81"/>
      <c r="HTM102" s="81"/>
      <c r="HTN102" s="81"/>
      <c r="HTO102" s="81"/>
      <c r="HTP102" s="81"/>
      <c r="HTQ102" s="81"/>
      <c r="HTR102" s="81"/>
      <c r="HTS102" s="81"/>
      <c r="HTT102" s="81"/>
      <c r="HTU102" s="81"/>
      <c r="HTV102" s="81"/>
      <c r="HTW102" s="81"/>
      <c r="HTX102" s="81"/>
      <c r="HTY102" s="81"/>
      <c r="HTZ102" s="81"/>
      <c r="HUA102" s="81"/>
      <c r="HUB102" s="81"/>
      <c r="HUC102" s="81"/>
      <c r="HUD102" s="81"/>
      <c r="HUE102" s="81"/>
      <c r="HUF102" s="81"/>
      <c r="HUG102" s="81"/>
      <c r="HUH102" s="81"/>
      <c r="HUI102" s="81"/>
      <c r="HUJ102" s="81"/>
      <c r="HUK102" s="81"/>
      <c r="HUL102" s="81"/>
      <c r="HUM102" s="81"/>
      <c r="HUN102" s="81"/>
      <c r="HUO102" s="81"/>
      <c r="HUP102" s="81"/>
      <c r="HUQ102" s="81"/>
      <c r="HUR102" s="81"/>
      <c r="HUS102" s="81"/>
      <c r="HUT102" s="81"/>
      <c r="HUU102" s="81"/>
      <c r="HUV102" s="81"/>
      <c r="HUW102" s="81"/>
      <c r="HUX102" s="81"/>
      <c r="HUY102" s="81"/>
      <c r="HUZ102" s="81"/>
      <c r="HVA102" s="81"/>
      <c r="HVB102" s="81"/>
      <c r="HVC102" s="81"/>
      <c r="HVD102" s="81"/>
      <c r="HVE102" s="81"/>
      <c r="HVF102" s="81"/>
      <c r="HVG102" s="81"/>
      <c r="HVH102" s="81"/>
      <c r="HVI102" s="81"/>
      <c r="HVJ102" s="81"/>
      <c r="HVK102" s="81"/>
      <c r="HVL102" s="81"/>
      <c r="HVM102" s="81"/>
      <c r="HVN102" s="81"/>
      <c r="HVO102" s="81"/>
      <c r="HVP102" s="81"/>
      <c r="HVQ102" s="81"/>
      <c r="HVR102" s="81"/>
      <c r="HVS102" s="81"/>
      <c r="HVT102" s="81"/>
      <c r="HVU102" s="81"/>
      <c r="HVV102" s="81"/>
      <c r="HVW102" s="81"/>
      <c r="HVX102" s="81"/>
      <c r="HVY102" s="81"/>
      <c r="HVZ102" s="81"/>
      <c r="HWA102" s="81"/>
      <c r="HWB102" s="81"/>
      <c r="HWC102" s="81"/>
      <c r="HWD102" s="81"/>
      <c r="HWE102" s="81"/>
      <c r="HWF102" s="81"/>
      <c r="HWG102" s="81"/>
      <c r="HWH102" s="81"/>
      <c r="HWI102" s="81"/>
      <c r="HWJ102" s="81"/>
      <c r="HWK102" s="81"/>
      <c r="HWL102" s="81"/>
      <c r="HWM102" s="81"/>
      <c r="HWN102" s="81"/>
      <c r="HWO102" s="81"/>
      <c r="HWP102" s="81"/>
      <c r="HWQ102" s="81"/>
      <c r="HWR102" s="81"/>
      <c r="HWS102" s="81"/>
      <c r="HWT102" s="81"/>
      <c r="HWU102" s="81"/>
      <c r="HWV102" s="81"/>
      <c r="HWW102" s="81"/>
      <c r="HWX102" s="81"/>
      <c r="HWY102" s="81"/>
      <c r="HWZ102" s="81"/>
      <c r="HXA102" s="81"/>
      <c r="HXB102" s="81"/>
      <c r="HXC102" s="81"/>
      <c r="HXD102" s="81"/>
      <c r="HXE102" s="81"/>
      <c r="HXF102" s="81"/>
      <c r="HXG102" s="81"/>
      <c r="HXH102" s="81"/>
      <c r="HXI102" s="81"/>
      <c r="HXJ102" s="81"/>
      <c r="HXK102" s="81"/>
      <c r="HXL102" s="81"/>
      <c r="HXM102" s="81"/>
      <c r="HXN102" s="81"/>
      <c r="HXO102" s="81"/>
      <c r="HXP102" s="81"/>
      <c r="HXQ102" s="81"/>
      <c r="HXR102" s="81"/>
      <c r="HXS102" s="81"/>
      <c r="HXT102" s="81"/>
      <c r="HXU102" s="81"/>
      <c r="HXV102" s="81"/>
      <c r="HXW102" s="81"/>
      <c r="HXX102" s="81"/>
      <c r="HXY102" s="81"/>
      <c r="HXZ102" s="81"/>
      <c r="HYA102" s="81"/>
      <c r="HYB102" s="81"/>
      <c r="HYC102" s="81"/>
      <c r="HYD102" s="81"/>
      <c r="HYE102" s="81"/>
      <c r="HYF102" s="81"/>
      <c r="HYG102" s="81"/>
      <c r="HYH102" s="81"/>
      <c r="HYI102" s="81"/>
      <c r="HYJ102" s="81"/>
      <c r="HYK102" s="81"/>
      <c r="HYL102" s="81"/>
      <c r="HYM102" s="81"/>
      <c r="HYN102" s="81"/>
      <c r="HYO102" s="81"/>
      <c r="HYP102" s="81"/>
      <c r="HYQ102" s="81"/>
      <c r="HYR102" s="81"/>
      <c r="HYS102" s="81"/>
      <c r="HYT102" s="81"/>
      <c r="HYU102" s="81"/>
      <c r="HYV102" s="81"/>
      <c r="HYW102" s="81"/>
      <c r="HYX102" s="81"/>
      <c r="HYY102" s="81"/>
      <c r="HYZ102" s="81"/>
      <c r="HZA102" s="81"/>
      <c r="HZB102" s="81"/>
      <c r="HZC102" s="81"/>
      <c r="HZD102" s="81"/>
      <c r="HZE102" s="81"/>
      <c r="HZF102" s="81"/>
      <c r="HZG102" s="81"/>
      <c r="HZH102" s="81"/>
      <c r="HZI102" s="81"/>
      <c r="HZJ102" s="81"/>
      <c r="HZK102" s="81"/>
      <c r="HZL102" s="81"/>
      <c r="HZM102" s="81"/>
      <c r="HZN102" s="81"/>
      <c r="HZO102" s="81"/>
      <c r="HZP102" s="81"/>
      <c r="HZQ102" s="81"/>
      <c r="HZR102" s="81"/>
      <c r="HZS102" s="81"/>
      <c r="HZT102" s="81"/>
      <c r="HZU102" s="81"/>
      <c r="HZV102" s="81"/>
      <c r="HZW102" s="81"/>
      <c r="HZX102" s="81"/>
      <c r="HZY102" s="81"/>
      <c r="HZZ102" s="81"/>
      <c r="IAA102" s="81"/>
      <c r="IAB102" s="81"/>
      <c r="IAC102" s="81"/>
      <c r="IAD102" s="81"/>
      <c r="IAE102" s="81"/>
      <c r="IAF102" s="81"/>
      <c r="IAG102" s="81"/>
      <c r="IAH102" s="81"/>
      <c r="IAI102" s="81"/>
      <c r="IAJ102" s="81"/>
      <c r="IAK102" s="81"/>
      <c r="IAL102" s="81"/>
      <c r="IAM102" s="81"/>
      <c r="IAN102" s="81"/>
      <c r="IAO102" s="81"/>
      <c r="IAP102" s="81"/>
      <c r="IAQ102" s="81"/>
      <c r="IAR102" s="81"/>
      <c r="IAS102" s="81"/>
      <c r="IAT102" s="81"/>
      <c r="IAU102" s="81"/>
      <c r="IAV102" s="81"/>
      <c r="IAW102" s="81"/>
      <c r="IAX102" s="81"/>
      <c r="IAY102" s="81"/>
      <c r="IAZ102" s="81"/>
      <c r="IBA102" s="81"/>
      <c r="IBB102" s="81"/>
      <c r="IBC102" s="81"/>
      <c r="IBD102" s="81"/>
      <c r="IBE102" s="81"/>
      <c r="IBF102" s="81"/>
      <c r="IBG102" s="81"/>
      <c r="IBH102" s="81"/>
      <c r="IBI102" s="81"/>
      <c r="IBJ102" s="81"/>
      <c r="IBK102" s="81"/>
      <c r="IBL102" s="81"/>
      <c r="IBM102" s="81"/>
      <c r="IBN102" s="81"/>
      <c r="IBO102" s="81"/>
      <c r="IBP102" s="81"/>
      <c r="IBQ102" s="81"/>
      <c r="IBR102" s="81"/>
      <c r="IBS102" s="81"/>
      <c r="IBT102" s="81"/>
      <c r="IBU102" s="81"/>
      <c r="IBV102" s="81"/>
      <c r="IBW102" s="81"/>
      <c r="IBX102" s="81"/>
      <c r="IBY102" s="81"/>
      <c r="IBZ102" s="81"/>
      <c r="ICA102" s="81"/>
      <c r="ICB102" s="81"/>
      <c r="ICC102" s="81"/>
      <c r="ICD102" s="81"/>
      <c r="ICE102" s="81"/>
      <c r="ICF102" s="81"/>
      <c r="ICG102" s="81"/>
      <c r="ICH102" s="81"/>
      <c r="ICI102" s="81"/>
      <c r="ICJ102" s="81"/>
      <c r="ICK102" s="81"/>
      <c r="ICL102" s="81"/>
      <c r="ICM102" s="81"/>
      <c r="ICN102" s="81"/>
      <c r="ICO102" s="81"/>
      <c r="ICP102" s="81"/>
      <c r="ICQ102" s="81"/>
      <c r="ICR102" s="81"/>
      <c r="ICS102" s="81"/>
      <c r="ICT102" s="81"/>
      <c r="ICU102" s="81"/>
      <c r="ICV102" s="81"/>
      <c r="ICW102" s="81"/>
      <c r="ICX102" s="81"/>
      <c r="ICY102" s="81"/>
      <c r="ICZ102" s="81"/>
      <c r="IDA102" s="81"/>
      <c r="IDB102" s="81"/>
      <c r="IDC102" s="81"/>
      <c r="IDD102" s="81"/>
      <c r="IDE102" s="81"/>
      <c r="IDF102" s="81"/>
      <c r="IDG102" s="81"/>
      <c r="IDH102" s="81"/>
      <c r="IDI102" s="81"/>
      <c r="IDJ102" s="81"/>
      <c r="IDK102" s="81"/>
      <c r="IDL102" s="81"/>
      <c r="IDM102" s="81"/>
      <c r="IDN102" s="81"/>
      <c r="IDO102" s="81"/>
      <c r="IDP102" s="81"/>
      <c r="IDQ102" s="81"/>
      <c r="IDR102" s="81"/>
      <c r="IDS102" s="81"/>
      <c r="IDT102" s="81"/>
      <c r="IDU102" s="81"/>
      <c r="IDV102" s="81"/>
      <c r="IDW102" s="81"/>
      <c r="IDX102" s="81"/>
      <c r="IDY102" s="81"/>
      <c r="IDZ102" s="81"/>
      <c r="IEA102" s="81"/>
      <c r="IEB102" s="81"/>
      <c r="IEC102" s="81"/>
      <c r="IED102" s="81"/>
      <c r="IEE102" s="81"/>
      <c r="IEF102" s="81"/>
      <c r="IEG102" s="81"/>
      <c r="IEH102" s="81"/>
      <c r="IEI102" s="81"/>
      <c r="IEJ102" s="81"/>
      <c r="IEK102" s="81"/>
      <c r="IEL102" s="81"/>
      <c r="IEM102" s="81"/>
      <c r="IEN102" s="81"/>
      <c r="IEO102" s="81"/>
      <c r="IEP102" s="81"/>
      <c r="IEQ102" s="81"/>
      <c r="IER102" s="81"/>
      <c r="IES102" s="81"/>
      <c r="IET102" s="81"/>
      <c r="IEU102" s="81"/>
      <c r="IEV102" s="81"/>
      <c r="IEW102" s="81"/>
      <c r="IEX102" s="81"/>
      <c r="IEY102" s="81"/>
      <c r="IEZ102" s="81"/>
      <c r="IFA102" s="81"/>
      <c r="IFB102" s="81"/>
      <c r="IFC102" s="81"/>
      <c r="IFD102" s="81"/>
      <c r="IFE102" s="81"/>
      <c r="IFF102" s="81"/>
      <c r="IFG102" s="81"/>
      <c r="IFH102" s="81"/>
      <c r="IFI102" s="81"/>
      <c r="IFJ102" s="81"/>
      <c r="IFK102" s="81"/>
      <c r="IFL102" s="81"/>
      <c r="IFM102" s="81"/>
      <c r="IFN102" s="81"/>
      <c r="IFO102" s="81"/>
      <c r="IFP102" s="81"/>
      <c r="IFQ102" s="81"/>
      <c r="IFR102" s="81"/>
      <c r="IFS102" s="81"/>
      <c r="IFT102" s="81"/>
      <c r="IFU102" s="81"/>
      <c r="IFV102" s="81"/>
      <c r="IFW102" s="81"/>
      <c r="IFX102" s="81"/>
      <c r="IFY102" s="81"/>
      <c r="IFZ102" s="81"/>
      <c r="IGA102" s="81"/>
      <c r="IGB102" s="81"/>
      <c r="IGC102" s="81"/>
      <c r="IGD102" s="81"/>
      <c r="IGE102" s="81"/>
      <c r="IGF102" s="81"/>
      <c r="IGG102" s="81"/>
      <c r="IGH102" s="81"/>
      <c r="IGI102" s="81"/>
      <c r="IGJ102" s="81"/>
      <c r="IGK102" s="81"/>
      <c r="IGL102" s="81"/>
      <c r="IGM102" s="81"/>
      <c r="IGN102" s="81"/>
      <c r="IGO102" s="81"/>
      <c r="IGP102" s="81"/>
      <c r="IGQ102" s="81"/>
      <c r="IGR102" s="81"/>
      <c r="IGS102" s="81"/>
      <c r="IGT102" s="81"/>
      <c r="IGU102" s="81"/>
      <c r="IGV102" s="81"/>
      <c r="IGW102" s="81"/>
      <c r="IGX102" s="81"/>
      <c r="IGY102" s="81"/>
      <c r="IGZ102" s="81"/>
      <c r="IHA102" s="81"/>
      <c r="IHB102" s="81"/>
      <c r="IHC102" s="81"/>
      <c r="IHD102" s="81"/>
      <c r="IHE102" s="81"/>
      <c r="IHF102" s="81"/>
      <c r="IHG102" s="81"/>
      <c r="IHH102" s="81"/>
      <c r="IHI102" s="81"/>
      <c r="IHJ102" s="81"/>
      <c r="IHK102" s="81"/>
      <c r="IHL102" s="81"/>
      <c r="IHM102" s="81"/>
      <c r="IHN102" s="81"/>
      <c r="IHO102" s="81"/>
      <c r="IHP102" s="81"/>
      <c r="IHQ102" s="81"/>
      <c r="IHR102" s="81"/>
      <c r="IHS102" s="81"/>
      <c r="IHT102" s="81"/>
      <c r="IHU102" s="81"/>
      <c r="IHV102" s="81"/>
      <c r="IHW102" s="81"/>
      <c r="IHX102" s="81"/>
      <c r="IHY102" s="81"/>
      <c r="IHZ102" s="81"/>
      <c r="IIA102" s="81"/>
      <c r="IIB102" s="81"/>
      <c r="IIC102" s="81"/>
      <c r="IID102" s="81"/>
      <c r="IIE102" s="81"/>
      <c r="IIF102" s="81"/>
      <c r="IIG102" s="81"/>
      <c r="IIH102" s="81"/>
      <c r="III102" s="81"/>
      <c r="IIJ102" s="81"/>
      <c r="IIK102" s="81"/>
      <c r="IIL102" s="81"/>
      <c r="IIM102" s="81"/>
      <c r="IIN102" s="81"/>
      <c r="IIO102" s="81"/>
      <c r="IIP102" s="81"/>
      <c r="IIQ102" s="81"/>
      <c r="IIR102" s="81"/>
      <c r="IIS102" s="81"/>
      <c r="IIT102" s="81"/>
      <c r="IIU102" s="81"/>
      <c r="IIV102" s="81"/>
      <c r="IIW102" s="81"/>
      <c r="IIX102" s="81"/>
      <c r="IIY102" s="81"/>
      <c r="IIZ102" s="81"/>
      <c r="IJA102" s="81"/>
      <c r="IJB102" s="81"/>
      <c r="IJC102" s="81"/>
      <c r="IJD102" s="81"/>
      <c r="IJE102" s="81"/>
      <c r="IJF102" s="81"/>
      <c r="IJG102" s="81"/>
      <c r="IJH102" s="81"/>
      <c r="IJI102" s="81"/>
      <c r="IJJ102" s="81"/>
      <c r="IJK102" s="81"/>
      <c r="IJL102" s="81"/>
      <c r="IJM102" s="81"/>
      <c r="IJN102" s="81"/>
      <c r="IJO102" s="81"/>
      <c r="IJP102" s="81"/>
      <c r="IJQ102" s="81"/>
      <c r="IJR102" s="81"/>
      <c r="IJS102" s="81"/>
      <c r="IJT102" s="81"/>
      <c r="IJU102" s="81"/>
      <c r="IJV102" s="81"/>
      <c r="IJW102" s="81"/>
      <c r="IJX102" s="81"/>
      <c r="IJY102" s="81"/>
      <c r="IJZ102" s="81"/>
      <c r="IKA102" s="81"/>
      <c r="IKB102" s="81"/>
      <c r="IKC102" s="81"/>
      <c r="IKD102" s="81"/>
      <c r="IKE102" s="81"/>
      <c r="IKF102" s="81"/>
      <c r="IKG102" s="81"/>
      <c r="IKH102" s="81"/>
      <c r="IKI102" s="81"/>
      <c r="IKJ102" s="81"/>
      <c r="IKK102" s="81"/>
      <c r="IKL102" s="81"/>
      <c r="IKM102" s="81"/>
      <c r="IKN102" s="81"/>
      <c r="IKO102" s="81"/>
      <c r="IKP102" s="81"/>
      <c r="IKQ102" s="81"/>
      <c r="IKR102" s="81"/>
      <c r="IKS102" s="81"/>
      <c r="IKT102" s="81"/>
      <c r="IKU102" s="81"/>
      <c r="IKV102" s="81"/>
      <c r="IKW102" s="81"/>
      <c r="IKX102" s="81"/>
      <c r="IKY102" s="81"/>
      <c r="IKZ102" s="81"/>
      <c r="ILA102" s="81"/>
      <c r="ILB102" s="81"/>
      <c r="ILC102" s="81"/>
      <c r="ILD102" s="81"/>
      <c r="ILE102" s="81"/>
      <c r="ILF102" s="81"/>
      <c r="ILG102" s="81"/>
      <c r="ILH102" s="81"/>
      <c r="ILI102" s="81"/>
      <c r="ILJ102" s="81"/>
      <c r="ILK102" s="81"/>
      <c r="ILL102" s="81"/>
      <c r="ILM102" s="81"/>
      <c r="ILN102" s="81"/>
      <c r="ILO102" s="81"/>
      <c r="ILP102" s="81"/>
      <c r="ILQ102" s="81"/>
      <c r="ILR102" s="81"/>
      <c r="ILS102" s="81"/>
      <c r="ILT102" s="81"/>
      <c r="ILU102" s="81"/>
      <c r="ILV102" s="81"/>
      <c r="ILW102" s="81"/>
      <c r="ILX102" s="81"/>
      <c r="ILY102" s="81"/>
      <c r="ILZ102" s="81"/>
      <c r="IMA102" s="81"/>
      <c r="IMB102" s="81"/>
      <c r="IMC102" s="81"/>
      <c r="IMD102" s="81"/>
      <c r="IME102" s="81"/>
      <c r="IMF102" s="81"/>
      <c r="IMG102" s="81"/>
      <c r="IMH102" s="81"/>
      <c r="IMI102" s="81"/>
      <c r="IMJ102" s="81"/>
      <c r="IMK102" s="81"/>
      <c r="IML102" s="81"/>
      <c r="IMM102" s="81"/>
      <c r="IMN102" s="81"/>
      <c r="IMO102" s="81"/>
      <c r="IMP102" s="81"/>
      <c r="IMQ102" s="81"/>
      <c r="IMR102" s="81"/>
      <c r="IMS102" s="81"/>
      <c r="IMT102" s="81"/>
      <c r="IMU102" s="81"/>
      <c r="IMV102" s="81"/>
      <c r="IMW102" s="81"/>
      <c r="IMX102" s="81"/>
      <c r="IMY102" s="81"/>
      <c r="IMZ102" s="81"/>
      <c r="INA102" s="81"/>
      <c r="INB102" s="81"/>
      <c r="INC102" s="81"/>
      <c r="IND102" s="81"/>
      <c r="INE102" s="81"/>
      <c r="INF102" s="81"/>
      <c r="ING102" s="81"/>
      <c r="INH102" s="81"/>
      <c r="INI102" s="81"/>
      <c r="INJ102" s="81"/>
      <c r="INK102" s="81"/>
      <c r="INL102" s="81"/>
      <c r="INM102" s="81"/>
      <c r="INN102" s="81"/>
      <c r="INO102" s="81"/>
      <c r="INP102" s="81"/>
      <c r="INQ102" s="81"/>
      <c r="INR102" s="81"/>
      <c r="INS102" s="81"/>
      <c r="INT102" s="81"/>
      <c r="INU102" s="81"/>
      <c r="INV102" s="81"/>
      <c r="INW102" s="81"/>
      <c r="INX102" s="81"/>
      <c r="INY102" s="81"/>
      <c r="INZ102" s="81"/>
      <c r="IOA102" s="81"/>
      <c r="IOB102" s="81"/>
      <c r="IOC102" s="81"/>
      <c r="IOD102" s="81"/>
      <c r="IOE102" s="81"/>
      <c r="IOF102" s="81"/>
      <c r="IOG102" s="81"/>
      <c r="IOH102" s="81"/>
      <c r="IOI102" s="81"/>
      <c r="IOJ102" s="81"/>
      <c r="IOK102" s="81"/>
      <c r="IOL102" s="81"/>
      <c r="IOM102" s="81"/>
      <c r="ION102" s="81"/>
      <c r="IOO102" s="81"/>
      <c r="IOP102" s="81"/>
      <c r="IOQ102" s="81"/>
      <c r="IOR102" s="81"/>
      <c r="IOS102" s="81"/>
      <c r="IOT102" s="81"/>
      <c r="IOU102" s="81"/>
      <c r="IOV102" s="81"/>
      <c r="IOW102" s="81"/>
      <c r="IOX102" s="81"/>
      <c r="IOY102" s="81"/>
      <c r="IOZ102" s="81"/>
      <c r="IPA102" s="81"/>
      <c r="IPB102" s="81"/>
      <c r="IPC102" s="81"/>
      <c r="IPD102" s="81"/>
      <c r="IPE102" s="81"/>
      <c r="IPF102" s="81"/>
      <c r="IPG102" s="81"/>
      <c r="IPH102" s="81"/>
      <c r="IPI102" s="81"/>
      <c r="IPJ102" s="81"/>
      <c r="IPK102" s="81"/>
      <c r="IPL102" s="81"/>
      <c r="IPM102" s="81"/>
      <c r="IPN102" s="81"/>
      <c r="IPO102" s="81"/>
      <c r="IPP102" s="81"/>
      <c r="IPQ102" s="81"/>
      <c r="IPR102" s="81"/>
      <c r="IPS102" s="81"/>
      <c r="IPT102" s="81"/>
      <c r="IPU102" s="81"/>
      <c r="IPV102" s="81"/>
      <c r="IPW102" s="81"/>
      <c r="IPX102" s="81"/>
      <c r="IPY102" s="81"/>
      <c r="IPZ102" s="81"/>
      <c r="IQA102" s="81"/>
      <c r="IQB102" s="81"/>
      <c r="IQC102" s="81"/>
      <c r="IQD102" s="81"/>
      <c r="IQE102" s="81"/>
      <c r="IQF102" s="81"/>
      <c r="IQG102" s="81"/>
      <c r="IQH102" s="81"/>
      <c r="IQI102" s="81"/>
      <c r="IQJ102" s="81"/>
      <c r="IQK102" s="81"/>
      <c r="IQL102" s="81"/>
      <c r="IQM102" s="81"/>
      <c r="IQN102" s="81"/>
      <c r="IQO102" s="81"/>
      <c r="IQP102" s="81"/>
      <c r="IQQ102" s="81"/>
      <c r="IQR102" s="81"/>
      <c r="IQS102" s="81"/>
      <c r="IQT102" s="81"/>
      <c r="IQU102" s="81"/>
      <c r="IQV102" s="81"/>
      <c r="IQW102" s="81"/>
      <c r="IQX102" s="81"/>
      <c r="IQY102" s="81"/>
      <c r="IQZ102" s="81"/>
      <c r="IRA102" s="81"/>
      <c r="IRB102" s="81"/>
      <c r="IRC102" s="81"/>
      <c r="IRD102" s="81"/>
      <c r="IRE102" s="81"/>
      <c r="IRF102" s="81"/>
      <c r="IRG102" s="81"/>
      <c r="IRH102" s="81"/>
      <c r="IRI102" s="81"/>
      <c r="IRJ102" s="81"/>
      <c r="IRK102" s="81"/>
      <c r="IRL102" s="81"/>
      <c r="IRM102" s="81"/>
      <c r="IRN102" s="81"/>
      <c r="IRO102" s="81"/>
      <c r="IRP102" s="81"/>
      <c r="IRQ102" s="81"/>
      <c r="IRR102" s="81"/>
      <c r="IRS102" s="81"/>
      <c r="IRT102" s="81"/>
      <c r="IRU102" s="81"/>
      <c r="IRV102" s="81"/>
      <c r="IRW102" s="81"/>
      <c r="IRX102" s="81"/>
      <c r="IRY102" s="81"/>
      <c r="IRZ102" s="81"/>
      <c r="ISA102" s="81"/>
      <c r="ISB102" s="81"/>
      <c r="ISC102" s="81"/>
      <c r="ISD102" s="81"/>
      <c r="ISE102" s="81"/>
      <c r="ISF102" s="81"/>
      <c r="ISG102" s="81"/>
      <c r="ISH102" s="81"/>
      <c r="ISI102" s="81"/>
      <c r="ISJ102" s="81"/>
      <c r="ISK102" s="81"/>
      <c r="ISL102" s="81"/>
      <c r="ISM102" s="81"/>
      <c r="ISN102" s="81"/>
      <c r="ISO102" s="81"/>
      <c r="ISP102" s="81"/>
      <c r="ISQ102" s="81"/>
      <c r="ISR102" s="81"/>
      <c r="ISS102" s="81"/>
      <c r="IST102" s="81"/>
      <c r="ISU102" s="81"/>
      <c r="ISV102" s="81"/>
      <c r="ISW102" s="81"/>
      <c r="ISX102" s="81"/>
      <c r="ISY102" s="81"/>
      <c r="ISZ102" s="81"/>
      <c r="ITA102" s="81"/>
      <c r="ITB102" s="81"/>
      <c r="ITC102" s="81"/>
      <c r="ITD102" s="81"/>
      <c r="ITE102" s="81"/>
      <c r="ITF102" s="81"/>
      <c r="ITG102" s="81"/>
      <c r="ITH102" s="81"/>
      <c r="ITI102" s="81"/>
      <c r="ITJ102" s="81"/>
      <c r="ITK102" s="81"/>
      <c r="ITL102" s="81"/>
      <c r="ITM102" s="81"/>
      <c r="ITN102" s="81"/>
      <c r="ITO102" s="81"/>
      <c r="ITP102" s="81"/>
      <c r="ITQ102" s="81"/>
      <c r="ITR102" s="81"/>
      <c r="ITS102" s="81"/>
      <c r="ITT102" s="81"/>
      <c r="ITU102" s="81"/>
      <c r="ITV102" s="81"/>
      <c r="ITW102" s="81"/>
      <c r="ITX102" s="81"/>
      <c r="ITY102" s="81"/>
      <c r="ITZ102" s="81"/>
      <c r="IUA102" s="81"/>
      <c r="IUB102" s="81"/>
      <c r="IUC102" s="81"/>
      <c r="IUD102" s="81"/>
      <c r="IUE102" s="81"/>
      <c r="IUF102" s="81"/>
      <c r="IUG102" s="81"/>
      <c r="IUH102" s="81"/>
      <c r="IUI102" s="81"/>
      <c r="IUJ102" s="81"/>
      <c r="IUK102" s="81"/>
      <c r="IUL102" s="81"/>
      <c r="IUM102" s="81"/>
      <c r="IUN102" s="81"/>
      <c r="IUO102" s="81"/>
      <c r="IUP102" s="81"/>
      <c r="IUQ102" s="81"/>
      <c r="IUR102" s="81"/>
      <c r="IUS102" s="81"/>
      <c r="IUT102" s="81"/>
      <c r="IUU102" s="81"/>
      <c r="IUV102" s="81"/>
      <c r="IUW102" s="81"/>
      <c r="IUX102" s="81"/>
      <c r="IUY102" s="81"/>
      <c r="IUZ102" s="81"/>
      <c r="IVA102" s="81"/>
      <c r="IVB102" s="81"/>
      <c r="IVC102" s="81"/>
      <c r="IVD102" s="81"/>
      <c r="IVE102" s="81"/>
      <c r="IVF102" s="81"/>
      <c r="IVG102" s="81"/>
      <c r="IVH102" s="81"/>
      <c r="IVI102" s="81"/>
      <c r="IVJ102" s="81"/>
      <c r="IVK102" s="81"/>
      <c r="IVL102" s="81"/>
      <c r="IVM102" s="81"/>
      <c r="IVN102" s="81"/>
      <c r="IVO102" s="81"/>
      <c r="IVP102" s="81"/>
      <c r="IVQ102" s="81"/>
      <c r="IVR102" s="81"/>
      <c r="IVS102" s="81"/>
      <c r="IVT102" s="81"/>
      <c r="IVU102" s="81"/>
      <c r="IVV102" s="81"/>
      <c r="IVW102" s="81"/>
      <c r="IVX102" s="81"/>
      <c r="IVY102" s="81"/>
      <c r="IVZ102" s="81"/>
      <c r="IWA102" s="81"/>
      <c r="IWB102" s="81"/>
      <c r="IWC102" s="81"/>
      <c r="IWD102" s="81"/>
      <c r="IWE102" s="81"/>
      <c r="IWF102" s="81"/>
      <c r="IWG102" s="81"/>
      <c r="IWH102" s="81"/>
      <c r="IWI102" s="81"/>
      <c r="IWJ102" s="81"/>
      <c r="IWK102" s="81"/>
      <c r="IWL102" s="81"/>
      <c r="IWM102" s="81"/>
      <c r="IWN102" s="81"/>
      <c r="IWO102" s="81"/>
      <c r="IWP102" s="81"/>
      <c r="IWQ102" s="81"/>
      <c r="IWR102" s="81"/>
      <c r="IWS102" s="81"/>
      <c r="IWT102" s="81"/>
      <c r="IWU102" s="81"/>
      <c r="IWV102" s="81"/>
      <c r="IWW102" s="81"/>
      <c r="IWX102" s="81"/>
      <c r="IWY102" s="81"/>
      <c r="IWZ102" s="81"/>
      <c r="IXA102" s="81"/>
      <c r="IXB102" s="81"/>
      <c r="IXC102" s="81"/>
      <c r="IXD102" s="81"/>
      <c r="IXE102" s="81"/>
      <c r="IXF102" s="81"/>
      <c r="IXG102" s="81"/>
      <c r="IXH102" s="81"/>
      <c r="IXI102" s="81"/>
      <c r="IXJ102" s="81"/>
      <c r="IXK102" s="81"/>
      <c r="IXL102" s="81"/>
      <c r="IXM102" s="81"/>
      <c r="IXN102" s="81"/>
      <c r="IXO102" s="81"/>
      <c r="IXP102" s="81"/>
      <c r="IXQ102" s="81"/>
      <c r="IXR102" s="81"/>
      <c r="IXS102" s="81"/>
      <c r="IXT102" s="81"/>
      <c r="IXU102" s="81"/>
      <c r="IXV102" s="81"/>
      <c r="IXW102" s="81"/>
      <c r="IXX102" s="81"/>
      <c r="IXY102" s="81"/>
      <c r="IXZ102" s="81"/>
      <c r="IYA102" s="81"/>
      <c r="IYB102" s="81"/>
      <c r="IYC102" s="81"/>
      <c r="IYD102" s="81"/>
      <c r="IYE102" s="81"/>
      <c r="IYF102" s="81"/>
      <c r="IYG102" s="81"/>
      <c r="IYH102" s="81"/>
      <c r="IYI102" s="81"/>
      <c r="IYJ102" s="81"/>
      <c r="IYK102" s="81"/>
      <c r="IYL102" s="81"/>
      <c r="IYM102" s="81"/>
      <c r="IYN102" s="81"/>
      <c r="IYO102" s="81"/>
      <c r="IYP102" s="81"/>
      <c r="IYQ102" s="81"/>
      <c r="IYR102" s="81"/>
      <c r="IYS102" s="81"/>
      <c r="IYT102" s="81"/>
      <c r="IYU102" s="81"/>
      <c r="IYV102" s="81"/>
      <c r="IYW102" s="81"/>
      <c r="IYX102" s="81"/>
      <c r="IYY102" s="81"/>
      <c r="IYZ102" s="81"/>
      <c r="IZA102" s="81"/>
      <c r="IZB102" s="81"/>
      <c r="IZC102" s="81"/>
      <c r="IZD102" s="81"/>
      <c r="IZE102" s="81"/>
      <c r="IZF102" s="81"/>
      <c r="IZG102" s="81"/>
      <c r="IZH102" s="81"/>
      <c r="IZI102" s="81"/>
      <c r="IZJ102" s="81"/>
      <c r="IZK102" s="81"/>
      <c r="IZL102" s="81"/>
      <c r="IZM102" s="81"/>
      <c r="IZN102" s="81"/>
      <c r="IZO102" s="81"/>
      <c r="IZP102" s="81"/>
      <c r="IZQ102" s="81"/>
      <c r="IZR102" s="81"/>
      <c r="IZS102" s="81"/>
      <c r="IZT102" s="81"/>
      <c r="IZU102" s="81"/>
      <c r="IZV102" s="81"/>
      <c r="IZW102" s="81"/>
      <c r="IZX102" s="81"/>
      <c r="IZY102" s="81"/>
      <c r="IZZ102" s="81"/>
      <c r="JAA102" s="81"/>
      <c r="JAB102" s="81"/>
      <c r="JAC102" s="81"/>
      <c r="JAD102" s="81"/>
      <c r="JAE102" s="81"/>
      <c r="JAF102" s="81"/>
      <c r="JAG102" s="81"/>
      <c r="JAH102" s="81"/>
      <c r="JAI102" s="81"/>
      <c r="JAJ102" s="81"/>
      <c r="JAK102" s="81"/>
      <c r="JAL102" s="81"/>
      <c r="JAM102" s="81"/>
      <c r="JAN102" s="81"/>
      <c r="JAO102" s="81"/>
      <c r="JAP102" s="81"/>
      <c r="JAQ102" s="81"/>
      <c r="JAR102" s="81"/>
      <c r="JAS102" s="81"/>
      <c r="JAT102" s="81"/>
      <c r="JAU102" s="81"/>
      <c r="JAV102" s="81"/>
      <c r="JAW102" s="81"/>
      <c r="JAX102" s="81"/>
      <c r="JAY102" s="81"/>
      <c r="JAZ102" s="81"/>
      <c r="JBA102" s="81"/>
      <c r="JBB102" s="81"/>
      <c r="JBC102" s="81"/>
      <c r="JBD102" s="81"/>
      <c r="JBE102" s="81"/>
      <c r="JBF102" s="81"/>
      <c r="JBG102" s="81"/>
      <c r="JBH102" s="81"/>
      <c r="JBI102" s="81"/>
      <c r="JBJ102" s="81"/>
      <c r="JBK102" s="81"/>
      <c r="JBL102" s="81"/>
      <c r="JBM102" s="81"/>
      <c r="JBN102" s="81"/>
      <c r="JBO102" s="81"/>
      <c r="JBP102" s="81"/>
      <c r="JBQ102" s="81"/>
      <c r="JBR102" s="81"/>
      <c r="JBS102" s="81"/>
      <c r="JBT102" s="81"/>
      <c r="JBU102" s="81"/>
      <c r="JBV102" s="81"/>
      <c r="JBW102" s="81"/>
      <c r="JBX102" s="81"/>
      <c r="JBY102" s="81"/>
      <c r="JBZ102" s="81"/>
      <c r="JCA102" s="81"/>
      <c r="JCB102" s="81"/>
      <c r="JCC102" s="81"/>
      <c r="JCD102" s="81"/>
      <c r="JCE102" s="81"/>
      <c r="JCF102" s="81"/>
      <c r="JCG102" s="81"/>
      <c r="JCH102" s="81"/>
      <c r="JCI102" s="81"/>
      <c r="JCJ102" s="81"/>
      <c r="JCK102" s="81"/>
      <c r="JCL102" s="81"/>
      <c r="JCM102" s="81"/>
      <c r="JCN102" s="81"/>
      <c r="JCO102" s="81"/>
      <c r="JCP102" s="81"/>
      <c r="JCQ102" s="81"/>
      <c r="JCR102" s="81"/>
      <c r="JCS102" s="81"/>
      <c r="JCT102" s="81"/>
      <c r="JCU102" s="81"/>
      <c r="JCV102" s="81"/>
      <c r="JCW102" s="81"/>
      <c r="JCX102" s="81"/>
      <c r="JCY102" s="81"/>
      <c r="JCZ102" s="81"/>
      <c r="JDA102" s="81"/>
      <c r="JDB102" s="81"/>
      <c r="JDC102" s="81"/>
      <c r="JDD102" s="81"/>
      <c r="JDE102" s="81"/>
      <c r="JDF102" s="81"/>
      <c r="JDG102" s="81"/>
      <c r="JDH102" s="81"/>
      <c r="JDI102" s="81"/>
      <c r="JDJ102" s="81"/>
      <c r="JDK102" s="81"/>
      <c r="JDL102" s="81"/>
      <c r="JDM102" s="81"/>
      <c r="JDN102" s="81"/>
      <c r="JDO102" s="81"/>
      <c r="JDP102" s="81"/>
      <c r="JDQ102" s="81"/>
      <c r="JDR102" s="81"/>
      <c r="JDS102" s="81"/>
      <c r="JDT102" s="81"/>
      <c r="JDU102" s="81"/>
      <c r="JDV102" s="81"/>
      <c r="JDW102" s="81"/>
      <c r="JDX102" s="81"/>
      <c r="JDY102" s="81"/>
      <c r="JDZ102" s="81"/>
      <c r="JEA102" s="81"/>
      <c r="JEB102" s="81"/>
      <c r="JEC102" s="81"/>
      <c r="JED102" s="81"/>
      <c r="JEE102" s="81"/>
      <c r="JEF102" s="81"/>
      <c r="JEG102" s="81"/>
      <c r="JEH102" s="81"/>
      <c r="JEI102" s="81"/>
      <c r="JEJ102" s="81"/>
      <c r="JEK102" s="81"/>
      <c r="JEL102" s="81"/>
      <c r="JEM102" s="81"/>
      <c r="JEN102" s="81"/>
      <c r="JEO102" s="81"/>
      <c r="JEP102" s="81"/>
      <c r="JEQ102" s="81"/>
      <c r="JER102" s="81"/>
      <c r="JES102" s="81"/>
      <c r="JET102" s="81"/>
      <c r="JEU102" s="81"/>
      <c r="JEV102" s="81"/>
      <c r="JEW102" s="81"/>
      <c r="JEX102" s="81"/>
      <c r="JEY102" s="81"/>
      <c r="JEZ102" s="81"/>
      <c r="JFA102" s="81"/>
      <c r="JFB102" s="81"/>
      <c r="JFC102" s="81"/>
      <c r="JFD102" s="81"/>
      <c r="JFE102" s="81"/>
      <c r="JFF102" s="81"/>
      <c r="JFG102" s="81"/>
      <c r="JFH102" s="81"/>
      <c r="JFI102" s="81"/>
      <c r="JFJ102" s="81"/>
      <c r="JFK102" s="81"/>
      <c r="JFL102" s="81"/>
      <c r="JFM102" s="81"/>
      <c r="JFN102" s="81"/>
      <c r="JFO102" s="81"/>
      <c r="JFP102" s="81"/>
      <c r="JFQ102" s="81"/>
      <c r="JFR102" s="81"/>
      <c r="JFS102" s="81"/>
      <c r="JFT102" s="81"/>
      <c r="JFU102" s="81"/>
      <c r="JFV102" s="81"/>
      <c r="JFW102" s="81"/>
      <c r="JFX102" s="81"/>
      <c r="JFY102" s="81"/>
      <c r="JFZ102" s="81"/>
      <c r="JGA102" s="81"/>
      <c r="JGB102" s="81"/>
      <c r="JGC102" s="81"/>
      <c r="JGD102" s="81"/>
      <c r="JGE102" s="81"/>
      <c r="JGF102" s="81"/>
      <c r="JGG102" s="81"/>
      <c r="JGH102" s="81"/>
      <c r="JGI102" s="81"/>
      <c r="JGJ102" s="81"/>
      <c r="JGK102" s="81"/>
      <c r="JGL102" s="81"/>
      <c r="JGM102" s="81"/>
      <c r="JGN102" s="81"/>
      <c r="JGO102" s="81"/>
      <c r="JGP102" s="81"/>
      <c r="JGQ102" s="81"/>
      <c r="JGR102" s="81"/>
      <c r="JGS102" s="81"/>
      <c r="JGT102" s="81"/>
      <c r="JGU102" s="81"/>
      <c r="JGV102" s="81"/>
      <c r="JGW102" s="81"/>
      <c r="JGX102" s="81"/>
      <c r="JGY102" s="81"/>
      <c r="JGZ102" s="81"/>
      <c r="JHA102" s="81"/>
      <c r="JHB102" s="81"/>
      <c r="JHC102" s="81"/>
      <c r="JHD102" s="81"/>
      <c r="JHE102" s="81"/>
      <c r="JHF102" s="81"/>
      <c r="JHG102" s="81"/>
      <c r="JHH102" s="81"/>
      <c r="JHI102" s="81"/>
      <c r="JHJ102" s="81"/>
      <c r="JHK102" s="81"/>
      <c r="JHL102" s="81"/>
      <c r="JHM102" s="81"/>
      <c r="JHN102" s="81"/>
      <c r="JHO102" s="81"/>
      <c r="JHP102" s="81"/>
      <c r="JHQ102" s="81"/>
      <c r="JHR102" s="81"/>
      <c r="JHS102" s="81"/>
      <c r="JHT102" s="81"/>
      <c r="JHU102" s="81"/>
      <c r="JHV102" s="81"/>
      <c r="JHW102" s="81"/>
      <c r="JHX102" s="81"/>
      <c r="JHY102" s="81"/>
      <c r="JHZ102" s="81"/>
      <c r="JIA102" s="81"/>
      <c r="JIB102" s="81"/>
      <c r="JIC102" s="81"/>
      <c r="JID102" s="81"/>
      <c r="JIE102" s="81"/>
      <c r="JIF102" s="81"/>
      <c r="JIG102" s="81"/>
      <c r="JIH102" s="81"/>
      <c r="JII102" s="81"/>
      <c r="JIJ102" s="81"/>
      <c r="JIK102" s="81"/>
      <c r="JIL102" s="81"/>
      <c r="JIM102" s="81"/>
      <c r="JIN102" s="81"/>
      <c r="JIO102" s="81"/>
      <c r="JIP102" s="81"/>
      <c r="JIQ102" s="81"/>
      <c r="JIR102" s="81"/>
      <c r="JIS102" s="81"/>
      <c r="JIT102" s="81"/>
      <c r="JIU102" s="81"/>
      <c r="JIV102" s="81"/>
      <c r="JIW102" s="81"/>
      <c r="JIX102" s="81"/>
      <c r="JIY102" s="81"/>
      <c r="JIZ102" s="81"/>
      <c r="JJA102" s="81"/>
      <c r="JJB102" s="81"/>
      <c r="JJC102" s="81"/>
      <c r="JJD102" s="81"/>
      <c r="JJE102" s="81"/>
      <c r="JJF102" s="81"/>
      <c r="JJG102" s="81"/>
      <c r="JJH102" s="81"/>
      <c r="JJI102" s="81"/>
      <c r="JJJ102" s="81"/>
      <c r="JJK102" s="81"/>
      <c r="JJL102" s="81"/>
      <c r="JJM102" s="81"/>
      <c r="JJN102" s="81"/>
      <c r="JJO102" s="81"/>
      <c r="JJP102" s="81"/>
      <c r="JJQ102" s="81"/>
      <c r="JJR102" s="81"/>
      <c r="JJS102" s="81"/>
      <c r="JJT102" s="81"/>
      <c r="JJU102" s="81"/>
      <c r="JJV102" s="81"/>
      <c r="JJW102" s="81"/>
      <c r="JJX102" s="81"/>
      <c r="JJY102" s="81"/>
      <c r="JJZ102" s="81"/>
      <c r="JKA102" s="81"/>
      <c r="JKB102" s="81"/>
      <c r="JKC102" s="81"/>
      <c r="JKD102" s="81"/>
      <c r="JKE102" s="81"/>
      <c r="JKF102" s="81"/>
      <c r="JKG102" s="81"/>
      <c r="JKH102" s="81"/>
      <c r="JKI102" s="81"/>
      <c r="JKJ102" s="81"/>
      <c r="JKK102" s="81"/>
      <c r="JKL102" s="81"/>
      <c r="JKM102" s="81"/>
      <c r="JKN102" s="81"/>
      <c r="JKO102" s="81"/>
      <c r="JKP102" s="81"/>
      <c r="JKQ102" s="81"/>
      <c r="JKR102" s="81"/>
      <c r="JKS102" s="81"/>
      <c r="JKT102" s="81"/>
      <c r="JKU102" s="81"/>
      <c r="JKV102" s="81"/>
      <c r="JKW102" s="81"/>
      <c r="JKX102" s="81"/>
      <c r="JKY102" s="81"/>
      <c r="JKZ102" s="81"/>
      <c r="JLA102" s="81"/>
      <c r="JLB102" s="81"/>
      <c r="JLC102" s="81"/>
      <c r="JLD102" s="81"/>
      <c r="JLE102" s="81"/>
      <c r="JLF102" s="81"/>
      <c r="JLG102" s="81"/>
      <c r="JLH102" s="81"/>
      <c r="JLI102" s="81"/>
      <c r="JLJ102" s="81"/>
      <c r="JLK102" s="81"/>
      <c r="JLL102" s="81"/>
      <c r="JLM102" s="81"/>
      <c r="JLN102" s="81"/>
      <c r="JLO102" s="81"/>
      <c r="JLP102" s="81"/>
      <c r="JLQ102" s="81"/>
      <c r="JLR102" s="81"/>
      <c r="JLS102" s="81"/>
      <c r="JLT102" s="81"/>
      <c r="JLU102" s="81"/>
      <c r="JLV102" s="81"/>
      <c r="JLW102" s="81"/>
      <c r="JLX102" s="81"/>
      <c r="JLY102" s="81"/>
      <c r="JLZ102" s="81"/>
      <c r="JMA102" s="81"/>
      <c r="JMB102" s="81"/>
      <c r="JMC102" s="81"/>
      <c r="JMD102" s="81"/>
      <c r="JME102" s="81"/>
      <c r="JMF102" s="81"/>
      <c r="JMG102" s="81"/>
      <c r="JMH102" s="81"/>
      <c r="JMI102" s="81"/>
      <c r="JMJ102" s="81"/>
      <c r="JMK102" s="81"/>
      <c r="JML102" s="81"/>
      <c r="JMM102" s="81"/>
      <c r="JMN102" s="81"/>
      <c r="JMO102" s="81"/>
      <c r="JMP102" s="81"/>
      <c r="JMQ102" s="81"/>
      <c r="JMR102" s="81"/>
      <c r="JMS102" s="81"/>
      <c r="JMT102" s="81"/>
      <c r="JMU102" s="81"/>
      <c r="JMV102" s="81"/>
      <c r="JMW102" s="81"/>
      <c r="JMX102" s="81"/>
      <c r="JMY102" s="81"/>
      <c r="JMZ102" s="81"/>
      <c r="JNA102" s="81"/>
      <c r="JNB102" s="81"/>
      <c r="JNC102" s="81"/>
      <c r="JND102" s="81"/>
      <c r="JNE102" s="81"/>
      <c r="JNF102" s="81"/>
      <c r="JNG102" s="81"/>
      <c r="JNH102" s="81"/>
      <c r="JNI102" s="81"/>
      <c r="JNJ102" s="81"/>
      <c r="JNK102" s="81"/>
      <c r="JNL102" s="81"/>
      <c r="JNM102" s="81"/>
      <c r="JNN102" s="81"/>
      <c r="JNO102" s="81"/>
      <c r="JNP102" s="81"/>
      <c r="JNQ102" s="81"/>
      <c r="JNR102" s="81"/>
      <c r="JNS102" s="81"/>
      <c r="JNT102" s="81"/>
      <c r="JNU102" s="81"/>
      <c r="JNV102" s="81"/>
      <c r="JNW102" s="81"/>
      <c r="JNX102" s="81"/>
      <c r="JNY102" s="81"/>
      <c r="JNZ102" s="81"/>
      <c r="JOA102" s="81"/>
      <c r="JOB102" s="81"/>
      <c r="JOC102" s="81"/>
      <c r="JOD102" s="81"/>
      <c r="JOE102" s="81"/>
      <c r="JOF102" s="81"/>
      <c r="JOG102" s="81"/>
      <c r="JOH102" s="81"/>
      <c r="JOI102" s="81"/>
      <c r="JOJ102" s="81"/>
      <c r="JOK102" s="81"/>
      <c r="JOL102" s="81"/>
      <c r="JOM102" s="81"/>
      <c r="JON102" s="81"/>
      <c r="JOO102" s="81"/>
      <c r="JOP102" s="81"/>
      <c r="JOQ102" s="81"/>
      <c r="JOR102" s="81"/>
      <c r="JOS102" s="81"/>
      <c r="JOT102" s="81"/>
      <c r="JOU102" s="81"/>
      <c r="JOV102" s="81"/>
      <c r="JOW102" s="81"/>
      <c r="JOX102" s="81"/>
      <c r="JOY102" s="81"/>
      <c r="JOZ102" s="81"/>
      <c r="JPA102" s="81"/>
      <c r="JPB102" s="81"/>
      <c r="JPC102" s="81"/>
      <c r="JPD102" s="81"/>
      <c r="JPE102" s="81"/>
      <c r="JPF102" s="81"/>
      <c r="JPG102" s="81"/>
      <c r="JPH102" s="81"/>
      <c r="JPI102" s="81"/>
      <c r="JPJ102" s="81"/>
      <c r="JPK102" s="81"/>
      <c r="JPL102" s="81"/>
      <c r="JPM102" s="81"/>
      <c r="JPN102" s="81"/>
      <c r="JPO102" s="81"/>
      <c r="JPP102" s="81"/>
      <c r="JPQ102" s="81"/>
      <c r="JPR102" s="81"/>
      <c r="JPS102" s="81"/>
      <c r="JPT102" s="81"/>
      <c r="JPU102" s="81"/>
      <c r="JPV102" s="81"/>
      <c r="JPW102" s="81"/>
      <c r="JPX102" s="81"/>
      <c r="JPY102" s="81"/>
      <c r="JPZ102" s="81"/>
      <c r="JQA102" s="81"/>
      <c r="JQB102" s="81"/>
      <c r="JQC102" s="81"/>
      <c r="JQD102" s="81"/>
      <c r="JQE102" s="81"/>
      <c r="JQF102" s="81"/>
      <c r="JQG102" s="81"/>
      <c r="JQH102" s="81"/>
      <c r="JQI102" s="81"/>
      <c r="JQJ102" s="81"/>
      <c r="JQK102" s="81"/>
      <c r="JQL102" s="81"/>
      <c r="JQM102" s="81"/>
      <c r="JQN102" s="81"/>
      <c r="JQO102" s="81"/>
      <c r="JQP102" s="81"/>
      <c r="JQQ102" s="81"/>
      <c r="JQR102" s="81"/>
      <c r="JQS102" s="81"/>
      <c r="JQT102" s="81"/>
      <c r="JQU102" s="81"/>
      <c r="JQV102" s="81"/>
      <c r="JQW102" s="81"/>
      <c r="JQX102" s="81"/>
      <c r="JQY102" s="81"/>
      <c r="JQZ102" s="81"/>
      <c r="JRA102" s="81"/>
      <c r="JRB102" s="81"/>
      <c r="JRC102" s="81"/>
      <c r="JRD102" s="81"/>
      <c r="JRE102" s="81"/>
      <c r="JRF102" s="81"/>
      <c r="JRG102" s="81"/>
      <c r="JRH102" s="81"/>
      <c r="JRI102" s="81"/>
      <c r="JRJ102" s="81"/>
      <c r="JRK102" s="81"/>
      <c r="JRL102" s="81"/>
      <c r="JRM102" s="81"/>
      <c r="JRN102" s="81"/>
      <c r="JRO102" s="81"/>
      <c r="JRP102" s="81"/>
      <c r="JRQ102" s="81"/>
      <c r="JRR102" s="81"/>
      <c r="JRS102" s="81"/>
      <c r="JRT102" s="81"/>
      <c r="JRU102" s="81"/>
      <c r="JRV102" s="81"/>
      <c r="JRW102" s="81"/>
      <c r="JRX102" s="81"/>
      <c r="JRY102" s="81"/>
      <c r="JRZ102" s="81"/>
      <c r="JSA102" s="81"/>
      <c r="JSB102" s="81"/>
      <c r="JSC102" s="81"/>
      <c r="JSD102" s="81"/>
      <c r="JSE102" s="81"/>
      <c r="JSF102" s="81"/>
      <c r="JSG102" s="81"/>
      <c r="JSH102" s="81"/>
      <c r="JSI102" s="81"/>
      <c r="JSJ102" s="81"/>
      <c r="JSK102" s="81"/>
      <c r="JSL102" s="81"/>
      <c r="JSM102" s="81"/>
      <c r="JSN102" s="81"/>
      <c r="JSO102" s="81"/>
      <c r="JSP102" s="81"/>
      <c r="JSQ102" s="81"/>
      <c r="JSR102" s="81"/>
      <c r="JSS102" s="81"/>
      <c r="JST102" s="81"/>
      <c r="JSU102" s="81"/>
      <c r="JSV102" s="81"/>
      <c r="JSW102" s="81"/>
      <c r="JSX102" s="81"/>
      <c r="JSY102" s="81"/>
      <c r="JSZ102" s="81"/>
      <c r="JTA102" s="81"/>
      <c r="JTB102" s="81"/>
      <c r="JTC102" s="81"/>
      <c r="JTD102" s="81"/>
      <c r="JTE102" s="81"/>
      <c r="JTF102" s="81"/>
      <c r="JTG102" s="81"/>
      <c r="JTH102" s="81"/>
      <c r="JTI102" s="81"/>
      <c r="JTJ102" s="81"/>
      <c r="JTK102" s="81"/>
      <c r="JTL102" s="81"/>
      <c r="JTM102" s="81"/>
      <c r="JTN102" s="81"/>
      <c r="JTO102" s="81"/>
      <c r="JTP102" s="81"/>
      <c r="JTQ102" s="81"/>
      <c r="JTR102" s="81"/>
      <c r="JTS102" s="81"/>
      <c r="JTT102" s="81"/>
      <c r="JTU102" s="81"/>
      <c r="JTV102" s="81"/>
      <c r="JTW102" s="81"/>
      <c r="JTX102" s="81"/>
      <c r="JTY102" s="81"/>
      <c r="JTZ102" s="81"/>
      <c r="JUA102" s="81"/>
      <c r="JUB102" s="81"/>
      <c r="JUC102" s="81"/>
      <c r="JUD102" s="81"/>
      <c r="JUE102" s="81"/>
      <c r="JUF102" s="81"/>
      <c r="JUG102" s="81"/>
      <c r="JUH102" s="81"/>
      <c r="JUI102" s="81"/>
      <c r="JUJ102" s="81"/>
      <c r="JUK102" s="81"/>
      <c r="JUL102" s="81"/>
      <c r="JUM102" s="81"/>
      <c r="JUN102" s="81"/>
      <c r="JUO102" s="81"/>
      <c r="JUP102" s="81"/>
      <c r="JUQ102" s="81"/>
      <c r="JUR102" s="81"/>
      <c r="JUS102" s="81"/>
      <c r="JUT102" s="81"/>
      <c r="JUU102" s="81"/>
      <c r="JUV102" s="81"/>
      <c r="JUW102" s="81"/>
      <c r="JUX102" s="81"/>
      <c r="JUY102" s="81"/>
      <c r="JUZ102" s="81"/>
      <c r="JVA102" s="81"/>
      <c r="JVB102" s="81"/>
      <c r="JVC102" s="81"/>
      <c r="JVD102" s="81"/>
      <c r="JVE102" s="81"/>
      <c r="JVF102" s="81"/>
      <c r="JVG102" s="81"/>
      <c r="JVH102" s="81"/>
      <c r="JVI102" s="81"/>
      <c r="JVJ102" s="81"/>
      <c r="JVK102" s="81"/>
      <c r="JVL102" s="81"/>
      <c r="JVM102" s="81"/>
      <c r="JVN102" s="81"/>
      <c r="JVO102" s="81"/>
      <c r="JVP102" s="81"/>
      <c r="JVQ102" s="81"/>
      <c r="JVR102" s="81"/>
      <c r="JVS102" s="81"/>
      <c r="JVT102" s="81"/>
      <c r="JVU102" s="81"/>
      <c r="JVV102" s="81"/>
      <c r="JVW102" s="81"/>
      <c r="JVX102" s="81"/>
      <c r="JVY102" s="81"/>
      <c r="JVZ102" s="81"/>
      <c r="JWA102" s="81"/>
      <c r="JWB102" s="81"/>
      <c r="JWC102" s="81"/>
      <c r="JWD102" s="81"/>
      <c r="JWE102" s="81"/>
      <c r="JWF102" s="81"/>
      <c r="JWG102" s="81"/>
      <c r="JWH102" s="81"/>
      <c r="JWI102" s="81"/>
      <c r="JWJ102" s="81"/>
      <c r="JWK102" s="81"/>
      <c r="JWL102" s="81"/>
      <c r="JWM102" s="81"/>
      <c r="JWN102" s="81"/>
      <c r="JWO102" s="81"/>
      <c r="JWP102" s="81"/>
      <c r="JWQ102" s="81"/>
      <c r="JWR102" s="81"/>
      <c r="JWS102" s="81"/>
      <c r="JWT102" s="81"/>
      <c r="JWU102" s="81"/>
      <c r="JWV102" s="81"/>
      <c r="JWW102" s="81"/>
      <c r="JWX102" s="81"/>
      <c r="JWY102" s="81"/>
      <c r="JWZ102" s="81"/>
      <c r="JXA102" s="81"/>
      <c r="JXB102" s="81"/>
      <c r="JXC102" s="81"/>
      <c r="JXD102" s="81"/>
      <c r="JXE102" s="81"/>
      <c r="JXF102" s="81"/>
      <c r="JXG102" s="81"/>
      <c r="JXH102" s="81"/>
      <c r="JXI102" s="81"/>
      <c r="JXJ102" s="81"/>
      <c r="JXK102" s="81"/>
      <c r="JXL102" s="81"/>
      <c r="JXM102" s="81"/>
      <c r="JXN102" s="81"/>
      <c r="JXO102" s="81"/>
      <c r="JXP102" s="81"/>
      <c r="JXQ102" s="81"/>
      <c r="JXR102" s="81"/>
      <c r="JXS102" s="81"/>
      <c r="JXT102" s="81"/>
      <c r="JXU102" s="81"/>
      <c r="JXV102" s="81"/>
      <c r="JXW102" s="81"/>
      <c r="JXX102" s="81"/>
      <c r="JXY102" s="81"/>
      <c r="JXZ102" s="81"/>
      <c r="JYA102" s="81"/>
      <c r="JYB102" s="81"/>
      <c r="JYC102" s="81"/>
      <c r="JYD102" s="81"/>
      <c r="JYE102" s="81"/>
      <c r="JYF102" s="81"/>
      <c r="JYG102" s="81"/>
      <c r="JYH102" s="81"/>
      <c r="JYI102" s="81"/>
      <c r="JYJ102" s="81"/>
      <c r="JYK102" s="81"/>
      <c r="JYL102" s="81"/>
      <c r="JYM102" s="81"/>
      <c r="JYN102" s="81"/>
      <c r="JYO102" s="81"/>
      <c r="JYP102" s="81"/>
      <c r="JYQ102" s="81"/>
      <c r="JYR102" s="81"/>
      <c r="JYS102" s="81"/>
      <c r="JYT102" s="81"/>
      <c r="JYU102" s="81"/>
      <c r="JYV102" s="81"/>
      <c r="JYW102" s="81"/>
      <c r="JYX102" s="81"/>
      <c r="JYY102" s="81"/>
      <c r="JYZ102" s="81"/>
      <c r="JZA102" s="81"/>
      <c r="JZB102" s="81"/>
      <c r="JZC102" s="81"/>
      <c r="JZD102" s="81"/>
      <c r="JZE102" s="81"/>
      <c r="JZF102" s="81"/>
      <c r="JZG102" s="81"/>
      <c r="JZH102" s="81"/>
      <c r="JZI102" s="81"/>
      <c r="JZJ102" s="81"/>
      <c r="JZK102" s="81"/>
      <c r="JZL102" s="81"/>
      <c r="JZM102" s="81"/>
      <c r="JZN102" s="81"/>
      <c r="JZO102" s="81"/>
      <c r="JZP102" s="81"/>
      <c r="JZQ102" s="81"/>
      <c r="JZR102" s="81"/>
      <c r="JZS102" s="81"/>
      <c r="JZT102" s="81"/>
      <c r="JZU102" s="81"/>
      <c r="JZV102" s="81"/>
      <c r="JZW102" s="81"/>
      <c r="JZX102" s="81"/>
      <c r="JZY102" s="81"/>
      <c r="JZZ102" s="81"/>
      <c r="KAA102" s="81"/>
      <c r="KAB102" s="81"/>
      <c r="KAC102" s="81"/>
      <c r="KAD102" s="81"/>
      <c r="KAE102" s="81"/>
      <c r="KAF102" s="81"/>
      <c r="KAG102" s="81"/>
      <c r="KAH102" s="81"/>
      <c r="KAI102" s="81"/>
      <c r="KAJ102" s="81"/>
      <c r="KAK102" s="81"/>
      <c r="KAL102" s="81"/>
      <c r="KAM102" s="81"/>
      <c r="KAN102" s="81"/>
      <c r="KAO102" s="81"/>
      <c r="KAP102" s="81"/>
      <c r="KAQ102" s="81"/>
      <c r="KAR102" s="81"/>
      <c r="KAS102" s="81"/>
      <c r="KAT102" s="81"/>
      <c r="KAU102" s="81"/>
      <c r="KAV102" s="81"/>
      <c r="KAW102" s="81"/>
      <c r="KAX102" s="81"/>
      <c r="KAY102" s="81"/>
      <c r="KAZ102" s="81"/>
      <c r="KBA102" s="81"/>
      <c r="KBB102" s="81"/>
      <c r="KBC102" s="81"/>
      <c r="KBD102" s="81"/>
      <c r="KBE102" s="81"/>
      <c r="KBF102" s="81"/>
      <c r="KBG102" s="81"/>
      <c r="KBH102" s="81"/>
      <c r="KBI102" s="81"/>
      <c r="KBJ102" s="81"/>
      <c r="KBK102" s="81"/>
      <c r="KBL102" s="81"/>
      <c r="KBM102" s="81"/>
      <c r="KBN102" s="81"/>
      <c r="KBO102" s="81"/>
      <c r="KBP102" s="81"/>
      <c r="KBQ102" s="81"/>
      <c r="KBR102" s="81"/>
      <c r="KBS102" s="81"/>
      <c r="KBT102" s="81"/>
      <c r="KBU102" s="81"/>
      <c r="KBV102" s="81"/>
      <c r="KBW102" s="81"/>
      <c r="KBX102" s="81"/>
      <c r="KBY102" s="81"/>
      <c r="KBZ102" s="81"/>
      <c r="KCA102" s="81"/>
      <c r="KCB102" s="81"/>
      <c r="KCC102" s="81"/>
      <c r="KCD102" s="81"/>
      <c r="KCE102" s="81"/>
      <c r="KCF102" s="81"/>
      <c r="KCG102" s="81"/>
      <c r="KCH102" s="81"/>
      <c r="KCI102" s="81"/>
      <c r="KCJ102" s="81"/>
      <c r="KCK102" s="81"/>
      <c r="KCL102" s="81"/>
      <c r="KCM102" s="81"/>
      <c r="KCN102" s="81"/>
      <c r="KCO102" s="81"/>
      <c r="KCP102" s="81"/>
      <c r="KCQ102" s="81"/>
      <c r="KCR102" s="81"/>
      <c r="KCS102" s="81"/>
      <c r="KCT102" s="81"/>
      <c r="KCU102" s="81"/>
      <c r="KCV102" s="81"/>
      <c r="KCW102" s="81"/>
      <c r="KCX102" s="81"/>
      <c r="KCY102" s="81"/>
      <c r="KCZ102" s="81"/>
      <c r="KDA102" s="81"/>
      <c r="KDB102" s="81"/>
      <c r="KDC102" s="81"/>
      <c r="KDD102" s="81"/>
      <c r="KDE102" s="81"/>
      <c r="KDF102" s="81"/>
      <c r="KDG102" s="81"/>
      <c r="KDH102" s="81"/>
      <c r="KDI102" s="81"/>
      <c r="KDJ102" s="81"/>
      <c r="KDK102" s="81"/>
      <c r="KDL102" s="81"/>
      <c r="KDM102" s="81"/>
      <c r="KDN102" s="81"/>
      <c r="KDO102" s="81"/>
      <c r="KDP102" s="81"/>
      <c r="KDQ102" s="81"/>
      <c r="KDR102" s="81"/>
      <c r="KDS102" s="81"/>
      <c r="KDT102" s="81"/>
      <c r="KDU102" s="81"/>
      <c r="KDV102" s="81"/>
      <c r="KDW102" s="81"/>
      <c r="KDX102" s="81"/>
      <c r="KDY102" s="81"/>
      <c r="KDZ102" s="81"/>
      <c r="KEA102" s="81"/>
      <c r="KEB102" s="81"/>
      <c r="KEC102" s="81"/>
      <c r="KED102" s="81"/>
      <c r="KEE102" s="81"/>
      <c r="KEF102" s="81"/>
      <c r="KEG102" s="81"/>
      <c r="KEH102" s="81"/>
      <c r="KEI102" s="81"/>
      <c r="KEJ102" s="81"/>
      <c r="KEK102" s="81"/>
      <c r="KEL102" s="81"/>
      <c r="KEM102" s="81"/>
      <c r="KEN102" s="81"/>
      <c r="KEO102" s="81"/>
      <c r="KEP102" s="81"/>
      <c r="KEQ102" s="81"/>
      <c r="KER102" s="81"/>
      <c r="KES102" s="81"/>
      <c r="KET102" s="81"/>
      <c r="KEU102" s="81"/>
      <c r="KEV102" s="81"/>
      <c r="KEW102" s="81"/>
      <c r="KEX102" s="81"/>
      <c r="KEY102" s="81"/>
      <c r="KEZ102" s="81"/>
      <c r="KFA102" s="81"/>
      <c r="KFB102" s="81"/>
      <c r="KFC102" s="81"/>
      <c r="KFD102" s="81"/>
      <c r="KFE102" s="81"/>
      <c r="KFF102" s="81"/>
      <c r="KFG102" s="81"/>
      <c r="KFH102" s="81"/>
      <c r="KFI102" s="81"/>
      <c r="KFJ102" s="81"/>
      <c r="KFK102" s="81"/>
      <c r="KFL102" s="81"/>
      <c r="KFM102" s="81"/>
      <c r="KFN102" s="81"/>
      <c r="KFO102" s="81"/>
      <c r="KFP102" s="81"/>
      <c r="KFQ102" s="81"/>
      <c r="KFR102" s="81"/>
      <c r="KFS102" s="81"/>
      <c r="KFT102" s="81"/>
      <c r="KFU102" s="81"/>
      <c r="KFV102" s="81"/>
      <c r="KFW102" s="81"/>
      <c r="KFX102" s="81"/>
      <c r="KFY102" s="81"/>
      <c r="KFZ102" s="81"/>
      <c r="KGA102" s="81"/>
      <c r="KGB102" s="81"/>
      <c r="KGC102" s="81"/>
      <c r="KGD102" s="81"/>
      <c r="KGE102" s="81"/>
      <c r="KGF102" s="81"/>
      <c r="KGG102" s="81"/>
      <c r="KGH102" s="81"/>
      <c r="KGI102" s="81"/>
      <c r="KGJ102" s="81"/>
      <c r="KGK102" s="81"/>
      <c r="KGL102" s="81"/>
      <c r="KGM102" s="81"/>
      <c r="KGN102" s="81"/>
      <c r="KGO102" s="81"/>
      <c r="KGP102" s="81"/>
      <c r="KGQ102" s="81"/>
      <c r="KGR102" s="81"/>
      <c r="KGS102" s="81"/>
      <c r="KGT102" s="81"/>
      <c r="KGU102" s="81"/>
      <c r="KGV102" s="81"/>
      <c r="KGW102" s="81"/>
      <c r="KGX102" s="81"/>
      <c r="KGY102" s="81"/>
      <c r="KGZ102" s="81"/>
      <c r="KHA102" s="81"/>
      <c r="KHB102" s="81"/>
      <c r="KHC102" s="81"/>
      <c r="KHD102" s="81"/>
      <c r="KHE102" s="81"/>
      <c r="KHF102" s="81"/>
      <c r="KHG102" s="81"/>
      <c r="KHH102" s="81"/>
      <c r="KHI102" s="81"/>
      <c r="KHJ102" s="81"/>
      <c r="KHK102" s="81"/>
      <c r="KHL102" s="81"/>
      <c r="KHM102" s="81"/>
      <c r="KHN102" s="81"/>
      <c r="KHO102" s="81"/>
      <c r="KHP102" s="81"/>
      <c r="KHQ102" s="81"/>
      <c r="KHR102" s="81"/>
      <c r="KHS102" s="81"/>
      <c r="KHT102" s="81"/>
      <c r="KHU102" s="81"/>
      <c r="KHV102" s="81"/>
      <c r="KHW102" s="81"/>
      <c r="KHX102" s="81"/>
      <c r="KHY102" s="81"/>
      <c r="KHZ102" s="81"/>
      <c r="KIA102" s="81"/>
      <c r="KIB102" s="81"/>
      <c r="KIC102" s="81"/>
      <c r="KID102" s="81"/>
      <c r="KIE102" s="81"/>
      <c r="KIF102" s="81"/>
      <c r="KIG102" s="81"/>
      <c r="KIH102" s="81"/>
      <c r="KII102" s="81"/>
      <c r="KIJ102" s="81"/>
      <c r="KIK102" s="81"/>
      <c r="KIL102" s="81"/>
      <c r="KIM102" s="81"/>
      <c r="KIN102" s="81"/>
      <c r="KIO102" s="81"/>
      <c r="KIP102" s="81"/>
      <c r="KIQ102" s="81"/>
      <c r="KIR102" s="81"/>
      <c r="KIS102" s="81"/>
      <c r="KIT102" s="81"/>
      <c r="KIU102" s="81"/>
      <c r="KIV102" s="81"/>
      <c r="KIW102" s="81"/>
      <c r="KIX102" s="81"/>
      <c r="KIY102" s="81"/>
      <c r="KIZ102" s="81"/>
      <c r="KJA102" s="81"/>
      <c r="KJB102" s="81"/>
      <c r="KJC102" s="81"/>
      <c r="KJD102" s="81"/>
      <c r="KJE102" s="81"/>
      <c r="KJF102" s="81"/>
      <c r="KJG102" s="81"/>
      <c r="KJH102" s="81"/>
      <c r="KJI102" s="81"/>
      <c r="KJJ102" s="81"/>
      <c r="KJK102" s="81"/>
      <c r="KJL102" s="81"/>
      <c r="KJM102" s="81"/>
      <c r="KJN102" s="81"/>
      <c r="KJO102" s="81"/>
      <c r="KJP102" s="81"/>
      <c r="KJQ102" s="81"/>
      <c r="KJR102" s="81"/>
      <c r="KJS102" s="81"/>
      <c r="KJT102" s="81"/>
      <c r="KJU102" s="81"/>
      <c r="KJV102" s="81"/>
      <c r="KJW102" s="81"/>
      <c r="KJX102" s="81"/>
      <c r="KJY102" s="81"/>
      <c r="KJZ102" s="81"/>
      <c r="KKA102" s="81"/>
      <c r="KKB102" s="81"/>
      <c r="KKC102" s="81"/>
      <c r="KKD102" s="81"/>
      <c r="KKE102" s="81"/>
      <c r="KKF102" s="81"/>
      <c r="KKG102" s="81"/>
      <c r="KKH102" s="81"/>
      <c r="KKI102" s="81"/>
      <c r="KKJ102" s="81"/>
      <c r="KKK102" s="81"/>
      <c r="KKL102" s="81"/>
      <c r="KKM102" s="81"/>
      <c r="KKN102" s="81"/>
      <c r="KKO102" s="81"/>
      <c r="KKP102" s="81"/>
      <c r="KKQ102" s="81"/>
      <c r="KKR102" s="81"/>
      <c r="KKS102" s="81"/>
      <c r="KKT102" s="81"/>
      <c r="KKU102" s="81"/>
      <c r="KKV102" s="81"/>
      <c r="KKW102" s="81"/>
      <c r="KKX102" s="81"/>
      <c r="KKY102" s="81"/>
      <c r="KKZ102" s="81"/>
      <c r="KLA102" s="81"/>
      <c r="KLB102" s="81"/>
      <c r="KLC102" s="81"/>
      <c r="KLD102" s="81"/>
      <c r="KLE102" s="81"/>
      <c r="KLF102" s="81"/>
      <c r="KLG102" s="81"/>
      <c r="KLH102" s="81"/>
      <c r="KLI102" s="81"/>
      <c r="KLJ102" s="81"/>
      <c r="KLK102" s="81"/>
      <c r="KLL102" s="81"/>
      <c r="KLM102" s="81"/>
      <c r="KLN102" s="81"/>
      <c r="KLO102" s="81"/>
      <c r="KLP102" s="81"/>
      <c r="KLQ102" s="81"/>
      <c r="KLR102" s="81"/>
      <c r="KLS102" s="81"/>
      <c r="KLT102" s="81"/>
      <c r="KLU102" s="81"/>
      <c r="KLV102" s="81"/>
      <c r="KLW102" s="81"/>
      <c r="KLX102" s="81"/>
      <c r="KLY102" s="81"/>
      <c r="KLZ102" s="81"/>
      <c r="KMA102" s="81"/>
      <c r="KMB102" s="81"/>
      <c r="KMC102" s="81"/>
      <c r="KMD102" s="81"/>
      <c r="KME102" s="81"/>
      <c r="KMF102" s="81"/>
      <c r="KMG102" s="81"/>
      <c r="KMH102" s="81"/>
      <c r="KMI102" s="81"/>
      <c r="KMJ102" s="81"/>
      <c r="KMK102" s="81"/>
      <c r="KML102" s="81"/>
      <c r="KMM102" s="81"/>
      <c r="KMN102" s="81"/>
      <c r="KMO102" s="81"/>
      <c r="KMP102" s="81"/>
      <c r="KMQ102" s="81"/>
      <c r="KMR102" s="81"/>
      <c r="KMS102" s="81"/>
      <c r="KMT102" s="81"/>
      <c r="KMU102" s="81"/>
      <c r="KMV102" s="81"/>
      <c r="KMW102" s="81"/>
      <c r="KMX102" s="81"/>
      <c r="KMY102" s="81"/>
      <c r="KMZ102" s="81"/>
      <c r="KNA102" s="81"/>
      <c r="KNB102" s="81"/>
      <c r="KNC102" s="81"/>
      <c r="KND102" s="81"/>
      <c r="KNE102" s="81"/>
      <c r="KNF102" s="81"/>
      <c r="KNG102" s="81"/>
      <c r="KNH102" s="81"/>
      <c r="KNI102" s="81"/>
      <c r="KNJ102" s="81"/>
      <c r="KNK102" s="81"/>
      <c r="KNL102" s="81"/>
      <c r="KNM102" s="81"/>
      <c r="KNN102" s="81"/>
      <c r="KNO102" s="81"/>
      <c r="KNP102" s="81"/>
      <c r="KNQ102" s="81"/>
      <c r="KNR102" s="81"/>
      <c r="KNS102" s="81"/>
      <c r="KNT102" s="81"/>
      <c r="KNU102" s="81"/>
      <c r="KNV102" s="81"/>
      <c r="KNW102" s="81"/>
      <c r="KNX102" s="81"/>
      <c r="KNY102" s="81"/>
      <c r="KNZ102" s="81"/>
      <c r="KOA102" s="81"/>
      <c r="KOB102" s="81"/>
      <c r="KOC102" s="81"/>
      <c r="KOD102" s="81"/>
      <c r="KOE102" s="81"/>
      <c r="KOF102" s="81"/>
      <c r="KOG102" s="81"/>
      <c r="KOH102" s="81"/>
      <c r="KOI102" s="81"/>
      <c r="KOJ102" s="81"/>
      <c r="KOK102" s="81"/>
      <c r="KOL102" s="81"/>
      <c r="KOM102" s="81"/>
      <c r="KON102" s="81"/>
      <c r="KOO102" s="81"/>
      <c r="KOP102" s="81"/>
      <c r="KOQ102" s="81"/>
      <c r="KOR102" s="81"/>
      <c r="KOS102" s="81"/>
      <c r="KOT102" s="81"/>
      <c r="KOU102" s="81"/>
      <c r="KOV102" s="81"/>
      <c r="KOW102" s="81"/>
      <c r="KOX102" s="81"/>
      <c r="KOY102" s="81"/>
      <c r="KOZ102" s="81"/>
      <c r="KPA102" s="81"/>
      <c r="KPB102" s="81"/>
      <c r="KPC102" s="81"/>
      <c r="KPD102" s="81"/>
      <c r="KPE102" s="81"/>
      <c r="KPF102" s="81"/>
      <c r="KPG102" s="81"/>
      <c r="KPH102" s="81"/>
      <c r="KPI102" s="81"/>
      <c r="KPJ102" s="81"/>
      <c r="KPK102" s="81"/>
      <c r="KPL102" s="81"/>
      <c r="KPM102" s="81"/>
      <c r="KPN102" s="81"/>
      <c r="KPO102" s="81"/>
      <c r="KPP102" s="81"/>
      <c r="KPQ102" s="81"/>
      <c r="KPR102" s="81"/>
      <c r="KPS102" s="81"/>
      <c r="KPT102" s="81"/>
      <c r="KPU102" s="81"/>
      <c r="KPV102" s="81"/>
      <c r="KPW102" s="81"/>
      <c r="KPX102" s="81"/>
      <c r="KPY102" s="81"/>
      <c r="KPZ102" s="81"/>
      <c r="KQA102" s="81"/>
      <c r="KQB102" s="81"/>
      <c r="KQC102" s="81"/>
      <c r="KQD102" s="81"/>
      <c r="KQE102" s="81"/>
      <c r="KQF102" s="81"/>
      <c r="KQG102" s="81"/>
      <c r="KQH102" s="81"/>
      <c r="KQI102" s="81"/>
      <c r="KQJ102" s="81"/>
      <c r="KQK102" s="81"/>
      <c r="KQL102" s="81"/>
      <c r="KQM102" s="81"/>
      <c r="KQN102" s="81"/>
      <c r="KQO102" s="81"/>
      <c r="KQP102" s="81"/>
      <c r="KQQ102" s="81"/>
      <c r="KQR102" s="81"/>
      <c r="KQS102" s="81"/>
      <c r="KQT102" s="81"/>
      <c r="KQU102" s="81"/>
      <c r="KQV102" s="81"/>
      <c r="KQW102" s="81"/>
      <c r="KQX102" s="81"/>
      <c r="KQY102" s="81"/>
      <c r="KQZ102" s="81"/>
      <c r="KRA102" s="81"/>
      <c r="KRB102" s="81"/>
      <c r="KRC102" s="81"/>
      <c r="KRD102" s="81"/>
      <c r="KRE102" s="81"/>
      <c r="KRF102" s="81"/>
      <c r="KRG102" s="81"/>
      <c r="KRH102" s="81"/>
      <c r="KRI102" s="81"/>
      <c r="KRJ102" s="81"/>
      <c r="KRK102" s="81"/>
      <c r="KRL102" s="81"/>
      <c r="KRM102" s="81"/>
      <c r="KRN102" s="81"/>
      <c r="KRO102" s="81"/>
      <c r="KRP102" s="81"/>
      <c r="KRQ102" s="81"/>
      <c r="KRR102" s="81"/>
      <c r="KRS102" s="81"/>
      <c r="KRT102" s="81"/>
      <c r="KRU102" s="81"/>
      <c r="KRV102" s="81"/>
      <c r="KRW102" s="81"/>
      <c r="KRX102" s="81"/>
      <c r="KRY102" s="81"/>
      <c r="KRZ102" s="81"/>
      <c r="KSA102" s="81"/>
      <c r="KSB102" s="81"/>
      <c r="KSC102" s="81"/>
      <c r="KSD102" s="81"/>
      <c r="KSE102" s="81"/>
      <c r="KSF102" s="81"/>
      <c r="KSG102" s="81"/>
      <c r="KSH102" s="81"/>
      <c r="KSI102" s="81"/>
      <c r="KSJ102" s="81"/>
      <c r="KSK102" s="81"/>
      <c r="KSL102" s="81"/>
      <c r="KSM102" s="81"/>
      <c r="KSN102" s="81"/>
      <c r="KSO102" s="81"/>
      <c r="KSP102" s="81"/>
      <c r="KSQ102" s="81"/>
      <c r="KSR102" s="81"/>
      <c r="KSS102" s="81"/>
      <c r="KST102" s="81"/>
      <c r="KSU102" s="81"/>
      <c r="KSV102" s="81"/>
      <c r="KSW102" s="81"/>
      <c r="KSX102" s="81"/>
      <c r="KSY102" s="81"/>
      <c r="KSZ102" s="81"/>
      <c r="KTA102" s="81"/>
      <c r="KTB102" s="81"/>
      <c r="KTC102" s="81"/>
      <c r="KTD102" s="81"/>
      <c r="KTE102" s="81"/>
      <c r="KTF102" s="81"/>
      <c r="KTG102" s="81"/>
      <c r="KTH102" s="81"/>
      <c r="KTI102" s="81"/>
      <c r="KTJ102" s="81"/>
      <c r="KTK102" s="81"/>
      <c r="KTL102" s="81"/>
      <c r="KTM102" s="81"/>
      <c r="KTN102" s="81"/>
      <c r="KTO102" s="81"/>
      <c r="KTP102" s="81"/>
      <c r="KTQ102" s="81"/>
      <c r="KTR102" s="81"/>
      <c r="KTS102" s="81"/>
      <c r="KTT102" s="81"/>
      <c r="KTU102" s="81"/>
      <c r="KTV102" s="81"/>
      <c r="KTW102" s="81"/>
      <c r="KTX102" s="81"/>
      <c r="KTY102" s="81"/>
      <c r="KTZ102" s="81"/>
      <c r="KUA102" s="81"/>
      <c r="KUB102" s="81"/>
      <c r="KUC102" s="81"/>
      <c r="KUD102" s="81"/>
      <c r="KUE102" s="81"/>
      <c r="KUF102" s="81"/>
      <c r="KUG102" s="81"/>
      <c r="KUH102" s="81"/>
      <c r="KUI102" s="81"/>
      <c r="KUJ102" s="81"/>
      <c r="KUK102" s="81"/>
      <c r="KUL102" s="81"/>
      <c r="KUM102" s="81"/>
      <c r="KUN102" s="81"/>
      <c r="KUO102" s="81"/>
      <c r="KUP102" s="81"/>
      <c r="KUQ102" s="81"/>
      <c r="KUR102" s="81"/>
      <c r="KUS102" s="81"/>
      <c r="KUT102" s="81"/>
      <c r="KUU102" s="81"/>
      <c r="KUV102" s="81"/>
      <c r="KUW102" s="81"/>
      <c r="KUX102" s="81"/>
      <c r="KUY102" s="81"/>
      <c r="KUZ102" s="81"/>
      <c r="KVA102" s="81"/>
      <c r="KVB102" s="81"/>
      <c r="KVC102" s="81"/>
      <c r="KVD102" s="81"/>
      <c r="KVE102" s="81"/>
      <c r="KVF102" s="81"/>
      <c r="KVG102" s="81"/>
      <c r="KVH102" s="81"/>
      <c r="KVI102" s="81"/>
      <c r="KVJ102" s="81"/>
      <c r="KVK102" s="81"/>
      <c r="KVL102" s="81"/>
      <c r="KVM102" s="81"/>
      <c r="KVN102" s="81"/>
      <c r="KVO102" s="81"/>
      <c r="KVP102" s="81"/>
      <c r="KVQ102" s="81"/>
      <c r="KVR102" s="81"/>
      <c r="KVS102" s="81"/>
      <c r="KVT102" s="81"/>
      <c r="KVU102" s="81"/>
      <c r="KVV102" s="81"/>
      <c r="KVW102" s="81"/>
      <c r="KVX102" s="81"/>
      <c r="KVY102" s="81"/>
      <c r="KVZ102" s="81"/>
      <c r="KWA102" s="81"/>
      <c r="KWB102" s="81"/>
      <c r="KWC102" s="81"/>
      <c r="KWD102" s="81"/>
      <c r="KWE102" s="81"/>
      <c r="KWF102" s="81"/>
      <c r="KWG102" s="81"/>
      <c r="KWH102" s="81"/>
      <c r="KWI102" s="81"/>
      <c r="KWJ102" s="81"/>
      <c r="KWK102" s="81"/>
      <c r="KWL102" s="81"/>
      <c r="KWM102" s="81"/>
      <c r="KWN102" s="81"/>
      <c r="KWO102" s="81"/>
      <c r="KWP102" s="81"/>
      <c r="KWQ102" s="81"/>
      <c r="KWR102" s="81"/>
      <c r="KWS102" s="81"/>
      <c r="KWT102" s="81"/>
      <c r="KWU102" s="81"/>
      <c r="KWV102" s="81"/>
      <c r="KWW102" s="81"/>
      <c r="KWX102" s="81"/>
      <c r="KWY102" s="81"/>
      <c r="KWZ102" s="81"/>
      <c r="KXA102" s="81"/>
      <c r="KXB102" s="81"/>
      <c r="KXC102" s="81"/>
      <c r="KXD102" s="81"/>
      <c r="KXE102" s="81"/>
      <c r="KXF102" s="81"/>
      <c r="KXG102" s="81"/>
      <c r="KXH102" s="81"/>
      <c r="KXI102" s="81"/>
      <c r="KXJ102" s="81"/>
      <c r="KXK102" s="81"/>
      <c r="KXL102" s="81"/>
      <c r="KXM102" s="81"/>
      <c r="KXN102" s="81"/>
      <c r="KXO102" s="81"/>
      <c r="KXP102" s="81"/>
      <c r="KXQ102" s="81"/>
      <c r="KXR102" s="81"/>
      <c r="KXS102" s="81"/>
      <c r="KXT102" s="81"/>
      <c r="KXU102" s="81"/>
      <c r="KXV102" s="81"/>
      <c r="KXW102" s="81"/>
      <c r="KXX102" s="81"/>
      <c r="KXY102" s="81"/>
      <c r="KXZ102" s="81"/>
      <c r="KYA102" s="81"/>
      <c r="KYB102" s="81"/>
      <c r="KYC102" s="81"/>
      <c r="KYD102" s="81"/>
      <c r="KYE102" s="81"/>
      <c r="KYF102" s="81"/>
      <c r="KYG102" s="81"/>
      <c r="KYH102" s="81"/>
      <c r="KYI102" s="81"/>
      <c r="KYJ102" s="81"/>
      <c r="KYK102" s="81"/>
      <c r="KYL102" s="81"/>
      <c r="KYM102" s="81"/>
      <c r="KYN102" s="81"/>
      <c r="KYO102" s="81"/>
      <c r="KYP102" s="81"/>
      <c r="KYQ102" s="81"/>
      <c r="KYR102" s="81"/>
      <c r="KYS102" s="81"/>
      <c r="KYT102" s="81"/>
      <c r="KYU102" s="81"/>
      <c r="KYV102" s="81"/>
      <c r="KYW102" s="81"/>
      <c r="KYX102" s="81"/>
      <c r="KYY102" s="81"/>
      <c r="KYZ102" s="81"/>
      <c r="KZA102" s="81"/>
      <c r="KZB102" s="81"/>
      <c r="KZC102" s="81"/>
      <c r="KZD102" s="81"/>
      <c r="KZE102" s="81"/>
      <c r="KZF102" s="81"/>
      <c r="KZG102" s="81"/>
      <c r="KZH102" s="81"/>
      <c r="KZI102" s="81"/>
      <c r="KZJ102" s="81"/>
      <c r="KZK102" s="81"/>
      <c r="KZL102" s="81"/>
      <c r="KZM102" s="81"/>
      <c r="KZN102" s="81"/>
      <c r="KZO102" s="81"/>
      <c r="KZP102" s="81"/>
      <c r="KZQ102" s="81"/>
      <c r="KZR102" s="81"/>
      <c r="KZS102" s="81"/>
      <c r="KZT102" s="81"/>
      <c r="KZU102" s="81"/>
      <c r="KZV102" s="81"/>
      <c r="KZW102" s="81"/>
      <c r="KZX102" s="81"/>
      <c r="KZY102" s="81"/>
      <c r="KZZ102" s="81"/>
      <c r="LAA102" s="81"/>
      <c r="LAB102" s="81"/>
      <c r="LAC102" s="81"/>
      <c r="LAD102" s="81"/>
      <c r="LAE102" s="81"/>
      <c r="LAF102" s="81"/>
      <c r="LAG102" s="81"/>
      <c r="LAH102" s="81"/>
      <c r="LAI102" s="81"/>
      <c r="LAJ102" s="81"/>
      <c r="LAK102" s="81"/>
      <c r="LAL102" s="81"/>
      <c r="LAM102" s="81"/>
      <c r="LAN102" s="81"/>
      <c r="LAO102" s="81"/>
      <c r="LAP102" s="81"/>
      <c r="LAQ102" s="81"/>
      <c r="LAR102" s="81"/>
      <c r="LAS102" s="81"/>
      <c r="LAT102" s="81"/>
      <c r="LAU102" s="81"/>
      <c r="LAV102" s="81"/>
      <c r="LAW102" s="81"/>
      <c r="LAX102" s="81"/>
      <c r="LAY102" s="81"/>
      <c r="LAZ102" s="81"/>
      <c r="LBA102" s="81"/>
      <c r="LBB102" s="81"/>
      <c r="LBC102" s="81"/>
      <c r="LBD102" s="81"/>
      <c r="LBE102" s="81"/>
      <c r="LBF102" s="81"/>
      <c r="LBG102" s="81"/>
      <c r="LBH102" s="81"/>
      <c r="LBI102" s="81"/>
      <c r="LBJ102" s="81"/>
      <c r="LBK102" s="81"/>
      <c r="LBL102" s="81"/>
      <c r="LBM102" s="81"/>
      <c r="LBN102" s="81"/>
      <c r="LBO102" s="81"/>
      <c r="LBP102" s="81"/>
      <c r="LBQ102" s="81"/>
      <c r="LBR102" s="81"/>
      <c r="LBS102" s="81"/>
      <c r="LBT102" s="81"/>
      <c r="LBU102" s="81"/>
      <c r="LBV102" s="81"/>
      <c r="LBW102" s="81"/>
      <c r="LBX102" s="81"/>
      <c r="LBY102" s="81"/>
      <c r="LBZ102" s="81"/>
      <c r="LCA102" s="81"/>
      <c r="LCB102" s="81"/>
      <c r="LCC102" s="81"/>
      <c r="LCD102" s="81"/>
      <c r="LCE102" s="81"/>
      <c r="LCF102" s="81"/>
      <c r="LCG102" s="81"/>
      <c r="LCH102" s="81"/>
      <c r="LCI102" s="81"/>
      <c r="LCJ102" s="81"/>
      <c r="LCK102" s="81"/>
      <c r="LCL102" s="81"/>
      <c r="LCM102" s="81"/>
      <c r="LCN102" s="81"/>
      <c r="LCO102" s="81"/>
      <c r="LCP102" s="81"/>
      <c r="LCQ102" s="81"/>
      <c r="LCR102" s="81"/>
      <c r="LCS102" s="81"/>
      <c r="LCT102" s="81"/>
      <c r="LCU102" s="81"/>
      <c r="LCV102" s="81"/>
      <c r="LCW102" s="81"/>
      <c r="LCX102" s="81"/>
      <c r="LCY102" s="81"/>
      <c r="LCZ102" s="81"/>
      <c r="LDA102" s="81"/>
      <c r="LDB102" s="81"/>
      <c r="LDC102" s="81"/>
      <c r="LDD102" s="81"/>
      <c r="LDE102" s="81"/>
      <c r="LDF102" s="81"/>
      <c r="LDG102" s="81"/>
      <c r="LDH102" s="81"/>
      <c r="LDI102" s="81"/>
      <c r="LDJ102" s="81"/>
      <c r="LDK102" s="81"/>
      <c r="LDL102" s="81"/>
      <c r="LDM102" s="81"/>
      <c r="LDN102" s="81"/>
      <c r="LDO102" s="81"/>
      <c r="LDP102" s="81"/>
      <c r="LDQ102" s="81"/>
      <c r="LDR102" s="81"/>
      <c r="LDS102" s="81"/>
      <c r="LDT102" s="81"/>
      <c r="LDU102" s="81"/>
      <c r="LDV102" s="81"/>
      <c r="LDW102" s="81"/>
      <c r="LDX102" s="81"/>
      <c r="LDY102" s="81"/>
      <c r="LDZ102" s="81"/>
      <c r="LEA102" s="81"/>
      <c r="LEB102" s="81"/>
      <c r="LEC102" s="81"/>
      <c r="LED102" s="81"/>
      <c r="LEE102" s="81"/>
      <c r="LEF102" s="81"/>
      <c r="LEG102" s="81"/>
      <c r="LEH102" s="81"/>
      <c r="LEI102" s="81"/>
      <c r="LEJ102" s="81"/>
      <c r="LEK102" s="81"/>
      <c r="LEL102" s="81"/>
      <c r="LEM102" s="81"/>
      <c r="LEN102" s="81"/>
      <c r="LEO102" s="81"/>
      <c r="LEP102" s="81"/>
      <c r="LEQ102" s="81"/>
      <c r="LER102" s="81"/>
      <c r="LES102" s="81"/>
      <c r="LET102" s="81"/>
      <c r="LEU102" s="81"/>
      <c r="LEV102" s="81"/>
      <c r="LEW102" s="81"/>
      <c r="LEX102" s="81"/>
      <c r="LEY102" s="81"/>
      <c r="LEZ102" s="81"/>
      <c r="LFA102" s="81"/>
      <c r="LFB102" s="81"/>
      <c r="LFC102" s="81"/>
      <c r="LFD102" s="81"/>
      <c r="LFE102" s="81"/>
      <c r="LFF102" s="81"/>
      <c r="LFG102" s="81"/>
      <c r="LFH102" s="81"/>
      <c r="LFI102" s="81"/>
      <c r="LFJ102" s="81"/>
      <c r="LFK102" s="81"/>
      <c r="LFL102" s="81"/>
      <c r="LFM102" s="81"/>
      <c r="LFN102" s="81"/>
      <c r="LFO102" s="81"/>
      <c r="LFP102" s="81"/>
      <c r="LFQ102" s="81"/>
      <c r="LFR102" s="81"/>
      <c r="LFS102" s="81"/>
      <c r="LFT102" s="81"/>
      <c r="LFU102" s="81"/>
      <c r="LFV102" s="81"/>
      <c r="LFW102" s="81"/>
      <c r="LFX102" s="81"/>
      <c r="LFY102" s="81"/>
      <c r="LFZ102" s="81"/>
      <c r="LGA102" s="81"/>
      <c r="LGB102" s="81"/>
      <c r="LGC102" s="81"/>
      <c r="LGD102" s="81"/>
      <c r="LGE102" s="81"/>
      <c r="LGF102" s="81"/>
      <c r="LGG102" s="81"/>
      <c r="LGH102" s="81"/>
      <c r="LGI102" s="81"/>
      <c r="LGJ102" s="81"/>
      <c r="LGK102" s="81"/>
      <c r="LGL102" s="81"/>
      <c r="LGM102" s="81"/>
      <c r="LGN102" s="81"/>
      <c r="LGO102" s="81"/>
      <c r="LGP102" s="81"/>
      <c r="LGQ102" s="81"/>
      <c r="LGR102" s="81"/>
      <c r="LGS102" s="81"/>
      <c r="LGT102" s="81"/>
      <c r="LGU102" s="81"/>
      <c r="LGV102" s="81"/>
      <c r="LGW102" s="81"/>
      <c r="LGX102" s="81"/>
      <c r="LGY102" s="81"/>
      <c r="LGZ102" s="81"/>
      <c r="LHA102" s="81"/>
      <c r="LHB102" s="81"/>
      <c r="LHC102" s="81"/>
      <c r="LHD102" s="81"/>
      <c r="LHE102" s="81"/>
      <c r="LHF102" s="81"/>
      <c r="LHG102" s="81"/>
      <c r="LHH102" s="81"/>
      <c r="LHI102" s="81"/>
      <c r="LHJ102" s="81"/>
      <c r="LHK102" s="81"/>
      <c r="LHL102" s="81"/>
      <c r="LHM102" s="81"/>
      <c r="LHN102" s="81"/>
      <c r="LHO102" s="81"/>
      <c r="LHP102" s="81"/>
      <c r="LHQ102" s="81"/>
      <c r="LHR102" s="81"/>
      <c r="LHS102" s="81"/>
      <c r="LHT102" s="81"/>
      <c r="LHU102" s="81"/>
      <c r="LHV102" s="81"/>
      <c r="LHW102" s="81"/>
      <c r="LHX102" s="81"/>
      <c r="LHY102" s="81"/>
      <c r="LHZ102" s="81"/>
      <c r="LIA102" s="81"/>
      <c r="LIB102" s="81"/>
      <c r="LIC102" s="81"/>
      <c r="LID102" s="81"/>
      <c r="LIE102" s="81"/>
      <c r="LIF102" s="81"/>
      <c r="LIG102" s="81"/>
      <c r="LIH102" s="81"/>
      <c r="LII102" s="81"/>
      <c r="LIJ102" s="81"/>
      <c r="LIK102" s="81"/>
      <c r="LIL102" s="81"/>
      <c r="LIM102" s="81"/>
      <c r="LIN102" s="81"/>
      <c r="LIO102" s="81"/>
      <c r="LIP102" s="81"/>
      <c r="LIQ102" s="81"/>
      <c r="LIR102" s="81"/>
      <c r="LIS102" s="81"/>
      <c r="LIT102" s="81"/>
      <c r="LIU102" s="81"/>
      <c r="LIV102" s="81"/>
      <c r="LIW102" s="81"/>
      <c r="LIX102" s="81"/>
      <c r="LIY102" s="81"/>
      <c r="LIZ102" s="81"/>
      <c r="LJA102" s="81"/>
      <c r="LJB102" s="81"/>
      <c r="LJC102" s="81"/>
      <c r="LJD102" s="81"/>
      <c r="LJE102" s="81"/>
      <c r="LJF102" s="81"/>
      <c r="LJG102" s="81"/>
      <c r="LJH102" s="81"/>
      <c r="LJI102" s="81"/>
      <c r="LJJ102" s="81"/>
      <c r="LJK102" s="81"/>
      <c r="LJL102" s="81"/>
      <c r="LJM102" s="81"/>
      <c r="LJN102" s="81"/>
      <c r="LJO102" s="81"/>
      <c r="LJP102" s="81"/>
      <c r="LJQ102" s="81"/>
      <c r="LJR102" s="81"/>
      <c r="LJS102" s="81"/>
      <c r="LJT102" s="81"/>
      <c r="LJU102" s="81"/>
      <c r="LJV102" s="81"/>
      <c r="LJW102" s="81"/>
      <c r="LJX102" s="81"/>
      <c r="LJY102" s="81"/>
      <c r="LJZ102" s="81"/>
      <c r="LKA102" s="81"/>
      <c r="LKB102" s="81"/>
      <c r="LKC102" s="81"/>
      <c r="LKD102" s="81"/>
      <c r="LKE102" s="81"/>
      <c r="LKF102" s="81"/>
      <c r="LKG102" s="81"/>
      <c r="LKH102" s="81"/>
      <c r="LKI102" s="81"/>
      <c r="LKJ102" s="81"/>
      <c r="LKK102" s="81"/>
      <c r="LKL102" s="81"/>
      <c r="LKM102" s="81"/>
      <c r="LKN102" s="81"/>
      <c r="LKO102" s="81"/>
      <c r="LKP102" s="81"/>
      <c r="LKQ102" s="81"/>
      <c r="LKR102" s="81"/>
      <c r="LKS102" s="81"/>
      <c r="LKT102" s="81"/>
      <c r="LKU102" s="81"/>
      <c r="LKV102" s="81"/>
      <c r="LKW102" s="81"/>
      <c r="LKX102" s="81"/>
      <c r="LKY102" s="81"/>
      <c r="LKZ102" s="81"/>
      <c r="LLA102" s="81"/>
      <c r="LLB102" s="81"/>
      <c r="LLC102" s="81"/>
      <c r="LLD102" s="81"/>
      <c r="LLE102" s="81"/>
      <c r="LLF102" s="81"/>
      <c r="LLG102" s="81"/>
      <c r="LLH102" s="81"/>
      <c r="LLI102" s="81"/>
      <c r="LLJ102" s="81"/>
      <c r="LLK102" s="81"/>
      <c r="LLL102" s="81"/>
      <c r="LLM102" s="81"/>
      <c r="LLN102" s="81"/>
      <c r="LLO102" s="81"/>
      <c r="LLP102" s="81"/>
      <c r="LLQ102" s="81"/>
      <c r="LLR102" s="81"/>
      <c r="LLS102" s="81"/>
      <c r="LLT102" s="81"/>
      <c r="LLU102" s="81"/>
      <c r="LLV102" s="81"/>
      <c r="LLW102" s="81"/>
      <c r="LLX102" s="81"/>
      <c r="LLY102" s="81"/>
      <c r="LLZ102" s="81"/>
      <c r="LMA102" s="81"/>
      <c r="LMB102" s="81"/>
      <c r="LMC102" s="81"/>
      <c r="LMD102" s="81"/>
      <c r="LME102" s="81"/>
      <c r="LMF102" s="81"/>
      <c r="LMG102" s="81"/>
      <c r="LMH102" s="81"/>
      <c r="LMI102" s="81"/>
      <c r="LMJ102" s="81"/>
      <c r="LMK102" s="81"/>
      <c r="LML102" s="81"/>
      <c r="LMM102" s="81"/>
      <c r="LMN102" s="81"/>
      <c r="LMO102" s="81"/>
      <c r="LMP102" s="81"/>
      <c r="LMQ102" s="81"/>
      <c r="LMR102" s="81"/>
      <c r="LMS102" s="81"/>
      <c r="LMT102" s="81"/>
      <c r="LMU102" s="81"/>
      <c r="LMV102" s="81"/>
      <c r="LMW102" s="81"/>
      <c r="LMX102" s="81"/>
      <c r="LMY102" s="81"/>
      <c r="LMZ102" s="81"/>
      <c r="LNA102" s="81"/>
      <c r="LNB102" s="81"/>
      <c r="LNC102" s="81"/>
      <c r="LND102" s="81"/>
      <c r="LNE102" s="81"/>
      <c r="LNF102" s="81"/>
      <c r="LNG102" s="81"/>
      <c r="LNH102" s="81"/>
      <c r="LNI102" s="81"/>
      <c r="LNJ102" s="81"/>
      <c r="LNK102" s="81"/>
      <c r="LNL102" s="81"/>
      <c r="LNM102" s="81"/>
      <c r="LNN102" s="81"/>
      <c r="LNO102" s="81"/>
      <c r="LNP102" s="81"/>
      <c r="LNQ102" s="81"/>
      <c r="LNR102" s="81"/>
      <c r="LNS102" s="81"/>
      <c r="LNT102" s="81"/>
      <c r="LNU102" s="81"/>
      <c r="LNV102" s="81"/>
      <c r="LNW102" s="81"/>
      <c r="LNX102" s="81"/>
      <c r="LNY102" s="81"/>
      <c r="LNZ102" s="81"/>
      <c r="LOA102" s="81"/>
      <c r="LOB102" s="81"/>
      <c r="LOC102" s="81"/>
      <c r="LOD102" s="81"/>
      <c r="LOE102" s="81"/>
      <c r="LOF102" s="81"/>
      <c r="LOG102" s="81"/>
      <c r="LOH102" s="81"/>
      <c r="LOI102" s="81"/>
      <c r="LOJ102" s="81"/>
      <c r="LOK102" s="81"/>
      <c r="LOL102" s="81"/>
      <c r="LOM102" s="81"/>
      <c r="LON102" s="81"/>
      <c r="LOO102" s="81"/>
      <c r="LOP102" s="81"/>
      <c r="LOQ102" s="81"/>
      <c r="LOR102" s="81"/>
      <c r="LOS102" s="81"/>
      <c r="LOT102" s="81"/>
      <c r="LOU102" s="81"/>
      <c r="LOV102" s="81"/>
      <c r="LOW102" s="81"/>
      <c r="LOX102" s="81"/>
      <c r="LOY102" s="81"/>
      <c r="LOZ102" s="81"/>
      <c r="LPA102" s="81"/>
      <c r="LPB102" s="81"/>
      <c r="LPC102" s="81"/>
      <c r="LPD102" s="81"/>
      <c r="LPE102" s="81"/>
      <c r="LPF102" s="81"/>
      <c r="LPG102" s="81"/>
      <c r="LPH102" s="81"/>
      <c r="LPI102" s="81"/>
      <c r="LPJ102" s="81"/>
      <c r="LPK102" s="81"/>
      <c r="LPL102" s="81"/>
      <c r="LPM102" s="81"/>
      <c r="LPN102" s="81"/>
      <c r="LPO102" s="81"/>
      <c r="LPP102" s="81"/>
      <c r="LPQ102" s="81"/>
      <c r="LPR102" s="81"/>
      <c r="LPS102" s="81"/>
      <c r="LPT102" s="81"/>
      <c r="LPU102" s="81"/>
      <c r="LPV102" s="81"/>
      <c r="LPW102" s="81"/>
      <c r="LPX102" s="81"/>
      <c r="LPY102" s="81"/>
      <c r="LPZ102" s="81"/>
      <c r="LQA102" s="81"/>
      <c r="LQB102" s="81"/>
      <c r="LQC102" s="81"/>
      <c r="LQD102" s="81"/>
      <c r="LQE102" s="81"/>
      <c r="LQF102" s="81"/>
      <c r="LQG102" s="81"/>
      <c r="LQH102" s="81"/>
      <c r="LQI102" s="81"/>
      <c r="LQJ102" s="81"/>
      <c r="LQK102" s="81"/>
      <c r="LQL102" s="81"/>
      <c r="LQM102" s="81"/>
      <c r="LQN102" s="81"/>
      <c r="LQO102" s="81"/>
      <c r="LQP102" s="81"/>
      <c r="LQQ102" s="81"/>
      <c r="LQR102" s="81"/>
      <c r="LQS102" s="81"/>
      <c r="LQT102" s="81"/>
      <c r="LQU102" s="81"/>
      <c r="LQV102" s="81"/>
      <c r="LQW102" s="81"/>
      <c r="LQX102" s="81"/>
      <c r="LQY102" s="81"/>
      <c r="LQZ102" s="81"/>
      <c r="LRA102" s="81"/>
      <c r="LRB102" s="81"/>
      <c r="LRC102" s="81"/>
      <c r="LRD102" s="81"/>
      <c r="LRE102" s="81"/>
      <c r="LRF102" s="81"/>
      <c r="LRG102" s="81"/>
      <c r="LRH102" s="81"/>
      <c r="LRI102" s="81"/>
      <c r="LRJ102" s="81"/>
      <c r="LRK102" s="81"/>
      <c r="LRL102" s="81"/>
      <c r="LRM102" s="81"/>
      <c r="LRN102" s="81"/>
      <c r="LRO102" s="81"/>
      <c r="LRP102" s="81"/>
      <c r="LRQ102" s="81"/>
      <c r="LRR102" s="81"/>
      <c r="LRS102" s="81"/>
      <c r="LRT102" s="81"/>
      <c r="LRU102" s="81"/>
      <c r="LRV102" s="81"/>
      <c r="LRW102" s="81"/>
      <c r="LRX102" s="81"/>
      <c r="LRY102" s="81"/>
      <c r="LRZ102" s="81"/>
      <c r="LSA102" s="81"/>
      <c r="LSB102" s="81"/>
      <c r="LSC102" s="81"/>
      <c r="LSD102" s="81"/>
      <c r="LSE102" s="81"/>
      <c r="LSF102" s="81"/>
      <c r="LSG102" s="81"/>
      <c r="LSH102" s="81"/>
      <c r="LSI102" s="81"/>
      <c r="LSJ102" s="81"/>
      <c r="LSK102" s="81"/>
      <c r="LSL102" s="81"/>
      <c r="LSM102" s="81"/>
      <c r="LSN102" s="81"/>
      <c r="LSO102" s="81"/>
      <c r="LSP102" s="81"/>
      <c r="LSQ102" s="81"/>
      <c r="LSR102" s="81"/>
      <c r="LSS102" s="81"/>
      <c r="LST102" s="81"/>
      <c r="LSU102" s="81"/>
      <c r="LSV102" s="81"/>
      <c r="LSW102" s="81"/>
      <c r="LSX102" s="81"/>
      <c r="LSY102" s="81"/>
      <c r="LSZ102" s="81"/>
      <c r="LTA102" s="81"/>
      <c r="LTB102" s="81"/>
      <c r="LTC102" s="81"/>
      <c r="LTD102" s="81"/>
      <c r="LTE102" s="81"/>
      <c r="LTF102" s="81"/>
      <c r="LTG102" s="81"/>
      <c r="LTH102" s="81"/>
      <c r="LTI102" s="81"/>
      <c r="LTJ102" s="81"/>
      <c r="LTK102" s="81"/>
      <c r="LTL102" s="81"/>
      <c r="LTM102" s="81"/>
      <c r="LTN102" s="81"/>
      <c r="LTO102" s="81"/>
      <c r="LTP102" s="81"/>
      <c r="LTQ102" s="81"/>
      <c r="LTR102" s="81"/>
      <c r="LTS102" s="81"/>
      <c r="LTT102" s="81"/>
      <c r="LTU102" s="81"/>
      <c r="LTV102" s="81"/>
      <c r="LTW102" s="81"/>
      <c r="LTX102" s="81"/>
      <c r="LTY102" s="81"/>
      <c r="LTZ102" s="81"/>
      <c r="LUA102" s="81"/>
      <c r="LUB102" s="81"/>
      <c r="LUC102" s="81"/>
      <c r="LUD102" s="81"/>
      <c r="LUE102" s="81"/>
      <c r="LUF102" s="81"/>
      <c r="LUG102" s="81"/>
      <c r="LUH102" s="81"/>
      <c r="LUI102" s="81"/>
      <c r="LUJ102" s="81"/>
      <c r="LUK102" s="81"/>
      <c r="LUL102" s="81"/>
      <c r="LUM102" s="81"/>
      <c r="LUN102" s="81"/>
      <c r="LUO102" s="81"/>
      <c r="LUP102" s="81"/>
      <c r="LUQ102" s="81"/>
      <c r="LUR102" s="81"/>
      <c r="LUS102" s="81"/>
      <c r="LUT102" s="81"/>
      <c r="LUU102" s="81"/>
      <c r="LUV102" s="81"/>
      <c r="LUW102" s="81"/>
      <c r="LUX102" s="81"/>
      <c r="LUY102" s="81"/>
      <c r="LUZ102" s="81"/>
      <c r="LVA102" s="81"/>
      <c r="LVB102" s="81"/>
      <c r="LVC102" s="81"/>
      <c r="LVD102" s="81"/>
      <c r="LVE102" s="81"/>
      <c r="LVF102" s="81"/>
      <c r="LVG102" s="81"/>
      <c r="LVH102" s="81"/>
      <c r="LVI102" s="81"/>
      <c r="LVJ102" s="81"/>
      <c r="LVK102" s="81"/>
      <c r="LVL102" s="81"/>
      <c r="LVM102" s="81"/>
      <c r="LVN102" s="81"/>
      <c r="LVO102" s="81"/>
      <c r="LVP102" s="81"/>
      <c r="LVQ102" s="81"/>
      <c r="LVR102" s="81"/>
      <c r="LVS102" s="81"/>
      <c r="LVT102" s="81"/>
      <c r="LVU102" s="81"/>
      <c r="LVV102" s="81"/>
      <c r="LVW102" s="81"/>
      <c r="LVX102" s="81"/>
      <c r="LVY102" s="81"/>
      <c r="LVZ102" s="81"/>
      <c r="LWA102" s="81"/>
      <c r="LWB102" s="81"/>
      <c r="LWC102" s="81"/>
      <c r="LWD102" s="81"/>
      <c r="LWE102" s="81"/>
      <c r="LWF102" s="81"/>
      <c r="LWG102" s="81"/>
      <c r="LWH102" s="81"/>
      <c r="LWI102" s="81"/>
      <c r="LWJ102" s="81"/>
      <c r="LWK102" s="81"/>
      <c r="LWL102" s="81"/>
      <c r="LWM102" s="81"/>
      <c r="LWN102" s="81"/>
      <c r="LWO102" s="81"/>
      <c r="LWP102" s="81"/>
      <c r="LWQ102" s="81"/>
      <c r="LWR102" s="81"/>
      <c r="LWS102" s="81"/>
      <c r="LWT102" s="81"/>
      <c r="LWU102" s="81"/>
      <c r="LWV102" s="81"/>
      <c r="LWW102" s="81"/>
      <c r="LWX102" s="81"/>
      <c r="LWY102" s="81"/>
      <c r="LWZ102" s="81"/>
      <c r="LXA102" s="81"/>
      <c r="LXB102" s="81"/>
      <c r="LXC102" s="81"/>
      <c r="LXD102" s="81"/>
      <c r="LXE102" s="81"/>
      <c r="LXF102" s="81"/>
      <c r="LXG102" s="81"/>
      <c r="LXH102" s="81"/>
      <c r="LXI102" s="81"/>
      <c r="LXJ102" s="81"/>
      <c r="LXK102" s="81"/>
      <c r="LXL102" s="81"/>
      <c r="LXM102" s="81"/>
      <c r="LXN102" s="81"/>
      <c r="LXO102" s="81"/>
      <c r="LXP102" s="81"/>
      <c r="LXQ102" s="81"/>
      <c r="LXR102" s="81"/>
      <c r="LXS102" s="81"/>
      <c r="LXT102" s="81"/>
      <c r="LXU102" s="81"/>
      <c r="LXV102" s="81"/>
      <c r="LXW102" s="81"/>
      <c r="LXX102" s="81"/>
      <c r="LXY102" s="81"/>
      <c r="LXZ102" s="81"/>
      <c r="LYA102" s="81"/>
      <c r="LYB102" s="81"/>
      <c r="LYC102" s="81"/>
      <c r="LYD102" s="81"/>
      <c r="LYE102" s="81"/>
      <c r="LYF102" s="81"/>
      <c r="LYG102" s="81"/>
      <c r="LYH102" s="81"/>
      <c r="LYI102" s="81"/>
      <c r="LYJ102" s="81"/>
      <c r="LYK102" s="81"/>
      <c r="LYL102" s="81"/>
      <c r="LYM102" s="81"/>
      <c r="LYN102" s="81"/>
      <c r="LYO102" s="81"/>
      <c r="LYP102" s="81"/>
      <c r="LYQ102" s="81"/>
      <c r="LYR102" s="81"/>
      <c r="LYS102" s="81"/>
      <c r="LYT102" s="81"/>
      <c r="LYU102" s="81"/>
      <c r="LYV102" s="81"/>
      <c r="LYW102" s="81"/>
      <c r="LYX102" s="81"/>
      <c r="LYY102" s="81"/>
      <c r="LYZ102" s="81"/>
      <c r="LZA102" s="81"/>
      <c r="LZB102" s="81"/>
      <c r="LZC102" s="81"/>
      <c r="LZD102" s="81"/>
      <c r="LZE102" s="81"/>
      <c r="LZF102" s="81"/>
      <c r="LZG102" s="81"/>
      <c r="LZH102" s="81"/>
      <c r="LZI102" s="81"/>
      <c r="LZJ102" s="81"/>
      <c r="LZK102" s="81"/>
      <c r="LZL102" s="81"/>
      <c r="LZM102" s="81"/>
      <c r="LZN102" s="81"/>
      <c r="LZO102" s="81"/>
      <c r="LZP102" s="81"/>
      <c r="LZQ102" s="81"/>
      <c r="LZR102" s="81"/>
      <c r="LZS102" s="81"/>
      <c r="LZT102" s="81"/>
      <c r="LZU102" s="81"/>
      <c r="LZV102" s="81"/>
      <c r="LZW102" s="81"/>
      <c r="LZX102" s="81"/>
      <c r="LZY102" s="81"/>
      <c r="LZZ102" s="81"/>
      <c r="MAA102" s="81"/>
      <c r="MAB102" s="81"/>
      <c r="MAC102" s="81"/>
      <c r="MAD102" s="81"/>
      <c r="MAE102" s="81"/>
      <c r="MAF102" s="81"/>
      <c r="MAG102" s="81"/>
      <c r="MAH102" s="81"/>
      <c r="MAI102" s="81"/>
      <c r="MAJ102" s="81"/>
      <c r="MAK102" s="81"/>
      <c r="MAL102" s="81"/>
      <c r="MAM102" s="81"/>
      <c r="MAN102" s="81"/>
      <c r="MAO102" s="81"/>
      <c r="MAP102" s="81"/>
      <c r="MAQ102" s="81"/>
      <c r="MAR102" s="81"/>
      <c r="MAS102" s="81"/>
      <c r="MAT102" s="81"/>
      <c r="MAU102" s="81"/>
      <c r="MAV102" s="81"/>
      <c r="MAW102" s="81"/>
      <c r="MAX102" s="81"/>
      <c r="MAY102" s="81"/>
      <c r="MAZ102" s="81"/>
      <c r="MBA102" s="81"/>
      <c r="MBB102" s="81"/>
      <c r="MBC102" s="81"/>
      <c r="MBD102" s="81"/>
      <c r="MBE102" s="81"/>
      <c r="MBF102" s="81"/>
      <c r="MBG102" s="81"/>
      <c r="MBH102" s="81"/>
      <c r="MBI102" s="81"/>
      <c r="MBJ102" s="81"/>
      <c r="MBK102" s="81"/>
      <c r="MBL102" s="81"/>
      <c r="MBM102" s="81"/>
      <c r="MBN102" s="81"/>
      <c r="MBO102" s="81"/>
      <c r="MBP102" s="81"/>
      <c r="MBQ102" s="81"/>
      <c r="MBR102" s="81"/>
      <c r="MBS102" s="81"/>
      <c r="MBT102" s="81"/>
      <c r="MBU102" s="81"/>
      <c r="MBV102" s="81"/>
      <c r="MBW102" s="81"/>
      <c r="MBX102" s="81"/>
      <c r="MBY102" s="81"/>
      <c r="MBZ102" s="81"/>
      <c r="MCA102" s="81"/>
      <c r="MCB102" s="81"/>
      <c r="MCC102" s="81"/>
      <c r="MCD102" s="81"/>
      <c r="MCE102" s="81"/>
      <c r="MCF102" s="81"/>
      <c r="MCG102" s="81"/>
      <c r="MCH102" s="81"/>
      <c r="MCI102" s="81"/>
      <c r="MCJ102" s="81"/>
      <c r="MCK102" s="81"/>
      <c r="MCL102" s="81"/>
      <c r="MCM102" s="81"/>
      <c r="MCN102" s="81"/>
      <c r="MCO102" s="81"/>
      <c r="MCP102" s="81"/>
      <c r="MCQ102" s="81"/>
      <c r="MCR102" s="81"/>
      <c r="MCS102" s="81"/>
      <c r="MCT102" s="81"/>
      <c r="MCU102" s="81"/>
      <c r="MCV102" s="81"/>
      <c r="MCW102" s="81"/>
      <c r="MCX102" s="81"/>
      <c r="MCY102" s="81"/>
      <c r="MCZ102" s="81"/>
      <c r="MDA102" s="81"/>
      <c r="MDB102" s="81"/>
      <c r="MDC102" s="81"/>
      <c r="MDD102" s="81"/>
      <c r="MDE102" s="81"/>
      <c r="MDF102" s="81"/>
      <c r="MDG102" s="81"/>
      <c r="MDH102" s="81"/>
      <c r="MDI102" s="81"/>
      <c r="MDJ102" s="81"/>
      <c r="MDK102" s="81"/>
      <c r="MDL102" s="81"/>
      <c r="MDM102" s="81"/>
      <c r="MDN102" s="81"/>
      <c r="MDO102" s="81"/>
      <c r="MDP102" s="81"/>
      <c r="MDQ102" s="81"/>
      <c r="MDR102" s="81"/>
      <c r="MDS102" s="81"/>
      <c r="MDT102" s="81"/>
      <c r="MDU102" s="81"/>
      <c r="MDV102" s="81"/>
      <c r="MDW102" s="81"/>
      <c r="MDX102" s="81"/>
      <c r="MDY102" s="81"/>
      <c r="MDZ102" s="81"/>
      <c r="MEA102" s="81"/>
      <c r="MEB102" s="81"/>
      <c r="MEC102" s="81"/>
      <c r="MED102" s="81"/>
      <c r="MEE102" s="81"/>
      <c r="MEF102" s="81"/>
      <c r="MEG102" s="81"/>
      <c r="MEH102" s="81"/>
      <c r="MEI102" s="81"/>
      <c r="MEJ102" s="81"/>
      <c r="MEK102" s="81"/>
      <c r="MEL102" s="81"/>
      <c r="MEM102" s="81"/>
      <c r="MEN102" s="81"/>
      <c r="MEO102" s="81"/>
      <c r="MEP102" s="81"/>
      <c r="MEQ102" s="81"/>
      <c r="MER102" s="81"/>
      <c r="MES102" s="81"/>
      <c r="MET102" s="81"/>
      <c r="MEU102" s="81"/>
      <c r="MEV102" s="81"/>
      <c r="MEW102" s="81"/>
      <c r="MEX102" s="81"/>
      <c r="MEY102" s="81"/>
      <c r="MEZ102" s="81"/>
      <c r="MFA102" s="81"/>
      <c r="MFB102" s="81"/>
      <c r="MFC102" s="81"/>
      <c r="MFD102" s="81"/>
      <c r="MFE102" s="81"/>
      <c r="MFF102" s="81"/>
      <c r="MFG102" s="81"/>
      <c r="MFH102" s="81"/>
      <c r="MFI102" s="81"/>
      <c r="MFJ102" s="81"/>
      <c r="MFK102" s="81"/>
      <c r="MFL102" s="81"/>
      <c r="MFM102" s="81"/>
      <c r="MFN102" s="81"/>
      <c r="MFO102" s="81"/>
      <c r="MFP102" s="81"/>
      <c r="MFQ102" s="81"/>
      <c r="MFR102" s="81"/>
      <c r="MFS102" s="81"/>
      <c r="MFT102" s="81"/>
      <c r="MFU102" s="81"/>
      <c r="MFV102" s="81"/>
      <c r="MFW102" s="81"/>
      <c r="MFX102" s="81"/>
      <c r="MFY102" s="81"/>
      <c r="MFZ102" s="81"/>
      <c r="MGA102" s="81"/>
      <c r="MGB102" s="81"/>
      <c r="MGC102" s="81"/>
      <c r="MGD102" s="81"/>
      <c r="MGE102" s="81"/>
      <c r="MGF102" s="81"/>
      <c r="MGG102" s="81"/>
      <c r="MGH102" s="81"/>
      <c r="MGI102" s="81"/>
      <c r="MGJ102" s="81"/>
      <c r="MGK102" s="81"/>
      <c r="MGL102" s="81"/>
      <c r="MGM102" s="81"/>
      <c r="MGN102" s="81"/>
      <c r="MGO102" s="81"/>
      <c r="MGP102" s="81"/>
      <c r="MGQ102" s="81"/>
      <c r="MGR102" s="81"/>
      <c r="MGS102" s="81"/>
      <c r="MGT102" s="81"/>
      <c r="MGU102" s="81"/>
      <c r="MGV102" s="81"/>
      <c r="MGW102" s="81"/>
      <c r="MGX102" s="81"/>
      <c r="MGY102" s="81"/>
      <c r="MGZ102" s="81"/>
      <c r="MHA102" s="81"/>
      <c r="MHB102" s="81"/>
      <c r="MHC102" s="81"/>
      <c r="MHD102" s="81"/>
      <c r="MHE102" s="81"/>
      <c r="MHF102" s="81"/>
      <c r="MHG102" s="81"/>
      <c r="MHH102" s="81"/>
      <c r="MHI102" s="81"/>
      <c r="MHJ102" s="81"/>
      <c r="MHK102" s="81"/>
      <c r="MHL102" s="81"/>
      <c r="MHM102" s="81"/>
      <c r="MHN102" s="81"/>
      <c r="MHO102" s="81"/>
      <c r="MHP102" s="81"/>
      <c r="MHQ102" s="81"/>
      <c r="MHR102" s="81"/>
      <c r="MHS102" s="81"/>
      <c r="MHT102" s="81"/>
      <c r="MHU102" s="81"/>
      <c r="MHV102" s="81"/>
      <c r="MHW102" s="81"/>
      <c r="MHX102" s="81"/>
      <c r="MHY102" s="81"/>
      <c r="MHZ102" s="81"/>
      <c r="MIA102" s="81"/>
      <c r="MIB102" s="81"/>
      <c r="MIC102" s="81"/>
      <c r="MID102" s="81"/>
      <c r="MIE102" s="81"/>
      <c r="MIF102" s="81"/>
      <c r="MIG102" s="81"/>
      <c r="MIH102" s="81"/>
      <c r="MII102" s="81"/>
      <c r="MIJ102" s="81"/>
      <c r="MIK102" s="81"/>
      <c r="MIL102" s="81"/>
      <c r="MIM102" s="81"/>
      <c r="MIN102" s="81"/>
      <c r="MIO102" s="81"/>
      <c r="MIP102" s="81"/>
      <c r="MIQ102" s="81"/>
      <c r="MIR102" s="81"/>
      <c r="MIS102" s="81"/>
      <c r="MIT102" s="81"/>
      <c r="MIU102" s="81"/>
      <c r="MIV102" s="81"/>
      <c r="MIW102" s="81"/>
      <c r="MIX102" s="81"/>
      <c r="MIY102" s="81"/>
      <c r="MIZ102" s="81"/>
      <c r="MJA102" s="81"/>
      <c r="MJB102" s="81"/>
      <c r="MJC102" s="81"/>
      <c r="MJD102" s="81"/>
      <c r="MJE102" s="81"/>
      <c r="MJF102" s="81"/>
      <c r="MJG102" s="81"/>
      <c r="MJH102" s="81"/>
      <c r="MJI102" s="81"/>
      <c r="MJJ102" s="81"/>
      <c r="MJK102" s="81"/>
      <c r="MJL102" s="81"/>
      <c r="MJM102" s="81"/>
      <c r="MJN102" s="81"/>
      <c r="MJO102" s="81"/>
      <c r="MJP102" s="81"/>
      <c r="MJQ102" s="81"/>
      <c r="MJR102" s="81"/>
      <c r="MJS102" s="81"/>
      <c r="MJT102" s="81"/>
      <c r="MJU102" s="81"/>
      <c r="MJV102" s="81"/>
      <c r="MJW102" s="81"/>
      <c r="MJX102" s="81"/>
      <c r="MJY102" s="81"/>
      <c r="MJZ102" s="81"/>
      <c r="MKA102" s="81"/>
      <c r="MKB102" s="81"/>
      <c r="MKC102" s="81"/>
      <c r="MKD102" s="81"/>
      <c r="MKE102" s="81"/>
      <c r="MKF102" s="81"/>
      <c r="MKG102" s="81"/>
      <c r="MKH102" s="81"/>
      <c r="MKI102" s="81"/>
      <c r="MKJ102" s="81"/>
      <c r="MKK102" s="81"/>
      <c r="MKL102" s="81"/>
      <c r="MKM102" s="81"/>
      <c r="MKN102" s="81"/>
      <c r="MKO102" s="81"/>
      <c r="MKP102" s="81"/>
      <c r="MKQ102" s="81"/>
      <c r="MKR102" s="81"/>
      <c r="MKS102" s="81"/>
      <c r="MKT102" s="81"/>
      <c r="MKU102" s="81"/>
      <c r="MKV102" s="81"/>
      <c r="MKW102" s="81"/>
      <c r="MKX102" s="81"/>
      <c r="MKY102" s="81"/>
      <c r="MKZ102" s="81"/>
      <c r="MLA102" s="81"/>
      <c r="MLB102" s="81"/>
      <c r="MLC102" s="81"/>
      <c r="MLD102" s="81"/>
      <c r="MLE102" s="81"/>
      <c r="MLF102" s="81"/>
      <c r="MLG102" s="81"/>
      <c r="MLH102" s="81"/>
      <c r="MLI102" s="81"/>
      <c r="MLJ102" s="81"/>
      <c r="MLK102" s="81"/>
      <c r="MLL102" s="81"/>
      <c r="MLM102" s="81"/>
      <c r="MLN102" s="81"/>
      <c r="MLO102" s="81"/>
      <c r="MLP102" s="81"/>
      <c r="MLQ102" s="81"/>
      <c r="MLR102" s="81"/>
      <c r="MLS102" s="81"/>
      <c r="MLT102" s="81"/>
      <c r="MLU102" s="81"/>
      <c r="MLV102" s="81"/>
      <c r="MLW102" s="81"/>
      <c r="MLX102" s="81"/>
      <c r="MLY102" s="81"/>
      <c r="MLZ102" s="81"/>
      <c r="MMA102" s="81"/>
      <c r="MMB102" s="81"/>
      <c r="MMC102" s="81"/>
      <c r="MMD102" s="81"/>
      <c r="MME102" s="81"/>
      <c r="MMF102" s="81"/>
      <c r="MMG102" s="81"/>
      <c r="MMH102" s="81"/>
      <c r="MMI102" s="81"/>
      <c r="MMJ102" s="81"/>
      <c r="MMK102" s="81"/>
      <c r="MML102" s="81"/>
      <c r="MMM102" s="81"/>
      <c r="MMN102" s="81"/>
      <c r="MMO102" s="81"/>
      <c r="MMP102" s="81"/>
      <c r="MMQ102" s="81"/>
      <c r="MMR102" s="81"/>
      <c r="MMS102" s="81"/>
      <c r="MMT102" s="81"/>
      <c r="MMU102" s="81"/>
      <c r="MMV102" s="81"/>
      <c r="MMW102" s="81"/>
      <c r="MMX102" s="81"/>
      <c r="MMY102" s="81"/>
      <c r="MMZ102" s="81"/>
      <c r="MNA102" s="81"/>
      <c r="MNB102" s="81"/>
      <c r="MNC102" s="81"/>
      <c r="MND102" s="81"/>
      <c r="MNE102" s="81"/>
      <c r="MNF102" s="81"/>
      <c r="MNG102" s="81"/>
      <c r="MNH102" s="81"/>
      <c r="MNI102" s="81"/>
      <c r="MNJ102" s="81"/>
      <c r="MNK102" s="81"/>
      <c r="MNL102" s="81"/>
      <c r="MNM102" s="81"/>
      <c r="MNN102" s="81"/>
      <c r="MNO102" s="81"/>
      <c r="MNP102" s="81"/>
      <c r="MNQ102" s="81"/>
      <c r="MNR102" s="81"/>
      <c r="MNS102" s="81"/>
      <c r="MNT102" s="81"/>
      <c r="MNU102" s="81"/>
      <c r="MNV102" s="81"/>
      <c r="MNW102" s="81"/>
      <c r="MNX102" s="81"/>
      <c r="MNY102" s="81"/>
      <c r="MNZ102" s="81"/>
      <c r="MOA102" s="81"/>
      <c r="MOB102" s="81"/>
      <c r="MOC102" s="81"/>
      <c r="MOD102" s="81"/>
      <c r="MOE102" s="81"/>
      <c r="MOF102" s="81"/>
      <c r="MOG102" s="81"/>
      <c r="MOH102" s="81"/>
      <c r="MOI102" s="81"/>
      <c r="MOJ102" s="81"/>
      <c r="MOK102" s="81"/>
      <c r="MOL102" s="81"/>
      <c r="MOM102" s="81"/>
      <c r="MON102" s="81"/>
      <c r="MOO102" s="81"/>
      <c r="MOP102" s="81"/>
      <c r="MOQ102" s="81"/>
      <c r="MOR102" s="81"/>
      <c r="MOS102" s="81"/>
      <c r="MOT102" s="81"/>
      <c r="MOU102" s="81"/>
      <c r="MOV102" s="81"/>
      <c r="MOW102" s="81"/>
      <c r="MOX102" s="81"/>
      <c r="MOY102" s="81"/>
      <c r="MOZ102" s="81"/>
      <c r="MPA102" s="81"/>
      <c r="MPB102" s="81"/>
      <c r="MPC102" s="81"/>
      <c r="MPD102" s="81"/>
      <c r="MPE102" s="81"/>
      <c r="MPF102" s="81"/>
      <c r="MPG102" s="81"/>
      <c r="MPH102" s="81"/>
      <c r="MPI102" s="81"/>
      <c r="MPJ102" s="81"/>
      <c r="MPK102" s="81"/>
      <c r="MPL102" s="81"/>
      <c r="MPM102" s="81"/>
      <c r="MPN102" s="81"/>
      <c r="MPO102" s="81"/>
      <c r="MPP102" s="81"/>
      <c r="MPQ102" s="81"/>
      <c r="MPR102" s="81"/>
      <c r="MPS102" s="81"/>
      <c r="MPT102" s="81"/>
      <c r="MPU102" s="81"/>
      <c r="MPV102" s="81"/>
      <c r="MPW102" s="81"/>
      <c r="MPX102" s="81"/>
      <c r="MPY102" s="81"/>
      <c r="MPZ102" s="81"/>
      <c r="MQA102" s="81"/>
      <c r="MQB102" s="81"/>
      <c r="MQC102" s="81"/>
      <c r="MQD102" s="81"/>
      <c r="MQE102" s="81"/>
      <c r="MQF102" s="81"/>
      <c r="MQG102" s="81"/>
      <c r="MQH102" s="81"/>
      <c r="MQI102" s="81"/>
      <c r="MQJ102" s="81"/>
      <c r="MQK102" s="81"/>
      <c r="MQL102" s="81"/>
      <c r="MQM102" s="81"/>
      <c r="MQN102" s="81"/>
      <c r="MQO102" s="81"/>
      <c r="MQP102" s="81"/>
      <c r="MQQ102" s="81"/>
      <c r="MQR102" s="81"/>
      <c r="MQS102" s="81"/>
      <c r="MQT102" s="81"/>
      <c r="MQU102" s="81"/>
      <c r="MQV102" s="81"/>
      <c r="MQW102" s="81"/>
      <c r="MQX102" s="81"/>
      <c r="MQY102" s="81"/>
      <c r="MQZ102" s="81"/>
      <c r="MRA102" s="81"/>
      <c r="MRB102" s="81"/>
      <c r="MRC102" s="81"/>
      <c r="MRD102" s="81"/>
      <c r="MRE102" s="81"/>
      <c r="MRF102" s="81"/>
      <c r="MRG102" s="81"/>
      <c r="MRH102" s="81"/>
      <c r="MRI102" s="81"/>
      <c r="MRJ102" s="81"/>
      <c r="MRK102" s="81"/>
      <c r="MRL102" s="81"/>
      <c r="MRM102" s="81"/>
      <c r="MRN102" s="81"/>
      <c r="MRO102" s="81"/>
      <c r="MRP102" s="81"/>
      <c r="MRQ102" s="81"/>
      <c r="MRR102" s="81"/>
      <c r="MRS102" s="81"/>
      <c r="MRT102" s="81"/>
      <c r="MRU102" s="81"/>
      <c r="MRV102" s="81"/>
      <c r="MRW102" s="81"/>
      <c r="MRX102" s="81"/>
      <c r="MRY102" s="81"/>
      <c r="MRZ102" s="81"/>
      <c r="MSA102" s="81"/>
      <c r="MSB102" s="81"/>
      <c r="MSC102" s="81"/>
      <c r="MSD102" s="81"/>
      <c r="MSE102" s="81"/>
      <c r="MSF102" s="81"/>
      <c r="MSG102" s="81"/>
      <c r="MSH102" s="81"/>
      <c r="MSI102" s="81"/>
      <c r="MSJ102" s="81"/>
      <c r="MSK102" s="81"/>
      <c r="MSL102" s="81"/>
      <c r="MSM102" s="81"/>
      <c r="MSN102" s="81"/>
      <c r="MSO102" s="81"/>
      <c r="MSP102" s="81"/>
      <c r="MSQ102" s="81"/>
      <c r="MSR102" s="81"/>
      <c r="MSS102" s="81"/>
      <c r="MST102" s="81"/>
      <c r="MSU102" s="81"/>
      <c r="MSV102" s="81"/>
      <c r="MSW102" s="81"/>
      <c r="MSX102" s="81"/>
      <c r="MSY102" s="81"/>
      <c r="MSZ102" s="81"/>
      <c r="MTA102" s="81"/>
      <c r="MTB102" s="81"/>
      <c r="MTC102" s="81"/>
      <c r="MTD102" s="81"/>
      <c r="MTE102" s="81"/>
      <c r="MTF102" s="81"/>
      <c r="MTG102" s="81"/>
      <c r="MTH102" s="81"/>
      <c r="MTI102" s="81"/>
      <c r="MTJ102" s="81"/>
      <c r="MTK102" s="81"/>
      <c r="MTL102" s="81"/>
      <c r="MTM102" s="81"/>
      <c r="MTN102" s="81"/>
      <c r="MTO102" s="81"/>
      <c r="MTP102" s="81"/>
      <c r="MTQ102" s="81"/>
      <c r="MTR102" s="81"/>
      <c r="MTS102" s="81"/>
      <c r="MTT102" s="81"/>
      <c r="MTU102" s="81"/>
      <c r="MTV102" s="81"/>
      <c r="MTW102" s="81"/>
      <c r="MTX102" s="81"/>
      <c r="MTY102" s="81"/>
      <c r="MTZ102" s="81"/>
      <c r="MUA102" s="81"/>
      <c r="MUB102" s="81"/>
      <c r="MUC102" s="81"/>
      <c r="MUD102" s="81"/>
      <c r="MUE102" s="81"/>
      <c r="MUF102" s="81"/>
      <c r="MUG102" s="81"/>
      <c r="MUH102" s="81"/>
      <c r="MUI102" s="81"/>
      <c r="MUJ102" s="81"/>
      <c r="MUK102" s="81"/>
      <c r="MUL102" s="81"/>
      <c r="MUM102" s="81"/>
      <c r="MUN102" s="81"/>
      <c r="MUO102" s="81"/>
      <c r="MUP102" s="81"/>
      <c r="MUQ102" s="81"/>
      <c r="MUR102" s="81"/>
      <c r="MUS102" s="81"/>
      <c r="MUT102" s="81"/>
      <c r="MUU102" s="81"/>
      <c r="MUV102" s="81"/>
      <c r="MUW102" s="81"/>
      <c r="MUX102" s="81"/>
      <c r="MUY102" s="81"/>
      <c r="MUZ102" s="81"/>
      <c r="MVA102" s="81"/>
      <c r="MVB102" s="81"/>
      <c r="MVC102" s="81"/>
      <c r="MVD102" s="81"/>
      <c r="MVE102" s="81"/>
      <c r="MVF102" s="81"/>
      <c r="MVG102" s="81"/>
      <c r="MVH102" s="81"/>
      <c r="MVI102" s="81"/>
      <c r="MVJ102" s="81"/>
      <c r="MVK102" s="81"/>
      <c r="MVL102" s="81"/>
      <c r="MVM102" s="81"/>
      <c r="MVN102" s="81"/>
      <c r="MVO102" s="81"/>
      <c r="MVP102" s="81"/>
      <c r="MVQ102" s="81"/>
      <c r="MVR102" s="81"/>
      <c r="MVS102" s="81"/>
      <c r="MVT102" s="81"/>
      <c r="MVU102" s="81"/>
      <c r="MVV102" s="81"/>
      <c r="MVW102" s="81"/>
      <c r="MVX102" s="81"/>
      <c r="MVY102" s="81"/>
      <c r="MVZ102" s="81"/>
      <c r="MWA102" s="81"/>
      <c r="MWB102" s="81"/>
      <c r="MWC102" s="81"/>
      <c r="MWD102" s="81"/>
      <c r="MWE102" s="81"/>
      <c r="MWF102" s="81"/>
      <c r="MWG102" s="81"/>
      <c r="MWH102" s="81"/>
      <c r="MWI102" s="81"/>
      <c r="MWJ102" s="81"/>
      <c r="MWK102" s="81"/>
      <c r="MWL102" s="81"/>
      <c r="MWM102" s="81"/>
      <c r="MWN102" s="81"/>
      <c r="MWO102" s="81"/>
      <c r="MWP102" s="81"/>
      <c r="MWQ102" s="81"/>
      <c r="MWR102" s="81"/>
      <c r="MWS102" s="81"/>
      <c r="MWT102" s="81"/>
      <c r="MWU102" s="81"/>
      <c r="MWV102" s="81"/>
      <c r="MWW102" s="81"/>
      <c r="MWX102" s="81"/>
      <c r="MWY102" s="81"/>
      <c r="MWZ102" s="81"/>
      <c r="MXA102" s="81"/>
      <c r="MXB102" s="81"/>
      <c r="MXC102" s="81"/>
      <c r="MXD102" s="81"/>
      <c r="MXE102" s="81"/>
      <c r="MXF102" s="81"/>
      <c r="MXG102" s="81"/>
      <c r="MXH102" s="81"/>
      <c r="MXI102" s="81"/>
      <c r="MXJ102" s="81"/>
      <c r="MXK102" s="81"/>
      <c r="MXL102" s="81"/>
      <c r="MXM102" s="81"/>
      <c r="MXN102" s="81"/>
      <c r="MXO102" s="81"/>
      <c r="MXP102" s="81"/>
      <c r="MXQ102" s="81"/>
      <c r="MXR102" s="81"/>
      <c r="MXS102" s="81"/>
      <c r="MXT102" s="81"/>
      <c r="MXU102" s="81"/>
      <c r="MXV102" s="81"/>
      <c r="MXW102" s="81"/>
      <c r="MXX102" s="81"/>
      <c r="MXY102" s="81"/>
      <c r="MXZ102" s="81"/>
      <c r="MYA102" s="81"/>
      <c r="MYB102" s="81"/>
      <c r="MYC102" s="81"/>
      <c r="MYD102" s="81"/>
      <c r="MYE102" s="81"/>
      <c r="MYF102" s="81"/>
      <c r="MYG102" s="81"/>
      <c r="MYH102" s="81"/>
      <c r="MYI102" s="81"/>
      <c r="MYJ102" s="81"/>
      <c r="MYK102" s="81"/>
      <c r="MYL102" s="81"/>
      <c r="MYM102" s="81"/>
      <c r="MYN102" s="81"/>
      <c r="MYO102" s="81"/>
      <c r="MYP102" s="81"/>
      <c r="MYQ102" s="81"/>
      <c r="MYR102" s="81"/>
      <c r="MYS102" s="81"/>
      <c r="MYT102" s="81"/>
      <c r="MYU102" s="81"/>
      <c r="MYV102" s="81"/>
      <c r="MYW102" s="81"/>
      <c r="MYX102" s="81"/>
      <c r="MYY102" s="81"/>
      <c r="MYZ102" s="81"/>
      <c r="MZA102" s="81"/>
      <c r="MZB102" s="81"/>
      <c r="MZC102" s="81"/>
      <c r="MZD102" s="81"/>
      <c r="MZE102" s="81"/>
      <c r="MZF102" s="81"/>
      <c r="MZG102" s="81"/>
      <c r="MZH102" s="81"/>
      <c r="MZI102" s="81"/>
      <c r="MZJ102" s="81"/>
      <c r="MZK102" s="81"/>
      <c r="MZL102" s="81"/>
      <c r="MZM102" s="81"/>
      <c r="MZN102" s="81"/>
      <c r="MZO102" s="81"/>
      <c r="MZP102" s="81"/>
      <c r="MZQ102" s="81"/>
      <c r="MZR102" s="81"/>
      <c r="MZS102" s="81"/>
      <c r="MZT102" s="81"/>
      <c r="MZU102" s="81"/>
      <c r="MZV102" s="81"/>
      <c r="MZW102" s="81"/>
      <c r="MZX102" s="81"/>
      <c r="MZY102" s="81"/>
      <c r="MZZ102" s="81"/>
      <c r="NAA102" s="81"/>
      <c r="NAB102" s="81"/>
      <c r="NAC102" s="81"/>
      <c r="NAD102" s="81"/>
      <c r="NAE102" s="81"/>
      <c r="NAF102" s="81"/>
      <c r="NAG102" s="81"/>
      <c r="NAH102" s="81"/>
      <c r="NAI102" s="81"/>
      <c r="NAJ102" s="81"/>
      <c r="NAK102" s="81"/>
      <c r="NAL102" s="81"/>
      <c r="NAM102" s="81"/>
      <c r="NAN102" s="81"/>
      <c r="NAO102" s="81"/>
      <c r="NAP102" s="81"/>
      <c r="NAQ102" s="81"/>
      <c r="NAR102" s="81"/>
      <c r="NAS102" s="81"/>
      <c r="NAT102" s="81"/>
      <c r="NAU102" s="81"/>
      <c r="NAV102" s="81"/>
      <c r="NAW102" s="81"/>
      <c r="NAX102" s="81"/>
      <c r="NAY102" s="81"/>
      <c r="NAZ102" s="81"/>
      <c r="NBA102" s="81"/>
      <c r="NBB102" s="81"/>
      <c r="NBC102" s="81"/>
      <c r="NBD102" s="81"/>
      <c r="NBE102" s="81"/>
      <c r="NBF102" s="81"/>
      <c r="NBG102" s="81"/>
      <c r="NBH102" s="81"/>
      <c r="NBI102" s="81"/>
      <c r="NBJ102" s="81"/>
      <c r="NBK102" s="81"/>
      <c r="NBL102" s="81"/>
      <c r="NBM102" s="81"/>
      <c r="NBN102" s="81"/>
      <c r="NBO102" s="81"/>
      <c r="NBP102" s="81"/>
      <c r="NBQ102" s="81"/>
      <c r="NBR102" s="81"/>
      <c r="NBS102" s="81"/>
      <c r="NBT102" s="81"/>
      <c r="NBU102" s="81"/>
      <c r="NBV102" s="81"/>
      <c r="NBW102" s="81"/>
      <c r="NBX102" s="81"/>
      <c r="NBY102" s="81"/>
      <c r="NBZ102" s="81"/>
      <c r="NCA102" s="81"/>
      <c r="NCB102" s="81"/>
      <c r="NCC102" s="81"/>
      <c r="NCD102" s="81"/>
      <c r="NCE102" s="81"/>
      <c r="NCF102" s="81"/>
      <c r="NCG102" s="81"/>
      <c r="NCH102" s="81"/>
      <c r="NCI102" s="81"/>
      <c r="NCJ102" s="81"/>
      <c r="NCK102" s="81"/>
      <c r="NCL102" s="81"/>
      <c r="NCM102" s="81"/>
      <c r="NCN102" s="81"/>
      <c r="NCO102" s="81"/>
      <c r="NCP102" s="81"/>
      <c r="NCQ102" s="81"/>
      <c r="NCR102" s="81"/>
      <c r="NCS102" s="81"/>
      <c r="NCT102" s="81"/>
      <c r="NCU102" s="81"/>
      <c r="NCV102" s="81"/>
      <c r="NCW102" s="81"/>
      <c r="NCX102" s="81"/>
      <c r="NCY102" s="81"/>
      <c r="NCZ102" s="81"/>
      <c r="NDA102" s="81"/>
      <c r="NDB102" s="81"/>
      <c r="NDC102" s="81"/>
      <c r="NDD102" s="81"/>
      <c r="NDE102" s="81"/>
      <c r="NDF102" s="81"/>
      <c r="NDG102" s="81"/>
      <c r="NDH102" s="81"/>
      <c r="NDI102" s="81"/>
      <c r="NDJ102" s="81"/>
      <c r="NDK102" s="81"/>
      <c r="NDL102" s="81"/>
      <c r="NDM102" s="81"/>
      <c r="NDN102" s="81"/>
      <c r="NDO102" s="81"/>
      <c r="NDP102" s="81"/>
      <c r="NDQ102" s="81"/>
      <c r="NDR102" s="81"/>
      <c r="NDS102" s="81"/>
      <c r="NDT102" s="81"/>
      <c r="NDU102" s="81"/>
      <c r="NDV102" s="81"/>
      <c r="NDW102" s="81"/>
      <c r="NDX102" s="81"/>
      <c r="NDY102" s="81"/>
      <c r="NDZ102" s="81"/>
      <c r="NEA102" s="81"/>
      <c r="NEB102" s="81"/>
      <c r="NEC102" s="81"/>
      <c r="NED102" s="81"/>
      <c r="NEE102" s="81"/>
      <c r="NEF102" s="81"/>
      <c r="NEG102" s="81"/>
      <c r="NEH102" s="81"/>
      <c r="NEI102" s="81"/>
      <c r="NEJ102" s="81"/>
      <c r="NEK102" s="81"/>
      <c r="NEL102" s="81"/>
      <c r="NEM102" s="81"/>
      <c r="NEN102" s="81"/>
      <c r="NEO102" s="81"/>
      <c r="NEP102" s="81"/>
      <c r="NEQ102" s="81"/>
      <c r="NER102" s="81"/>
      <c r="NES102" s="81"/>
      <c r="NET102" s="81"/>
      <c r="NEU102" s="81"/>
      <c r="NEV102" s="81"/>
      <c r="NEW102" s="81"/>
      <c r="NEX102" s="81"/>
      <c r="NEY102" s="81"/>
      <c r="NEZ102" s="81"/>
      <c r="NFA102" s="81"/>
      <c r="NFB102" s="81"/>
      <c r="NFC102" s="81"/>
      <c r="NFD102" s="81"/>
      <c r="NFE102" s="81"/>
      <c r="NFF102" s="81"/>
      <c r="NFG102" s="81"/>
      <c r="NFH102" s="81"/>
      <c r="NFI102" s="81"/>
      <c r="NFJ102" s="81"/>
      <c r="NFK102" s="81"/>
      <c r="NFL102" s="81"/>
      <c r="NFM102" s="81"/>
      <c r="NFN102" s="81"/>
      <c r="NFO102" s="81"/>
      <c r="NFP102" s="81"/>
      <c r="NFQ102" s="81"/>
      <c r="NFR102" s="81"/>
      <c r="NFS102" s="81"/>
      <c r="NFT102" s="81"/>
      <c r="NFU102" s="81"/>
      <c r="NFV102" s="81"/>
      <c r="NFW102" s="81"/>
      <c r="NFX102" s="81"/>
      <c r="NFY102" s="81"/>
      <c r="NFZ102" s="81"/>
      <c r="NGA102" s="81"/>
      <c r="NGB102" s="81"/>
      <c r="NGC102" s="81"/>
      <c r="NGD102" s="81"/>
      <c r="NGE102" s="81"/>
      <c r="NGF102" s="81"/>
      <c r="NGG102" s="81"/>
      <c r="NGH102" s="81"/>
      <c r="NGI102" s="81"/>
      <c r="NGJ102" s="81"/>
      <c r="NGK102" s="81"/>
      <c r="NGL102" s="81"/>
      <c r="NGM102" s="81"/>
      <c r="NGN102" s="81"/>
      <c r="NGO102" s="81"/>
      <c r="NGP102" s="81"/>
      <c r="NGQ102" s="81"/>
      <c r="NGR102" s="81"/>
      <c r="NGS102" s="81"/>
      <c r="NGT102" s="81"/>
      <c r="NGU102" s="81"/>
      <c r="NGV102" s="81"/>
      <c r="NGW102" s="81"/>
      <c r="NGX102" s="81"/>
      <c r="NGY102" s="81"/>
      <c r="NGZ102" s="81"/>
      <c r="NHA102" s="81"/>
      <c r="NHB102" s="81"/>
      <c r="NHC102" s="81"/>
      <c r="NHD102" s="81"/>
      <c r="NHE102" s="81"/>
      <c r="NHF102" s="81"/>
      <c r="NHG102" s="81"/>
      <c r="NHH102" s="81"/>
      <c r="NHI102" s="81"/>
      <c r="NHJ102" s="81"/>
      <c r="NHK102" s="81"/>
      <c r="NHL102" s="81"/>
      <c r="NHM102" s="81"/>
      <c r="NHN102" s="81"/>
      <c r="NHO102" s="81"/>
      <c r="NHP102" s="81"/>
      <c r="NHQ102" s="81"/>
      <c r="NHR102" s="81"/>
      <c r="NHS102" s="81"/>
      <c r="NHT102" s="81"/>
      <c r="NHU102" s="81"/>
      <c r="NHV102" s="81"/>
      <c r="NHW102" s="81"/>
      <c r="NHX102" s="81"/>
      <c r="NHY102" s="81"/>
      <c r="NHZ102" s="81"/>
      <c r="NIA102" s="81"/>
      <c r="NIB102" s="81"/>
      <c r="NIC102" s="81"/>
      <c r="NID102" s="81"/>
      <c r="NIE102" s="81"/>
      <c r="NIF102" s="81"/>
      <c r="NIG102" s="81"/>
      <c r="NIH102" s="81"/>
      <c r="NII102" s="81"/>
      <c r="NIJ102" s="81"/>
      <c r="NIK102" s="81"/>
      <c r="NIL102" s="81"/>
      <c r="NIM102" s="81"/>
      <c r="NIN102" s="81"/>
      <c r="NIO102" s="81"/>
      <c r="NIP102" s="81"/>
      <c r="NIQ102" s="81"/>
      <c r="NIR102" s="81"/>
      <c r="NIS102" s="81"/>
      <c r="NIT102" s="81"/>
      <c r="NIU102" s="81"/>
      <c r="NIV102" s="81"/>
      <c r="NIW102" s="81"/>
      <c r="NIX102" s="81"/>
      <c r="NIY102" s="81"/>
      <c r="NIZ102" s="81"/>
      <c r="NJA102" s="81"/>
      <c r="NJB102" s="81"/>
      <c r="NJC102" s="81"/>
      <c r="NJD102" s="81"/>
      <c r="NJE102" s="81"/>
      <c r="NJF102" s="81"/>
      <c r="NJG102" s="81"/>
      <c r="NJH102" s="81"/>
      <c r="NJI102" s="81"/>
      <c r="NJJ102" s="81"/>
      <c r="NJK102" s="81"/>
      <c r="NJL102" s="81"/>
      <c r="NJM102" s="81"/>
      <c r="NJN102" s="81"/>
      <c r="NJO102" s="81"/>
      <c r="NJP102" s="81"/>
      <c r="NJQ102" s="81"/>
      <c r="NJR102" s="81"/>
      <c r="NJS102" s="81"/>
      <c r="NJT102" s="81"/>
      <c r="NJU102" s="81"/>
      <c r="NJV102" s="81"/>
      <c r="NJW102" s="81"/>
      <c r="NJX102" s="81"/>
      <c r="NJY102" s="81"/>
      <c r="NJZ102" s="81"/>
      <c r="NKA102" s="81"/>
      <c r="NKB102" s="81"/>
      <c r="NKC102" s="81"/>
      <c r="NKD102" s="81"/>
      <c r="NKE102" s="81"/>
      <c r="NKF102" s="81"/>
      <c r="NKG102" s="81"/>
      <c r="NKH102" s="81"/>
      <c r="NKI102" s="81"/>
      <c r="NKJ102" s="81"/>
      <c r="NKK102" s="81"/>
      <c r="NKL102" s="81"/>
      <c r="NKM102" s="81"/>
      <c r="NKN102" s="81"/>
      <c r="NKO102" s="81"/>
      <c r="NKP102" s="81"/>
      <c r="NKQ102" s="81"/>
      <c r="NKR102" s="81"/>
      <c r="NKS102" s="81"/>
      <c r="NKT102" s="81"/>
      <c r="NKU102" s="81"/>
      <c r="NKV102" s="81"/>
      <c r="NKW102" s="81"/>
      <c r="NKX102" s="81"/>
      <c r="NKY102" s="81"/>
      <c r="NKZ102" s="81"/>
      <c r="NLA102" s="81"/>
      <c r="NLB102" s="81"/>
      <c r="NLC102" s="81"/>
      <c r="NLD102" s="81"/>
      <c r="NLE102" s="81"/>
      <c r="NLF102" s="81"/>
      <c r="NLG102" s="81"/>
      <c r="NLH102" s="81"/>
      <c r="NLI102" s="81"/>
      <c r="NLJ102" s="81"/>
      <c r="NLK102" s="81"/>
      <c r="NLL102" s="81"/>
      <c r="NLM102" s="81"/>
      <c r="NLN102" s="81"/>
      <c r="NLO102" s="81"/>
      <c r="NLP102" s="81"/>
      <c r="NLQ102" s="81"/>
      <c r="NLR102" s="81"/>
      <c r="NLS102" s="81"/>
      <c r="NLT102" s="81"/>
      <c r="NLU102" s="81"/>
      <c r="NLV102" s="81"/>
      <c r="NLW102" s="81"/>
      <c r="NLX102" s="81"/>
      <c r="NLY102" s="81"/>
      <c r="NLZ102" s="81"/>
      <c r="NMA102" s="81"/>
      <c r="NMB102" s="81"/>
      <c r="NMC102" s="81"/>
      <c r="NMD102" s="81"/>
      <c r="NME102" s="81"/>
      <c r="NMF102" s="81"/>
      <c r="NMG102" s="81"/>
      <c r="NMH102" s="81"/>
      <c r="NMI102" s="81"/>
      <c r="NMJ102" s="81"/>
      <c r="NMK102" s="81"/>
      <c r="NML102" s="81"/>
      <c r="NMM102" s="81"/>
      <c r="NMN102" s="81"/>
      <c r="NMO102" s="81"/>
      <c r="NMP102" s="81"/>
      <c r="NMQ102" s="81"/>
      <c r="NMR102" s="81"/>
      <c r="NMS102" s="81"/>
      <c r="NMT102" s="81"/>
      <c r="NMU102" s="81"/>
      <c r="NMV102" s="81"/>
      <c r="NMW102" s="81"/>
      <c r="NMX102" s="81"/>
      <c r="NMY102" s="81"/>
      <c r="NMZ102" s="81"/>
      <c r="NNA102" s="81"/>
      <c r="NNB102" s="81"/>
      <c r="NNC102" s="81"/>
      <c r="NND102" s="81"/>
      <c r="NNE102" s="81"/>
      <c r="NNF102" s="81"/>
      <c r="NNG102" s="81"/>
      <c r="NNH102" s="81"/>
      <c r="NNI102" s="81"/>
      <c r="NNJ102" s="81"/>
      <c r="NNK102" s="81"/>
      <c r="NNL102" s="81"/>
      <c r="NNM102" s="81"/>
      <c r="NNN102" s="81"/>
      <c r="NNO102" s="81"/>
      <c r="NNP102" s="81"/>
      <c r="NNQ102" s="81"/>
      <c r="NNR102" s="81"/>
      <c r="NNS102" s="81"/>
      <c r="NNT102" s="81"/>
      <c r="NNU102" s="81"/>
      <c r="NNV102" s="81"/>
      <c r="NNW102" s="81"/>
      <c r="NNX102" s="81"/>
      <c r="NNY102" s="81"/>
      <c r="NNZ102" s="81"/>
      <c r="NOA102" s="81"/>
      <c r="NOB102" s="81"/>
      <c r="NOC102" s="81"/>
      <c r="NOD102" s="81"/>
      <c r="NOE102" s="81"/>
      <c r="NOF102" s="81"/>
      <c r="NOG102" s="81"/>
      <c r="NOH102" s="81"/>
      <c r="NOI102" s="81"/>
      <c r="NOJ102" s="81"/>
      <c r="NOK102" s="81"/>
      <c r="NOL102" s="81"/>
      <c r="NOM102" s="81"/>
      <c r="NON102" s="81"/>
      <c r="NOO102" s="81"/>
      <c r="NOP102" s="81"/>
      <c r="NOQ102" s="81"/>
      <c r="NOR102" s="81"/>
      <c r="NOS102" s="81"/>
      <c r="NOT102" s="81"/>
      <c r="NOU102" s="81"/>
      <c r="NOV102" s="81"/>
      <c r="NOW102" s="81"/>
      <c r="NOX102" s="81"/>
      <c r="NOY102" s="81"/>
      <c r="NOZ102" s="81"/>
      <c r="NPA102" s="81"/>
      <c r="NPB102" s="81"/>
      <c r="NPC102" s="81"/>
      <c r="NPD102" s="81"/>
      <c r="NPE102" s="81"/>
      <c r="NPF102" s="81"/>
      <c r="NPG102" s="81"/>
      <c r="NPH102" s="81"/>
      <c r="NPI102" s="81"/>
      <c r="NPJ102" s="81"/>
      <c r="NPK102" s="81"/>
      <c r="NPL102" s="81"/>
      <c r="NPM102" s="81"/>
      <c r="NPN102" s="81"/>
      <c r="NPO102" s="81"/>
      <c r="NPP102" s="81"/>
      <c r="NPQ102" s="81"/>
      <c r="NPR102" s="81"/>
      <c r="NPS102" s="81"/>
      <c r="NPT102" s="81"/>
      <c r="NPU102" s="81"/>
      <c r="NPV102" s="81"/>
      <c r="NPW102" s="81"/>
      <c r="NPX102" s="81"/>
      <c r="NPY102" s="81"/>
      <c r="NPZ102" s="81"/>
      <c r="NQA102" s="81"/>
      <c r="NQB102" s="81"/>
      <c r="NQC102" s="81"/>
      <c r="NQD102" s="81"/>
      <c r="NQE102" s="81"/>
      <c r="NQF102" s="81"/>
      <c r="NQG102" s="81"/>
      <c r="NQH102" s="81"/>
      <c r="NQI102" s="81"/>
      <c r="NQJ102" s="81"/>
      <c r="NQK102" s="81"/>
      <c r="NQL102" s="81"/>
      <c r="NQM102" s="81"/>
      <c r="NQN102" s="81"/>
      <c r="NQO102" s="81"/>
      <c r="NQP102" s="81"/>
      <c r="NQQ102" s="81"/>
      <c r="NQR102" s="81"/>
      <c r="NQS102" s="81"/>
      <c r="NQT102" s="81"/>
      <c r="NQU102" s="81"/>
      <c r="NQV102" s="81"/>
      <c r="NQW102" s="81"/>
      <c r="NQX102" s="81"/>
      <c r="NQY102" s="81"/>
      <c r="NQZ102" s="81"/>
      <c r="NRA102" s="81"/>
      <c r="NRB102" s="81"/>
      <c r="NRC102" s="81"/>
      <c r="NRD102" s="81"/>
      <c r="NRE102" s="81"/>
      <c r="NRF102" s="81"/>
      <c r="NRG102" s="81"/>
      <c r="NRH102" s="81"/>
      <c r="NRI102" s="81"/>
      <c r="NRJ102" s="81"/>
      <c r="NRK102" s="81"/>
      <c r="NRL102" s="81"/>
      <c r="NRM102" s="81"/>
      <c r="NRN102" s="81"/>
      <c r="NRO102" s="81"/>
      <c r="NRP102" s="81"/>
      <c r="NRQ102" s="81"/>
      <c r="NRR102" s="81"/>
      <c r="NRS102" s="81"/>
      <c r="NRT102" s="81"/>
      <c r="NRU102" s="81"/>
      <c r="NRV102" s="81"/>
      <c r="NRW102" s="81"/>
      <c r="NRX102" s="81"/>
      <c r="NRY102" s="81"/>
      <c r="NRZ102" s="81"/>
      <c r="NSA102" s="81"/>
      <c r="NSB102" s="81"/>
      <c r="NSC102" s="81"/>
      <c r="NSD102" s="81"/>
      <c r="NSE102" s="81"/>
      <c r="NSF102" s="81"/>
      <c r="NSG102" s="81"/>
      <c r="NSH102" s="81"/>
      <c r="NSI102" s="81"/>
      <c r="NSJ102" s="81"/>
      <c r="NSK102" s="81"/>
      <c r="NSL102" s="81"/>
      <c r="NSM102" s="81"/>
      <c r="NSN102" s="81"/>
      <c r="NSO102" s="81"/>
      <c r="NSP102" s="81"/>
      <c r="NSQ102" s="81"/>
      <c r="NSR102" s="81"/>
      <c r="NSS102" s="81"/>
      <c r="NST102" s="81"/>
      <c r="NSU102" s="81"/>
      <c r="NSV102" s="81"/>
      <c r="NSW102" s="81"/>
      <c r="NSX102" s="81"/>
      <c r="NSY102" s="81"/>
      <c r="NSZ102" s="81"/>
      <c r="NTA102" s="81"/>
      <c r="NTB102" s="81"/>
      <c r="NTC102" s="81"/>
      <c r="NTD102" s="81"/>
      <c r="NTE102" s="81"/>
      <c r="NTF102" s="81"/>
      <c r="NTG102" s="81"/>
      <c r="NTH102" s="81"/>
      <c r="NTI102" s="81"/>
      <c r="NTJ102" s="81"/>
      <c r="NTK102" s="81"/>
      <c r="NTL102" s="81"/>
      <c r="NTM102" s="81"/>
      <c r="NTN102" s="81"/>
      <c r="NTO102" s="81"/>
      <c r="NTP102" s="81"/>
      <c r="NTQ102" s="81"/>
      <c r="NTR102" s="81"/>
      <c r="NTS102" s="81"/>
      <c r="NTT102" s="81"/>
      <c r="NTU102" s="81"/>
      <c r="NTV102" s="81"/>
      <c r="NTW102" s="81"/>
      <c r="NTX102" s="81"/>
      <c r="NTY102" s="81"/>
      <c r="NTZ102" s="81"/>
      <c r="NUA102" s="81"/>
      <c r="NUB102" s="81"/>
      <c r="NUC102" s="81"/>
      <c r="NUD102" s="81"/>
      <c r="NUE102" s="81"/>
      <c r="NUF102" s="81"/>
      <c r="NUG102" s="81"/>
      <c r="NUH102" s="81"/>
      <c r="NUI102" s="81"/>
      <c r="NUJ102" s="81"/>
      <c r="NUK102" s="81"/>
      <c r="NUL102" s="81"/>
      <c r="NUM102" s="81"/>
      <c r="NUN102" s="81"/>
      <c r="NUO102" s="81"/>
      <c r="NUP102" s="81"/>
      <c r="NUQ102" s="81"/>
      <c r="NUR102" s="81"/>
      <c r="NUS102" s="81"/>
      <c r="NUT102" s="81"/>
      <c r="NUU102" s="81"/>
      <c r="NUV102" s="81"/>
      <c r="NUW102" s="81"/>
      <c r="NUX102" s="81"/>
      <c r="NUY102" s="81"/>
      <c r="NUZ102" s="81"/>
      <c r="NVA102" s="81"/>
      <c r="NVB102" s="81"/>
      <c r="NVC102" s="81"/>
      <c r="NVD102" s="81"/>
      <c r="NVE102" s="81"/>
      <c r="NVF102" s="81"/>
      <c r="NVG102" s="81"/>
      <c r="NVH102" s="81"/>
      <c r="NVI102" s="81"/>
      <c r="NVJ102" s="81"/>
      <c r="NVK102" s="81"/>
      <c r="NVL102" s="81"/>
      <c r="NVM102" s="81"/>
      <c r="NVN102" s="81"/>
      <c r="NVO102" s="81"/>
      <c r="NVP102" s="81"/>
      <c r="NVQ102" s="81"/>
      <c r="NVR102" s="81"/>
      <c r="NVS102" s="81"/>
      <c r="NVT102" s="81"/>
      <c r="NVU102" s="81"/>
      <c r="NVV102" s="81"/>
      <c r="NVW102" s="81"/>
      <c r="NVX102" s="81"/>
      <c r="NVY102" s="81"/>
      <c r="NVZ102" s="81"/>
      <c r="NWA102" s="81"/>
      <c r="NWB102" s="81"/>
      <c r="NWC102" s="81"/>
      <c r="NWD102" s="81"/>
      <c r="NWE102" s="81"/>
      <c r="NWF102" s="81"/>
      <c r="NWG102" s="81"/>
      <c r="NWH102" s="81"/>
      <c r="NWI102" s="81"/>
      <c r="NWJ102" s="81"/>
      <c r="NWK102" s="81"/>
      <c r="NWL102" s="81"/>
      <c r="NWM102" s="81"/>
      <c r="NWN102" s="81"/>
      <c r="NWO102" s="81"/>
      <c r="NWP102" s="81"/>
      <c r="NWQ102" s="81"/>
      <c r="NWR102" s="81"/>
      <c r="NWS102" s="81"/>
      <c r="NWT102" s="81"/>
      <c r="NWU102" s="81"/>
      <c r="NWV102" s="81"/>
      <c r="NWW102" s="81"/>
      <c r="NWX102" s="81"/>
      <c r="NWY102" s="81"/>
      <c r="NWZ102" s="81"/>
      <c r="NXA102" s="81"/>
      <c r="NXB102" s="81"/>
      <c r="NXC102" s="81"/>
      <c r="NXD102" s="81"/>
      <c r="NXE102" s="81"/>
      <c r="NXF102" s="81"/>
      <c r="NXG102" s="81"/>
      <c r="NXH102" s="81"/>
      <c r="NXI102" s="81"/>
      <c r="NXJ102" s="81"/>
      <c r="NXK102" s="81"/>
      <c r="NXL102" s="81"/>
      <c r="NXM102" s="81"/>
      <c r="NXN102" s="81"/>
      <c r="NXO102" s="81"/>
      <c r="NXP102" s="81"/>
      <c r="NXQ102" s="81"/>
      <c r="NXR102" s="81"/>
      <c r="NXS102" s="81"/>
      <c r="NXT102" s="81"/>
      <c r="NXU102" s="81"/>
      <c r="NXV102" s="81"/>
      <c r="NXW102" s="81"/>
      <c r="NXX102" s="81"/>
      <c r="NXY102" s="81"/>
      <c r="NXZ102" s="81"/>
      <c r="NYA102" s="81"/>
      <c r="NYB102" s="81"/>
      <c r="NYC102" s="81"/>
      <c r="NYD102" s="81"/>
      <c r="NYE102" s="81"/>
      <c r="NYF102" s="81"/>
      <c r="NYG102" s="81"/>
      <c r="NYH102" s="81"/>
      <c r="NYI102" s="81"/>
      <c r="NYJ102" s="81"/>
      <c r="NYK102" s="81"/>
      <c r="NYL102" s="81"/>
      <c r="NYM102" s="81"/>
      <c r="NYN102" s="81"/>
      <c r="NYO102" s="81"/>
      <c r="NYP102" s="81"/>
      <c r="NYQ102" s="81"/>
      <c r="NYR102" s="81"/>
      <c r="NYS102" s="81"/>
      <c r="NYT102" s="81"/>
      <c r="NYU102" s="81"/>
      <c r="NYV102" s="81"/>
      <c r="NYW102" s="81"/>
      <c r="NYX102" s="81"/>
      <c r="NYY102" s="81"/>
      <c r="NYZ102" s="81"/>
      <c r="NZA102" s="81"/>
      <c r="NZB102" s="81"/>
      <c r="NZC102" s="81"/>
      <c r="NZD102" s="81"/>
      <c r="NZE102" s="81"/>
      <c r="NZF102" s="81"/>
      <c r="NZG102" s="81"/>
      <c r="NZH102" s="81"/>
      <c r="NZI102" s="81"/>
      <c r="NZJ102" s="81"/>
      <c r="NZK102" s="81"/>
      <c r="NZL102" s="81"/>
      <c r="NZM102" s="81"/>
      <c r="NZN102" s="81"/>
      <c r="NZO102" s="81"/>
      <c r="NZP102" s="81"/>
      <c r="NZQ102" s="81"/>
      <c r="NZR102" s="81"/>
      <c r="NZS102" s="81"/>
      <c r="NZT102" s="81"/>
      <c r="NZU102" s="81"/>
      <c r="NZV102" s="81"/>
      <c r="NZW102" s="81"/>
      <c r="NZX102" s="81"/>
      <c r="NZY102" s="81"/>
      <c r="NZZ102" s="81"/>
      <c r="OAA102" s="81"/>
      <c r="OAB102" s="81"/>
      <c r="OAC102" s="81"/>
      <c r="OAD102" s="81"/>
      <c r="OAE102" s="81"/>
      <c r="OAF102" s="81"/>
      <c r="OAG102" s="81"/>
      <c r="OAH102" s="81"/>
      <c r="OAI102" s="81"/>
      <c r="OAJ102" s="81"/>
      <c r="OAK102" s="81"/>
      <c r="OAL102" s="81"/>
      <c r="OAM102" s="81"/>
      <c r="OAN102" s="81"/>
      <c r="OAO102" s="81"/>
      <c r="OAP102" s="81"/>
      <c r="OAQ102" s="81"/>
      <c r="OAR102" s="81"/>
      <c r="OAS102" s="81"/>
      <c r="OAT102" s="81"/>
      <c r="OAU102" s="81"/>
      <c r="OAV102" s="81"/>
      <c r="OAW102" s="81"/>
      <c r="OAX102" s="81"/>
      <c r="OAY102" s="81"/>
      <c r="OAZ102" s="81"/>
      <c r="OBA102" s="81"/>
      <c r="OBB102" s="81"/>
      <c r="OBC102" s="81"/>
      <c r="OBD102" s="81"/>
      <c r="OBE102" s="81"/>
      <c r="OBF102" s="81"/>
      <c r="OBG102" s="81"/>
      <c r="OBH102" s="81"/>
      <c r="OBI102" s="81"/>
      <c r="OBJ102" s="81"/>
      <c r="OBK102" s="81"/>
      <c r="OBL102" s="81"/>
      <c r="OBM102" s="81"/>
      <c r="OBN102" s="81"/>
      <c r="OBO102" s="81"/>
      <c r="OBP102" s="81"/>
      <c r="OBQ102" s="81"/>
      <c r="OBR102" s="81"/>
      <c r="OBS102" s="81"/>
      <c r="OBT102" s="81"/>
      <c r="OBU102" s="81"/>
      <c r="OBV102" s="81"/>
      <c r="OBW102" s="81"/>
      <c r="OBX102" s="81"/>
      <c r="OBY102" s="81"/>
      <c r="OBZ102" s="81"/>
      <c r="OCA102" s="81"/>
      <c r="OCB102" s="81"/>
      <c r="OCC102" s="81"/>
      <c r="OCD102" s="81"/>
      <c r="OCE102" s="81"/>
      <c r="OCF102" s="81"/>
      <c r="OCG102" s="81"/>
      <c r="OCH102" s="81"/>
      <c r="OCI102" s="81"/>
      <c r="OCJ102" s="81"/>
      <c r="OCK102" s="81"/>
      <c r="OCL102" s="81"/>
      <c r="OCM102" s="81"/>
      <c r="OCN102" s="81"/>
      <c r="OCO102" s="81"/>
      <c r="OCP102" s="81"/>
      <c r="OCQ102" s="81"/>
      <c r="OCR102" s="81"/>
      <c r="OCS102" s="81"/>
      <c r="OCT102" s="81"/>
      <c r="OCU102" s="81"/>
      <c r="OCV102" s="81"/>
      <c r="OCW102" s="81"/>
      <c r="OCX102" s="81"/>
      <c r="OCY102" s="81"/>
      <c r="OCZ102" s="81"/>
      <c r="ODA102" s="81"/>
      <c r="ODB102" s="81"/>
      <c r="ODC102" s="81"/>
      <c r="ODD102" s="81"/>
      <c r="ODE102" s="81"/>
      <c r="ODF102" s="81"/>
      <c r="ODG102" s="81"/>
      <c r="ODH102" s="81"/>
      <c r="ODI102" s="81"/>
      <c r="ODJ102" s="81"/>
      <c r="ODK102" s="81"/>
      <c r="ODL102" s="81"/>
      <c r="ODM102" s="81"/>
      <c r="ODN102" s="81"/>
      <c r="ODO102" s="81"/>
      <c r="ODP102" s="81"/>
      <c r="ODQ102" s="81"/>
      <c r="ODR102" s="81"/>
      <c r="ODS102" s="81"/>
      <c r="ODT102" s="81"/>
      <c r="ODU102" s="81"/>
      <c r="ODV102" s="81"/>
      <c r="ODW102" s="81"/>
      <c r="ODX102" s="81"/>
      <c r="ODY102" s="81"/>
      <c r="ODZ102" s="81"/>
      <c r="OEA102" s="81"/>
      <c r="OEB102" s="81"/>
      <c r="OEC102" s="81"/>
      <c r="OED102" s="81"/>
      <c r="OEE102" s="81"/>
      <c r="OEF102" s="81"/>
      <c r="OEG102" s="81"/>
      <c r="OEH102" s="81"/>
      <c r="OEI102" s="81"/>
      <c r="OEJ102" s="81"/>
      <c r="OEK102" s="81"/>
      <c r="OEL102" s="81"/>
      <c r="OEM102" s="81"/>
      <c r="OEN102" s="81"/>
      <c r="OEO102" s="81"/>
      <c r="OEP102" s="81"/>
      <c r="OEQ102" s="81"/>
      <c r="OER102" s="81"/>
      <c r="OES102" s="81"/>
      <c r="OET102" s="81"/>
      <c r="OEU102" s="81"/>
      <c r="OEV102" s="81"/>
      <c r="OEW102" s="81"/>
      <c r="OEX102" s="81"/>
      <c r="OEY102" s="81"/>
      <c r="OEZ102" s="81"/>
      <c r="OFA102" s="81"/>
      <c r="OFB102" s="81"/>
      <c r="OFC102" s="81"/>
      <c r="OFD102" s="81"/>
      <c r="OFE102" s="81"/>
      <c r="OFF102" s="81"/>
      <c r="OFG102" s="81"/>
      <c r="OFH102" s="81"/>
      <c r="OFI102" s="81"/>
      <c r="OFJ102" s="81"/>
      <c r="OFK102" s="81"/>
      <c r="OFL102" s="81"/>
      <c r="OFM102" s="81"/>
      <c r="OFN102" s="81"/>
      <c r="OFO102" s="81"/>
      <c r="OFP102" s="81"/>
      <c r="OFQ102" s="81"/>
      <c r="OFR102" s="81"/>
      <c r="OFS102" s="81"/>
      <c r="OFT102" s="81"/>
      <c r="OFU102" s="81"/>
      <c r="OFV102" s="81"/>
      <c r="OFW102" s="81"/>
      <c r="OFX102" s="81"/>
      <c r="OFY102" s="81"/>
      <c r="OFZ102" s="81"/>
      <c r="OGA102" s="81"/>
      <c r="OGB102" s="81"/>
      <c r="OGC102" s="81"/>
      <c r="OGD102" s="81"/>
      <c r="OGE102" s="81"/>
      <c r="OGF102" s="81"/>
      <c r="OGG102" s="81"/>
      <c r="OGH102" s="81"/>
      <c r="OGI102" s="81"/>
      <c r="OGJ102" s="81"/>
      <c r="OGK102" s="81"/>
      <c r="OGL102" s="81"/>
      <c r="OGM102" s="81"/>
      <c r="OGN102" s="81"/>
      <c r="OGO102" s="81"/>
      <c r="OGP102" s="81"/>
      <c r="OGQ102" s="81"/>
      <c r="OGR102" s="81"/>
      <c r="OGS102" s="81"/>
      <c r="OGT102" s="81"/>
      <c r="OGU102" s="81"/>
      <c r="OGV102" s="81"/>
      <c r="OGW102" s="81"/>
      <c r="OGX102" s="81"/>
      <c r="OGY102" s="81"/>
      <c r="OGZ102" s="81"/>
      <c r="OHA102" s="81"/>
      <c r="OHB102" s="81"/>
      <c r="OHC102" s="81"/>
      <c r="OHD102" s="81"/>
      <c r="OHE102" s="81"/>
      <c r="OHF102" s="81"/>
      <c r="OHG102" s="81"/>
      <c r="OHH102" s="81"/>
      <c r="OHI102" s="81"/>
      <c r="OHJ102" s="81"/>
      <c r="OHK102" s="81"/>
      <c r="OHL102" s="81"/>
      <c r="OHM102" s="81"/>
      <c r="OHN102" s="81"/>
      <c r="OHO102" s="81"/>
      <c r="OHP102" s="81"/>
      <c r="OHQ102" s="81"/>
      <c r="OHR102" s="81"/>
      <c r="OHS102" s="81"/>
      <c r="OHT102" s="81"/>
      <c r="OHU102" s="81"/>
      <c r="OHV102" s="81"/>
      <c r="OHW102" s="81"/>
      <c r="OHX102" s="81"/>
      <c r="OHY102" s="81"/>
      <c r="OHZ102" s="81"/>
      <c r="OIA102" s="81"/>
      <c r="OIB102" s="81"/>
      <c r="OIC102" s="81"/>
      <c r="OID102" s="81"/>
      <c r="OIE102" s="81"/>
      <c r="OIF102" s="81"/>
      <c r="OIG102" s="81"/>
      <c r="OIH102" s="81"/>
      <c r="OII102" s="81"/>
      <c r="OIJ102" s="81"/>
      <c r="OIK102" s="81"/>
      <c r="OIL102" s="81"/>
      <c r="OIM102" s="81"/>
      <c r="OIN102" s="81"/>
      <c r="OIO102" s="81"/>
      <c r="OIP102" s="81"/>
      <c r="OIQ102" s="81"/>
      <c r="OIR102" s="81"/>
      <c r="OIS102" s="81"/>
      <c r="OIT102" s="81"/>
      <c r="OIU102" s="81"/>
      <c r="OIV102" s="81"/>
      <c r="OIW102" s="81"/>
      <c r="OIX102" s="81"/>
      <c r="OIY102" s="81"/>
      <c r="OIZ102" s="81"/>
      <c r="OJA102" s="81"/>
      <c r="OJB102" s="81"/>
      <c r="OJC102" s="81"/>
      <c r="OJD102" s="81"/>
      <c r="OJE102" s="81"/>
      <c r="OJF102" s="81"/>
      <c r="OJG102" s="81"/>
      <c r="OJH102" s="81"/>
      <c r="OJI102" s="81"/>
      <c r="OJJ102" s="81"/>
      <c r="OJK102" s="81"/>
      <c r="OJL102" s="81"/>
      <c r="OJM102" s="81"/>
      <c r="OJN102" s="81"/>
      <c r="OJO102" s="81"/>
      <c r="OJP102" s="81"/>
      <c r="OJQ102" s="81"/>
      <c r="OJR102" s="81"/>
      <c r="OJS102" s="81"/>
      <c r="OJT102" s="81"/>
      <c r="OJU102" s="81"/>
      <c r="OJV102" s="81"/>
      <c r="OJW102" s="81"/>
      <c r="OJX102" s="81"/>
      <c r="OJY102" s="81"/>
      <c r="OJZ102" s="81"/>
      <c r="OKA102" s="81"/>
      <c r="OKB102" s="81"/>
      <c r="OKC102" s="81"/>
      <c r="OKD102" s="81"/>
      <c r="OKE102" s="81"/>
      <c r="OKF102" s="81"/>
      <c r="OKG102" s="81"/>
      <c r="OKH102" s="81"/>
      <c r="OKI102" s="81"/>
      <c r="OKJ102" s="81"/>
      <c r="OKK102" s="81"/>
      <c r="OKL102" s="81"/>
      <c r="OKM102" s="81"/>
      <c r="OKN102" s="81"/>
      <c r="OKO102" s="81"/>
      <c r="OKP102" s="81"/>
      <c r="OKQ102" s="81"/>
      <c r="OKR102" s="81"/>
      <c r="OKS102" s="81"/>
      <c r="OKT102" s="81"/>
      <c r="OKU102" s="81"/>
      <c r="OKV102" s="81"/>
      <c r="OKW102" s="81"/>
      <c r="OKX102" s="81"/>
      <c r="OKY102" s="81"/>
      <c r="OKZ102" s="81"/>
      <c r="OLA102" s="81"/>
      <c r="OLB102" s="81"/>
      <c r="OLC102" s="81"/>
      <c r="OLD102" s="81"/>
      <c r="OLE102" s="81"/>
      <c r="OLF102" s="81"/>
      <c r="OLG102" s="81"/>
      <c r="OLH102" s="81"/>
      <c r="OLI102" s="81"/>
      <c r="OLJ102" s="81"/>
      <c r="OLK102" s="81"/>
      <c r="OLL102" s="81"/>
      <c r="OLM102" s="81"/>
      <c r="OLN102" s="81"/>
      <c r="OLO102" s="81"/>
      <c r="OLP102" s="81"/>
      <c r="OLQ102" s="81"/>
      <c r="OLR102" s="81"/>
      <c r="OLS102" s="81"/>
      <c r="OLT102" s="81"/>
      <c r="OLU102" s="81"/>
      <c r="OLV102" s="81"/>
      <c r="OLW102" s="81"/>
      <c r="OLX102" s="81"/>
      <c r="OLY102" s="81"/>
      <c r="OLZ102" s="81"/>
      <c r="OMA102" s="81"/>
      <c r="OMB102" s="81"/>
      <c r="OMC102" s="81"/>
      <c r="OMD102" s="81"/>
      <c r="OME102" s="81"/>
      <c r="OMF102" s="81"/>
      <c r="OMG102" s="81"/>
      <c r="OMH102" s="81"/>
      <c r="OMI102" s="81"/>
      <c r="OMJ102" s="81"/>
      <c r="OMK102" s="81"/>
      <c r="OML102" s="81"/>
      <c r="OMM102" s="81"/>
      <c r="OMN102" s="81"/>
      <c r="OMO102" s="81"/>
      <c r="OMP102" s="81"/>
      <c r="OMQ102" s="81"/>
      <c r="OMR102" s="81"/>
      <c r="OMS102" s="81"/>
      <c r="OMT102" s="81"/>
      <c r="OMU102" s="81"/>
      <c r="OMV102" s="81"/>
      <c r="OMW102" s="81"/>
      <c r="OMX102" s="81"/>
      <c r="OMY102" s="81"/>
      <c r="OMZ102" s="81"/>
      <c r="ONA102" s="81"/>
      <c r="ONB102" s="81"/>
      <c r="ONC102" s="81"/>
      <c r="OND102" s="81"/>
      <c r="ONE102" s="81"/>
      <c r="ONF102" s="81"/>
      <c r="ONG102" s="81"/>
      <c r="ONH102" s="81"/>
      <c r="ONI102" s="81"/>
      <c r="ONJ102" s="81"/>
      <c r="ONK102" s="81"/>
      <c r="ONL102" s="81"/>
      <c r="ONM102" s="81"/>
      <c r="ONN102" s="81"/>
      <c r="ONO102" s="81"/>
      <c r="ONP102" s="81"/>
      <c r="ONQ102" s="81"/>
      <c r="ONR102" s="81"/>
      <c r="ONS102" s="81"/>
      <c r="ONT102" s="81"/>
      <c r="ONU102" s="81"/>
      <c r="ONV102" s="81"/>
      <c r="ONW102" s="81"/>
      <c r="ONX102" s="81"/>
      <c r="ONY102" s="81"/>
      <c r="ONZ102" s="81"/>
      <c r="OOA102" s="81"/>
      <c r="OOB102" s="81"/>
      <c r="OOC102" s="81"/>
      <c r="OOD102" s="81"/>
      <c r="OOE102" s="81"/>
      <c r="OOF102" s="81"/>
      <c r="OOG102" s="81"/>
      <c r="OOH102" s="81"/>
      <c r="OOI102" s="81"/>
      <c r="OOJ102" s="81"/>
      <c r="OOK102" s="81"/>
      <c r="OOL102" s="81"/>
      <c r="OOM102" s="81"/>
      <c r="OON102" s="81"/>
      <c r="OOO102" s="81"/>
      <c r="OOP102" s="81"/>
      <c r="OOQ102" s="81"/>
      <c r="OOR102" s="81"/>
      <c r="OOS102" s="81"/>
      <c r="OOT102" s="81"/>
      <c r="OOU102" s="81"/>
      <c r="OOV102" s="81"/>
      <c r="OOW102" s="81"/>
      <c r="OOX102" s="81"/>
      <c r="OOY102" s="81"/>
      <c r="OOZ102" s="81"/>
      <c r="OPA102" s="81"/>
      <c r="OPB102" s="81"/>
      <c r="OPC102" s="81"/>
      <c r="OPD102" s="81"/>
      <c r="OPE102" s="81"/>
      <c r="OPF102" s="81"/>
      <c r="OPG102" s="81"/>
      <c r="OPH102" s="81"/>
      <c r="OPI102" s="81"/>
      <c r="OPJ102" s="81"/>
      <c r="OPK102" s="81"/>
      <c r="OPL102" s="81"/>
      <c r="OPM102" s="81"/>
      <c r="OPN102" s="81"/>
      <c r="OPO102" s="81"/>
      <c r="OPP102" s="81"/>
      <c r="OPQ102" s="81"/>
      <c r="OPR102" s="81"/>
      <c r="OPS102" s="81"/>
      <c r="OPT102" s="81"/>
      <c r="OPU102" s="81"/>
      <c r="OPV102" s="81"/>
      <c r="OPW102" s="81"/>
      <c r="OPX102" s="81"/>
      <c r="OPY102" s="81"/>
      <c r="OPZ102" s="81"/>
      <c r="OQA102" s="81"/>
      <c r="OQB102" s="81"/>
      <c r="OQC102" s="81"/>
      <c r="OQD102" s="81"/>
      <c r="OQE102" s="81"/>
      <c r="OQF102" s="81"/>
      <c r="OQG102" s="81"/>
      <c r="OQH102" s="81"/>
      <c r="OQI102" s="81"/>
      <c r="OQJ102" s="81"/>
      <c r="OQK102" s="81"/>
      <c r="OQL102" s="81"/>
      <c r="OQM102" s="81"/>
      <c r="OQN102" s="81"/>
      <c r="OQO102" s="81"/>
      <c r="OQP102" s="81"/>
      <c r="OQQ102" s="81"/>
      <c r="OQR102" s="81"/>
      <c r="OQS102" s="81"/>
      <c r="OQT102" s="81"/>
      <c r="OQU102" s="81"/>
      <c r="OQV102" s="81"/>
      <c r="OQW102" s="81"/>
      <c r="OQX102" s="81"/>
      <c r="OQY102" s="81"/>
      <c r="OQZ102" s="81"/>
      <c r="ORA102" s="81"/>
      <c r="ORB102" s="81"/>
      <c r="ORC102" s="81"/>
      <c r="ORD102" s="81"/>
      <c r="ORE102" s="81"/>
      <c r="ORF102" s="81"/>
      <c r="ORG102" s="81"/>
      <c r="ORH102" s="81"/>
      <c r="ORI102" s="81"/>
      <c r="ORJ102" s="81"/>
      <c r="ORK102" s="81"/>
      <c r="ORL102" s="81"/>
      <c r="ORM102" s="81"/>
      <c r="ORN102" s="81"/>
      <c r="ORO102" s="81"/>
      <c r="ORP102" s="81"/>
      <c r="ORQ102" s="81"/>
      <c r="ORR102" s="81"/>
      <c r="ORS102" s="81"/>
      <c r="ORT102" s="81"/>
      <c r="ORU102" s="81"/>
      <c r="ORV102" s="81"/>
      <c r="ORW102" s="81"/>
      <c r="ORX102" s="81"/>
      <c r="ORY102" s="81"/>
      <c r="ORZ102" s="81"/>
      <c r="OSA102" s="81"/>
      <c r="OSB102" s="81"/>
      <c r="OSC102" s="81"/>
      <c r="OSD102" s="81"/>
      <c r="OSE102" s="81"/>
      <c r="OSF102" s="81"/>
      <c r="OSG102" s="81"/>
      <c r="OSH102" s="81"/>
      <c r="OSI102" s="81"/>
      <c r="OSJ102" s="81"/>
      <c r="OSK102" s="81"/>
      <c r="OSL102" s="81"/>
      <c r="OSM102" s="81"/>
      <c r="OSN102" s="81"/>
      <c r="OSO102" s="81"/>
      <c r="OSP102" s="81"/>
      <c r="OSQ102" s="81"/>
      <c r="OSR102" s="81"/>
      <c r="OSS102" s="81"/>
      <c r="OST102" s="81"/>
      <c r="OSU102" s="81"/>
      <c r="OSV102" s="81"/>
      <c r="OSW102" s="81"/>
      <c r="OSX102" s="81"/>
      <c r="OSY102" s="81"/>
      <c r="OSZ102" s="81"/>
      <c r="OTA102" s="81"/>
      <c r="OTB102" s="81"/>
      <c r="OTC102" s="81"/>
      <c r="OTD102" s="81"/>
      <c r="OTE102" s="81"/>
      <c r="OTF102" s="81"/>
      <c r="OTG102" s="81"/>
      <c r="OTH102" s="81"/>
      <c r="OTI102" s="81"/>
      <c r="OTJ102" s="81"/>
      <c r="OTK102" s="81"/>
      <c r="OTL102" s="81"/>
      <c r="OTM102" s="81"/>
      <c r="OTN102" s="81"/>
      <c r="OTO102" s="81"/>
      <c r="OTP102" s="81"/>
      <c r="OTQ102" s="81"/>
      <c r="OTR102" s="81"/>
      <c r="OTS102" s="81"/>
      <c r="OTT102" s="81"/>
      <c r="OTU102" s="81"/>
      <c r="OTV102" s="81"/>
      <c r="OTW102" s="81"/>
      <c r="OTX102" s="81"/>
      <c r="OTY102" s="81"/>
      <c r="OTZ102" s="81"/>
      <c r="OUA102" s="81"/>
      <c r="OUB102" s="81"/>
      <c r="OUC102" s="81"/>
      <c r="OUD102" s="81"/>
      <c r="OUE102" s="81"/>
      <c r="OUF102" s="81"/>
      <c r="OUG102" s="81"/>
      <c r="OUH102" s="81"/>
      <c r="OUI102" s="81"/>
      <c r="OUJ102" s="81"/>
      <c r="OUK102" s="81"/>
      <c r="OUL102" s="81"/>
      <c r="OUM102" s="81"/>
      <c r="OUN102" s="81"/>
      <c r="OUO102" s="81"/>
      <c r="OUP102" s="81"/>
      <c r="OUQ102" s="81"/>
      <c r="OUR102" s="81"/>
      <c r="OUS102" s="81"/>
      <c r="OUT102" s="81"/>
      <c r="OUU102" s="81"/>
      <c r="OUV102" s="81"/>
      <c r="OUW102" s="81"/>
      <c r="OUX102" s="81"/>
      <c r="OUY102" s="81"/>
      <c r="OUZ102" s="81"/>
      <c r="OVA102" s="81"/>
      <c r="OVB102" s="81"/>
      <c r="OVC102" s="81"/>
      <c r="OVD102" s="81"/>
      <c r="OVE102" s="81"/>
      <c r="OVF102" s="81"/>
      <c r="OVG102" s="81"/>
      <c r="OVH102" s="81"/>
      <c r="OVI102" s="81"/>
      <c r="OVJ102" s="81"/>
      <c r="OVK102" s="81"/>
      <c r="OVL102" s="81"/>
      <c r="OVM102" s="81"/>
      <c r="OVN102" s="81"/>
      <c r="OVO102" s="81"/>
      <c r="OVP102" s="81"/>
      <c r="OVQ102" s="81"/>
      <c r="OVR102" s="81"/>
      <c r="OVS102" s="81"/>
      <c r="OVT102" s="81"/>
      <c r="OVU102" s="81"/>
      <c r="OVV102" s="81"/>
      <c r="OVW102" s="81"/>
      <c r="OVX102" s="81"/>
      <c r="OVY102" s="81"/>
      <c r="OVZ102" s="81"/>
      <c r="OWA102" s="81"/>
      <c r="OWB102" s="81"/>
      <c r="OWC102" s="81"/>
      <c r="OWD102" s="81"/>
      <c r="OWE102" s="81"/>
      <c r="OWF102" s="81"/>
      <c r="OWG102" s="81"/>
      <c r="OWH102" s="81"/>
      <c r="OWI102" s="81"/>
      <c r="OWJ102" s="81"/>
      <c r="OWK102" s="81"/>
      <c r="OWL102" s="81"/>
      <c r="OWM102" s="81"/>
      <c r="OWN102" s="81"/>
      <c r="OWO102" s="81"/>
      <c r="OWP102" s="81"/>
      <c r="OWQ102" s="81"/>
      <c r="OWR102" s="81"/>
      <c r="OWS102" s="81"/>
      <c r="OWT102" s="81"/>
      <c r="OWU102" s="81"/>
      <c r="OWV102" s="81"/>
      <c r="OWW102" s="81"/>
      <c r="OWX102" s="81"/>
      <c r="OWY102" s="81"/>
      <c r="OWZ102" s="81"/>
      <c r="OXA102" s="81"/>
      <c r="OXB102" s="81"/>
      <c r="OXC102" s="81"/>
      <c r="OXD102" s="81"/>
      <c r="OXE102" s="81"/>
      <c r="OXF102" s="81"/>
      <c r="OXG102" s="81"/>
      <c r="OXH102" s="81"/>
      <c r="OXI102" s="81"/>
      <c r="OXJ102" s="81"/>
      <c r="OXK102" s="81"/>
      <c r="OXL102" s="81"/>
      <c r="OXM102" s="81"/>
      <c r="OXN102" s="81"/>
      <c r="OXO102" s="81"/>
      <c r="OXP102" s="81"/>
      <c r="OXQ102" s="81"/>
      <c r="OXR102" s="81"/>
      <c r="OXS102" s="81"/>
      <c r="OXT102" s="81"/>
      <c r="OXU102" s="81"/>
      <c r="OXV102" s="81"/>
      <c r="OXW102" s="81"/>
      <c r="OXX102" s="81"/>
      <c r="OXY102" s="81"/>
      <c r="OXZ102" s="81"/>
      <c r="OYA102" s="81"/>
      <c r="OYB102" s="81"/>
      <c r="OYC102" s="81"/>
      <c r="OYD102" s="81"/>
      <c r="OYE102" s="81"/>
      <c r="OYF102" s="81"/>
      <c r="OYG102" s="81"/>
      <c r="OYH102" s="81"/>
      <c r="OYI102" s="81"/>
      <c r="OYJ102" s="81"/>
      <c r="OYK102" s="81"/>
      <c r="OYL102" s="81"/>
      <c r="OYM102" s="81"/>
      <c r="OYN102" s="81"/>
      <c r="OYO102" s="81"/>
      <c r="OYP102" s="81"/>
      <c r="OYQ102" s="81"/>
      <c r="OYR102" s="81"/>
      <c r="OYS102" s="81"/>
      <c r="OYT102" s="81"/>
      <c r="OYU102" s="81"/>
      <c r="OYV102" s="81"/>
      <c r="OYW102" s="81"/>
      <c r="OYX102" s="81"/>
      <c r="OYY102" s="81"/>
      <c r="OYZ102" s="81"/>
      <c r="OZA102" s="81"/>
      <c r="OZB102" s="81"/>
      <c r="OZC102" s="81"/>
      <c r="OZD102" s="81"/>
      <c r="OZE102" s="81"/>
      <c r="OZF102" s="81"/>
      <c r="OZG102" s="81"/>
      <c r="OZH102" s="81"/>
      <c r="OZI102" s="81"/>
      <c r="OZJ102" s="81"/>
      <c r="OZK102" s="81"/>
      <c r="OZL102" s="81"/>
      <c r="OZM102" s="81"/>
      <c r="OZN102" s="81"/>
      <c r="OZO102" s="81"/>
      <c r="OZP102" s="81"/>
      <c r="OZQ102" s="81"/>
      <c r="OZR102" s="81"/>
      <c r="OZS102" s="81"/>
      <c r="OZT102" s="81"/>
      <c r="OZU102" s="81"/>
      <c r="OZV102" s="81"/>
      <c r="OZW102" s="81"/>
      <c r="OZX102" s="81"/>
      <c r="OZY102" s="81"/>
      <c r="OZZ102" s="81"/>
      <c r="PAA102" s="81"/>
      <c r="PAB102" s="81"/>
      <c r="PAC102" s="81"/>
      <c r="PAD102" s="81"/>
      <c r="PAE102" s="81"/>
      <c r="PAF102" s="81"/>
      <c r="PAG102" s="81"/>
      <c r="PAH102" s="81"/>
      <c r="PAI102" s="81"/>
      <c r="PAJ102" s="81"/>
      <c r="PAK102" s="81"/>
      <c r="PAL102" s="81"/>
      <c r="PAM102" s="81"/>
      <c r="PAN102" s="81"/>
      <c r="PAO102" s="81"/>
      <c r="PAP102" s="81"/>
      <c r="PAQ102" s="81"/>
      <c r="PAR102" s="81"/>
      <c r="PAS102" s="81"/>
      <c r="PAT102" s="81"/>
      <c r="PAU102" s="81"/>
      <c r="PAV102" s="81"/>
      <c r="PAW102" s="81"/>
      <c r="PAX102" s="81"/>
      <c r="PAY102" s="81"/>
      <c r="PAZ102" s="81"/>
      <c r="PBA102" s="81"/>
      <c r="PBB102" s="81"/>
      <c r="PBC102" s="81"/>
      <c r="PBD102" s="81"/>
      <c r="PBE102" s="81"/>
      <c r="PBF102" s="81"/>
      <c r="PBG102" s="81"/>
      <c r="PBH102" s="81"/>
      <c r="PBI102" s="81"/>
      <c r="PBJ102" s="81"/>
      <c r="PBK102" s="81"/>
      <c r="PBL102" s="81"/>
      <c r="PBM102" s="81"/>
      <c r="PBN102" s="81"/>
      <c r="PBO102" s="81"/>
      <c r="PBP102" s="81"/>
      <c r="PBQ102" s="81"/>
      <c r="PBR102" s="81"/>
      <c r="PBS102" s="81"/>
      <c r="PBT102" s="81"/>
      <c r="PBU102" s="81"/>
      <c r="PBV102" s="81"/>
      <c r="PBW102" s="81"/>
      <c r="PBX102" s="81"/>
      <c r="PBY102" s="81"/>
      <c r="PBZ102" s="81"/>
      <c r="PCA102" s="81"/>
      <c r="PCB102" s="81"/>
      <c r="PCC102" s="81"/>
      <c r="PCD102" s="81"/>
      <c r="PCE102" s="81"/>
      <c r="PCF102" s="81"/>
      <c r="PCG102" s="81"/>
      <c r="PCH102" s="81"/>
      <c r="PCI102" s="81"/>
      <c r="PCJ102" s="81"/>
      <c r="PCK102" s="81"/>
      <c r="PCL102" s="81"/>
      <c r="PCM102" s="81"/>
      <c r="PCN102" s="81"/>
      <c r="PCO102" s="81"/>
      <c r="PCP102" s="81"/>
      <c r="PCQ102" s="81"/>
      <c r="PCR102" s="81"/>
      <c r="PCS102" s="81"/>
      <c r="PCT102" s="81"/>
      <c r="PCU102" s="81"/>
      <c r="PCV102" s="81"/>
      <c r="PCW102" s="81"/>
      <c r="PCX102" s="81"/>
      <c r="PCY102" s="81"/>
      <c r="PCZ102" s="81"/>
      <c r="PDA102" s="81"/>
      <c r="PDB102" s="81"/>
      <c r="PDC102" s="81"/>
      <c r="PDD102" s="81"/>
      <c r="PDE102" s="81"/>
      <c r="PDF102" s="81"/>
      <c r="PDG102" s="81"/>
      <c r="PDH102" s="81"/>
      <c r="PDI102" s="81"/>
      <c r="PDJ102" s="81"/>
      <c r="PDK102" s="81"/>
      <c r="PDL102" s="81"/>
      <c r="PDM102" s="81"/>
      <c r="PDN102" s="81"/>
      <c r="PDO102" s="81"/>
      <c r="PDP102" s="81"/>
      <c r="PDQ102" s="81"/>
      <c r="PDR102" s="81"/>
      <c r="PDS102" s="81"/>
      <c r="PDT102" s="81"/>
      <c r="PDU102" s="81"/>
      <c r="PDV102" s="81"/>
      <c r="PDW102" s="81"/>
      <c r="PDX102" s="81"/>
      <c r="PDY102" s="81"/>
      <c r="PDZ102" s="81"/>
      <c r="PEA102" s="81"/>
      <c r="PEB102" s="81"/>
      <c r="PEC102" s="81"/>
      <c r="PED102" s="81"/>
      <c r="PEE102" s="81"/>
      <c r="PEF102" s="81"/>
      <c r="PEG102" s="81"/>
      <c r="PEH102" s="81"/>
      <c r="PEI102" s="81"/>
      <c r="PEJ102" s="81"/>
      <c r="PEK102" s="81"/>
      <c r="PEL102" s="81"/>
      <c r="PEM102" s="81"/>
      <c r="PEN102" s="81"/>
      <c r="PEO102" s="81"/>
      <c r="PEP102" s="81"/>
      <c r="PEQ102" s="81"/>
      <c r="PER102" s="81"/>
      <c r="PES102" s="81"/>
      <c r="PET102" s="81"/>
      <c r="PEU102" s="81"/>
      <c r="PEV102" s="81"/>
      <c r="PEW102" s="81"/>
      <c r="PEX102" s="81"/>
      <c r="PEY102" s="81"/>
      <c r="PEZ102" s="81"/>
      <c r="PFA102" s="81"/>
      <c r="PFB102" s="81"/>
      <c r="PFC102" s="81"/>
      <c r="PFD102" s="81"/>
      <c r="PFE102" s="81"/>
      <c r="PFF102" s="81"/>
      <c r="PFG102" s="81"/>
      <c r="PFH102" s="81"/>
      <c r="PFI102" s="81"/>
      <c r="PFJ102" s="81"/>
      <c r="PFK102" s="81"/>
      <c r="PFL102" s="81"/>
      <c r="PFM102" s="81"/>
      <c r="PFN102" s="81"/>
      <c r="PFO102" s="81"/>
      <c r="PFP102" s="81"/>
      <c r="PFQ102" s="81"/>
      <c r="PFR102" s="81"/>
      <c r="PFS102" s="81"/>
      <c r="PFT102" s="81"/>
      <c r="PFU102" s="81"/>
      <c r="PFV102" s="81"/>
      <c r="PFW102" s="81"/>
      <c r="PFX102" s="81"/>
      <c r="PFY102" s="81"/>
      <c r="PFZ102" s="81"/>
      <c r="PGA102" s="81"/>
      <c r="PGB102" s="81"/>
      <c r="PGC102" s="81"/>
      <c r="PGD102" s="81"/>
      <c r="PGE102" s="81"/>
      <c r="PGF102" s="81"/>
      <c r="PGG102" s="81"/>
      <c r="PGH102" s="81"/>
      <c r="PGI102" s="81"/>
      <c r="PGJ102" s="81"/>
      <c r="PGK102" s="81"/>
      <c r="PGL102" s="81"/>
      <c r="PGM102" s="81"/>
      <c r="PGN102" s="81"/>
      <c r="PGO102" s="81"/>
      <c r="PGP102" s="81"/>
      <c r="PGQ102" s="81"/>
      <c r="PGR102" s="81"/>
      <c r="PGS102" s="81"/>
      <c r="PGT102" s="81"/>
      <c r="PGU102" s="81"/>
      <c r="PGV102" s="81"/>
      <c r="PGW102" s="81"/>
      <c r="PGX102" s="81"/>
      <c r="PGY102" s="81"/>
      <c r="PGZ102" s="81"/>
      <c r="PHA102" s="81"/>
      <c r="PHB102" s="81"/>
      <c r="PHC102" s="81"/>
      <c r="PHD102" s="81"/>
      <c r="PHE102" s="81"/>
      <c r="PHF102" s="81"/>
      <c r="PHG102" s="81"/>
      <c r="PHH102" s="81"/>
      <c r="PHI102" s="81"/>
      <c r="PHJ102" s="81"/>
      <c r="PHK102" s="81"/>
      <c r="PHL102" s="81"/>
      <c r="PHM102" s="81"/>
      <c r="PHN102" s="81"/>
      <c r="PHO102" s="81"/>
      <c r="PHP102" s="81"/>
      <c r="PHQ102" s="81"/>
      <c r="PHR102" s="81"/>
      <c r="PHS102" s="81"/>
      <c r="PHT102" s="81"/>
      <c r="PHU102" s="81"/>
      <c r="PHV102" s="81"/>
      <c r="PHW102" s="81"/>
      <c r="PHX102" s="81"/>
      <c r="PHY102" s="81"/>
      <c r="PHZ102" s="81"/>
      <c r="PIA102" s="81"/>
      <c r="PIB102" s="81"/>
      <c r="PIC102" s="81"/>
      <c r="PID102" s="81"/>
      <c r="PIE102" s="81"/>
      <c r="PIF102" s="81"/>
      <c r="PIG102" s="81"/>
      <c r="PIH102" s="81"/>
      <c r="PII102" s="81"/>
      <c r="PIJ102" s="81"/>
      <c r="PIK102" s="81"/>
      <c r="PIL102" s="81"/>
      <c r="PIM102" s="81"/>
      <c r="PIN102" s="81"/>
      <c r="PIO102" s="81"/>
      <c r="PIP102" s="81"/>
      <c r="PIQ102" s="81"/>
      <c r="PIR102" s="81"/>
      <c r="PIS102" s="81"/>
      <c r="PIT102" s="81"/>
      <c r="PIU102" s="81"/>
      <c r="PIV102" s="81"/>
      <c r="PIW102" s="81"/>
      <c r="PIX102" s="81"/>
      <c r="PIY102" s="81"/>
      <c r="PIZ102" s="81"/>
      <c r="PJA102" s="81"/>
      <c r="PJB102" s="81"/>
      <c r="PJC102" s="81"/>
      <c r="PJD102" s="81"/>
      <c r="PJE102" s="81"/>
      <c r="PJF102" s="81"/>
      <c r="PJG102" s="81"/>
      <c r="PJH102" s="81"/>
      <c r="PJI102" s="81"/>
      <c r="PJJ102" s="81"/>
      <c r="PJK102" s="81"/>
      <c r="PJL102" s="81"/>
      <c r="PJM102" s="81"/>
      <c r="PJN102" s="81"/>
      <c r="PJO102" s="81"/>
      <c r="PJP102" s="81"/>
      <c r="PJQ102" s="81"/>
      <c r="PJR102" s="81"/>
      <c r="PJS102" s="81"/>
      <c r="PJT102" s="81"/>
      <c r="PJU102" s="81"/>
      <c r="PJV102" s="81"/>
      <c r="PJW102" s="81"/>
      <c r="PJX102" s="81"/>
      <c r="PJY102" s="81"/>
      <c r="PJZ102" s="81"/>
      <c r="PKA102" s="81"/>
      <c r="PKB102" s="81"/>
      <c r="PKC102" s="81"/>
      <c r="PKD102" s="81"/>
      <c r="PKE102" s="81"/>
      <c r="PKF102" s="81"/>
      <c r="PKG102" s="81"/>
      <c r="PKH102" s="81"/>
      <c r="PKI102" s="81"/>
      <c r="PKJ102" s="81"/>
      <c r="PKK102" s="81"/>
      <c r="PKL102" s="81"/>
      <c r="PKM102" s="81"/>
      <c r="PKN102" s="81"/>
      <c r="PKO102" s="81"/>
      <c r="PKP102" s="81"/>
      <c r="PKQ102" s="81"/>
      <c r="PKR102" s="81"/>
      <c r="PKS102" s="81"/>
      <c r="PKT102" s="81"/>
      <c r="PKU102" s="81"/>
      <c r="PKV102" s="81"/>
      <c r="PKW102" s="81"/>
      <c r="PKX102" s="81"/>
      <c r="PKY102" s="81"/>
      <c r="PKZ102" s="81"/>
      <c r="PLA102" s="81"/>
      <c r="PLB102" s="81"/>
      <c r="PLC102" s="81"/>
      <c r="PLD102" s="81"/>
      <c r="PLE102" s="81"/>
      <c r="PLF102" s="81"/>
      <c r="PLG102" s="81"/>
      <c r="PLH102" s="81"/>
      <c r="PLI102" s="81"/>
      <c r="PLJ102" s="81"/>
      <c r="PLK102" s="81"/>
      <c r="PLL102" s="81"/>
      <c r="PLM102" s="81"/>
      <c r="PLN102" s="81"/>
      <c r="PLO102" s="81"/>
      <c r="PLP102" s="81"/>
      <c r="PLQ102" s="81"/>
      <c r="PLR102" s="81"/>
      <c r="PLS102" s="81"/>
      <c r="PLT102" s="81"/>
      <c r="PLU102" s="81"/>
      <c r="PLV102" s="81"/>
      <c r="PLW102" s="81"/>
      <c r="PLX102" s="81"/>
      <c r="PLY102" s="81"/>
      <c r="PLZ102" s="81"/>
      <c r="PMA102" s="81"/>
      <c r="PMB102" s="81"/>
      <c r="PMC102" s="81"/>
      <c r="PMD102" s="81"/>
      <c r="PME102" s="81"/>
      <c r="PMF102" s="81"/>
      <c r="PMG102" s="81"/>
      <c r="PMH102" s="81"/>
      <c r="PMI102" s="81"/>
      <c r="PMJ102" s="81"/>
      <c r="PMK102" s="81"/>
      <c r="PML102" s="81"/>
      <c r="PMM102" s="81"/>
      <c r="PMN102" s="81"/>
      <c r="PMO102" s="81"/>
      <c r="PMP102" s="81"/>
      <c r="PMQ102" s="81"/>
      <c r="PMR102" s="81"/>
      <c r="PMS102" s="81"/>
      <c r="PMT102" s="81"/>
      <c r="PMU102" s="81"/>
      <c r="PMV102" s="81"/>
      <c r="PMW102" s="81"/>
      <c r="PMX102" s="81"/>
      <c r="PMY102" s="81"/>
      <c r="PMZ102" s="81"/>
      <c r="PNA102" s="81"/>
      <c r="PNB102" s="81"/>
      <c r="PNC102" s="81"/>
      <c r="PND102" s="81"/>
      <c r="PNE102" s="81"/>
      <c r="PNF102" s="81"/>
      <c r="PNG102" s="81"/>
      <c r="PNH102" s="81"/>
      <c r="PNI102" s="81"/>
      <c r="PNJ102" s="81"/>
      <c r="PNK102" s="81"/>
      <c r="PNL102" s="81"/>
      <c r="PNM102" s="81"/>
      <c r="PNN102" s="81"/>
      <c r="PNO102" s="81"/>
      <c r="PNP102" s="81"/>
      <c r="PNQ102" s="81"/>
      <c r="PNR102" s="81"/>
      <c r="PNS102" s="81"/>
      <c r="PNT102" s="81"/>
      <c r="PNU102" s="81"/>
      <c r="PNV102" s="81"/>
      <c r="PNW102" s="81"/>
      <c r="PNX102" s="81"/>
      <c r="PNY102" s="81"/>
      <c r="PNZ102" s="81"/>
      <c r="POA102" s="81"/>
      <c r="POB102" s="81"/>
      <c r="POC102" s="81"/>
      <c r="POD102" s="81"/>
      <c r="POE102" s="81"/>
      <c r="POF102" s="81"/>
      <c r="POG102" s="81"/>
      <c r="POH102" s="81"/>
      <c r="POI102" s="81"/>
      <c r="POJ102" s="81"/>
      <c r="POK102" s="81"/>
      <c r="POL102" s="81"/>
      <c r="POM102" s="81"/>
      <c r="PON102" s="81"/>
      <c r="POO102" s="81"/>
      <c r="POP102" s="81"/>
      <c r="POQ102" s="81"/>
      <c r="POR102" s="81"/>
      <c r="POS102" s="81"/>
      <c r="POT102" s="81"/>
      <c r="POU102" s="81"/>
      <c r="POV102" s="81"/>
      <c r="POW102" s="81"/>
      <c r="POX102" s="81"/>
      <c r="POY102" s="81"/>
      <c r="POZ102" s="81"/>
      <c r="PPA102" s="81"/>
      <c r="PPB102" s="81"/>
      <c r="PPC102" s="81"/>
      <c r="PPD102" s="81"/>
      <c r="PPE102" s="81"/>
      <c r="PPF102" s="81"/>
      <c r="PPG102" s="81"/>
      <c r="PPH102" s="81"/>
      <c r="PPI102" s="81"/>
      <c r="PPJ102" s="81"/>
      <c r="PPK102" s="81"/>
      <c r="PPL102" s="81"/>
      <c r="PPM102" s="81"/>
      <c r="PPN102" s="81"/>
      <c r="PPO102" s="81"/>
      <c r="PPP102" s="81"/>
      <c r="PPQ102" s="81"/>
      <c r="PPR102" s="81"/>
      <c r="PPS102" s="81"/>
      <c r="PPT102" s="81"/>
      <c r="PPU102" s="81"/>
      <c r="PPV102" s="81"/>
      <c r="PPW102" s="81"/>
      <c r="PPX102" s="81"/>
      <c r="PPY102" s="81"/>
      <c r="PPZ102" s="81"/>
      <c r="PQA102" s="81"/>
      <c r="PQB102" s="81"/>
      <c r="PQC102" s="81"/>
      <c r="PQD102" s="81"/>
      <c r="PQE102" s="81"/>
      <c r="PQF102" s="81"/>
      <c r="PQG102" s="81"/>
      <c r="PQH102" s="81"/>
      <c r="PQI102" s="81"/>
      <c r="PQJ102" s="81"/>
      <c r="PQK102" s="81"/>
      <c r="PQL102" s="81"/>
      <c r="PQM102" s="81"/>
      <c r="PQN102" s="81"/>
      <c r="PQO102" s="81"/>
      <c r="PQP102" s="81"/>
      <c r="PQQ102" s="81"/>
      <c r="PQR102" s="81"/>
      <c r="PQS102" s="81"/>
      <c r="PQT102" s="81"/>
      <c r="PQU102" s="81"/>
      <c r="PQV102" s="81"/>
      <c r="PQW102" s="81"/>
      <c r="PQX102" s="81"/>
      <c r="PQY102" s="81"/>
      <c r="PQZ102" s="81"/>
      <c r="PRA102" s="81"/>
      <c r="PRB102" s="81"/>
      <c r="PRC102" s="81"/>
      <c r="PRD102" s="81"/>
      <c r="PRE102" s="81"/>
      <c r="PRF102" s="81"/>
      <c r="PRG102" s="81"/>
      <c r="PRH102" s="81"/>
      <c r="PRI102" s="81"/>
      <c r="PRJ102" s="81"/>
      <c r="PRK102" s="81"/>
      <c r="PRL102" s="81"/>
      <c r="PRM102" s="81"/>
      <c r="PRN102" s="81"/>
      <c r="PRO102" s="81"/>
      <c r="PRP102" s="81"/>
      <c r="PRQ102" s="81"/>
      <c r="PRR102" s="81"/>
      <c r="PRS102" s="81"/>
      <c r="PRT102" s="81"/>
      <c r="PRU102" s="81"/>
      <c r="PRV102" s="81"/>
      <c r="PRW102" s="81"/>
      <c r="PRX102" s="81"/>
      <c r="PRY102" s="81"/>
      <c r="PRZ102" s="81"/>
      <c r="PSA102" s="81"/>
      <c r="PSB102" s="81"/>
      <c r="PSC102" s="81"/>
      <c r="PSD102" s="81"/>
      <c r="PSE102" s="81"/>
      <c r="PSF102" s="81"/>
      <c r="PSG102" s="81"/>
      <c r="PSH102" s="81"/>
      <c r="PSI102" s="81"/>
      <c r="PSJ102" s="81"/>
      <c r="PSK102" s="81"/>
      <c r="PSL102" s="81"/>
      <c r="PSM102" s="81"/>
      <c r="PSN102" s="81"/>
      <c r="PSO102" s="81"/>
      <c r="PSP102" s="81"/>
      <c r="PSQ102" s="81"/>
      <c r="PSR102" s="81"/>
      <c r="PSS102" s="81"/>
      <c r="PST102" s="81"/>
      <c r="PSU102" s="81"/>
      <c r="PSV102" s="81"/>
      <c r="PSW102" s="81"/>
      <c r="PSX102" s="81"/>
      <c r="PSY102" s="81"/>
      <c r="PSZ102" s="81"/>
      <c r="PTA102" s="81"/>
      <c r="PTB102" s="81"/>
      <c r="PTC102" s="81"/>
      <c r="PTD102" s="81"/>
      <c r="PTE102" s="81"/>
      <c r="PTF102" s="81"/>
      <c r="PTG102" s="81"/>
      <c r="PTH102" s="81"/>
      <c r="PTI102" s="81"/>
      <c r="PTJ102" s="81"/>
      <c r="PTK102" s="81"/>
      <c r="PTL102" s="81"/>
      <c r="PTM102" s="81"/>
      <c r="PTN102" s="81"/>
      <c r="PTO102" s="81"/>
      <c r="PTP102" s="81"/>
      <c r="PTQ102" s="81"/>
      <c r="PTR102" s="81"/>
      <c r="PTS102" s="81"/>
      <c r="PTT102" s="81"/>
      <c r="PTU102" s="81"/>
      <c r="PTV102" s="81"/>
      <c r="PTW102" s="81"/>
      <c r="PTX102" s="81"/>
      <c r="PTY102" s="81"/>
      <c r="PTZ102" s="81"/>
      <c r="PUA102" s="81"/>
      <c r="PUB102" s="81"/>
      <c r="PUC102" s="81"/>
      <c r="PUD102" s="81"/>
      <c r="PUE102" s="81"/>
      <c r="PUF102" s="81"/>
      <c r="PUG102" s="81"/>
      <c r="PUH102" s="81"/>
      <c r="PUI102" s="81"/>
      <c r="PUJ102" s="81"/>
      <c r="PUK102" s="81"/>
      <c r="PUL102" s="81"/>
      <c r="PUM102" s="81"/>
      <c r="PUN102" s="81"/>
      <c r="PUO102" s="81"/>
      <c r="PUP102" s="81"/>
      <c r="PUQ102" s="81"/>
      <c r="PUR102" s="81"/>
      <c r="PUS102" s="81"/>
      <c r="PUT102" s="81"/>
      <c r="PUU102" s="81"/>
      <c r="PUV102" s="81"/>
      <c r="PUW102" s="81"/>
      <c r="PUX102" s="81"/>
      <c r="PUY102" s="81"/>
      <c r="PUZ102" s="81"/>
      <c r="PVA102" s="81"/>
      <c r="PVB102" s="81"/>
      <c r="PVC102" s="81"/>
      <c r="PVD102" s="81"/>
      <c r="PVE102" s="81"/>
      <c r="PVF102" s="81"/>
      <c r="PVG102" s="81"/>
      <c r="PVH102" s="81"/>
      <c r="PVI102" s="81"/>
      <c r="PVJ102" s="81"/>
      <c r="PVK102" s="81"/>
      <c r="PVL102" s="81"/>
      <c r="PVM102" s="81"/>
      <c r="PVN102" s="81"/>
      <c r="PVO102" s="81"/>
      <c r="PVP102" s="81"/>
      <c r="PVQ102" s="81"/>
      <c r="PVR102" s="81"/>
      <c r="PVS102" s="81"/>
      <c r="PVT102" s="81"/>
      <c r="PVU102" s="81"/>
      <c r="PVV102" s="81"/>
      <c r="PVW102" s="81"/>
      <c r="PVX102" s="81"/>
      <c r="PVY102" s="81"/>
      <c r="PVZ102" s="81"/>
      <c r="PWA102" s="81"/>
      <c r="PWB102" s="81"/>
      <c r="PWC102" s="81"/>
      <c r="PWD102" s="81"/>
      <c r="PWE102" s="81"/>
      <c r="PWF102" s="81"/>
      <c r="PWG102" s="81"/>
      <c r="PWH102" s="81"/>
      <c r="PWI102" s="81"/>
      <c r="PWJ102" s="81"/>
      <c r="PWK102" s="81"/>
      <c r="PWL102" s="81"/>
      <c r="PWM102" s="81"/>
      <c r="PWN102" s="81"/>
      <c r="PWO102" s="81"/>
      <c r="PWP102" s="81"/>
      <c r="PWQ102" s="81"/>
      <c r="PWR102" s="81"/>
      <c r="PWS102" s="81"/>
      <c r="PWT102" s="81"/>
      <c r="PWU102" s="81"/>
      <c r="PWV102" s="81"/>
      <c r="PWW102" s="81"/>
      <c r="PWX102" s="81"/>
      <c r="PWY102" s="81"/>
      <c r="PWZ102" s="81"/>
      <c r="PXA102" s="81"/>
      <c r="PXB102" s="81"/>
      <c r="PXC102" s="81"/>
      <c r="PXD102" s="81"/>
      <c r="PXE102" s="81"/>
      <c r="PXF102" s="81"/>
      <c r="PXG102" s="81"/>
      <c r="PXH102" s="81"/>
      <c r="PXI102" s="81"/>
      <c r="PXJ102" s="81"/>
      <c r="PXK102" s="81"/>
      <c r="PXL102" s="81"/>
      <c r="PXM102" s="81"/>
      <c r="PXN102" s="81"/>
      <c r="PXO102" s="81"/>
      <c r="PXP102" s="81"/>
      <c r="PXQ102" s="81"/>
      <c r="PXR102" s="81"/>
      <c r="PXS102" s="81"/>
      <c r="PXT102" s="81"/>
      <c r="PXU102" s="81"/>
      <c r="PXV102" s="81"/>
      <c r="PXW102" s="81"/>
      <c r="PXX102" s="81"/>
      <c r="PXY102" s="81"/>
      <c r="PXZ102" s="81"/>
      <c r="PYA102" s="81"/>
      <c r="PYB102" s="81"/>
      <c r="PYC102" s="81"/>
      <c r="PYD102" s="81"/>
      <c r="PYE102" s="81"/>
      <c r="PYF102" s="81"/>
      <c r="PYG102" s="81"/>
      <c r="PYH102" s="81"/>
      <c r="PYI102" s="81"/>
      <c r="PYJ102" s="81"/>
      <c r="PYK102" s="81"/>
      <c r="PYL102" s="81"/>
      <c r="PYM102" s="81"/>
      <c r="PYN102" s="81"/>
      <c r="PYO102" s="81"/>
      <c r="PYP102" s="81"/>
      <c r="PYQ102" s="81"/>
      <c r="PYR102" s="81"/>
      <c r="PYS102" s="81"/>
      <c r="PYT102" s="81"/>
      <c r="PYU102" s="81"/>
      <c r="PYV102" s="81"/>
      <c r="PYW102" s="81"/>
      <c r="PYX102" s="81"/>
      <c r="PYY102" s="81"/>
      <c r="PYZ102" s="81"/>
      <c r="PZA102" s="81"/>
      <c r="PZB102" s="81"/>
      <c r="PZC102" s="81"/>
      <c r="PZD102" s="81"/>
      <c r="PZE102" s="81"/>
      <c r="PZF102" s="81"/>
      <c r="PZG102" s="81"/>
      <c r="PZH102" s="81"/>
      <c r="PZI102" s="81"/>
      <c r="PZJ102" s="81"/>
      <c r="PZK102" s="81"/>
      <c r="PZL102" s="81"/>
      <c r="PZM102" s="81"/>
      <c r="PZN102" s="81"/>
      <c r="PZO102" s="81"/>
      <c r="PZP102" s="81"/>
      <c r="PZQ102" s="81"/>
      <c r="PZR102" s="81"/>
      <c r="PZS102" s="81"/>
      <c r="PZT102" s="81"/>
      <c r="PZU102" s="81"/>
      <c r="PZV102" s="81"/>
      <c r="PZW102" s="81"/>
      <c r="PZX102" s="81"/>
      <c r="PZY102" s="81"/>
      <c r="PZZ102" s="81"/>
      <c r="QAA102" s="81"/>
      <c r="QAB102" s="81"/>
      <c r="QAC102" s="81"/>
      <c r="QAD102" s="81"/>
      <c r="QAE102" s="81"/>
      <c r="QAF102" s="81"/>
      <c r="QAG102" s="81"/>
      <c r="QAH102" s="81"/>
      <c r="QAI102" s="81"/>
      <c r="QAJ102" s="81"/>
      <c r="QAK102" s="81"/>
      <c r="QAL102" s="81"/>
      <c r="QAM102" s="81"/>
      <c r="QAN102" s="81"/>
      <c r="QAO102" s="81"/>
      <c r="QAP102" s="81"/>
      <c r="QAQ102" s="81"/>
      <c r="QAR102" s="81"/>
      <c r="QAS102" s="81"/>
      <c r="QAT102" s="81"/>
      <c r="QAU102" s="81"/>
      <c r="QAV102" s="81"/>
      <c r="QAW102" s="81"/>
      <c r="QAX102" s="81"/>
      <c r="QAY102" s="81"/>
      <c r="QAZ102" s="81"/>
      <c r="QBA102" s="81"/>
      <c r="QBB102" s="81"/>
      <c r="QBC102" s="81"/>
      <c r="QBD102" s="81"/>
      <c r="QBE102" s="81"/>
      <c r="QBF102" s="81"/>
      <c r="QBG102" s="81"/>
      <c r="QBH102" s="81"/>
      <c r="QBI102" s="81"/>
      <c r="QBJ102" s="81"/>
      <c r="QBK102" s="81"/>
      <c r="QBL102" s="81"/>
      <c r="QBM102" s="81"/>
      <c r="QBN102" s="81"/>
      <c r="QBO102" s="81"/>
      <c r="QBP102" s="81"/>
      <c r="QBQ102" s="81"/>
      <c r="QBR102" s="81"/>
      <c r="QBS102" s="81"/>
      <c r="QBT102" s="81"/>
      <c r="QBU102" s="81"/>
      <c r="QBV102" s="81"/>
      <c r="QBW102" s="81"/>
      <c r="QBX102" s="81"/>
      <c r="QBY102" s="81"/>
      <c r="QBZ102" s="81"/>
      <c r="QCA102" s="81"/>
      <c r="QCB102" s="81"/>
      <c r="QCC102" s="81"/>
      <c r="QCD102" s="81"/>
      <c r="QCE102" s="81"/>
      <c r="QCF102" s="81"/>
      <c r="QCG102" s="81"/>
      <c r="QCH102" s="81"/>
      <c r="QCI102" s="81"/>
      <c r="QCJ102" s="81"/>
      <c r="QCK102" s="81"/>
      <c r="QCL102" s="81"/>
      <c r="QCM102" s="81"/>
      <c r="QCN102" s="81"/>
      <c r="QCO102" s="81"/>
      <c r="QCP102" s="81"/>
      <c r="QCQ102" s="81"/>
      <c r="QCR102" s="81"/>
      <c r="QCS102" s="81"/>
      <c r="QCT102" s="81"/>
      <c r="QCU102" s="81"/>
      <c r="QCV102" s="81"/>
      <c r="QCW102" s="81"/>
      <c r="QCX102" s="81"/>
      <c r="QCY102" s="81"/>
      <c r="QCZ102" s="81"/>
      <c r="QDA102" s="81"/>
      <c r="QDB102" s="81"/>
      <c r="QDC102" s="81"/>
      <c r="QDD102" s="81"/>
      <c r="QDE102" s="81"/>
      <c r="QDF102" s="81"/>
      <c r="QDG102" s="81"/>
      <c r="QDH102" s="81"/>
      <c r="QDI102" s="81"/>
      <c r="QDJ102" s="81"/>
      <c r="QDK102" s="81"/>
      <c r="QDL102" s="81"/>
      <c r="QDM102" s="81"/>
      <c r="QDN102" s="81"/>
      <c r="QDO102" s="81"/>
      <c r="QDP102" s="81"/>
      <c r="QDQ102" s="81"/>
      <c r="QDR102" s="81"/>
      <c r="QDS102" s="81"/>
      <c r="QDT102" s="81"/>
      <c r="QDU102" s="81"/>
      <c r="QDV102" s="81"/>
      <c r="QDW102" s="81"/>
      <c r="QDX102" s="81"/>
      <c r="QDY102" s="81"/>
      <c r="QDZ102" s="81"/>
      <c r="QEA102" s="81"/>
      <c r="QEB102" s="81"/>
      <c r="QEC102" s="81"/>
      <c r="QED102" s="81"/>
      <c r="QEE102" s="81"/>
      <c r="QEF102" s="81"/>
      <c r="QEG102" s="81"/>
      <c r="QEH102" s="81"/>
      <c r="QEI102" s="81"/>
      <c r="QEJ102" s="81"/>
      <c r="QEK102" s="81"/>
      <c r="QEL102" s="81"/>
      <c r="QEM102" s="81"/>
      <c r="QEN102" s="81"/>
      <c r="QEO102" s="81"/>
      <c r="QEP102" s="81"/>
      <c r="QEQ102" s="81"/>
      <c r="QER102" s="81"/>
      <c r="QES102" s="81"/>
      <c r="QET102" s="81"/>
      <c r="QEU102" s="81"/>
      <c r="QEV102" s="81"/>
      <c r="QEW102" s="81"/>
      <c r="QEX102" s="81"/>
      <c r="QEY102" s="81"/>
      <c r="QEZ102" s="81"/>
      <c r="QFA102" s="81"/>
      <c r="QFB102" s="81"/>
      <c r="QFC102" s="81"/>
      <c r="QFD102" s="81"/>
      <c r="QFE102" s="81"/>
      <c r="QFF102" s="81"/>
      <c r="QFG102" s="81"/>
      <c r="QFH102" s="81"/>
      <c r="QFI102" s="81"/>
      <c r="QFJ102" s="81"/>
      <c r="QFK102" s="81"/>
      <c r="QFL102" s="81"/>
      <c r="QFM102" s="81"/>
      <c r="QFN102" s="81"/>
      <c r="QFO102" s="81"/>
      <c r="QFP102" s="81"/>
      <c r="QFQ102" s="81"/>
      <c r="QFR102" s="81"/>
      <c r="QFS102" s="81"/>
      <c r="QFT102" s="81"/>
      <c r="QFU102" s="81"/>
      <c r="QFV102" s="81"/>
      <c r="QFW102" s="81"/>
      <c r="QFX102" s="81"/>
      <c r="QFY102" s="81"/>
      <c r="QFZ102" s="81"/>
      <c r="QGA102" s="81"/>
      <c r="QGB102" s="81"/>
      <c r="QGC102" s="81"/>
      <c r="QGD102" s="81"/>
      <c r="QGE102" s="81"/>
      <c r="QGF102" s="81"/>
      <c r="QGG102" s="81"/>
      <c r="QGH102" s="81"/>
      <c r="QGI102" s="81"/>
      <c r="QGJ102" s="81"/>
      <c r="QGK102" s="81"/>
      <c r="QGL102" s="81"/>
      <c r="QGM102" s="81"/>
      <c r="QGN102" s="81"/>
      <c r="QGO102" s="81"/>
      <c r="QGP102" s="81"/>
      <c r="QGQ102" s="81"/>
      <c r="QGR102" s="81"/>
      <c r="QGS102" s="81"/>
      <c r="QGT102" s="81"/>
      <c r="QGU102" s="81"/>
      <c r="QGV102" s="81"/>
      <c r="QGW102" s="81"/>
      <c r="QGX102" s="81"/>
      <c r="QGY102" s="81"/>
      <c r="QGZ102" s="81"/>
      <c r="QHA102" s="81"/>
      <c r="QHB102" s="81"/>
      <c r="QHC102" s="81"/>
      <c r="QHD102" s="81"/>
      <c r="QHE102" s="81"/>
      <c r="QHF102" s="81"/>
      <c r="QHG102" s="81"/>
      <c r="QHH102" s="81"/>
      <c r="QHI102" s="81"/>
      <c r="QHJ102" s="81"/>
      <c r="QHK102" s="81"/>
      <c r="QHL102" s="81"/>
      <c r="QHM102" s="81"/>
      <c r="QHN102" s="81"/>
      <c r="QHO102" s="81"/>
      <c r="QHP102" s="81"/>
      <c r="QHQ102" s="81"/>
      <c r="QHR102" s="81"/>
      <c r="QHS102" s="81"/>
      <c r="QHT102" s="81"/>
      <c r="QHU102" s="81"/>
      <c r="QHV102" s="81"/>
      <c r="QHW102" s="81"/>
      <c r="QHX102" s="81"/>
      <c r="QHY102" s="81"/>
      <c r="QHZ102" s="81"/>
      <c r="QIA102" s="81"/>
      <c r="QIB102" s="81"/>
      <c r="QIC102" s="81"/>
      <c r="QID102" s="81"/>
      <c r="QIE102" s="81"/>
      <c r="QIF102" s="81"/>
      <c r="QIG102" s="81"/>
      <c r="QIH102" s="81"/>
      <c r="QII102" s="81"/>
      <c r="QIJ102" s="81"/>
      <c r="QIK102" s="81"/>
      <c r="QIL102" s="81"/>
      <c r="QIM102" s="81"/>
      <c r="QIN102" s="81"/>
      <c r="QIO102" s="81"/>
      <c r="QIP102" s="81"/>
      <c r="QIQ102" s="81"/>
      <c r="QIR102" s="81"/>
      <c r="QIS102" s="81"/>
      <c r="QIT102" s="81"/>
      <c r="QIU102" s="81"/>
      <c r="QIV102" s="81"/>
      <c r="QIW102" s="81"/>
      <c r="QIX102" s="81"/>
      <c r="QIY102" s="81"/>
      <c r="QIZ102" s="81"/>
      <c r="QJA102" s="81"/>
      <c r="QJB102" s="81"/>
      <c r="QJC102" s="81"/>
      <c r="QJD102" s="81"/>
      <c r="QJE102" s="81"/>
      <c r="QJF102" s="81"/>
      <c r="QJG102" s="81"/>
      <c r="QJH102" s="81"/>
      <c r="QJI102" s="81"/>
      <c r="QJJ102" s="81"/>
      <c r="QJK102" s="81"/>
      <c r="QJL102" s="81"/>
      <c r="QJM102" s="81"/>
      <c r="QJN102" s="81"/>
      <c r="QJO102" s="81"/>
      <c r="QJP102" s="81"/>
      <c r="QJQ102" s="81"/>
      <c r="QJR102" s="81"/>
      <c r="QJS102" s="81"/>
      <c r="QJT102" s="81"/>
      <c r="QJU102" s="81"/>
      <c r="QJV102" s="81"/>
      <c r="QJW102" s="81"/>
      <c r="QJX102" s="81"/>
      <c r="QJY102" s="81"/>
      <c r="QJZ102" s="81"/>
      <c r="QKA102" s="81"/>
      <c r="QKB102" s="81"/>
      <c r="QKC102" s="81"/>
      <c r="QKD102" s="81"/>
      <c r="QKE102" s="81"/>
      <c r="QKF102" s="81"/>
      <c r="QKG102" s="81"/>
      <c r="QKH102" s="81"/>
      <c r="QKI102" s="81"/>
      <c r="QKJ102" s="81"/>
      <c r="QKK102" s="81"/>
      <c r="QKL102" s="81"/>
      <c r="QKM102" s="81"/>
      <c r="QKN102" s="81"/>
      <c r="QKO102" s="81"/>
      <c r="QKP102" s="81"/>
      <c r="QKQ102" s="81"/>
      <c r="QKR102" s="81"/>
      <c r="QKS102" s="81"/>
      <c r="QKT102" s="81"/>
      <c r="QKU102" s="81"/>
      <c r="QKV102" s="81"/>
      <c r="QKW102" s="81"/>
      <c r="QKX102" s="81"/>
      <c r="QKY102" s="81"/>
      <c r="QKZ102" s="81"/>
      <c r="QLA102" s="81"/>
      <c r="QLB102" s="81"/>
      <c r="QLC102" s="81"/>
      <c r="QLD102" s="81"/>
      <c r="QLE102" s="81"/>
      <c r="QLF102" s="81"/>
      <c r="QLG102" s="81"/>
      <c r="QLH102" s="81"/>
      <c r="QLI102" s="81"/>
      <c r="QLJ102" s="81"/>
      <c r="QLK102" s="81"/>
      <c r="QLL102" s="81"/>
      <c r="QLM102" s="81"/>
      <c r="QLN102" s="81"/>
      <c r="QLO102" s="81"/>
      <c r="QLP102" s="81"/>
      <c r="QLQ102" s="81"/>
      <c r="QLR102" s="81"/>
      <c r="QLS102" s="81"/>
      <c r="QLT102" s="81"/>
      <c r="QLU102" s="81"/>
      <c r="QLV102" s="81"/>
      <c r="QLW102" s="81"/>
      <c r="QLX102" s="81"/>
      <c r="QLY102" s="81"/>
      <c r="QLZ102" s="81"/>
      <c r="QMA102" s="81"/>
      <c r="QMB102" s="81"/>
      <c r="QMC102" s="81"/>
      <c r="QMD102" s="81"/>
      <c r="QME102" s="81"/>
      <c r="QMF102" s="81"/>
      <c r="QMG102" s="81"/>
      <c r="QMH102" s="81"/>
      <c r="QMI102" s="81"/>
      <c r="QMJ102" s="81"/>
      <c r="QMK102" s="81"/>
      <c r="QML102" s="81"/>
      <c r="QMM102" s="81"/>
      <c r="QMN102" s="81"/>
      <c r="QMO102" s="81"/>
      <c r="QMP102" s="81"/>
      <c r="QMQ102" s="81"/>
      <c r="QMR102" s="81"/>
      <c r="QMS102" s="81"/>
      <c r="QMT102" s="81"/>
      <c r="QMU102" s="81"/>
      <c r="QMV102" s="81"/>
      <c r="QMW102" s="81"/>
      <c r="QMX102" s="81"/>
      <c r="QMY102" s="81"/>
      <c r="QMZ102" s="81"/>
      <c r="QNA102" s="81"/>
      <c r="QNB102" s="81"/>
      <c r="QNC102" s="81"/>
      <c r="QND102" s="81"/>
      <c r="QNE102" s="81"/>
      <c r="QNF102" s="81"/>
      <c r="QNG102" s="81"/>
      <c r="QNH102" s="81"/>
      <c r="QNI102" s="81"/>
      <c r="QNJ102" s="81"/>
      <c r="QNK102" s="81"/>
      <c r="QNL102" s="81"/>
      <c r="QNM102" s="81"/>
      <c r="QNN102" s="81"/>
      <c r="QNO102" s="81"/>
      <c r="QNP102" s="81"/>
      <c r="QNQ102" s="81"/>
      <c r="QNR102" s="81"/>
      <c r="QNS102" s="81"/>
      <c r="QNT102" s="81"/>
      <c r="QNU102" s="81"/>
      <c r="QNV102" s="81"/>
      <c r="QNW102" s="81"/>
      <c r="QNX102" s="81"/>
      <c r="QNY102" s="81"/>
      <c r="QNZ102" s="81"/>
      <c r="QOA102" s="81"/>
      <c r="QOB102" s="81"/>
      <c r="QOC102" s="81"/>
      <c r="QOD102" s="81"/>
      <c r="QOE102" s="81"/>
      <c r="QOF102" s="81"/>
      <c r="QOG102" s="81"/>
      <c r="QOH102" s="81"/>
      <c r="QOI102" s="81"/>
      <c r="QOJ102" s="81"/>
      <c r="QOK102" s="81"/>
      <c r="QOL102" s="81"/>
      <c r="QOM102" s="81"/>
      <c r="QON102" s="81"/>
      <c r="QOO102" s="81"/>
      <c r="QOP102" s="81"/>
      <c r="QOQ102" s="81"/>
      <c r="QOR102" s="81"/>
      <c r="QOS102" s="81"/>
      <c r="QOT102" s="81"/>
      <c r="QOU102" s="81"/>
      <c r="QOV102" s="81"/>
      <c r="QOW102" s="81"/>
      <c r="QOX102" s="81"/>
      <c r="QOY102" s="81"/>
      <c r="QOZ102" s="81"/>
      <c r="QPA102" s="81"/>
      <c r="QPB102" s="81"/>
      <c r="QPC102" s="81"/>
      <c r="QPD102" s="81"/>
      <c r="QPE102" s="81"/>
      <c r="QPF102" s="81"/>
      <c r="QPG102" s="81"/>
      <c r="QPH102" s="81"/>
      <c r="QPI102" s="81"/>
      <c r="QPJ102" s="81"/>
      <c r="QPK102" s="81"/>
      <c r="QPL102" s="81"/>
      <c r="QPM102" s="81"/>
      <c r="QPN102" s="81"/>
      <c r="QPO102" s="81"/>
      <c r="QPP102" s="81"/>
      <c r="QPQ102" s="81"/>
      <c r="QPR102" s="81"/>
      <c r="QPS102" s="81"/>
      <c r="QPT102" s="81"/>
      <c r="QPU102" s="81"/>
      <c r="QPV102" s="81"/>
      <c r="QPW102" s="81"/>
      <c r="QPX102" s="81"/>
      <c r="QPY102" s="81"/>
      <c r="QPZ102" s="81"/>
      <c r="QQA102" s="81"/>
      <c r="QQB102" s="81"/>
      <c r="QQC102" s="81"/>
      <c r="QQD102" s="81"/>
      <c r="QQE102" s="81"/>
      <c r="QQF102" s="81"/>
      <c r="QQG102" s="81"/>
      <c r="QQH102" s="81"/>
      <c r="QQI102" s="81"/>
      <c r="QQJ102" s="81"/>
      <c r="QQK102" s="81"/>
      <c r="QQL102" s="81"/>
      <c r="QQM102" s="81"/>
      <c r="QQN102" s="81"/>
      <c r="QQO102" s="81"/>
      <c r="QQP102" s="81"/>
      <c r="QQQ102" s="81"/>
      <c r="QQR102" s="81"/>
      <c r="QQS102" s="81"/>
      <c r="QQT102" s="81"/>
      <c r="QQU102" s="81"/>
      <c r="QQV102" s="81"/>
      <c r="QQW102" s="81"/>
      <c r="QQX102" s="81"/>
      <c r="QQY102" s="81"/>
      <c r="QQZ102" s="81"/>
      <c r="QRA102" s="81"/>
      <c r="QRB102" s="81"/>
      <c r="QRC102" s="81"/>
      <c r="QRD102" s="81"/>
      <c r="QRE102" s="81"/>
      <c r="QRF102" s="81"/>
      <c r="QRG102" s="81"/>
      <c r="QRH102" s="81"/>
      <c r="QRI102" s="81"/>
      <c r="QRJ102" s="81"/>
      <c r="QRK102" s="81"/>
      <c r="QRL102" s="81"/>
      <c r="QRM102" s="81"/>
      <c r="QRN102" s="81"/>
      <c r="QRO102" s="81"/>
      <c r="QRP102" s="81"/>
      <c r="QRQ102" s="81"/>
      <c r="QRR102" s="81"/>
      <c r="QRS102" s="81"/>
      <c r="QRT102" s="81"/>
      <c r="QRU102" s="81"/>
      <c r="QRV102" s="81"/>
      <c r="QRW102" s="81"/>
      <c r="QRX102" s="81"/>
      <c r="QRY102" s="81"/>
      <c r="QRZ102" s="81"/>
      <c r="QSA102" s="81"/>
      <c r="QSB102" s="81"/>
      <c r="QSC102" s="81"/>
      <c r="QSD102" s="81"/>
      <c r="QSE102" s="81"/>
      <c r="QSF102" s="81"/>
      <c r="QSG102" s="81"/>
      <c r="QSH102" s="81"/>
      <c r="QSI102" s="81"/>
      <c r="QSJ102" s="81"/>
      <c r="QSK102" s="81"/>
      <c r="QSL102" s="81"/>
      <c r="QSM102" s="81"/>
      <c r="QSN102" s="81"/>
      <c r="QSO102" s="81"/>
      <c r="QSP102" s="81"/>
      <c r="QSQ102" s="81"/>
      <c r="QSR102" s="81"/>
      <c r="QSS102" s="81"/>
      <c r="QST102" s="81"/>
      <c r="QSU102" s="81"/>
      <c r="QSV102" s="81"/>
      <c r="QSW102" s="81"/>
      <c r="QSX102" s="81"/>
      <c r="QSY102" s="81"/>
      <c r="QSZ102" s="81"/>
      <c r="QTA102" s="81"/>
      <c r="QTB102" s="81"/>
      <c r="QTC102" s="81"/>
      <c r="QTD102" s="81"/>
      <c r="QTE102" s="81"/>
      <c r="QTF102" s="81"/>
      <c r="QTG102" s="81"/>
      <c r="QTH102" s="81"/>
      <c r="QTI102" s="81"/>
      <c r="QTJ102" s="81"/>
      <c r="QTK102" s="81"/>
      <c r="QTL102" s="81"/>
      <c r="QTM102" s="81"/>
      <c r="QTN102" s="81"/>
      <c r="QTO102" s="81"/>
      <c r="QTP102" s="81"/>
      <c r="QTQ102" s="81"/>
      <c r="QTR102" s="81"/>
      <c r="QTS102" s="81"/>
      <c r="QTT102" s="81"/>
      <c r="QTU102" s="81"/>
      <c r="QTV102" s="81"/>
      <c r="QTW102" s="81"/>
      <c r="QTX102" s="81"/>
      <c r="QTY102" s="81"/>
      <c r="QTZ102" s="81"/>
      <c r="QUA102" s="81"/>
      <c r="QUB102" s="81"/>
      <c r="QUC102" s="81"/>
      <c r="QUD102" s="81"/>
      <c r="QUE102" s="81"/>
      <c r="QUF102" s="81"/>
      <c r="QUG102" s="81"/>
      <c r="QUH102" s="81"/>
      <c r="QUI102" s="81"/>
      <c r="QUJ102" s="81"/>
      <c r="QUK102" s="81"/>
      <c r="QUL102" s="81"/>
      <c r="QUM102" s="81"/>
      <c r="QUN102" s="81"/>
      <c r="QUO102" s="81"/>
      <c r="QUP102" s="81"/>
      <c r="QUQ102" s="81"/>
      <c r="QUR102" s="81"/>
      <c r="QUS102" s="81"/>
      <c r="QUT102" s="81"/>
      <c r="QUU102" s="81"/>
      <c r="QUV102" s="81"/>
      <c r="QUW102" s="81"/>
      <c r="QUX102" s="81"/>
      <c r="QUY102" s="81"/>
      <c r="QUZ102" s="81"/>
      <c r="QVA102" s="81"/>
      <c r="QVB102" s="81"/>
      <c r="QVC102" s="81"/>
      <c r="QVD102" s="81"/>
      <c r="QVE102" s="81"/>
      <c r="QVF102" s="81"/>
      <c r="QVG102" s="81"/>
      <c r="QVH102" s="81"/>
      <c r="QVI102" s="81"/>
      <c r="QVJ102" s="81"/>
      <c r="QVK102" s="81"/>
      <c r="QVL102" s="81"/>
      <c r="QVM102" s="81"/>
      <c r="QVN102" s="81"/>
      <c r="QVO102" s="81"/>
      <c r="QVP102" s="81"/>
      <c r="QVQ102" s="81"/>
      <c r="QVR102" s="81"/>
      <c r="QVS102" s="81"/>
      <c r="QVT102" s="81"/>
      <c r="QVU102" s="81"/>
      <c r="QVV102" s="81"/>
      <c r="QVW102" s="81"/>
      <c r="QVX102" s="81"/>
      <c r="QVY102" s="81"/>
      <c r="QVZ102" s="81"/>
      <c r="QWA102" s="81"/>
      <c r="QWB102" s="81"/>
      <c r="QWC102" s="81"/>
      <c r="QWD102" s="81"/>
      <c r="QWE102" s="81"/>
      <c r="QWF102" s="81"/>
      <c r="QWG102" s="81"/>
      <c r="QWH102" s="81"/>
      <c r="QWI102" s="81"/>
      <c r="QWJ102" s="81"/>
      <c r="QWK102" s="81"/>
      <c r="QWL102" s="81"/>
      <c r="QWM102" s="81"/>
      <c r="QWN102" s="81"/>
      <c r="QWO102" s="81"/>
      <c r="QWP102" s="81"/>
      <c r="QWQ102" s="81"/>
      <c r="QWR102" s="81"/>
      <c r="QWS102" s="81"/>
      <c r="QWT102" s="81"/>
      <c r="QWU102" s="81"/>
      <c r="QWV102" s="81"/>
      <c r="QWW102" s="81"/>
      <c r="QWX102" s="81"/>
      <c r="QWY102" s="81"/>
      <c r="QWZ102" s="81"/>
      <c r="QXA102" s="81"/>
      <c r="QXB102" s="81"/>
      <c r="QXC102" s="81"/>
      <c r="QXD102" s="81"/>
      <c r="QXE102" s="81"/>
      <c r="QXF102" s="81"/>
      <c r="QXG102" s="81"/>
      <c r="QXH102" s="81"/>
      <c r="QXI102" s="81"/>
      <c r="QXJ102" s="81"/>
      <c r="QXK102" s="81"/>
      <c r="QXL102" s="81"/>
      <c r="QXM102" s="81"/>
      <c r="QXN102" s="81"/>
      <c r="QXO102" s="81"/>
      <c r="QXP102" s="81"/>
      <c r="QXQ102" s="81"/>
      <c r="QXR102" s="81"/>
      <c r="QXS102" s="81"/>
      <c r="QXT102" s="81"/>
      <c r="QXU102" s="81"/>
      <c r="QXV102" s="81"/>
      <c r="QXW102" s="81"/>
      <c r="QXX102" s="81"/>
      <c r="QXY102" s="81"/>
      <c r="QXZ102" s="81"/>
      <c r="QYA102" s="81"/>
      <c r="QYB102" s="81"/>
      <c r="QYC102" s="81"/>
      <c r="QYD102" s="81"/>
      <c r="QYE102" s="81"/>
      <c r="QYF102" s="81"/>
      <c r="QYG102" s="81"/>
      <c r="QYH102" s="81"/>
      <c r="QYI102" s="81"/>
      <c r="QYJ102" s="81"/>
      <c r="QYK102" s="81"/>
      <c r="QYL102" s="81"/>
      <c r="QYM102" s="81"/>
      <c r="QYN102" s="81"/>
      <c r="QYO102" s="81"/>
      <c r="QYP102" s="81"/>
      <c r="QYQ102" s="81"/>
      <c r="QYR102" s="81"/>
      <c r="QYS102" s="81"/>
      <c r="QYT102" s="81"/>
      <c r="QYU102" s="81"/>
      <c r="QYV102" s="81"/>
      <c r="QYW102" s="81"/>
      <c r="QYX102" s="81"/>
      <c r="QYY102" s="81"/>
      <c r="QYZ102" s="81"/>
      <c r="QZA102" s="81"/>
      <c r="QZB102" s="81"/>
      <c r="QZC102" s="81"/>
      <c r="QZD102" s="81"/>
      <c r="QZE102" s="81"/>
      <c r="QZF102" s="81"/>
      <c r="QZG102" s="81"/>
      <c r="QZH102" s="81"/>
      <c r="QZI102" s="81"/>
      <c r="QZJ102" s="81"/>
      <c r="QZK102" s="81"/>
      <c r="QZL102" s="81"/>
      <c r="QZM102" s="81"/>
      <c r="QZN102" s="81"/>
      <c r="QZO102" s="81"/>
      <c r="QZP102" s="81"/>
      <c r="QZQ102" s="81"/>
      <c r="QZR102" s="81"/>
      <c r="QZS102" s="81"/>
      <c r="QZT102" s="81"/>
      <c r="QZU102" s="81"/>
      <c r="QZV102" s="81"/>
      <c r="QZW102" s="81"/>
      <c r="QZX102" s="81"/>
      <c r="QZY102" s="81"/>
      <c r="QZZ102" s="81"/>
      <c r="RAA102" s="81"/>
      <c r="RAB102" s="81"/>
      <c r="RAC102" s="81"/>
      <c r="RAD102" s="81"/>
      <c r="RAE102" s="81"/>
      <c r="RAF102" s="81"/>
      <c r="RAG102" s="81"/>
      <c r="RAH102" s="81"/>
      <c r="RAI102" s="81"/>
      <c r="RAJ102" s="81"/>
      <c r="RAK102" s="81"/>
      <c r="RAL102" s="81"/>
      <c r="RAM102" s="81"/>
      <c r="RAN102" s="81"/>
      <c r="RAO102" s="81"/>
      <c r="RAP102" s="81"/>
      <c r="RAQ102" s="81"/>
      <c r="RAR102" s="81"/>
      <c r="RAS102" s="81"/>
      <c r="RAT102" s="81"/>
      <c r="RAU102" s="81"/>
      <c r="RAV102" s="81"/>
      <c r="RAW102" s="81"/>
      <c r="RAX102" s="81"/>
      <c r="RAY102" s="81"/>
      <c r="RAZ102" s="81"/>
      <c r="RBA102" s="81"/>
      <c r="RBB102" s="81"/>
      <c r="RBC102" s="81"/>
      <c r="RBD102" s="81"/>
      <c r="RBE102" s="81"/>
      <c r="RBF102" s="81"/>
      <c r="RBG102" s="81"/>
      <c r="RBH102" s="81"/>
      <c r="RBI102" s="81"/>
      <c r="RBJ102" s="81"/>
      <c r="RBK102" s="81"/>
      <c r="RBL102" s="81"/>
      <c r="RBM102" s="81"/>
      <c r="RBN102" s="81"/>
      <c r="RBO102" s="81"/>
      <c r="RBP102" s="81"/>
      <c r="RBQ102" s="81"/>
      <c r="RBR102" s="81"/>
      <c r="RBS102" s="81"/>
      <c r="RBT102" s="81"/>
      <c r="RBU102" s="81"/>
      <c r="RBV102" s="81"/>
      <c r="RBW102" s="81"/>
      <c r="RBX102" s="81"/>
      <c r="RBY102" s="81"/>
      <c r="RBZ102" s="81"/>
      <c r="RCA102" s="81"/>
      <c r="RCB102" s="81"/>
      <c r="RCC102" s="81"/>
      <c r="RCD102" s="81"/>
      <c r="RCE102" s="81"/>
      <c r="RCF102" s="81"/>
      <c r="RCG102" s="81"/>
      <c r="RCH102" s="81"/>
      <c r="RCI102" s="81"/>
      <c r="RCJ102" s="81"/>
      <c r="RCK102" s="81"/>
      <c r="RCL102" s="81"/>
      <c r="RCM102" s="81"/>
      <c r="RCN102" s="81"/>
      <c r="RCO102" s="81"/>
      <c r="RCP102" s="81"/>
      <c r="RCQ102" s="81"/>
      <c r="RCR102" s="81"/>
      <c r="RCS102" s="81"/>
      <c r="RCT102" s="81"/>
      <c r="RCU102" s="81"/>
      <c r="RCV102" s="81"/>
      <c r="RCW102" s="81"/>
      <c r="RCX102" s="81"/>
      <c r="RCY102" s="81"/>
      <c r="RCZ102" s="81"/>
      <c r="RDA102" s="81"/>
      <c r="RDB102" s="81"/>
      <c r="RDC102" s="81"/>
      <c r="RDD102" s="81"/>
      <c r="RDE102" s="81"/>
      <c r="RDF102" s="81"/>
      <c r="RDG102" s="81"/>
      <c r="RDH102" s="81"/>
      <c r="RDI102" s="81"/>
      <c r="RDJ102" s="81"/>
      <c r="RDK102" s="81"/>
      <c r="RDL102" s="81"/>
      <c r="RDM102" s="81"/>
      <c r="RDN102" s="81"/>
      <c r="RDO102" s="81"/>
      <c r="RDP102" s="81"/>
      <c r="RDQ102" s="81"/>
      <c r="RDR102" s="81"/>
      <c r="RDS102" s="81"/>
      <c r="RDT102" s="81"/>
      <c r="RDU102" s="81"/>
      <c r="RDV102" s="81"/>
      <c r="RDW102" s="81"/>
      <c r="RDX102" s="81"/>
      <c r="RDY102" s="81"/>
      <c r="RDZ102" s="81"/>
      <c r="REA102" s="81"/>
      <c r="REB102" s="81"/>
      <c r="REC102" s="81"/>
      <c r="RED102" s="81"/>
      <c r="REE102" s="81"/>
      <c r="REF102" s="81"/>
      <c r="REG102" s="81"/>
      <c r="REH102" s="81"/>
      <c r="REI102" s="81"/>
      <c r="REJ102" s="81"/>
      <c r="REK102" s="81"/>
      <c r="REL102" s="81"/>
      <c r="REM102" s="81"/>
      <c r="REN102" s="81"/>
      <c r="REO102" s="81"/>
      <c r="REP102" s="81"/>
      <c r="REQ102" s="81"/>
      <c r="RER102" s="81"/>
      <c r="RES102" s="81"/>
      <c r="RET102" s="81"/>
      <c r="REU102" s="81"/>
      <c r="REV102" s="81"/>
      <c r="REW102" s="81"/>
      <c r="REX102" s="81"/>
      <c r="REY102" s="81"/>
      <c r="REZ102" s="81"/>
      <c r="RFA102" s="81"/>
      <c r="RFB102" s="81"/>
      <c r="RFC102" s="81"/>
      <c r="RFD102" s="81"/>
      <c r="RFE102" s="81"/>
      <c r="RFF102" s="81"/>
      <c r="RFG102" s="81"/>
      <c r="RFH102" s="81"/>
      <c r="RFI102" s="81"/>
      <c r="RFJ102" s="81"/>
      <c r="RFK102" s="81"/>
      <c r="RFL102" s="81"/>
      <c r="RFM102" s="81"/>
      <c r="RFN102" s="81"/>
      <c r="RFO102" s="81"/>
      <c r="RFP102" s="81"/>
      <c r="RFQ102" s="81"/>
      <c r="RFR102" s="81"/>
      <c r="RFS102" s="81"/>
      <c r="RFT102" s="81"/>
      <c r="RFU102" s="81"/>
      <c r="RFV102" s="81"/>
      <c r="RFW102" s="81"/>
      <c r="RFX102" s="81"/>
      <c r="RFY102" s="81"/>
      <c r="RFZ102" s="81"/>
      <c r="RGA102" s="81"/>
      <c r="RGB102" s="81"/>
      <c r="RGC102" s="81"/>
      <c r="RGD102" s="81"/>
      <c r="RGE102" s="81"/>
      <c r="RGF102" s="81"/>
      <c r="RGG102" s="81"/>
      <c r="RGH102" s="81"/>
      <c r="RGI102" s="81"/>
      <c r="RGJ102" s="81"/>
      <c r="RGK102" s="81"/>
      <c r="RGL102" s="81"/>
      <c r="RGM102" s="81"/>
      <c r="RGN102" s="81"/>
      <c r="RGO102" s="81"/>
      <c r="RGP102" s="81"/>
      <c r="RGQ102" s="81"/>
      <c r="RGR102" s="81"/>
      <c r="RGS102" s="81"/>
      <c r="RGT102" s="81"/>
      <c r="RGU102" s="81"/>
      <c r="RGV102" s="81"/>
      <c r="RGW102" s="81"/>
      <c r="RGX102" s="81"/>
      <c r="RGY102" s="81"/>
      <c r="RGZ102" s="81"/>
      <c r="RHA102" s="81"/>
      <c r="RHB102" s="81"/>
      <c r="RHC102" s="81"/>
      <c r="RHD102" s="81"/>
      <c r="RHE102" s="81"/>
      <c r="RHF102" s="81"/>
      <c r="RHG102" s="81"/>
      <c r="RHH102" s="81"/>
      <c r="RHI102" s="81"/>
      <c r="RHJ102" s="81"/>
      <c r="RHK102" s="81"/>
      <c r="RHL102" s="81"/>
      <c r="RHM102" s="81"/>
      <c r="RHN102" s="81"/>
      <c r="RHO102" s="81"/>
      <c r="RHP102" s="81"/>
      <c r="RHQ102" s="81"/>
      <c r="RHR102" s="81"/>
      <c r="RHS102" s="81"/>
      <c r="RHT102" s="81"/>
      <c r="RHU102" s="81"/>
      <c r="RHV102" s="81"/>
      <c r="RHW102" s="81"/>
      <c r="RHX102" s="81"/>
      <c r="RHY102" s="81"/>
      <c r="RHZ102" s="81"/>
      <c r="RIA102" s="81"/>
      <c r="RIB102" s="81"/>
      <c r="RIC102" s="81"/>
      <c r="RID102" s="81"/>
      <c r="RIE102" s="81"/>
      <c r="RIF102" s="81"/>
      <c r="RIG102" s="81"/>
      <c r="RIH102" s="81"/>
      <c r="RII102" s="81"/>
      <c r="RIJ102" s="81"/>
      <c r="RIK102" s="81"/>
      <c r="RIL102" s="81"/>
      <c r="RIM102" s="81"/>
      <c r="RIN102" s="81"/>
      <c r="RIO102" s="81"/>
      <c r="RIP102" s="81"/>
      <c r="RIQ102" s="81"/>
      <c r="RIR102" s="81"/>
      <c r="RIS102" s="81"/>
      <c r="RIT102" s="81"/>
      <c r="RIU102" s="81"/>
      <c r="RIV102" s="81"/>
      <c r="RIW102" s="81"/>
      <c r="RIX102" s="81"/>
      <c r="RIY102" s="81"/>
      <c r="RIZ102" s="81"/>
      <c r="RJA102" s="81"/>
      <c r="RJB102" s="81"/>
      <c r="RJC102" s="81"/>
      <c r="RJD102" s="81"/>
      <c r="RJE102" s="81"/>
      <c r="RJF102" s="81"/>
      <c r="RJG102" s="81"/>
      <c r="RJH102" s="81"/>
      <c r="RJI102" s="81"/>
      <c r="RJJ102" s="81"/>
      <c r="RJK102" s="81"/>
      <c r="RJL102" s="81"/>
      <c r="RJM102" s="81"/>
      <c r="RJN102" s="81"/>
      <c r="RJO102" s="81"/>
      <c r="RJP102" s="81"/>
      <c r="RJQ102" s="81"/>
      <c r="RJR102" s="81"/>
      <c r="RJS102" s="81"/>
      <c r="RJT102" s="81"/>
      <c r="RJU102" s="81"/>
      <c r="RJV102" s="81"/>
      <c r="RJW102" s="81"/>
      <c r="RJX102" s="81"/>
      <c r="RJY102" s="81"/>
      <c r="RJZ102" s="81"/>
      <c r="RKA102" s="81"/>
      <c r="RKB102" s="81"/>
      <c r="RKC102" s="81"/>
      <c r="RKD102" s="81"/>
      <c r="RKE102" s="81"/>
      <c r="RKF102" s="81"/>
      <c r="RKG102" s="81"/>
      <c r="RKH102" s="81"/>
      <c r="RKI102" s="81"/>
      <c r="RKJ102" s="81"/>
      <c r="RKK102" s="81"/>
      <c r="RKL102" s="81"/>
      <c r="RKM102" s="81"/>
      <c r="RKN102" s="81"/>
      <c r="RKO102" s="81"/>
      <c r="RKP102" s="81"/>
      <c r="RKQ102" s="81"/>
      <c r="RKR102" s="81"/>
      <c r="RKS102" s="81"/>
      <c r="RKT102" s="81"/>
      <c r="RKU102" s="81"/>
      <c r="RKV102" s="81"/>
      <c r="RKW102" s="81"/>
      <c r="RKX102" s="81"/>
      <c r="RKY102" s="81"/>
      <c r="RKZ102" s="81"/>
      <c r="RLA102" s="81"/>
      <c r="RLB102" s="81"/>
      <c r="RLC102" s="81"/>
      <c r="RLD102" s="81"/>
      <c r="RLE102" s="81"/>
      <c r="RLF102" s="81"/>
      <c r="RLG102" s="81"/>
      <c r="RLH102" s="81"/>
      <c r="RLI102" s="81"/>
      <c r="RLJ102" s="81"/>
      <c r="RLK102" s="81"/>
      <c r="RLL102" s="81"/>
      <c r="RLM102" s="81"/>
      <c r="RLN102" s="81"/>
      <c r="RLO102" s="81"/>
      <c r="RLP102" s="81"/>
      <c r="RLQ102" s="81"/>
      <c r="RLR102" s="81"/>
      <c r="RLS102" s="81"/>
      <c r="RLT102" s="81"/>
      <c r="RLU102" s="81"/>
      <c r="RLV102" s="81"/>
      <c r="RLW102" s="81"/>
      <c r="RLX102" s="81"/>
      <c r="RLY102" s="81"/>
      <c r="RLZ102" s="81"/>
      <c r="RMA102" s="81"/>
      <c r="RMB102" s="81"/>
      <c r="RMC102" s="81"/>
      <c r="RMD102" s="81"/>
      <c r="RME102" s="81"/>
      <c r="RMF102" s="81"/>
      <c r="RMG102" s="81"/>
      <c r="RMH102" s="81"/>
      <c r="RMI102" s="81"/>
      <c r="RMJ102" s="81"/>
      <c r="RMK102" s="81"/>
      <c r="RML102" s="81"/>
      <c r="RMM102" s="81"/>
      <c r="RMN102" s="81"/>
      <c r="RMO102" s="81"/>
      <c r="RMP102" s="81"/>
      <c r="RMQ102" s="81"/>
      <c r="RMR102" s="81"/>
      <c r="RMS102" s="81"/>
      <c r="RMT102" s="81"/>
      <c r="RMU102" s="81"/>
      <c r="RMV102" s="81"/>
      <c r="RMW102" s="81"/>
      <c r="RMX102" s="81"/>
      <c r="RMY102" s="81"/>
      <c r="RMZ102" s="81"/>
      <c r="RNA102" s="81"/>
      <c r="RNB102" s="81"/>
      <c r="RNC102" s="81"/>
      <c r="RND102" s="81"/>
      <c r="RNE102" s="81"/>
      <c r="RNF102" s="81"/>
      <c r="RNG102" s="81"/>
      <c r="RNH102" s="81"/>
      <c r="RNI102" s="81"/>
      <c r="RNJ102" s="81"/>
      <c r="RNK102" s="81"/>
      <c r="RNL102" s="81"/>
      <c r="RNM102" s="81"/>
      <c r="RNN102" s="81"/>
      <c r="RNO102" s="81"/>
      <c r="RNP102" s="81"/>
      <c r="RNQ102" s="81"/>
      <c r="RNR102" s="81"/>
      <c r="RNS102" s="81"/>
      <c r="RNT102" s="81"/>
      <c r="RNU102" s="81"/>
      <c r="RNV102" s="81"/>
      <c r="RNW102" s="81"/>
      <c r="RNX102" s="81"/>
      <c r="RNY102" s="81"/>
      <c r="RNZ102" s="81"/>
      <c r="ROA102" s="81"/>
      <c r="ROB102" s="81"/>
      <c r="ROC102" s="81"/>
      <c r="ROD102" s="81"/>
      <c r="ROE102" s="81"/>
      <c r="ROF102" s="81"/>
      <c r="ROG102" s="81"/>
      <c r="ROH102" s="81"/>
      <c r="ROI102" s="81"/>
      <c r="ROJ102" s="81"/>
      <c r="ROK102" s="81"/>
      <c r="ROL102" s="81"/>
      <c r="ROM102" s="81"/>
      <c r="RON102" s="81"/>
      <c r="ROO102" s="81"/>
      <c r="ROP102" s="81"/>
      <c r="ROQ102" s="81"/>
      <c r="ROR102" s="81"/>
      <c r="ROS102" s="81"/>
      <c r="ROT102" s="81"/>
      <c r="ROU102" s="81"/>
      <c r="ROV102" s="81"/>
      <c r="ROW102" s="81"/>
      <c r="ROX102" s="81"/>
      <c r="ROY102" s="81"/>
      <c r="ROZ102" s="81"/>
      <c r="RPA102" s="81"/>
      <c r="RPB102" s="81"/>
      <c r="RPC102" s="81"/>
      <c r="RPD102" s="81"/>
      <c r="RPE102" s="81"/>
      <c r="RPF102" s="81"/>
      <c r="RPG102" s="81"/>
      <c r="RPH102" s="81"/>
      <c r="RPI102" s="81"/>
      <c r="RPJ102" s="81"/>
      <c r="RPK102" s="81"/>
      <c r="RPL102" s="81"/>
      <c r="RPM102" s="81"/>
      <c r="RPN102" s="81"/>
      <c r="RPO102" s="81"/>
      <c r="RPP102" s="81"/>
      <c r="RPQ102" s="81"/>
      <c r="RPR102" s="81"/>
      <c r="RPS102" s="81"/>
      <c r="RPT102" s="81"/>
      <c r="RPU102" s="81"/>
      <c r="RPV102" s="81"/>
      <c r="RPW102" s="81"/>
      <c r="RPX102" s="81"/>
      <c r="RPY102" s="81"/>
      <c r="RPZ102" s="81"/>
      <c r="RQA102" s="81"/>
      <c r="RQB102" s="81"/>
      <c r="RQC102" s="81"/>
      <c r="RQD102" s="81"/>
      <c r="RQE102" s="81"/>
      <c r="RQF102" s="81"/>
      <c r="RQG102" s="81"/>
      <c r="RQH102" s="81"/>
      <c r="RQI102" s="81"/>
      <c r="RQJ102" s="81"/>
      <c r="RQK102" s="81"/>
      <c r="RQL102" s="81"/>
      <c r="RQM102" s="81"/>
      <c r="RQN102" s="81"/>
      <c r="RQO102" s="81"/>
      <c r="RQP102" s="81"/>
      <c r="RQQ102" s="81"/>
      <c r="RQR102" s="81"/>
      <c r="RQS102" s="81"/>
      <c r="RQT102" s="81"/>
      <c r="RQU102" s="81"/>
      <c r="RQV102" s="81"/>
      <c r="RQW102" s="81"/>
      <c r="RQX102" s="81"/>
      <c r="RQY102" s="81"/>
      <c r="RQZ102" s="81"/>
      <c r="RRA102" s="81"/>
      <c r="RRB102" s="81"/>
      <c r="RRC102" s="81"/>
      <c r="RRD102" s="81"/>
      <c r="RRE102" s="81"/>
      <c r="RRF102" s="81"/>
      <c r="RRG102" s="81"/>
      <c r="RRH102" s="81"/>
      <c r="RRI102" s="81"/>
      <c r="RRJ102" s="81"/>
      <c r="RRK102" s="81"/>
      <c r="RRL102" s="81"/>
      <c r="RRM102" s="81"/>
      <c r="RRN102" s="81"/>
      <c r="RRO102" s="81"/>
      <c r="RRP102" s="81"/>
      <c r="RRQ102" s="81"/>
      <c r="RRR102" s="81"/>
      <c r="RRS102" s="81"/>
      <c r="RRT102" s="81"/>
      <c r="RRU102" s="81"/>
      <c r="RRV102" s="81"/>
      <c r="RRW102" s="81"/>
      <c r="RRX102" s="81"/>
      <c r="RRY102" s="81"/>
      <c r="RRZ102" s="81"/>
      <c r="RSA102" s="81"/>
      <c r="RSB102" s="81"/>
      <c r="RSC102" s="81"/>
      <c r="RSD102" s="81"/>
      <c r="RSE102" s="81"/>
      <c r="RSF102" s="81"/>
      <c r="RSG102" s="81"/>
      <c r="RSH102" s="81"/>
      <c r="RSI102" s="81"/>
      <c r="RSJ102" s="81"/>
      <c r="RSK102" s="81"/>
      <c r="RSL102" s="81"/>
      <c r="RSM102" s="81"/>
      <c r="RSN102" s="81"/>
      <c r="RSO102" s="81"/>
      <c r="RSP102" s="81"/>
      <c r="RSQ102" s="81"/>
      <c r="RSR102" s="81"/>
      <c r="RSS102" s="81"/>
      <c r="RST102" s="81"/>
      <c r="RSU102" s="81"/>
      <c r="RSV102" s="81"/>
      <c r="RSW102" s="81"/>
      <c r="RSX102" s="81"/>
      <c r="RSY102" s="81"/>
      <c r="RSZ102" s="81"/>
      <c r="RTA102" s="81"/>
      <c r="RTB102" s="81"/>
      <c r="RTC102" s="81"/>
      <c r="RTD102" s="81"/>
      <c r="RTE102" s="81"/>
      <c r="RTF102" s="81"/>
      <c r="RTG102" s="81"/>
      <c r="RTH102" s="81"/>
      <c r="RTI102" s="81"/>
      <c r="RTJ102" s="81"/>
      <c r="RTK102" s="81"/>
      <c r="RTL102" s="81"/>
      <c r="RTM102" s="81"/>
      <c r="RTN102" s="81"/>
      <c r="RTO102" s="81"/>
      <c r="RTP102" s="81"/>
      <c r="RTQ102" s="81"/>
      <c r="RTR102" s="81"/>
      <c r="RTS102" s="81"/>
      <c r="RTT102" s="81"/>
      <c r="RTU102" s="81"/>
      <c r="RTV102" s="81"/>
      <c r="RTW102" s="81"/>
      <c r="RTX102" s="81"/>
      <c r="RTY102" s="81"/>
      <c r="RTZ102" s="81"/>
      <c r="RUA102" s="81"/>
      <c r="RUB102" s="81"/>
      <c r="RUC102" s="81"/>
      <c r="RUD102" s="81"/>
      <c r="RUE102" s="81"/>
      <c r="RUF102" s="81"/>
      <c r="RUG102" s="81"/>
      <c r="RUH102" s="81"/>
      <c r="RUI102" s="81"/>
      <c r="RUJ102" s="81"/>
      <c r="RUK102" s="81"/>
      <c r="RUL102" s="81"/>
      <c r="RUM102" s="81"/>
      <c r="RUN102" s="81"/>
      <c r="RUO102" s="81"/>
      <c r="RUP102" s="81"/>
      <c r="RUQ102" s="81"/>
      <c r="RUR102" s="81"/>
      <c r="RUS102" s="81"/>
      <c r="RUT102" s="81"/>
      <c r="RUU102" s="81"/>
      <c r="RUV102" s="81"/>
      <c r="RUW102" s="81"/>
      <c r="RUX102" s="81"/>
      <c r="RUY102" s="81"/>
      <c r="RUZ102" s="81"/>
      <c r="RVA102" s="81"/>
      <c r="RVB102" s="81"/>
      <c r="RVC102" s="81"/>
      <c r="RVD102" s="81"/>
      <c r="RVE102" s="81"/>
      <c r="RVF102" s="81"/>
      <c r="RVG102" s="81"/>
      <c r="RVH102" s="81"/>
      <c r="RVI102" s="81"/>
      <c r="RVJ102" s="81"/>
      <c r="RVK102" s="81"/>
      <c r="RVL102" s="81"/>
      <c r="RVM102" s="81"/>
      <c r="RVN102" s="81"/>
      <c r="RVO102" s="81"/>
      <c r="RVP102" s="81"/>
      <c r="RVQ102" s="81"/>
      <c r="RVR102" s="81"/>
      <c r="RVS102" s="81"/>
      <c r="RVT102" s="81"/>
      <c r="RVU102" s="81"/>
      <c r="RVV102" s="81"/>
      <c r="RVW102" s="81"/>
      <c r="RVX102" s="81"/>
      <c r="RVY102" s="81"/>
      <c r="RVZ102" s="81"/>
      <c r="RWA102" s="81"/>
      <c r="RWB102" s="81"/>
      <c r="RWC102" s="81"/>
      <c r="RWD102" s="81"/>
      <c r="RWE102" s="81"/>
      <c r="RWF102" s="81"/>
      <c r="RWG102" s="81"/>
      <c r="RWH102" s="81"/>
      <c r="RWI102" s="81"/>
      <c r="RWJ102" s="81"/>
      <c r="RWK102" s="81"/>
      <c r="RWL102" s="81"/>
      <c r="RWM102" s="81"/>
      <c r="RWN102" s="81"/>
      <c r="RWO102" s="81"/>
      <c r="RWP102" s="81"/>
      <c r="RWQ102" s="81"/>
      <c r="RWR102" s="81"/>
      <c r="RWS102" s="81"/>
      <c r="RWT102" s="81"/>
      <c r="RWU102" s="81"/>
      <c r="RWV102" s="81"/>
      <c r="RWW102" s="81"/>
      <c r="RWX102" s="81"/>
      <c r="RWY102" s="81"/>
      <c r="RWZ102" s="81"/>
      <c r="RXA102" s="81"/>
      <c r="RXB102" s="81"/>
      <c r="RXC102" s="81"/>
      <c r="RXD102" s="81"/>
      <c r="RXE102" s="81"/>
      <c r="RXF102" s="81"/>
      <c r="RXG102" s="81"/>
      <c r="RXH102" s="81"/>
      <c r="RXI102" s="81"/>
      <c r="RXJ102" s="81"/>
      <c r="RXK102" s="81"/>
      <c r="RXL102" s="81"/>
      <c r="RXM102" s="81"/>
      <c r="RXN102" s="81"/>
      <c r="RXO102" s="81"/>
      <c r="RXP102" s="81"/>
      <c r="RXQ102" s="81"/>
      <c r="RXR102" s="81"/>
      <c r="RXS102" s="81"/>
      <c r="RXT102" s="81"/>
      <c r="RXU102" s="81"/>
      <c r="RXV102" s="81"/>
      <c r="RXW102" s="81"/>
      <c r="RXX102" s="81"/>
      <c r="RXY102" s="81"/>
      <c r="RXZ102" s="81"/>
      <c r="RYA102" s="81"/>
      <c r="RYB102" s="81"/>
      <c r="RYC102" s="81"/>
      <c r="RYD102" s="81"/>
      <c r="RYE102" s="81"/>
      <c r="RYF102" s="81"/>
      <c r="RYG102" s="81"/>
      <c r="RYH102" s="81"/>
      <c r="RYI102" s="81"/>
      <c r="RYJ102" s="81"/>
      <c r="RYK102" s="81"/>
      <c r="RYL102" s="81"/>
      <c r="RYM102" s="81"/>
      <c r="RYN102" s="81"/>
      <c r="RYO102" s="81"/>
      <c r="RYP102" s="81"/>
      <c r="RYQ102" s="81"/>
      <c r="RYR102" s="81"/>
      <c r="RYS102" s="81"/>
      <c r="RYT102" s="81"/>
      <c r="RYU102" s="81"/>
      <c r="RYV102" s="81"/>
      <c r="RYW102" s="81"/>
      <c r="RYX102" s="81"/>
      <c r="RYY102" s="81"/>
      <c r="RYZ102" s="81"/>
      <c r="RZA102" s="81"/>
      <c r="RZB102" s="81"/>
      <c r="RZC102" s="81"/>
      <c r="RZD102" s="81"/>
      <c r="RZE102" s="81"/>
      <c r="RZF102" s="81"/>
      <c r="RZG102" s="81"/>
      <c r="RZH102" s="81"/>
      <c r="RZI102" s="81"/>
      <c r="RZJ102" s="81"/>
      <c r="RZK102" s="81"/>
      <c r="RZL102" s="81"/>
      <c r="RZM102" s="81"/>
      <c r="RZN102" s="81"/>
      <c r="RZO102" s="81"/>
      <c r="RZP102" s="81"/>
      <c r="RZQ102" s="81"/>
      <c r="RZR102" s="81"/>
      <c r="RZS102" s="81"/>
      <c r="RZT102" s="81"/>
      <c r="RZU102" s="81"/>
      <c r="RZV102" s="81"/>
      <c r="RZW102" s="81"/>
      <c r="RZX102" s="81"/>
      <c r="RZY102" s="81"/>
      <c r="RZZ102" s="81"/>
      <c r="SAA102" s="81"/>
      <c r="SAB102" s="81"/>
      <c r="SAC102" s="81"/>
      <c r="SAD102" s="81"/>
      <c r="SAE102" s="81"/>
      <c r="SAF102" s="81"/>
      <c r="SAG102" s="81"/>
      <c r="SAH102" s="81"/>
      <c r="SAI102" s="81"/>
      <c r="SAJ102" s="81"/>
      <c r="SAK102" s="81"/>
      <c r="SAL102" s="81"/>
      <c r="SAM102" s="81"/>
      <c r="SAN102" s="81"/>
      <c r="SAO102" s="81"/>
      <c r="SAP102" s="81"/>
      <c r="SAQ102" s="81"/>
      <c r="SAR102" s="81"/>
      <c r="SAS102" s="81"/>
      <c r="SAT102" s="81"/>
      <c r="SAU102" s="81"/>
      <c r="SAV102" s="81"/>
      <c r="SAW102" s="81"/>
      <c r="SAX102" s="81"/>
      <c r="SAY102" s="81"/>
      <c r="SAZ102" s="81"/>
      <c r="SBA102" s="81"/>
      <c r="SBB102" s="81"/>
      <c r="SBC102" s="81"/>
      <c r="SBD102" s="81"/>
      <c r="SBE102" s="81"/>
      <c r="SBF102" s="81"/>
      <c r="SBG102" s="81"/>
      <c r="SBH102" s="81"/>
      <c r="SBI102" s="81"/>
      <c r="SBJ102" s="81"/>
      <c r="SBK102" s="81"/>
      <c r="SBL102" s="81"/>
      <c r="SBM102" s="81"/>
      <c r="SBN102" s="81"/>
      <c r="SBO102" s="81"/>
      <c r="SBP102" s="81"/>
      <c r="SBQ102" s="81"/>
      <c r="SBR102" s="81"/>
      <c r="SBS102" s="81"/>
      <c r="SBT102" s="81"/>
      <c r="SBU102" s="81"/>
      <c r="SBV102" s="81"/>
      <c r="SBW102" s="81"/>
      <c r="SBX102" s="81"/>
      <c r="SBY102" s="81"/>
      <c r="SBZ102" s="81"/>
      <c r="SCA102" s="81"/>
      <c r="SCB102" s="81"/>
      <c r="SCC102" s="81"/>
      <c r="SCD102" s="81"/>
      <c r="SCE102" s="81"/>
      <c r="SCF102" s="81"/>
      <c r="SCG102" s="81"/>
      <c r="SCH102" s="81"/>
      <c r="SCI102" s="81"/>
      <c r="SCJ102" s="81"/>
      <c r="SCK102" s="81"/>
      <c r="SCL102" s="81"/>
      <c r="SCM102" s="81"/>
      <c r="SCN102" s="81"/>
      <c r="SCO102" s="81"/>
      <c r="SCP102" s="81"/>
      <c r="SCQ102" s="81"/>
      <c r="SCR102" s="81"/>
      <c r="SCS102" s="81"/>
      <c r="SCT102" s="81"/>
      <c r="SCU102" s="81"/>
      <c r="SCV102" s="81"/>
      <c r="SCW102" s="81"/>
      <c r="SCX102" s="81"/>
      <c r="SCY102" s="81"/>
      <c r="SCZ102" s="81"/>
      <c r="SDA102" s="81"/>
      <c r="SDB102" s="81"/>
      <c r="SDC102" s="81"/>
      <c r="SDD102" s="81"/>
      <c r="SDE102" s="81"/>
      <c r="SDF102" s="81"/>
      <c r="SDG102" s="81"/>
      <c r="SDH102" s="81"/>
      <c r="SDI102" s="81"/>
      <c r="SDJ102" s="81"/>
      <c r="SDK102" s="81"/>
      <c r="SDL102" s="81"/>
      <c r="SDM102" s="81"/>
      <c r="SDN102" s="81"/>
      <c r="SDO102" s="81"/>
      <c r="SDP102" s="81"/>
      <c r="SDQ102" s="81"/>
      <c r="SDR102" s="81"/>
      <c r="SDS102" s="81"/>
      <c r="SDT102" s="81"/>
      <c r="SDU102" s="81"/>
      <c r="SDV102" s="81"/>
      <c r="SDW102" s="81"/>
      <c r="SDX102" s="81"/>
      <c r="SDY102" s="81"/>
      <c r="SDZ102" s="81"/>
      <c r="SEA102" s="81"/>
      <c r="SEB102" s="81"/>
      <c r="SEC102" s="81"/>
      <c r="SED102" s="81"/>
      <c r="SEE102" s="81"/>
      <c r="SEF102" s="81"/>
      <c r="SEG102" s="81"/>
      <c r="SEH102" s="81"/>
      <c r="SEI102" s="81"/>
      <c r="SEJ102" s="81"/>
      <c r="SEK102" s="81"/>
      <c r="SEL102" s="81"/>
      <c r="SEM102" s="81"/>
      <c r="SEN102" s="81"/>
      <c r="SEO102" s="81"/>
      <c r="SEP102" s="81"/>
      <c r="SEQ102" s="81"/>
      <c r="SER102" s="81"/>
      <c r="SES102" s="81"/>
      <c r="SET102" s="81"/>
      <c r="SEU102" s="81"/>
      <c r="SEV102" s="81"/>
      <c r="SEW102" s="81"/>
      <c r="SEX102" s="81"/>
      <c r="SEY102" s="81"/>
      <c r="SEZ102" s="81"/>
      <c r="SFA102" s="81"/>
      <c r="SFB102" s="81"/>
      <c r="SFC102" s="81"/>
      <c r="SFD102" s="81"/>
      <c r="SFE102" s="81"/>
      <c r="SFF102" s="81"/>
      <c r="SFG102" s="81"/>
      <c r="SFH102" s="81"/>
      <c r="SFI102" s="81"/>
      <c r="SFJ102" s="81"/>
      <c r="SFK102" s="81"/>
      <c r="SFL102" s="81"/>
      <c r="SFM102" s="81"/>
      <c r="SFN102" s="81"/>
      <c r="SFO102" s="81"/>
      <c r="SFP102" s="81"/>
      <c r="SFQ102" s="81"/>
      <c r="SFR102" s="81"/>
      <c r="SFS102" s="81"/>
      <c r="SFT102" s="81"/>
      <c r="SFU102" s="81"/>
      <c r="SFV102" s="81"/>
      <c r="SFW102" s="81"/>
      <c r="SFX102" s="81"/>
      <c r="SFY102" s="81"/>
      <c r="SFZ102" s="81"/>
      <c r="SGA102" s="81"/>
      <c r="SGB102" s="81"/>
      <c r="SGC102" s="81"/>
      <c r="SGD102" s="81"/>
      <c r="SGE102" s="81"/>
      <c r="SGF102" s="81"/>
      <c r="SGG102" s="81"/>
      <c r="SGH102" s="81"/>
      <c r="SGI102" s="81"/>
      <c r="SGJ102" s="81"/>
      <c r="SGK102" s="81"/>
      <c r="SGL102" s="81"/>
      <c r="SGM102" s="81"/>
      <c r="SGN102" s="81"/>
      <c r="SGO102" s="81"/>
      <c r="SGP102" s="81"/>
      <c r="SGQ102" s="81"/>
      <c r="SGR102" s="81"/>
      <c r="SGS102" s="81"/>
      <c r="SGT102" s="81"/>
      <c r="SGU102" s="81"/>
      <c r="SGV102" s="81"/>
      <c r="SGW102" s="81"/>
      <c r="SGX102" s="81"/>
      <c r="SGY102" s="81"/>
      <c r="SGZ102" s="81"/>
      <c r="SHA102" s="81"/>
      <c r="SHB102" s="81"/>
      <c r="SHC102" s="81"/>
      <c r="SHD102" s="81"/>
      <c r="SHE102" s="81"/>
      <c r="SHF102" s="81"/>
      <c r="SHG102" s="81"/>
      <c r="SHH102" s="81"/>
      <c r="SHI102" s="81"/>
      <c r="SHJ102" s="81"/>
      <c r="SHK102" s="81"/>
      <c r="SHL102" s="81"/>
      <c r="SHM102" s="81"/>
      <c r="SHN102" s="81"/>
      <c r="SHO102" s="81"/>
      <c r="SHP102" s="81"/>
      <c r="SHQ102" s="81"/>
      <c r="SHR102" s="81"/>
      <c r="SHS102" s="81"/>
      <c r="SHT102" s="81"/>
      <c r="SHU102" s="81"/>
      <c r="SHV102" s="81"/>
      <c r="SHW102" s="81"/>
      <c r="SHX102" s="81"/>
      <c r="SHY102" s="81"/>
      <c r="SHZ102" s="81"/>
      <c r="SIA102" s="81"/>
      <c r="SIB102" s="81"/>
      <c r="SIC102" s="81"/>
      <c r="SID102" s="81"/>
      <c r="SIE102" s="81"/>
      <c r="SIF102" s="81"/>
      <c r="SIG102" s="81"/>
      <c r="SIH102" s="81"/>
      <c r="SII102" s="81"/>
      <c r="SIJ102" s="81"/>
      <c r="SIK102" s="81"/>
      <c r="SIL102" s="81"/>
      <c r="SIM102" s="81"/>
      <c r="SIN102" s="81"/>
      <c r="SIO102" s="81"/>
      <c r="SIP102" s="81"/>
      <c r="SIQ102" s="81"/>
      <c r="SIR102" s="81"/>
      <c r="SIS102" s="81"/>
      <c r="SIT102" s="81"/>
      <c r="SIU102" s="81"/>
      <c r="SIV102" s="81"/>
      <c r="SIW102" s="81"/>
      <c r="SIX102" s="81"/>
      <c r="SIY102" s="81"/>
      <c r="SIZ102" s="81"/>
      <c r="SJA102" s="81"/>
      <c r="SJB102" s="81"/>
      <c r="SJC102" s="81"/>
      <c r="SJD102" s="81"/>
      <c r="SJE102" s="81"/>
      <c r="SJF102" s="81"/>
      <c r="SJG102" s="81"/>
      <c r="SJH102" s="81"/>
      <c r="SJI102" s="81"/>
      <c r="SJJ102" s="81"/>
      <c r="SJK102" s="81"/>
      <c r="SJL102" s="81"/>
      <c r="SJM102" s="81"/>
      <c r="SJN102" s="81"/>
      <c r="SJO102" s="81"/>
      <c r="SJP102" s="81"/>
      <c r="SJQ102" s="81"/>
      <c r="SJR102" s="81"/>
      <c r="SJS102" s="81"/>
      <c r="SJT102" s="81"/>
      <c r="SJU102" s="81"/>
      <c r="SJV102" s="81"/>
      <c r="SJW102" s="81"/>
      <c r="SJX102" s="81"/>
      <c r="SJY102" s="81"/>
      <c r="SJZ102" s="81"/>
      <c r="SKA102" s="81"/>
      <c r="SKB102" s="81"/>
      <c r="SKC102" s="81"/>
      <c r="SKD102" s="81"/>
      <c r="SKE102" s="81"/>
      <c r="SKF102" s="81"/>
      <c r="SKG102" s="81"/>
      <c r="SKH102" s="81"/>
      <c r="SKI102" s="81"/>
      <c r="SKJ102" s="81"/>
      <c r="SKK102" s="81"/>
      <c r="SKL102" s="81"/>
      <c r="SKM102" s="81"/>
      <c r="SKN102" s="81"/>
      <c r="SKO102" s="81"/>
      <c r="SKP102" s="81"/>
      <c r="SKQ102" s="81"/>
      <c r="SKR102" s="81"/>
      <c r="SKS102" s="81"/>
      <c r="SKT102" s="81"/>
      <c r="SKU102" s="81"/>
      <c r="SKV102" s="81"/>
      <c r="SKW102" s="81"/>
      <c r="SKX102" s="81"/>
      <c r="SKY102" s="81"/>
      <c r="SKZ102" s="81"/>
      <c r="SLA102" s="81"/>
      <c r="SLB102" s="81"/>
      <c r="SLC102" s="81"/>
      <c r="SLD102" s="81"/>
      <c r="SLE102" s="81"/>
      <c r="SLF102" s="81"/>
      <c r="SLG102" s="81"/>
      <c r="SLH102" s="81"/>
      <c r="SLI102" s="81"/>
      <c r="SLJ102" s="81"/>
      <c r="SLK102" s="81"/>
      <c r="SLL102" s="81"/>
      <c r="SLM102" s="81"/>
      <c r="SLN102" s="81"/>
      <c r="SLO102" s="81"/>
      <c r="SLP102" s="81"/>
      <c r="SLQ102" s="81"/>
      <c r="SLR102" s="81"/>
      <c r="SLS102" s="81"/>
      <c r="SLT102" s="81"/>
      <c r="SLU102" s="81"/>
      <c r="SLV102" s="81"/>
      <c r="SLW102" s="81"/>
      <c r="SLX102" s="81"/>
      <c r="SLY102" s="81"/>
      <c r="SLZ102" s="81"/>
      <c r="SMA102" s="81"/>
      <c r="SMB102" s="81"/>
      <c r="SMC102" s="81"/>
      <c r="SMD102" s="81"/>
      <c r="SME102" s="81"/>
      <c r="SMF102" s="81"/>
      <c r="SMG102" s="81"/>
      <c r="SMH102" s="81"/>
      <c r="SMI102" s="81"/>
      <c r="SMJ102" s="81"/>
      <c r="SMK102" s="81"/>
      <c r="SML102" s="81"/>
      <c r="SMM102" s="81"/>
      <c r="SMN102" s="81"/>
      <c r="SMO102" s="81"/>
      <c r="SMP102" s="81"/>
      <c r="SMQ102" s="81"/>
      <c r="SMR102" s="81"/>
      <c r="SMS102" s="81"/>
      <c r="SMT102" s="81"/>
      <c r="SMU102" s="81"/>
      <c r="SMV102" s="81"/>
      <c r="SMW102" s="81"/>
      <c r="SMX102" s="81"/>
      <c r="SMY102" s="81"/>
      <c r="SMZ102" s="81"/>
      <c r="SNA102" s="81"/>
      <c r="SNB102" s="81"/>
      <c r="SNC102" s="81"/>
      <c r="SND102" s="81"/>
      <c r="SNE102" s="81"/>
      <c r="SNF102" s="81"/>
      <c r="SNG102" s="81"/>
      <c r="SNH102" s="81"/>
      <c r="SNI102" s="81"/>
      <c r="SNJ102" s="81"/>
      <c r="SNK102" s="81"/>
      <c r="SNL102" s="81"/>
      <c r="SNM102" s="81"/>
      <c r="SNN102" s="81"/>
      <c r="SNO102" s="81"/>
      <c r="SNP102" s="81"/>
      <c r="SNQ102" s="81"/>
      <c r="SNR102" s="81"/>
      <c r="SNS102" s="81"/>
      <c r="SNT102" s="81"/>
      <c r="SNU102" s="81"/>
      <c r="SNV102" s="81"/>
      <c r="SNW102" s="81"/>
      <c r="SNX102" s="81"/>
      <c r="SNY102" s="81"/>
      <c r="SNZ102" s="81"/>
      <c r="SOA102" s="81"/>
      <c r="SOB102" s="81"/>
      <c r="SOC102" s="81"/>
      <c r="SOD102" s="81"/>
      <c r="SOE102" s="81"/>
      <c r="SOF102" s="81"/>
      <c r="SOG102" s="81"/>
      <c r="SOH102" s="81"/>
      <c r="SOI102" s="81"/>
      <c r="SOJ102" s="81"/>
      <c r="SOK102" s="81"/>
      <c r="SOL102" s="81"/>
      <c r="SOM102" s="81"/>
      <c r="SON102" s="81"/>
      <c r="SOO102" s="81"/>
      <c r="SOP102" s="81"/>
      <c r="SOQ102" s="81"/>
      <c r="SOR102" s="81"/>
      <c r="SOS102" s="81"/>
      <c r="SOT102" s="81"/>
      <c r="SOU102" s="81"/>
      <c r="SOV102" s="81"/>
      <c r="SOW102" s="81"/>
      <c r="SOX102" s="81"/>
      <c r="SOY102" s="81"/>
      <c r="SOZ102" s="81"/>
      <c r="SPA102" s="81"/>
      <c r="SPB102" s="81"/>
      <c r="SPC102" s="81"/>
      <c r="SPD102" s="81"/>
      <c r="SPE102" s="81"/>
      <c r="SPF102" s="81"/>
      <c r="SPG102" s="81"/>
      <c r="SPH102" s="81"/>
      <c r="SPI102" s="81"/>
      <c r="SPJ102" s="81"/>
      <c r="SPK102" s="81"/>
      <c r="SPL102" s="81"/>
      <c r="SPM102" s="81"/>
      <c r="SPN102" s="81"/>
      <c r="SPO102" s="81"/>
      <c r="SPP102" s="81"/>
      <c r="SPQ102" s="81"/>
      <c r="SPR102" s="81"/>
      <c r="SPS102" s="81"/>
      <c r="SPT102" s="81"/>
      <c r="SPU102" s="81"/>
      <c r="SPV102" s="81"/>
      <c r="SPW102" s="81"/>
      <c r="SPX102" s="81"/>
      <c r="SPY102" s="81"/>
      <c r="SPZ102" s="81"/>
      <c r="SQA102" s="81"/>
      <c r="SQB102" s="81"/>
      <c r="SQC102" s="81"/>
      <c r="SQD102" s="81"/>
      <c r="SQE102" s="81"/>
      <c r="SQF102" s="81"/>
      <c r="SQG102" s="81"/>
      <c r="SQH102" s="81"/>
      <c r="SQI102" s="81"/>
      <c r="SQJ102" s="81"/>
      <c r="SQK102" s="81"/>
      <c r="SQL102" s="81"/>
      <c r="SQM102" s="81"/>
      <c r="SQN102" s="81"/>
      <c r="SQO102" s="81"/>
      <c r="SQP102" s="81"/>
      <c r="SQQ102" s="81"/>
      <c r="SQR102" s="81"/>
      <c r="SQS102" s="81"/>
      <c r="SQT102" s="81"/>
      <c r="SQU102" s="81"/>
      <c r="SQV102" s="81"/>
      <c r="SQW102" s="81"/>
      <c r="SQX102" s="81"/>
      <c r="SQY102" s="81"/>
      <c r="SQZ102" s="81"/>
      <c r="SRA102" s="81"/>
      <c r="SRB102" s="81"/>
      <c r="SRC102" s="81"/>
      <c r="SRD102" s="81"/>
      <c r="SRE102" s="81"/>
      <c r="SRF102" s="81"/>
      <c r="SRG102" s="81"/>
      <c r="SRH102" s="81"/>
      <c r="SRI102" s="81"/>
      <c r="SRJ102" s="81"/>
      <c r="SRK102" s="81"/>
      <c r="SRL102" s="81"/>
      <c r="SRM102" s="81"/>
      <c r="SRN102" s="81"/>
      <c r="SRO102" s="81"/>
      <c r="SRP102" s="81"/>
      <c r="SRQ102" s="81"/>
      <c r="SRR102" s="81"/>
      <c r="SRS102" s="81"/>
      <c r="SRT102" s="81"/>
      <c r="SRU102" s="81"/>
      <c r="SRV102" s="81"/>
      <c r="SRW102" s="81"/>
      <c r="SRX102" s="81"/>
      <c r="SRY102" s="81"/>
      <c r="SRZ102" s="81"/>
      <c r="SSA102" s="81"/>
      <c r="SSB102" s="81"/>
      <c r="SSC102" s="81"/>
      <c r="SSD102" s="81"/>
      <c r="SSE102" s="81"/>
      <c r="SSF102" s="81"/>
      <c r="SSG102" s="81"/>
      <c r="SSH102" s="81"/>
      <c r="SSI102" s="81"/>
      <c r="SSJ102" s="81"/>
      <c r="SSK102" s="81"/>
      <c r="SSL102" s="81"/>
      <c r="SSM102" s="81"/>
      <c r="SSN102" s="81"/>
      <c r="SSO102" s="81"/>
      <c r="SSP102" s="81"/>
      <c r="SSQ102" s="81"/>
      <c r="SSR102" s="81"/>
      <c r="SSS102" s="81"/>
      <c r="SST102" s="81"/>
      <c r="SSU102" s="81"/>
      <c r="SSV102" s="81"/>
      <c r="SSW102" s="81"/>
      <c r="SSX102" s="81"/>
      <c r="SSY102" s="81"/>
      <c r="SSZ102" s="81"/>
      <c r="STA102" s="81"/>
      <c r="STB102" s="81"/>
      <c r="STC102" s="81"/>
      <c r="STD102" s="81"/>
      <c r="STE102" s="81"/>
      <c r="STF102" s="81"/>
      <c r="STG102" s="81"/>
      <c r="STH102" s="81"/>
      <c r="STI102" s="81"/>
      <c r="STJ102" s="81"/>
      <c r="STK102" s="81"/>
      <c r="STL102" s="81"/>
      <c r="STM102" s="81"/>
      <c r="STN102" s="81"/>
      <c r="STO102" s="81"/>
      <c r="STP102" s="81"/>
      <c r="STQ102" s="81"/>
      <c r="STR102" s="81"/>
      <c r="STS102" s="81"/>
      <c r="STT102" s="81"/>
      <c r="STU102" s="81"/>
      <c r="STV102" s="81"/>
      <c r="STW102" s="81"/>
      <c r="STX102" s="81"/>
      <c r="STY102" s="81"/>
      <c r="STZ102" s="81"/>
      <c r="SUA102" s="81"/>
      <c r="SUB102" s="81"/>
      <c r="SUC102" s="81"/>
      <c r="SUD102" s="81"/>
      <c r="SUE102" s="81"/>
      <c r="SUF102" s="81"/>
      <c r="SUG102" s="81"/>
      <c r="SUH102" s="81"/>
      <c r="SUI102" s="81"/>
      <c r="SUJ102" s="81"/>
      <c r="SUK102" s="81"/>
      <c r="SUL102" s="81"/>
      <c r="SUM102" s="81"/>
      <c r="SUN102" s="81"/>
      <c r="SUO102" s="81"/>
      <c r="SUP102" s="81"/>
      <c r="SUQ102" s="81"/>
      <c r="SUR102" s="81"/>
      <c r="SUS102" s="81"/>
      <c r="SUT102" s="81"/>
      <c r="SUU102" s="81"/>
      <c r="SUV102" s="81"/>
      <c r="SUW102" s="81"/>
      <c r="SUX102" s="81"/>
      <c r="SUY102" s="81"/>
      <c r="SUZ102" s="81"/>
      <c r="SVA102" s="81"/>
      <c r="SVB102" s="81"/>
      <c r="SVC102" s="81"/>
      <c r="SVD102" s="81"/>
      <c r="SVE102" s="81"/>
      <c r="SVF102" s="81"/>
      <c r="SVG102" s="81"/>
      <c r="SVH102" s="81"/>
      <c r="SVI102" s="81"/>
      <c r="SVJ102" s="81"/>
      <c r="SVK102" s="81"/>
      <c r="SVL102" s="81"/>
      <c r="SVM102" s="81"/>
      <c r="SVN102" s="81"/>
      <c r="SVO102" s="81"/>
      <c r="SVP102" s="81"/>
      <c r="SVQ102" s="81"/>
      <c r="SVR102" s="81"/>
      <c r="SVS102" s="81"/>
      <c r="SVT102" s="81"/>
      <c r="SVU102" s="81"/>
      <c r="SVV102" s="81"/>
      <c r="SVW102" s="81"/>
      <c r="SVX102" s="81"/>
      <c r="SVY102" s="81"/>
      <c r="SVZ102" s="81"/>
      <c r="SWA102" s="81"/>
      <c r="SWB102" s="81"/>
      <c r="SWC102" s="81"/>
      <c r="SWD102" s="81"/>
      <c r="SWE102" s="81"/>
      <c r="SWF102" s="81"/>
      <c r="SWG102" s="81"/>
      <c r="SWH102" s="81"/>
      <c r="SWI102" s="81"/>
      <c r="SWJ102" s="81"/>
      <c r="SWK102" s="81"/>
      <c r="SWL102" s="81"/>
      <c r="SWM102" s="81"/>
      <c r="SWN102" s="81"/>
      <c r="SWO102" s="81"/>
      <c r="SWP102" s="81"/>
      <c r="SWQ102" s="81"/>
      <c r="SWR102" s="81"/>
      <c r="SWS102" s="81"/>
      <c r="SWT102" s="81"/>
      <c r="SWU102" s="81"/>
      <c r="SWV102" s="81"/>
      <c r="SWW102" s="81"/>
      <c r="SWX102" s="81"/>
      <c r="SWY102" s="81"/>
      <c r="SWZ102" s="81"/>
      <c r="SXA102" s="81"/>
      <c r="SXB102" s="81"/>
      <c r="SXC102" s="81"/>
      <c r="SXD102" s="81"/>
      <c r="SXE102" s="81"/>
      <c r="SXF102" s="81"/>
      <c r="SXG102" s="81"/>
      <c r="SXH102" s="81"/>
      <c r="SXI102" s="81"/>
      <c r="SXJ102" s="81"/>
      <c r="SXK102" s="81"/>
      <c r="SXL102" s="81"/>
      <c r="SXM102" s="81"/>
      <c r="SXN102" s="81"/>
      <c r="SXO102" s="81"/>
      <c r="SXP102" s="81"/>
      <c r="SXQ102" s="81"/>
      <c r="SXR102" s="81"/>
      <c r="SXS102" s="81"/>
      <c r="SXT102" s="81"/>
      <c r="SXU102" s="81"/>
      <c r="SXV102" s="81"/>
      <c r="SXW102" s="81"/>
      <c r="SXX102" s="81"/>
      <c r="SXY102" s="81"/>
      <c r="SXZ102" s="81"/>
      <c r="SYA102" s="81"/>
      <c r="SYB102" s="81"/>
      <c r="SYC102" s="81"/>
      <c r="SYD102" s="81"/>
      <c r="SYE102" s="81"/>
      <c r="SYF102" s="81"/>
      <c r="SYG102" s="81"/>
      <c r="SYH102" s="81"/>
      <c r="SYI102" s="81"/>
      <c r="SYJ102" s="81"/>
      <c r="SYK102" s="81"/>
      <c r="SYL102" s="81"/>
      <c r="SYM102" s="81"/>
      <c r="SYN102" s="81"/>
      <c r="SYO102" s="81"/>
      <c r="SYP102" s="81"/>
      <c r="SYQ102" s="81"/>
      <c r="SYR102" s="81"/>
      <c r="SYS102" s="81"/>
      <c r="SYT102" s="81"/>
      <c r="SYU102" s="81"/>
      <c r="SYV102" s="81"/>
      <c r="SYW102" s="81"/>
      <c r="SYX102" s="81"/>
      <c r="SYY102" s="81"/>
      <c r="SYZ102" s="81"/>
      <c r="SZA102" s="81"/>
      <c r="SZB102" s="81"/>
      <c r="SZC102" s="81"/>
      <c r="SZD102" s="81"/>
      <c r="SZE102" s="81"/>
      <c r="SZF102" s="81"/>
      <c r="SZG102" s="81"/>
      <c r="SZH102" s="81"/>
      <c r="SZI102" s="81"/>
      <c r="SZJ102" s="81"/>
      <c r="SZK102" s="81"/>
      <c r="SZL102" s="81"/>
      <c r="SZM102" s="81"/>
      <c r="SZN102" s="81"/>
      <c r="SZO102" s="81"/>
      <c r="SZP102" s="81"/>
      <c r="SZQ102" s="81"/>
      <c r="SZR102" s="81"/>
      <c r="SZS102" s="81"/>
      <c r="SZT102" s="81"/>
      <c r="SZU102" s="81"/>
      <c r="SZV102" s="81"/>
      <c r="SZW102" s="81"/>
      <c r="SZX102" s="81"/>
      <c r="SZY102" s="81"/>
      <c r="SZZ102" s="81"/>
      <c r="TAA102" s="81"/>
      <c r="TAB102" s="81"/>
      <c r="TAC102" s="81"/>
      <c r="TAD102" s="81"/>
      <c r="TAE102" s="81"/>
      <c r="TAF102" s="81"/>
      <c r="TAG102" s="81"/>
      <c r="TAH102" s="81"/>
      <c r="TAI102" s="81"/>
      <c r="TAJ102" s="81"/>
      <c r="TAK102" s="81"/>
      <c r="TAL102" s="81"/>
      <c r="TAM102" s="81"/>
      <c r="TAN102" s="81"/>
      <c r="TAO102" s="81"/>
      <c r="TAP102" s="81"/>
      <c r="TAQ102" s="81"/>
      <c r="TAR102" s="81"/>
      <c r="TAS102" s="81"/>
      <c r="TAT102" s="81"/>
      <c r="TAU102" s="81"/>
      <c r="TAV102" s="81"/>
      <c r="TAW102" s="81"/>
      <c r="TAX102" s="81"/>
      <c r="TAY102" s="81"/>
      <c r="TAZ102" s="81"/>
      <c r="TBA102" s="81"/>
      <c r="TBB102" s="81"/>
      <c r="TBC102" s="81"/>
      <c r="TBD102" s="81"/>
      <c r="TBE102" s="81"/>
      <c r="TBF102" s="81"/>
      <c r="TBG102" s="81"/>
      <c r="TBH102" s="81"/>
      <c r="TBI102" s="81"/>
      <c r="TBJ102" s="81"/>
      <c r="TBK102" s="81"/>
      <c r="TBL102" s="81"/>
      <c r="TBM102" s="81"/>
      <c r="TBN102" s="81"/>
      <c r="TBO102" s="81"/>
      <c r="TBP102" s="81"/>
      <c r="TBQ102" s="81"/>
      <c r="TBR102" s="81"/>
      <c r="TBS102" s="81"/>
      <c r="TBT102" s="81"/>
      <c r="TBU102" s="81"/>
      <c r="TBV102" s="81"/>
      <c r="TBW102" s="81"/>
      <c r="TBX102" s="81"/>
      <c r="TBY102" s="81"/>
      <c r="TBZ102" s="81"/>
      <c r="TCA102" s="81"/>
      <c r="TCB102" s="81"/>
      <c r="TCC102" s="81"/>
      <c r="TCD102" s="81"/>
      <c r="TCE102" s="81"/>
      <c r="TCF102" s="81"/>
      <c r="TCG102" s="81"/>
      <c r="TCH102" s="81"/>
      <c r="TCI102" s="81"/>
      <c r="TCJ102" s="81"/>
      <c r="TCK102" s="81"/>
      <c r="TCL102" s="81"/>
      <c r="TCM102" s="81"/>
      <c r="TCN102" s="81"/>
      <c r="TCO102" s="81"/>
      <c r="TCP102" s="81"/>
      <c r="TCQ102" s="81"/>
      <c r="TCR102" s="81"/>
      <c r="TCS102" s="81"/>
      <c r="TCT102" s="81"/>
      <c r="TCU102" s="81"/>
      <c r="TCV102" s="81"/>
      <c r="TCW102" s="81"/>
      <c r="TCX102" s="81"/>
      <c r="TCY102" s="81"/>
      <c r="TCZ102" s="81"/>
      <c r="TDA102" s="81"/>
      <c r="TDB102" s="81"/>
      <c r="TDC102" s="81"/>
      <c r="TDD102" s="81"/>
      <c r="TDE102" s="81"/>
      <c r="TDF102" s="81"/>
      <c r="TDG102" s="81"/>
      <c r="TDH102" s="81"/>
      <c r="TDI102" s="81"/>
      <c r="TDJ102" s="81"/>
      <c r="TDK102" s="81"/>
      <c r="TDL102" s="81"/>
      <c r="TDM102" s="81"/>
      <c r="TDN102" s="81"/>
      <c r="TDO102" s="81"/>
      <c r="TDP102" s="81"/>
      <c r="TDQ102" s="81"/>
      <c r="TDR102" s="81"/>
      <c r="TDS102" s="81"/>
      <c r="TDT102" s="81"/>
      <c r="TDU102" s="81"/>
      <c r="TDV102" s="81"/>
      <c r="TDW102" s="81"/>
      <c r="TDX102" s="81"/>
      <c r="TDY102" s="81"/>
      <c r="TDZ102" s="81"/>
      <c r="TEA102" s="81"/>
      <c r="TEB102" s="81"/>
      <c r="TEC102" s="81"/>
      <c r="TED102" s="81"/>
      <c r="TEE102" s="81"/>
      <c r="TEF102" s="81"/>
      <c r="TEG102" s="81"/>
      <c r="TEH102" s="81"/>
      <c r="TEI102" s="81"/>
      <c r="TEJ102" s="81"/>
      <c r="TEK102" s="81"/>
      <c r="TEL102" s="81"/>
      <c r="TEM102" s="81"/>
      <c r="TEN102" s="81"/>
      <c r="TEO102" s="81"/>
      <c r="TEP102" s="81"/>
      <c r="TEQ102" s="81"/>
      <c r="TER102" s="81"/>
      <c r="TES102" s="81"/>
      <c r="TET102" s="81"/>
      <c r="TEU102" s="81"/>
      <c r="TEV102" s="81"/>
      <c r="TEW102" s="81"/>
      <c r="TEX102" s="81"/>
      <c r="TEY102" s="81"/>
      <c r="TEZ102" s="81"/>
      <c r="TFA102" s="81"/>
      <c r="TFB102" s="81"/>
      <c r="TFC102" s="81"/>
      <c r="TFD102" s="81"/>
      <c r="TFE102" s="81"/>
      <c r="TFF102" s="81"/>
      <c r="TFG102" s="81"/>
      <c r="TFH102" s="81"/>
      <c r="TFI102" s="81"/>
      <c r="TFJ102" s="81"/>
      <c r="TFK102" s="81"/>
      <c r="TFL102" s="81"/>
      <c r="TFM102" s="81"/>
      <c r="TFN102" s="81"/>
      <c r="TFO102" s="81"/>
      <c r="TFP102" s="81"/>
      <c r="TFQ102" s="81"/>
      <c r="TFR102" s="81"/>
      <c r="TFS102" s="81"/>
      <c r="TFT102" s="81"/>
      <c r="TFU102" s="81"/>
      <c r="TFV102" s="81"/>
      <c r="TFW102" s="81"/>
      <c r="TFX102" s="81"/>
      <c r="TFY102" s="81"/>
      <c r="TFZ102" s="81"/>
      <c r="TGA102" s="81"/>
      <c r="TGB102" s="81"/>
      <c r="TGC102" s="81"/>
      <c r="TGD102" s="81"/>
      <c r="TGE102" s="81"/>
      <c r="TGF102" s="81"/>
      <c r="TGG102" s="81"/>
      <c r="TGH102" s="81"/>
      <c r="TGI102" s="81"/>
      <c r="TGJ102" s="81"/>
      <c r="TGK102" s="81"/>
      <c r="TGL102" s="81"/>
      <c r="TGM102" s="81"/>
      <c r="TGN102" s="81"/>
      <c r="TGO102" s="81"/>
      <c r="TGP102" s="81"/>
      <c r="TGQ102" s="81"/>
      <c r="TGR102" s="81"/>
      <c r="TGS102" s="81"/>
      <c r="TGT102" s="81"/>
      <c r="TGU102" s="81"/>
      <c r="TGV102" s="81"/>
      <c r="TGW102" s="81"/>
      <c r="TGX102" s="81"/>
      <c r="TGY102" s="81"/>
      <c r="TGZ102" s="81"/>
      <c r="THA102" s="81"/>
      <c r="THB102" s="81"/>
      <c r="THC102" s="81"/>
      <c r="THD102" s="81"/>
      <c r="THE102" s="81"/>
      <c r="THF102" s="81"/>
      <c r="THG102" s="81"/>
      <c r="THH102" s="81"/>
      <c r="THI102" s="81"/>
      <c r="THJ102" s="81"/>
      <c r="THK102" s="81"/>
      <c r="THL102" s="81"/>
      <c r="THM102" s="81"/>
      <c r="THN102" s="81"/>
      <c r="THO102" s="81"/>
      <c r="THP102" s="81"/>
      <c r="THQ102" s="81"/>
      <c r="THR102" s="81"/>
      <c r="THS102" s="81"/>
      <c r="THT102" s="81"/>
      <c r="THU102" s="81"/>
      <c r="THV102" s="81"/>
      <c r="THW102" s="81"/>
      <c r="THX102" s="81"/>
      <c r="THY102" s="81"/>
      <c r="THZ102" s="81"/>
      <c r="TIA102" s="81"/>
      <c r="TIB102" s="81"/>
      <c r="TIC102" s="81"/>
      <c r="TID102" s="81"/>
      <c r="TIE102" s="81"/>
      <c r="TIF102" s="81"/>
      <c r="TIG102" s="81"/>
      <c r="TIH102" s="81"/>
      <c r="TII102" s="81"/>
      <c r="TIJ102" s="81"/>
      <c r="TIK102" s="81"/>
      <c r="TIL102" s="81"/>
      <c r="TIM102" s="81"/>
      <c r="TIN102" s="81"/>
      <c r="TIO102" s="81"/>
      <c r="TIP102" s="81"/>
      <c r="TIQ102" s="81"/>
      <c r="TIR102" s="81"/>
      <c r="TIS102" s="81"/>
      <c r="TIT102" s="81"/>
      <c r="TIU102" s="81"/>
      <c r="TIV102" s="81"/>
      <c r="TIW102" s="81"/>
      <c r="TIX102" s="81"/>
      <c r="TIY102" s="81"/>
      <c r="TIZ102" s="81"/>
      <c r="TJA102" s="81"/>
      <c r="TJB102" s="81"/>
      <c r="TJC102" s="81"/>
      <c r="TJD102" s="81"/>
      <c r="TJE102" s="81"/>
      <c r="TJF102" s="81"/>
      <c r="TJG102" s="81"/>
      <c r="TJH102" s="81"/>
      <c r="TJI102" s="81"/>
      <c r="TJJ102" s="81"/>
      <c r="TJK102" s="81"/>
      <c r="TJL102" s="81"/>
      <c r="TJM102" s="81"/>
      <c r="TJN102" s="81"/>
      <c r="TJO102" s="81"/>
      <c r="TJP102" s="81"/>
      <c r="TJQ102" s="81"/>
      <c r="TJR102" s="81"/>
      <c r="TJS102" s="81"/>
      <c r="TJT102" s="81"/>
      <c r="TJU102" s="81"/>
      <c r="TJV102" s="81"/>
      <c r="TJW102" s="81"/>
      <c r="TJX102" s="81"/>
      <c r="TJY102" s="81"/>
      <c r="TJZ102" s="81"/>
      <c r="TKA102" s="81"/>
      <c r="TKB102" s="81"/>
      <c r="TKC102" s="81"/>
      <c r="TKD102" s="81"/>
      <c r="TKE102" s="81"/>
      <c r="TKF102" s="81"/>
      <c r="TKG102" s="81"/>
      <c r="TKH102" s="81"/>
      <c r="TKI102" s="81"/>
      <c r="TKJ102" s="81"/>
      <c r="TKK102" s="81"/>
      <c r="TKL102" s="81"/>
      <c r="TKM102" s="81"/>
      <c r="TKN102" s="81"/>
      <c r="TKO102" s="81"/>
      <c r="TKP102" s="81"/>
      <c r="TKQ102" s="81"/>
      <c r="TKR102" s="81"/>
      <c r="TKS102" s="81"/>
      <c r="TKT102" s="81"/>
      <c r="TKU102" s="81"/>
      <c r="TKV102" s="81"/>
      <c r="TKW102" s="81"/>
      <c r="TKX102" s="81"/>
      <c r="TKY102" s="81"/>
      <c r="TKZ102" s="81"/>
      <c r="TLA102" s="81"/>
      <c r="TLB102" s="81"/>
      <c r="TLC102" s="81"/>
      <c r="TLD102" s="81"/>
      <c r="TLE102" s="81"/>
      <c r="TLF102" s="81"/>
      <c r="TLG102" s="81"/>
      <c r="TLH102" s="81"/>
      <c r="TLI102" s="81"/>
      <c r="TLJ102" s="81"/>
      <c r="TLK102" s="81"/>
      <c r="TLL102" s="81"/>
      <c r="TLM102" s="81"/>
      <c r="TLN102" s="81"/>
      <c r="TLO102" s="81"/>
      <c r="TLP102" s="81"/>
      <c r="TLQ102" s="81"/>
      <c r="TLR102" s="81"/>
      <c r="TLS102" s="81"/>
      <c r="TLT102" s="81"/>
      <c r="TLU102" s="81"/>
      <c r="TLV102" s="81"/>
      <c r="TLW102" s="81"/>
      <c r="TLX102" s="81"/>
      <c r="TLY102" s="81"/>
      <c r="TLZ102" s="81"/>
      <c r="TMA102" s="81"/>
      <c r="TMB102" s="81"/>
      <c r="TMC102" s="81"/>
      <c r="TMD102" s="81"/>
      <c r="TME102" s="81"/>
      <c r="TMF102" s="81"/>
      <c r="TMG102" s="81"/>
      <c r="TMH102" s="81"/>
      <c r="TMI102" s="81"/>
      <c r="TMJ102" s="81"/>
      <c r="TMK102" s="81"/>
      <c r="TML102" s="81"/>
      <c r="TMM102" s="81"/>
      <c r="TMN102" s="81"/>
      <c r="TMO102" s="81"/>
      <c r="TMP102" s="81"/>
      <c r="TMQ102" s="81"/>
      <c r="TMR102" s="81"/>
      <c r="TMS102" s="81"/>
      <c r="TMT102" s="81"/>
      <c r="TMU102" s="81"/>
      <c r="TMV102" s="81"/>
      <c r="TMW102" s="81"/>
      <c r="TMX102" s="81"/>
      <c r="TMY102" s="81"/>
      <c r="TMZ102" s="81"/>
      <c r="TNA102" s="81"/>
      <c r="TNB102" s="81"/>
      <c r="TNC102" s="81"/>
      <c r="TND102" s="81"/>
      <c r="TNE102" s="81"/>
      <c r="TNF102" s="81"/>
      <c r="TNG102" s="81"/>
      <c r="TNH102" s="81"/>
      <c r="TNI102" s="81"/>
      <c r="TNJ102" s="81"/>
      <c r="TNK102" s="81"/>
      <c r="TNL102" s="81"/>
      <c r="TNM102" s="81"/>
      <c r="TNN102" s="81"/>
      <c r="TNO102" s="81"/>
      <c r="TNP102" s="81"/>
      <c r="TNQ102" s="81"/>
      <c r="TNR102" s="81"/>
      <c r="TNS102" s="81"/>
      <c r="TNT102" s="81"/>
      <c r="TNU102" s="81"/>
      <c r="TNV102" s="81"/>
      <c r="TNW102" s="81"/>
      <c r="TNX102" s="81"/>
      <c r="TNY102" s="81"/>
      <c r="TNZ102" s="81"/>
      <c r="TOA102" s="81"/>
      <c r="TOB102" s="81"/>
      <c r="TOC102" s="81"/>
      <c r="TOD102" s="81"/>
      <c r="TOE102" s="81"/>
      <c r="TOF102" s="81"/>
      <c r="TOG102" s="81"/>
      <c r="TOH102" s="81"/>
      <c r="TOI102" s="81"/>
      <c r="TOJ102" s="81"/>
      <c r="TOK102" s="81"/>
      <c r="TOL102" s="81"/>
      <c r="TOM102" s="81"/>
      <c r="TON102" s="81"/>
      <c r="TOO102" s="81"/>
      <c r="TOP102" s="81"/>
      <c r="TOQ102" s="81"/>
      <c r="TOR102" s="81"/>
      <c r="TOS102" s="81"/>
      <c r="TOT102" s="81"/>
      <c r="TOU102" s="81"/>
      <c r="TOV102" s="81"/>
      <c r="TOW102" s="81"/>
      <c r="TOX102" s="81"/>
      <c r="TOY102" s="81"/>
      <c r="TOZ102" s="81"/>
      <c r="TPA102" s="81"/>
      <c r="TPB102" s="81"/>
      <c r="TPC102" s="81"/>
      <c r="TPD102" s="81"/>
      <c r="TPE102" s="81"/>
      <c r="TPF102" s="81"/>
      <c r="TPG102" s="81"/>
      <c r="TPH102" s="81"/>
      <c r="TPI102" s="81"/>
      <c r="TPJ102" s="81"/>
      <c r="TPK102" s="81"/>
      <c r="TPL102" s="81"/>
      <c r="TPM102" s="81"/>
      <c r="TPN102" s="81"/>
      <c r="TPO102" s="81"/>
      <c r="TPP102" s="81"/>
      <c r="TPQ102" s="81"/>
      <c r="TPR102" s="81"/>
      <c r="TPS102" s="81"/>
      <c r="TPT102" s="81"/>
      <c r="TPU102" s="81"/>
      <c r="TPV102" s="81"/>
      <c r="TPW102" s="81"/>
      <c r="TPX102" s="81"/>
      <c r="TPY102" s="81"/>
      <c r="TPZ102" s="81"/>
      <c r="TQA102" s="81"/>
      <c r="TQB102" s="81"/>
      <c r="TQC102" s="81"/>
      <c r="TQD102" s="81"/>
      <c r="TQE102" s="81"/>
      <c r="TQF102" s="81"/>
      <c r="TQG102" s="81"/>
      <c r="TQH102" s="81"/>
      <c r="TQI102" s="81"/>
      <c r="TQJ102" s="81"/>
      <c r="TQK102" s="81"/>
      <c r="TQL102" s="81"/>
      <c r="TQM102" s="81"/>
      <c r="TQN102" s="81"/>
      <c r="TQO102" s="81"/>
      <c r="TQP102" s="81"/>
      <c r="TQQ102" s="81"/>
      <c r="TQR102" s="81"/>
      <c r="TQS102" s="81"/>
      <c r="TQT102" s="81"/>
      <c r="TQU102" s="81"/>
      <c r="TQV102" s="81"/>
      <c r="TQW102" s="81"/>
      <c r="TQX102" s="81"/>
      <c r="TQY102" s="81"/>
      <c r="TQZ102" s="81"/>
      <c r="TRA102" s="81"/>
      <c r="TRB102" s="81"/>
      <c r="TRC102" s="81"/>
      <c r="TRD102" s="81"/>
      <c r="TRE102" s="81"/>
      <c r="TRF102" s="81"/>
      <c r="TRG102" s="81"/>
      <c r="TRH102" s="81"/>
      <c r="TRI102" s="81"/>
      <c r="TRJ102" s="81"/>
      <c r="TRK102" s="81"/>
      <c r="TRL102" s="81"/>
      <c r="TRM102" s="81"/>
      <c r="TRN102" s="81"/>
      <c r="TRO102" s="81"/>
      <c r="TRP102" s="81"/>
      <c r="TRQ102" s="81"/>
      <c r="TRR102" s="81"/>
      <c r="TRS102" s="81"/>
      <c r="TRT102" s="81"/>
      <c r="TRU102" s="81"/>
      <c r="TRV102" s="81"/>
      <c r="TRW102" s="81"/>
      <c r="TRX102" s="81"/>
      <c r="TRY102" s="81"/>
      <c r="TRZ102" s="81"/>
      <c r="TSA102" s="81"/>
      <c r="TSB102" s="81"/>
      <c r="TSC102" s="81"/>
      <c r="TSD102" s="81"/>
      <c r="TSE102" s="81"/>
      <c r="TSF102" s="81"/>
      <c r="TSG102" s="81"/>
      <c r="TSH102" s="81"/>
      <c r="TSI102" s="81"/>
      <c r="TSJ102" s="81"/>
      <c r="TSK102" s="81"/>
      <c r="TSL102" s="81"/>
      <c r="TSM102" s="81"/>
      <c r="TSN102" s="81"/>
      <c r="TSO102" s="81"/>
      <c r="TSP102" s="81"/>
      <c r="TSQ102" s="81"/>
      <c r="TSR102" s="81"/>
      <c r="TSS102" s="81"/>
      <c r="TST102" s="81"/>
      <c r="TSU102" s="81"/>
      <c r="TSV102" s="81"/>
      <c r="TSW102" s="81"/>
      <c r="TSX102" s="81"/>
      <c r="TSY102" s="81"/>
      <c r="TSZ102" s="81"/>
      <c r="TTA102" s="81"/>
      <c r="TTB102" s="81"/>
      <c r="TTC102" s="81"/>
      <c r="TTD102" s="81"/>
      <c r="TTE102" s="81"/>
      <c r="TTF102" s="81"/>
      <c r="TTG102" s="81"/>
      <c r="TTH102" s="81"/>
      <c r="TTI102" s="81"/>
      <c r="TTJ102" s="81"/>
      <c r="TTK102" s="81"/>
      <c r="TTL102" s="81"/>
      <c r="TTM102" s="81"/>
      <c r="TTN102" s="81"/>
      <c r="TTO102" s="81"/>
      <c r="TTP102" s="81"/>
      <c r="TTQ102" s="81"/>
      <c r="TTR102" s="81"/>
      <c r="TTS102" s="81"/>
      <c r="TTT102" s="81"/>
      <c r="TTU102" s="81"/>
      <c r="TTV102" s="81"/>
      <c r="TTW102" s="81"/>
      <c r="TTX102" s="81"/>
      <c r="TTY102" s="81"/>
      <c r="TTZ102" s="81"/>
      <c r="TUA102" s="81"/>
      <c r="TUB102" s="81"/>
      <c r="TUC102" s="81"/>
      <c r="TUD102" s="81"/>
      <c r="TUE102" s="81"/>
      <c r="TUF102" s="81"/>
      <c r="TUG102" s="81"/>
      <c r="TUH102" s="81"/>
      <c r="TUI102" s="81"/>
      <c r="TUJ102" s="81"/>
      <c r="TUK102" s="81"/>
      <c r="TUL102" s="81"/>
      <c r="TUM102" s="81"/>
      <c r="TUN102" s="81"/>
      <c r="TUO102" s="81"/>
      <c r="TUP102" s="81"/>
      <c r="TUQ102" s="81"/>
      <c r="TUR102" s="81"/>
      <c r="TUS102" s="81"/>
      <c r="TUT102" s="81"/>
      <c r="TUU102" s="81"/>
      <c r="TUV102" s="81"/>
      <c r="TUW102" s="81"/>
      <c r="TUX102" s="81"/>
      <c r="TUY102" s="81"/>
      <c r="TUZ102" s="81"/>
      <c r="TVA102" s="81"/>
      <c r="TVB102" s="81"/>
      <c r="TVC102" s="81"/>
      <c r="TVD102" s="81"/>
      <c r="TVE102" s="81"/>
      <c r="TVF102" s="81"/>
      <c r="TVG102" s="81"/>
      <c r="TVH102" s="81"/>
      <c r="TVI102" s="81"/>
      <c r="TVJ102" s="81"/>
      <c r="TVK102" s="81"/>
      <c r="TVL102" s="81"/>
      <c r="TVM102" s="81"/>
      <c r="TVN102" s="81"/>
      <c r="TVO102" s="81"/>
      <c r="TVP102" s="81"/>
      <c r="TVQ102" s="81"/>
      <c r="TVR102" s="81"/>
      <c r="TVS102" s="81"/>
      <c r="TVT102" s="81"/>
      <c r="TVU102" s="81"/>
      <c r="TVV102" s="81"/>
      <c r="TVW102" s="81"/>
      <c r="TVX102" s="81"/>
      <c r="TVY102" s="81"/>
      <c r="TVZ102" s="81"/>
      <c r="TWA102" s="81"/>
      <c r="TWB102" s="81"/>
      <c r="TWC102" s="81"/>
      <c r="TWD102" s="81"/>
      <c r="TWE102" s="81"/>
      <c r="TWF102" s="81"/>
      <c r="TWG102" s="81"/>
      <c r="TWH102" s="81"/>
      <c r="TWI102" s="81"/>
      <c r="TWJ102" s="81"/>
      <c r="TWK102" s="81"/>
      <c r="TWL102" s="81"/>
      <c r="TWM102" s="81"/>
      <c r="TWN102" s="81"/>
      <c r="TWO102" s="81"/>
      <c r="TWP102" s="81"/>
      <c r="TWQ102" s="81"/>
      <c r="TWR102" s="81"/>
      <c r="TWS102" s="81"/>
      <c r="TWT102" s="81"/>
      <c r="TWU102" s="81"/>
      <c r="TWV102" s="81"/>
      <c r="TWW102" s="81"/>
      <c r="TWX102" s="81"/>
      <c r="TWY102" s="81"/>
      <c r="TWZ102" s="81"/>
      <c r="TXA102" s="81"/>
      <c r="TXB102" s="81"/>
      <c r="TXC102" s="81"/>
      <c r="TXD102" s="81"/>
      <c r="TXE102" s="81"/>
      <c r="TXF102" s="81"/>
      <c r="TXG102" s="81"/>
      <c r="TXH102" s="81"/>
      <c r="TXI102" s="81"/>
      <c r="TXJ102" s="81"/>
      <c r="TXK102" s="81"/>
      <c r="TXL102" s="81"/>
      <c r="TXM102" s="81"/>
      <c r="TXN102" s="81"/>
      <c r="TXO102" s="81"/>
      <c r="TXP102" s="81"/>
      <c r="TXQ102" s="81"/>
      <c r="TXR102" s="81"/>
      <c r="TXS102" s="81"/>
      <c r="TXT102" s="81"/>
      <c r="TXU102" s="81"/>
      <c r="TXV102" s="81"/>
      <c r="TXW102" s="81"/>
      <c r="TXX102" s="81"/>
      <c r="TXY102" s="81"/>
      <c r="TXZ102" s="81"/>
      <c r="TYA102" s="81"/>
      <c r="TYB102" s="81"/>
      <c r="TYC102" s="81"/>
      <c r="TYD102" s="81"/>
      <c r="TYE102" s="81"/>
      <c r="TYF102" s="81"/>
      <c r="TYG102" s="81"/>
      <c r="TYH102" s="81"/>
      <c r="TYI102" s="81"/>
      <c r="TYJ102" s="81"/>
      <c r="TYK102" s="81"/>
      <c r="TYL102" s="81"/>
      <c r="TYM102" s="81"/>
      <c r="TYN102" s="81"/>
      <c r="TYO102" s="81"/>
      <c r="TYP102" s="81"/>
      <c r="TYQ102" s="81"/>
      <c r="TYR102" s="81"/>
      <c r="TYS102" s="81"/>
      <c r="TYT102" s="81"/>
      <c r="TYU102" s="81"/>
      <c r="TYV102" s="81"/>
      <c r="TYW102" s="81"/>
      <c r="TYX102" s="81"/>
      <c r="TYY102" s="81"/>
      <c r="TYZ102" s="81"/>
      <c r="TZA102" s="81"/>
      <c r="TZB102" s="81"/>
      <c r="TZC102" s="81"/>
      <c r="TZD102" s="81"/>
      <c r="TZE102" s="81"/>
      <c r="TZF102" s="81"/>
      <c r="TZG102" s="81"/>
      <c r="TZH102" s="81"/>
      <c r="TZI102" s="81"/>
      <c r="TZJ102" s="81"/>
      <c r="TZK102" s="81"/>
      <c r="TZL102" s="81"/>
      <c r="TZM102" s="81"/>
      <c r="TZN102" s="81"/>
      <c r="TZO102" s="81"/>
      <c r="TZP102" s="81"/>
      <c r="TZQ102" s="81"/>
      <c r="TZR102" s="81"/>
      <c r="TZS102" s="81"/>
      <c r="TZT102" s="81"/>
      <c r="TZU102" s="81"/>
      <c r="TZV102" s="81"/>
      <c r="TZW102" s="81"/>
      <c r="TZX102" s="81"/>
      <c r="TZY102" s="81"/>
      <c r="TZZ102" s="81"/>
      <c r="UAA102" s="81"/>
      <c r="UAB102" s="81"/>
      <c r="UAC102" s="81"/>
      <c r="UAD102" s="81"/>
      <c r="UAE102" s="81"/>
      <c r="UAF102" s="81"/>
      <c r="UAG102" s="81"/>
      <c r="UAH102" s="81"/>
      <c r="UAI102" s="81"/>
      <c r="UAJ102" s="81"/>
      <c r="UAK102" s="81"/>
      <c r="UAL102" s="81"/>
      <c r="UAM102" s="81"/>
      <c r="UAN102" s="81"/>
      <c r="UAO102" s="81"/>
      <c r="UAP102" s="81"/>
      <c r="UAQ102" s="81"/>
      <c r="UAR102" s="81"/>
      <c r="UAS102" s="81"/>
      <c r="UAT102" s="81"/>
      <c r="UAU102" s="81"/>
      <c r="UAV102" s="81"/>
      <c r="UAW102" s="81"/>
      <c r="UAX102" s="81"/>
      <c r="UAY102" s="81"/>
      <c r="UAZ102" s="81"/>
      <c r="UBA102" s="81"/>
      <c r="UBB102" s="81"/>
      <c r="UBC102" s="81"/>
      <c r="UBD102" s="81"/>
      <c r="UBE102" s="81"/>
      <c r="UBF102" s="81"/>
      <c r="UBG102" s="81"/>
      <c r="UBH102" s="81"/>
      <c r="UBI102" s="81"/>
      <c r="UBJ102" s="81"/>
      <c r="UBK102" s="81"/>
      <c r="UBL102" s="81"/>
      <c r="UBM102" s="81"/>
      <c r="UBN102" s="81"/>
      <c r="UBO102" s="81"/>
      <c r="UBP102" s="81"/>
      <c r="UBQ102" s="81"/>
      <c r="UBR102" s="81"/>
      <c r="UBS102" s="81"/>
      <c r="UBT102" s="81"/>
      <c r="UBU102" s="81"/>
      <c r="UBV102" s="81"/>
      <c r="UBW102" s="81"/>
      <c r="UBX102" s="81"/>
      <c r="UBY102" s="81"/>
      <c r="UBZ102" s="81"/>
      <c r="UCA102" s="81"/>
      <c r="UCB102" s="81"/>
      <c r="UCC102" s="81"/>
      <c r="UCD102" s="81"/>
      <c r="UCE102" s="81"/>
      <c r="UCF102" s="81"/>
      <c r="UCG102" s="81"/>
      <c r="UCH102" s="81"/>
      <c r="UCI102" s="81"/>
      <c r="UCJ102" s="81"/>
      <c r="UCK102" s="81"/>
      <c r="UCL102" s="81"/>
      <c r="UCM102" s="81"/>
      <c r="UCN102" s="81"/>
      <c r="UCO102" s="81"/>
      <c r="UCP102" s="81"/>
      <c r="UCQ102" s="81"/>
      <c r="UCR102" s="81"/>
      <c r="UCS102" s="81"/>
      <c r="UCT102" s="81"/>
      <c r="UCU102" s="81"/>
      <c r="UCV102" s="81"/>
      <c r="UCW102" s="81"/>
      <c r="UCX102" s="81"/>
      <c r="UCY102" s="81"/>
      <c r="UCZ102" s="81"/>
      <c r="UDA102" s="81"/>
      <c r="UDB102" s="81"/>
      <c r="UDC102" s="81"/>
      <c r="UDD102" s="81"/>
      <c r="UDE102" s="81"/>
      <c r="UDF102" s="81"/>
      <c r="UDG102" s="81"/>
      <c r="UDH102" s="81"/>
      <c r="UDI102" s="81"/>
      <c r="UDJ102" s="81"/>
      <c r="UDK102" s="81"/>
      <c r="UDL102" s="81"/>
      <c r="UDM102" s="81"/>
      <c r="UDN102" s="81"/>
      <c r="UDO102" s="81"/>
      <c r="UDP102" s="81"/>
      <c r="UDQ102" s="81"/>
      <c r="UDR102" s="81"/>
      <c r="UDS102" s="81"/>
      <c r="UDT102" s="81"/>
      <c r="UDU102" s="81"/>
      <c r="UDV102" s="81"/>
      <c r="UDW102" s="81"/>
      <c r="UDX102" s="81"/>
      <c r="UDY102" s="81"/>
      <c r="UDZ102" s="81"/>
      <c r="UEA102" s="81"/>
      <c r="UEB102" s="81"/>
      <c r="UEC102" s="81"/>
      <c r="UED102" s="81"/>
      <c r="UEE102" s="81"/>
      <c r="UEF102" s="81"/>
      <c r="UEG102" s="81"/>
      <c r="UEH102" s="81"/>
      <c r="UEI102" s="81"/>
      <c r="UEJ102" s="81"/>
      <c r="UEK102" s="81"/>
      <c r="UEL102" s="81"/>
      <c r="UEM102" s="81"/>
      <c r="UEN102" s="81"/>
      <c r="UEO102" s="81"/>
      <c r="UEP102" s="81"/>
      <c r="UEQ102" s="81"/>
      <c r="UER102" s="81"/>
      <c r="UES102" s="81"/>
      <c r="UET102" s="81"/>
      <c r="UEU102" s="81"/>
      <c r="UEV102" s="81"/>
      <c r="UEW102" s="81"/>
      <c r="UEX102" s="81"/>
      <c r="UEY102" s="81"/>
      <c r="UEZ102" s="81"/>
      <c r="UFA102" s="81"/>
      <c r="UFB102" s="81"/>
      <c r="UFC102" s="81"/>
      <c r="UFD102" s="81"/>
      <c r="UFE102" s="81"/>
      <c r="UFF102" s="81"/>
      <c r="UFG102" s="81"/>
      <c r="UFH102" s="81"/>
      <c r="UFI102" s="81"/>
      <c r="UFJ102" s="81"/>
      <c r="UFK102" s="81"/>
      <c r="UFL102" s="81"/>
      <c r="UFM102" s="81"/>
      <c r="UFN102" s="81"/>
      <c r="UFO102" s="81"/>
      <c r="UFP102" s="81"/>
      <c r="UFQ102" s="81"/>
      <c r="UFR102" s="81"/>
      <c r="UFS102" s="81"/>
      <c r="UFT102" s="81"/>
      <c r="UFU102" s="81"/>
      <c r="UFV102" s="81"/>
      <c r="UFW102" s="81"/>
      <c r="UFX102" s="81"/>
      <c r="UFY102" s="81"/>
      <c r="UFZ102" s="81"/>
      <c r="UGA102" s="81"/>
      <c r="UGB102" s="81"/>
      <c r="UGC102" s="81"/>
      <c r="UGD102" s="81"/>
      <c r="UGE102" s="81"/>
      <c r="UGF102" s="81"/>
      <c r="UGG102" s="81"/>
      <c r="UGH102" s="81"/>
      <c r="UGI102" s="81"/>
      <c r="UGJ102" s="81"/>
      <c r="UGK102" s="81"/>
      <c r="UGL102" s="81"/>
      <c r="UGM102" s="81"/>
      <c r="UGN102" s="81"/>
      <c r="UGO102" s="81"/>
      <c r="UGP102" s="81"/>
      <c r="UGQ102" s="81"/>
      <c r="UGR102" s="81"/>
      <c r="UGS102" s="81"/>
      <c r="UGT102" s="81"/>
      <c r="UGU102" s="81"/>
      <c r="UGV102" s="81"/>
      <c r="UGW102" s="81"/>
      <c r="UGX102" s="81"/>
      <c r="UGY102" s="81"/>
      <c r="UGZ102" s="81"/>
      <c r="UHA102" s="81"/>
      <c r="UHB102" s="81"/>
      <c r="UHC102" s="81"/>
      <c r="UHD102" s="81"/>
      <c r="UHE102" s="81"/>
      <c r="UHF102" s="81"/>
      <c r="UHG102" s="81"/>
      <c r="UHH102" s="81"/>
      <c r="UHI102" s="81"/>
      <c r="UHJ102" s="81"/>
      <c r="UHK102" s="81"/>
      <c r="UHL102" s="81"/>
      <c r="UHM102" s="81"/>
      <c r="UHN102" s="81"/>
      <c r="UHO102" s="81"/>
      <c r="UHP102" s="81"/>
      <c r="UHQ102" s="81"/>
      <c r="UHR102" s="81"/>
      <c r="UHS102" s="81"/>
      <c r="UHT102" s="81"/>
      <c r="UHU102" s="81"/>
      <c r="UHV102" s="81"/>
      <c r="UHW102" s="81"/>
      <c r="UHX102" s="81"/>
      <c r="UHY102" s="81"/>
      <c r="UHZ102" s="81"/>
      <c r="UIA102" s="81"/>
      <c r="UIB102" s="81"/>
      <c r="UIC102" s="81"/>
      <c r="UID102" s="81"/>
      <c r="UIE102" s="81"/>
      <c r="UIF102" s="81"/>
      <c r="UIG102" s="81"/>
      <c r="UIH102" s="81"/>
      <c r="UII102" s="81"/>
      <c r="UIJ102" s="81"/>
      <c r="UIK102" s="81"/>
      <c r="UIL102" s="81"/>
      <c r="UIM102" s="81"/>
      <c r="UIN102" s="81"/>
      <c r="UIO102" s="81"/>
      <c r="UIP102" s="81"/>
      <c r="UIQ102" s="81"/>
      <c r="UIR102" s="81"/>
      <c r="UIS102" s="81"/>
      <c r="UIT102" s="81"/>
      <c r="UIU102" s="81"/>
      <c r="UIV102" s="81"/>
      <c r="UIW102" s="81"/>
      <c r="UIX102" s="81"/>
      <c r="UIY102" s="81"/>
      <c r="UIZ102" s="81"/>
      <c r="UJA102" s="81"/>
      <c r="UJB102" s="81"/>
      <c r="UJC102" s="81"/>
      <c r="UJD102" s="81"/>
      <c r="UJE102" s="81"/>
      <c r="UJF102" s="81"/>
      <c r="UJG102" s="81"/>
      <c r="UJH102" s="81"/>
      <c r="UJI102" s="81"/>
      <c r="UJJ102" s="81"/>
      <c r="UJK102" s="81"/>
      <c r="UJL102" s="81"/>
      <c r="UJM102" s="81"/>
      <c r="UJN102" s="81"/>
      <c r="UJO102" s="81"/>
      <c r="UJP102" s="81"/>
      <c r="UJQ102" s="81"/>
      <c r="UJR102" s="81"/>
      <c r="UJS102" s="81"/>
      <c r="UJT102" s="81"/>
      <c r="UJU102" s="81"/>
      <c r="UJV102" s="81"/>
      <c r="UJW102" s="81"/>
      <c r="UJX102" s="81"/>
      <c r="UJY102" s="81"/>
      <c r="UJZ102" s="81"/>
      <c r="UKA102" s="81"/>
      <c r="UKB102" s="81"/>
      <c r="UKC102" s="81"/>
      <c r="UKD102" s="81"/>
      <c r="UKE102" s="81"/>
      <c r="UKF102" s="81"/>
      <c r="UKG102" s="81"/>
      <c r="UKH102" s="81"/>
      <c r="UKI102" s="81"/>
      <c r="UKJ102" s="81"/>
      <c r="UKK102" s="81"/>
      <c r="UKL102" s="81"/>
      <c r="UKM102" s="81"/>
      <c r="UKN102" s="81"/>
      <c r="UKO102" s="81"/>
      <c r="UKP102" s="81"/>
      <c r="UKQ102" s="81"/>
      <c r="UKR102" s="81"/>
      <c r="UKS102" s="81"/>
      <c r="UKT102" s="81"/>
      <c r="UKU102" s="81"/>
      <c r="UKV102" s="81"/>
      <c r="UKW102" s="81"/>
      <c r="UKX102" s="81"/>
      <c r="UKY102" s="81"/>
      <c r="UKZ102" s="81"/>
      <c r="ULA102" s="81"/>
      <c r="ULB102" s="81"/>
      <c r="ULC102" s="81"/>
      <c r="ULD102" s="81"/>
      <c r="ULE102" s="81"/>
      <c r="ULF102" s="81"/>
      <c r="ULG102" s="81"/>
      <c r="ULH102" s="81"/>
      <c r="ULI102" s="81"/>
      <c r="ULJ102" s="81"/>
      <c r="ULK102" s="81"/>
      <c r="ULL102" s="81"/>
      <c r="ULM102" s="81"/>
      <c r="ULN102" s="81"/>
      <c r="ULO102" s="81"/>
      <c r="ULP102" s="81"/>
      <c r="ULQ102" s="81"/>
      <c r="ULR102" s="81"/>
      <c r="ULS102" s="81"/>
      <c r="ULT102" s="81"/>
      <c r="ULU102" s="81"/>
      <c r="ULV102" s="81"/>
      <c r="ULW102" s="81"/>
      <c r="ULX102" s="81"/>
      <c r="ULY102" s="81"/>
      <c r="ULZ102" s="81"/>
      <c r="UMA102" s="81"/>
      <c r="UMB102" s="81"/>
      <c r="UMC102" s="81"/>
      <c r="UMD102" s="81"/>
      <c r="UME102" s="81"/>
      <c r="UMF102" s="81"/>
      <c r="UMG102" s="81"/>
      <c r="UMH102" s="81"/>
      <c r="UMI102" s="81"/>
      <c r="UMJ102" s="81"/>
      <c r="UMK102" s="81"/>
      <c r="UML102" s="81"/>
      <c r="UMM102" s="81"/>
      <c r="UMN102" s="81"/>
      <c r="UMO102" s="81"/>
      <c r="UMP102" s="81"/>
      <c r="UMQ102" s="81"/>
      <c r="UMR102" s="81"/>
      <c r="UMS102" s="81"/>
      <c r="UMT102" s="81"/>
      <c r="UMU102" s="81"/>
      <c r="UMV102" s="81"/>
      <c r="UMW102" s="81"/>
      <c r="UMX102" s="81"/>
      <c r="UMY102" s="81"/>
      <c r="UMZ102" s="81"/>
      <c r="UNA102" s="81"/>
      <c r="UNB102" s="81"/>
      <c r="UNC102" s="81"/>
      <c r="UND102" s="81"/>
      <c r="UNE102" s="81"/>
      <c r="UNF102" s="81"/>
      <c r="UNG102" s="81"/>
      <c r="UNH102" s="81"/>
      <c r="UNI102" s="81"/>
      <c r="UNJ102" s="81"/>
      <c r="UNK102" s="81"/>
      <c r="UNL102" s="81"/>
      <c r="UNM102" s="81"/>
      <c r="UNN102" s="81"/>
      <c r="UNO102" s="81"/>
      <c r="UNP102" s="81"/>
      <c r="UNQ102" s="81"/>
      <c r="UNR102" s="81"/>
      <c r="UNS102" s="81"/>
      <c r="UNT102" s="81"/>
      <c r="UNU102" s="81"/>
      <c r="UNV102" s="81"/>
      <c r="UNW102" s="81"/>
      <c r="UNX102" s="81"/>
      <c r="UNY102" s="81"/>
      <c r="UNZ102" s="81"/>
      <c r="UOA102" s="81"/>
      <c r="UOB102" s="81"/>
      <c r="UOC102" s="81"/>
      <c r="UOD102" s="81"/>
      <c r="UOE102" s="81"/>
      <c r="UOF102" s="81"/>
      <c r="UOG102" s="81"/>
      <c r="UOH102" s="81"/>
      <c r="UOI102" s="81"/>
      <c r="UOJ102" s="81"/>
      <c r="UOK102" s="81"/>
      <c r="UOL102" s="81"/>
      <c r="UOM102" s="81"/>
      <c r="UON102" s="81"/>
      <c r="UOO102" s="81"/>
      <c r="UOP102" s="81"/>
      <c r="UOQ102" s="81"/>
      <c r="UOR102" s="81"/>
      <c r="UOS102" s="81"/>
      <c r="UOT102" s="81"/>
      <c r="UOU102" s="81"/>
      <c r="UOV102" s="81"/>
      <c r="UOW102" s="81"/>
      <c r="UOX102" s="81"/>
      <c r="UOY102" s="81"/>
      <c r="UOZ102" s="81"/>
      <c r="UPA102" s="81"/>
      <c r="UPB102" s="81"/>
      <c r="UPC102" s="81"/>
      <c r="UPD102" s="81"/>
      <c r="UPE102" s="81"/>
      <c r="UPF102" s="81"/>
      <c r="UPG102" s="81"/>
      <c r="UPH102" s="81"/>
      <c r="UPI102" s="81"/>
      <c r="UPJ102" s="81"/>
      <c r="UPK102" s="81"/>
      <c r="UPL102" s="81"/>
      <c r="UPM102" s="81"/>
      <c r="UPN102" s="81"/>
      <c r="UPO102" s="81"/>
      <c r="UPP102" s="81"/>
      <c r="UPQ102" s="81"/>
      <c r="UPR102" s="81"/>
      <c r="UPS102" s="81"/>
      <c r="UPT102" s="81"/>
      <c r="UPU102" s="81"/>
      <c r="UPV102" s="81"/>
      <c r="UPW102" s="81"/>
      <c r="UPX102" s="81"/>
      <c r="UPY102" s="81"/>
      <c r="UPZ102" s="81"/>
      <c r="UQA102" s="81"/>
      <c r="UQB102" s="81"/>
      <c r="UQC102" s="81"/>
      <c r="UQD102" s="81"/>
      <c r="UQE102" s="81"/>
      <c r="UQF102" s="81"/>
      <c r="UQG102" s="81"/>
      <c r="UQH102" s="81"/>
      <c r="UQI102" s="81"/>
      <c r="UQJ102" s="81"/>
      <c r="UQK102" s="81"/>
      <c r="UQL102" s="81"/>
      <c r="UQM102" s="81"/>
      <c r="UQN102" s="81"/>
      <c r="UQO102" s="81"/>
      <c r="UQP102" s="81"/>
      <c r="UQQ102" s="81"/>
      <c r="UQR102" s="81"/>
      <c r="UQS102" s="81"/>
      <c r="UQT102" s="81"/>
      <c r="UQU102" s="81"/>
      <c r="UQV102" s="81"/>
      <c r="UQW102" s="81"/>
      <c r="UQX102" s="81"/>
      <c r="UQY102" s="81"/>
      <c r="UQZ102" s="81"/>
      <c r="URA102" s="81"/>
      <c r="URB102" s="81"/>
      <c r="URC102" s="81"/>
      <c r="URD102" s="81"/>
      <c r="URE102" s="81"/>
      <c r="URF102" s="81"/>
      <c r="URG102" s="81"/>
      <c r="URH102" s="81"/>
      <c r="URI102" s="81"/>
      <c r="URJ102" s="81"/>
      <c r="URK102" s="81"/>
      <c r="URL102" s="81"/>
      <c r="URM102" s="81"/>
      <c r="URN102" s="81"/>
      <c r="URO102" s="81"/>
      <c r="URP102" s="81"/>
      <c r="URQ102" s="81"/>
      <c r="URR102" s="81"/>
      <c r="URS102" s="81"/>
      <c r="URT102" s="81"/>
      <c r="URU102" s="81"/>
      <c r="URV102" s="81"/>
      <c r="URW102" s="81"/>
      <c r="URX102" s="81"/>
      <c r="URY102" s="81"/>
      <c r="URZ102" s="81"/>
      <c r="USA102" s="81"/>
      <c r="USB102" s="81"/>
      <c r="USC102" s="81"/>
      <c r="USD102" s="81"/>
      <c r="USE102" s="81"/>
      <c r="USF102" s="81"/>
      <c r="USG102" s="81"/>
      <c r="USH102" s="81"/>
      <c r="USI102" s="81"/>
      <c r="USJ102" s="81"/>
      <c r="USK102" s="81"/>
      <c r="USL102" s="81"/>
      <c r="USM102" s="81"/>
      <c r="USN102" s="81"/>
      <c r="USO102" s="81"/>
      <c r="USP102" s="81"/>
      <c r="USQ102" s="81"/>
      <c r="USR102" s="81"/>
      <c r="USS102" s="81"/>
      <c r="UST102" s="81"/>
      <c r="USU102" s="81"/>
      <c r="USV102" s="81"/>
      <c r="USW102" s="81"/>
      <c r="USX102" s="81"/>
      <c r="USY102" s="81"/>
      <c r="USZ102" s="81"/>
      <c r="UTA102" s="81"/>
      <c r="UTB102" s="81"/>
      <c r="UTC102" s="81"/>
      <c r="UTD102" s="81"/>
      <c r="UTE102" s="81"/>
      <c r="UTF102" s="81"/>
      <c r="UTG102" s="81"/>
      <c r="UTH102" s="81"/>
      <c r="UTI102" s="81"/>
      <c r="UTJ102" s="81"/>
      <c r="UTK102" s="81"/>
      <c r="UTL102" s="81"/>
      <c r="UTM102" s="81"/>
      <c r="UTN102" s="81"/>
      <c r="UTO102" s="81"/>
      <c r="UTP102" s="81"/>
      <c r="UTQ102" s="81"/>
      <c r="UTR102" s="81"/>
      <c r="UTS102" s="81"/>
      <c r="UTT102" s="81"/>
      <c r="UTU102" s="81"/>
      <c r="UTV102" s="81"/>
      <c r="UTW102" s="81"/>
      <c r="UTX102" s="81"/>
      <c r="UTY102" s="81"/>
      <c r="UTZ102" s="81"/>
      <c r="UUA102" s="81"/>
      <c r="UUB102" s="81"/>
      <c r="UUC102" s="81"/>
      <c r="UUD102" s="81"/>
      <c r="UUE102" s="81"/>
      <c r="UUF102" s="81"/>
      <c r="UUG102" s="81"/>
      <c r="UUH102" s="81"/>
      <c r="UUI102" s="81"/>
      <c r="UUJ102" s="81"/>
      <c r="UUK102" s="81"/>
      <c r="UUL102" s="81"/>
      <c r="UUM102" s="81"/>
      <c r="UUN102" s="81"/>
      <c r="UUO102" s="81"/>
      <c r="UUP102" s="81"/>
      <c r="UUQ102" s="81"/>
      <c r="UUR102" s="81"/>
      <c r="UUS102" s="81"/>
      <c r="UUT102" s="81"/>
      <c r="UUU102" s="81"/>
      <c r="UUV102" s="81"/>
      <c r="UUW102" s="81"/>
      <c r="UUX102" s="81"/>
      <c r="UUY102" s="81"/>
      <c r="UUZ102" s="81"/>
      <c r="UVA102" s="81"/>
      <c r="UVB102" s="81"/>
      <c r="UVC102" s="81"/>
      <c r="UVD102" s="81"/>
      <c r="UVE102" s="81"/>
      <c r="UVF102" s="81"/>
      <c r="UVG102" s="81"/>
      <c r="UVH102" s="81"/>
      <c r="UVI102" s="81"/>
      <c r="UVJ102" s="81"/>
      <c r="UVK102" s="81"/>
      <c r="UVL102" s="81"/>
      <c r="UVM102" s="81"/>
      <c r="UVN102" s="81"/>
      <c r="UVO102" s="81"/>
      <c r="UVP102" s="81"/>
      <c r="UVQ102" s="81"/>
      <c r="UVR102" s="81"/>
      <c r="UVS102" s="81"/>
      <c r="UVT102" s="81"/>
      <c r="UVU102" s="81"/>
      <c r="UVV102" s="81"/>
      <c r="UVW102" s="81"/>
      <c r="UVX102" s="81"/>
      <c r="UVY102" s="81"/>
      <c r="UVZ102" s="81"/>
      <c r="UWA102" s="81"/>
      <c r="UWB102" s="81"/>
      <c r="UWC102" s="81"/>
      <c r="UWD102" s="81"/>
      <c r="UWE102" s="81"/>
      <c r="UWF102" s="81"/>
      <c r="UWG102" s="81"/>
      <c r="UWH102" s="81"/>
      <c r="UWI102" s="81"/>
      <c r="UWJ102" s="81"/>
      <c r="UWK102" s="81"/>
      <c r="UWL102" s="81"/>
      <c r="UWM102" s="81"/>
      <c r="UWN102" s="81"/>
      <c r="UWO102" s="81"/>
      <c r="UWP102" s="81"/>
      <c r="UWQ102" s="81"/>
      <c r="UWR102" s="81"/>
      <c r="UWS102" s="81"/>
      <c r="UWT102" s="81"/>
      <c r="UWU102" s="81"/>
      <c r="UWV102" s="81"/>
      <c r="UWW102" s="81"/>
      <c r="UWX102" s="81"/>
      <c r="UWY102" s="81"/>
      <c r="UWZ102" s="81"/>
      <c r="UXA102" s="81"/>
      <c r="UXB102" s="81"/>
      <c r="UXC102" s="81"/>
      <c r="UXD102" s="81"/>
      <c r="UXE102" s="81"/>
      <c r="UXF102" s="81"/>
      <c r="UXG102" s="81"/>
      <c r="UXH102" s="81"/>
      <c r="UXI102" s="81"/>
      <c r="UXJ102" s="81"/>
      <c r="UXK102" s="81"/>
      <c r="UXL102" s="81"/>
      <c r="UXM102" s="81"/>
      <c r="UXN102" s="81"/>
      <c r="UXO102" s="81"/>
      <c r="UXP102" s="81"/>
      <c r="UXQ102" s="81"/>
      <c r="UXR102" s="81"/>
      <c r="UXS102" s="81"/>
      <c r="UXT102" s="81"/>
      <c r="UXU102" s="81"/>
      <c r="UXV102" s="81"/>
      <c r="UXW102" s="81"/>
      <c r="UXX102" s="81"/>
      <c r="UXY102" s="81"/>
      <c r="UXZ102" s="81"/>
      <c r="UYA102" s="81"/>
      <c r="UYB102" s="81"/>
      <c r="UYC102" s="81"/>
      <c r="UYD102" s="81"/>
      <c r="UYE102" s="81"/>
      <c r="UYF102" s="81"/>
      <c r="UYG102" s="81"/>
      <c r="UYH102" s="81"/>
      <c r="UYI102" s="81"/>
      <c r="UYJ102" s="81"/>
      <c r="UYK102" s="81"/>
      <c r="UYL102" s="81"/>
      <c r="UYM102" s="81"/>
      <c r="UYN102" s="81"/>
      <c r="UYO102" s="81"/>
      <c r="UYP102" s="81"/>
      <c r="UYQ102" s="81"/>
      <c r="UYR102" s="81"/>
      <c r="UYS102" s="81"/>
      <c r="UYT102" s="81"/>
      <c r="UYU102" s="81"/>
      <c r="UYV102" s="81"/>
      <c r="UYW102" s="81"/>
      <c r="UYX102" s="81"/>
      <c r="UYY102" s="81"/>
      <c r="UYZ102" s="81"/>
      <c r="UZA102" s="81"/>
      <c r="UZB102" s="81"/>
      <c r="UZC102" s="81"/>
      <c r="UZD102" s="81"/>
      <c r="UZE102" s="81"/>
      <c r="UZF102" s="81"/>
      <c r="UZG102" s="81"/>
      <c r="UZH102" s="81"/>
      <c r="UZI102" s="81"/>
      <c r="UZJ102" s="81"/>
      <c r="UZK102" s="81"/>
      <c r="UZL102" s="81"/>
      <c r="UZM102" s="81"/>
      <c r="UZN102" s="81"/>
      <c r="UZO102" s="81"/>
      <c r="UZP102" s="81"/>
      <c r="UZQ102" s="81"/>
      <c r="UZR102" s="81"/>
      <c r="UZS102" s="81"/>
      <c r="UZT102" s="81"/>
      <c r="UZU102" s="81"/>
      <c r="UZV102" s="81"/>
      <c r="UZW102" s="81"/>
      <c r="UZX102" s="81"/>
      <c r="UZY102" s="81"/>
      <c r="UZZ102" s="81"/>
      <c r="VAA102" s="81"/>
      <c r="VAB102" s="81"/>
      <c r="VAC102" s="81"/>
      <c r="VAD102" s="81"/>
      <c r="VAE102" s="81"/>
      <c r="VAF102" s="81"/>
      <c r="VAG102" s="81"/>
      <c r="VAH102" s="81"/>
      <c r="VAI102" s="81"/>
      <c r="VAJ102" s="81"/>
      <c r="VAK102" s="81"/>
      <c r="VAL102" s="81"/>
      <c r="VAM102" s="81"/>
      <c r="VAN102" s="81"/>
      <c r="VAO102" s="81"/>
      <c r="VAP102" s="81"/>
      <c r="VAQ102" s="81"/>
      <c r="VAR102" s="81"/>
      <c r="VAS102" s="81"/>
      <c r="VAT102" s="81"/>
      <c r="VAU102" s="81"/>
      <c r="VAV102" s="81"/>
      <c r="VAW102" s="81"/>
      <c r="VAX102" s="81"/>
      <c r="VAY102" s="81"/>
      <c r="VAZ102" s="81"/>
      <c r="VBA102" s="81"/>
      <c r="VBB102" s="81"/>
      <c r="VBC102" s="81"/>
      <c r="VBD102" s="81"/>
      <c r="VBE102" s="81"/>
      <c r="VBF102" s="81"/>
      <c r="VBG102" s="81"/>
      <c r="VBH102" s="81"/>
      <c r="VBI102" s="81"/>
      <c r="VBJ102" s="81"/>
      <c r="VBK102" s="81"/>
      <c r="VBL102" s="81"/>
      <c r="VBM102" s="81"/>
      <c r="VBN102" s="81"/>
      <c r="VBO102" s="81"/>
      <c r="VBP102" s="81"/>
      <c r="VBQ102" s="81"/>
      <c r="VBR102" s="81"/>
      <c r="VBS102" s="81"/>
      <c r="VBT102" s="81"/>
      <c r="VBU102" s="81"/>
      <c r="VBV102" s="81"/>
      <c r="VBW102" s="81"/>
      <c r="VBX102" s="81"/>
      <c r="VBY102" s="81"/>
      <c r="VBZ102" s="81"/>
      <c r="VCA102" s="81"/>
      <c r="VCB102" s="81"/>
      <c r="VCC102" s="81"/>
      <c r="VCD102" s="81"/>
      <c r="VCE102" s="81"/>
      <c r="VCF102" s="81"/>
      <c r="VCG102" s="81"/>
      <c r="VCH102" s="81"/>
      <c r="VCI102" s="81"/>
      <c r="VCJ102" s="81"/>
      <c r="VCK102" s="81"/>
      <c r="VCL102" s="81"/>
      <c r="VCM102" s="81"/>
      <c r="VCN102" s="81"/>
      <c r="VCO102" s="81"/>
      <c r="VCP102" s="81"/>
      <c r="VCQ102" s="81"/>
      <c r="VCR102" s="81"/>
      <c r="VCS102" s="81"/>
      <c r="VCT102" s="81"/>
      <c r="VCU102" s="81"/>
      <c r="VCV102" s="81"/>
      <c r="VCW102" s="81"/>
      <c r="VCX102" s="81"/>
      <c r="VCY102" s="81"/>
      <c r="VCZ102" s="81"/>
      <c r="VDA102" s="81"/>
      <c r="VDB102" s="81"/>
      <c r="VDC102" s="81"/>
      <c r="VDD102" s="81"/>
      <c r="VDE102" s="81"/>
      <c r="VDF102" s="81"/>
      <c r="VDG102" s="81"/>
      <c r="VDH102" s="81"/>
      <c r="VDI102" s="81"/>
      <c r="VDJ102" s="81"/>
      <c r="VDK102" s="81"/>
      <c r="VDL102" s="81"/>
      <c r="VDM102" s="81"/>
      <c r="VDN102" s="81"/>
      <c r="VDO102" s="81"/>
      <c r="VDP102" s="81"/>
      <c r="VDQ102" s="81"/>
      <c r="VDR102" s="81"/>
      <c r="VDS102" s="81"/>
      <c r="VDT102" s="81"/>
      <c r="VDU102" s="81"/>
      <c r="VDV102" s="81"/>
      <c r="VDW102" s="81"/>
      <c r="VDX102" s="81"/>
      <c r="VDY102" s="81"/>
      <c r="VDZ102" s="81"/>
      <c r="VEA102" s="81"/>
      <c r="VEB102" s="81"/>
      <c r="VEC102" s="81"/>
      <c r="VED102" s="81"/>
      <c r="VEE102" s="81"/>
      <c r="VEF102" s="81"/>
      <c r="VEG102" s="81"/>
      <c r="VEH102" s="81"/>
      <c r="VEI102" s="81"/>
      <c r="VEJ102" s="81"/>
      <c r="VEK102" s="81"/>
      <c r="VEL102" s="81"/>
      <c r="VEM102" s="81"/>
      <c r="VEN102" s="81"/>
      <c r="VEO102" s="81"/>
      <c r="VEP102" s="81"/>
      <c r="VEQ102" s="81"/>
      <c r="VER102" s="81"/>
      <c r="VES102" s="81"/>
      <c r="VET102" s="81"/>
      <c r="VEU102" s="81"/>
      <c r="VEV102" s="81"/>
      <c r="VEW102" s="81"/>
      <c r="VEX102" s="81"/>
      <c r="VEY102" s="81"/>
      <c r="VEZ102" s="81"/>
      <c r="VFA102" s="81"/>
      <c r="VFB102" s="81"/>
      <c r="VFC102" s="81"/>
      <c r="VFD102" s="81"/>
      <c r="VFE102" s="81"/>
      <c r="VFF102" s="81"/>
      <c r="VFG102" s="81"/>
      <c r="VFH102" s="81"/>
      <c r="VFI102" s="81"/>
      <c r="VFJ102" s="81"/>
      <c r="VFK102" s="81"/>
      <c r="VFL102" s="81"/>
      <c r="VFM102" s="81"/>
      <c r="VFN102" s="81"/>
      <c r="VFO102" s="81"/>
      <c r="VFP102" s="81"/>
      <c r="VFQ102" s="81"/>
      <c r="VFR102" s="81"/>
      <c r="VFS102" s="81"/>
      <c r="VFT102" s="81"/>
      <c r="VFU102" s="81"/>
      <c r="VFV102" s="81"/>
      <c r="VFW102" s="81"/>
      <c r="VFX102" s="81"/>
      <c r="VFY102" s="81"/>
      <c r="VFZ102" s="81"/>
      <c r="VGA102" s="81"/>
      <c r="VGB102" s="81"/>
      <c r="VGC102" s="81"/>
      <c r="VGD102" s="81"/>
      <c r="VGE102" s="81"/>
      <c r="VGF102" s="81"/>
      <c r="VGG102" s="81"/>
      <c r="VGH102" s="81"/>
      <c r="VGI102" s="81"/>
      <c r="VGJ102" s="81"/>
      <c r="VGK102" s="81"/>
      <c r="VGL102" s="81"/>
      <c r="VGM102" s="81"/>
      <c r="VGN102" s="81"/>
      <c r="VGO102" s="81"/>
      <c r="VGP102" s="81"/>
      <c r="VGQ102" s="81"/>
      <c r="VGR102" s="81"/>
      <c r="VGS102" s="81"/>
      <c r="VGT102" s="81"/>
      <c r="VGU102" s="81"/>
      <c r="VGV102" s="81"/>
      <c r="VGW102" s="81"/>
      <c r="VGX102" s="81"/>
      <c r="VGY102" s="81"/>
      <c r="VGZ102" s="81"/>
      <c r="VHA102" s="81"/>
      <c r="VHB102" s="81"/>
      <c r="VHC102" s="81"/>
      <c r="VHD102" s="81"/>
      <c r="VHE102" s="81"/>
      <c r="VHF102" s="81"/>
      <c r="VHG102" s="81"/>
      <c r="VHH102" s="81"/>
      <c r="VHI102" s="81"/>
      <c r="VHJ102" s="81"/>
      <c r="VHK102" s="81"/>
      <c r="VHL102" s="81"/>
      <c r="VHM102" s="81"/>
      <c r="VHN102" s="81"/>
      <c r="VHO102" s="81"/>
      <c r="VHP102" s="81"/>
      <c r="VHQ102" s="81"/>
      <c r="VHR102" s="81"/>
      <c r="VHS102" s="81"/>
      <c r="VHT102" s="81"/>
      <c r="VHU102" s="81"/>
      <c r="VHV102" s="81"/>
      <c r="VHW102" s="81"/>
      <c r="VHX102" s="81"/>
      <c r="VHY102" s="81"/>
      <c r="VHZ102" s="81"/>
      <c r="VIA102" s="81"/>
      <c r="VIB102" s="81"/>
      <c r="VIC102" s="81"/>
      <c r="VID102" s="81"/>
      <c r="VIE102" s="81"/>
      <c r="VIF102" s="81"/>
      <c r="VIG102" s="81"/>
      <c r="VIH102" s="81"/>
      <c r="VII102" s="81"/>
      <c r="VIJ102" s="81"/>
      <c r="VIK102" s="81"/>
      <c r="VIL102" s="81"/>
      <c r="VIM102" s="81"/>
      <c r="VIN102" s="81"/>
      <c r="VIO102" s="81"/>
      <c r="VIP102" s="81"/>
      <c r="VIQ102" s="81"/>
      <c r="VIR102" s="81"/>
      <c r="VIS102" s="81"/>
      <c r="VIT102" s="81"/>
      <c r="VIU102" s="81"/>
      <c r="VIV102" s="81"/>
      <c r="VIW102" s="81"/>
      <c r="VIX102" s="81"/>
      <c r="VIY102" s="81"/>
      <c r="VIZ102" s="81"/>
      <c r="VJA102" s="81"/>
      <c r="VJB102" s="81"/>
      <c r="VJC102" s="81"/>
      <c r="VJD102" s="81"/>
      <c r="VJE102" s="81"/>
      <c r="VJF102" s="81"/>
      <c r="VJG102" s="81"/>
      <c r="VJH102" s="81"/>
      <c r="VJI102" s="81"/>
      <c r="VJJ102" s="81"/>
      <c r="VJK102" s="81"/>
      <c r="VJL102" s="81"/>
      <c r="VJM102" s="81"/>
      <c r="VJN102" s="81"/>
      <c r="VJO102" s="81"/>
      <c r="VJP102" s="81"/>
      <c r="VJQ102" s="81"/>
      <c r="VJR102" s="81"/>
      <c r="VJS102" s="81"/>
      <c r="VJT102" s="81"/>
      <c r="VJU102" s="81"/>
      <c r="VJV102" s="81"/>
      <c r="VJW102" s="81"/>
      <c r="VJX102" s="81"/>
      <c r="VJY102" s="81"/>
      <c r="VJZ102" s="81"/>
      <c r="VKA102" s="81"/>
      <c r="VKB102" s="81"/>
      <c r="VKC102" s="81"/>
      <c r="VKD102" s="81"/>
      <c r="VKE102" s="81"/>
      <c r="VKF102" s="81"/>
      <c r="VKG102" s="81"/>
      <c r="VKH102" s="81"/>
      <c r="VKI102" s="81"/>
      <c r="VKJ102" s="81"/>
      <c r="VKK102" s="81"/>
      <c r="VKL102" s="81"/>
      <c r="VKM102" s="81"/>
      <c r="VKN102" s="81"/>
      <c r="VKO102" s="81"/>
      <c r="VKP102" s="81"/>
      <c r="VKQ102" s="81"/>
      <c r="VKR102" s="81"/>
      <c r="VKS102" s="81"/>
      <c r="VKT102" s="81"/>
      <c r="VKU102" s="81"/>
      <c r="VKV102" s="81"/>
      <c r="VKW102" s="81"/>
      <c r="VKX102" s="81"/>
      <c r="VKY102" s="81"/>
      <c r="VKZ102" s="81"/>
      <c r="VLA102" s="81"/>
      <c r="VLB102" s="81"/>
      <c r="VLC102" s="81"/>
      <c r="VLD102" s="81"/>
      <c r="VLE102" s="81"/>
      <c r="VLF102" s="81"/>
      <c r="VLG102" s="81"/>
      <c r="VLH102" s="81"/>
      <c r="VLI102" s="81"/>
      <c r="VLJ102" s="81"/>
      <c r="VLK102" s="81"/>
      <c r="VLL102" s="81"/>
      <c r="VLM102" s="81"/>
      <c r="VLN102" s="81"/>
      <c r="VLO102" s="81"/>
      <c r="VLP102" s="81"/>
      <c r="VLQ102" s="81"/>
      <c r="VLR102" s="81"/>
      <c r="VLS102" s="81"/>
      <c r="VLT102" s="81"/>
      <c r="VLU102" s="81"/>
      <c r="VLV102" s="81"/>
      <c r="VLW102" s="81"/>
      <c r="VLX102" s="81"/>
      <c r="VLY102" s="81"/>
      <c r="VLZ102" s="81"/>
      <c r="VMA102" s="81"/>
      <c r="VMB102" s="81"/>
      <c r="VMC102" s="81"/>
      <c r="VMD102" s="81"/>
      <c r="VME102" s="81"/>
      <c r="VMF102" s="81"/>
      <c r="VMG102" s="81"/>
      <c r="VMH102" s="81"/>
      <c r="VMI102" s="81"/>
      <c r="VMJ102" s="81"/>
      <c r="VMK102" s="81"/>
      <c r="VML102" s="81"/>
      <c r="VMM102" s="81"/>
      <c r="VMN102" s="81"/>
      <c r="VMO102" s="81"/>
      <c r="VMP102" s="81"/>
      <c r="VMQ102" s="81"/>
      <c r="VMR102" s="81"/>
      <c r="VMS102" s="81"/>
      <c r="VMT102" s="81"/>
      <c r="VMU102" s="81"/>
      <c r="VMV102" s="81"/>
      <c r="VMW102" s="81"/>
      <c r="VMX102" s="81"/>
      <c r="VMY102" s="81"/>
      <c r="VMZ102" s="81"/>
      <c r="VNA102" s="81"/>
      <c r="VNB102" s="81"/>
      <c r="VNC102" s="81"/>
      <c r="VND102" s="81"/>
      <c r="VNE102" s="81"/>
      <c r="VNF102" s="81"/>
      <c r="VNG102" s="81"/>
      <c r="VNH102" s="81"/>
      <c r="VNI102" s="81"/>
      <c r="VNJ102" s="81"/>
      <c r="VNK102" s="81"/>
      <c r="VNL102" s="81"/>
      <c r="VNM102" s="81"/>
      <c r="VNN102" s="81"/>
      <c r="VNO102" s="81"/>
      <c r="VNP102" s="81"/>
      <c r="VNQ102" s="81"/>
      <c r="VNR102" s="81"/>
      <c r="VNS102" s="81"/>
      <c r="VNT102" s="81"/>
      <c r="VNU102" s="81"/>
      <c r="VNV102" s="81"/>
      <c r="VNW102" s="81"/>
      <c r="VNX102" s="81"/>
      <c r="VNY102" s="81"/>
      <c r="VNZ102" s="81"/>
      <c r="VOA102" s="81"/>
      <c r="VOB102" s="81"/>
      <c r="VOC102" s="81"/>
      <c r="VOD102" s="81"/>
      <c r="VOE102" s="81"/>
      <c r="VOF102" s="81"/>
      <c r="VOG102" s="81"/>
      <c r="VOH102" s="81"/>
      <c r="VOI102" s="81"/>
      <c r="VOJ102" s="81"/>
      <c r="VOK102" s="81"/>
      <c r="VOL102" s="81"/>
      <c r="VOM102" s="81"/>
      <c r="VON102" s="81"/>
      <c r="VOO102" s="81"/>
      <c r="VOP102" s="81"/>
      <c r="VOQ102" s="81"/>
      <c r="VOR102" s="81"/>
      <c r="VOS102" s="81"/>
      <c r="VOT102" s="81"/>
      <c r="VOU102" s="81"/>
      <c r="VOV102" s="81"/>
      <c r="VOW102" s="81"/>
      <c r="VOX102" s="81"/>
      <c r="VOY102" s="81"/>
      <c r="VOZ102" s="81"/>
      <c r="VPA102" s="81"/>
      <c r="VPB102" s="81"/>
      <c r="VPC102" s="81"/>
      <c r="VPD102" s="81"/>
      <c r="VPE102" s="81"/>
      <c r="VPF102" s="81"/>
      <c r="VPG102" s="81"/>
      <c r="VPH102" s="81"/>
      <c r="VPI102" s="81"/>
      <c r="VPJ102" s="81"/>
      <c r="VPK102" s="81"/>
      <c r="VPL102" s="81"/>
      <c r="VPM102" s="81"/>
      <c r="VPN102" s="81"/>
      <c r="VPO102" s="81"/>
      <c r="VPP102" s="81"/>
      <c r="VPQ102" s="81"/>
      <c r="VPR102" s="81"/>
      <c r="VPS102" s="81"/>
      <c r="VPT102" s="81"/>
      <c r="VPU102" s="81"/>
      <c r="VPV102" s="81"/>
      <c r="VPW102" s="81"/>
      <c r="VPX102" s="81"/>
      <c r="VPY102" s="81"/>
      <c r="VPZ102" s="81"/>
      <c r="VQA102" s="81"/>
      <c r="VQB102" s="81"/>
      <c r="VQC102" s="81"/>
      <c r="VQD102" s="81"/>
      <c r="VQE102" s="81"/>
      <c r="VQF102" s="81"/>
      <c r="VQG102" s="81"/>
      <c r="VQH102" s="81"/>
      <c r="VQI102" s="81"/>
      <c r="VQJ102" s="81"/>
      <c r="VQK102" s="81"/>
      <c r="VQL102" s="81"/>
      <c r="VQM102" s="81"/>
      <c r="VQN102" s="81"/>
      <c r="VQO102" s="81"/>
      <c r="VQP102" s="81"/>
      <c r="VQQ102" s="81"/>
      <c r="VQR102" s="81"/>
      <c r="VQS102" s="81"/>
      <c r="VQT102" s="81"/>
      <c r="VQU102" s="81"/>
      <c r="VQV102" s="81"/>
      <c r="VQW102" s="81"/>
      <c r="VQX102" s="81"/>
      <c r="VQY102" s="81"/>
      <c r="VQZ102" s="81"/>
      <c r="VRA102" s="81"/>
      <c r="VRB102" s="81"/>
      <c r="VRC102" s="81"/>
      <c r="VRD102" s="81"/>
      <c r="VRE102" s="81"/>
      <c r="VRF102" s="81"/>
      <c r="VRG102" s="81"/>
      <c r="VRH102" s="81"/>
      <c r="VRI102" s="81"/>
      <c r="VRJ102" s="81"/>
      <c r="VRK102" s="81"/>
      <c r="VRL102" s="81"/>
      <c r="VRM102" s="81"/>
      <c r="VRN102" s="81"/>
      <c r="VRO102" s="81"/>
      <c r="VRP102" s="81"/>
      <c r="VRQ102" s="81"/>
      <c r="VRR102" s="81"/>
      <c r="VRS102" s="81"/>
      <c r="VRT102" s="81"/>
      <c r="VRU102" s="81"/>
      <c r="VRV102" s="81"/>
      <c r="VRW102" s="81"/>
      <c r="VRX102" s="81"/>
      <c r="VRY102" s="81"/>
      <c r="VRZ102" s="81"/>
      <c r="VSA102" s="81"/>
      <c r="VSB102" s="81"/>
      <c r="VSC102" s="81"/>
      <c r="VSD102" s="81"/>
      <c r="VSE102" s="81"/>
      <c r="VSF102" s="81"/>
      <c r="VSG102" s="81"/>
      <c r="VSH102" s="81"/>
      <c r="VSI102" s="81"/>
      <c r="VSJ102" s="81"/>
      <c r="VSK102" s="81"/>
      <c r="VSL102" s="81"/>
      <c r="VSM102" s="81"/>
      <c r="VSN102" s="81"/>
      <c r="VSO102" s="81"/>
      <c r="VSP102" s="81"/>
      <c r="VSQ102" s="81"/>
      <c r="VSR102" s="81"/>
      <c r="VSS102" s="81"/>
      <c r="VST102" s="81"/>
      <c r="VSU102" s="81"/>
      <c r="VSV102" s="81"/>
      <c r="VSW102" s="81"/>
      <c r="VSX102" s="81"/>
      <c r="VSY102" s="81"/>
      <c r="VSZ102" s="81"/>
      <c r="VTA102" s="81"/>
      <c r="VTB102" s="81"/>
      <c r="VTC102" s="81"/>
      <c r="VTD102" s="81"/>
      <c r="VTE102" s="81"/>
      <c r="VTF102" s="81"/>
      <c r="VTG102" s="81"/>
      <c r="VTH102" s="81"/>
      <c r="VTI102" s="81"/>
      <c r="VTJ102" s="81"/>
      <c r="VTK102" s="81"/>
      <c r="VTL102" s="81"/>
      <c r="VTM102" s="81"/>
      <c r="VTN102" s="81"/>
      <c r="VTO102" s="81"/>
      <c r="VTP102" s="81"/>
      <c r="VTQ102" s="81"/>
      <c r="VTR102" s="81"/>
      <c r="VTS102" s="81"/>
      <c r="VTT102" s="81"/>
      <c r="VTU102" s="81"/>
      <c r="VTV102" s="81"/>
      <c r="VTW102" s="81"/>
      <c r="VTX102" s="81"/>
      <c r="VTY102" s="81"/>
      <c r="VTZ102" s="81"/>
      <c r="VUA102" s="81"/>
      <c r="VUB102" s="81"/>
      <c r="VUC102" s="81"/>
      <c r="VUD102" s="81"/>
      <c r="VUE102" s="81"/>
      <c r="VUF102" s="81"/>
      <c r="VUG102" s="81"/>
      <c r="VUH102" s="81"/>
      <c r="VUI102" s="81"/>
      <c r="VUJ102" s="81"/>
      <c r="VUK102" s="81"/>
      <c r="VUL102" s="81"/>
      <c r="VUM102" s="81"/>
      <c r="VUN102" s="81"/>
      <c r="VUO102" s="81"/>
      <c r="VUP102" s="81"/>
      <c r="VUQ102" s="81"/>
      <c r="VUR102" s="81"/>
      <c r="VUS102" s="81"/>
      <c r="VUT102" s="81"/>
      <c r="VUU102" s="81"/>
      <c r="VUV102" s="81"/>
      <c r="VUW102" s="81"/>
      <c r="VUX102" s="81"/>
      <c r="VUY102" s="81"/>
      <c r="VUZ102" s="81"/>
      <c r="VVA102" s="81"/>
      <c r="VVB102" s="81"/>
      <c r="VVC102" s="81"/>
      <c r="VVD102" s="81"/>
      <c r="VVE102" s="81"/>
      <c r="VVF102" s="81"/>
      <c r="VVG102" s="81"/>
      <c r="VVH102" s="81"/>
      <c r="VVI102" s="81"/>
      <c r="VVJ102" s="81"/>
      <c r="VVK102" s="81"/>
      <c r="VVL102" s="81"/>
      <c r="VVM102" s="81"/>
      <c r="VVN102" s="81"/>
      <c r="VVO102" s="81"/>
      <c r="VVP102" s="81"/>
      <c r="VVQ102" s="81"/>
      <c r="VVR102" s="81"/>
      <c r="VVS102" s="81"/>
      <c r="VVT102" s="81"/>
      <c r="VVU102" s="81"/>
      <c r="VVV102" s="81"/>
      <c r="VVW102" s="81"/>
      <c r="VVX102" s="81"/>
      <c r="VVY102" s="81"/>
      <c r="VVZ102" s="81"/>
      <c r="VWA102" s="81"/>
      <c r="VWB102" s="81"/>
      <c r="VWC102" s="81"/>
      <c r="VWD102" s="81"/>
      <c r="VWE102" s="81"/>
      <c r="VWF102" s="81"/>
      <c r="VWG102" s="81"/>
      <c r="VWH102" s="81"/>
      <c r="VWI102" s="81"/>
      <c r="VWJ102" s="81"/>
      <c r="VWK102" s="81"/>
      <c r="VWL102" s="81"/>
      <c r="VWM102" s="81"/>
      <c r="VWN102" s="81"/>
      <c r="VWO102" s="81"/>
      <c r="VWP102" s="81"/>
      <c r="VWQ102" s="81"/>
      <c r="VWR102" s="81"/>
      <c r="VWS102" s="81"/>
      <c r="VWT102" s="81"/>
      <c r="VWU102" s="81"/>
      <c r="VWV102" s="81"/>
      <c r="VWW102" s="81"/>
      <c r="VWX102" s="81"/>
      <c r="VWY102" s="81"/>
      <c r="VWZ102" s="81"/>
      <c r="VXA102" s="81"/>
      <c r="VXB102" s="81"/>
      <c r="VXC102" s="81"/>
      <c r="VXD102" s="81"/>
      <c r="VXE102" s="81"/>
      <c r="VXF102" s="81"/>
      <c r="VXG102" s="81"/>
      <c r="VXH102" s="81"/>
      <c r="VXI102" s="81"/>
      <c r="VXJ102" s="81"/>
      <c r="VXK102" s="81"/>
      <c r="VXL102" s="81"/>
      <c r="VXM102" s="81"/>
      <c r="VXN102" s="81"/>
      <c r="VXO102" s="81"/>
      <c r="VXP102" s="81"/>
      <c r="VXQ102" s="81"/>
      <c r="VXR102" s="81"/>
      <c r="VXS102" s="81"/>
      <c r="VXT102" s="81"/>
      <c r="VXU102" s="81"/>
      <c r="VXV102" s="81"/>
      <c r="VXW102" s="81"/>
      <c r="VXX102" s="81"/>
      <c r="VXY102" s="81"/>
      <c r="VXZ102" s="81"/>
      <c r="VYA102" s="81"/>
      <c r="VYB102" s="81"/>
      <c r="VYC102" s="81"/>
      <c r="VYD102" s="81"/>
      <c r="VYE102" s="81"/>
      <c r="VYF102" s="81"/>
      <c r="VYG102" s="81"/>
      <c r="VYH102" s="81"/>
      <c r="VYI102" s="81"/>
      <c r="VYJ102" s="81"/>
      <c r="VYK102" s="81"/>
      <c r="VYL102" s="81"/>
      <c r="VYM102" s="81"/>
      <c r="VYN102" s="81"/>
      <c r="VYO102" s="81"/>
      <c r="VYP102" s="81"/>
      <c r="VYQ102" s="81"/>
      <c r="VYR102" s="81"/>
      <c r="VYS102" s="81"/>
      <c r="VYT102" s="81"/>
      <c r="VYU102" s="81"/>
      <c r="VYV102" s="81"/>
      <c r="VYW102" s="81"/>
      <c r="VYX102" s="81"/>
      <c r="VYY102" s="81"/>
      <c r="VYZ102" s="81"/>
      <c r="VZA102" s="81"/>
      <c r="VZB102" s="81"/>
      <c r="VZC102" s="81"/>
      <c r="VZD102" s="81"/>
      <c r="VZE102" s="81"/>
      <c r="VZF102" s="81"/>
      <c r="VZG102" s="81"/>
      <c r="VZH102" s="81"/>
      <c r="VZI102" s="81"/>
      <c r="VZJ102" s="81"/>
      <c r="VZK102" s="81"/>
      <c r="VZL102" s="81"/>
      <c r="VZM102" s="81"/>
      <c r="VZN102" s="81"/>
      <c r="VZO102" s="81"/>
      <c r="VZP102" s="81"/>
      <c r="VZQ102" s="81"/>
      <c r="VZR102" s="81"/>
      <c r="VZS102" s="81"/>
      <c r="VZT102" s="81"/>
      <c r="VZU102" s="81"/>
      <c r="VZV102" s="81"/>
      <c r="VZW102" s="81"/>
      <c r="VZX102" s="81"/>
      <c r="VZY102" s="81"/>
      <c r="VZZ102" s="81"/>
      <c r="WAA102" s="81"/>
      <c r="WAB102" s="81"/>
      <c r="WAC102" s="81"/>
      <c r="WAD102" s="81"/>
      <c r="WAE102" s="81"/>
      <c r="WAF102" s="81"/>
      <c r="WAG102" s="81"/>
      <c r="WAH102" s="81"/>
      <c r="WAI102" s="81"/>
      <c r="WAJ102" s="81"/>
      <c r="WAK102" s="81"/>
      <c r="WAL102" s="81"/>
      <c r="WAM102" s="81"/>
      <c r="WAN102" s="81"/>
      <c r="WAO102" s="81"/>
      <c r="WAP102" s="81"/>
      <c r="WAQ102" s="81"/>
      <c r="WAR102" s="81"/>
      <c r="WAS102" s="81"/>
      <c r="WAT102" s="81"/>
      <c r="WAU102" s="81"/>
      <c r="WAV102" s="81"/>
      <c r="WAW102" s="81"/>
      <c r="WAX102" s="81"/>
      <c r="WAY102" s="81"/>
      <c r="WAZ102" s="81"/>
      <c r="WBA102" s="81"/>
      <c r="WBB102" s="81"/>
      <c r="WBC102" s="81"/>
      <c r="WBD102" s="81"/>
      <c r="WBE102" s="81"/>
      <c r="WBF102" s="81"/>
      <c r="WBG102" s="81"/>
      <c r="WBH102" s="81"/>
      <c r="WBI102" s="81"/>
      <c r="WBJ102" s="81"/>
      <c r="WBK102" s="81"/>
      <c r="WBL102" s="81"/>
      <c r="WBM102" s="81"/>
      <c r="WBN102" s="81"/>
      <c r="WBO102" s="81"/>
      <c r="WBP102" s="81"/>
      <c r="WBQ102" s="81"/>
      <c r="WBR102" s="81"/>
      <c r="WBS102" s="81"/>
      <c r="WBT102" s="81"/>
      <c r="WBU102" s="81"/>
      <c r="WBV102" s="81"/>
      <c r="WBW102" s="81"/>
      <c r="WBX102" s="81"/>
      <c r="WBY102" s="81"/>
      <c r="WBZ102" s="81"/>
      <c r="WCA102" s="81"/>
      <c r="WCB102" s="81"/>
      <c r="WCC102" s="81"/>
      <c r="WCD102" s="81"/>
      <c r="WCE102" s="81"/>
      <c r="WCF102" s="81"/>
      <c r="WCG102" s="81"/>
      <c r="WCH102" s="81"/>
      <c r="WCI102" s="81"/>
      <c r="WCJ102" s="81"/>
      <c r="WCK102" s="81"/>
      <c r="WCL102" s="81"/>
      <c r="WCM102" s="81"/>
      <c r="WCN102" s="81"/>
      <c r="WCO102" s="81"/>
      <c r="WCP102" s="81"/>
      <c r="WCQ102" s="81"/>
      <c r="WCR102" s="81"/>
      <c r="WCS102" s="81"/>
      <c r="WCT102" s="81"/>
      <c r="WCU102" s="81"/>
      <c r="WCV102" s="81"/>
      <c r="WCW102" s="81"/>
      <c r="WCX102" s="81"/>
      <c r="WCY102" s="81"/>
      <c r="WCZ102" s="81"/>
      <c r="WDA102" s="81"/>
      <c r="WDB102" s="81"/>
      <c r="WDC102" s="81"/>
      <c r="WDD102" s="81"/>
      <c r="WDE102" s="81"/>
      <c r="WDF102" s="81"/>
      <c r="WDG102" s="81"/>
      <c r="WDH102" s="81"/>
      <c r="WDI102" s="81"/>
      <c r="WDJ102" s="81"/>
      <c r="WDK102" s="81"/>
      <c r="WDL102" s="81"/>
      <c r="WDM102" s="81"/>
      <c r="WDN102" s="81"/>
      <c r="WDO102" s="81"/>
      <c r="WDP102" s="81"/>
      <c r="WDQ102" s="81"/>
      <c r="WDR102" s="81"/>
      <c r="WDS102" s="81"/>
      <c r="WDT102" s="81"/>
      <c r="WDU102" s="81"/>
      <c r="WDV102" s="81"/>
      <c r="WDW102" s="81"/>
      <c r="WDX102" s="81"/>
      <c r="WDY102" s="81"/>
      <c r="WDZ102" s="81"/>
      <c r="WEA102" s="81"/>
      <c r="WEB102" s="81"/>
      <c r="WEC102" s="81"/>
      <c r="WED102" s="81"/>
      <c r="WEE102" s="81"/>
      <c r="WEF102" s="81"/>
      <c r="WEG102" s="81"/>
      <c r="WEH102" s="81"/>
      <c r="WEI102" s="81"/>
      <c r="WEJ102" s="81"/>
      <c r="WEK102" s="81"/>
      <c r="WEL102" s="81"/>
      <c r="WEM102" s="81"/>
      <c r="WEN102" s="81"/>
      <c r="WEO102" s="81"/>
      <c r="WEP102" s="81"/>
      <c r="WEQ102" s="81"/>
      <c r="WER102" s="81"/>
      <c r="WES102" s="81"/>
      <c r="WET102" s="81"/>
      <c r="WEU102" s="81"/>
      <c r="WEV102" s="81"/>
      <c r="WEW102" s="81"/>
      <c r="WEX102" s="81"/>
      <c r="WEY102" s="81"/>
      <c r="WEZ102" s="81"/>
      <c r="WFA102" s="81"/>
      <c r="WFB102" s="81"/>
      <c r="WFC102" s="81"/>
      <c r="WFD102" s="81"/>
      <c r="WFE102" s="81"/>
      <c r="WFF102" s="81"/>
      <c r="WFG102" s="81"/>
      <c r="WFH102" s="81"/>
      <c r="WFI102" s="81"/>
      <c r="WFJ102" s="81"/>
      <c r="WFK102" s="81"/>
      <c r="WFL102" s="81"/>
      <c r="WFM102" s="81"/>
      <c r="WFN102" s="81"/>
      <c r="WFO102" s="81"/>
      <c r="WFP102" s="81"/>
      <c r="WFQ102" s="81"/>
      <c r="WFR102" s="81"/>
      <c r="WFS102" s="81"/>
      <c r="WFT102" s="81"/>
      <c r="WFU102" s="81"/>
      <c r="WFV102" s="81"/>
      <c r="WFW102" s="81"/>
      <c r="WFX102" s="81"/>
      <c r="WFY102" s="81"/>
      <c r="WFZ102" s="81"/>
      <c r="WGA102" s="81"/>
      <c r="WGB102" s="81"/>
      <c r="WGC102" s="81"/>
      <c r="WGD102" s="81"/>
      <c r="WGE102" s="81"/>
      <c r="WGF102" s="81"/>
      <c r="WGG102" s="81"/>
      <c r="WGH102" s="81"/>
      <c r="WGI102" s="81"/>
      <c r="WGJ102" s="81"/>
      <c r="WGK102" s="81"/>
      <c r="WGL102" s="81"/>
      <c r="WGM102" s="81"/>
      <c r="WGN102" s="81"/>
      <c r="WGO102" s="81"/>
      <c r="WGP102" s="81"/>
      <c r="WGQ102" s="81"/>
      <c r="WGR102" s="81"/>
      <c r="WGS102" s="81"/>
      <c r="WGT102" s="81"/>
      <c r="WGU102" s="81"/>
      <c r="WGV102" s="81"/>
      <c r="WGW102" s="81"/>
      <c r="WGX102" s="81"/>
      <c r="WGY102" s="81"/>
      <c r="WGZ102" s="81"/>
      <c r="WHA102" s="81"/>
      <c r="WHB102" s="81"/>
      <c r="WHC102" s="81"/>
      <c r="WHD102" s="81"/>
      <c r="WHE102" s="81"/>
      <c r="WHF102" s="81"/>
      <c r="WHG102" s="81"/>
      <c r="WHH102" s="81"/>
      <c r="WHI102" s="81"/>
      <c r="WHJ102" s="81"/>
      <c r="WHK102" s="81"/>
      <c r="WHL102" s="81"/>
      <c r="WHM102" s="81"/>
      <c r="WHN102" s="81"/>
      <c r="WHO102" s="81"/>
      <c r="WHP102" s="81"/>
      <c r="WHQ102" s="81"/>
      <c r="WHR102" s="81"/>
      <c r="WHS102" s="81"/>
      <c r="WHT102" s="81"/>
      <c r="WHU102" s="81"/>
      <c r="WHV102" s="81"/>
      <c r="WHW102" s="81"/>
      <c r="WHX102" s="81"/>
      <c r="WHY102" s="81"/>
      <c r="WHZ102" s="81"/>
      <c r="WIA102" s="81"/>
      <c r="WIB102" s="81"/>
      <c r="WIC102" s="81"/>
      <c r="WID102" s="81"/>
      <c r="WIE102" s="81"/>
      <c r="WIF102" s="81"/>
      <c r="WIG102" s="81"/>
      <c r="WIH102" s="81"/>
      <c r="WII102" s="81"/>
      <c r="WIJ102" s="81"/>
      <c r="WIK102" s="81"/>
      <c r="WIL102" s="81"/>
      <c r="WIM102" s="81"/>
      <c r="WIN102" s="81"/>
      <c r="WIO102" s="81"/>
      <c r="WIP102" s="81"/>
      <c r="WIQ102" s="81"/>
      <c r="WIR102" s="81"/>
      <c r="WIS102" s="81"/>
      <c r="WIT102" s="81"/>
      <c r="WIU102" s="81"/>
      <c r="WIV102" s="81"/>
      <c r="WIW102" s="81"/>
      <c r="WIX102" s="81"/>
      <c r="WIY102" s="81"/>
      <c r="WIZ102" s="81"/>
      <c r="WJA102" s="81"/>
      <c r="WJB102" s="81"/>
      <c r="WJC102" s="81"/>
      <c r="WJD102" s="81"/>
      <c r="WJE102" s="81"/>
      <c r="WJF102" s="81"/>
      <c r="WJG102" s="81"/>
      <c r="WJH102" s="81"/>
      <c r="WJI102" s="81"/>
      <c r="WJJ102" s="81"/>
      <c r="WJK102" s="81"/>
      <c r="WJL102" s="81"/>
      <c r="WJM102" s="81"/>
      <c r="WJN102" s="81"/>
      <c r="WJO102" s="81"/>
      <c r="WJP102" s="81"/>
      <c r="WJQ102" s="81"/>
      <c r="WJR102" s="81"/>
      <c r="WJS102" s="81"/>
      <c r="WJT102" s="81"/>
      <c r="WJU102" s="81"/>
      <c r="WJV102" s="81"/>
      <c r="WJW102" s="81"/>
      <c r="WJX102" s="81"/>
      <c r="WJY102" s="81"/>
      <c r="WJZ102" s="81"/>
      <c r="WKA102" s="81"/>
      <c r="WKB102" s="81"/>
      <c r="WKC102" s="81"/>
      <c r="WKD102" s="81"/>
      <c r="WKE102" s="81"/>
      <c r="WKF102" s="81"/>
      <c r="WKG102" s="81"/>
      <c r="WKH102" s="81"/>
      <c r="WKI102" s="81"/>
      <c r="WKJ102" s="81"/>
      <c r="WKK102" s="81"/>
      <c r="WKL102" s="81"/>
      <c r="WKM102" s="81"/>
      <c r="WKN102" s="81"/>
      <c r="WKO102" s="81"/>
      <c r="WKP102" s="81"/>
      <c r="WKQ102" s="81"/>
      <c r="WKR102" s="81"/>
      <c r="WKS102" s="81"/>
      <c r="WKT102" s="81"/>
      <c r="WKU102" s="81"/>
      <c r="WKV102" s="81"/>
      <c r="WKW102" s="81"/>
      <c r="WKX102" s="81"/>
      <c r="WKY102" s="81"/>
      <c r="WKZ102" s="81"/>
      <c r="WLA102" s="81"/>
      <c r="WLB102" s="81"/>
      <c r="WLC102" s="81"/>
      <c r="WLD102" s="81"/>
      <c r="WLE102" s="81"/>
      <c r="WLF102" s="81"/>
      <c r="WLG102" s="81"/>
      <c r="WLH102" s="81"/>
      <c r="WLI102" s="81"/>
      <c r="WLJ102" s="81"/>
      <c r="WLK102" s="81"/>
      <c r="WLL102" s="81"/>
      <c r="WLM102" s="81"/>
      <c r="WLN102" s="81"/>
      <c r="WLO102" s="81"/>
      <c r="WLP102" s="81"/>
      <c r="WLQ102" s="81"/>
      <c r="WLR102" s="81"/>
      <c r="WLS102" s="81"/>
      <c r="WLT102" s="81"/>
      <c r="WLU102" s="81"/>
      <c r="WLV102" s="81"/>
      <c r="WLW102" s="81"/>
      <c r="WLX102" s="81"/>
      <c r="WLY102" s="81"/>
      <c r="WLZ102" s="81"/>
      <c r="WMA102" s="81"/>
      <c r="WMB102" s="81"/>
      <c r="WMC102" s="81"/>
      <c r="WMD102" s="81"/>
      <c r="WME102" s="81"/>
      <c r="WMF102" s="81"/>
      <c r="WMG102" s="81"/>
      <c r="WMH102" s="81"/>
      <c r="WMI102" s="81"/>
      <c r="WMJ102" s="81"/>
      <c r="WMK102" s="81"/>
      <c r="WML102" s="81"/>
      <c r="WMM102" s="81"/>
      <c r="WMN102" s="81"/>
      <c r="WMO102" s="81"/>
      <c r="WMP102" s="81"/>
      <c r="WMQ102" s="81"/>
      <c r="WMR102" s="81"/>
      <c r="WMS102" s="81"/>
      <c r="WMT102" s="81"/>
      <c r="WMU102" s="81"/>
      <c r="WMV102" s="81"/>
      <c r="WMW102" s="81"/>
      <c r="WMX102" s="81"/>
      <c r="WMY102" s="81"/>
      <c r="WMZ102" s="81"/>
      <c r="WNA102" s="81"/>
      <c r="WNB102" s="81"/>
      <c r="WNC102" s="81"/>
      <c r="WND102" s="81"/>
      <c r="WNE102" s="81"/>
      <c r="WNF102" s="81"/>
      <c r="WNG102" s="81"/>
      <c r="WNH102" s="81"/>
      <c r="WNI102" s="81"/>
      <c r="WNJ102" s="81"/>
      <c r="WNK102" s="81"/>
      <c r="WNL102" s="81"/>
      <c r="WNM102" s="81"/>
      <c r="WNN102" s="81"/>
      <c r="WNO102" s="81"/>
      <c r="WNP102" s="81"/>
      <c r="WNQ102" s="81"/>
      <c r="WNR102" s="81"/>
      <c r="WNS102" s="81"/>
      <c r="WNT102" s="81"/>
      <c r="WNU102" s="81"/>
      <c r="WNV102" s="81"/>
      <c r="WNW102" s="81"/>
      <c r="WNX102" s="81"/>
      <c r="WNY102" s="81"/>
      <c r="WNZ102" s="81"/>
      <c r="WOA102" s="81"/>
      <c r="WOB102" s="81"/>
      <c r="WOC102" s="81"/>
      <c r="WOD102" s="81"/>
      <c r="WOE102" s="81"/>
      <c r="WOF102" s="81"/>
      <c r="WOG102" s="81"/>
      <c r="WOH102" s="81"/>
      <c r="WOI102" s="81"/>
      <c r="WOJ102" s="81"/>
      <c r="WOK102" s="81"/>
      <c r="WOL102" s="81"/>
      <c r="WOM102" s="81"/>
      <c r="WON102" s="81"/>
      <c r="WOO102" s="81"/>
      <c r="WOP102" s="81"/>
      <c r="WOQ102" s="81"/>
      <c r="WOR102" s="81"/>
      <c r="WOS102" s="81"/>
      <c r="WOT102" s="81"/>
      <c r="WOU102" s="81"/>
      <c r="WOV102" s="81"/>
      <c r="WOW102" s="81"/>
      <c r="WOX102" s="81"/>
      <c r="WOY102" s="81"/>
      <c r="WOZ102" s="81"/>
      <c r="WPA102" s="81"/>
      <c r="WPB102" s="81"/>
      <c r="WPC102" s="81"/>
      <c r="WPD102" s="81"/>
      <c r="WPE102" s="81"/>
      <c r="WPF102" s="81"/>
      <c r="WPG102" s="81"/>
      <c r="WPH102" s="81"/>
      <c r="WPI102" s="81"/>
      <c r="WPJ102" s="81"/>
      <c r="WPK102" s="81"/>
      <c r="WPL102" s="81"/>
      <c r="WPM102" s="81"/>
      <c r="WPN102" s="81"/>
      <c r="WPO102" s="81"/>
      <c r="WPP102" s="81"/>
      <c r="WPQ102" s="81"/>
      <c r="WPR102" s="81"/>
      <c r="WPS102" s="81"/>
      <c r="WPT102" s="81"/>
      <c r="WPU102" s="81"/>
      <c r="WPV102" s="81"/>
      <c r="WPW102" s="81"/>
      <c r="WPX102" s="81"/>
      <c r="WPY102" s="81"/>
      <c r="WPZ102" s="81"/>
      <c r="WQA102" s="81"/>
      <c r="WQB102" s="81"/>
      <c r="WQC102" s="81"/>
      <c r="WQD102" s="81"/>
      <c r="WQE102" s="81"/>
      <c r="WQF102" s="81"/>
      <c r="WQG102" s="81"/>
      <c r="WQH102" s="81"/>
      <c r="WQI102" s="81"/>
      <c r="WQJ102" s="81"/>
      <c r="WQK102" s="81"/>
      <c r="WQL102" s="81"/>
      <c r="WQM102" s="81"/>
      <c r="WQN102" s="81"/>
      <c r="WQO102" s="81"/>
      <c r="WQP102" s="81"/>
      <c r="WQQ102" s="81"/>
      <c r="WQR102" s="81"/>
      <c r="WQS102" s="81"/>
      <c r="WQT102" s="81"/>
      <c r="WQU102" s="81"/>
      <c r="WQV102" s="81"/>
      <c r="WQW102" s="81"/>
      <c r="WQX102" s="81"/>
      <c r="WQY102" s="81"/>
      <c r="WQZ102" s="81"/>
      <c r="WRA102" s="81"/>
      <c r="WRB102" s="81"/>
      <c r="WRC102" s="81"/>
      <c r="WRD102" s="81"/>
      <c r="WRE102" s="81"/>
      <c r="WRF102" s="81"/>
      <c r="WRG102" s="81"/>
      <c r="WRH102" s="81"/>
      <c r="WRI102" s="81"/>
      <c r="WRJ102" s="81"/>
      <c r="WRK102" s="81"/>
      <c r="WRL102" s="81"/>
      <c r="WRM102" s="81"/>
      <c r="WRN102" s="81"/>
      <c r="WRO102" s="81"/>
      <c r="WRP102" s="81"/>
      <c r="WRQ102" s="81"/>
      <c r="WRR102" s="81"/>
      <c r="WRS102" s="81"/>
      <c r="WRT102" s="81"/>
      <c r="WRU102" s="81"/>
      <c r="WRV102" s="81"/>
      <c r="WRW102" s="81"/>
      <c r="WRX102" s="81"/>
      <c r="WRY102" s="81"/>
      <c r="WRZ102" s="81"/>
      <c r="WSA102" s="81"/>
      <c r="WSB102" s="81"/>
      <c r="WSC102" s="81"/>
      <c r="WSD102" s="81"/>
      <c r="WSE102" s="81"/>
      <c r="WSF102" s="81"/>
      <c r="WSG102" s="81"/>
      <c r="WSH102" s="81"/>
      <c r="WSI102" s="81"/>
      <c r="WSJ102" s="81"/>
      <c r="WSK102" s="81"/>
      <c r="WSL102" s="81"/>
      <c r="WSM102" s="81"/>
      <c r="WSN102" s="81"/>
      <c r="WSO102" s="81"/>
      <c r="WSP102" s="81"/>
      <c r="WSQ102" s="81"/>
      <c r="WSR102" s="81"/>
      <c r="WSS102" s="81"/>
      <c r="WST102" s="81"/>
      <c r="WSU102" s="81"/>
      <c r="WSV102" s="81"/>
      <c r="WSW102" s="81"/>
      <c r="WSX102" s="81"/>
      <c r="WSY102" s="81"/>
      <c r="WSZ102" s="81"/>
      <c r="WTA102" s="81"/>
      <c r="WTB102" s="81"/>
      <c r="WTC102" s="81"/>
      <c r="WTD102" s="81"/>
      <c r="WTE102" s="81"/>
      <c r="WTF102" s="81"/>
      <c r="WTG102" s="81"/>
      <c r="WTH102" s="81"/>
      <c r="WTI102" s="81"/>
      <c r="WTJ102" s="81"/>
      <c r="WTK102" s="81"/>
      <c r="WTL102" s="81"/>
      <c r="WTM102" s="81"/>
      <c r="WTN102" s="81"/>
      <c r="WTO102" s="81"/>
      <c r="WTP102" s="81"/>
      <c r="WTQ102" s="81"/>
      <c r="WTR102" s="81"/>
      <c r="WTS102" s="81"/>
      <c r="WTT102" s="81"/>
      <c r="WTU102" s="81"/>
      <c r="WTV102" s="81"/>
      <c r="WTW102" s="81"/>
      <c r="WTX102" s="81"/>
      <c r="WTY102" s="81"/>
      <c r="WTZ102" s="81"/>
      <c r="WUA102" s="81"/>
      <c r="WUB102" s="81"/>
      <c r="WUC102" s="81"/>
      <c r="WUD102" s="81"/>
      <c r="WUE102" s="81"/>
      <c r="WUF102" s="81"/>
      <c r="WUG102" s="81"/>
      <c r="WUH102" s="81"/>
      <c r="WUI102" s="81"/>
      <c r="WUJ102" s="81"/>
      <c r="WUK102" s="81"/>
      <c r="WUL102" s="81"/>
      <c r="WUM102" s="81"/>
      <c r="WUN102" s="81"/>
      <c r="WUO102" s="81"/>
      <c r="WUP102" s="81"/>
      <c r="WUQ102" s="81"/>
      <c r="WUR102" s="81"/>
      <c r="WUS102" s="81"/>
      <c r="WUT102" s="81"/>
      <c r="WUU102" s="81"/>
      <c r="WUV102" s="81"/>
      <c r="WUW102" s="81"/>
      <c r="WUX102" s="81"/>
      <c r="WUY102" s="81"/>
      <c r="WUZ102" s="81"/>
      <c r="WVA102" s="81"/>
      <c r="WVB102" s="81"/>
      <c r="WVC102" s="81"/>
      <c r="WVD102" s="81"/>
      <c r="WVE102" s="81"/>
      <c r="WVF102" s="81"/>
      <c r="WVG102" s="81"/>
      <c r="WVH102" s="81"/>
      <c r="WVI102" s="81"/>
      <c r="WVJ102" s="81"/>
      <c r="WVK102" s="81"/>
      <c r="WVL102" s="81"/>
      <c r="WVM102" s="81"/>
      <c r="WVN102" s="81"/>
      <c r="WVO102" s="81"/>
      <c r="WVP102" s="81"/>
      <c r="WVQ102" s="81"/>
      <c r="WVR102" s="81"/>
      <c r="WVS102" s="81"/>
      <c r="WVT102" s="81"/>
      <c r="WVU102" s="81"/>
      <c r="WVV102" s="81"/>
      <c r="WVW102" s="81"/>
      <c r="WVX102" s="81"/>
      <c r="WVY102" s="81"/>
      <c r="WVZ102" s="81"/>
      <c r="WWA102" s="81"/>
      <c r="WWB102" s="81"/>
      <c r="WWC102" s="81"/>
      <c r="WWD102" s="81"/>
      <c r="WWE102" s="81"/>
      <c r="WWF102" s="81"/>
      <c r="WWG102" s="81"/>
      <c r="WWH102" s="81"/>
      <c r="WWI102" s="81"/>
      <c r="WWJ102" s="81"/>
      <c r="WWK102" s="81"/>
      <c r="WWL102" s="81"/>
      <c r="WWM102" s="81"/>
      <c r="WWN102" s="81"/>
      <c r="WWO102" s="81"/>
      <c r="WWP102" s="81"/>
      <c r="WWQ102" s="81"/>
      <c r="WWR102" s="81"/>
      <c r="WWS102" s="81"/>
      <c r="WWT102" s="81"/>
      <c r="WWU102" s="81"/>
      <c r="WWV102" s="81"/>
      <c r="WWW102" s="81"/>
      <c r="WWX102" s="81"/>
      <c r="WWY102" s="81"/>
      <c r="WWZ102" s="81"/>
      <c r="WXA102" s="81"/>
      <c r="WXB102" s="81"/>
      <c r="WXC102" s="81"/>
      <c r="WXD102" s="81"/>
      <c r="WXE102" s="81"/>
      <c r="WXF102" s="81"/>
      <c r="WXG102" s="81"/>
      <c r="WXH102" s="81"/>
      <c r="WXI102" s="81"/>
      <c r="WXJ102" s="81"/>
      <c r="WXK102" s="81"/>
      <c r="WXL102" s="81"/>
      <c r="WXM102" s="81"/>
      <c r="WXN102" s="81"/>
      <c r="WXO102" s="81"/>
      <c r="WXP102" s="81"/>
      <c r="WXQ102" s="81"/>
      <c r="WXR102" s="81"/>
      <c r="WXS102" s="81"/>
      <c r="WXT102" s="81"/>
      <c r="WXU102" s="81"/>
      <c r="WXV102" s="81"/>
      <c r="WXW102" s="81"/>
      <c r="WXX102" s="81"/>
      <c r="WXY102" s="81"/>
      <c r="WXZ102" s="81"/>
      <c r="WYA102" s="81"/>
      <c r="WYB102" s="81"/>
      <c r="WYC102" s="81"/>
      <c r="WYD102" s="81"/>
      <c r="WYE102" s="81"/>
      <c r="WYF102" s="81"/>
      <c r="WYG102" s="81"/>
      <c r="WYH102" s="81"/>
      <c r="WYI102" s="81"/>
      <c r="WYJ102" s="81"/>
      <c r="WYK102" s="81"/>
      <c r="WYL102" s="81"/>
      <c r="WYM102" s="81"/>
      <c r="WYN102" s="81"/>
      <c r="WYO102" s="81"/>
      <c r="WYP102" s="81"/>
      <c r="WYQ102" s="81"/>
      <c r="WYR102" s="81"/>
      <c r="WYS102" s="81"/>
      <c r="WYT102" s="81"/>
      <c r="WYU102" s="81"/>
      <c r="WYV102" s="81"/>
      <c r="WYW102" s="81"/>
      <c r="WYX102" s="81"/>
      <c r="WYY102" s="81"/>
      <c r="WYZ102" s="81"/>
      <c r="WZA102" s="81"/>
      <c r="WZB102" s="81"/>
      <c r="WZC102" s="81"/>
      <c r="WZD102" s="81"/>
      <c r="WZE102" s="81"/>
      <c r="WZF102" s="81"/>
      <c r="WZG102" s="81"/>
      <c r="WZH102" s="81"/>
      <c r="WZI102" s="81"/>
      <c r="WZJ102" s="81"/>
      <c r="WZK102" s="81"/>
      <c r="WZL102" s="81"/>
      <c r="WZM102" s="81"/>
      <c r="WZN102" s="81"/>
      <c r="WZO102" s="81"/>
      <c r="WZP102" s="81"/>
      <c r="WZQ102" s="81"/>
      <c r="WZR102" s="81"/>
      <c r="WZS102" s="81"/>
      <c r="WZT102" s="81"/>
      <c r="WZU102" s="81"/>
      <c r="WZV102" s="81"/>
      <c r="WZW102" s="81"/>
      <c r="WZX102" s="81"/>
      <c r="WZY102" s="81"/>
      <c r="WZZ102" s="81"/>
      <c r="XAA102" s="81"/>
      <c r="XAB102" s="81"/>
      <c r="XAC102" s="81"/>
      <c r="XAD102" s="81"/>
      <c r="XAE102" s="81"/>
      <c r="XAF102" s="81"/>
      <c r="XAG102" s="81"/>
      <c r="XAH102" s="81"/>
      <c r="XAI102" s="81"/>
      <c r="XAJ102" s="81"/>
      <c r="XAK102" s="81"/>
      <c r="XAL102" s="81"/>
      <c r="XAM102" s="81"/>
      <c r="XAN102" s="81"/>
      <c r="XAO102" s="81"/>
      <c r="XAP102" s="81"/>
      <c r="XAQ102" s="81"/>
      <c r="XAR102" s="81"/>
      <c r="XAS102" s="81"/>
      <c r="XAT102" s="81"/>
      <c r="XAU102" s="81"/>
      <c r="XAV102" s="81"/>
      <c r="XAW102" s="81"/>
      <c r="XAX102" s="81"/>
      <c r="XAY102" s="81"/>
      <c r="XAZ102" s="81"/>
      <c r="XBA102" s="81"/>
      <c r="XBB102" s="81"/>
      <c r="XBC102" s="81"/>
      <c r="XBD102" s="81"/>
      <c r="XBE102" s="81"/>
      <c r="XBF102" s="81"/>
      <c r="XBG102" s="81"/>
      <c r="XBH102" s="81"/>
      <c r="XBI102" s="81"/>
      <c r="XBJ102" s="81"/>
      <c r="XBK102" s="81"/>
      <c r="XBL102" s="81"/>
      <c r="XBM102" s="81"/>
      <c r="XBN102" s="81"/>
      <c r="XBO102" s="81"/>
      <c r="XBP102" s="81"/>
      <c r="XBQ102" s="81"/>
      <c r="XBR102" s="81"/>
      <c r="XBS102" s="81"/>
      <c r="XBT102" s="81"/>
      <c r="XBU102" s="81"/>
      <c r="XBV102" s="81"/>
      <c r="XBW102" s="81"/>
      <c r="XBX102" s="81"/>
      <c r="XBY102" s="81"/>
      <c r="XBZ102" s="81"/>
      <c r="XCA102" s="81"/>
      <c r="XCB102" s="81"/>
      <c r="XCC102" s="81"/>
      <c r="XCD102" s="81"/>
      <c r="XCE102" s="81"/>
      <c r="XCF102" s="81"/>
      <c r="XCG102" s="81"/>
      <c r="XCH102" s="81"/>
      <c r="XCI102" s="81"/>
      <c r="XCJ102" s="81"/>
      <c r="XCK102" s="81"/>
      <c r="XCL102" s="81"/>
      <c r="XCM102" s="81"/>
      <c r="XCN102" s="81"/>
      <c r="XCO102" s="81"/>
      <c r="XCP102" s="81"/>
      <c r="XCQ102" s="81"/>
      <c r="XCR102" s="81"/>
      <c r="XCS102" s="81"/>
      <c r="XCT102" s="81"/>
      <c r="XCU102" s="81"/>
      <c r="XCV102" s="81"/>
      <c r="XCW102" s="81"/>
      <c r="XCX102" s="81"/>
      <c r="XCY102" s="81"/>
      <c r="XCZ102" s="81"/>
      <c r="XDA102" s="81"/>
      <c r="XDB102" s="81"/>
      <c r="XDC102" s="81"/>
      <c r="XDD102" s="81"/>
      <c r="XDE102" s="81"/>
      <c r="XDF102" s="81"/>
      <c r="XDG102" s="81"/>
      <c r="XDH102" s="81"/>
      <c r="XDI102" s="81"/>
      <c r="XDJ102" s="81"/>
      <c r="XDK102" s="81"/>
      <c r="XDL102" s="81"/>
      <c r="XDM102" s="81"/>
      <c r="XDN102" s="81"/>
      <c r="XDO102" s="81"/>
      <c r="XDP102" s="81"/>
      <c r="XDQ102" s="81"/>
      <c r="XDR102" s="81"/>
      <c r="XDS102" s="81"/>
      <c r="XDT102" s="81"/>
      <c r="XDU102" s="81"/>
      <c r="XDV102" s="81"/>
      <c r="XDW102" s="81"/>
      <c r="XDX102" s="81"/>
      <c r="XDY102" s="81"/>
      <c r="XDZ102" s="81"/>
      <c r="XEA102" s="81"/>
      <c r="XEB102" s="81"/>
      <c r="XEC102" s="81"/>
      <c r="XED102" s="81"/>
      <c r="XEE102" s="81"/>
      <c r="XEF102" s="81"/>
      <c r="XEG102" s="81"/>
      <c r="XEH102" s="81"/>
      <c r="XEI102" s="81"/>
      <c r="XEJ102" s="81"/>
      <c r="XEK102" s="81"/>
      <c r="XEL102" s="81"/>
      <c r="XEM102" s="81"/>
      <c r="XEN102" s="81"/>
      <c r="XEO102" s="81"/>
      <c r="XEP102" s="81"/>
      <c r="XEQ102" s="81"/>
      <c r="XER102" s="81"/>
      <c r="XES102" s="81"/>
      <c r="XET102" s="81"/>
    </row>
    <row r="103" spans="1:16374" s="77" customFormat="1" x14ac:dyDescent="0.2">
      <c r="B103" s="72"/>
      <c r="C103" s="73" t="s">
        <v>305</v>
      </c>
      <c r="D103" s="73" t="s">
        <v>306</v>
      </c>
      <c r="E103" s="73" t="s">
        <v>307</v>
      </c>
      <c r="F103" s="73" t="s">
        <v>306</v>
      </c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  <c r="BU103" s="81"/>
      <c r="BV103" s="81"/>
      <c r="BW103" s="81"/>
      <c r="BX103" s="81"/>
      <c r="BY103" s="81"/>
      <c r="BZ103" s="81"/>
      <c r="CA103" s="81"/>
      <c r="CB103" s="81"/>
      <c r="CC103" s="81"/>
      <c r="CD103" s="81"/>
      <c r="CE103" s="81"/>
      <c r="CF103" s="81"/>
      <c r="CG103" s="81"/>
      <c r="CH103" s="81"/>
      <c r="CI103" s="81"/>
      <c r="CJ103" s="81"/>
      <c r="CK103" s="81"/>
      <c r="CL103" s="81"/>
      <c r="CM103" s="81"/>
      <c r="CN103" s="81"/>
      <c r="CO103" s="81"/>
      <c r="CP103" s="81"/>
      <c r="CQ103" s="81"/>
      <c r="CR103" s="81"/>
      <c r="CS103" s="81"/>
      <c r="CT103" s="81"/>
      <c r="CU103" s="81"/>
      <c r="CV103" s="81"/>
      <c r="CW103" s="81"/>
      <c r="CX103" s="81"/>
      <c r="CY103" s="81"/>
      <c r="CZ103" s="81"/>
      <c r="DA103" s="81"/>
      <c r="DB103" s="81"/>
      <c r="DC103" s="81"/>
      <c r="DD103" s="81"/>
      <c r="DE103" s="81"/>
      <c r="DF103" s="81"/>
      <c r="DG103" s="81"/>
      <c r="DH103" s="81"/>
      <c r="DI103" s="81"/>
      <c r="DJ103" s="81"/>
      <c r="DK103" s="81"/>
      <c r="DL103" s="81"/>
      <c r="DM103" s="81"/>
      <c r="DN103" s="81"/>
      <c r="DO103" s="81"/>
      <c r="DP103" s="81"/>
      <c r="DQ103" s="81"/>
      <c r="DR103" s="81"/>
      <c r="DS103" s="81"/>
      <c r="DT103" s="81"/>
      <c r="DU103" s="81"/>
      <c r="DV103" s="81"/>
      <c r="DW103" s="81"/>
      <c r="DX103" s="81"/>
      <c r="DY103" s="81"/>
      <c r="DZ103" s="81"/>
      <c r="EA103" s="81"/>
      <c r="EB103" s="81"/>
      <c r="EC103" s="81"/>
      <c r="ED103" s="81"/>
      <c r="EE103" s="81"/>
      <c r="EF103" s="81"/>
      <c r="EG103" s="81"/>
      <c r="EH103" s="81"/>
      <c r="EI103" s="81"/>
      <c r="EJ103" s="81"/>
      <c r="EK103" s="81"/>
      <c r="EL103" s="81"/>
      <c r="EM103" s="81"/>
      <c r="EN103" s="81"/>
      <c r="EO103" s="81"/>
      <c r="EP103" s="81"/>
      <c r="EQ103" s="81"/>
      <c r="ER103" s="81"/>
      <c r="ES103" s="81"/>
      <c r="ET103" s="81"/>
      <c r="EU103" s="81"/>
      <c r="EV103" s="81"/>
      <c r="EW103" s="81"/>
      <c r="EX103" s="81"/>
      <c r="EY103" s="81"/>
      <c r="EZ103" s="81"/>
      <c r="FA103" s="81"/>
      <c r="FB103" s="81"/>
      <c r="FC103" s="81"/>
      <c r="FD103" s="81"/>
      <c r="FE103" s="81"/>
      <c r="FF103" s="81"/>
      <c r="FG103" s="81"/>
      <c r="FH103" s="81"/>
      <c r="FI103" s="81"/>
      <c r="FJ103" s="81"/>
      <c r="FK103" s="81"/>
      <c r="FL103" s="81"/>
      <c r="FM103" s="81"/>
      <c r="FN103" s="81"/>
      <c r="FO103" s="81"/>
      <c r="FP103" s="81"/>
      <c r="FQ103" s="81"/>
      <c r="FR103" s="81"/>
      <c r="FS103" s="81"/>
      <c r="FT103" s="81"/>
      <c r="FU103" s="81"/>
      <c r="FV103" s="81"/>
      <c r="FW103" s="81"/>
      <c r="FX103" s="81"/>
      <c r="FY103" s="81"/>
      <c r="FZ103" s="81"/>
      <c r="GA103" s="81"/>
      <c r="GB103" s="81"/>
      <c r="GC103" s="81"/>
      <c r="GD103" s="81"/>
      <c r="GE103" s="81"/>
      <c r="GF103" s="81"/>
      <c r="GG103" s="81"/>
      <c r="GH103" s="81"/>
      <c r="GI103" s="81"/>
      <c r="GJ103" s="81"/>
      <c r="GK103" s="81"/>
      <c r="GL103" s="81"/>
      <c r="GM103" s="81"/>
      <c r="GN103" s="81"/>
      <c r="GO103" s="81"/>
      <c r="GP103" s="81"/>
      <c r="GQ103" s="81"/>
      <c r="GR103" s="81"/>
      <c r="GS103" s="81"/>
      <c r="GT103" s="81"/>
      <c r="GU103" s="81"/>
      <c r="GV103" s="81"/>
      <c r="GW103" s="81"/>
      <c r="GX103" s="81"/>
      <c r="GY103" s="81"/>
      <c r="GZ103" s="81"/>
      <c r="HA103" s="81"/>
      <c r="HB103" s="81"/>
      <c r="HC103" s="81"/>
      <c r="HD103" s="81"/>
      <c r="HE103" s="81"/>
      <c r="HF103" s="81"/>
      <c r="HG103" s="81"/>
      <c r="HH103" s="81"/>
      <c r="HI103" s="81"/>
      <c r="HJ103" s="81"/>
      <c r="HK103" s="81"/>
      <c r="HL103" s="81"/>
      <c r="HM103" s="81"/>
      <c r="HN103" s="81"/>
      <c r="HO103" s="81"/>
      <c r="HP103" s="81"/>
      <c r="HQ103" s="81"/>
      <c r="HR103" s="81"/>
      <c r="HS103" s="81"/>
      <c r="HT103" s="81"/>
      <c r="HU103" s="81"/>
      <c r="HV103" s="81"/>
      <c r="HW103" s="81"/>
      <c r="HX103" s="81"/>
      <c r="HY103" s="81"/>
      <c r="HZ103" s="81"/>
      <c r="IA103" s="81"/>
      <c r="IB103" s="81"/>
      <c r="IC103" s="81"/>
      <c r="ID103" s="81"/>
      <c r="IE103" s="81"/>
      <c r="IF103" s="81"/>
      <c r="IG103" s="81"/>
      <c r="IH103" s="81"/>
      <c r="II103" s="81"/>
      <c r="IJ103" s="81"/>
      <c r="IK103" s="81"/>
      <c r="IL103" s="81"/>
      <c r="IM103" s="81"/>
      <c r="IN103" s="81"/>
      <c r="IO103" s="81"/>
      <c r="IP103" s="81"/>
      <c r="IQ103" s="81"/>
      <c r="IR103" s="81"/>
      <c r="IS103" s="81"/>
      <c r="IT103" s="81"/>
      <c r="IU103" s="81"/>
      <c r="IV103" s="81"/>
      <c r="IW103" s="81"/>
      <c r="IX103" s="81"/>
      <c r="IY103" s="81"/>
      <c r="IZ103" s="81"/>
      <c r="JA103" s="81"/>
      <c r="JB103" s="81"/>
      <c r="JC103" s="81"/>
      <c r="JD103" s="81"/>
      <c r="JE103" s="81"/>
      <c r="JF103" s="81"/>
      <c r="JG103" s="81"/>
      <c r="JH103" s="81"/>
      <c r="JI103" s="81"/>
      <c r="JJ103" s="81"/>
      <c r="JK103" s="81"/>
      <c r="JL103" s="81"/>
      <c r="JM103" s="81"/>
      <c r="JN103" s="81"/>
      <c r="JO103" s="81"/>
      <c r="JP103" s="81"/>
      <c r="JQ103" s="81"/>
      <c r="JR103" s="81"/>
      <c r="JS103" s="81"/>
      <c r="JT103" s="81"/>
      <c r="JU103" s="81"/>
      <c r="JV103" s="81"/>
      <c r="JW103" s="81"/>
      <c r="JX103" s="81"/>
      <c r="JY103" s="81"/>
      <c r="JZ103" s="81"/>
      <c r="KA103" s="81"/>
      <c r="KB103" s="81"/>
      <c r="KC103" s="81"/>
      <c r="KD103" s="81"/>
      <c r="KE103" s="81"/>
      <c r="KF103" s="81"/>
      <c r="KG103" s="81"/>
      <c r="KH103" s="81"/>
      <c r="KI103" s="81"/>
      <c r="KJ103" s="81"/>
      <c r="KK103" s="81"/>
      <c r="KL103" s="81"/>
      <c r="KM103" s="81"/>
      <c r="KN103" s="81"/>
      <c r="KO103" s="81"/>
      <c r="KP103" s="81"/>
      <c r="KQ103" s="81"/>
      <c r="KR103" s="81"/>
      <c r="KS103" s="81"/>
      <c r="KT103" s="81"/>
      <c r="KU103" s="81"/>
      <c r="KV103" s="81"/>
      <c r="KW103" s="81"/>
      <c r="KX103" s="81"/>
      <c r="KY103" s="81"/>
      <c r="KZ103" s="81"/>
      <c r="LA103" s="81"/>
      <c r="LB103" s="81"/>
      <c r="LC103" s="81"/>
      <c r="LD103" s="81"/>
      <c r="LE103" s="81"/>
      <c r="LF103" s="81"/>
      <c r="LG103" s="81"/>
      <c r="LH103" s="81"/>
      <c r="LI103" s="81"/>
      <c r="LJ103" s="81"/>
      <c r="LK103" s="81"/>
      <c r="LL103" s="81"/>
      <c r="LM103" s="81"/>
      <c r="LN103" s="81"/>
      <c r="LO103" s="81"/>
      <c r="LP103" s="81"/>
      <c r="LQ103" s="81"/>
      <c r="LR103" s="81"/>
      <c r="LS103" s="81"/>
      <c r="LT103" s="81"/>
      <c r="LU103" s="81"/>
      <c r="LV103" s="81"/>
      <c r="LW103" s="81"/>
      <c r="LX103" s="81"/>
      <c r="LY103" s="81"/>
      <c r="LZ103" s="81"/>
      <c r="MA103" s="81"/>
      <c r="MB103" s="81"/>
      <c r="MC103" s="81"/>
      <c r="MD103" s="81"/>
      <c r="ME103" s="81"/>
      <c r="MF103" s="81"/>
      <c r="MG103" s="81"/>
      <c r="MH103" s="81"/>
      <c r="MI103" s="81"/>
      <c r="MJ103" s="81"/>
      <c r="MK103" s="81"/>
      <c r="ML103" s="81"/>
      <c r="MM103" s="81"/>
      <c r="MN103" s="81"/>
      <c r="MO103" s="81"/>
      <c r="MP103" s="81"/>
      <c r="MQ103" s="81"/>
      <c r="MR103" s="81"/>
      <c r="MS103" s="81"/>
      <c r="MT103" s="81"/>
      <c r="MU103" s="81"/>
      <c r="MV103" s="81"/>
      <c r="MW103" s="81"/>
      <c r="MX103" s="81"/>
      <c r="MY103" s="81"/>
      <c r="MZ103" s="81"/>
      <c r="NA103" s="81"/>
      <c r="NB103" s="81"/>
      <c r="NC103" s="81"/>
      <c r="ND103" s="81"/>
      <c r="NE103" s="81"/>
      <c r="NF103" s="81"/>
      <c r="NG103" s="81"/>
      <c r="NH103" s="81"/>
      <c r="NI103" s="81"/>
      <c r="NJ103" s="81"/>
      <c r="NK103" s="81"/>
      <c r="NL103" s="81"/>
      <c r="NM103" s="81"/>
      <c r="NN103" s="81"/>
      <c r="NO103" s="81"/>
      <c r="NP103" s="81"/>
      <c r="NQ103" s="81"/>
      <c r="NR103" s="81"/>
      <c r="NS103" s="81"/>
      <c r="NT103" s="81"/>
      <c r="NU103" s="81"/>
      <c r="NV103" s="81"/>
      <c r="NW103" s="81"/>
      <c r="NX103" s="81"/>
      <c r="NY103" s="81"/>
      <c r="NZ103" s="81"/>
      <c r="OA103" s="81"/>
      <c r="OB103" s="81"/>
      <c r="OC103" s="81"/>
      <c r="OD103" s="81"/>
      <c r="OE103" s="81"/>
      <c r="OF103" s="81"/>
      <c r="OG103" s="81"/>
      <c r="OH103" s="81"/>
      <c r="OI103" s="81"/>
      <c r="OJ103" s="81"/>
      <c r="OK103" s="81"/>
      <c r="OL103" s="81"/>
      <c r="OM103" s="81"/>
      <c r="ON103" s="81"/>
      <c r="OO103" s="81"/>
      <c r="OP103" s="81"/>
      <c r="OQ103" s="81"/>
      <c r="OR103" s="81"/>
      <c r="OS103" s="81"/>
      <c r="OT103" s="81"/>
      <c r="OU103" s="81"/>
      <c r="OV103" s="81"/>
      <c r="OW103" s="81"/>
      <c r="OX103" s="81"/>
      <c r="OY103" s="81"/>
      <c r="OZ103" s="81"/>
      <c r="PA103" s="81"/>
      <c r="PB103" s="81"/>
      <c r="PC103" s="81"/>
      <c r="PD103" s="81"/>
      <c r="PE103" s="81"/>
      <c r="PF103" s="81"/>
      <c r="PG103" s="81"/>
      <c r="PH103" s="81"/>
      <c r="PI103" s="81"/>
      <c r="PJ103" s="81"/>
      <c r="PK103" s="81"/>
      <c r="PL103" s="81"/>
      <c r="PM103" s="81"/>
      <c r="PN103" s="81"/>
      <c r="PO103" s="81"/>
      <c r="PP103" s="81"/>
      <c r="PQ103" s="81"/>
      <c r="PR103" s="81"/>
      <c r="PS103" s="81"/>
      <c r="PT103" s="81"/>
      <c r="PU103" s="81"/>
      <c r="PV103" s="81"/>
      <c r="PW103" s="81"/>
      <c r="PX103" s="81"/>
      <c r="PY103" s="81"/>
      <c r="PZ103" s="81"/>
      <c r="QA103" s="81"/>
      <c r="QB103" s="81"/>
      <c r="QC103" s="81"/>
      <c r="QD103" s="81"/>
      <c r="QE103" s="81"/>
      <c r="QF103" s="81"/>
      <c r="QG103" s="81"/>
      <c r="QH103" s="81"/>
      <c r="QI103" s="81"/>
      <c r="QJ103" s="81"/>
      <c r="QK103" s="81"/>
      <c r="QL103" s="81"/>
      <c r="QM103" s="81"/>
      <c r="QN103" s="81"/>
      <c r="QO103" s="81"/>
      <c r="QP103" s="81"/>
      <c r="QQ103" s="81"/>
      <c r="QR103" s="81"/>
      <c r="QS103" s="81"/>
      <c r="QT103" s="81"/>
      <c r="QU103" s="81"/>
      <c r="QV103" s="81"/>
      <c r="QW103" s="81"/>
      <c r="QX103" s="81"/>
      <c r="QY103" s="81"/>
      <c r="QZ103" s="81"/>
      <c r="RA103" s="81"/>
      <c r="RB103" s="81"/>
      <c r="RC103" s="81"/>
      <c r="RD103" s="81"/>
      <c r="RE103" s="81"/>
      <c r="RF103" s="81"/>
      <c r="RG103" s="81"/>
      <c r="RH103" s="81"/>
      <c r="RI103" s="81"/>
      <c r="RJ103" s="81"/>
      <c r="RK103" s="81"/>
      <c r="RL103" s="81"/>
      <c r="RM103" s="81"/>
      <c r="RN103" s="81"/>
      <c r="RO103" s="81"/>
      <c r="RP103" s="81"/>
      <c r="RQ103" s="81"/>
      <c r="RR103" s="81"/>
      <c r="RS103" s="81"/>
      <c r="RT103" s="81"/>
      <c r="RU103" s="81"/>
      <c r="RV103" s="81"/>
      <c r="RW103" s="81"/>
      <c r="RX103" s="81"/>
      <c r="RY103" s="81"/>
      <c r="RZ103" s="81"/>
      <c r="SA103" s="81"/>
      <c r="SB103" s="81"/>
      <c r="SC103" s="81"/>
      <c r="SD103" s="81"/>
      <c r="SE103" s="81"/>
      <c r="SF103" s="81"/>
      <c r="SG103" s="81"/>
      <c r="SH103" s="81"/>
      <c r="SI103" s="81"/>
      <c r="SJ103" s="81"/>
      <c r="SK103" s="81"/>
      <c r="SL103" s="81"/>
      <c r="SM103" s="81"/>
      <c r="SN103" s="81"/>
      <c r="SO103" s="81"/>
      <c r="SP103" s="81"/>
      <c r="SQ103" s="81"/>
      <c r="SR103" s="81"/>
      <c r="SS103" s="81"/>
      <c r="ST103" s="81"/>
      <c r="SU103" s="81"/>
      <c r="SV103" s="81"/>
      <c r="SW103" s="81"/>
      <c r="SX103" s="81"/>
      <c r="SY103" s="81"/>
      <c r="SZ103" s="81"/>
      <c r="TA103" s="81"/>
      <c r="TB103" s="81"/>
      <c r="TC103" s="81"/>
      <c r="TD103" s="81"/>
      <c r="TE103" s="81"/>
      <c r="TF103" s="81"/>
      <c r="TG103" s="81"/>
      <c r="TH103" s="81"/>
      <c r="TI103" s="81"/>
      <c r="TJ103" s="81"/>
      <c r="TK103" s="81"/>
      <c r="TL103" s="81"/>
      <c r="TM103" s="81"/>
      <c r="TN103" s="81"/>
      <c r="TO103" s="81"/>
      <c r="TP103" s="81"/>
      <c r="TQ103" s="81"/>
      <c r="TR103" s="81"/>
      <c r="TS103" s="81"/>
      <c r="TT103" s="81"/>
      <c r="TU103" s="81"/>
      <c r="TV103" s="81"/>
      <c r="TW103" s="81"/>
      <c r="TX103" s="81"/>
      <c r="TY103" s="81"/>
      <c r="TZ103" s="81"/>
      <c r="UA103" s="81"/>
      <c r="UB103" s="81"/>
      <c r="UC103" s="81"/>
      <c r="UD103" s="81"/>
      <c r="UE103" s="81"/>
      <c r="UF103" s="81"/>
      <c r="UG103" s="81"/>
      <c r="UH103" s="81"/>
      <c r="UI103" s="81"/>
      <c r="UJ103" s="81"/>
      <c r="UK103" s="81"/>
      <c r="UL103" s="81"/>
      <c r="UM103" s="81"/>
      <c r="UN103" s="81"/>
      <c r="UO103" s="81"/>
      <c r="UP103" s="81"/>
      <c r="UQ103" s="81"/>
      <c r="UR103" s="81"/>
      <c r="US103" s="81"/>
      <c r="UT103" s="81"/>
      <c r="UU103" s="81"/>
      <c r="UV103" s="81"/>
      <c r="UW103" s="81"/>
      <c r="UX103" s="81"/>
      <c r="UY103" s="81"/>
      <c r="UZ103" s="81"/>
      <c r="VA103" s="81"/>
      <c r="VB103" s="81"/>
      <c r="VC103" s="81"/>
      <c r="VD103" s="81"/>
      <c r="VE103" s="81"/>
      <c r="VF103" s="81"/>
      <c r="VG103" s="81"/>
      <c r="VH103" s="81"/>
      <c r="VI103" s="81"/>
      <c r="VJ103" s="81"/>
      <c r="VK103" s="81"/>
      <c r="VL103" s="81"/>
      <c r="VM103" s="81"/>
      <c r="VN103" s="81"/>
      <c r="VO103" s="81"/>
      <c r="VP103" s="81"/>
      <c r="VQ103" s="81"/>
      <c r="VR103" s="81"/>
      <c r="VS103" s="81"/>
      <c r="VT103" s="81"/>
      <c r="VU103" s="81"/>
      <c r="VV103" s="81"/>
      <c r="VW103" s="81"/>
      <c r="VX103" s="81"/>
      <c r="VY103" s="81"/>
      <c r="VZ103" s="81"/>
      <c r="WA103" s="81"/>
      <c r="WB103" s="81"/>
      <c r="WC103" s="81"/>
      <c r="WD103" s="81"/>
      <c r="WE103" s="81"/>
      <c r="WF103" s="81"/>
      <c r="WG103" s="81"/>
      <c r="WH103" s="81"/>
      <c r="WI103" s="81"/>
      <c r="WJ103" s="81"/>
      <c r="WK103" s="81"/>
      <c r="WL103" s="81"/>
      <c r="WM103" s="81"/>
      <c r="WN103" s="81"/>
      <c r="WO103" s="81"/>
      <c r="WP103" s="81"/>
      <c r="WQ103" s="81"/>
      <c r="WR103" s="81"/>
      <c r="WS103" s="81"/>
      <c r="WT103" s="81"/>
      <c r="WU103" s="81"/>
      <c r="WV103" s="81"/>
      <c r="WW103" s="81"/>
      <c r="WX103" s="81"/>
      <c r="WY103" s="81"/>
      <c r="WZ103" s="81"/>
      <c r="XA103" s="81"/>
      <c r="XB103" s="81"/>
      <c r="XC103" s="81"/>
      <c r="XD103" s="81"/>
      <c r="XE103" s="81"/>
      <c r="XF103" s="81"/>
      <c r="XG103" s="81"/>
      <c r="XH103" s="81"/>
      <c r="XI103" s="81"/>
      <c r="XJ103" s="81"/>
      <c r="XK103" s="81"/>
      <c r="XL103" s="81"/>
      <c r="XM103" s="81"/>
      <c r="XN103" s="81"/>
      <c r="XO103" s="81"/>
      <c r="XP103" s="81"/>
      <c r="XQ103" s="81"/>
      <c r="XR103" s="81"/>
      <c r="XS103" s="81"/>
      <c r="XT103" s="81"/>
      <c r="XU103" s="81"/>
      <c r="XV103" s="81"/>
      <c r="XW103" s="81"/>
      <c r="XX103" s="81"/>
      <c r="XY103" s="81"/>
      <c r="XZ103" s="81"/>
      <c r="YA103" s="81"/>
      <c r="YB103" s="81"/>
      <c r="YC103" s="81"/>
      <c r="YD103" s="81"/>
      <c r="YE103" s="81"/>
      <c r="YF103" s="81"/>
      <c r="YG103" s="81"/>
      <c r="YH103" s="81"/>
      <c r="YI103" s="81"/>
      <c r="YJ103" s="81"/>
      <c r="YK103" s="81"/>
      <c r="YL103" s="81"/>
      <c r="YM103" s="81"/>
      <c r="YN103" s="81"/>
      <c r="YO103" s="81"/>
      <c r="YP103" s="81"/>
      <c r="YQ103" s="81"/>
      <c r="YR103" s="81"/>
      <c r="YS103" s="81"/>
      <c r="YT103" s="81"/>
      <c r="YU103" s="81"/>
      <c r="YV103" s="81"/>
      <c r="YW103" s="81"/>
      <c r="YX103" s="81"/>
      <c r="YY103" s="81"/>
      <c r="YZ103" s="81"/>
      <c r="ZA103" s="81"/>
      <c r="ZB103" s="81"/>
      <c r="ZC103" s="81"/>
      <c r="ZD103" s="81"/>
      <c r="ZE103" s="81"/>
      <c r="ZF103" s="81"/>
      <c r="ZG103" s="81"/>
      <c r="ZH103" s="81"/>
      <c r="ZI103" s="81"/>
      <c r="ZJ103" s="81"/>
      <c r="ZK103" s="81"/>
      <c r="ZL103" s="81"/>
      <c r="ZM103" s="81"/>
      <c r="ZN103" s="81"/>
      <c r="ZO103" s="81"/>
      <c r="ZP103" s="81"/>
      <c r="ZQ103" s="81"/>
      <c r="ZR103" s="81"/>
      <c r="ZS103" s="81"/>
      <c r="ZT103" s="81"/>
      <c r="ZU103" s="81"/>
      <c r="ZV103" s="81"/>
      <c r="ZW103" s="81"/>
      <c r="ZX103" s="81"/>
      <c r="ZY103" s="81"/>
      <c r="ZZ103" s="81"/>
      <c r="AAA103" s="81"/>
      <c r="AAB103" s="81"/>
      <c r="AAC103" s="81"/>
      <c r="AAD103" s="81"/>
      <c r="AAE103" s="81"/>
      <c r="AAF103" s="81"/>
      <c r="AAG103" s="81"/>
      <c r="AAH103" s="81"/>
      <c r="AAI103" s="81"/>
      <c r="AAJ103" s="81"/>
      <c r="AAK103" s="81"/>
      <c r="AAL103" s="81"/>
      <c r="AAM103" s="81"/>
      <c r="AAN103" s="81"/>
      <c r="AAO103" s="81"/>
      <c r="AAP103" s="81"/>
      <c r="AAQ103" s="81"/>
      <c r="AAR103" s="81"/>
      <c r="AAS103" s="81"/>
      <c r="AAT103" s="81"/>
      <c r="AAU103" s="81"/>
      <c r="AAV103" s="81"/>
      <c r="AAW103" s="81"/>
      <c r="AAX103" s="81"/>
      <c r="AAY103" s="81"/>
      <c r="AAZ103" s="81"/>
      <c r="ABA103" s="81"/>
      <c r="ABB103" s="81"/>
      <c r="ABC103" s="81"/>
      <c r="ABD103" s="81"/>
      <c r="ABE103" s="81"/>
      <c r="ABF103" s="81"/>
      <c r="ABG103" s="81"/>
      <c r="ABH103" s="81"/>
      <c r="ABI103" s="81"/>
      <c r="ABJ103" s="81"/>
      <c r="ABK103" s="81"/>
      <c r="ABL103" s="81"/>
      <c r="ABM103" s="81"/>
      <c r="ABN103" s="81"/>
      <c r="ABO103" s="81"/>
      <c r="ABP103" s="81"/>
      <c r="ABQ103" s="81"/>
      <c r="ABR103" s="81"/>
      <c r="ABS103" s="81"/>
      <c r="ABT103" s="81"/>
      <c r="ABU103" s="81"/>
      <c r="ABV103" s="81"/>
      <c r="ABW103" s="81"/>
      <c r="ABX103" s="81"/>
      <c r="ABY103" s="81"/>
      <c r="ABZ103" s="81"/>
      <c r="ACA103" s="81"/>
      <c r="ACB103" s="81"/>
      <c r="ACC103" s="81"/>
      <c r="ACD103" s="81"/>
      <c r="ACE103" s="81"/>
      <c r="ACF103" s="81"/>
      <c r="ACG103" s="81"/>
      <c r="ACH103" s="81"/>
      <c r="ACI103" s="81"/>
      <c r="ACJ103" s="81"/>
      <c r="ACK103" s="81"/>
      <c r="ACL103" s="81"/>
      <c r="ACM103" s="81"/>
      <c r="ACN103" s="81"/>
      <c r="ACO103" s="81"/>
      <c r="ACP103" s="81"/>
      <c r="ACQ103" s="81"/>
      <c r="ACR103" s="81"/>
      <c r="ACS103" s="81"/>
      <c r="ACT103" s="81"/>
      <c r="ACU103" s="81"/>
      <c r="ACV103" s="81"/>
      <c r="ACW103" s="81"/>
      <c r="ACX103" s="81"/>
      <c r="ACY103" s="81"/>
      <c r="ACZ103" s="81"/>
      <c r="ADA103" s="81"/>
      <c r="ADB103" s="81"/>
      <c r="ADC103" s="81"/>
      <c r="ADD103" s="81"/>
      <c r="ADE103" s="81"/>
      <c r="ADF103" s="81"/>
      <c r="ADG103" s="81"/>
      <c r="ADH103" s="81"/>
      <c r="ADI103" s="81"/>
      <c r="ADJ103" s="81"/>
      <c r="ADK103" s="81"/>
      <c r="ADL103" s="81"/>
      <c r="ADM103" s="81"/>
      <c r="ADN103" s="81"/>
      <c r="ADO103" s="81"/>
      <c r="ADP103" s="81"/>
      <c r="ADQ103" s="81"/>
      <c r="ADR103" s="81"/>
      <c r="ADS103" s="81"/>
      <c r="ADT103" s="81"/>
      <c r="ADU103" s="81"/>
      <c r="ADV103" s="81"/>
      <c r="ADW103" s="81"/>
      <c r="ADX103" s="81"/>
      <c r="ADY103" s="81"/>
      <c r="ADZ103" s="81"/>
      <c r="AEA103" s="81"/>
      <c r="AEB103" s="81"/>
      <c r="AEC103" s="81"/>
      <c r="AED103" s="81"/>
      <c r="AEE103" s="81"/>
      <c r="AEF103" s="81"/>
      <c r="AEG103" s="81"/>
      <c r="AEH103" s="81"/>
      <c r="AEI103" s="81"/>
      <c r="AEJ103" s="81"/>
      <c r="AEK103" s="81"/>
      <c r="AEL103" s="81"/>
      <c r="AEM103" s="81"/>
      <c r="AEN103" s="81"/>
      <c r="AEO103" s="81"/>
      <c r="AEP103" s="81"/>
      <c r="AEQ103" s="81"/>
      <c r="AER103" s="81"/>
      <c r="AES103" s="81"/>
      <c r="AET103" s="81"/>
      <c r="AEU103" s="81"/>
      <c r="AEV103" s="81"/>
      <c r="AEW103" s="81"/>
      <c r="AEX103" s="81"/>
      <c r="AEY103" s="81"/>
      <c r="AEZ103" s="81"/>
      <c r="AFA103" s="81"/>
      <c r="AFB103" s="81"/>
      <c r="AFC103" s="81"/>
      <c r="AFD103" s="81"/>
      <c r="AFE103" s="81"/>
      <c r="AFF103" s="81"/>
      <c r="AFG103" s="81"/>
      <c r="AFH103" s="81"/>
      <c r="AFI103" s="81"/>
      <c r="AFJ103" s="81"/>
      <c r="AFK103" s="81"/>
      <c r="AFL103" s="81"/>
      <c r="AFM103" s="81"/>
      <c r="AFN103" s="81"/>
      <c r="AFO103" s="81"/>
      <c r="AFP103" s="81"/>
      <c r="AFQ103" s="81"/>
      <c r="AFR103" s="81"/>
      <c r="AFS103" s="81"/>
      <c r="AFT103" s="81"/>
      <c r="AFU103" s="81"/>
      <c r="AFV103" s="81"/>
      <c r="AFW103" s="81"/>
      <c r="AFX103" s="81"/>
      <c r="AFY103" s="81"/>
      <c r="AFZ103" s="81"/>
      <c r="AGA103" s="81"/>
      <c r="AGB103" s="81"/>
      <c r="AGC103" s="81"/>
      <c r="AGD103" s="81"/>
      <c r="AGE103" s="81"/>
      <c r="AGF103" s="81"/>
      <c r="AGG103" s="81"/>
      <c r="AGH103" s="81"/>
      <c r="AGI103" s="81"/>
      <c r="AGJ103" s="81"/>
      <c r="AGK103" s="81"/>
      <c r="AGL103" s="81"/>
      <c r="AGM103" s="81"/>
      <c r="AGN103" s="81"/>
      <c r="AGO103" s="81"/>
      <c r="AGP103" s="81"/>
      <c r="AGQ103" s="81"/>
      <c r="AGR103" s="81"/>
      <c r="AGS103" s="81"/>
      <c r="AGT103" s="81"/>
      <c r="AGU103" s="81"/>
      <c r="AGV103" s="81"/>
      <c r="AGW103" s="81"/>
      <c r="AGX103" s="81"/>
      <c r="AGY103" s="81"/>
      <c r="AGZ103" s="81"/>
      <c r="AHA103" s="81"/>
      <c r="AHB103" s="81"/>
      <c r="AHC103" s="81"/>
      <c r="AHD103" s="81"/>
      <c r="AHE103" s="81"/>
      <c r="AHF103" s="81"/>
      <c r="AHG103" s="81"/>
      <c r="AHH103" s="81"/>
      <c r="AHI103" s="81"/>
      <c r="AHJ103" s="81"/>
      <c r="AHK103" s="81"/>
      <c r="AHL103" s="81"/>
      <c r="AHM103" s="81"/>
      <c r="AHN103" s="81"/>
      <c r="AHO103" s="81"/>
      <c r="AHP103" s="81"/>
      <c r="AHQ103" s="81"/>
      <c r="AHR103" s="81"/>
      <c r="AHS103" s="81"/>
      <c r="AHT103" s="81"/>
      <c r="AHU103" s="81"/>
      <c r="AHV103" s="81"/>
      <c r="AHW103" s="81"/>
      <c r="AHX103" s="81"/>
      <c r="AHY103" s="81"/>
      <c r="AHZ103" s="81"/>
      <c r="AIA103" s="81"/>
      <c r="AIB103" s="81"/>
      <c r="AIC103" s="81"/>
      <c r="AID103" s="81"/>
      <c r="AIE103" s="81"/>
      <c r="AIF103" s="81"/>
      <c r="AIG103" s="81"/>
      <c r="AIH103" s="81"/>
      <c r="AII103" s="81"/>
      <c r="AIJ103" s="81"/>
      <c r="AIK103" s="81"/>
      <c r="AIL103" s="81"/>
      <c r="AIM103" s="81"/>
      <c r="AIN103" s="81"/>
      <c r="AIO103" s="81"/>
      <c r="AIP103" s="81"/>
      <c r="AIQ103" s="81"/>
      <c r="AIR103" s="81"/>
      <c r="AIS103" s="81"/>
      <c r="AIT103" s="81"/>
      <c r="AIU103" s="81"/>
      <c r="AIV103" s="81"/>
      <c r="AIW103" s="81"/>
      <c r="AIX103" s="81"/>
      <c r="AIY103" s="81"/>
      <c r="AIZ103" s="81"/>
      <c r="AJA103" s="81"/>
      <c r="AJB103" s="81"/>
      <c r="AJC103" s="81"/>
      <c r="AJD103" s="81"/>
      <c r="AJE103" s="81"/>
      <c r="AJF103" s="81"/>
      <c r="AJG103" s="81"/>
      <c r="AJH103" s="81"/>
      <c r="AJI103" s="81"/>
      <c r="AJJ103" s="81"/>
      <c r="AJK103" s="81"/>
      <c r="AJL103" s="81"/>
      <c r="AJM103" s="81"/>
      <c r="AJN103" s="81"/>
      <c r="AJO103" s="81"/>
      <c r="AJP103" s="81"/>
      <c r="AJQ103" s="81"/>
      <c r="AJR103" s="81"/>
      <c r="AJS103" s="81"/>
      <c r="AJT103" s="81"/>
      <c r="AJU103" s="81"/>
      <c r="AJV103" s="81"/>
      <c r="AJW103" s="81"/>
      <c r="AJX103" s="81"/>
      <c r="AJY103" s="81"/>
      <c r="AJZ103" s="81"/>
      <c r="AKA103" s="81"/>
      <c r="AKB103" s="81"/>
      <c r="AKC103" s="81"/>
      <c r="AKD103" s="81"/>
      <c r="AKE103" s="81"/>
      <c r="AKF103" s="81"/>
      <c r="AKG103" s="81"/>
      <c r="AKH103" s="81"/>
      <c r="AKI103" s="81"/>
      <c r="AKJ103" s="81"/>
      <c r="AKK103" s="81"/>
      <c r="AKL103" s="81"/>
      <c r="AKM103" s="81"/>
      <c r="AKN103" s="81"/>
      <c r="AKO103" s="81"/>
      <c r="AKP103" s="81"/>
      <c r="AKQ103" s="81"/>
      <c r="AKR103" s="81"/>
      <c r="AKS103" s="81"/>
      <c r="AKT103" s="81"/>
      <c r="AKU103" s="81"/>
      <c r="AKV103" s="81"/>
      <c r="AKW103" s="81"/>
      <c r="AKX103" s="81"/>
      <c r="AKY103" s="81"/>
      <c r="AKZ103" s="81"/>
      <c r="ALA103" s="81"/>
      <c r="ALB103" s="81"/>
      <c r="ALC103" s="81"/>
      <c r="ALD103" s="81"/>
      <c r="ALE103" s="81"/>
      <c r="ALF103" s="81"/>
      <c r="ALG103" s="81"/>
      <c r="ALH103" s="81"/>
      <c r="ALI103" s="81"/>
      <c r="ALJ103" s="81"/>
      <c r="ALK103" s="81"/>
      <c r="ALL103" s="81"/>
      <c r="ALM103" s="81"/>
      <c r="ALN103" s="81"/>
      <c r="ALO103" s="81"/>
      <c r="ALP103" s="81"/>
      <c r="ALQ103" s="81"/>
      <c r="ALR103" s="81"/>
      <c r="ALS103" s="81"/>
      <c r="ALT103" s="81"/>
      <c r="ALU103" s="81"/>
      <c r="ALV103" s="81"/>
      <c r="ALW103" s="81"/>
      <c r="ALX103" s="81"/>
      <c r="ALY103" s="81"/>
      <c r="ALZ103" s="81"/>
      <c r="AMA103" s="81"/>
      <c r="AMB103" s="81"/>
      <c r="AMC103" s="81"/>
      <c r="AMD103" s="81"/>
      <c r="AME103" s="81"/>
      <c r="AMF103" s="81"/>
      <c r="AMG103" s="81"/>
      <c r="AMH103" s="81"/>
      <c r="AMI103" s="81"/>
      <c r="AMJ103" s="81"/>
      <c r="AMK103" s="81"/>
      <c r="AML103" s="81"/>
      <c r="AMM103" s="81"/>
      <c r="AMN103" s="81"/>
      <c r="AMO103" s="81"/>
      <c r="AMP103" s="81"/>
      <c r="AMQ103" s="81"/>
      <c r="AMR103" s="81"/>
      <c r="AMS103" s="81"/>
      <c r="AMT103" s="81"/>
      <c r="AMU103" s="81"/>
      <c r="AMV103" s="81"/>
      <c r="AMW103" s="81"/>
      <c r="AMX103" s="81"/>
      <c r="AMY103" s="81"/>
      <c r="AMZ103" s="81"/>
      <c r="ANA103" s="81"/>
      <c r="ANB103" s="81"/>
      <c r="ANC103" s="81"/>
      <c r="AND103" s="81"/>
      <c r="ANE103" s="81"/>
      <c r="ANF103" s="81"/>
      <c r="ANG103" s="81"/>
      <c r="ANH103" s="81"/>
      <c r="ANI103" s="81"/>
      <c r="ANJ103" s="81"/>
      <c r="ANK103" s="81"/>
      <c r="ANL103" s="81"/>
      <c r="ANM103" s="81"/>
      <c r="ANN103" s="81"/>
      <c r="ANO103" s="81"/>
      <c r="ANP103" s="81"/>
      <c r="ANQ103" s="81"/>
      <c r="ANR103" s="81"/>
      <c r="ANS103" s="81"/>
      <c r="ANT103" s="81"/>
      <c r="ANU103" s="81"/>
      <c r="ANV103" s="81"/>
      <c r="ANW103" s="81"/>
      <c r="ANX103" s="81"/>
      <c r="ANY103" s="81"/>
      <c r="ANZ103" s="81"/>
      <c r="AOA103" s="81"/>
      <c r="AOB103" s="81"/>
      <c r="AOC103" s="81"/>
      <c r="AOD103" s="81"/>
      <c r="AOE103" s="81"/>
      <c r="AOF103" s="81"/>
      <c r="AOG103" s="81"/>
      <c r="AOH103" s="81"/>
      <c r="AOI103" s="81"/>
      <c r="AOJ103" s="81"/>
      <c r="AOK103" s="81"/>
      <c r="AOL103" s="81"/>
      <c r="AOM103" s="81"/>
      <c r="AON103" s="81"/>
      <c r="AOO103" s="81"/>
      <c r="AOP103" s="81"/>
      <c r="AOQ103" s="81"/>
      <c r="AOR103" s="81"/>
      <c r="AOS103" s="81"/>
      <c r="AOT103" s="81"/>
      <c r="AOU103" s="81"/>
      <c r="AOV103" s="81"/>
      <c r="AOW103" s="81"/>
      <c r="AOX103" s="81"/>
      <c r="AOY103" s="81"/>
      <c r="AOZ103" s="81"/>
      <c r="APA103" s="81"/>
      <c r="APB103" s="81"/>
      <c r="APC103" s="81"/>
      <c r="APD103" s="81"/>
      <c r="APE103" s="81"/>
      <c r="APF103" s="81"/>
      <c r="APG103" s="81"/>
      <c r="APH103" s="81"/>
      <c r="API103" s="81"/>
      <c r="APJ103" s="81"/>
      <c r="APK103" s="81"/>
      <c r="APL103" s="81"/>
      <c r="APM103" s="81"/>
      <c r="APN103" s="81"/>
      <c r="APO103" s="81"/>
      <c r="APP103" s="81"/>
      <c r="APQ103" s="81"/>
      <c r="APR103" s="81"/>
      <c r="APS103" s="81"/>
      <c r="APT103" s="81"/>
      <c r="APU103" s="81"/>
      <c r="APV103" s="81"/>
      <c r="APW103" s="81"/>
      <c r="APX103" s="81"/>
      <c r="APY103" s="81"/>
      <c r="APZ103" s="81"/>
      <c r="AQA103" s="81"/>
      <c r="AQB103" s="81"/>
      <c r="AQC103" s="81"/>
      <c r="AQD103" s="81"/>
      <c r="AQE103" s="81"/>
      <c r="AQF103" s="81"/>
      <c r="AQG103" s="81"/>
      <c r="AQH103" s="81"/>
      <c r="AQI103" s="81"/>
      <c r="AQJ103" s="81"/>
      <c r="AQK103" s="81"/>
      <c r="AQL103" s="81"/>
      <c r="AQM103" s="81"/>
      <c r="AQN103" s="81"/>
      <c r="AQO103" s="81"/>
      <c r="AQP103" s="81"/>
      <c r="AQQ103" s="81"/>
      <c r="AQR103" s="81"/>
      <c r="AQS103" s="81"/>
      <c r="AQT103" s="81"/>
      <c r="AQU103" s="81"/>
      <c r="AQV103" s="81"/>
      <c r="AQW103" s="81"/>
      <c r="AQX103" s="81"/>
      <c r="AQY103" s="81"/>
      <c r="AQZ103" s="81"/>
      <c r="ARA103" s="81"/>
      <c r="ARB103" s="81"/>
      <c r="ARC103" s="81"/>
      <c r="ARD103" s="81"/>
      <c r="ARE103" s="81"/>
      <c r="ARF103" s="81"/>
      <c r="ARG103" s="81"/>
      <c r="ARH103" s="81"/>
      <c r="ARI103" s="81"/>
      <c r="ARJ103" s="81"/>
      <c r="ARK103" s="81"/>
      <c r="ARL103" s="81"/>
      <c r="ARM103" s="81"/>
      <c r="ARN103" s="81"/>
      <c r="ARO103" s="81"/>
      <c r="ARP103" s="81"/>
      <c r="ARQ103" s="81"/>
      <c r="ARR103" s="81"/>
      <c r="ARS103" s="81"/>
      <c r="ART103" s="81"/>
      <c r="ARU103" s="81"/>
      <c r="ARV103" s="81"/>
      <c r="ARW103" s="81"/>
      <c r="ARX103" s="81"/>
      <c r="ARY103" s="81"/>
      <c r="ARZ103" s="81"/>
      <c r="ASA103" s="81"/>
      <c r="ASB103" s="81"/>
      <c r="ASC103" s="81"/>
      <c r="ASD103" s="81"/>
      <c r="ASE103" s="81"/>
      <c r="ASF103" s="81"/>
      <c r="ASG103" s="81"/>
      <c r="ASH103" s="81"/>
      <c r="ASI103" s="81"/>
      <c r="ASJ103" s="81"/>
      <c r="ASK103" s="81"/>
      <c r="ASL103" s="81"/>
      <c r="ASM103" s="81"/>
      <c r="ASN103" s="81"/>
      <c r="ASO103" s="81"/>
      <c r="ASP103" s="81"/>
      <c r="ASQ103" s="81"/>
      <c r="ASR103" s="81"/>
      <c r="ASS103" s="81"/>
      <c r="AST103" s="81"/>
      <c r="ASU103" s="81"/>
      <c r="ASV103" s="81"/>
      <c r="ASW103" s="81"/>
      <c r="ASX103" s="81"/>
      <c r="ASY103" s="81"/>
      <c r="ASZ103" s="81"/>
      <c r="ATA103" s="81"/>
      <c r="ATB103" s="81"/>
      <c r="ATC103" s="81"/>
      <c r="ATD103" s="81"/>
      <c r="ATE103" s="81"/>
      <c r="ATF103" s="81"/>
      <c r="ATG103" s="81"/>
      <c r="ATH103" s="81"/>
      <c r="ATI103" s="81"/>
      <c r="ATJ103" s="81"/>
      <c r="ATK103" s="81"/>
      <c r="ATL103" s="81"/>
      <c r="ATM103" s="81"/>
      <c r="ATN103" s="81"/>
      <c r="ATO103" s="81"/>
      <c r="ATP103" s="81"/>
      <c r="ATQ103" s="81"/>
      <c r="ATR103" s="81"/>
      <c r="ATS103" s="81"/>
      <c r="ATT103" s="81"/>
      <c r="ATU103" s="81"/>
      <c r="ATV103" s="81"/>
      <c r="ATW103" s="81"/>
      <c r="ATX103" s="81"/>
      <c r="ATY103" s="81"/>
      <c r="ATZ103" s="81"/>
      <c r="AUA103" s="81"/>
      <c r="AUB103" s="81"/>
      <c r="AUC103" s="81"/>
      <c r="AUD103" s="81"/>
      <c r="AUE103" s="81"/>
      <c r="AUF103" s="81"/>
      <c r="AUG103" s="81"/>
      <c r="AUH103" s="81"/>
      <c r="AUI103" s="81"/>
      <c r="AUJ103" s="81"/>
      <c r="AUK103" s="81"/>
      <c r="AUL103" s="81"/>
      <c r="AUM103" s="81"/>
      <c r="AUN103" s="81"/>
      <c r="AUO103" s="81"/>
      <c r="AUP103" s="81"/>
      <c r="AUQ103" s="81"/>
      <c r="AUR103" s="81"/>
      <c r="AUS103" s="81"/>
      <c r="AUT103" s="81"/>
      <c r="AUU103" s="81"/>
      <c r="AUV103" s="81"/>
      <c r="AUW103" s="81"/>
      <c r="AUX103" s="81"/>
      <c r="AUY103" s="81"/>
      <c r="AUZ103" s="81"/>
      <c r="AVA103" s="81"/>
      <c r="AVB103" s="81"/>
      <c r="AVC103" s="81"/>
      <c r="AVD103" s="81"/>
      <c r="AVE103" s="81"/>
      <c r="AVF103" s="81"/>
      <c r="AVG103" s="81"/>
      <c r="AVH103" s="81"/>
      <c r="AVI103" s="81"/>
      <c r="AVJ103" s="81"/>
      <c r="AVK103" s="81"/>
      <c r="AVL103" s="81"/>
      <c r="AVM103" s="81"/>
      <c r="AVN103" s="81"/>
      <c r="AVO103" s="81"/>
      <c r="AVP103" s="81"/>
      <c r="AVQ103" s="81"/>
      <c r="AVR103" s="81"/>
      <c r="AVS103" s="81"/>
      <c r="AVT103" s="81"/>
      <c r="AVU103" s="81"/>
      <c r="AVV103" s="81"/>
      <c r="AVW103" s="81"/>
      <c r="AVX103" s="81"/>
      <c r="AVY103" s="81"/>
      <c r="AVZ103" s="81"/>
      <c r="AWA103" s="81"/>
      <c r="AWB103" s="81"/>
      <c r="AWC103" s="81"/>
      <c r="AWD103" s="81"/>
      <c r="AWE103" s="81"/>
      <c r="AWF103" s="81"/>
      <c r="AWG103" s="81"/>
      <c r="AWH103" s="81"/>
      <c r="AWI103" s="81"/>
      <c r="AWJ103" s="81"/>
      <c r="AWK103" s="81"/>
      <c r="AWL103" s="81"/>
      <c r="AWM103" s="81"/>
      <c r="AWN103" s="81"/>
      <c r="AWO103" s="81"/>
      <c r="AWP103" s="81"/>
      <c r="AWQ103" s="81"/>
      <c r="AWR103" s="81"/>
      <c r="AWS103" s="81"/>
      <c r="AWT103" s="81"/>
      <c r="AWU103" s="81"/>
      <c r="AWV103" s="81"/>
      <c r="AWW103" s="81"/>
      <c r="AWX103" s="81"/>
      <c r="AWY103" s="81"/>
      <c r="AWZ103" s="81"/>
      <c r="AXA103" s="81"/>
      <c r="AXB103" s="81"/>
      <c r="AXC103" s="81"/>
      <c r="AXD103" s="81"/>
      <c r="AXE103" s="81"/>
      <c r="AXF103" s="81"/>
      <c r="AXG103" s="81"/>
      <c r="AXH103" s="81"/>
      <c r="AXI103" s="81"/>
      <c r="AXJ103" s="81"/>
      <c r="AXK103" s="81"/>
      <c r="AXL103" s="81"/>
      <c r="AXM103" s="81"/>
      <c r="AXN103" s="81"/>
      <c r="AXO103" s="81"/>
      <c r="AXP103" s="81"/>
      <c r="AXQ103" s="81"/>
      <c r="AXR103" s="81"/>
      <c r="AXS103" s="81"/>
      <c r="AXT103" s="81"/>
      <c r="AXU103" s="81"/>
      <c r="AXV103" s="81"/>
      <c r="AXW103" s="81"/>
      <c r="AXX103" s="81"/>
      <c r="AXY103" s="81"/>
      <c r="AXZ103" s="81"/>
      <c r="AYA103" s="81"/>
      <c r="AYB103" s="81"/>
      <c r="AYC103" s="81"/>
      <c r="AYD103" s="81"/>
      <c r="AYE103" s="81"/>
      <c r="AYF103" s="81"/>
      <c r="AYG103" s="81"/>
      <c r="AYH103" s="81"/>
      <c r="AYI103" s="81"/>
      <c r="AYJ103" s="81"/>
      <c r="AYK103" s="81"/>
      <c r="AYL103" s="81"/>
      <c r="AYM103" s="81"/>
      <c r="AYN103" s="81"/>
      <c r="AYO103" s="81"/>
      <c r="AYP103" s="81"/>
      <c r="AYQ103" s="81"/>
      <c r="AYR103" s="81"/>
      <c r="AYS103" s="81"/>
      <c r="AYT103" s="81"/>
      <c r="AYU103" s="81"/>
      <c r="AYV103" s="81"/>
      <c r="AYW103" s="81"/>
      <c r="AYX103" s="81"/>
      <c r="AYY103" s="81"/>
      <c r="AYZ103" s="81"/>
      <c r="AZA103" s="81"/>
      <c r="AZB103" s="81"/>
      <c r="AZC103" s="81"/>
      <c r="AZD103" s="81"/>
      <c r="AZE103" s="81"/>
      <c r="AZF103" s="81"/>
      <c r="AZG103" s="81"/>
      <c r="AZH103" s="81"/>
      <c r="AZI103" s="81"/>
      <c r="AZJ103" s="81"/>
      <c r="AZK103" s="81"/>
      <c r="AZL103" s="81"/>
      <c r="AZM103" s="81"/>
      <c r="AZN103" s="81"/>
      <c r="AZO103" s="81"/>
      <c r="AZP103" s="81"/>
      <c r="AZQ103" s="81"/>
      <c r="AZR103" s="81"/>
      <c r="AZS103" s="81"/>
      <c r="AZT103" s="81"/>
      <c r="AZU103" s="81"/>
      <c r="AZV103" s="81"/>
      <c r="AZW103" s="81"/>
      <c r="AZX103" s="81"/>
      <c r="AZY103" s="81"/>
      <c r="AZZ103" s="81"/>
      <c r="BAA103" s="81"/>
      <c r="BAB103" s="81"/>
      <c r="BAC103" s="81"/>
      <c r="BAD103" s="81"/>
      <c r="BAE103" s="81"/>
      <c r="BAF103" s="81"/>
      <c r="BAG103" s="81"/>
      <c r="BAH103" s="81"/>
      <c r="BAI103" s="81"/>
      <c r="BAJ103" s="81"/>
      <c r="BAK103" s="81"/>
      <c r="BAL103" s="81"/>
      <c r="BAM103" s="81"/>
      <c r="BAN103" s="81"/>
      <c r="BAO103" s="81"/>
      <c r="BAP103" s="81"/>
      <c r="BAQ103" s="81"/>
      <c r="BAR103" s="81"/>
      <c r="BAS103" s="81"/>
      <c r="BAT103" s="81"/>
      <c r="BAU103" s="81"/>
      <c r="BAV103" s="81"/>
      <c r="BAW103" s="81"/>
      <c r="BAX103" s="81"/>
      <c r="BAY103" s="81"/>
      <c r="BAZ103" s="81"/>
      <c r="BBA103" s="81"/>
      <c r="BBB103" s="81"/>
      <c r="BBC103" s="81"/>
      <c r="BBD103" s="81"/>
      <c r="BBE103" s="81"/>
      <c r="BBF103" s="81"/>
      <c r="BBG103" s="81"/>
      <c r="BBH103" s="81"/>
      <c r="BBI103" s="81"/>
      <c r="BBJ103" s="81"/>
      <c r="BBK103" s="81"/>
      <c r="BBL103" s="81"/>
      <c r="BBM103" s="81"/>
      <c r="BBN103" s="81"/>
      <c r="BBO103" s="81"/>
      <c r="BBP103" s="81"/>
      <c r="BBQ103" s="81"/>
      <c r="BBR103" s="81"/>
      <c r="BBS103" s="81"/>
      <c r="BBT103" s="81"/>
      <c r="BBU103" s="81"/>
      <c r="BBV103" s="81"/>
      <c r="BBW103" s="81"/>
      <c r="BBX103" s="81"/>
      <c r="BBY103" s="81"/>
      <c r="BBZ103" s="81"/>
      <c r="BCA103" s="81"/>
      <c r="BCB103" s="81"/>
      <c r="BCC103" s="81"/>
      <c r="BCD103" s="81"/>
      <c r="BCE103" s="81"/>
      <c r="BCF103" s="81"/>
      <c r="BCG103" s="81"/>
      <c r="BCH103" s="81"/>
      <c r="BCI103" s="81"/>
      <c r="BCJ103" s="81"/>
      <c r="BCK103" s="81"/>
      <c r="BCL103" s="81"/>
      <c r="BCM103" s="81"/>
      <c r="BCN103" s="81"/>
      <c r="BCO103" s="81"/>
      <c r="BCP103" s="81"/>
      <c r="BCQ103" s="81"/>
      <c r="BCR103" s="81"/>
      <c r="BCS103" s="81"/>
      <c r="BCT103" s="81"/>
      <c r="BCU103" s="81"/>
      <c r="BCV103" s="81"/>
      <c r="BCW103" s="81"/>
      <c r="BCX103" s="81"/>
      <c r="BCY103" s="81"/>
      <c r="BCZ103" s="81"/>
      <c r="BDA103" s="81"/>
      <c r="BDB103" s="81"/>
      <c r="BDC103" s="81"/>
      <c r="BDD103" s="81"/>
      <c r="BDE103" s="81"/>
      <c r="BDF103" s="81"/>
      <c r="BDG103" s="81"/>
      <c r="BDH103" s="81"/>
      <c r="BDI103" s="81"/>
      <c r="BDJ103" s="81"/>
      <c r="BDK103" s="81"/>
      <c r="BDL103" s="81"/>
      <c r="BDM103" s="81"/>
      <c r="BDN103" s="81"/>
      <c r="BDO103" s="81"/>
      <c r="BDP103" s="81"/>
      <c r="BDQ103" s="81"/>
      <c r="BDR103" s="81"/>
      <c r="BDS103" s="81"/>
      <c r="BDT103" s="81"/>
      <c r="BDU103" s="81"/>
      <c r="BDV103" s="81"/>
      <c r="BDW103" s="81"/>
      <c r="BDX103" s="81"/>
      <c r="BDY103" s="81"/>
      <c r="BDZ103" s="81"/>
      <c r="BEA103" s="81"/>
      <c r="BEB103" s="81"/>
      <c r="BEC103" s="81"/>
      <c r="BED103" s="81"/>
      <c r="BEE103" s="81"/>
      <c r="BEF103" s="81"/>
      <c r="BEG103" s="81"/>
      <c r="BEH103" s="81"/>
      <c r="BEI103" s="81"/>
      <c r="BEJ103" s="81"/>
      <c r="BEK103" s="81"/>
      <c r="BEL103" s="81"/>
      <c r="BEM103" s="81"/>
      <c r="BEN103" s="81"/>
      <c r="BEO103" s="81"/>
      <c r="BEP103" s="81"/>
      <c r="BEQ103" s="81"/>
      <c r="BER103" s="81"/>
      <c r="BES103" s="81"/>
      <c r="BET103" s="81"/>
      <c r="BEU103" s="81"/>
      <c r="BEV103" s="81"/>
      <c r="BEW103" s="81"/>
      <c r="BEX103" s="81"/>
      <c r="BEY103" s="81"/>
      <c r="BEZ103" s="81"/>
      <c r="BFA103" s="81"/>
      <c r="BFB103" s="81"/>
      <c r="BFC103" s="81"/>
      <c r="BFD103" s="81"/>
      <c r="BFE103" s="81"/>
      <c r="BFF103" s="81"/>
      <c r="BFG103" s="81"/>
      <c r="BFH103" s="81"/>
      <c r="BFI103" s="81"/>
      <c r="BFJ103" s="81"/>
      <c r="BFK103" s="81"/>
      <c r="BFL103" s="81"/>
      <c r="BFM103" s="81"/>
      <c r="BFN103" s="81"/>
      <c r="BFO103" s="81"/>
      <c r="BFP103" s="81"/>
      <c r="BFQ103" s="81"/>
      <c r="BFR103" s="81"/>
      <c r="BFS103" s="81"/>
      <c r="BFT103" s="81"/>
      <c r="BFU103" s="81"/>
      <c r="BFV103" s="81"/>
      <c r="BFW103" s="81"/>
      <c r="BFX103" s="81"/>
      <c r="BFY103" s="81"/>
      <c r="BFZ103" s="81"/>
      <c r="BGA103" s="81"/>
      <c r="BGB103" s="81"/>
      <c r="BGC103" s="81"/>
      <c r="BGD103" s="81"/>
      <c r="BGE103" s="81"/>
      <c r="BGF103" s="81"/>
      <c r="BGG103" s="81"/>
      <c r="BGH103" s="81"/>
      <c r="BGI103" s="81"/>
      <c r="BGJ103" s="81"/>
      <c r="BGK103" s="81"/>
      <c r="BGL103" s="81"/>
      <c r="BGM103" s="81"/>
      <c r="BGN103" s="81"/>
      <c r="BGO103" s="81"/>
      <c r="BGP103" s="81"/>
      <c r="BGQ103" s="81"/>
      <c r="BGR103" s="81"/>
      <c r="BGS103" s="81"/>
      <c r="BGT103" s="81"/>
      <c r="BGU103" s="81"/>
      <c r="BGV103" s="81"/>
      <c r="BGW103" s="81"/>
      <c r="BGX103" s="81"/>
      <c r="BGY103" s="81"/>
      <c r="BGZ103" s="81"/>
      <c r="BHA103" s="81"/>
      <c r="BHB103" s="81"/>
      <c r="BHC103" s="81"/>
      <c r="BHD103" s="81"/>
      <c r="BHE103" s="81"/>
      <c r="BHF103" s="81"/>
      <c r="BHG103" s="81"/>
      <c r="BHH103" s="81"/>
      <c r="BHI103" s="81"/>
      <c r="BHJ103" s="81"/>
      <c r="BHK103" s="81"/>
      <c r="BHL103" s="81"/>
      <c r="BHM103" s="81"/>
      <c r="BHN103" s="81"/>
      <c r="BHO103" s="81"/>
      <c r="BHP103" s="81"/>
      <c r="BHQ103" s="81"/>
      <c r="BHR103" s="81"/>
      <c r="BHS103" s="81"/>
      <c r="BHT103" s="81"/>
      <c r="BHU103" s="81"/>
      <c r="BHV103" s="81"/>
      <c r="BHW103" s="81"/>
      <c r="BHX103" s="81"/>
      <c r="BHY103" s="81"/>
      <c r="BHZ103" s="81"/>
      <c r="BIA103" s="81"/>
      <c r="BIB103" s="81"/>
      <c r="BIC103" s="81"/>
      <c r="BID103" s="81"/>
      <c r="BIE103" s="81"/>
      <c r="BIF103" s="81"/>
      <c r="BIG103" s="81"/>
      <c r="BIH103" s="81"/>
      <c r="BII103" s="81"/>
      <c r="BIJ103" s="81"/>
      <c r="BIK103" s="81"/>
      <c r="BIL103" s="81"/>
      <c r="BIM103" s="81"/>
      <c r="BIN103" s="81"/>
      <c r="BIO103" s="81"/>
      <c r="BIP103" s="81"/>
      <c r="BIQ103" s="81"/>
      <c r="BIR103" s="81"/>
      <c r="BIS103" s="81"/>
      <c r="BIT103" s="81"/>
      <c r="BIU103" s="81"/>
      <c r="BIV103" s="81"/>
      <c r="BIW103" s="81"/>
      <c r="BIX103" s="81"/>
      <c r="BIY103" s="81"/>
      <c r="BIZ103" s="81"/>
      <c r="BJA103" s="81"/>
      <c r="BJB103" s="81"/>
      <c r="BJC103" s="81"/>
      <c r="BJD103" s="81"/>
      <c r="BJE103" s="81"/>
      <c r="BJF103" s="81"/>
      <c r="BJG103" s="81"/>
      <c r="BJH103" s="81"/>
      <c r="BJI103" s="81"/>
      <c r="BJJ103" s="81"/>
      <c r="BJK103" s="81"/>
      <c r="BJL103" s="81"/>
      <c r="BJM103" s="81"/>
      <c r="BJN103" s="81"/>
      <c r="BJO103" s="81"/>
      <c r="BJP103" s="81"/>
      <c r="BJQ103" s="81"/>
      <c r="BJR103" s="81"/>
      <c r="BJS103" s="81"/>
      <c r="BJT103" s="81"/>
      <c r="BJU103" s="81"/>
      <c r="BJV103" s="81"/>
      <c r="BJW103" s="81"/>
      <c r="BJX103" s="81"/>
      <c r="BJY103" s="81"/>
      <c r="BJZ103" s="81"/>
      <c r="BKA103" s="81"/>
      <c r="BKB103" s="81"/>
      <c r="BKC103" s="81"/>
      <c r="BKD103" s="81"/>
      <c r="BKE103" s="81"/>
      <c r="BKF103" s="81"/>
      <c r="BKG103" s="81"/>
      <c r="BKH103" s="81"/>
      <c r="BKI103" s="81"/>
      <c r="BKJ103" s="81"/>
      <c r="BKK103" s="81"/>
      <c r="BKL103" s="81"/>
      <c r="BKM103" s="81"/>
      <c r="BKN103" s="81"/>
      <c r="BKO103" s="81"/>
      <c r="BKP103" s="81"/>
      <c r="BKQ103" s="81"/>
      <c r="BKR103" s="81"/>
      <c r="BKS103" s="81"/>
      <c r="BKT103" s="81"/>
      <c r="BKU103" s="81"/>
      <c r="BKV103" s="81"/>
      <c r="BKW103" s="81"/>
      <c r="BKX103" s="81"/>
      <c r="BKY103" s="81"/>
      <c r="BKZ103" s="81"/>
      <c r="BLA103" s="81"/>
      <c r="BLB103" s="81"/>
      <c r="BLC103" s="81"/>
      <c r="BLD103" s="81"/>
      <c r="BLE103" s="81"/>
      <c r="BLF103" s="81"/>
      <c r="BLG103" s="81"/>
      <c r="BLH103" s="81"/>
      <c r="BLI103" s="81"/>
      <c r="BLJ103" s="81"/>
      <c r="BLK103" s="81"/>
      <c r="BLL103" s="81"/>
      <c r="BLM103" s="81"/>
      <c r="BLN103" s="81"/>
      <c r="BLO103" s="81"/>
      <c r="BLP103" s="81"/>
      <c r="BLQ103" s="81"/>
      <c r="BLR103" s="81"/>
      <c r="BLS103" s="81"/>
      <c r="BLT103" s="81"/>
      <c r="BLU103" s="81"/>
      <c r="BLV103" s="81"/>
      <c r="BLW103" s="81"/>
      <c r="BLX103" s="81"/>
      <c r="BLY103" s="81"/>
      <c r="BLZ103" s="81"/>
      <c r="BMA103" s="81"/>
      <c r="BMB103" s="81"/>
      <c r="BMC103" s="81"/>
      <c r="BMD103" s="81"/>
      <c r="BME103" s="81"/>
      <c r="BMF103" s="81"/>
      <c r="BMG103" s="81"/>
      <c r="BMH103" s="81"/>
      <c r="BMI103" s="81"/>
      <c r="BMJ103" s="81"/>
      <c r="BMK103" s="81"/>
      <c r="BML103" s="81"/>
      <c r="BMM103" s="81"/>
      <c r="BMN103" s="81"/>
      <c r="BMO103" s="81"/>
      <c r="BMP103" s="81"/>
      <c r="BMQ103" s="81"/>
      <c r="BMR103" s="81"/>
      <c r="BMS103" s="81"/>
      <c r="BMT103" s="81"/>
      <c r="BMU103" s="81"/>
      <c r="BMV103" s="81"/>
      <c r="BMW103" s="81"/>
      <c r="BMX103" s="81"/>
      <c r="BMY103" s="81"/>
      <c r="BMZ103" s="81"/>
      <c r="BNA103" s="81"/>
      <c r="BNB103" s="81"/>
      <c r="BNC103" s="81"/>
      <c r="BND103" s="81"/>
      <c r="BNE103" s="81"/>
      <c r="BNF103" s="81"/>
      <c r="BNG103" s="81"/>
      <c r="BNH103" s="81"/>
      <c r="BNI103" s="81"/>
      <c r="BNJ103" s="81"/>
      <c r="BNK103" s="81"/>
      <c r="BNL103" s="81"/>
      <c r="BNM103" s="81"/>
      <c r="BNN103" s="81"/>
      <c r="BNO103" s="81"/>
      <c r="BNP103" s="81"/>
      <c r="BNQ103" s="81"/>
      <c r="BNR103" s="81"/>
      <c r="BNS103" s="81"/>
      <c r="BNT103" s="81"/>
      <c r="BNU103" s="81"/>
      <c r="BNV103" s="81"/>
      <c r="BNW103" s="81"/>
      <c r="BNX103" s="81"/>
      <c r="BNY103" s="81"/>
      <c r="BNZ103" s="81"/>
      <c r="BOA103" s="81"/>
      <c r="BOB103" s="81"/>
      <c r="BOC103" s="81"/>
      <c r="BOD103" s="81"/>
      <c r="BOE103" s="81"/>
      <c r="BOF103" s="81"/>
      <c r="BOG103" s="81"/>
      <c r="BOH103" s="81"/>
      <c r="BOI103" s="81"/>
      <c r="BOJ103" s="81"/>
      <c r="BOK103" s="81"/>
      <c r="BOL103" s="81"/>
      <c r="BOM103" s="81"/>
      <c r="BON103" s="81"/>
      <c r="BOO103" s="81"/>
      <c r="BOP103" s="81"/>
      <c r="BOQ103" s="81"/>
      <c r="BOR103" s="81"/>
      <c r="BOS103" s="81"/>
      <c r="BOT103" s="81"/>
      <c r="BOU103" s="81"/>
      <c r="BOV103" s="81"/>
      <c r="BOW103" s="81"/>
      <c r="BOX103" s="81"/>
      <c r="BOY103" s="81"/>
      <c r="BOZ103" s="81"/>
      <c r="BPA103" s="81"/>
      <c r="BPB103" s="81"/>
      <c r="BPC103" s="81"/>
      <c r="BPD103" s="81"/>
      <c r="BPE103" s="81"/>
      <c r="BPF103" s="81"/>
      <c r="BPG103" s="81"/>
      <c r="BPH103" s="81"/>
      <c r="BPI103" s="81"/>
      <c r="BPJ103" s="81"/>
      <c r="BPK103" s="81"/>
      <c r="BPL103" s="81"/>
      <c r="BPM103" s="81"/>
      <c r="BPN103" s="81"/>
      <c r="BPO103" s="81"/>
      <c r="BPP103" s="81"/>
      <c r="BPQ103" s="81"/>
      <c r="BPR103" s="81"/>
      <c r="BPS103" s="81"/>
      <c r="BPT103" s="81"/>
      <c r="BPU103" s="81"/>
      <c r="BPV103" s="81"/>
      <c r="BPW103" s="81"/>
      <c r="BPX103" s="81"/>
      <c r="BPY103" s="81"/>
      <c r="BPZ103" s="81"/>
      <c r="BQA103" s="81"/>
      <c r="BQB103" s="81"/>
      <c r="BQC103" s="81"/>
      <c r="BQD103" s="81"/>
      <c r="BQE103" s="81"/>
      <c r="BQF103" s="81"/>
      <c r="BQG103" s="81"/>
      <c r="BQH103" s="81"/>
      <c r="BQI103" s="81"/>
      <c r="BQJ103" s="81"/>
      <c r="BQK103" s="81"/>
      <c r="BQL103" s="81"/>
      <c r="BQM103" s="81"/>
      <c r="BQN103" s="81"/>
      <c r="BQO103" s="81"/>
      <c r="BQP103" s="81"/>
      <c r="BQQ103" s="81"/>
      <c r="BQR103" s="81"/>
      <c r="BQS103" s="81"/>
      <c r="BQT103" s="81"/>
      <c r="BQU103" s="81"/>
      <c r="BQV103" s="81"/>
      <c r="BQW103" s="81"/>
      <c r="BQX103" s="81"/>
      <c r="BQY103" s="81"/>
      <c r="BQZ103" s="81"/>
      <c r="BRA103" s="81"/>
      <c r="BRB103" s="81"/>
      <c r="BRC103" s="81"/>
      <c r="BRD103" s="81"/>
      <c r="BRE103" s="81"/>
      <c r="BRF103" s="81"/>
      <c r="BRG103" s="81"/>
      <c r="BRH103" s="81"/>
      <c r="BRI103" s="81"/>
      <c r="BRJ103" s="81"/>
      <c r="BRK103" s="81"/>
      <c r="BRL103" s="81"/>
      <c r="BRM103" s="81"/>
      <c r="BRN103" s="81"/>
      <c r="BRO103" s="81"/>
      <c r="BRP103" s="81"/>
      <c r="BRQ103" s="81"/>
      <c r="BRR103" s="81"/>
      <c r="BRS103" s="81"/>
      <c r="BRT103" s="81"/>
      <c r="BRU103" s="81"/>
      <c r="BRV103" s="81"/>
      <c r="BRW103" s="81"/>
      <c r="BRX103" s="81"/>
      <c r="BRY103" s="81"/>
      <c r="BRZ103" s="81"/>
      <c r="BSA103" s="81"/>
      <c r="BSB103" s="81"/>
      <c r="BSC103" s="81"/>
      <c r="BSD103" s="81"/>
      <c r="BSE103" s="81"/>
      <c r="BSF103" s="81"/>
      <c r="BSG103" s="81"/>
      <c r="BSH103" s="81"/>
      <c r="BSI103" s="81"/>
      <c r="BSJ103" s="81"/>
      <c r="BSK103" s="81"/>
      <c r="BSL103" s="81"/>
      <c r="BSM103" s="81"/>
      <c r="BSN103" s="81"/>
      <c r="BSO103" s="81"/>
      <c r="BSP103" s="81"/>
      <c r="BSQ103" s="81"/>
      <c r="BSR103" s="81"/>
      <c r="BSS103" s="81"/>
      <c r="BST103" s="81"/>
      <c r="BSU103" s="81"/>
      <c r="BSV103" s="81"/>
      <c r="BSW103" s="81"/>
      <c r="BSX103" s="81"/>
      <c r="BSY103" s="81"/>
      <c r="BSZ103" s="81"/>
      <c r="BTA103" s="81"/>
      <c r="BTB103" s="81"/>
      <c r="BTC103" s="81"/>
      <c r="BTD103" s="81"/>
      <c r="BTE103" s="81"/>
      <c r="BTF103" s="81"/>
      <c r="BTG103" s="81"/>
      <c r="BTH103" s="81"/>
      <c r="BTI103" s="81"/>
      <c r="BTJ103" s="81"/>
      <c r="BTK103" s="81"/>
      <c r="BTL103" s="81"/>
      <c r="BTM103" s="81"/>
      <c r="BTN103" s="81"/>
      <c r="BTO103" s="81"/>
      <c r="BTP103" s="81"/>
      <c r="BTQ103" s="81"/>
      <c r="BTR103" s="81"/>
      <c r="BTS103" s="81"/>
      <c r="BTT103" s="81"/>
      <c r="BTU103" s="81"/>
      <c r="BTV103" s="81"/>
      <c r="BTW103" s="81"/>
      <c r="BTX103" s="81"/>
      <c r="BTY103" s="81"/>
      <c r="BTZ103" s="81"/>
      <c r="BUA103" s="81"/>
      <c r="BUB103" s="81"/>
      <c r="BUC103" s="81"/>
      <c r="BUD103" s="81"/>
      <c r="BUE103" s="81"/>
      <c r="BUF103" s="81"/>
      <c r="BUG103" s="81"/>
      <c r="BUH103" s="81"/>
      <c r="BUI103" s="81"/>
      <c r="BUJ103" s="81"/>
      <c r="BUK103" s="81"/>
      <c r="BUL103" s="81"/>
      <c r="BUM103" s="81"/>
      <c r="BUN103" s="81"/>
      <c r="BUO103" s="81"/>
      <c r="BUP103" s="81"/>
      <c r="BUQ103" s="81"/>
      <c r="BUR103" s="81"/>
      <c r="BUS103" s="81"/>
      <c r="BUT103" s="81"/>
      <c r="BUU103" s="81"/>
      <c r="BUV103" s="81"/>
      <c r="BUW103" s="81"/>
      <c r="BUX103" s="81"/>
      <c r="BUY103" s="81"/>
      <c r="BUZ103" s="81"/>
      <c r="BVA103" s="81"/>
      <c r="BVB103" s="81"/>
      <c r="BVC103" s="81"/>
      <c r="BVD103" s="81"/>
      <c r="BVE103" s="81"/>
      <c r="BVF103" s="81"/>
      <c r="BVG103" s="81"/>
      <c r="BVH103" s="81"/>
      <c r="BVI103" s="81"/>
      <c r="BVJ103" s="81"/>
      <c r="BVK103" s="81"/>
      <c r="BVL103" s="81"/>
      <c r="BVM103" s="81"/>
      <c r="BVN103" s="81"/>
      <c r="BVO103" s="81"/>
      <c r="BVP103" s="81"/>
      <c r="BVQ103" s="81"/>
      <c r="BVR103" s="81"/>
      <c r="BVS103" s="81"/>
      <c r="BVT103" s="81"/>
      <c r="BVU103" s="81"/>
      <c r="BVV103" s="81"/>
      <c r="BVW103" s="81"/>
      <c r="BVX103" s="81"/>
      <c r="BVY103" s="81"/>
      <c r="BVZ103" s="81"/>
      <c r="BWA103" s="81"/>
      <c r="BWB103" s="81"/>
      <c r="BWC103" s="81"/>
      <c r="BWD103" s="81"/>
      <c r="BWE103" s="81"/>
      <c r="BWF103" s="81"/>
      <c r="BWG103" s="81"/>
      <c r="BWH103" s="81"/>
      <c r="BWI103" s="81"/>
      <c r="BWJ103" s="81"/>
      <c r="BWK103" s="81"/>
      <c r="BWL103" s="81"/>
      <c r="BWM103" s="81"/>
      <c r="BWN103" s="81"/>
      <c r="BWO103" s="81"/>
      <c r="BWP103" s="81"/>
      <c r="BWQ103" s="81"/>
      <c r="BWR103" s="81"/>
      <c r="BWS103" s="81"/>
      <c r="BWT103" s="81"/>
      <c r="BWU103" s="81"/>
      <c r="BWV103" s="81"/>
      <c r="BWW103" s="81"/>
      <c r="BWX103" s="81"/>
      <c r="BWY103" s="81"/>
      <c r="BWZ103" s="81"/>
      <c r="BXA103" s="81"/>
      <c r="BXB103" s="81"/>
      <c r="BXC103" s="81"/>
      <c r="BXD103" s="81"/>
      <c r="BXE103" s="81"/>
      <c r="BXF103" s="81"/>
      <c r="BXG103" s="81"/>
      <c r="BXH103" s="81"/>
      <c r="BXI103" s="81"/>
      <c r="BXJ103" s="81"/>
      <c r="BXK103" s="81"/>
      <c r="BXL103" s="81"/>
      <c r="BXM103" s="81"/>
      <c r="BXN103" s="81"/>
      <c r="BXO103" s="81"/>
      <c r="BXP103" s="81"/>
      <c r="BXQ103" s="81"/>
      <c r="BXR103" s="81"/>
      <c r="BXS103" s="81"/>
      <c r="BXT103" s="81"/>
      <c r="BXU103" s="81"/>
      <c r="BXV103" s="81"/>
      <c r="BXW103" s="81"/>
      <c r="BXX103" s="81"/>
      <c r="BXY103" s="81"/>
      <c r="BXZ103" s="81"/>
      <c r="BYA103" s="81"/>
      <c r="BYB103" s="81"/>
      <c r="BYC103" s="81"/>
      <c r="BYD103" s="81"/>
      <c r="BYE103" s="81"/>
      <c r="BYF103" s="81"/>
      <c r="BYG103" s="81"/>
      <c r="BYH103" s="81"/>
      <c r="BYI103" s="81"/>
      <c r="BYJ103" s="81"/>
      <c r="BYK103" s="81"/>
      <c r="BYL103" s="81"/>
      <c r="BYM103" s="81"/>
      <c r="BYN103" s="81"/>
      <c r="BYO103" s="81"/>
      <c r="BYP103" s="81"/>
      <c r="BYQ103" s="81"/>
      <c r="BYR103" s="81"/>
      <c r="BYS103" s="81"/>
      <c r="BYT103" s="81"/>
      <c r="BYU103" s="81"/>
      <c r="BYV103" s="81"/>
      <c r="BYW103" s="81"/>
      <c r="BYX103" s="81"/>
      <c r="BYY103" s="81"/>
      <c r="BYZ103" s="81"/>
      <c r="BZA103" s="81"/>
      <c r="BZB103" s="81"/>
      <c r="BZC103" s="81"/>
      <c r="BZD103" s="81"/>
      <c r="BZE103" s="81"/>
      <c r="BZF103" s="81"/>
      <c r="BZG103" s="81"/>
      <c r="BZH103" s="81"/>
      <c r="BZI103" s="81"/>
      <c r="BZJ103" s="81"/>
      <c r="BZK103" s="81"/>
      <c r="BZL103" s="81"/>
      <c r="BZM103" s="81"/>
      <c r="BZN103" s="81"/>
      <c r="BZO103" s="81"/>
      <c r="BZP103" s="81"/>
      <c r="BZQ103" s="81"/>
      <c r="BZR103" s="81"/>
      <c r="BZS103" s="81"/>
      <c r="BZT103" s="81"/>
      <c r="BZU103" s="81"/>
      <c r="BZV103" s="81"/>
      <c r="BZW103" s="81"/>
      <c r="BZX103" s="81"/>
      <c r="BZY103" s="81"/>
      <c r="BZZ103" s="81"/>
      <c r="CAA103" s="81"/>
      <c r="CAB103" s="81"/>
      <c r="CAC103" s="81"/>
      <c r="CAD103" s="81"/>
      <c r="CAE103" s="81"/>
      <c r="CAF103" s="81"/>
      <c r="CAG103" s="81"/>
      <c r="CAH103" s="81"/>
      <c r="CAI103" s="81"/>
      <c r="CAJ103" s="81"/>
      <c r="CAK103" s="81"/>
      <c r="CAL103" s="81"/>
      <c r="CAM103" s="81"/>
      <c r="CAN103" s="81"/>
      <c r="CAO103" s="81"/>
      <c r="CAP103" s="81"/>
      <c r="CAQ103" s="81"/>
      <c r="CAR103" s="81"/>
      <c r="CAS103" s="81"/>
      <c r="CAT103" s="81"/>
      <c r="CAU103" s="81"/>
      <c r="CAV103" s="81"/>
      <c r="CAW103" s="81"/>
      <c r="CAX103" s="81"/>
      <c r="CAY103" s="81"/>
      <c r="CAZ103" s="81"/>
      <c r="CBA103" s="81"/>
      <c r="CBB103" s="81"/>
      <c r="CBC103" s="81"/>
      <c r="CBD103" s="81"/>
      <c r="CBE103" s="81"/>
      <c r="CBF103" s="81"/>
      <c r="CBG103" s="81"/>
      <c r="CBH103" s="81"/>
      <c r="CBI103" s="81"/>
      <c r="CBJ103" s="81"/>
      <c r="CBK103" s="81"/>
      <c r="CBL103" s="81"/>
      <c r="CBM103" s="81"/>
      <c r="CBN103" s="81"/>
      <c r="CBO103" s="81"/>
      <c r="CBP103" s="81"/>
      <c r="CBQ103" s="81"/>
      <c r="CBR103" s="81"/>
      <c r="CBS103" s="81"/>
      <c r="CBT103" s="81"/>
      <c r="CBU103" s="81"/>
      <c r="CBV103" s="81"/>
      <c r="CBW103" s="81"/>
      <c r="CBX103" s="81"/>
      <c r="CBY103" s="81"/>
      <c r="CBZ103" s="81"/>
      <c r="CCA103" s="81"/>
      <c r="CCB103" s="81"/>
      <c r="CCC103" s="81"/>
      <c r="CCD103" s="81"/>
      <c r="CCE103" s="81"/>
      <c r="CCF103" s="81"/>
      <c r="CCG103" s="81"/>
      <c r="CCH103" s="81"/>
      <c r="CCI103" s="81"/>
      <c r="CCJ103" s="81"/>
      <c r="CCK103" s="81"/>
      <c r="CCL103" s="81"/>
      <c r="CCM103" s="81"/>
      <c r="CCN103" s="81"/>
      <c r="CCO103" s="81"/>
      <c r="CCP103" s="81"/>
      <c r="CCQ103" s="81"/>
      <c r="CCR103" s="81"/>
      <c r="CCS103" s="81"/>
      <c r="CCT103" s="81"/>
      <c r="CCU103" s="81"/>
      <c r="CCV103" s="81"/>
      <c r="CCW103" s="81"/>
      <c r="CCX103" s="81"/>
      <c r="CCY103" s="81"/>
      <c r="CCZ103" s="81"/>
      <c r="CDA103" s="81"/>
      <c r="CDB103" s="81"/>
      <c r="CDC103" s="81"/>
      <c r="CDD103" s="81"/>
      <c r="CDE103" s="81"/>
      <c r="CDF103" s="81"/>
      <c r="CDG103" s="81"/>
      <c r="CDH103" s="81"/>
      <c r="CDI103" s="81"/>
      <c r="CDJ103" s="81"/>
      <c r="CDK103" s="81"/>
      <c r="CDL103" s="81"/>
      <c r="CDM103" s="81"/>
      <c r="CDN103" s="81"/>
      <c r="CDO103" s="81"/>
      <c r="CDP103" s="81"/>
      <c r="CDQ103" s="81"/>
      <c r="CDR103" s="81"/>
      <c r="CDS103" s="81"/>
      <c r="CDT103" s="81"/>
      <c r="CDU103" s="81"/>
      <c r="CDV103" s="81"/>
      <c r="CDW103" s="81"/>
      <c r="CDX103" s="81"/>
      <c r="CDY103" s="81"/>
      <c r="CDZ103" s="81"/>
      <c r="CEA103" s="81"/>
      <c r="CEB103" s="81"/>
      <c r="CEC103" s="81"/>
      <c r="CED103" s="81"/>
      <c r="CEE103" s="81"/>
      <c r="CEF103" s="81"/>
      <c r="CEG103" s="81"/>
      <c r="CEH103" s="81"/>
      <c r="CEI103" s="81"/>
      <c r="CEJ103" s="81"/>
      <c r="CEK103" s="81"/>
      <c r="CEL103" s="81"/>
      <c r="CEM103" s="81"/>
      <c r="CEN103" s="81"/>
      <c r="CEO103" s="81"/>
      <c r="CEP103" s="81"/>
      <c r="CEQ103" s="81"/>
      <c r="CER103" s="81"/>
      <c r="CES103" s="81"/>
      <c r="CET103" s="81"/>
      <c r="CEU103" s="81"/>
      <c r="CEV103" s="81"/>
      <c r="CEW103" s="81"/>
      <c r="CEX103" s="81"/>
      <c r="CEY103" s="81"/>
      <c r="CEZ103" s="81"/>
      <c r="CFA103" s="81"/>
      <c r="CFB103" s="81"/>
      <c r="CFC103" s="81"/>
      <c r="CFD103" s="81"/>
      <c r="CFE103" s="81"/>
      <c r="CFF103" s="81"/>
      <c r="CFG103" s="81"/>
      <c r="CFH103" s="81"/>
      <c r="CFI103" s="81"/>
      <c r="CFJ103" s="81"/>
      <c r="CFK103" s="81"/>
      <c r="CFL103" s="81"/>
      <c r="CFM103" s="81"/>
      <c r="CFN103" s="81"/>
      <c r="CFO103" s="81"/>
      <c r="CFP103" s="81"/>
      <c r="CFQ103" s="81"/>
      <c r="CFR103" s="81"/>
      <c r="CFS103" s="81"/>
      <c r="CFT103" s="81"/>
      <c r="CFU103" s="81"/>
      <c r="CFV103" s="81"/>
      <c r="CFW103" s="81"/>
      <c r="CFX103" s="81"/>
      <c r="CFY103" s="81"/>
      <c r="CFZ103" s="81"/>
      <c r="CGA103" s="81"/>
      <c r="CGB103" s="81"/>
      <c r="CGC103" s="81"/>
      <c r="CGD103" s="81"/>
      <c r="CGE103" s="81"/>
      <c r="CGF103" s="81"/>
      <c r="CGG103" s="81"/>
      <c r="CGH103" s="81"/>
      <c r="CGI103" s="81"/>
      <c r="CGJ103" s="81"/>
      <c r="CGK103" s="81"/>
      <c r="CGL103" s="81"/>
      <c r="CGM103" s="81"/>
      <c r="CGN103" s="81"/>
      <c r="CGO103" s="81"/>
      <c r="CGP103" s="81"/>
      <c r="CGQ103" s="81"/>
      <c r="CGR103" s="81"/>
      <c r="CGS103" s="81"/>
      <c r="CGT103" s="81"/>
      <c r="CGU103" s="81"/>
      <c r="CGV103" s="81"/>
      <c r="CGW103" s="81"/>
      <c r="CGX103" s="81"/>
      <c r="CGY103" s="81"/>
      <c r="CGZ103" s="81"/>
      <c r="CHA103" s="81"/>
      <c r="CHB103" s="81"/>
      <c r="CHC103" s="81"/>
      <c r="CHD103" s="81"/>
      <c r="CHE103" s="81"/>
      <c r="CHF103" s="81"/>
      <c r="CHG103" s="81"/>
      <c r="CHH103" s="81"/>
      <c r="CHI103" s="81"/>
      <c r="CHJ103" s="81"/>
      <c r="CHK103" s="81"/>
      <c r="CHL103" s="81"/>
      <c r="CHM103" s="81"/>
      <c r="CHN103" s="81"/>
      <c r="CHO103" s="81"/>
      <c r="CHP103" s="81"/>
      <c r="CHQ103" s="81"/>
      <c r="CHR103" s="81"/>
      <c r="CHS103" s="81"/>
      <c r="CHT103" s="81"/>
      <c r="CHU103" s="81"/>
      <c r="CHV103" s="81"/>
      <c r="CHW103" s="81"/>
      <c r="CHX103" s="81"/>
      <c r="CHY103" s="81"/>
      <c r="CHZ103" s="81"/>
      <c r="CIA103" s="81"/>
      <c r="CIB103" s="81"/>
      <c r="CIC103" s="81"/>
      <c r="CID103" s="81"/>
      <c r="CIE103" s="81"/>
      <c r="CIF103" s="81"/>
      <c r="CIG103" s="81"/>
      <c r="CIH103" s="81"/>
      <c r="CII103" s="81"/>
      <c r="CIJ103" s="81"/>
      <c r="CIK103" s="81"/>
      <c r="CIL103" s="81"/>
      <c r="CIM103" s="81"/>
      <c r="CIN103" s="81"/>
      <c r="CIO103" s="81"/>
      <c r="CIP103" s="81"/>
      <c r="CIQ103" s="81"/>
      <c r="CIR103" s="81"/>
      <c r="CIS103" s="81"/>
      <c r="CIT103" s="81"/>
      <c r="CIU103" s="81"/>
      <c r="CIV103" s="81"/>
      <c r="CIW103" s="81"/>
      <c r="CIX103" s="81"/>
      <c r="CIY103" s="81"/>
      <c r="CIZ103" s="81"/>
      <c r="CJA103" s="81"/>
      <c r="CJB103" s="81"/>
      <c r="CJC103" s="81"/>
      <c r="CJD103" s="81"/>
      <c r="CJE103" s="81"/>
      <c r="CJF103" s="81"/>
      <c r="CJG103" s="81"/>
      <c r="CJH103" s="81"/>
      <c r="CJI103" s="81"/>
      <c r="CJJ103" s="81"/>
      <c r="CJK103" s="81"/>
      <c r="CJL103" s="81"/>
      <c r="CJM103" s="81"/>
      <c r="CJN103" s="81"/>
      <c r="CJO103" s="81"/>
      <c r="CJP103" s="81"/>
      <c r="CJQ103" s="81"/>
      <c r="CJR103" s="81"/>
      <c r="CJS103" s="81"/>
      <c r="CJT103" s="81"/>
      <c r="CJU103" s="81"/>
      <c r="CJV103" s="81"/>
      <c r="CJW103" s="81"/>
      <c r="CJX103" s="81"/>
      <c r="CJY103" s="81"/>
      <c r="CJZ103" s="81"/>
      <c r="CKA103" s="81"/>
      <c r="CKB103" s="81"/>
      <c r="CKC103" s="81"/>
      <c r="CKD103" s="81"/>
      <c r="CKE103" s="81"/>
      <c r="CKF103" s="81"/>
      <c r="CKG103" s="81"/>
      <c r="CKH103" s="81"/>
      <c r="CKI103" s="81"/>
      <c r="CKJ103" s="81"/>
      <c r="CKK103" s="81"/>
      <c r="CKL103" s="81"/>
      <c r="CKM103" s="81"/>
      <c r="CKN103" s="81"/>
      <c r="CKO103" s="81"/>
      <c r="CKP103" s="81"/>
      <c r="CKQ103" s="81"/>
      <c r="CKR103" s="81"/>
      <c r="CKS103" s="81"/>
      <c r="CKT103" s="81"/>
      <c r="CKU103" s="81"/>
      <c r="CKV103" s="81"/>
      <c r="CKW103" s="81"/>
      <c r="CKX103" s="81"/>
      <c r="CKY103" s="81"/>
      <c r="CKZ103" s="81"/>
      <c r="CLA103" s="81"/>
      <c r="CLB103" s="81"/>
      <c r="CLC103" s="81"/>
      <c r="CLD103" s="81"/>
      <c r="CLE103" s="81"/>
      <c r="CLF103" s="81"/>
      <c r="CLG103" s="81"/>
      <c r="CLH103" s="81"/>
      <c r="CLI103" s="81"/>
      <c r="CLJ103" s="81"/>
      <c r="CLK103" s="81"/>
      <c r="CLL103" s="81"/>
      <c r="CLM103" s="81"/>
      <c r="CLN103" s="81"/>
      <c r="CLO103" s="81"/>
      <c r="CLP103" s="81"/>
      <c r="CLQ103" s="81"/>
      <c r="CLR103" s="81"/>
      <c r="CLS103" s="81"/>
      <c r="CLT103" s="81"/>
      <c r="CLU103" s="81"/>
      <c r="CLV103" s="81"/>
      <c r="CLW103" s="81"/>
      <c r="CLX103" s="81"/>
      <c r="CLY103" s="81"/>
      <c r="CLZ103" s="81"/>
      <c r="CMA103" s="81"/>
      <c r="CMB103" s="81"/>
      <c r="CMC103" s="81"/>
      <c r="CMD103" s="81"/>
      <c r="CME103" s="81"/>
      <c r="CMF103" s="81"/>
      <c r="CMG103" s="81"/>
      <c r="CMH103" s="81"/>
      <c r="CMI103" s="81"/>
      <c r="CMJ103" s="81"/>
      <c r="CMK103" s="81"/>
      <c r="CML103" s="81"/>
      <c r="CMM103" s="81"/>
      <c r="CMN103" s="81"/>
      <c r="CMO103" s="81"/>
      <c r="CMP103" s="81"/>
      <c r="CMQ103" s="81"/>
      <c r="CMR103" s="81"/>
      <c r="CMS103" s="81"/>
      <c r="CMT103" s="81"/>
      <c r="CMU103" s="81"/>
      <c r="CMV103" s="81"/>
      <c r="CMW103" s="81"/>
      <c r="CMX103" s="81"/>
      <c r="CMY103" s="81"/>
      <c r="CMZ103" s="81"/>
      <c r="CNA103" s="81"/>
      <c r="CNB103" s="81"/>
      <c r="CNC103" s="81"/>
      <c r="CND103" s="81"/>
      <c r="CNE103" s="81"/>
      <c r="CNF103" s="81"/>
      <c r="CNG103" s="81"/>
      <c r="CNH103" s="81"/>
      <c r="CNI103" s="81"/>
      <c r="CNJ103" s="81"/>
      <c r="CNK103" s="81"/>
      <c r="CNL103" s="81"/>
      <c r="CNM103" s="81"/>
      <c r="CNN103" s="81"/>
      <c r="CNO103" s="81"/>
      <c r="CNP103" s="81"/>
      <c r="CNQ103" s="81"/>
      <c r="CNR103" s="81"/>
      <c r="CNS103" s="81"/>
      <c r="CNT103" s="81"/>
      <c r="CNU103" s="81"/>
      <c r="CNV103" s="81"/>
      <c r="CNW103" s="81"/>
      <c r="CNX103" s="81"/>
      <c r="CNY103" s="81"/>
      <c r="CNZ103" s="81"/>
      <c r="COA103" s="81"/>
      <c r="COB103" s="81"/>
      <c r="COC103" s="81"/>
      <c r="COD103" s="81"/>
      <c r="COE103" s="81"/>
      <c r="COF103" s="81"/>
      <c r="COG103" s="81"/>
      <c r="COH103" s="81"/>
      <c r="COI103" s="81"/>
      <c r="COJ103" s="81"/>
      <c r="COK103" s="81"/>
      <c r="COL103" s="81"/>
      <c r="COM103" s="81"/>
      <c r="CON103" s="81"/>
      <c r="COO103" s="81"/>
      <c r="COP103" s="81"/>
      <c r="COQ103" s="81"/>
      <c r="COR103" s="81"/>
      <c r="COS103" s="81"/>
      <c r="COT103" s="81"/>
      <c r="COU103" s="81"/>
      <c r="COV103" s="81"/>
      <c r="COW103" s="81"/>
      <c r="COX103" s="81"/>
      <c r="COY103" s="81"/>
      <c r="COZ103" s="81"/>
      <c r="CPA103" s="81"/>
      <c r="CPB103" s="81"/>
      <c r="CPC103" s="81"/>
      <c r="CPD103" s="81"/>
      <c r="CPE103" s="81"/>
      <c r="CPF103" s="81"/>
      <c r="CPG103" s="81"/>
      <c r="CPH103" s="81"/>
      <c r="CPI103" s="81"/>
      <c r="CPJ103" s="81"/>
      <c r="CPK103" s="81"/>
      <c r="CPL103" s="81"/>
      <c r="CPM103" s="81"/>
      <c r="CPN103" s="81"/>
      <c r="CPO103" s="81"/>
      <c r="CPP103" s="81"/>
      <c r="CPQ103" s="81"/>
      <c r="CPR103" s="81"/>
      <c r="CPS103" s="81"/>
      <c r="CPT103" s="81"/>
      <c r="CPU103" s="81"/>
      <c r="CPV103" s="81"/>
      <c r="CPW103" s="81"/>
      <c r="CPX103" s="81"/>
      <c r="CPY103" s="81"/>
      <c r="CPZ103" s="81"/>
      <c r="CQA103" s="81"/>
      <c r="CQB103" s="81"/>
      <c r="CQC103" s="81"/>
      <c r="CQD103" s="81"/>
      <c r="CQE103" s="81"/>
      <c r="CQF103" s="81"/>
      <c r="CQG103" s="81"/>
      <c r="CQH103" s="81"/>
      <c r="CQI103" s="81"/>
      <c r="CQJ103" s="81"/>
      <c r="CQK103" s="81"/>
      <c r="CQL103" s="81"/>
      <c r="CQM103" s="81"/>
      <c r="CQN103" s="81"/>
      <c r="CQO103" s="81"/>
      <c r="CQP103" s="81"/>
      <c r="CQQ103" s="81"/>
      <c r="CQR103" s="81"/>
      <c r="CQS103" s="81"/>
      <c r="CQT103" s="81"/>
      <c r="CQU103" s="81"/>
      <c r="CQV103" s="81"/>
      <c r="CQW103" s="81"/>
      <c r="CQX103" s="81"/>
      <c r="CQY103" s="81"/>
      <c r="CQZ103" s="81"/>
      <c r="CRA103" s="81"/>
      <c r="CRB103" s="81"/>
      <c r="CRC103" s="81"/>
      <c r="CRD103" s="81"/>
      <c r="CRE103" s="81"/>
      <c r="CRF103" s="81"/>
      <c r="CRG103" s="81"/>
      <c r="CRH103" s="81"/>
      <c r="CRI103" s="81"/>
      <c r="CRJ103" s="81"/>
      <c r="CRK103" s="81"/>
      <c r="CRL103" s="81"/>
      <c r="CRM103" s="81"/>
      <c r="CRN103" s="81"/>
      <c r="CRO103" s="81"/>
      <c r="CRP103" s="81"/>
      <c r="CRQ103" s="81"/>
      <c r="CRR103" s="81"/>
      <c r="CRS103" s="81"/>
      <c r="CRT103" s="81"/>
      <c r="CRU103" s="81"/>
      <c r="CRV103" s="81"/>
      <c r="CRW103" s="81"/>
      <c r="CRX103" s="81"/>
      <c r="CRY103" s="81"/>
      <c r="CRZ103" s="81"/>
      <c r="CSA103" s="81"/>
      <c r="CSB103" s="81"/>
      <c r="CSC103" s="81"/>
      <c r="CSD103" s="81"/>
      <c r="CSE103" s="81"/>
      <c r="CSF103" s="81"/>
      <c r="CSG103" s="81"/>
      <c r="CSH103" s="81"/>
      <c r="CSI103" s="81"/>
      <c r="CSJ103" s="81"/>
      <c r="CSK103" s="81"/>
      <c r="CSL103" s="81"/>
      <c r="CSM103" s="81"/>
      <c r="CSN103" s="81"/>
      <c r="CSO103" s="81"/>
      <c r="CSP103" s="81"/>
      <c r="CSQ103" s="81"/>
      <c r="CSR103" s="81"/>
      <c r="CSS103" s="81"/>
      <c r="CST103" s="81"/>
      <c r="CSU103" s="81"/>
      <c r="CSV103" s="81"/>
      <c r="CSW103" s="81"/>
      <c r="CSX103" s="81"/>
      <c r="CSY103" s="81"/>
      <c r="CSZ103" s="81"/>
      <c r="CTA103" s="81"/>
      <c r="CTB103" s="81"/>
      <c r="CTC103" s="81"/>
      <c r="CTD103" s="81"/>
      <c r="CTE103" s="81"/>
      <c r="CTF103" s="81"/>
      <c r="CTG103" s="81"/>
      <c r="CTH103" s="81"/>
      <c r="CTI103" s="81"/>
      <c r="CTJ103" s="81"/>
      <c r="CTK103" s="81"/>
      <c r="CTL103" s="81"/>
      <c r="CTM103" s="81"/>
      <c r="CTN103" s="81"/>
      <c r="CTO103" s="81"/>
      <c r="CTP103" s="81"/>
      <c r="CTQ103" s="81"/>
      <c r="CTR103" s="81"/>
      <c r="CTS103" s="81"/>
      <c r="CTT103" s="81"/>
      <c r="CTU103" s="81"/>
      <c r="CTV103" s="81"/>
      <c r="CTW103" s="81"/>
      <c r="CTX103" s="81"/>
      <c r="CTY103" s="81"/>
      <c r="CTZ103" s="81"/>
      <c r="CUA103" s="81"/>
      <c r="CUB103" s="81"/>
      <c r="CUC103" s="81"/>
      <c r="CUD103" s="81"/>
      <c r="CUE103" s="81"/>
      <c r="CUF103" s="81"/>
      <c r="CUG103" s="81"/>
      <c r="CUH103" s="81"/>
      <c r="CUI103" s="81"/>
      <c r="CUJ103" s="81"/>
      <c r="CUK103" s="81"/>
      <c r="CUL103" s="81"/>
      <c r="CUM103" s="81"/>
      <c r="CUN103" s="81"/>
      <c r="CUO103" s="81"/>
      <c r="CUP103" s="81"/>
      <c r="CUQ103" s="81"/>
      <c r="CUR103" s="81"/>
      <c r="CUS103" s="81"/>
      <c r="CUT103" s="81"/>
      <c r="CUU103" s="81"/>
      <c r="CUV103" s="81"/>
      <c r="CUW103" s="81"/>
      <c r="CUX103" s="81"/>
      <c r="CUY103" s="81"/>
      <c r="CUZ103" s="81"/>
      <c r="CVA103" s="81"/>
      <c r="CVB103" s="81"/>
      <c r="CVC103" s="81"/>
      <c r="CVD103" s="81"/>
      <c r="CVE103" s="81"/>
      <c r="CVF103" s="81"/>
      <c r="CVG103" s="81"/>
      <c r="CVH103" s="81"/>
      <c r="CVI103" s="81"/>
      <c r="CVJ103" s="81"/>
      <c r="CVK103" s="81"/>
      <c r="CVL103" s="81"/>
      <c r="CVM103" s="81"/>
      <c r="CVN103" s="81"/>
      <c r="CVO103" s="81"/>
      <c r="CVP103" s="81"/>
      <c r="CVQ103" s="81"/>
      <c r="CVR103" s="81"/>
      <c r="CVS103" s="81"/>
      <c r="CVT103" s="81"/>
      <c r="CVU103" s="81"/>
      <c r="CVV103" s="81"/>
      <c r="CVW103" s="81"/>
      <c r="CVX103" s="81"/>
      <c r="CVY103" s="81"/>
      <c r="CVZ103" s="81"/>
      <c r="CWA103" s="81"/>
      <c r="CWB103" s="81"/>
      <c r="CWC103" s="81"/>
      <c r="CWD103" s="81"/>
      <c r="CWE103" s="81"/>
      <c r="CWF103" s="81"/>
      <c r="CWG103" s="81"/>
      <c r="CWH103" s="81"/>
      <c r="CWI103" s="81"/>
      <c r="CWJ103" s="81"/>
      <c r="CWK103" s="81"/>
      <c r="CWL103" s="81"/>
      <c r="CWM103" s="81"/>
      <c r="CWN103" s="81"/>
      <c r="CWO103" s="81"/>
      <c r="CWP103" s="81"/>
      <c r="CWQ103" s="81"/>
      <c r="CWR103" s="81"/>
      <c r="CWS103" s="81"/>
      <c r="CWT103" s="81"/>
      <c r="CWU103" s="81"/>
      <c r="CWV103" s="81"/>
      <c r="CWW103" s="81"/>
      <c r="CWX103" s="81"/>
      <c r="CWY103" s="81"/>
      <c r="CWZ103" s="81"/>
      <c r="CXA103" s="81"/>
      <c r="CXB103" s="81"/>
      <c r="CXC103" s="81"/>
      <c r="CXD103" s="81"/>
      <c r="CXE103" s="81"/>
      <c r="CXF103" s="81"/>
      <c r="CXG103" s="81"/>
      <c r="CXH103" s="81"/>
      <c r="CXI103" s="81"/>
      <c r="CXJ103" s="81"/>
      <c r="CXK103" s="81"/>
      <c r="CXL103" s="81"/>
      <c r="CXM103" s="81"/>
      <c r="CXN103" s="81"/>
      <c r="CXO103" s="81"/>
      <c r="CXP103" s="81"/>
      <c r="CXQ103" s="81"/>
      <c r="CXR103" s="81"/>
      <c r="CXS103" s="81"/>
      <c r="CXT103" s="81"/>
      <c r="CXU103" s="81"/>
      <c r="CXV103" s="81"/>
      <c r="CXW103" s="81"/>
      <c r="CXX103" s="81"/>
      <c r="CXY103" s="81"/>
      <c r="CXZ103" s="81"/>
      <c r="CYA103" s="81"/>
      <c r="CYB103" s="81"/>
      <c r="CYC103" s="81"/>
      <c r="CYD103" s="81"/>
      <c r="CYE103" s="81"/>
      <c r="CYF103" s="81"/>
      <c r="CYG103" s="81"/>
      <c r="CYH103" s="81"/>
      <c r="CYI103" s="81"/>
      <c r="CYJ103" s="81"/>
      <c r="CYK103" s="81"/>
      <c r="CYL103" s="81"/>
      <c r="CYM103" s="81"/>
      <c r="CYN103" s="81"/>
      <c r="CYO103" s="81"/>
      <c r="CYP103" s="81"/>
      <c r="CYQ103" s="81"/>
      <c r="CYR103" s="81"/>
      <c r="CYS103" s="81"/>
      <c r="CYT103" s="81"/>
      <c r="CYU103" s="81"/>
      <c r="CYV103" s="81"/>
      <c r="CYW103" s="81"/>
      <c r="CYX103" s="81"/>
      <c r="CYY103" s="81"/>
      <c r="CYZ103" s="81"/>
      <c r="CZA103" s="81"/>
      <c r="CZB103" s="81"/>
      <c r="CZC103" s="81"/>
      <c r="CZD103" s="81"/>
      <c r="CZE103" s="81"/>
      <c r="CZF103" s="81"/>
      <c r="CZG103" s="81"/>
      <c r="CZH103" s="81"/>
      <c r="CZI103" s="81"/>
      <c r="CZJ103" s="81"/>
      <c r="CZK103" s="81"/>
      <c r="CZL103" s="81"/>
      <c r="CZM103" s="81"/>
      <c r="CZN103" s="81"/>
      <c r="CZO103" s="81"/>
      <c r="CZP103" s="81"/>
      <c r="CZQ103" s="81"/>
      <c r="CZR103" s="81"/>
      <c r="CZS103" s="81"/>
      <c r="CZT103" s="81"/>
      <c r="CZU103" s="81"/>
      <c r="CZV103" s="81"/>
      <c r="CZW103" s="81"/>
      <c r="CZX103" s="81"/>
      <c r="CZY103" s="81"/>
      <c r="CZZ103" s="81"/>
      <c r="DAA103" s="81"/>
      <c r="DAB103" s="81"/>
      <c r="DAC103" s="81"/>
      <c r="DAD103" s="81"/>
      <c r="DAE103" s="81"/>
      <c r="DAF103" s="81"/>
      <c r="DAG103" s="81"/>
      <c r="DAH103" s="81"/>
      <c r="DAI103" s="81"/>
      <c r="DAJ103" s="81"/>
      <c r="DAK103" s="81"/>
      <c r="DAL103" s="81"/>
      <c r="DAM103" s="81"/>
      <c r="DAN103" s="81"/>
      <c r="DAO103" s="81"/>
      <c r="DAP103" s="81"/>
      <c r="DAQ103" s="81"/>
      <c r="DAR103" s="81"/>
      <c r="DAS103" s="81"/>
      <c r="DAT103" s="81"/>
      <c r="DAU103" s="81"/>
      <c r="DAV103" s="81"/>
      <c r="DAW103" s="81"/>
      <c r="DAX103" s="81"/>
      <c r="DAY103" s="81"/>
      <c r="DAZ103" s="81"/>
      <c r="DBA103" s="81"/>
      <c r="DBB103" s="81"/>
      <c r="DBC103" s="81"/>
      <c r="DBD103" s="81"/>
      <c r="DBE103" s="81"/>
      <c r="DBF103" s="81"/>
      <c r="DBG103" s="81"/>
      <c r="DBH103" s="81"/>
      <c r="DBI103" s="81"/>
      <c r="DBJ103" s="81"/>
      <c r="DBK103" s="81"/>
      <c r="DBL103" s="81"/>
      <c r="DBM103" s="81"/>
      <c r="DBN103" s="81"/>
      <c r="DBO103" s="81"/>
      <c r="DBP103" s="81"/>
      <c r="DBQ103" s="81"/>
      <c r="DBR103" s="81"/>
      <c r="DBS103" s="81"/>
      <c r="DBT103" s="81"/>
      <c r="DBU103" s="81"/>
      <c r="DBV103" s="81"/>
      <c r="DBW103" s="81"/>
      <c r="DBX103" s="81"/>
      <c r="DBY103" s="81"/>
      <c r="DBZ103" s="81"/>
      <c r="DCA103" s="81"/>
      <c r="DCB103" s="81"/>
      <c r="DCC103" s="81"/>
      <c r="DCD103" s="81"/>
      <c r="DCE103" s="81"/>
      <c r="DCF103" s="81"/>
      <c r="DCG103" s="81"/>
      <c r="DCH103" s="81"/>
      <c r="DCI103" s="81"/>
      <c r="DCJ103" s="81"/>
      <c r="DCK103" s="81"/>
      <c r="DCL103" s="81"/>
      <c r="DCM103" s="81"/>
      <c r="DCN103" s="81"/>
      <c r="DCO103" s="81"/>
      <c r="DCP103" s="81"/>
      <c r="DCQ103" s="81"/>
      <c r="DCR103" s="81"/>
      <c r="DCS103" s="81"/>
      <c r="DCT103" s="81"/>
      <c r="DCU103" s="81"/>
      <c r="DCV103" s="81"/>
      <c r="DCW103" s="81"/>
      <c r="DCX103" s="81"/>
      <c r="DCY103" s="81"/>
      <c r="DCZ103" s="81"/>
      <c r="DDA103" s="81"/>
      <c r="DDB103" s="81"/>
      <c r="DDC103" s="81"/>
      <c r="DDD103" s="81"/>
      <c r="DDE103" s="81"/>
      <c r="DDF103" s="81"/>
      <c r="DDG103" s="81"/>
      <c r="DDH103" s="81"/>
      <c r="DDI103" s="81"/>
      <c r="DDJ103" s="81"/>
      <c r="DDK103" s="81"/>
      <c r="DDL103" s="81"/>
      <c r="DDM103" s="81"/>
      <c r="DDN103" s="81"/>
      <c r="DDO103" s="81"/>
      <c r="DDP103" s="81"/>
      <c r="DDQ103" s="81"/>
      <c r="DDR103" s="81"/>
      <c r="DDS103" s="81"/>
      <c r="DDT103" s="81"/>
      <c r="DDU103" s="81"/>
      <c r="DDV103" s="81"/>
      <c r="DDW103" s="81"/>
      <c r="DDX103" s="81"/>
      <c r="DDY103" s="81"/>
      <c r="DDZ103" s="81"/>
      <c r="DEA103" s="81"/>
      <c r="DEB103" s="81"/>
      <c r="DEC103" s="81"/>
      <c r="DED103" s="81"/>
      <c r="DEE103" s="81"/>
      <c r="DEF103" s="81"/>
      <c r="DEG103" s="81"/>
      <c r="DEH103" s="81"/>
      <c r="DEI103" s="81"/>
      <c r="DEJ103" s="81"/>
      <c r="DEK103" s="81"/>
      <c r="DEL103" s="81"/>
      <c r="DEM103" s="81"/>
      <c r="DEN103" s="81"/>
      <c r="DEO103" s="81"/>
      <c r="DEP103" s="81"/>
      <c r="DEQ103" s="81"/>
      <c r="DER103" s="81"/>
      <c r="DES103" s="81"/>
      <c r="DET103" s="81"/>
      <c r="DEU103" s="81"/>
      <c r="DEV103" s="81"/>
      <c r="DEW103" s="81"/>
      <c r="DEX103" s="81"/>
      <c r="DEY103" s="81"/>
      <c r="DEZ103" s="81"/>
      <c r="DFA103" s="81"/>
      <c r="DFB103" s="81"/>
      <c r="DFC103" s="81"/>
      <c r="DFD103" s="81"/>
      <c r="DFE103" s="81"/>
      <c r="DFF103" s="81"/>
      <c r="DFG103" s="81"/>
      <c r="DFH103" s="81"/>
      <c r="DFI103" s="81"/>
      <c r="DFJ103" s="81"/>
      <c r="DFK103" s="81"/>
      <c r="DFL103" s="81"/>
      <c r="DFM103" s="81"/>
      <c r="DFN103" s="81"/>
      <c r="DFO103" s="81"/>
      <c r="DFP103" s="81"/>
      <c r="DFQ103" s="81"/>
      <c r="DFR103" s="81"/>
      <c r="DFS103" s="81"/>
      <c r="DFT103" s="81"/>
      <c r="DFU103" s="81"/>
      <c r="DFV103" s="81"/>
      <c r="DFW103" s="81"/>
      <c r="DFX103" s="81"/>
      <c r="DFY103" s="81"/>
      <c r="DFZ103" s="81"/>
      <c r="DGA103" s="81"/>
      <c r="DGB103" s="81"/>
      <c r="DGC103" s="81"/>
      <c r="DGD103" s="81"/>
      <c r="DGE103" s="81"/>
      <c r="DGF103" s="81"/>
      <c r="DGG103" s="81"/>
      <c r="DGH103" s="81"/>
      <c r="DGI103" s="81"/>
      <c r="DGJ103" s="81"/>
      <c r="DGK103" s="81"/>
      <c r="DGL103" s="81"/>
      <c r="DGM103" s="81"/>
      <c r="DGN103" s="81"/>
      <c r="DGO103" s="81"/>
      <c r="DGP103" s="81"/>
      <c r="DGQ103" s="81"/>
      <c r="DGR103" s="81"/>
      <c r="DGS103" s="81"/>
      <c r="DGT103" s="81"/>
      <c r="DGU103" s="81"/>
      <c r="DGV103" s="81"/>
      <c r="DGW103" s="81"/>
      <c r="DGX103" s="81"/>
      <c r="DGY103" s="81"/>
      <c r="DGZ103" s="81"/>
      <c r="DHA103" s="81"/>
      <c r="DHB103" s="81"/>
      <c r="DHC103" s="81"/>
      <c r="DHD103" s="81"/>
      <c r="DHE103" s="81"/>
      <c r="DHF103" s="81"/>
      <c r="DHG103" s="81"/>
      <c r="DHH103" s="81"/>
      <c r="DHI103" s="81"/>
      <c r="DHJ103" s="81"/>
      <c r="DHK103" s="81"/>
      <c r="DHL103" s="81"/>
      <c r="DHM103" s="81"/>
      <c r="DHN103" s="81"/>
      <c r="DHO103" s="81"/>
      <c r="DHP103" s="81"/>
      <c r="DHQ103" s="81"/>
      <c r="DHR103" s="81"/>
      <c r="DHS103" s="81"/>
      <c r="DHT103" s="81"/>
      <c r="DHU103" s="81"/>
      <c r="DHV103" s="81"/>
      <c r="DHW103" s="81"/>
      <c r="DHX103" s="81"/>
      <c r="DHY103" s="81"/>
      <c r="DHZ103" s="81"/>
      <c r="DIA103" s="81"/>
      <c r="DIB103" s="81"/>
      <c r="DIC103" s="81"/>
      <c r="DID103" s="81"/>
      <c r="DIE103" s="81"/>
      <c r="DIF103" s="81"/>
      <c r="DIG103" s="81"/>
      <c r="DIH103" s="81"/>
      <c r="DII103" s="81"/>
      <c r="DIJ103" s="81"/>
      <c r="DIK103" s="81"/>
      <c r="DIL103" s="81"/>
      <c r="DIM103" s="81"/>
      <c r="DIN103" s="81"/>
      <c r="DIO103" s="81"/>
      <c r="DIP103" s="81"/>
      <c r="DIQ103" s="81"/>
      <c r="DIR103" s="81"/>
      <c r="DIS103" s="81"/>
      <c r="DIT103" s="81"/>
      <c r="DIU103" s="81"/>
      <c r="DIV103" s="81"/>
      <c r="DIW103" s="81"/>
      <c r="DIX103" s="81"/>
      <c r="DIY103" s="81"/>
      <c r="DIZ103" s="81"/>
      <c r="DJA103" s="81"/>
      <c r="DJB103" s="81"/>
      <c r="DJC103" s="81"/>
      <c r="DJD103" s="81"/>
      <c r="DJE103" s="81"/>
      <c r="DJF103" s="81"/>
      <c r="DJG103" s="81"/>
      <c r="DJH103" s="81"/>
      <c r="DJI103" s="81"/>
      <c r="DJJ103" s="81"/>
      <c r="DJK103" s="81"/>
      <c r="DJL103" s="81"/>
      <c r="DJM103" s="81"/>
      <c r="DJN103" s="81"/>
      <c r="DJO103" s="81"/>
      <c r="DJP103" s="81"/>
      <c r="DJQ103" s="81"/>
      <c r="DJR103" s="81"/>
      <c r="DJS103" s="81"/>
      <c r="DJT103" s="81"/>
      <c r="DJU103" s="81"/>
      <c r="DJV103" s="81"/>
      <c r="DJW103" s="81"/>
      <c r="DJX103" s="81"/>
      <c r="DJY103" s="81"/>
      <c r="DJZ103" s="81"/>
      <c r="DKA103" s="81"/>
      <c r="DKB103" s="81"/>
      <c r="DKC103" s="81"/>
      <c r="DKD103" s="81"/>
      <c r="DKE103" s="81"/>
      <c r="DKF103" s="81"/>
      <c r="DKG103" s="81"/>
      <c r="DKH103" s="81"/>
      <c r="DKI103" s="81"/>
      <c r="DKJ103" s="81"/>
      <c r="DKK103" s="81"/>
      <c r="DKL103" s="81"/>
      <c r="DKM103" s="81"/>
      <c r="DKN103" s="81"/>
      <c r="DKO103" s="81"/>
      <c r="DKP103" s="81"/>
      <c r="DKQ103" s="81"/>
      <c r="DKR103" s="81"/>
      <c r="DKS103" s="81"/>
      <c r="DKT103" s="81"/>
      <c r="DKU103" s="81"/>
      <c r="DKV103" s="81"/>
      <c r="DKW103" s="81"/>
      <c r="DKX103" s="81"/>
      <c r="DKY103" s="81"/>
      <c r="DKZ103" s="81"/>
      <c r="DLA103" s="81"/>
      <c r="DLB103" s="81"/>
      <c r="DLC103" s="81"/>
      <c r="DLD103" s="81"/>
      <c r="DLE103" s="81"/>
      <c r="DLF103" s="81"/>
      <c r="DLG103" s="81"/>
      <c r="DLH103" s="81"/>
      <c r="DLI103" s="81"/>
      <c r="DLJ103" s="81"/>
      <c r="DLK103" s="81"/>
      <c r="DLL103" s="81"/>
      <c r="DLM103" s="81"/>
      <c r="DLN103" s="81"/>
      <c r="DLO103" s="81"/>
      <c r="DLP103" s="81"/>
      <c r="DLQ103" s="81"/>
      <c r="DLR103" s="81"/>
      <c r="DLS103" s="81"/>
      <c r="DLT103" s="81"/>
      <c r="DLU103" s="81"/>
      <c r="DLV103" s="81"/>
      <c r="DLW103" s="81"/>
      <c r="DLX103" s="81"/>
      <c r="DLY103" s="81"/>
      <c r="DLZ103" s="81"/>
      <c r="DMA103" s="81"/>
      <c r="DMB103" s="81"/>
      <c r="DMC103" s="81"/>
      <c r="DMD103" s="81"/>
      <c r="DME103" s="81"/>
      <c r="DMF103" s="81"/>
      <c r="DMG103" s="81"/>
      <c r="DMH103" s="81"/>
      <c r="DMI103" s="81"/>
      <c r="DMJ103" s="81"/>
      <c r="DMK103" s="81"/>
      <c r="DML103" s="81"/>
      <c r="DMM103" s="81"/>
      <c r="DMN103" s="81"/>
      <c r="DMO103" s="81"/>
      <c r="DMP103" s="81"/>
      <c r="DMQ103" s="81"/>
      <c r="DMR103" s="81"/>
      <c r="DMS103" s="81"/>
      <c r="DMT103" s="81"/>
      <c r="DMU103" s="81"/>
      <c r="DMV103" s="81"/>
      <c r="DMW103" s="81"/>
      <c r="DMX103" s="81"/>
      <c r="DMY103" s="81"/>
      <c r="DMZ103" s="81"/>
      <c r="DNA103" s="81"/>
      <c r="DNB103" s="81"/>
      <c r="DNC103" s="81"/>
      <c r="DND103" s="81"/>
      <c r="DNE103" s="81"/>
      <c r="DNF103" s="81"/>
      <c r="DNG103" s="81"/>
      <c r="DNH103" s="81"/>
      <c r="DNI103" s="81"/>
      <c r="DNJ103" s="81"/>
      <c r="DNK103" s="81"/>
      <c r="DNL103" s="81"/>
      <c r="DNM103" s="81"/>
      <c r="DNN103" s="81"/>
      <c r="DNO103" s="81"/>
      <c r="DNP103" s="81"/>
      <c r="DNQ103" s="81"/>
      <c r="DNR103" s="81"/>
      <c r="DNS103" s="81"/>
      <c r="DNT103" s="81"/>
      <c r="DNU103" s="81"/>
      <c r="DNV103" s="81"/>
      <c r="DNW103" s="81"/>
      <c r="DNX103" s="81"/>
      <c r="DNY103" s="81"/>
      <c r="DNZ103" s="81"/>
      <c r="DOA103" s="81"/>
      <c r="DOB103" s="81"/>
      <c r="DOC103" s="81"/>
      <c r="DOD103" s="81"/>
      <c r="DOE103" s="81"/>
      <c r="DOF103" s="81"/>
      <c r="DOG103" s="81"/>
      <c r="DOH103" s="81"/>
      <c r="DOI103" s="81"/>
      <c r="DOJ103" s="81"/>
      <c r="DOK103" s="81"/>
      <c r="DOL103" s="81"/>
      <c r="DOM103" s="81"/>
      <c r="DON103" s="81"/>
      <c r="DOO103" s="81"/>
      <c r="DOP103" s="81"/>
      <c r="DOQ103" s="81"/>
      <c r="DOR103" s="81"/>
      <c r="DOS103" s="81"/>
      <c r="DOT103" s="81"/>
      <c r="DOU103" s="81"/>
      <c r="DOV103" s="81"/>
      <c r="DOW103" s="81"/>
      <c r="DOX103" s="81"/>
      <c r="DOY103" s="81"/>
      <c r="DOZ103" s="81"/>
      <c r="DPA103" s="81"/>
      <c r="DPB103" s="81"/>
      <c r="DPC103" s="81"/>
      <c r="DPD103" s="81"/>
      <c r="DPE103" s="81"/>
      <c r="DPF103" s="81"/>
      <c r="DPG103" s="81"/>
      <c r="DPH103" s="81"/>
      <c r="DPI103" s="81"/>
      <c r="DPJ103" s="81"/>
      <c r="DPK103" s="81"/>
      <c r="DPL103" s="81"/>
      <c r="DPM103" s="81"/>
      <c r="DPN103" s="81"/>
      <c r="DPO103" s="81"/>
      <c r="DPP103" s="81"/>
      <c r="DPQ103" s="81"/>
      <c r="DPR103" s="81"/>
      <c r="DPS103" s="81"/>
      <c r="DPT103" s="81"/>
      <c r="DPU103" s="81"/>
      <c r="DPV103" s="81"/>
      <c r="DPW103" s="81"/>
      <c r="DPX103" s="81"/>
      <c r="DPY103" s="81"/>
      <c r="DPZ103" s="81"/>
      <c r="DQA103" s="81"/>
      <c r="DQB103" s="81"/>
      <c r="DQC103" s="81"/>
      <c r="DQD103" s="81"/>
      <c r="DQE103" s="81"/>
      <c r="DQF103" s="81"/>
      <c r="DQG103" s="81"/>
      <c r="DQH103" s="81"/>
      <c r="DQI103" s="81"/>
      <c r="DQJ103" s="81"/>
      <c r="DQK103" s="81"/>
      <c r="DQL103" s="81"/>
      <c r="DQM103" s="81"/>
      <c r="DQN103" s="81"/>
      <c r="DQO103" s="81"/>
      <c r="DQP103" s="81"/>
      <c r="DQQ103" s="81"/>
      <c r="DQR103" s="81"/>
      <c r="DQS103" s="81"/>
      <c r="DQT103" s="81"/>
      <c r="DQU103" s="81"/>
      <c r="DQV103" s="81"/>
      <c r="DQW103" s="81"/>
      <c r="DQX103" s="81"/>
      <c r="DQY103" s="81"/>
      <c r="DQZ103" s="81"/>
      <c r="DRA103" s="81"/>
      <c r="DRB103" s="81"/>
      <c r="DRC103" s="81"/>
      <c r="DRD103" s="81"/>
      <c r="DRE103" s="81"/>
      <c r="DRF103" s="81"/>
      <c r="DRG103" s="81"/>
      <c r="DRH103" s="81"/>
      <c r="DRI103" s="81"/>
      <c r="DRJ103" s="81"/>
      <c r="DRK103" s="81"/>
      <c r="DRL103" s="81"/>
      <c r="DRM103" s="81"/>
      <c r="DRN103" s="81"/>
      <c r="DRO103" s="81"/>
      <c r="DRP103" s="81"/>
      <c r="DRQ103" s="81"/>
      <c r="DRR103" s="81"/>
      <c r="DRS103" s="81"/>
      <c r="DRT103" s="81"/>
      <c r="DRU103" s="81"/>
      <c r="DRV103" s="81"/>
      <c r="DRW103" s="81"/>
      <c r="DRX103" s="81"/>
      <c r="DRY103" s="81"/>
      <c r="DRZ103" s="81"/>
      <c r="DSA103" s="81"/>
      <c r="DSB103" s="81"/>
      <c r="DSC103" s="81"/>
      <c r="DSD103" s="81"/>
      <c r="DSE103" s="81"/>
      <c r="DSF103" s="81"/>
      <c r="DSG103" s="81"/>
      <c r="DSH103" s="81"/>
      <c r="DSI103" s="81"/>
      <c r="DSJ103" s="81"/>
      <c r="DSK103" s="81"/>
      <c r="DSL103" s="81"/>
      <c r="DSM103" s="81"/>
      <c r="DSN103" s="81"/>
      <c r="DSO103" s="81"/>
      <c r="DSP103" s="81"/>
      <c r="DSQ103" s="81"/>
      <c r="DSR103" s="81"/>
      <c r="DSS103" s="81"/>
      <c r="DST103" s="81"/>
      <c r="DSU103" s="81"/>
      <c r="DSV103" s="81"/>
      <c r="DSW103" s="81"/>
      <c r="DSX103" s="81"/>
      <c r="DSY103" s="81"/>
      <c r="DSZ103" s="81"/>
      <c r="DTA103" s="81"/>
      <c r="DTB103" s="81"/>
      <c r="DTC103" s="81"/>
      <c r="DTD103" s="81"/>
      <c r="DTE103" s="81"/>
      <c r="DTF103" s="81"/>
      <c r="DTG103" s="81"/>
      <c r="DTH103" s="81"/>
      <c r="DTI103" s="81"/>
      <c r="DTJ103" s="81"/>
      <c r="DTK103" s="81"/>
      <c r="DTL103" s="81"/>
      <c r="DTM103" s="81"/>
      <c r="DTN103" s="81"/>
      <c r="DTO103" s="81"/>
      <c r="DTP103" s="81"/>
      <c r="DTQ103" s="81"/>
      <c r="DTR103" s="81"/>
      <c r="DTS103" s="81"/>
      <c r="DTT103" s="81"/>
      <c r="DTU103" s="81"/>
      <c r="DTV103" s="81"/>
      <c r="DTW103" s="81"/>
      <c r="DTX103" s="81"/>
      <c r="DTY103" s="81"/>
      <c r="DTZ103" s="81"/>
      <c r="DUA103" s="81"/>
      <c r="DUB103" s="81"/>
      <c r="DUC103" s="81"/>
      <c r="DUD103" s="81"/>
      <c r="DUE103" s="81"/>
      <c r="DUF103" s="81"/>
      <c r="DUG103" s="81"/>
      <c r="DUH103" s="81"/>
      <c r="DUI103" s="81"/>
      <c r="DUJ103" s="81"/>
      <c r="DUK103" s="81"/>
      <c r="DUL103" s="81"/>
      <c r="DUM103" s="81"/>
      <c r="DUN103" s="81"/>
      <c r="DUO103" s="81"/>
      <c r="DUP103" s="81"/>
      <c r="DUQ103" s="81"/>
      <c r="DUR103" s="81"/>
      <c r="DUS103" s="81"/>
      <c r="DUT103" s="81"/>
      <c r="DUU103" s="81"/>
      <c r="DUV103" s="81"/>
      <c r="DUW103" s="81"/>
      <c r="DUX103" s="81"/>
      <c r="DUY103" s="81"/>
      <c r="DUZ103" s="81"/>
      <c r="DVA103" s="81"/>
      <c r="DVB103" s="81"/>
      <c r="DVC103" s="81"/>
      <c r="DVD103" s="81"/>
      <c r="DVE103" s="81"/>
      <c r="DVF103" s="81"/>
      <c r="DVG103" s="81"/>
      <c r="DVH103" s="81"/>
      <c r="DVI103" s="81"/>
      <c r="DVJ103" s="81"/>
      <c r="DVK103" s="81"/>
      <c r="DVL103" s="81"/>
      <c r="DVM103" s="81"/>
      <c r="DVN103" s="81"/>
      <c r="DVO103" s="81"/>
      <c r="DVP103" s="81"/>
      <c r="DVQ103" s="81"/>
      <c r="DVR103" s="81"/>
      <c r="DVS103" s="81"/>
      <c r="DVT103" s="81"/>
      <c r="DVU103" s="81"/>
      <c r="DVV103" s="81"/>
      <c r="DVW103" s="81"/>
      <c r="DVX103" s="81"/>
      <c r="DVY103" s="81"/>
      <c r="DVZ103" s="81"/>
      <c r="DWA103" s="81"/>
      <c r="DWB103" s="81"/>
      <c r="DWC103" s="81"/>
      <c r="DWD103" s="81"/>
      <c r="DWE103" s="81"/>
      <c r="DWF103" s="81"/>
      <c r="DWG103" s="81"/>
      <c r="DWH103" s="81"/>
      <c r="DWI103" s="81"/>
      <c r="DWJ103" s="81"/>
      <c r="DWK103" s="81"/>
      <c r="DWL103" s="81"/>
      <c r="DWM103" s="81"/>
      <c r="DWN103" s="81"/>
      <c r="DWO103" s="81"/>
      <c r="DWP103" s="81"/>
      <c r="DWQ103" s="81"/>
      <c r="DWR103" s="81"/>
      <c r="DWS103" s="81"/>
      <c r="DWT103" s="81"/>
      <c r="DWU103" s="81"/>
      <c r="DWV103" s="81"/>
      <c r="DWW103" s="81"/>
      <c r="DWX103" s="81"/>
      <c r="DWY103" s="81"/>
      <c r="DWZ103" s="81"/>
      <c r="DXA103" s="81"/>
      <c r="DXB103" s="81"/>
      <c r="DXC103" s="81"/>
      <c r="DXD103" s="81"/>
      <c r="DXE103" s="81"/>
      <c r="DXF103" s="81"/>
      <c r="DXG103" s="81"/>
      <c r="DXH103" s="81"/>
      <c r="DXI103" s="81"/>
      <c r="DXJ103" s="81"/>
      <c r="DXK103" s="81"/>
      <c r="DXL103" s="81"/>
      <c r="DXM103" s="81"/>
      <c r="DXN103" s="81"/>
      <c r="DXO103" s="81"/>
      <c r="DXP103" s="81"/>
      <c r="DXQ103" s="81"/>
      <c r="DXR103" s="81"/>
      <c r="DXS103" s="81"/>
      <c r="DXT103" s="81"/>
      <c r="DXU103" s="81"/>
      <c r="DXV103" s="81"/>
      <c r="DXW103" s="81"/>
      <c r="DXX103" s="81"/>
      <c r="DXY103" s="81"/>
      <c r="DXZ103" s="81"/>
      <c r="DYA103" s="81"/>
      <c r="DYB103" s="81"/>
      <c r="DYC103" s="81"/>
      <c r="DYD103" s="81"/>
      <c r="DYE103" s="81"/>
      <c r="DYF103" s="81"/>
      <c r="DYG103" s="81"/>
      <c r="DYH103" s="81"/>
      <c r="DYI103" s="81"/>
      <c r="DYJ103" s="81"/>
      <c r="DYK103" s="81"/>
      <c r="DYL103" s="81"/>
      <c r="DYM103" s="81"/>
      <c r="DYN103" s="81"/>
      <c r="DYO103" s="81"/>
      <c r="DYP103" s="81"/>
      <c r="DYQ103" s="81"/>
      <c r="DYR103" s="81"/>
      <c r="DYS103" s="81"/>
      <c r="DYT103" s="81"/>
      <c r="DYU103" s="81"/>
      <c r="DYV103" s="81"/>
      <c r="DYW103" s="81"/>
      <c r="DYX103" s="81"/>
      <c r="DYY103" s="81"/>
      <c r="DYZ103" s="81"/>
      <c r="DZA103" s="81"/>
      <c r="DZB103" s="81"/>
      <c r="DZC103" s="81"/>
      <c r="DZD103" s="81"/>
      <c r="DZE103" s="81"/>
      <c r="DZF103" s="81"/>
      <c r="DZG103" s="81"/>
      <c r="DZH103" s="81"/>
      <c r="DZI103" s="81"/>
      <c r="DZJ103" s="81"/>
      <c r="DZK103" s="81"/>
      <c r="DZL103" s="81"/>
      <c r="DZM103" s="81"/>
      <c r="DZN103" s="81"/>
      <c r="DZO103" s="81"/>
      <c r="DZP103" s="81"/>
      <c r="DZQ103" s="81"/>
      <c r="DZR103" s="81"/>
      <c r="DZS103" s="81"/>
      <c r="DZT103" s="81"/>
      <c r="DZU103" s="81"/>
      <c r="DZV103" s="81"/>
      <c r="DZW103" s="81"/>
      <c r="DZX103" s="81"/>
      <c r="DZY103" s="81"/>
      <c r="DZZ103" s="81"/>
      <c r="EAA103" s="81"/>
      <c r="EAB103" s="81"/>
      <c r="EAC103" s="81"/>
      <c r="EAD103" s="81"/>
      <c r="EAE103" s="81"/>
      <c r="EAF103" s="81"/>
      <c r="EAG103" s="81"/>
      <c r="EAH103" s="81"/>
      <c r="EAI103" s="81"/>
      <c r="EAJ103" s="81"/>
      <c r="EAK103" s="81"/>
      <c r="EAL103" s="81"/>
      <c r="EAM103" s="81"/>
      <c r="EAN103" s="81"/>
      <c r="EAO103" s="81"/>
      <c r="EAP103" s="81"/>
      <c r="EAQ103" s="81"/>
      <c r="EAR103" s="81"/>
      <c r="EAS103" s="81"/>
      <c r="EAT103" s="81"/>
      <c r="EAU103" s="81"/>
      <c r="EAV103" s="81"/>
      <c r="EAW103" s="81"/>
      <c r="EAX103" s="81"/>
      <c r="EAY103" s="81"/>
      <c r="EAZ103" s="81"/>
      <c r="EBA103" s="81"/>
      <c r="EBB103" s="81"/>
      <c r="EBC103" s="81"/>
      <c r="EBD103" s="81"/>
      <c r="EBE103" s="81"/>
      <c r="EBF103" s="81"/>
      <c r="EBG103" s="81"/>
      <c r="EBH103" s="81"/>
      <c r="EBI103" s="81"/>
      <c r="EBJ103" s="81"/>
      <c r="EBK103" s="81"/>
      <c r="EBL103" s="81"/>
      <c r="EBM103" s="81"/>
      <c r="EBN103" s="81"/>
      <c r="EBO103" s="81"/>
      <c r="EBP103" s="81"/>
      <c r="EBQ103" s="81"/>
      <c r="EBR103" s="81"/>
      <c r="EBS103" s="81"/>
      <c r="EBT103" s="81"/>
      <c r="EBU103" s="81"/>
      <c r="EBV103" s="81"/>
      <c r="EBW103" s="81"/>
      <c r="EBX103" s="81"/>
      <c r="EBY103" s="81"/>
      <c r="EBZ103" s="81"/>
      <c r="ECA103" s="81"/>
      <c r="ECB103" s="81"/>
      <c r="ECC103" s="81"/>
      <c r="ECD103" s="81"/>
      <c r="ECE103" s="81"/>
      <c r="ECF103" s="81"/>
      <c r="ECG103" s="81"/>
      <c r="ECH103" s="81"/>
      <c r="ECI103" s="81"/>
      <c r="ECJ103" s="81"/>
      <c r="ECK103" s="81"/>
      <c r="ECL103" s="81"/>
      <c r="ECM103" s="81"/>
      <c r="ECN103" s="81"/>
      <c r="ECO103" s="81"/>
      <c r="ECP103" s="81"/>
      <c r="ECQ103" s="81"/>
      <c r="ECR103" s="81"/>
      <c r="ECS103" s="81"/>
      <c r="ECT103" s="81"/>
      <c r="ECU103" s="81"/>
      <c r="ECV103" s="81"/>
      <c r="ECW103" s="81"/>
      <c r="ECX103" s="81"/>
      <c r="ECY103" s="81"/>
      <c r="ECZ103" s="81"/>
      <c r="EDA103" s="81"/>
      <c r="EDB103" s="81"/>
      <c r="EDC103" s="81"/>
      <c r="EDD103" s="81"/>
      <c r="EDE103" s="81"/>
      <c r="EDF103" s="81"/>
      <c r="EDG103" s="81"/>
      <c r="EDH103" s="81"/>
      <c r="EDI103" s="81"/>
      <c r="EDJ103" s="81"/>
      <c r="EDK103" s="81"/>
      <c r="EDL103" s="81"/>
      <c r="EDM103" s="81"/>
      <c r="EDN103" s="81"/>
      <c r="EDO103" s="81"/>
      <c r="EDP103" s="81"/>
      <c r="EDQ103" s="81"/>
      <c r="EDR103" s="81"/>
      <c r="EDS103" s="81"/>
      <c r="EDT103" s="81"/>
      <c r="EDU103" s="81"/>
      <c r="EDV103" s="81"/>
      <c r="EDW103" s="81"/>
      <c r="EDX103" s="81"/>
      <c r="EDY103" s="81"/>
      <c r="EDZ103" s="81"/>
      <c r="EEA103" s="81"/>
      <c r="EEB103" s="81"/>
      <c r="EEC103" s="81"/>
      <c r="EED103" s="81"/>
      <c r="EEE103" s="81"/>
      <c r="EEF103" s="81"/>
      <c r="EEG103" s="81"/>
      <c r="EEH103" s="81"/>
      <c r="EEI103" s="81"/>
      <c r="EEJ103" s="81"/>
      <c r="EEK103" s="81"/>
      <c r="EEL103" s="81"/>
      <c r="EEM103" s="81"/>
      <c r="EEN103" s="81"/>
      <c r="EEO103" s="81"/>
      <c r="EEP103" s="81"/>
      <c r="EEQ103" s="81"/>
      <c r="EER103" s="81"/>
      <c r="EES103" s="81"/>
      <c r="EET103" s="81"/>
      <c r="EEU103" s="81"/>
      <c r="EEV103" s="81"/>
      <c r="EEW103" s="81"/>
      <c r="EEX103" s="81"/>
      <c r="EEY103" s="81"/>
      <c r="EEZ103" s="81"/>
      <c r="EFA103" s="81"/>
      <c r="EFB103" s="81"/>
      <c r="EFC103" s="81"/>
      <c r="EFD103" s="81"/>
      <c r="EFE103" s="81"/>
      <c r="EFF103" s="81"/>
      <c r="EFG103" s="81"/>
      <c r="EFH103" s="81"/>
      <c r="EFI103" s="81"/>
      <c r="EFJ103" s="81"/>
      <c r="EFK103" s="81"/>
      <c r="EFL103" s="81"/>
      <c r="EFM103" s="81"/>
      <c r="EFN103" s="81"/>
      <c r="EFO103" s="81"/>
      <c r="EFP103" s="81"/>
      <c r="EFQ103" s="81"/>
      <c r="EFR103" s="81"/>
      <c r="EFS103" s="81"/>
      <c r="EFT103" s="81"/>
      <c r="EFU103" s="81"/>
      <c r="EFV103" s="81"/>
      <c r="EFW103" s="81"/>
      <c r="EFX103" s="81"/>
      <c r="EFY103" s="81"/>
      <c r="EFZ103" s="81"/>
      <c r="EGA103" s="81"/>
      <c r="EGB103" s="81"/>
      <c r="EGC103" s="81"/>
      <c r="EGD103" s="81"/>
      <c r="EGE103" s="81"/>
      <c r="EGF103" s="81"/>
      <c r="EGG103" s="81"/>
      <c r="EGH103" s="81"/>
      <c r="EGI103" s="81"/>
      <c r="EGJ103" s="81"/>
      <c r="EGK103" s="81"/>
      <c r="EGL103" s="81"/>
      <c r="EGM103" s="81"/>
      <c r="EGN103" s="81"/>
      <c r="EGO103" s="81"/>
      <c r="EGP103" s="81"/>
      <c r="EGQ103" s="81"/>
      <c r="EGR103" s="81"/>
      <c r="EGS103" s="81"/>
      <c r="EGT103" s="81"/>
      <c r="EGU103" s="81"/>
      <c r="EGV103" s="81"/>
      <c r="EGW103" s="81"/>
      <c r="EGX103" s="81"/>
      <c r="EGY103" s="81"/>
      <c r="EGZ103" s="81"/>
      <c r="EHA103" s="81"/>
      <c r="EHB103" s="81"/>
      <c r="EHC103" s="81"/>
      <c r="EHD103" s="81"/>
      <c r="EHE103" s="81"/>
      <c r="EHF103" s="81"/>
      <c r="EHG103" s="81"/>
      <c r="EHH103" s="81"/>
      <c r="EHI103" s="81"/>
      <c r="EHJ103" s="81"/>
      <c r="EHK103" s="81"/>
      <c r="EHL103" s="81"/>
      <c r="EHM103" s="81"/>
      <c r="EHN103" s="81"/>
      <c r="EHO103" s="81"/>
      <c r="EHP103" s="81"/>
      <c r="EHQ103" s="81"/>
      <c r="EHR103" s="81"/>
      <c r="EHS103" s="81"/>
      <c r="EHT103" s="81"/>
      <c r="EHU103" s="81"/>
      <c r="EHV103" s="81"/>
      <c r="EHW103" s="81"/>
      <c r="EHX103" s="81"/>
      <c r="EHY103" s="81"/>
      <c r="EHZ103" s="81"/>
      <c r="EIA103" s="81"/>
      <c r="EIB103" s="81"/>
      <c r="EIC103" s="81"/>
      <c r="EID103" s="81"/>
      <c r="EIE103" s="81"/>
      <c r="EIF103" s="81"/>
      <c r="EIG103" s="81"/>
      <c r="EIH103" s="81"/>
      <c r="EII103" s="81"/>
      <c r="EIJ103" s="81"/>
      <c r="EIK103" s="81"/>
      <c r="EIL103" s="81"/>
      <c r="EIM103" s="81"/>
      <c r="EIN103" s="81"/>
      <c r="EIO103" s="81"/>
      <c r="EIP103" s="81"/>
      <c r="EIQ103" s="81"/>
      <c r="EIR103" s="81"/>
      <c r="EIS103" s="81"/>
      <c r="EIT103" s="81"/>
      <c r="EIU103" s="81"/>
      <c r="EIV103" s="81"/>
      <c r="EIW103" s="81"/>
      <c r="EIX103" s="81"/>
      <c r="EIY103" s="81"/>
      <c r="EIZ103" s="81"/>
      <c r="EJA103" s="81"/>
      <c r="EJB103" s="81"/>
      <c r="EJC103" s="81"/>
      <c r="EJD103" s="81"/>
      <c r="EJE103" s="81"/>
      <c r="EJF103" s="81"/>
      <c r="EJG103" s="81"/>
      <c r="EJH103" s="81"/>
      <c r="EJI103" s="81"/>
      <c r="EJJ103" s="81"/>
      <c r="EJK103" s="81"/>
      <c r="EJL103" s="81"/>
      <c r="EJM103" s="81"/>
      <c r="EJN103" s="81"/>
      <c r="EJO103" s="81"/>
      <c r="EJP103" s="81"/>
      <c r="EJQ103" s="81"/>
      <c r="EJR103" s="81"/>
      <c r="EJS103" s="81"/>
      <c r="EJT103" s="81"/>
      <c r="EJU103" s="81"/>
      <c r="EJV103" s="81"/>
      <c r="EJW103" s="81"/>
      <c r="EJX103" s="81"/>
      <c r="EJY103" s="81"/>
      <c r="EJZ103" s="81"/>
      <c r="EKA103" s="81"/>
      <c r="EKB103" s="81"/>
      <c r="EKC103" s="81"/>
      <c r="EKD103" s="81"/>
      <c r="EKE103" s="81"/>
      <c r="EKF103" s="81"/>
      <c r="EKG103" s="81"/>
      <c r="EKH103" s="81"/>
      <c r="EKI103" s="81"/>
      <c r="EKJ103" s="81"/>
      <c r="EKK103" s="81"/>
      <c r="EKL103" s="81"/>
      <c r="EKM103" s="81"/>
      <c r="EKN103" s="81"/>
      <c r="EKO103" s="81"/>
      <c r="EKP103" s="81"/>
      <c r="EKQ103" s="81"/>
      <c r="EKR103" s="81"/>
      <c r="EKS103" s="81"/>
      <c r="EKT103" s="81"/>
      <c r="EKU103" s="81"/>
      <c r="EKV103" s="81"/>
      <c r="EKW103" s="81"/>
      <c r="EKX103" s="81"/>
      <c r="EKY103" s="81"/>
      <c r="EKZ103" s="81"/>
      <c r="ELA103" s="81"/>
      <c r="ELB103" s="81"/>
      <c r="ELC103" s="81"/>
      <c r="ELD103" s="81"/>
      <c r="ELE103" s="81"/>
      <c r="ELF103" s="81"/>
      <c r="ELG103" s="81"/>
      <c r="ELH103" s="81"/>
      <c r="ELI103" s="81"/>
      <c r="ELJ103" s="81"/>
      <c r="ELK103" s="81"/>
      <c r="ELL103" s="81"/>
      <c r="ELM103" s="81"/>
      <c r="ELN103" s="81"/>
      <c r="ELO103" s="81"/>
      <c r="ELP103" s="81"/>
      <c r="ELQ103" s="81"/>
      <c r="ELR103" s="81"/>
      <c r="ELS103" s="81"/>
      <c r="ELT103" s="81"/>
      <c r="ELU103" s="81"/>
      <c r="ELV103" s="81"/>
      <c r="ELW103" s="81"/>
      <c r="ELX103" s="81"/>
      <c r="ELY103" s="81"/>
      <c r="ELZ103" s="81"/>
      <c r="EMA103" s="81"/>
      <c r="EMB103" s="81"/>
      <c r="EMC103" s="81"/>
      <c r="EMD103" s="81"/>
      <c r="EME103" s="81"/>
      <c r="EMF103" s="81"/>
      <c r="EMG103" s="81"/>
      <c r="EMH103" s="81"/>
      <c r="EMI103" s="81"/>
      <c r="EMJ103" s="81"/>
      <c r="EMK103" s="81"/>
      <c r="EML103" s="81"/>
      <c r="EMM103" s="81"/>
      <c r="EMN103" s="81"/>
      <c r="EMO103" s="81"/>
      <c r="EMP103" s="81"/>
      <c r="EMQ103" s="81"/>
      <c r="EMR103" s="81"/>
      <c r="EMS103" s="81"/>
      <c r="EMT103" s="81"/>
      <c r="EMU103" s="81"/>
      <c r="EMV103" s="81"/>
      <c r="EMW103" s="81"/>
      <c r="EMX103" s="81"/>
      <c r="EMY103" s="81"/>
      <c r="EMZ103" s="81"/>
      <c r="ENA103" s="81"/>
      <c r="ENB103" s="81"/>
      <c r="ENC103" s="81"/>
      <c r="END103" s="81"/>
      <c r="ENE103" s="81"/>
      <c r="ENF103" s="81"/>
      <c r="ENG103" s="81"/>
      <c r="ENH103" s="81"/>
      <c r="ENI103" s="81"/>
      <c r="ENJ103" s="81"/>
      <c r="ENK103" s="81"/>
      <c r="ENL103" s="81"/>
      <c r="ENM103" s="81"/>
      <c r="ENN103" s="81"/>
      <c r="ENO103" s="81"/>
      <c r="ENP103" s="81"/>
      <c r="ENQ103" s="81"/>
      <c r="ENR103" s="81"/>
      <c r="ENS103" s="81"/>
      <c r="ENT103" s="81"/>
      <c r="ENU103" s="81"/>
      <c r="ENV103" s="81"/>
      <c r="ENW103" s="81"/>
      <c r="ENX103" s="81"/>
      <c r="ENY103" s="81"/>
      <c r="ENZ103" s="81"/>
      <c r="EOA103" s="81"/>
      <c r="EOB103" s="81"/>
      <c r="EOC103" s="81"/>
      <c r="EOD103" s="81"/>
      <c r="EOE103" s="81"/>
      <c r="EOF103" s="81"/>
      <c r="EOG103" s="81"/>
      <c r="EOH103" s="81"/>
      <c r="EOI103" s="81"/>
      <c r="EOJ103" s="81"/>
      <c r="EOK103" s="81"/>
      <c r="EOL103" s="81"/>
      <c r="EOM103" s="81"/>
      <c r="EON103" s="81"/>
      <c r="EOO103" s="81"/>
      <c r="EOP103" s="81"/>
      <c r="EOQ103" s="81"/>
      <c r="EOR103" s="81"/>
      <c r="EOS103" s="81"/>
      <c r="EOT103" s="81"/>
      <c r="EOU103" s="81"/>
      <c r="EOV103" s="81"/>
      <c r="EOW103" s="81"/>
      <c r="EOX103" s="81"/>
      <c r="EOY103" s="81"/>
      <c r="EOZ103" s="81"/>
      <c r="EPA103" s="81"/>
      <c r="EPB103" s="81"/>
      <c r="EPC103" s="81"/>
      <c r="EPD103" s="81"/>
      <c r="EPE103" s="81"/>
      <c r="EPF103" s="81"/>
      <c r="EPG103" s="81"/>
      <c r="EPH103" s="81"/>
      <c r="EPI103" s="81"/>
      <c r="EPJ103" s="81"/>
      <c r="EPK103" s="81"/>
      <c r="EPL103" s="81"/>
      <c r="EPM103" s="81"/>
      <c r="EPN103" s="81"/>
      <c r="EPO103" s="81"/>
      <c r="EPP103" s="81"/>
      <c r="EPQ103" s="81"/>
      <c r="EPR103" s="81"/>
      <c r="EPS103" s="81"/>
      <c r="EPT103" s="81"/>
      <c r="EPU103" s="81"/>
      <c r="EPV103" s="81"/>
      <c r="EPW103" s="81"/>
      <c r="EPX103" s="81"/>
      <c r="EPY103" s="81"/>
      <c r="EPZ103" s="81"/>
      <c r="EQA103" s="81"/>
      <c r="EQB103" s="81"/>
      <c r="EQC103" s="81"/>
      <c r="EQD103" s="81"/>
      <c r="EQE103" s="81"/>
      <c r="EQF103" s="81"/>
      <c r="EQG103" s="81"/>
      <c r="EQH103" s="81"/>
      <c r="EQI103" s="81"/>
      <c r="EQJ103" s="81"/>
      <c r="EQK103" s="81"/>
      <c r="EQL103" s="81"/>
      <c r="EQM103" s="81"/>
      <c r="EQN103" s="81"/>
      <c r="EQO103" s="81"/>
      <c r="EQP103" s="81"/>
      <c r="EQQ103" s="81"/>
      <c r="EQR103" s="81"/>
      <c r="EQS103" s="81"/>
      <c r="EQT103" s="81"/>
      <c r="EQU103" s="81"/>
      <c r="EQV103" s="81"/>
      <c r="EQW103" s="81"/>
      <c r="EQX103" s="81"/>
      <c r="EQY103" s="81"/>
      <c r="EQZ103" s="81"/>
      <c r="ERA103" s="81"/>
      <c r="ERB103" s="81"/>
      <c r="ERC103" s="81"/>
      <c r="ERD103" s="81"/>
      <c r="ERE103" s="81"/>
      <c r="ERF103" s="81"/>
      <c r="ERG103" s="81"/>
      <c r="ERH103" s="81"/>
      <c r="ERI103" s="81"/>
      <c r="ERJ103" s="81"/>
      <c r="ERK103" s="81"/>
      <c r="ERL103" s="81"/>
      <c r="ERM103" s="81"/>
      <c r="ERN103" s="81"/>
      <c r="ERO103" s="81"/>
      <c r="ERP103" s="81"/>
      <c r="ERQ103" s="81"/>
      <c r="ERR103" s="81"/>
      <c r="ERS103" s="81"/>
      <c r="ERT103" s="81"/>
      <c r="ERU103" s="81"/>
      <c r="ERV103" s="81"/>
      <c r="ERW103" s="81"/>
      <c r="ERX103" s="81"/>
      <c r="ERY103" s="81"/>
      <c r="ERZ103" s="81"/>
      <c r="ESA103" s="81"/>
      <c r="ESB103" s="81"/>
      <c r="ESC103" s="81"/>
      <c r="ESD103" s="81"/>
      <c r="ESE103" s="81"/>
      <c r="ESF103" s="81"/>
      <c r="ESG103" s="81"/>
      <c r="ESH103" s="81"/>
      <c r="ESI103" s="81"/>
      <c r="ESJ103" s="81"/>
      <c r="ESK103" s="81"/>
      <c r="ESL103" s="81"/>
      <c r="ESM103" s="81"/>
      <c r="ESN103" s="81"/>
      <c r="ESO103" s="81"/>
      <c r="ESP103" s="81"/>
      <c r="ESQ103" s="81"/>
      <c r="ESR103" s="81"/>
      <c r="ESS103" s="81"/>
      <c r="EST103" s="81"/>
      <c r="ESU103" s="81"/>
      <c r="ESV103" s="81"/>
      <c r="ESW103" s="81"/>
      <c r="ESX103" s="81"/>
      <c r="ESY103" s="81"/>
      <c r="ESZ103" s="81"/>
      <c r="ETA103" s="81"/>
      <c r="ETB103" s="81"/>
      <c r="ETC103" s="81"/>
      <c r="ETD103" s="81"/>
      <c r="ETE103" s="81"/>
      <c r="ETF103" s="81"/>
      <c r="ETG103" s="81"/>
      <c r="ETH103" s="81"/>
      <c r="ETI103" s="81"/>
      <c r="ETJ103" s="81"/>
      <c r="ETK103" s="81"/>
      <c r="ETL103" s="81"/>
      <c r="ETM103" s="81"/>
      <c r="ETN103" s="81"/>
      <c r="ETO103" s="81"/>
      <c r="ETP103" s="81"/>
      <c r="ETQ103" s="81"/>
      <c r="ETR103" s="81"/>
      <c r="ETS103" s="81"/>
      <c r="ETT103" s="81"/>
      <c r="ETU103" s="81"/>
      <c r="ETV103" s="81"/>
      <c r="ETW103" s="81"/>
      <c r="ETX103" s="81"/>
      <c r="ETY103" s="81"/>
      <c r="ETZ103" s="81"/>
      <c r="EUA103" s="81"/>
      <c r="EUB103" s="81"/>
      <c r="EUC103" s="81"/>
      <c r="EUD103" s="81"/>
      <c r="EUE103" s="81"/>
      <c r="EUF103" s="81"/>
      <c r="EUG103" s="81"/>
      <c r="EUH103" s="81"/>
      <c r="EUI103" s="81"/>
      <c r="EUJ103" s="81"/>
      <c r="EUK103" s="81"/>
      <c r="EUL103" s="81"/>
      <c r="EUM103" s="81"/>
      <c r="EUN103" s="81"/>
      <c r="EUO103" s="81"/>
      <c r="EUP103" s="81"/>
      <c r="EUQ103" s="81"/>
      <c r="EUR103" s="81"/>
      <c r="EUS103" s="81"/>
      <c r="EUT103" s="81"/>
      <c r="EUU103" s="81"/>
      <c r="EUV103" s="81"/>
      <c r="EUW103" s="81"/>
      <c r="EUX103" s="81"/>
      <c r="EUY103" s="81"/>
      <c r="EUZ103" s="81"/>
      <c r="EVA103" s="81"/>
      <c r="EVB103" s="81"/>
      <c r="EVC103" s="81"/>
      <c r="EVD103" s="81"/>
      <c r="EVE103" s="81"/>
      <c r="EVF103" s="81"/>
      <c r="EVG103" s="81"/>
      <c r="EVH103" s="81"/>
      <c r="EVI103" s="81"/>
      <c r="EVJ103" s="81"/>
      <c r="EVK103" s="81"/>
      <c r="EVL103" s="81"/>
      <c r="EVM103" s="81"/>
      <c r="EVN103" s="81"/>
      <c r="EVO103" s="81"/>
      <c r="EVP103" s="81"/>
      <c r="EVQ103" s="81"/>
      <c r="EVR103" s="81"/>
      <c r="EVS103" s="81"/>
      <c r="EVT103" s="81"/>
      <c r="EVU103" s="81"/>
      <c r="EVV103" s="81"/>
      <c r="EVW103" s="81"/>
      <c r="EVX103" s="81"/>
      <c r="EVY103" s="81"/>
      <c r="EVZ103" s="81"/>
      <c r="EWA103" s="81"/>
      <c r="EWB103" s="81"/>
      <c r="EWC103" s="81"/>
      <c r="EWD103" s="81"/>
      <c r="EWE103" s="81"/>
      <c r="EWF103" s="81"/>
      <c r="EWG103" s="81"/>
      <c r="EWH103" s="81"/>
      <c r="EWI103" s="81"/>
      <c r="EWJ103" s="81"/>
      <c r="EWK103" s="81"/>
      <c r="EWL103" s="81"/>
      <c r="EWM103" s="81"/>
      <c r="EWN103" s="81"/>
      <c r="EWO103" s="81"/>
      <c r="EWP103" s="81"/>
      <c r="EWQ103" s="81"/>
      <c r="EWR103" s="81"/>
      <c r="EWS103" s="81"/>
      <c r="EWT103" s="81"/>
      <c r="EWU103" s="81"/>
      <c r="EWV103" s="81"/>
      <c r="EWW103" s="81"/>
      <c r="EWX103" s="81"/>
      <c r="EWY103" s="81"/>
      <c r="EWZ103" s="81"/>
      <c r="EXA103" s="81"/>
      <c r="EXB103" s="81"/>
      <c r="EXC103" s="81"/>
      <c r="EXD103" s="81"/>
      <c r="EXE103" s="81"/>
      <c r="EXF103" s="81"/>
      <c r="EXG103" s="81"/>
      <c r="EXH103" s="81"/>
      <c r="EXI103" s="81"/>
      <c r="EXJ103" s="81"/>
      <c r="EXK103" s="81"/>
      <c r="EXL103" s="81"/>
      <c r="EXM103" s="81"/>
      <c r="EXN103" s="81"/>
      <c r="EXO103" s="81"/>
      <c r="EXP103" s="81"/>
      <c r="EXQ103" s="81"/>
      <c r="EXR103" s="81"/>
      <c r="EXS103" s="81"/>
      <c r="EXT103" s="81"/>
      <c r="EXU103" s="81"/>
      <c r="EXV103" s="81"/>
      <c r="EXW103" s="81"/>
      <c r="EXX103" s="81"/>
      <c r="EXY103" s="81"/>
      <c r="EXZ103" s="81"/>
      <c r="EYA103" s="81"/>
      <c r="EYB103" s="81"/>
      <c r="EYC103" s="81"/>
      <c r="EYD103" s="81"/>
      <c r="EYE103" s="81"/>
      <c r="EYF103" s="81"/>
      <c r="EYG103" s="81"/>
      <c r="EYH103" s="81"/>
      <c r="EYI103" s="81"/>
      <c r="EYJ103" s="81"/>
      <c r="EYK103" s="81"/>
      <c r="EYL103" s="81"/>
      <c r="EYM103" s="81"/>
      <c r="EYN103" s="81"/>
      <c r="EYO103" s="81"/>
      <c r="EYP103" s="81"/>
      <c r="EYQ103" s="81"/>
      <c r="EYR103" s="81"/>
      <c r="EYS103" s="81"/>
      <c r="EYT103" s="81"/>
      <c r="EYU103" s="81"/>
      <c r="EYV103" s="81"/>
      <c r="EYW103" s="81"/>
      <c r="EYX103" s="81"/>
      <c r="EYY103" s="81"/>
      <c r="EYZ103" s="81"/>
      <c r="EZA103" s="81"/>
      <c r="EZB103" s="81"/>
      <c r="EZC103" s="81"/>
      <c r="EZD103" s="81"/>
      <c r="EZE103" s="81"/>
      <c r="EZF103" s="81"/>
      <c r="EZG103" s="81"/>
      <c r="EZH103" s="81"/>
      <c r="EZI103" s="81"/>
      <c r="EZJ103" s="81"/>
      <c r="EZK103" s="81"/>
      <c r="EZL103" s="81"/>
      <c r="EZM103" s="81"/>
      <c r="EZN103" s="81"/>
      <c r="EZO103" s="81"/>
      <c r="EZP103" s="81"/>
      <c r="EZQ103" s="81"/>
      <c r="EZR103" s="81"/>
      <c r="EZS103" s="81"/>
      <c r="EZT103" s="81"/>
      <c r="EZU103" s="81"/>
      <c r="EZV103" s="81"/>
      <c r="EZW103" s="81"/>
      <c r="EZX103" s="81"/>
      <c r="EZY103" s="81"/>
      <c r="EZZ103" s="81"/>
      <c r="FAA103" s="81"/>
      <c r="FAB103" s="81"/>
      <c r="FAC103" s="81"/>
      <c r="FAD103" s="81"/>
      <c r="FAE103" s="81"/>
      <c r="FAF103" s="81"/>
      <c r="FAG103" s="81"/>
      <c r="FAH103" s="81"/>
      <c r="FAI103" s="81"/>
      <c r="FAJ103" s="81"/>
      <c r="FAK103" s="81"/>
      <c r="FAL103" s="81"/>
      <c r="FAM103" s="81"/>
      <c r="FAN103" s="81"/>
      <c r="FAO103" s="81"/>
      <c r="FAP103" s="81"/>
      <c r="FAQ103" s="81"/>
      <c r="FAR103" s="81"/>
      <c r="FAS103" s="81"/>
      <c r="FAT103" s="81"/>
      <c r="FAU103" s="81"/>
      <c r="FAV103" s="81"/>
      <c r="FAW103" s="81"/>
      <c r="FAX103" s="81"/>
      <c r="FAY103" s="81"/>
      <c r="FAZ103" s="81"/>
      <c r="FBA103" s="81"/>
      <c r="FBB103" s="81"/>
      <c r="FBC103" s="81"/>
      <c r="FBD103" s="81"/>
      <c r="FBE103" s="81"/>
      <c r="FBF103" s="81"/>
      <c r="FBG103" s="81"/>
      <c r="FBH103" s="81"/>
      <c r="FBI103" s="81"/>
      <c r="FBJ103" s="81"/>
      <c r="FBK103" s="81"/>
      <c r="FBL103" s="81"/>
      <c r="FBM103" s="81"/>
      <c r="FBN103" s="81"/>
      <c r="FBO103" s="81"/>
      <c r="FBP103" s="81"/>
      <c r="FBQ103" s="81"/>
      <c r="FBR103" s="81"/>
      <c r="FBS103" s="81"/>
      <c r="FBT103" s="81"/>
      <c r="FBU103" s="81"/>
      <c r="FBV103" s="81"/>
      <c r="FBW103" s="81"/>
      <c r="FBX103" s="81"/>
      <c r="FBY103" s="81"/>
      <c r="FBZ103" s="81"/>
      <c r="FCA103" s="81"/>
      <c r="FCB103" s="81"/>
      <c r="FCC103" s="81"/>
      <c r="FCD103" s="81"/>
      <c r="FCE103" s="81"/>
      <c r="FCF103" s="81"/>
      <c r="FCG103" s="81"/>
      <c r="FCH103" s="81"/>
      <c r="FCI103" s="81"/>
      <c r="FCJ103" s="81"/>
      <c r="FCK103" s="81"/>
      <c r="FCL103" s="81"/>
      <c r="FCM103" s="81"/>
      <c r="FCN103" s="81"/>
      <c r="FCO103" s="81"/>
      <c r="FCP103" s="81"/>
      <c r="FCQ103" s="81"/>
      <c r="FCR103" s="81"/>
      <c r="FCS103" s="81"/>
      <c r="FCT103" s="81"/>
      <c r="FCU103" s="81"/>
      <c r="FCV103" s="81"/>
      <c r="FCW103" s="81"/>
      <c r="FCX103" s="81"/>
      <c r="FCY103" s="81"/>
      <c r="FCZ103" s="81"/>
      <c r="FDA103" s="81"/>
      <c r="FDB103" s="81"/>
      <c r="FDC103" s="81"/>
      <c r="FDD103" s="81"/>
      <c r="FDE103" s="81"/>
      <c r="FDF103" s="81"/>
      <c r="FDG103" s="81"/>
      <c r="FDH103" s="81"/>
      <c r="FDI103" s="81"/>
      <c r="FDJ103" s="81"/>
      <c r="FDK103" s="81"/>
      <c r="FDL103" s="81"/>
      <c r="FDM103" s="81"/>
      <c r="FDN103" s="81"/>
      <c r="FDO103" s="81"/>
      <c r="FDP103" s="81"/>
      <c r="FDQ103" s="81"/>
      <c r="FDR103" s="81"/>
      <c r="FDS103" s="81"/>
      <c r="FDT103" s="81"/>
      <c r="FDU103" s="81"/>
      <c r="FDV103" s="81"/>
      <c r="FDW103" s="81"/>
      <c r="FDX103" s="81"/>
      <c r="FDY103" s="81"/>
      <c r="FDZ103" s="81"/>
      <c r="FEA103" s="81"/>
      <c r="FEB103" s="81"/>
      <c r="FEC103" s="81"/>
      <c r="FED103" s="81"/>
      <c r="FEE103" s="81"/>
      <c r="FEF103" s="81"/>
      <c r="FEG103" s="81"/>
      <c r="FEH103" s="81"/>
      <c r="FEI103" s="81"/>
      <c r="FEJ103" s="81"/>
      <c r="FEK103" s="81"/>
      <c r="FEL103" s="81"/>
      <c r="FEM103" s="81"/>
      <c r="FEN103" s="81"/>
      <c r="FEO103" s="81"/>
      <c r="FEP103" s="81"/>
      <c r="FEQ103" s="81"/>
      <c r="FER103" s="81"/>
      <c r="FES103" s="81"/>
      <c r="FET103" s="81"/>
      <c r="FEU103" s="81"/>
      <c r="FEV103" s="81"/>
      <c r="FEW103" s="81"/>
      <c r="FEX103" s="81"/>
      <c r="FEY103" s="81"/>
      <c r="FEZ103" s="81"/>
      <c r="FFA103" s="81"/>
      <c r="FFB103" s="81"/>
      <c r="FFC103" s="81"/>
      <c r="FFD103" s="81"/>
      <c r="FFE103" s="81"/>
      <c r="FFF103" s="81"/>
      <c r="FFG103" s="81"/>
      <c r="FFH103" s="81"/>
      <c r="FFI103" s="81"/>
      <c r="FFJ103" s="81"/>
      <c r="FFK103" s="81"/>
      <c r="FFL103" s="81"/>
      <c r="FFM103" s="81"/>
      <c r="FFN103" s="81"/>
      <c r="FFO103" s="81"/>
      <c r="FFP103" s="81"/>
      <c r="FFQ103" s="81"/>
      <c r="FFR103" s="81"/>
      <c r="FFS103" s="81"/>
      <c r="FFT103" s="81"/>
      <c r="FFU103" s="81"/>
      <c r="FFV103" s="81"/>
      <c r="FFW103" s="81"/>
      <c r="FFX103" s="81"/>
      <c r="FFY103" s="81"/>
      <c r="FFZ103" s="81"/>
      <c r="FGA103" s="81"/>
      <c r="FGB103" s="81"/>
      <c r="FGC103" s="81"/>
      <c r="FGD103" s="81"/>
      <c r="FGE103" s="81"/>
      <c r="FGF103" s="81"/>
      <c r="FGG103" s="81"/>
      <c r="FGH103" s="81"/>
      <c r="FGI103" s="81"/>
      <c r="FGJ103" s="81"/>
      <c r="FGK103" s="81"/>
      <c r="FGL103" s="81"/>
      <c r="FGM103" s="81"/>
      <c r="FGN103" s="81"/>
      <c r="FGO103" s="81"/>
      <c r="FGP103" s="81"/>
      <c r="FGQ103" s="81"/>
      <c r="FGR103" s="81"/>
      <c r="FGS103" s="81"/>
      <c r="FGT103" s="81"/>
      <c r="FGU103" s="81"/>
      <c r="FGV103" s="81"/>
      <c r="FGW103" s="81"/>
      <c r="FGX103" s="81"/>
      <c r="FGY103" s="81"/>
      <c r="FGZ103" s="81"/>
      <c r="FHA103" s="81"/>
      <c r="FHB103" s="81"/>
      <c r="FHC103" s="81"/>
      <c r="FHD103" s="81"/>
      <c r="FHE103" s="81"/>
      <c r="FHF103" s="81"/>
      <c r="FHG103" s="81"/>
      <c r="FHH103" s="81"/>
      <c r="FHI103" s="81"/>
      <c r="FHJ103" s="81"/>
      <c r="FHK103" s="81"/>
      <c r="FHL103" s="81"/>
      <c r="FHM103" s="81"/>
      <c r="FHN103" s="81"/>
      <c r="FHO103" s="81"/>
      <c r="FHP103" s="81"/>
      <c r="FHQ103" s="81"/>
      <c r="FHR103" s="81"/>
      <c r="FHS103" s="81"/>
      <c r="FHT103" s="81"/>
      <c r="FHU103" s="81"/>
      <c r="FHV103" s="81"/>
      <c r="FHW103" s="81"/>
      <c r="FHX103" s="81"/>
      <c r="FHY103" s="81"/>
      <c r="FHZ103" s="81"/>
      <c r="FIA103" s="81"/>
      <c r="FIB103" s="81"/>
      <c r="FIC103" s="81"/>
      <c r="FID103" s="81"/>
      <c r="FIE103" s="81"/>
      <c r="FIF103" s="81"/>
      <c r="FIG103" s="81"/>
      <c r="FIH103" s="81"/>
      <c r="FII103" s="81"/>
      <c r="FIJ103" s="81"/>
      <c r="FIK103" s="81"/>
      <c r="FIL103" s="81"/>
      <c r="FIM103" s="81"/>
      <c r="FIN103" s="81"/>
      <c r="FIO103" s="81"/>
      <c r="FIP103" s="81"/>
      <c r="FIQ103" s="81"/>
      <c r="FIR103" s="81"/>
      <c r="FIS103" s="81"/>
      <c r="FIT103" s="81"/>
      <c r="FIU103" s="81"/>
      <c r="FIV103" s="81"/>
      <c r="FIW103" s="81"/>
      <c r="FIX103" s="81"/>
      <c r="FIY103" s="81"/>
      <c r="FIZ103" s="81"/>
      <c r="FJA103" s="81"/>
      <c r="FJB103" s="81"/>
      <c r="FJC103" s="81"/>
      <c r="FJD103" s="81"/>
      <c r="FJE103" s="81"/>
      <c r="FJF103" s="81"/>
      <c r="FJG103" s="81"/>
      <c r="FJH103" s="81"/>
      <c r="FJI103" s="81"/>
      <c r="FJJ103" s="81"/>
      <c r="FJK103" s="81"/>
      <c r="FJL103" s="81"/>
      <c r="FJM103" s="81"/>
      <c r="FJN103" s="81"/>
      <c r="FJO103" s="81"/>
      <c r="FJP103" s="81"/>
      <c r="FJQ103" s="81"/>
      <c r="FJR103" s="81"/>
      <c r="FJS103" s="81"/>
      <c r="FJT103" s="81"/>
      <c r="FJU103" s="81"/>
      <c r="FJV103" s="81"/>
      <c r="FJW103" s="81"/>
      <c r="FJX103" s="81"/>
      <c r="FJY103" s="81"/>
      <c r="FJZ103" s="81"/>
      <c r="FKA103" s="81"/>
      <c r="FKB103" s="81"/>
      <c r="FKC103" s="81"/>
      <c r="FKD103" s="81"/>
      <c r="FKE103" s="81"/>
      <c r="FKF103" s="81"/>
      <c r="FKG103" s="81"/>
      <c r="FKH103" s="81"/>
      <c r="FKI103" s="81"/>
      <c r="FKJ103" s="81"/>
      <c r="FKK103" s="81"/>
      <c r="FKL103" s="81"/>
      <c r="FKM103" s="81"/>
      <c r="FKN103" s="81"/>
      <c r="FKO103" s="81"/>
      <c r="FKP103" s="81"/>
      <c r="FKQ103" s="81"/>
      <c r="FKR103" s="81"/>
      <c r="FKS103" s="81"/>
      <c r="FKT103" s="81"/>
      <c r="FKU103" s="81"/>
      <c r="FKV103" s="81"/>
      <c r="FKW103" s="81"/>
      <c r="FKX103" s="81"/>
      <c r="FKY103" s="81"/>
      <c r="FKZ103" s="81"/>
      <c r="FLA103" s="81"/>
      <c r="FLB103" s="81"/>
      <c r="FLC103" s="81"/>
      <c r="FLD103" s="81"/>
      <c r="FLE103" s="81"/>
      <c r="FLF103" s="81"/>
      <c r="FLG103" s="81"/>
      <c r="FLH103" s="81"/>
      <c r="FLI103" s="81"/>
      <c r="FLJ103" s="81"/>
      <c r="FLK103" s="81"/>
      <c r="FLL103" s="81"/>
      <c r="FLM103" s="81"/>
      <c r="FLN103" s="81"/>
      <c r="FLO103" s="81"/>
      <c r="FLP103" s="81"/>
      <c r="FLQ103" s="81"/>
      <c r="FLR103" s="81"/>
      <c r="FLS103" s="81"/>
      <c r="FLT103" s="81"/>
      <c r="FLU103" s="81"/>
      <c r="FLV103" s="81"/>
      <c r="FLW103" s="81"/>
      <c r="FLX103" s="81"/>
      <c r="FLY103" s="81"/>
      <c r="FLZ103" s="81"/>
      <c r="FMA103" s="81"/>
      <c r="FMB103" s="81"/>
      <c r="FMC103" s="81"/>
      <c r="FMD103" s="81"/>
      <c r="FME103" s="81"/>
      <c r="FMF103" s="81"/>
      <c r="FMG103" s="81"/>
      <c r="FMH103" s="81"/>
      <c r="FMI103" s="81"/>
      <c r="FMJ103" s="81"/>
      <c r="FMK103" s="81"/>
      <c r="FML103" s="81"/>
      <c r="FMM103" s="81"/>
      <c r="FMN103" s="81"/>
      <c r="FMO103" s="81"/>
      <c r="FMP103" s="81"/>
      <c r="FMQ103" s="81"/>
      <c r="FMR103" s="81"/>
      <c r="FMS103" s="81"/>
      <c r="FMT103" s="81"/>
      <c r="FMU103" s="81"/>
      <c r="FMV103" s="81"/>
      <c r="FMW103" s="81"/>
      <c r="FMX103" s="81"/>
      <c r="FMY103" s="81"/>
      <c r="FMZ103" s="81"/>
      <c r="FNA103" s="81"/>
      <c r="FNB103" s="81"/>
      <c r="FNC103" s="81"/>
      <c r="FND103" s="81"/>
      <c r="FNE103" s="81"/>
      <c r="FNF103" s="81"/>
      <c r="FNG103" s="81"/>
      <c r="FNH103" s="81"/>
      <c r="FNI103" s="81"/>
      <c r="FNJ103" s="81"/>
      <c r="FNK103" s="81"/>
      <c r="FNL103" s="81"/>
      <c r="FNM103" s="81"/>
      <c r="FNN103" s="81"/>
      <c r="FNO103" s="81"/>
      <c r="FNP103" s="81"/>
      <c r="FNQ103" s="81"/>
      <c r="FNR103" s="81"/>
      <c r="FNS103" s="81"/>
      <c r="FNT103" s="81"/>
      <c r="FNU103" s="81"/>
      <c r="FNV103" s="81"/>
      <c r="FNW103" s="81"/>
      <c r="FNX103" s="81"/>
      <c r="FNY103" s="81"/>
      <c r="FNZ103" s="81"/>
      <c r="FOA103" s="81"/>
      <c r="FOB103" s="81"/>
      <c r="FOC103" s="81"/>
      <c r="FOD103" s="81"/>
      <c r="FOE103" s="81"/>
      <c r="FOF103" s="81"/>
      <c r="FOG103" s="81"/>
      <c r="FOH103" s="81"/>
      <c r="FOI103" s="81"/>
      <c r="FOJ103" s="81"/>
      <c r="FOK103" s="81"/>
      <c r="FOL103" s="81"/>
      <c r="FOM103" s="81"/>
      <c r="FON103" s="81"/>
      <c r="FOO103" s="81"/>
      <c r="FOP103" s="81"/>
      <c r="FOQ103" s="81"/>
      <c r="FOR103" s="81"/>
      <c r="FOS103" s="81"/>
      <c r="FOT103" s="81"/>
      <c r="FOU103" s="81"/>
      <c r="FOV103" s="81"/>
      <c r="FOW103" s="81"/>
      <c r="FOX103" s="81"/>
      <c r="FOY103" s="81"/>
      <c r="FOZ103" s="81"/>
      <c r="FPA103" s="81"/>
      <c r="FPB103" s="81"/>
      <c r="FPC103" s="81"/>
      <c r="FPD103" s="81"/>
      <c r="FPE103" s="81"/>
      <c r="FPF103" s="81"/>
      <c r="FPG103" s="81"/>
      <c r="FPH103" s="81"/>
      <c r="FPI103" s="81"/>
      <c r="FPJ103" s="81"/>
      <c r="FPK103" s="81"/>
      <c r="FPL103" s="81"/>
      <c r="FPM103" s="81"/>
      <c r="FPN103" s="81"/>
      <c r="FPO103" s="81"/>
      <c r="FPP103" s="81"/>
      <c r="FPQ103" s="81"/>
      <c r="FPR103" s="81"/>
      <c r="FPS103" s="81"/>
      <c r="FPT103" s="81"/>
      <c r="FPU103" s="81"/>
      <c r="FPV103" s="81"/>
      <c r="FPW103" s="81"/>
      <c r="FPX103" s="81"/>
      <c r="FPY103" s="81"/>
      <c r="FPZ103" s="81"/>
      <c r="FQA103" s="81"/>
      <c r="FQB103" s="81"/>
      <c r="FQC103" s="81"/>
      <c r="FQD103" s="81"/>
      <c r="FQE103" s="81"/>
      <c r="FQF103" s="81"/>
      <c r="FQG103" s="81"/>
      <c r="FQH103" s="81"/>
      <c r="FQI103" s="81"/>
      <c r="FQJ103" s="81"/>
      <c r="FQK103" s="81"/>
      <c r="FQL103" s="81"/>
      <c r="FQM103" s="81"/>
      <c r="FQN103" s="81"/>
      <c r="FQO103" s="81"/>
      <c r="FQP103" s="81"/>
      <c r="FQQ103" s="81"/>
      <c r="FQR103" s="81"/>
      <c r="FQS103" s="81"/>
      <c r="FQT103" s="81"/>
      <c r="FQU103" s="81"/>
      <c r="FQV103" s="81"/>
      <c r="FQW103" s="81"/>
      <c r="FQX103" s="81"/>
      <c r="FQY103" s="81"/>
      <c r="FQZ103" s="81"/>
      <c r="FRA103" s="81"/>
      <c r="FRB103" s="81"/>
      <c r="FRC103" s="81"/>
      <c r="FRD103" s="81"/>
      <c r="FRE103" s="81"/>
      <c r="FRF103" s="81"/>
      <c r="FRG103" s="81"/>
      <c r="FRH103" s="81"/>
      <c r="FRI103" s="81"/>
      <c r="FRJ103" s="81"/>
      <c r="FRK103" s="81"/>
      <c r="FRL103" s="81"/>
      <c r="FRM103" s="81"/>
      <c r="FRN103" s="81"/>
      <c r="FRO103" s="81"/>
      <c r="FRP103" s="81"/>
      <c r="FRQ103" s="81"/>
      <c r="FRR103" s="81"/>
      <c r="FRS103" s="81"/>
      <c r="FRT103" s="81"/>
      <c r="FRU103" s="81"/>
      <c r="FRV103" s="81"/>
      <c r="FRW103" s="81"/>
      <c r="FRX103" s="81"/>
      <c r="FRY103" s="81"/>
      <c r="FRZ103" s="81"/>
      <c r="FSA103" s="81"/>
      <c r="FSB103" s="81"/>
      <c r="FSC103" s="81"/>
      <c r="FSD103" s="81"/>
      <c r="FSE103" s="81"/>
      <c r="FSF103" s="81"/>
      <c r="FSG103" s="81"/>
      <c r="FSH103" s="81"/>
      <c r="FSI103" s="81"/>
      <c r="FSJ103" s="81"/>
      <c r="FSK103" s="81"/>
      <c r="FSL103" s="81"/>
      <c r="FSM103" s="81"/>
      <c r="FSN103" s="81"/>
      <c r="FSO103" s="81"/>
      <c r="FSP103" s="81"/>
      <c r="FSQ103" s="81"/>
      <c r="FSR103" s="81"/>
      <c r="FSS103" s="81"/>
      <c r="FST103" s="81"/>
      <c r="FSU103" s="81"/>
      <c r="FSV103" s="81"/>
      <c r="FSW103" s="81"/>
      <c r="FSX103" s="81"/>
      <c r="FSY103" s="81"/>
      <c r="FSZ103" s="81"/>
      <c r="FTA103" s="81"/>
      <c r="FTB103" s="81"/>
      <c r="FTC103" s="81"/>
      <c r="FTD103" s="81"/>
      <c r="FTE103" s="81"/>
      <c r="FTF103" s="81"/>
      <c r="FTG103" s="81"/>
      <c r="FTH103" s="81"/>
      <c r="FTI103" s="81"/>
      <c r="FTJ103" s="81"/>
      <c r="FTK103" s="81"/>
      <c r="FTL103" s="81"/>
      <c r="FTM103" s="81"/>
      <c r="FTN103" s="81"/>
      <c r="FTO103" s="81"/>
      <c r="FTP103" s="81"/>
      <c r="FTQ103" s="81"/>
      <c r="FTR103" s="81"/>
      <c r="FTS103" s="81"/>
      <c r="FTT103" s="81"/>
      <c r="FTU103" s="81"/>
      <c r="FTV103" s="81"/>
      <c r="FTW103" s="81"/>
      <c r="FTX103" s="81"/>
      <c r="FTY103" s="81"/>
      <c r="FTZ103" s="81"/>
      <c r="FUA103" s="81"/>
      <c r="FUB103" s="81"/>
      <c r="FUC103" s="81"/>
      <c r="FUD103" s="81"/>
      <c r="FUE103" s="81"/>
      <c r="FUF103" s="81"/>
      <c r="FUG103" s="81"/>
      <c r="FUH103" s="81"/>
      <c r="FUI103" s="81"/>
      <c r="FUJ103" s="81"/>
      <c r="FUK103" s="81"/>
      <c r="FUL103" s="81"/>
      <c r="FUM103" s="81"/>
      <c r="FUN103" s="81"/>
      <c r="FUO103" s="81"/>
      <c r="FUP103" s="81"/>
      <c r="FUQ103" s="81"/>
      <c r="FUR103" s="81"/>
      <c r="FUS103" s="81"/>
      <c r="FUT103" s="81"/>
      <c r="FUU103" s="81"/>
      <c r="FUV103" s="81"/>
      <c r="FUW103" s="81"/>
      <c r="FUX103" s="81"/>
      <c r="FUY103" s="81"/>
      <c r="FUZ103" s="81"/>
      <c r="FVA103" s="81"/>
      <c r="FVB103" s="81"/>
      <c r="FVC103" s="81"/>
      <c r="FVD103" s="81"/>
      <c r="FVE103" s="81"/>
      <c r="FVF103" s="81"/>
      <c r="FVG103" s="81"/>
      <c r="FVH103" s="81"/>
      <c r="FVI103" s="81"/>
      <c r="FVJ103" s="81"/>
      <c r="FVK103" s="81"/>
      <c r="FVL103" s="81"/>
      <c r="FVM103" s="81"/>
      <c r="FVN103" s="81"/>
      <c r="FVO103" s="81"/>
      <c r="FVP103" s="81"/>
      <c r="FVQ103" s="81"/>
      <c r="FVR103" s="81"/>
      <c r="FVS103" s="81"/>
      <c r="FVT103" s="81"/>
      <c r="FVU103" s="81"/>
      <c r="FVV103" s="81"/>
      <c r="FVW103" s="81"/>
      <c r="FVX103" s="81"/>
      <c r="FVY103" s="81"/>
      <c r="FVZ103" s="81"/>
      <c r="FWA103" s="81"/>
      <c r="FWB103" s="81"/>
      <c r="FWC103" s="81"/>
      <c r="FWD103" s="81"/>
      <c r="FWE103" s="81"/>
      <c r="FWF103" s="81"/>
      <c r="FWG103" s="81"/>
      <c r="FWH103" s="81"/>
      <c r="FWI103" s="81"/>
      <c r="FWJ103" s="81"/>
      <c r="FWK103" s="81"/>
      <c r="FWL103" s="81"/>
      <c r="FWM103" s="81"/>
      <c r="FWN103" s="81"/>
      <c r="FWO103" s="81"/>
      <c r="FWP103" s="81"/>
      <c r="FWQ103" s="81"/>
      <c r="FWR103" s="81"/>
      <c r="FWS103" s="81"/>
      <c r="FWT103" s="81"/>
      <c r="FWU103" s="81"/>
      <c r="FWV103" s="81"/>
      <c r="FWW103" s="81"/>
      <c r="FWX103" s="81"/>
      <c r="FWY103" s="81"/>
      <c r="FWZ103" s="81"/>
      <c r="FXA103" s="81"/>
      <c r="FXB103" s="81"/>
      <c r="FXC103" s="81"/>
      <c r="FXD103" s="81"/>
      <c r="FXE103" s="81"/>
      <c r="FXF103" s="81"/>
      <c r="FXG103" s="81"/>
      <c r="FXH103" s="81"/>
      <c r="FXI103" s="81"/>
      <c r="FXJ103" s="81"/>
      <c r="FXK103" s="81"/>
      <c r="FXL103" s="81"/>
      <c r="FXM103" s="81"/>
      <c r="FXN103" s="81"/>
      <c r="FXO103" s="81"/>
      <c r="FXP103" s="81"/>
      <c r="FXQ103" s="81"/>
      <c r="FXR103" s="81"/>
      <c r="FXS103" s="81"/>
      <c r="FXT103" s="81"/>
      <c r="FXU103" s="81"/>
      <c r="FXV103" s="81"/>
      <c r="FXW103" s="81"/>
      <c r="FXX103" s="81"/>
      <c r="FXY103" s="81"/>
      <c r="FXZ103" s="81"/>
      <c r="FYA103" s="81"/>
      <c r="FYB103" s="81"/>
      <c r="FYC103" s="81"/>
      <c r="FYD103" s="81"/>
      <c r="FYE103" s="81"/>
      <c r="FYF103" s="81"/>
      <c r="FYG103" s="81"/>
      <c r="FYH103" s="81"/>
      <c r="FYI103" s="81"/>
      <c r="FYJ103" s="81"/>
      <c r="FYK103" s="81"/>
      <c r="FYL103" s="81"/>
      <c r="FYM103" s="81"/>
      <c r="FYN103" s="81"/>
      <c r="FYO103" s="81"/>
      <c r="FYP103" s="81"/>
      <c r="FYQ103" s="81"/>
      <c r="FYR103" s="81"/>
      <c r="FYS103" s="81"/>
      <c r="FYT103" s="81"/>
      <c r="FYU103" s="81"/>
      <c r="FYV103" s="81"/>
      <c r="FYW103" s="81"/>
      <c r="FYX103" s="81"/>
      <c r="FYY103" s="81"/>
      <c r="FYZ103" s="81"/>
      <c r="FZA103" s="81"/>
      <c r="FZB103" s="81"/>
      <c r="FZC103" s="81"/>
      <c r="FZD103" s="81"/>
      <c r="FZE103" s="81"/>
      <c r="FZF103" s="81"/>
      <c r="FZG103" s="81"/>
      <c r="FZH103" s="81"/>
      <c r="FZI103" s="81"/>
      <c r="FZJ103" s="81"/>
      <c r="FZK103" s="81"/>
      <c r="FZL103" s="81"/>
      <c r="FZM103" s="81"/>
      <c r="FZN103" s="81"/>
      <c r="FZO103" s="81"/>
      <c r="FZP103" s="81"/>
      <c r="FZQ103" s="81"/>
      <c r="FZR103" s="81"/>
      <c r="FZS103" s="81"/>
      <c r="FZT103" s="81"/>
      <c r="FZU103" s="81"/>
      <c r="FZV103" s="81"/>
      <c r="FZW103" s="81"/>
      <c r="FZX103" s="81"/>
      <c r="FZY103" s="81"/>
      <c r="FZZ103" s="81"/>
      <c r="GAA103" s="81"/>
      <c r="GAB103" s="81"/>
      <c r="GAC103" s="81"/>
      <c r="GAD103" s="81"/>
      <c r="GAE103" s="81"/>
      <c r="GAF103" s="81"/>
      <c r="GAG103" s="81"/>
      <c r="GAH103" s="81"/>
      <c r="GAI103" s="81"/>
      <c r="GAJ103" s="81"/>
      <c r="GAK103" s="81"/>
      <c r="GAL103" s="81"/>
      <c r="GAM103" s="81"/>
      <c r="GAN103" s="81"/>
      <c r="GAO103" s="81"/>
      <c r="GAP103" s="81"/>
      <c r="GAQ103" s="81"/>
      <c r="GAR103" s="81"/>
      <c r="GAS103" s="81"/>
      <c r="GAT103" s="81"/>
      <c r="GAU103" s="81"/>
      <c r="GAV103" s="81"/>
      <c r="GAW103" s="81"/>
      <c r="GAX103" s="81"/>
      <c r="GAY103" s="81"/>
      <c r="GAZ103" s="81"/>
      <c r="GBA103" s="81"/>
      <c r="GBB103" s="81"/>
      <c r="GBC103" s="81"/>
      <c r="GBD103" s="81"/>
      <c r="GBE103" s="81"/>
      <c r="GBF103" s="81"/>
      <c r="GBG103" s="81"/>
      <c r="GBH103" s="81"/>
      <c r="GBI103" s="81"/>
      <c r="GBJ103" s="81"/>
      <c r="GBK103" s="81"/>
      <c r="GBL103" s="81"/>
      <c r="GBM103" s="81"/>
      <c r="GBN103" s="81"/>
      <c r="GBO103" s="81"/>
      <c r="GBP103" s="81"/>
      <c r="GBQ103" s="81"/>
      <c r="GBR103" s="81"/>
      <c r="GBS103" s="81"/>
      <c r="GBT103" s="81"/>
      <c r="GBU103" s="81"/>
      <c r="GBV103" s="81"/>
      <c r="GBW103" s="81"/>
      <c r="GBX103" s="81"/>
      <c r="GBY103" s="81"/>
      <c r="GBZ103" s="81"/>
      <c r="GCA103" s="81"/>
      <c r="GCB103" s="81"/>
      <c r="GCC103" s="81"/>
      <c r="GCD103" s="81"/>
      <c r="GCE103" s="81"/>
      <c r="GCF103" s="81"/>
      <c r="GCG103" s="81"/>
      <c r="GCH103" s="81"/>
      <c r="GCI103" s="81"/>
      <c r="GCJ103" s="81"/>
      <c r="GCK103" s="81"/>
      <c r="GCL103" s="81"/>
      <c r="GCM103" s="81"/>
      <c r="GCN103" s="81"/>
      <c r="GCO103" s="81"/>
      <c r="GCP103" s="81"/>
      <c r="GCQ103" s="81"/>
      <c r="GCR103" s="81"/>
      <c r="GCS103" s="81"/>
      <c r="GCT103" s="81"/>
      <c r="GCU103" s="81"/>
      <c r="GCV103" s="81"/>
      <c r="GCW103" s="81"/>
      <c r="GCX103" s="81"/>
      <c r="GCY103" s="81"/>
      <c r="GCZ103" s="81"/>
      <c r="GDA103" s="81"/>
      <c r="GDB103" s="81"/>
      <c r="GDC103" s="81"/>
      <c r="GDD103" s="81"/>
      <c r="GDE103" s="81"/>
      <c r="GDF103" s="81"/>
      <c r="GDG103" s="81"/>
      <c r="GDH103" s="81"/>
      <c r="GDI103" s="81"/>
      <c r="GDJ103" s="81"/>
      <c r="GDK103" s="81"/>
      <c r="GDL103" s="81"/>
      <c r="GDM103" s="81"/>
      <c r="GDN103" s="81"/>
      <c r="GDO103" s="81"/>
      <c r="GDP103" s="81"/>
      <c r="GDQ103" s="81"/>
      <c r="GDR103" s="81"/>
      <c r="GDS103" s="81"/>
      <c r="GDT103" s="81"/>
      <c r="GDU103" s="81"/>
      <c r="GDV103" s="81"/>
      <c r="GDW103" s="81"/>
      <c r="GDX103" s="81"/>
      <c r="GDY103" s="81"/>
      <c r="GDZ103" s="81"/>
      <c r="GEA103" s="81"/>
      <c r="GEB103" s="81"/>
      <c r="GEC103" s="81"/>
      <c r="GED103" s="81"/>
      <c r="GEE103" s="81"/>
      <c r="GEF103" s="81"/>
      <c r="GEG103" s="81"/>
      <c r="GEH103" s="81"/>
      <c r="GEI103" s="81"/>
      <c r="GEJ103" s="81"/>
      <c r="GEK103" s="81"/>
      <c r="GEL103" s="81"/>
      <c r="GEM103" s="81"/>
      <c r="GEN103" s="81"/>
      <c r="GEO103" s="81"/>
      <c r="GEP103" s="81"/>
      <c r="GEQ103" s="81"/>
      <c r="GER103" s="81"/>
      <c r="GES103" s="81"/>
      <c r="GET103" s="81"/>
      <c r="GEU103" s="81"/>
      <c r="GEV103" s="81"/>
      <c r="GEW103" s="81"/>
      <c r="GEX103" s="81"/>
      <c r="GEY103" s="81"/>
      <c r="GEZ103" s="81"/>
      <c r="GFA103" s="81"/>
      <c r="GFB103" s="81"/>
      <c r="GFC103" s="81"/>
      <c r="GFD103" s="81"/>
      <c r="GFE103" s="81"/>
      <c r="GFF103" s="81"/>
      <c r="GFG103" s="81"/>
      <c r="GFH103" s="81"/>
      <c r="GFI103" s="81"/>
      <c r="GFJ103" s="81"/>
      <c r="GFK103" s="81"/>
      <c r="GFL103" s="81"/>
      <c r="GFM103" s="81"/>
      <c r="GFN103" s="81"/>
      <c r="GFO103" s="81"/>
      <c r="GFP103" s="81"/>
      <c r="GFQ103" s="81"/>
      <c r="GFR103" s="81"/>
      <c r="GFS103" s="81"/>
      <c r="GFT103" s="81"/>
      <c r="GFU103" s="81"/>
      <c r="GFV103" s="81"/>
      <c r="GFW103" s="81"/>
      <c r="GFX103" s="81"/>
      <c r="GFY103" s="81"/>
      <c r="GFZ103" s="81"/>
      <c r="GGA103" s="81"/>
      <c r="GGB103" s="81"/>
      <c r="GGC103" s="81"/>
      <c r="GGD103" s="81"/>
      <c r="GGE103" s="81"/>
      <c r="GGF103" s="81"/>
      <c r="GGG103" s="81"/>
      <c r="GGH103" s="81"/>
      <c r="GGI103" s="81"/>
      <c r="GGJ103" s="81"/>
      <c r="GGK103" s="81"/>
      <c r="GGL103" s="81"/>
      <c r="GGM103" s="81"/>
      <c r="GGN103" s="81"/>
      <c r="GGO103" s="81"/>
      <c r="GGP103" s="81"/>
      <c r="GGQ103" s="81"/>
      <c r="GGR103" s="81"/>
      <c r="GGS103" s="81"/>
      <c r="GGT103" s="81"/>
      <c r="GGU103" s="81"/>
      <c r="GGV103" s="81"/>
      <c r="GGW103" s="81"/>
      <c r="GGX103" s="81"/>
      <c r="GGY103" s="81"/>
      <c r="GGZ103" s="81"/>
      <c r="GHA103" s="81"/>
      <c r="GHB103" s="81"/>
      <c r="GHC103" s="81"/>
      <c r="GHD103" s="81"/>
      <c r="GHE103" s="81"/>
      <c r="GHF103" s="81"/>
      <c r="GHG103" s="81"/>
      <c r="GHH103" s="81"/>
      <c r="GHI103" s="81"/>
      <c r="GHJ103" s="81"/>
      <c r="GHK103" s="81"/>
      <c r="GHL103" s="81"/>
      <c r="GHM103" s="81"/>
      <c r="GHN103" s="81"/>
      <c r="GHO103" s="81"/>
      <c r="GHP103" s="81"/>
      <c r="GHQ103" s="81"/>
      <c r="GHR103" s="81"/>
      <c r="GHS103" s="81"/>
      <c r="GHT103" s="81"/>
      <c r="GHU103" s="81"/>
      <c r="GHV103" s="81"/>
      <c r="GHW103" s="81"/>
      <c r="GHX103" s="81"/>
      <c r="GHY103" s="81"/>
      <c r="GHZ103" s="81"/>
      <c r="GIA103" s="81"/>
      <c r="GIB103" s="81"/>
      <c r="GIC103" s="81"/>
      <c r="GID103" s="81"/>
      <c r="GIE103" s="81"/>
      <c r="GIF103" s="81"/>
      <c r="GIG103" s="81"/>
      <c r="GIH103" s="81"/>
      <c r="GII103" s="81"/>
      <c r="GIJ103" s="81"/>
      <c r="GIK103" s="81"/>
      <c r="GIL103" s="81"/>
      <c r="GIM103" s="81"/>
      <c r="GIN103" s="81"/>
      <c r="GIO103" s="81"/>
      <c r="GIP103" s="81"/>
      <c r="GIQ103" s="81"/>
      <c r="GIR103" s="81"/>
      <c r="GIS103" s="81"/>
      <c r="GIT103" s="81"/>
      <c r="GIU103" s="81"/>
      <c r="GIV103" s="81"/>
      <c r="GIW103" s="81"/>
      <c r="GIX103" s="81"/>
      <c r="GIY103" s="81"/>
      <c r="GIZ103" s="81"/>
      <c r="GJA103" s="81"/>
      <c r="GJB103" s="81"/>
      <c r="GJC103" s="81"/>
      <c r="GJD103" s="81"/>
      <c r="GJE103" s="81"/>
      <c r="GJF103" s="81"/>
      <c r="GJG103" s="81"/>
      <c r="GJH103" s="81"/>
      <c r="GJI103" s="81"/>
      <c r="GJJ103" s="81"/>
      <c r="GJK103" s="81"/>
      <c r="GJL103" s="81"/>
      <c r="GJM103" s="81"/>
      <c r="GJN103" s="81"/>
      <c r="GJO103" s="81"/>
      <c r="GJP103" s="81"/>
      <c r="GJQ103" s="81"/>
      <c r="GJR103" s="81"/>
      <c r="GJS103" s="81"/>
      <c r="GJT103" s="81"/>
      <c r="GJU103" s="81"/>
      <c r="GJV103" s="81"/>
      <c r="GJW103" s="81"/>
      <c r="GJX103" s="81"/>
      <c r="GJY103" s="81"/>
      <c r="GJZ103" s="81"/>
      <c r="GKA103" s="81"/>
      <c r="GKB103" s="81"/>
      <c r="GKC103" s="81"/>
      <c r="GKD103" s="81"/>
      <c r="GKE103" s="81"/>
      <c r="GKF103" s="81"/>
      <c r="GKG103" s="81"/>
      <c r="GKH103" s="81"/>
      <c r="GKI103" s="81"/>
      <c r="GKJ103" s="81"/>
      <c r="GKK103" s="81"/>
      <c r="GKL103" s="81"/>
      <c r="GKM103" s="81"/>
      <c r="GKN103" s="81"/>
      <c r="GKO103" s="81"/>
      <c r="GKP103" s="81"/>
      <c r="GKQ103" s="81"/>
      <c r="GKR103" s="81"/>
      <c r="GKS103" s="81"/>
      <c r="GKT103" s="81"/>
      <c r="GKU103" s="81"/>
      <c r="GKV103" s="81"/>
      <c r="GKW103" s="81"/>
      <c r="GKX103" s="81"/>
      <c r="GKY103" s="81"/>
      <c r="GKZ103" s="81"/>
      <c r="GLA103" s="81"/>
      <c r="GLB103" s="81"/>
      <c r="GLC103" s="81"/>
      <c r="GLD103" s="81"/>
      <c r="GLE103" s="81"/>
      <c r="GLF103" s="81"/>
      <c r="GLG103" s="81"/>
      <c r="GLH103" s="81"/>
      <c r="GLI103" s="81"/>
      <c r="GLJ103" s="81"/>
      <c r="GLK103" s="81"/>
      <c r="GLL103" s="81"/>
      <c r="GLM103" s="81"/>
      <c r="GLN103" s="81"/>
      <c r="GLO103" s="81"/>
      <c r="GLP103" s="81"/>
      <c r="GLQ103" s="81"/>
      <c r="GLR103" s="81"/>
      <c r="GLS103" s="81"/>
      <c r="GLT103" s="81"/>
      <c r="GLU103" s="81"/>
      <c r="GLV103" s="81"/>
      <c r="GLW103" s="81"/>
      <c r="GLX103" s="81"/>
      <c r="GLY103" s="81"/>
      <c r="GLZ103" s="81"/>
      <c r="GMA103" s="81"/>
      <c r="GMB103" s="81"/>
      <c r="GMC103" s="81"/>
      <c r="GMD103" s="81"/>
      <c r="GME103" s="81"/>
      <c r="GMF103" s="81"/>
      <c r="GMG103" s="81"/>
      <c r="GMH103" s="81"/>
      <c r="GMI103" s="81"/>
      <c r="GMJ103" s="81"/>
      <c r="GMK103" s="81"/>
      <c r="GML103" s="81"/>
      <c r="GMM103" s="81"/>
      <c r="GMN103" s="81"/>
      <c r="GMO103" s="81"/>
      <c r="GMP103" s="81"/>
      <c r="GMQ103" s="81"/>
      <c r="GMR103" s="81"/>
      <c r="GMS103" s="81"/>
      <c r="GMT103" s="81"/>
      <c r="GMU103" s="81"/>
      <c r="GMV103" s="81"/>
      <c r="GMW103" s="81"/>
      <c r="GMX103" s="81"/>
      <c r="GMY103" s="81"/>
      <c r="GMZ103" s="81"/>
      <c r="GNA103" s="81"/>
      <c r="GNB103" s="81"/>
      <c r="GNC103" s="81"/>
      <c r="GND103" s="81"/>
      <c r="GNE103" s="81"/>
      <c r="GNF103" s="81"/>
      <c r="GNG103" s="81"/>
      <c r="GNH103" s="81"/>
      <c r="GNI103" s="81"/>
      <c r="GNJ103" s="81"/>
      <c r="GNK103" s="81"/>
      <c r="GNL103" s="81"/>
      <c r="GNM103" s="81"/>
      <c r="GNN103" s="81"/>
      <c r="GNO103" s="81"/>
      <c r="GNP103" s="81"/>
      <c r="GNQ103" s="81"/>
      <c r="GNR103" s="81"/>
      <c r="GNS103" s="81"/>
      <c r="GNT103" s="81"/>
      <c r="GNU103" s="81"/>
      <c r="GNV103" s="81"/>
      <c r="GNW103" s="81"/>
      <c r="GNX103" s="81"/>
      <c r="GNY103" s="81"/>
      <c r="GNZ103" s="81"/>
      <c r="GOA103" s="81"/>
      <c r="GOB103" s="81"/>
      <c r="GOC103" s="81"/>
      <c r="GOD103" s="81"/>
      <c r="GOE103" s="81"/>
      <c r="GOF103" s="81"/>
      <c r="GOG103" s="81"/>
      <c r="GOH103" s="81"/>
      <c r="GOI103" s="81"/>
      <c r="GOJ103" s="81"/>
      <c r="GOK103" s="81"/>
      <c r="GOL103" s="81"/>
      <c r="GOM103" s="81"/>
      <c r="GON103" s="81"/>
      <c r="GOO103" s="81"/>
      <c r="GOP103" s="81"/>
      <c r="GOQ103" s="81"/>
      <c r="GOR103" s="81"/>
      <c r="GOS103" s="81"/>
      <c r="GOT103" s="81"/>
      <c r="GOU103" s="81"/>
      <c r="GOV103" s="81"/>
      <c r="GOW103" s="81"/>
      <c r="GOX103" s="81"/>
      <c r="GOY103" s="81"/>
      <c r="GOZ103" s="81"/>
      <c r="GPA103" s="81"/>
      <c r="GPB103" s="81"/>
      <c r="GPC103" s="81"/>
      <c r="GPD103" s="81"/>
      <c r="GPE103" s="81"/>
      <c r="GPF103" s="81"/>
      <c r="GPG103" s="81"/>
      <c r="GPH103" s="81"/>
      <c r="GPI103" s="81"/>
      <c r="GPJ103" s="81"/>
      <c r="GPK103" s="81"/>
      <c r="GPL103" s="81"/>
      <c r="GPM103" s="81"/>
      <c r="GPN103" s="81"/>
      <c r="GPO103" s="81"/>
      <c r="GPP103" s="81"/>
      <c r="GPQ103" s="81"/>
      <c r="GPR103" s="81"/>
      <c r="GPS103" s="81"/>
      <c r="GPT103" s="81"/>
      <c r="GPU103" s="81"/>
      <c r="GPV103" s="81"/>
      <c r="GPW103" s="81"/>
      <c r="GPX103" s="81"/>
      <c r="GPY103" s="81"/>
      <c r="GPZ103" s="81"/>
      <c r="GQA103" s="81"/>
      <c r="GQB103" s="81"/>
      <c r="GQC103" s="81"/>
      <c r="GQD103" s="81"/>
      <c r="GQE103" s="81"/>
      <c r="GQF103" s="81"/>
      <c r="GQG103" s="81"/>
      <c r="GQH103" s="81"/>
      <c r="GQI103" s="81"/>
      <c r="GQJ103" s="81"/>
      <c r="GQK103" s="81"/>
      <c r="GQL103" s="81"/>
      <c r="GQM103" s="81"/>
      <c r="GQN103" s="81"/>
      <c r="GQO103" s="81"/>
      <c r="GQP103" s="81"/>
      <c r="GQQ103" s="81"/>
      <c r="GQR103" s="81"/>
      <c r="GQS103" s="81"/>
      <c r="GQT103" s="81"/>
      <c r="GQU103" s="81"/>
      <c r="GQV103" s="81"/>
      <c r="GQW103" s="81"/>
      <c r="GQX103" s="81"/>
      <c r="GQY103" s="81"/>
      <c r="GQZ103" s="81"/>
      <c r="GRA103" s="81"/>
      <c r="GRB103" s="81"/>
      <c r="GRC103" s="81"/>
      <c r="GRD103" s="81"/>
      <c r="GRE103" s="81"/>
      <c r="GRF103" s="81"/>
      <c r="GRG103" s="81"/>
      <c r="GRH103" s="81"/>
      <c r="GRI103" s="81"/>
      <c r="GRJ103" s="81"/>
      <c r="GRK103" s="81"/>
      <c r="GRL103" s="81"/>
      <c r="GRM103" s="81"/>
      <c r="GRN103" s="81"/>
      <c r="GRO103" s="81"/>
      <c r="GRP103" s="81"/>
      <c r="GRQ103" s="81"/>
      <c r="GRR103" s="81"/>
      <c r="GRS103" s="81"/>
      <c r="GRT103" s="81"/>
      <c r="GRU103" s="81"/>
      <c r="GRV103" s="81"/>
      <c r="GRW103" s="81"/>
      <c r="GRX103" s="81"/>
      <c r="GRY103" s="81"/>
      <c r="GRZ103" s="81"/>
      <c r="GSA103" s="81"/>
      <c r="GSB103" s="81"/>
      <c r="GSC103" s="81"/>
      <c r="GSD103" s="81"/>
      <c r="GSE103" s="81"/>
      <c r="GSF103" s="81"/>
      <c r="GSG103" s="81"/>
      <c r="GSH103" s="81"/>
      <c r="GSI103" s="81"/>
      <c r="GSJ103" s="81"/>
      <c r="GSK103" s="81"/>
      <c r="GSL103" s="81"/>
      <c r="GSM103" s="81"/>
      <c r="GSN103" s="81"/>
      <c r="GSO103" s="81"/>
      <c r="GSP103" s="81"/>
      <c r="GSQ103" s="81"/>
      <c r="GSR103" s="81"/>
      <c r="GSS103" s="81"/>
      <c r="GST103" s="81"/>
      <c r="GSU103" s="81"/>
      <c r="GSV103" s="81"/>
      <c r="GSW103" s="81"/>
      <c r="GSX103" s="81"/>
      <c r="GSY103" s="81"/>
      <c r="GSZ103" s="81"/>
      <c r="GTA103" s="81"/>
      <c r="GTB103" s="81"/>
      <c r="GTC103" s="81"/>
      <c r="GTD103" s="81"/>
      <c r="GTE103" s="81"/>
      <c r="GTF103" s="81"/>
      <c r="GTG103" s="81"/>
      <c r="GTH103" s="81"/>
      <c r="GTI103" s="81"/>
      <c r="GTJ103" s="81"/>
      <c r="GTK103" s="81"/>
      <c r="GTL103" s="81"/>
      <c r="GTM103" s="81"/>
      <c r="GTN103" s="81"/>
      <c r="GTO103" s="81"/>
      <c r="GTP103" s="81"/>
      <c r="GTQ103" s="81"/>
      <c r="GTR103" s="81"/>
      <c r="GTS103" s="81"/>
      <c r="GTT103" s="81"/>
      <c r="GTU103" s="81"/>
      <c r="GTV103" s="81"/>
      <c r="GTW103" s="81"/>
      <c r="GTX103" s="81"/>
      <c r="GTY103" s="81"/>
      <c r="GTZ103" s="81"/>
      <c r="GUA103" s="81"/>
      <c r="GUB103" s="81"/>
      <c r="GUC103" s="81"/>
      <c r="GUD103" s="81"/>
      <c r="GUE103" s="81"/>
      <c r="GUF103" s="81"/>
      <c r="GUG103" s="81"/>
      <c r="GUH103" s="81"/>
      <c r="GUI103" s="81"/>
      <c r="GUJ103" s="81"/>
      <c r="GUK103" s="81"/>
      <c r="GUL103" s="81"/>
      <c r="GUM103" s="81"/>
      <c r="GUN103" s="81"/>
      <c r="GUO103" s="81"/>
      <c r="GUP103" s="81"/>
      <c r="GUQ103" s="81"/>
      <c r="GUR103" s="81"/>
      <c r="GUS103" s="81"/>
      <c r="GUT103" s="81"/>
      <c r="GUU103" s="81"/>
      <c r="GUV103" s="81"/>
      <c r="GUW103" s="81"/>
      <c r="GUX103" s="81"/>
      <c r="GUY103" s="81"/>
      <c r="GUZ103" s="81"/>
      <c r="GVA103" s="81"/>
      <c r="GVB103" s="81"/>
      <c r="GVC103" s="81"/>
      <c r="GVD103" s="81"/>
      <c r="GVE103" s="81"/>
      <c r="GVF103" s="81"/>
      <c r="GVG103" s="81"/>
      <c r="GVH103" s="81"/>
      <c r="GVI103" s="81"/>
      <c r="GVJ103" s="81"/>
      <c r="GVK103" s="81"/>
      <c r="GVL103" s="81"/>
      <c r="GVM103" s="81"/>
      <c r="GVN103" s="81"/>
      <c r="GVO103" s="81"/>
      <c r="GVP103" s="81"/>
      <c r="GVQ103" s="81"/>
      <c r="GVR103" s="81"/>
      <c r="GVS103" s="81"/>
      <c r="GVT103" s="81"/>
      <c r="GVU103" s="81"/>
      <c r="GVV103" s="81"/>
      <c r="GVW103" s="81"/>
      <c r="GVX103" s="81"/>
      <c r="GVY103" s="81"/>
      <c r="GVZ103" s="81"/>
      <c r="GWA103" s="81"/>
      <c r="GWB103" s="81"/>
      <c r="GWC103" s="81"/>
      <c r="GWD103" s="81"/>
      <c r="GWE103" s="81"/>
      <c r="GWF103" s="81"/>
      <c r="GWG103" s="81"/>
      <c r="GWH103" s="81"/>
      <c r="GWI103" s="81"/>
      <c r="GWJ103" s="81"/>
      <c r="GWK103" s="81"/>
      <c r="GWL103" s="81"/>
      <c r="GWM103" s="81"/>
      <c r="GWN103" s="81"/>
      <c r="GWO103" s="81"/>
      <c r="GWP103" s="81"/>
      <c r="GWQ103" s="81"/>
      <c r="GWR103" s="81"/>
      <c r="GWS103" s="81"/>
      <c r="GWT103" s="81"/>
      <c r="GWU103" s="81"/>
      <c r="GWV103" s="81"/>
      <c r="GWW103" s="81"/>
      <c r="GWX103" s="81"/>
      <c r="GWY103" s="81"/>
      <c r="GWZ103" s="81"/>
      <c r="GXA103" s="81"/>
      <c r="GXB103" s="81"/>
      <c r="GXC103" s="81"/>
      <c r="GXD103" s="81"/>
      <c r="GXE103" s="81"/>
      <c r="GXF103" s="81"/>
      <c r="GXG103" s="81"/>
      <c r="GXH103" s="81"/>
      <c r="GXI103" s="81"/>
      <c r="GXJ103" s="81"/>
      <c r="GXK103" s="81"/>
      <c r="GXL103" s="81"/>
      <c r="GXM103" s="81"/>
      <c r="GXN103" s="81"/>
      <c r="GXO103" s="81"/>
      <c r="GXP103" s="81"/>
      <c r="GXQ103" s="81"/>
      <c r="GXR103" s="81"/>
      <c r="GXS103" s="81"/>
      <c r="GXT103" s="81"/>
      <c r="GXU103" s="81"/>
      <c r="GXV103" s="81"/>
      <c r="GXW103" s="81"/>
      <c r="GXX103" s="81"/>
      <c r="GXY103" s="81"/>
      <c r="GXZ103" s="81"/>
      <c r="GYA103" s="81"/>
      <c r="GYB103" s="81"/>
      <c r="GYC103" s="81"/>
      <c r="GYD103" s="81"/>
      <c r="GYE103" s="81"/>
      <c r="GYF103" s="81"/>
      <c r="GYG103" s="81"/>
      <c r="GYH103" s="81"/>
      <c r="GYI103" s="81"/>
      <c r="GYJ103" s="81"/>
      <c r="GYK103" s="81"/>
      <c r="GYL103" s="81"/>
      <c r="GYM103" s="81"/>
      <c r="GYN103" s="81"/>
      <c r="GYO103" s="81"/>
      <c r="GYP103" s="81"/>
      <c r="GYQ103" s="81"/>
      <c r="GYR103" s="81"/>
      <c r="GYS103" s="81"/>
      <c r="GYT103" s="81"/>
      <c r="GYU103" s="81"/>
      <c r="GYV103" s="81"/>
      <c r="GYW103" s="81"/>
      <c r="GYX103" s="81"/>
      <c r="GYY103" s="81"/>
      <c r="GYZ103" s="81"/>
      <c r="GZA103" s="81"/>
      <c r="GZB103" s="81"/>
      <c r="GZC103" s="81"/>
      <c r="GZD103" s="81"/>
      <c r="GZE103" s="81"/>
      <c r="GZF103" s="81"/>
      <c r="GZG103" s="81"/>
      <c r="GZH103" s="81"/>
      <c r="GZI103" s="81"/>
      <c r="GZJ103" s="81"/>
      <c r="GZK103" s="81"/>
      <c r="GZL103" s="81"/>
      <c r="GZM103" s="81"/>
      <c r="GZN103" s="81"/>
      <c r="GZO103" s="81"/>
      <c r="GZP103" s="81"/>
      <c r="GZQ103" s="81"/>
      <c r="GZR103" s="81"/>
      <c r="GZS103" s="81"/>
      <c r="GZT103" s="81"/>
      <c r="GZU103" s="81"/>
      <c r="GZV103" s="81"/>
      <c r="GZW103" s="81"/>
      <c r="GZX103" s="81"/>
      <c r="GZY103" s="81"/>
      <c r="GZZ103" s="81"/>
      <c r="HAA103" s="81"/>
      <c r="HAB103" s="81"/>
      <c r="HAC103" s="81"/>
      <c r="HAD103" s="81"/>
      <c r="HAE103" s="81"/>
      <c r="HAF103" s="81"/>
      <c r="HAG103" s="81"/>
      <c r="HAH103" s="81"/>
      <c r="HAI103" s="81"/>
      <c r="HAJ103" s="81"/>
      <c r="HAK103" s="81"/>
      <c r="HAL103" s="81"/>
      <c r="HAM103" s="81"/>
      <c r="HAN103" s="81"/>
      <c r="HAO103" s="81"/>
      <c r="HAP103" s="81"/>
      <c r="HAQ103" s="81"/>
      <c r="HAR103" s="81"/>
      <c r="HAS103" s="81"/>
      <c r="HAT103" s="81"/>
      <c r="HAU103" s="81"/>
      <c r="HAV103" s="81"/>
      <c r="HAW103" s="81"/>
      <c r="HAX103" s="81"/>
      <c r="HAY103" s="81"/>
      <c r="HAZ103" s="81"/>
      <c r="HBA103" s="81"/>
      <c r="HBB103" s="81"/>
      <c r="HBC103" s="81"/>
      <c r="HBD103" s="81"/>
      <c r="HBE103" s="81"/>
      <c r="HBF103" s="81"/>
      <c r="HBG103" s="81"/>
      <c r="HBH103" s="81"/>
      <c r="HBI103" s="81"/>
      <c r="HBJ103" s="81"/>
      <c r="HBK103" s="81"/>
      <c r="HBL103" s="81"/>
      <c r="HBM103" s="81"/>
      <c r="HBN103" s="81"/>
      <c r="HBO103" s="81"/>
      <c r="HBP103" s="81"/>
      <c r="HBQ103" s="81"/>
      <c r="HBR103" s="81"/>
      <c r="HBS103" s="81"/>
      <c r="HBT103" s="81"/>
      <c r="HBU103" s="81"/>
      <c r="HBV103" s="81"/>
      <c r="HBW103" s="81"/>
      <c r="HBX103" s="81"/>
      <c r="HBY103" s="81"/>
      <c r="HBZ103" s="81"/>
      <c r="HCA103" s="81"/>
      <c r="HCB103" s="81"/>
      <c r="HCC103" s="81"/>
      <c r="HCD103" s="81"/>
      <c r="HCE103" s="81"/>
      <c r="HCF103" s="81"/>
      <c r="HCG103" s="81"/>
      <c r="HCH103" s="81"/>
      <c r="HCI103" s="81"/>
      <c r="HCJ103" s="81"/>
      <c r="HCK103" s="81"/>
      <c r="HCL103" s="81"/>
      <c r="HCM103" s="81"/>
      <c r="HCN103" s="81"/>
      <c r="HCO103" s="81"/>
      <c r="HCP103" s="81"/>
      <c r="HCQ103" s="81"/>
      <c r="HCR103" s="81"/>
      <c r="HCS103" s="81"/>
      <c r="HCT103" s="81"/>
      <c r="HCU103" s="81"/>
      <c r="HCV103" s="81"/>
      <c r="HCW103" s="81"/>
      <c r="HCX103" s="81"/>
      <c r="HCY103" s="81"/>
      <c r="HCZ103" s="81"/>
      <c r="HDA103" s="81"/>
      <c r="HDB103" s="81"/>
      <c r="HDC103" s="81"/>
      <c r="HDD103" s="81"/>
      <c r="HDE103" s="81"/>
      <c r="HDF103" s="81"/>
      <c r="HDG103" s="81"/>
      <c r="HDH103" s="81"/>
      <c r="HDI103" s="81"/>
      <c r="HDJ103" s="81"/>
      <c r="HDK103" s="81"/>
      <c r="HDL103" s="81"/>
      <c r="HDM103" s="81"/>
      <c r="HDN103" s="81"/>
      <c r="HDO103" s="81"/>
      <c r="HDP103" s="81"/>
      <c r="HDQ103" s="81"/>
      <c r="HDR103" s="81"/>
      <c r="HDS103" s="81"/>
      <c r="HDT103" s="81"/>
      <c r="HDU103" s="81"/>
      <c r="HDV103" s="81"/>
      <c r="HDW103" s="81"/>
      <c r="HDX103" s="81"/>
      <c r="HDY103" s="81"/>
      <c r="HDZ103" s="81"/>
      <c r="HEA103" s="81"/>
      <c r="HEB103" s="81"/>
      <c r="HEC103" s="81"/>
      <c r="HED103" s="81"/>
      <c r="HEE103" s="81"/>
      <c r="HEF103" s="81"/>
      <c r="HEG103" s="81"/>
      <c r="HEH103" s="81"/>
      <c r="HEI103" s="81"/>
      <c r="HEJ103" s="81"/>
      <c r="HEK103" s="81"/>
      <c r="HEL103" s="81"/>
      <c r="HEM103" s="81"/>
      <c r="HEN103" s="81"/>
      <c r="HEO103" s="81"/>
      <c r="HEP103" s="81"/>
      <c r="HEQ103" s="81"/>
      <c r="HER103" s="81"/>
      <c r="HES103" s="81"/>
      <c r="HET103" s="81"/>
      <c r="HEU103" s="81"/>
      <c r="HEV103" s="81"/>
      <c r="HEW103" s="81"/>
      <c r="HEX103" s="81"/>
      <c r="HEY103" s="81"/>
      <c r="HEZ103" s="81"/>
      <c r="HFA103" s="81"/>
      <c r="HFB103" s="81"/>
      <c r="HFC103" s="81"/>
      <c r="HFD103" s="81"/>
      <c r="HFE103" s="81"/>
      <c r="HFF103" s="81"/>
      <c r="HFG103" s="81"/>
      <c r="HFH103" s="81"/>
      <c r="HFI103" s="81"/>
      <c r="HFJ103" s="81"/>
      <c r="HFK103" s="81"/>
      <c r="HFL103" s="81"/>
      <c r="HFM103" s="81"/>
      <c r="HFN103" s="81"/>
      <c r="HFO103" s="81"/>
      <c r="HFP103" s="81"/>
      <c r="HFQ103" s="81"/>
      <c r="HFR103" s="81"/>
      <c r="HFS103" s="81"/>
      <c r="HFT103" s="81"/>
      <c r="HFU103" s="81"/>
      <c r="HFV103" s="81"/>
      <c r="HFW103" s="81"/>
      <c r="HFX103" s="81"/>
      <c r="HFY103" s="81"/>
      <c r="HFZ103" s="81"/>
      <c r="HGA103" s="81"/>
      <c r="HGB103" s="81"/>
      <c r="HGC103" s="81"/>
      <c r="HGD103" s="81"/>
      <c r="HGE103" s="81"/>
      <c r="HGF103" s="81"/>
      <c r="HGG103" s="81"/>
      <c r="HGH103" s="81"/>
      <c r="HGI103" s="81"/>
      <c r="HGJ103" s="81"/>
      <c r="HGK103" s="81"/>
      <c r="HGL103" s="81"/>
      <c r="HGM103" s="81"/>
      <c r="HGN103" s="81"/>
      <c r="HGO103" s="81"/>
      <c r="HGP103" s="81"/>
      <c r="HGQ103" s="81"/>
      <c r="HGR103" s="81"/>
      <c r="HGS103" s="81"/>
      <c r="HGT103" s="81"/>
      <c r="HGU103" s="81"/>
      <c r="HGV103" s="81"/>
      <c r="HGW103" s="81"/>
      <c r="HGX103" s="81"/>
      <c r="HGY103" s="81"/>
      <c r="HGZ103" s="81"/>
      <c r="HHA103" s="81"/>
      <c r="HHB103" s="81"/>
      <c r="HHC103" s="81"/>
      <c r="HHD103" s="81"/>
      <c r="HHE103" s="81"/>
      <c r="HHF103" s="81"/>
      <c r="HHG103" s="81"/>
      <c r="HHH103" s="81"/>
      <c r="HHI103" s="81"/>
      <c r="HHJ103" s="81"/>
      <c r="HHK103" s="81"/>
      <c r="HHL103" s="81"/>
      <c r="HHM103" s="81"/>
      <c r="HHN103" s="81"/>
      <c r="HHO103" s="81"/>
      <c r="HHP103" s="81"/>
      <c r="HHQ103" s="81"/>
      <c r="HHR103" s="81"/>
      <c r="HHS103" s="81"/>
      <c r="HHT103" s="81"/>
      <c r="HHU103" s="81"/>
      <c r="HHV103" s="81"/>
      <c r="HHW103" s="81"/>
      <c r="HHX103" s="81"/>
      <c r="HHY103" s="81"/>
      <c r="HHZ103" s="81"/>
      <c r="HIA103" s="81"/>
      <c r="HIB103" s="81"/>
      <c r="HIC103" s="81"/>
      <c r="HID103" s="81"/>
      <c r="HIE103" s="81"/>
      <c r="HIF103" s="81"/>
      <c r="HIG103" s="81"/>
      <c r="HIH103" s="81"/>
      <c r="HII103" s="81"/>
      <c r="HIJ103" s="81"/>
      <c r="HIK103" s="81"/>
      <c r="HIL103" s="81"/>
      <c r="HIM103" s="81"/>
      <c r="HIN103" s="81"/>
      <c r="HIO103" s="81"/>
      <c r="HIP103" s="81"/>
      <c r="HIQ103" s="81"/>
      <c r="HIR103" s="81"/>
      <c r="HIS103" s="81"/>
      <c r="HIT103" s="81"/>
      <c r="HIU103" s="81"/>
      <c r="HIV103" s="81"/>
      <c r="HIW103" s="81"/>
      <c r="HIX103" s="81"/>
      <c r="HIY103" s="81"/>
      <c r="HIZ103" s="81"/>
      <c r="HJA103" s="81"/>
      <c r="HJB103" s="81"/>
      <c r="HJC103" s="81"/>
      <c r="HJD103" s="81"/>
      <c r="HJE103" s="81"/>
      <c r="HJF103" s="81"/>
      <c r="HJG103" s="81"/>
      <c r="HJH103" s="81"/>
      <c r="HJI103" s="81"/>
      <c r="HJJ103" s="81"/>
      <c r="HJK103" s="81"/>
      <c r="HJL103" s="81"/>
      <c r="HJM103" s="81"/>
      <c r="HJN103" s="81"/>
      <c r="HJO103" s="81"/>
      <c r="HJP103" s="81"/>
      <c r="HJQ103" s="81"/>
      <c r="HJR103" s="81"/>
      <c r="HJS103" s="81"/>
      <c r="HJT103" s="81"/>
      <c r="HJU103" s="81"/>
      <c r="HJV103" s="81"/>
      <c r="HJW103" s="81"/>
      <c r="HJX103" s="81"/>
      <c r="HJY103" s="81"/>
      <c r="HJZ103" s="81"/>
      <c r="HKA103" s="81"/>
      <c r="HKB103" s="81"/>
      <c r="HKC103" s="81"/>
      <c r="HKD103" s="81"/>
      <c r="HKE103" s="81"/>
      <c r="HKF103" s="81"/>
      <c r="HKG103" s="81"/>
      <c r="HKH103" s="81"/>
      <c r="HKI103" s="81"/>
      <c r="HKJ103" s="81"/>
      <c r="HKK103" s="81"/>
      <c r="HKL103" s="81"/>
      <c r="HKM103" s="81"/>
      <c r="HKN103" s="81"/>
      <c r="HKO103" s="81"/>
      <c r="HKP103" s="81"/>
      <c r="HKQ103" s="81"/>
      <c r="HKR103" s="81"/>
      <c r="HKS103" s="81"/>
      <c r="HKT103" s="81"/>
      <c r="HKU103" s="81"/>
      <c r="HKV103" s="81"/>
      <c r="HKW103" s="81"/>
      <c r="HKX103" s="81"/>
      <c r="HKY103" s="81"/>
      <c r="HKZ103" s="81"/>
      <c r="HLA103" s="81"/>
      <c r="HLB103" s="81"/>
      <c r="HLC103" s="81"/>
      <c r="HLD103" s="81"/>
      <c r="HLE103" s="81"/>
      <c r="HLF103" s="81"/>
      <c r="HLG103" s="81"/>
      <c r="HLH103" s="81"/>
      <c r="HLI103" s="81"/>
      <c r="HLJ103" s="81"/>
      <c r="HLK103" s="81"/>
      <c r="HLL103" s="81"/>
      <c r="HLM103" s="81"/>
      <c r="HLN103" s="81"/>
      <c r="HLO103" s="81"/>
      <c r="HLP103" s="81"/>
      <c r="HLQ103" s="81"/>
      <c r="HLR103" s="81"/>
      <c r="HLS103" s="81"/>
      <c r="HLT103" s="81"/>
      <c r="HLU103" s="81"/>
      <c r="HLV103" s="81"/>
      <c r="HLW103" s="81"/>
      <c r="HLX103" s="81"/>
      <c r="HLY103" s="81"/>
      <c r="HLZ103" s="81"/>
      <c r="HMA103" s="81"/>
      <c r="HMB103" s="81"/>
      <c r="HMC103" s="81"/>
      <c r="HMD103" s="81"/>
      <c r="HME103" s="81"/>
      <c r="HMF103" s="81"/>
      <c r="HMG103" s="81"/>
      <c r="HMH103" s="81"/>
      <c r="HMI103" s="81"/>
      <c r="HMJ103" s="81"/>
      <c r="HMK103" s="81"/>
      <c r="HML103" s="81"/>
      <c r="HMM103" s="81"/>
      <c r="HMN103" s="81"/>
      <c r="HMO103" s="81"/>
      <c r="HMP103" s="81"/>
      <c r="HMQ103" s="81"/>
      <c r="HMR103" s="81"/>
      <c r="HMS103" s="81"/>
      <c r="HMT103" s="81"/>
      <c r="HMU103" s="81"/>
      <c r="HMV103" s="81"/>
      <c r="HMW103" s="81"/>
      <c r="HMX103" s="81"/>
      <c r="HMY103" s="81"/>
      <c r="HMZ103" s="81"/>
      <c r="HNA103" s="81"/>
      <c r="HNB103" s="81"/>
      <c r="HNC103" s="81"/>
      <c r="HND103" s="81"/>
      <c r="HNE103" s="81"/>
      <c r="HNF103" s="81"/>
      <c r="HNG103" s="81"/>
      <c r="HNH103" s="81"/>
      <c r="HNI103" s="81"/>
      <c r="HNJ103" s="81"/>
      <c r="HNK103" s="81"/>
      <c r="HNL103" s="81"/>
      <c r="HNM103" s="81"/>
      <c r="HNN103" s="81"/>
      <c r="HNO103" s="81"/>
      <c r="HNP103" s="81"/>
      <c r="HNQ103" s="81"/>
      <c r="HNR103" s="81"/>
      <c r="HNS103" s="81"/>
      <c r="HNT103" s="81"/>
      <c r="HNU103" s="81"/>
      <c r="HNV103" s="81"/>
      <c r="HNW103" s="81"/>
      <c r="HNX103" s="81"/>
      <c r="HNY103" s="81"/>
      <c r="HNZ103" s="81"/>
      <c r="HOA103" s="81"/>
      <c r="HOB103" s="81"/>
      <c r="HOC103" s="81"/>
      <c r="HOD103" s="81"/>
      <c r="HOE103" s="81"/>
      <c r="HOF103" s="81"/>
      <c r="HOG103" s="81"/>
      <c r="HOH103" s="81"/>
      <c r="HOI103" s="81"/>
      <c r="HOJ103" s="81"/>
      <c r="HOK103" s="81"/>
      <c r="HOL103" s="81"/>
      <c r="HOM103" s="81"/>
      <c r="HON103" s="81"/>
      <c r="HOO103" s="81"/>
      <c r="HOP103" s="81"/>
      <c r="HOQ103" s="81"/>
      <c r="HOR103" s="81"/>
      <c r="HOS103" s="81"/>
      <c r="HOT103" s="81"/>
      <c r="HOU103" s="81"/>
      <c r="HOV103" s="81"/>
      <c r="HOW103" s="81"/>
      <c r="HOX103" s="81"/>
      <c r="HOY103" s="81"/>
      <c r="HOZ103" s="81"/>
      <c r="HPA103" s="81"/>
      <c r="HPB103" s="81"/>
      <c r="HPC103" s="81"/>
      <c r="HPD103" s="81"/>
      <c r="HPE103" s="81"/>
      <c r="HPF103" s="81"/>
      <c r="HPG103" s="81"/>
      <c r="HPH103" s="81"/>
      <c r="HPI103" s="81"/>
      <c r="HPJ103" s="81"/>
      <c r="HPK103" s="81"/>
      <c r="HPL103" s="81"/>
      <c r="HPM103" s="81"/>
      <c r="HPN103" s="81"/>
      <c r="HPO103" s="81"/>
      <c r="HPP103" s="81"/>
      <c r="HPQ103" s="81"/>
      <c r="HPR103" s="81"/>
      <c r="HPS103" s="81"/>
      <c r="HPT103" s="81"/>
      <c r="HPU103" s="81"/>
      <c r="HPV103" s="81"/>
      <c r="HPW103" s="81"/>
      <c r="HPX103" s="81"/>
      <c r="HPY103" s="81"/>
      <c r="HPZ103" s="81"/>
      <c r="HQA103" s="81"/>
      <c r="HQB103" s="81"/>
      <c r="HQC103" s="81"/>
      <c r="HQD103" s="81"/>
      <c r="HQE103" s="81"/>
      <c r="HQF103" s="81"/>
      <c r="HQG103" s="81"/>
      <c r="HQH103" s="81"/>
      <c r="HQI103" s="81"/>
      <c r="HQJ103" s="81"/>
      <c r="HQK103" s="81"/>
      <c r="HQL103" s="81"/>
      <c r="HQM103" s="81"/>
      <c r="HQN103" s="81"/>
      <c r="HQO103" s="81"/>
      <c r="HQP103" s="81"/>
      <c r="HQQ103" s="81"/>
      <c r="HQR103" s="81"/>
      <c r="HQS103" s="81"/>
      <c r="HQT103" s="81"/>
      <c r="HQU103" s="81"/>
      <c r="HQV103" s="81"/>
      <c r="HQW103" s="81"/>
      <c r="HQX103" s="81"/>
      <c r="HQY103" s="81"/>
      <c r="HQZ103" s="81"/>
      <c r="HRA103" s="81"/>
      <c r="HRB103" s="81"/>
      <c r="HRC103" s="81"/>
      <c r="HRD103" s="81"/>
      <c r="HRE103" s="81"/>
      <c r="HRF103" s="81"/>
      <c r="HRG103" s="81"/>
      <c r="HRH103" s="81"/>
      <c r="HRI103" s="81"/>
      <c r="HRJ103" s="81"/>
      <c r="HRK103" s="81"/>
      <c r="HRL103" s="81"/>
      <c r="HRM103" s="81"/>
      <c r="HRN103" s="81"/>
      <c r="HRO103" s="81"/>
      <c r="HRP103" s="81"/>
      <c r="HRQ103" s="81"/>
      <c r="HRR103" s="81"/>
      <c r="HRS103" s="81"/>
      <c r="HRT103" s="81"/>
      <c r="HRU103" s="81"/>
      <c r="HRV103" s="81"/>
      <c r="HRW103" s="81"/>
      <c r="HRX103" s="81"/>
      <c r="HRY103" s="81"/>
      <c r="HRZ103" s="81"/>
      <c r="HSA103" s="81"/>
      <c r="HSB103" s="81"/>
      <c r="HSC103" s="81"/>
      <c r="HSD103" s="81"/>
      <c r="HSE103" s="81"/>
      <c r="HSF103" s="81"/>
      <c r="HSG103" s="81"/>
      <c r="HSH103" s="81"/>
      <c r="HSI103" s="81"/>
      <c r="HSJ103" s="81"/>
      <c r="HSK103" s="81"/>
      <c r="HSL103" s="81"/>
      <c r="HSM103" s="81"/>
      <c r="HSN103" s="81"/>
      <c r="HSO103" s="81"/>
      <c r="HSP103" s="81"/>
      <c r="HSQ103" s="81"/>
      <c r="HSR103" s="81"/>
      <c r="HSS103" s="81"/>
      <c r="HST103" s="81"/>
      <c r="HSU103" s="81"/>
      <c r="HSV103" s="81"/>
      <c r="HSW103" s="81"/>
      <c r="HSX103" s="81"/>
      <c r="HSY103" s="81"/>
      <c r="HSZ103" s="81"/>
      <c r="HTA103" s="81"/>
      <c r="HTB103" s="81"/>
      <c r="HTC103" s="81"/>
      <c r="HTD103" s="81"/>
      <c r="HTE103" s="81"/>
      <c r="HTF103" s="81"/>
      <c r="HTG103" s="81"/>
      <c r="HTH103" s="81"/>
      <c r="HTI103" s="81"/>
      <c r="HTJ103" s="81"/>
      <c r="HTK103" s="81"/>
      <c r="HTL103" s="81"/>
      <c r="HTM103" s="81"/>
      <c r="HTN103" s="81"/>
      <c r="HTO103" s="81"/>
      <c r="HTP103" s="81"/>
      <c r="HTQ103" s="81"/>
      <c r="HTR103" s="81"/>
      <c r="HTS103" s="81"/>
      <c r="HTT103" s="81"/>
      <c r="HTU103" s="81"/>
      <c r="HTV103" s="81"/>
      <c r="HTW103" s="81"/>
      <c r="HTX103" s="81"/>
      <c r="HTY103" s="81"/>
      <c r="HTZ103" s="81"/>
      <c r="HUA103" s="81"/>
      <c r="HUB103" s="81"/>
      <c r="HUC103" s="81"/>
      <c r="HUD103" s="81"/>
      <c r="HUE103" s="81"/>
      <c r="HUF103" s="81"/>
      <c r="HUG103" s="81"/>
      <c r="HUH103" s="81"/>
      <c r="HUI103" s="81"/>
      <c r="HUJ103" s="81"/>
      <c r="HUK103" s="81"/>
      <c r="HUL103" s="81"/>
      <c r="HUM103" s="81"/>
      <c r="HUN103" s="81"/>
      <c r="HUO103" s="81"/>
      <c r="HUP103" s="81"/>
      <c r="HUQ103" s="81"/>
      <c r="HUR103" s="81"/>
      <c r="HUS103" s="81"/>
      <c r="HUT103" s="81"/>
      <c r="HUU103" s="81"/>
      <c r="HUV103" s="81"/>
      <c r="HUW103" s="81"/>
      <c r="HUX103" s="81"/>
      <c r="HUY103" s="81"/>
      <c r="HUZ103" s="81"/>
      <c r="HVA103" s="81"/>
      <c r="HVB103" s="81"/>
      <c r="HVC103" s="81"/>
      <c r="HVD103" s="81"/>
      <c r="HVE103" s="81"/>
      <c r="HVF103" s="81"/>
      <c r="HVG103" s="81"/>
      <c r="HVH103" s="81"/>
      <c r="HVI103" s="81"/>
      <c r="HVJ103" s="81"/>
      <c r="HVK103" s="81"/>
      <c r="HVL103" s="81"/>
      <c r="HVM103" s="81"/>
      <c r="HVN103" s="81"/>
      <c r="HVO103" s="81"/>
      <c r="HVP103" s="81"/>
      <c r="HVQ103" s="81"/>
      <c r="HVR103" s="81"/>
      <c r="HVS103" s="81"/>
      <c r="HVT103" s="81"/>
      <c r="HVU103" s="81"/>
      <c r="HVV103" s="81"/>
      <c r="HVW103" s="81"/>
      <c r="HVX103" s="81"/>
      <c r="HVY103" s="81"/>
      <c r="HVZ103" s="81"/>
      <c r="HWA103" s="81"/>
      <c r="HWB103" s="81"/>
      <c r="HWC103" s="81"/>
      <c r="HWD103" s="81"/>
      <c r="HWE103" s="81"/>
      <c r="HWF103" s="81"/>
      <c r="HWG103" s="81"/>
      <c r="HWH103" s="81"/>
      <c r="HWI103" s="81"/>
      <c r="HWJ103" s="81"/>
      <c r="HWK103" s="81"/>
      <c r="HWL103" s="81"/>
      <c r="HWM103" s="81"/>
      <c r="HWN103" s="81"/>
      <c r="HWO103" s="81"/>
      <c r="HWP103" s="81"/>
      <c r="HWQ103" s="81"/>
      <c r="HWR103" s="81"/>
      <c r="HWS103" s="81"/>
      <c r="HWT103" s="81"/>
      <c r="HWU103" s="81"/>
      <c r="HWV103" s="81"/>
      <c r="HWW103" s="81"/>
      <c r="HWX103" s="81"/>
      <c r="HWY103" s="81"/>
      <c r="HWZ103" s="81"/>
      <c r="HXA103" s="81"/>
      <c r="HXB103" s="81"/>
      <c r="HXC103" s="81"/>
      <c r="HXD103" s="81"/>
      <c r="HXE103" s="81"/>
      <c r="HXF103" s="81"/>
      <c r="HXG103" s="81"/>
      <c r="HXH103" s="81"/>
      <c r="HXI103" s="81"/>
      <c r="HXJ103" s="81"/>
      <c r="HXK103" s="81"/>
      <c r="HXL103" s="81"/>
      <c r="HXM103" s="81"/>
      <c r="HXN103" s="81"/>
      <c r="HXO103" s="81"/>
      <c r="HXP103" s="81"/>
      <c r="HXQ103" s="81"/>
      <c r="HXR103" s="81"/>
      <c r="HXS103" s="81"/>
      <c r="HXT103" s="81"/>
      <c r="HXU103" s="81"/>
      <c r="HXV103" s="81"/>
      <c r="HXW103" s="81"/>
      <c r="HXX103" s="81"/>
      <c r="HXY103" s="81"/>
      <c r="HXZ103" s="81"/>
      <c r="HYA103" s="81"/>
      <c r="HYB103" s="81"/>
      <c r="HYC103" s="81"/>
      <c r="HYD103" s="81"/>
      <c r="HYE103" s="81"/>
      <c r="HYF103" s="81"/>
      <c r="HYG103" s="81"/>
      <c r="HYH103" s="81"/>
      <c r="HYI103" s="81"/>
      <c r="HYJ103" s="81"/>
      <c r="HYK103" s="81"/>
      <c r="HYL103" s="81"/>
      <c r="HYM103" s="81"/>
      <c r="HYN103" s="81"/>
      <c r="HYO103" s="81"/>
      <c r="HYP103" s="81"/>
      <c r="HYQ103" s="81"/>
      <c r="HYR103" s="81"/>
      <c r="HYS103" s="81"/>
      <c r="HYT103" s="81"/>
      <c r="HYU103" s="81"/>
      <c r="HYV103" s="81"/>
      <c r="HYW103" s="81"/>
      <c r="HYX103" s="81"/>
      <c r="HYY103" s="81"/>
      <c r="HYZ103" s="81"/>
      <c r="HZA103" s="81"/>
      <c r="HZB103" s="81"/>
      <c r="HZC103" s="81"/>
      <c r="HZD103" s="81"/>
      <c r="HZE103" s="81"/>
      <c r="HZF103" s="81"/>
      <c r="HZG103" s="81"/>
      <c r="HZH103" s="81"/>
      <c r="HZI103" s="81"/>
      <c r="HZJ103" s="81"/>
      <c r="HZK103" s="81"/>
      <c r="HZL103" s="81"/>
      <c r="HZM103" s="81"/>
      <c r="HZN103" s="81"/>
      <c r="HZO103" s="81"/>
      <c r="HZP103" s="81"/>
      <c r="HZQ103" s="81"/>
      <c r="HZR103" s="81"/>
      <c r="HZS103" s="81"/>
      <c r="HZT103" s="81"/>
      <c r="HZU103" s="81"/>
      <c r="HZV103" s="81"/>
      <c r="HZW103" s="81"/>
      <c r="HZX103" s="81"/>
      <c r="HZY103" s="81"/>
      <c r="HZZ103" s="81"/>
      <c r="IAA103" s="81"/>
      <c r="IAB103" s="81"/>
      <c r="IAC103" s="81"/>
      <c r="IAD103" s="81"/>
      <c r="IAE103" s="81"/>
      <c r="IAF103" s="81"/>
      <c r="IAG103" s="81"/>
      <c r="IAH103" s="81"/>
      <c r="IAI103" s="81"/>
      <c r="IAJ103" s="81"/>
      <c r="IAK103" s="81"/>
      <c r="IAL103" s="81"/>
      <c r="IAM103" s="81"/>
      <c r="IAN103" s="81"/>
      <c r="IAO103" s="81"/>
      <c r="IAP103" s="81"/>
      <c r="IAQ103" s="81"/>
      <c r="IAR103" s="81"/>
      <c r="IAS103" s="81"/>
      <c r="IAT103" s="81"/>
      <c r="IAU103" s="81"/>
      <c r="IAV103" s="81"/>
      <c r="IAW103" s="81"/>
      <c r="IAX103" s="81"/>
      <c r="IAY103" s="81"/>
      <c r="IAZ103" s="81"/>
      <c r="IBA103" s="81"/>
      <c r="IBB103" s="81"/>
      <c r="IBC103" s="81"/>
      <c r="IBD103" s="81"/>
      <c r="IBE103" s="81"/>
      <c r="IBF103" s="81"/>
      <c r="IBG103" s="81"/>
      <c r="IBH103" s="81"/>
      <c r="IBI103" s="81"/>
      <c r="IBJ103" s="81"/>
      <c r="IBK103" s="81"/>
      <c r="IBL103" s="81"/>
      <c r="IBM103" s="81"/>
      <c r="IBN103" s="81"/>
      <c r="IBO103" s="81"/>
      <c r="IBP103" s="81"/>
      <c r="IBQ103" s="81"/>
      <c r="IBR103" s="81"/>
      <c r="IBS103" s="81"/>
      <c r="IBT103" s="81"/>
      <c r="IBU103" s="81"/>
      <c r="IBV103" s="81"/>
      <c r="IBW103" s="81"/>
      <c r="IBX103" s="81"/>
      <c r="IBY103" s="81"/>
      <c r="IBZ103" s="81"/>
      <c r="ICA103" s="81"/>
      <c r="ICB103" s="81"/>
      <c r="ICC103" s="81"/>
      <c r="ICD103" s="81"/>
      <c r="ICE103" s="81"/>
      <c r="ICF103" s="81"/>
      <c r="ICG103" s="81"/>
      <c r="ICH103" s="81"/>
      <c r="ICI103" s="81"/>
      <c r="ICJ103" s="81"/>
      <c r="ICK103" s="81"/>
      <c r="ICL103" s="81"/>
      <c r="ICM103" s="81"/>
      <c r="ICN103" s="81"/>
      <c r="ICO103" s="81"/>
      <c r="ICP103" s="81"/>
      <c r="ICQ103" s="81"/>
      <c r="ICR103" s="81"/>
      <c r="ICS103" s="81"/>
      <c r="ICT103" s="81"/>
      <c r="ICU103" s="81"/>
      <c r="ICV103" s="81"/>
      <c r="ICW103" s="81"/>
      <c r="ICX103" s="81"/>
      <c r="ICY103" s="81"/>
      <c r="ICZ103" s="81"/>
      <c r="IDA103" s="81"/>
      <c r="IDB103" s="81"/>
      <c r="IDC103" s="81"/>
      <c r="IDD103" s="81"/>
      <c r="IDE103" s="81"/>
      <c r="IDF103" s="81"/>
      <c r="IDG103" s="81"/>
      <c r="IDH103" s="81"/>
      <c r="IDI103" s="81"/>
      <c r="IDJ103" s="81"/>
      <c r="IDK103" s="81"/>
      <c r="IDL103" s="81"/>
      <c r="IDM103" s="81"/>
      <c r="IDN103" s="81"/>
      <c r="IDO103" s="81"/>
      <c r="IDP103" s="81"/>
      <c r="IDQ103" s="81"/>
      <c r="IDR103" s="81"/>
      <c r="IDS103" s="81"/>
      <c r="IDT103" s="81"/>
      <c r="IDU103" s="81"/>
      <c r="IDV103" s="81"/>
      <c r="IDW103" s="81"/>
      <c r="IDX103" s="81"/>
      <c r="IDY103" s="81"/>
      <c r="IDZ103" s="81"/>
      <c r="IEA103" s="81"/>
      <c r="IEB103" s="81"/>
      <c r="IEC103" s="81"/>
      <c r="IED103" s="81"/>
      <c r="IEE103" s="81"/>
      <c r="IEF103" s="81"/>
      <c r="IEG103" s="81"/>
      <c r="IEH103" s="81"/>
      <c r="IEI103" s="81"/>
      <c r="IEJ103" s="81"/>
      <c r="IEK103" s="81"/>
      <c r="IEL103" s="81"/>
      <c r="IEM103" s="81"/>
      <c r="IEN103" s="81"/>
      <c r="IEO103" s="81"/>
      <c r="IEP103" s="81"/>
      <c r="IEQ103" s="81"/>
      <c r="IER103" s="81"/>
      <c r="IES103" s="81"/>
      <c r="IET103" s="81"/>
      <c r="IEU103" s="81"/>
      <c r="IEV103" s="81"/>
      <c r="IEW103" s="81"/>
      <c r="IEX103" s="81"/>
      <c r="IEY103" s="81"/>
      <c r="IEZ103" s="81"/>
      <c r="IFA103" s="81"/>
      <c r="IFB103" s="81"/>
      <c r="IFC103" s="81"/>
      <c r="IFD103" s="81"/>
      <c r="IFE103" s="81"/>
      <c r="IFF103" s="81"/>
      <c r="IFG103" s="81"/>
      <c r="IFH103" s="81"/>
      <c r="IFI103" s="81"/>
      <c r="IFJ103" s="81"/>
      <c r="IFK103" s="81"/>
      <c r="IFL103" s="81"/>
      <c r="IFM103" s="81"/>
      <c r="IFN103" s="81"/>
      <c r="IFO103" s="81"/>
      <c r="IFP103" s="81"/>
      <c r="IFQ103" s="81"/>
      <c r="IFR103" s="81"/>
      <c r="IFS103" s="81"/>
      <c r="IFT103" s="81"/>
      <c r="IFU103" s="81"/>
      <c r="IFV103" s="81"/>
      <c r="IFW103" s="81"/>
      <c r="IFX103" s="81"/>
      <c r="IFY103" s="81"/>
      <c r="IFZ103" s="81"/>
      <c r="IGA103" s="81"/>
      <c r="IGB103" s="81"/>
      <c r="IGC103" s="81"/>
      <c r="IGD103" s="81"/>
      <c r="IGE103" s="81"/>
      <c r="IGF103" s="81"/>
      <c r="IGG103" s="81"/>
      <c r="IGH103" s="81"/>
      <c r="IGI103" s="81"/>
      <c r="IGJ103" s="81"/>
      <c r="IGK103" s="81"/>
      <c r="IGL103" s="81"/>
      <c r="IGM103" s="81"/>
      <c r="IGN103" s="81"/>
      <c r="IGO103" s="81"/>
      <c r="IGP103" s="81"/>
      <c r="IGQ103" s="81"/>
      <c r="IGR103" s="81"/>
      <c r="IGS103" s="81"/>
      <c r="IGT103" s="81"/>
      <c r="IGU103" s="81"/>
      <c r="IGV103" s="81"/>
      <c r="IGW103" s="81"/>
      <c r="IGX103" s="81"/>
      <c r="IGY103" s="81"/>
      <c r="IGZ103" s="81"/>
      <c r="IHA103" s="81"/>
      <c r="IHB103" s="81"/>
      <c r="IHC103" s="81"/>
      <c r="IHD103" s="81"/>
      <c r="IHE103" s="81"/>
      <c r="IHF103" s="81"/>
      <c r="IHG103" s="81"/>
      <c r="IHH103" s="81"/>
      <c r="IHI103" s="81"/>
      <c r="IHJ103" s="81"/>
      <c r="IHK103" s="81"/>
      <c r="IHL103" s="81"/>
      <c r="IHM103" s="81"/>
      <c r="IHN103" s="81"/>
      <c r="IHO103" s="81"/>
      <c r="IHP103" s="81"/>
      <c r="IHQ103" s="81"/>
      <c r="IHR103" s="81"/>
      <c r="IHS103" s="81"/>
      <c r="IHT103" s="81"/>
      <c r="IHU103" s="81"/>
      <c r="IHV103" s="81"/>
      <c r="IHW103" s="81"/>
      <c r="IHX103" s="81"/>
      <c r="IHY103" s="81"/>
      <c r="IHZ103" s="81"/>
      <c r="IIA103" s="81"/>
      <c r="IIB103" s="81"/>
      <c r="IIC103" s="81"/>
      <c r="IID103" s="81"/>
      <c r="IIE103" s="81"/>
      <c r="IIF103" s="81"/>
      <c r="IIG103" s="81"/>
      <c r="IIH103" s="81"/>
      <c r="III103" s="81"/>
      <c r="IIJ103" s="81"/>
      <c r="IIK103" s="81"/>
      <c r="IIL103" s="81"/>
      <c r="IIM103" s="81"/>
      <c r="IIN103" s="81"/>
      <c r="IIO103" s="81"/>
      <c r="IIP103" s="81"/>
      <c r="IIQ103" s="81"/>
      <c r="IIR103" s="81"/>
      <c r="IIS103" s="81"/>
      <c r="IIT103" s="81"/>
      <c r="IIU103" s="81"/>
      <c r="IIV103" s="81"/>
      <c r="IIW103" s="81"/>
      <c r="IIX103" s="81"/>
      <c r="IIY103" s="81"/>
      <c r="IIZ103" s="81"/>
      <c r="IJA103" s="81"/>
      <c r="IJB103" s="81"/>
      <c r="IJC103" s="81"/>
      <c r="IJD103" s="81"/>
      <c r="IJE103" s="81"/>
      <c r="IJF103" s="81"/>
      <c r="IJG103" s="81"/>
      <c r="IJH103" s="81"/>
      <c r="IJI103" s="81"/>
      <c r="IJJ103" s="81"/>
      <c r="IJK103" s="81"/>
      <c r="IJL103" s="81"/>
      <c r="IJM103" s="81"/>
      <c r="IJN103" s="81"/>
      <c r="IJO103" s="81"/>
      <c r="IJP103" s="81"/>
      <c r="IJQ103" s="81"/>
      <c r="IJR103" s="81"/>
      <c r="IJS103" s="81"/>
      <c r="IJT103" s="81"/>
      <c r="IJU103" s="81"/>
      <c r="IJV103" s="81"/>
      <c r="IJW103" s="81"/>
      <c r="IJX103" s="81"/>
      <c r="IJY103" s="81"/>
      <c r="IJZ103" s="81"/>
      <c r="IKA103" s="81"/>
      <c r="IKB103" s="81"/>
      <c r="IKC103" s="81"/>
      <c r="IKD103" s="81"/>
      <c r="IKE103" s="81"/>
      <c r="IKF103" s="81"/>
      <c r="IKG103" s="81"/>
      <c r="IKH103" s="81"/>
      <c r="IKI103" s="81"/>
      <c r="IKJ103" s="81"/>
      <c r="IKK103" s="81"/>
      <c r="IKL103" s="81"/>
      <c r="IKM103" s="81"/>
      <c r="IKN103" s="81"/>
      <c r="IKO103" s="81"/>
      <c r="IKP103" s="81"/>
      <c r="IKQ103" s="81"/>
      <c r="IKR103" s="81"/>
      <c r="IKS103" s="81"/>
      <c r="IKT103" s="81"/>
      <c r="IKU103" s="81"/>
      <c r="IKV103" s="81"/>
      <c r="IKW103" s="81"/>
      <c r="IKX103" s="81"/>
      <c r="IKY103" s="81"/>
      <c r="IKZ103" s="81"/>
      <c r="ILA103" s="81"/>
      <c r="ILB103" s="81"/>
      <c r="ILC103" s="81"/>
      <c r="ILD103" s="81"/>
      <c r="ILE103" s="81"/>
      <c r="ILF103" s="81"/>
      <c r="ILG103" s="81"/>
      <c r="ILH103" s="81"/>
      <c r="ILI103" s="81"/>
      <c r="ILJ103" s="81"/>
      <c r="ILK103" s="81"/>
      <c r="ILL103" s="81"/>
      <c r="ILM103" s="81"/>
      <c r="ILN103" s="81"/>
      <c r="ILO103" s="81"/>
      <c r="ILP103" s="81"/>
      <c r="ILQ103" s="81"/>
      <c r="ILR103" s="81"/>
      <c r="ILS103" s="81"/>
      <c r="ILT103" s="81"/>
      <c r="ILU103" s="81"/>
      <c r="ILV103" s="81"/>
      <c r="ILW103" s="81"/>
      <c r="ILX103" s="81"/>
      <c r="ILY103" s="81"/>
      <c r="ILZ103" s="81"/>
      <c r="IMA103" s="81"/>
      <c r="IMB103" s="81"/>
      <c r="IMC103" s="81"/>
      <c r="IMD103" s="81"/>
      <c r="IME103" s="81"/>
      <c r="IMF103" s="81"/>
      <c r="IMG103" s="81"/>
      <c r="IMH103" s="81"/>
      <c r="IMI103" s="81"/>
      <c r="IMJ103" s="81"/>
      <c r="IMK103" s="81"/>
      <c r="IML103" s="81"/>
      <c r="IMM103" s="81"/>
      <c r="IMN103" s="81"/>
      <c r="IMO103" s="81"/>
      <c r="IMP103" s="81"/>
      <c r="IMQ103" s="81"/>
      <c r="IMR103" s="81"/>
      <c r="IMS103" s="81"/>
      <c r="IMT103" s="81"/>
      <c r="IMU103" s="81"/>
      <c r="IMV103" s="81"/>
      <c r="IMW103" s="81"/>
      <c r="IMX103" s="81"/>
      <c r="IMY103" s="81"/>
      <c r="IMZ103" s="81"/>
      <c r="INA103" s="81"/>
      <c r="INB103" s="81"/>
      <c r="INC103" s="81"/>
      <c r="IND103" s="81"/>
      <c r="INE103" s="81"/>
      <c r="INF103" s="81"/>
      <c r="ING103" s="81"/>
      <c r="INH103" s="81"/>
      <c r="INI103" s="81"/>
      <c r="INJ103" s="81"/>
      <c r="INK103" s="81"/>
      <c r="INL103" s="81"/>
      <c r="INM103" s="81"/>
      <c r="INN103" s="81"/>
      <c r="INO103" s="81"/>
      <c r="INP103" s="81"/>
      <c r="INQ103" s="81"/>
      <c r="INR103" s="81"/>
      <c r="INS103" s="81"/>
      <c r="INT103" s="81"/>
      <c r="INU103" s="81"/>
      <c r="INV103" s="81"/>
      <c r="INW103" s="81"/>
      <c r="INX103" s="81"/>
      <c r="INY103" s="81"/>
      <c r="INZ103" s="81"/>
      <c r="IOA103" s="81"/>
      <c r="IOB103" s="81"/>
      <c r="IOC103" s="81"/>
      <c r="IOD103" s="81"/>
      <c r="IOE103" s="81"/>
      <c r="IOF103" s="81"/>
      <c r="IOG103" s="81"/>
      <c r="IOH103" s="81"/>
      <c r="IOI103" s="81"/>
      <c r="IOJ103" s="81"/>
      <c r="IOK103" s="81"/>
      <c r="IOL103" s="81"/>
      <c r="IOM103" s="81"/>
      <c r="ION103" s="81"/>
      <c r="IOO103" s="81"/>
      <c r="IOP103" s="81"/>
      <c r="IOQ103" s="81"/>
      <c r="IOR103" s="81"/>
      <c r="IOS103" s="81"/>
      <c r="IOT103" s="81"/>
      <c r="IOU103" s="81"/>
      <c r="IOV103" s="81"/>
      <c r="IOW103" s="81"/>
      <c r="IOX103" s="81"/>
      <c r="IOY103" s="81"/>
      <c r="IOZ103" s="81"/>
      <c r="IPA103" s="81"/>
      <c r="IPB103" s="81"/>
      <c r="IPC103" s="81"/>
      <c r="IPD103" s="81"/>
      <c r="IPE103" s="81"/>
      <c r="IPF103" s="81"/>
      <c r="IPG103" s="81"/>
      <c r="IPH103" s="81"/>
      <c r="IPI103" s="81"/>
      <c r="IPJ103" s="81"/>
      <c r="IPK103" s="81"/>
      <c r="IPL103" s="81"/>
      <c r="IPM103" s="81"/>
      <c r="IPN103" s="81"/>
      <c r="IPO103" s="81"/>
      <c r="IPP103" s="81"/>
      <c r="IPQ103" s="81"/>
      <c r="IPR103" s="81"/>
      <c r="IPS103" s="81"/>
      <c r="IPT103" s="81"/>
      <c r="IPU103" s="81"/>
      <c r="IPV103" s="81"/>
      <c r="IPW103" s="81"/>
      <c r="IPX103" s="81"/>
      <c r="IPY103" s="81"/>
      <c r="IPZ103" s="81"/>
      <c r="IQA103" s="81"/>
      <c r="IQB103" s="81"/>
      <c r="IQC103" s="81"/>
      <c r="IQD103" s="81"/>
      <c r="IQE103" s="81"/>
      <c r="IQF103" s="81"/>
      <c r="IQG103" s="81"/>
      <c r="IQH103" s="81"/>
      <c r="IQI103" s="81"/>
      <c r="IQJ103" s="81"/>
      <c r="IQK103" s="81"/>
      <c r="IQL103" s="81"/>
      <c r="IQM103" s="81"/>
      <c r="IQN103" s="81"/>
      <c r="IQO103" s="81"/>
      <c r="IQP103" s="81"/>
      <c r="IQQ103" s="81"/>
      <c r="IQR103" s="81"/>
      <c r="IQS103" s="81"/>
      <c r="IQT103" s="81"/>
      <c r="IQU103" s="81"/>
      <c r="IQV103" s="81"/>
      <c r="IQW103" s="81"/>
      <c r="IQX103" s="81"/>
      <c r="IQY103" s="81"/>
      <c r="IQZ103" s="81"/>
      <c r="IRA103" s="81"/>
      <c r="IRB103" s="81"/>
      <c r="IRC103" s="81"/>
      <c r="IRD103" s="81"/>
      <c r="IRE103" s="81"/>
      <c r="IRF103" s="81"/>
      <c r="IRG103" s="81"/>
      <c r="IRH103" s="81"/>
      <c r="IRI103" s="81"/>
      <c r="IRJ103" s="81"/>
      <c r="IRK103" s="81"/>
      <c r="IRL103" s="81"/>
      <c r="IRM103" s="81"/>
      <c r="IRN103" s="81"/>
      <c r="IRO103" s="81"/>
      <c r="IRP103" s="81"/>
      <c r="IRQ103" s="81"/>
      <c r="IRR103" s="81"/>
      <c r="IRS103" s="81"/>
      <c r="IRT103" s="81"/>
      <c r="IRU103" s="81"/>
      <c r="IRV103" s="81"/>
      <c r="IRW103" s="81"/>
      <c r="IRX103" s="81"/>
      <c r="IRY103" s="81"/>
      <c r="IRZ103" s="81"/>
      <c r="ISA103" s="81"/>
      <c r="ISB103" s="81"/>
      <c r="ISC103" s="81"/>
      <c r="ISD103" s="81"/>
      <c r="ISE103" s="81"/>
      <c r="ISF103" s="81"/>
      <c r="ISG103" s="81"/>
      <c r="ISH103" s="81"/>
      <c r="ISI103" s="81"/>
      <c r="ISJ103" s="81"/>
      <c r="ISK103" s="81"/>
      <c r="ISL103" s="81"/>
      <c r="ISM103" s="81"/>
      <c r="ISN103" s="81"/>
      <c r="ISO103" s="81"/>
      <c r="ISP103" s="81"/>
      <c r="ISQ103" s="81"/>
      <c r="ISR103" s="81"/>
      <c r="ISS103" s="81"/>
      <c r="IST103" s="81"/>
      <c r="ISU103" s="81"/>
      <c r="ISV103" s="81"/>
      <c r="ISW103" s="81"/>
      <c r="ISX103" s="81"/>
      <c r="ISY103" s="81"/>
      <c r="ISZ103" s="81"/>
      <c r="ITA103" s="81"/>
      <c r="ITB103" s="81"/>
      <c r="ITC103" s="81"/>
      <c r="ITD103" s="81"/>
      <c r="ITE103" s="81"/>
      <c r="ITF103" s="81"/>
      <c r="ITG103" s="81"/>
      <c r="ITH103" s="81"/>
      <c r="ITI103" s="81"/>
      <c r="ITJ103" s="81"/>
      <c r="ITK103" s="81"/>
      <c r="ITL103" s="81"/>
      <c r="ITM103" s="81"/>
      <c r="ITN103" s="81"/>
      <c r="ITO103" s="81"/>
      <c r="ITP103" s="81"/>
      <c r="ITQ103" s="81"/>
      <c r="ITR103" s="81"/>
      <c r="ITS103" s="81"/>
      <c r="ITT103" s="81"/>
      <c r="ITU103" s="81"/>
      <c r="ITV103" s="81"/>
      <c r="ITW103" s="81"/>
      <c r="ITX103" s="81"/>
      <c r="ITY103" s="81"/>
      <c r="ITZ103" s="81"/>
      <c r="IUA103" s="81"/>
      <c r="IUB103" s="81"/>
      <c r="IUC103" s="81"/>
      <c r="IUD103" s="81"/>
      <c r="IUE103" s="81"/>
      <c r="IUF103" s="81"/>
      <c r="IUG103" s="81"/>
      <c r="IUH103" s="81"/>
      <c r="IUI103" s="81"/>
      <c r="IUJ103" s="81"/>
      <c r="IUK103" s="81"/>
      <c r="IUL103" s="81"/>
      <c r="IUM103" s="81"/>
      <c r="IUN103" s="81"/>
      <c r="IUO103" s="81"/>
      <c r="IUP103" s="81"/>
      <c r="IUQ103" s="81"/>
      <c r="IUR103" s="81"/>
      <c r="IUS103" s="81"/>
      <c r="IUT103" s="81"/>
      <c r="IUU103" s="81"/>
      <c r="IUV103" s="81"/>
      <c r="IUW103" s="81"/>
      <c r="IUX103" s="81"/>
      <c r="IUY103" s="81"/>
      <c r="IUZ103" s="81"/>
      <c r="IVA103" s="81"/>
      <c r="IVB103" s="81"/>
      <c r="IVC103" s="81"/>
      <c r="IVD103" s="81"/>
      <c r="IVE103" s="81"/>
      <c r="IVF103" s="81"/>
      <c r="IVG103" s="81"/>
      <c r="IVH103" s="81"/>
      <c r="IVI103" s="81"/>
      <c r="IVJ103" s="81"/>
      <c r="IVK103" s="81"/>
      <c r="IVL103" s="81"/>
      <c r="IVM103" s="81"/>
      <c r="IVN103" s="81"/>
      <c r="IVO103" s="81"/>
      <c r="IVP103" s="81"/>
      <c r="IVQ103" s="81"/>
      <c r="IVR103" s="81"/>
      <c r="IVS103" s="81"/>
      <c r="IVT103" s="81"/>
      <c r="IVU103" s="81"/>
      <c r="IVV103" s="81"/>
      <c r="IVW103" s="81"/>
      <c r="IVX103" s="81"/>
      <c r="IVY103" s="81"/>
      <c r="IVZ103" s="81"/>
      <c r="IWA103" s="81"/>
      <c r="IWB103" s="81"/>
      <c r="IWC103" s="81"/>
      <c r="IWD103" s="81"/>
      <c r="IWE103" s="81"/>
      <c r="IWF103" s="81"/>
      <c r="IWG103" s="81"/>
      <c r="IWH103" s="81"/>
      <c r="IWI103" s="81"/>
      <c r="IWJ103" s="81"/>
      <c r="IWK103" s="81"/>
      <c r="IWL103" s="81"/>
      <c r="IWM103" s="81"/>
      <c r="IWN103" s="81"/>
      <c r="IWO103" s="81"/>
      <c r="IWP103" s="81"/>
      <c r="IWQ103" s="81"/>
      <c r="IWR103" s="81"/>
      <c r="IWS103" s="81"/>
      <c r="IWT103" s="81"/>
      <c r="IWU103" s="81"/>
      <c r="IWV103" s="81"/>
      <c r="IWW103" s="81"/>
      <c r="IWX103" s="81"/>
      <c r="IWY103" s="81"/>
      <c r="IWZ103" s="81"/>
      <c r="IXA103" s="81"/>
      <c r="IXB103" s="81"/>
      <c r="IXC103" s="81"/>
      <c r="IXD103" s="81"/>
      <c r="IXE103" s="81"/>
      <c r="IXF103" s="81"/>
      <c r="IXG103" s="81"/>
      <c r="IXH103" s="81"/>
      <c r="IXI103" s="81"/>
      <c r="IXJ103" s="81"/>
      <c r="IXK103" s="81"/>
      <c r="IXL103" s="81"/>
      <c r="IXM103" s="81"/>
      <c r="IXN103" s="81"/>
      <c r="IXO103" s="81"/>
      <c r="IXP103" s="81"/>
      <c r="IXQ103" s="81"/>
      <c r="IXR103" s="81"/>
      <c r="IXS103" s="81"/>
      <c r="IXT103" s="81"/>
      <c r="IXU103" s="81"/>
      <c r="IXV103" s="81"/>
      <c r="IXW103" s="81"/>
      <c r="IXX103" s="81"/>
      <c r="IXY103" s="81"/>
      <c r="IXZ103" s="81"/>
      <c r="IYA103" s="81"/>
      <c r="IYB103" s="81"/>
      <c r="IYC103" s="81"/>
      <c r="IYD103" s="81"/>
      <c r="IYE103" s="81"/>
      <c r="IYF103" s="81"/>
      <c r="IYG103" s="81"/>
      <c r="IYH103" s="81"/>
      <c r="IYI103" s="81"/>
      <c r="IYJ103" s="81"/>
      <c r="IYK103" s="81"/>
      <c r="IYL103" s="81"/>
      <c r="IYM103" s="81"/>
      <c r="IYN103" s="81"/>
      <c r="IYO103" s="81"/>
      <c r="IYP103" s="81"/>
      <c r="IYQ103" s="81"/>
      <c r="IYR103" s="81"/>
      <c r="IYS103" s="81"/>
      <c r="IYT103" s="81"/>
      <c r="IYU103" s="81"/>
      <c r="IYV103" s="81"/>
      <c r="IYW103" s="81"/>
      <c r="IYX103" s="81"/>
      <c r="IYY103" s="81"/>
      <c r="IYZ103" s="81"/>
      <c r="IZA103" s="81"/>
      <c r="IZB103" s="81"/>
      <c r="IZC103" s="81"/>
      <c r="IZD103" s="81"/>
      <c r="IZE103" s="81"/>
      <c r="IZF103" s="81"/>
      <c r="IZG103" s="81"/>
      <c r="IZH103" s="81"/>
      <c r="IZI103" s="81"/>
      <c r="IZJ103" s="81"/>
      <c r="IZK103" s="81"/>
      <c r="IZL103" s="81"/>
      <c r="IZM103" s="81"/>
      <c r="IZN103" s="81"/>
      <c r="IZO103" s="81"/>
      <c r="IZP103" s="81"/>
      <c r="IZQ103" s="81"/>
      <c r="IZR103" s="81"/>
      <c r="IZS103" s="81"/>
      <c r="IZT103" s="81"/>
      <c r="IZU103" s="81"/>
      <c r="IZV103" s="81"/>
      <c r="IZW103" s="81"/>
      <c r="IZX103" s="81"/>
      <c r="IZY103" s="81"/>
      <c r="IZZ103" s="81"/>
      <c r="JAA103" s="81"/>
      <c r="JAB103" s="81"/>
      <c r="JAC103" s="81"/>
      <c r="JAD103" s="81"/>
      <c r="JAE103" s="81"/>
      <c r="JAF103" s="81"/>
      <c r="JAG103" s="81"/>
      <c r="JAH103" s="81"/>
      <c r="JAI103" s="81"/>
      <c r="JAJ103" s="81"/>
      <c r="JAK103" s="81"/>
      <c r="JAL103" s="81"/>
      <c r="JAM103" s="81"/>
      <c r="JAN103" s="81"/>
      <c r="JAO103" s="81"/>
      <c r="JAP103" s="81"/>
      <c r="JAQ103" s="81"/>
      <c r="JAR103" s="81"/>
      <c r="JAS103" s="81"/>
      <c r="JAT103" s="81"/>
      <c r="JAU103" s="81"/>
      <c r="JAV103" s="81"/>
      <c r="JAW103" s="81"/>
      <c r="JAX103" s="81"/>
      <c r="JAY103" s="81"/>
      <c r="JAZ103" s="81"/>
      <c r="JBA103" s="81"/>
      <c r="JBB103" s="81"/>
      <c r="JBC103" s="81"/>
      <c r="JBD103" s="81"/>
      <c r="JBE103" s="81"/>
      <c r="JBF103" s="81"/>
      <c r="JBG103" s="81"/>
      <c r="JBH103" s="81"/>
      <c r="JBI103" s="81"/>
      <c r="JBJ103" s="81"/>
      <c r="JBK103" s="81"/>
      <c r="JBL103" s="81"/>
      <c r="JBM103" s="81"/>
      <c r="JBN103" s="81"/>
      <c r="JBO103" s="81"/>
      <c r="JBP103" s="81"/>
      <c r="JBQ103" s="81"/>
      <c r="JBR103" s="81"/>
      <c r="JBS103" s="81"/>
      <c r="JBT103" s="81"/>
      <c r="JBU103" s="81"/>
      <c r="JBV103" s="81"/>
      <c r="JBW103" s="81"/>
      <c r="JBX103" s="81"/>
      <c r="JBY103" s="81"/>
      <c r="JBZ103" s="81"/>
      <c r="JCA103" s="81"/>
      <c r="JCB103" s="81"/>
      <c r="JCC103" s="81"/>
      <c r="JCD103" s="81"/>
      <c r="JCE103" s="81"/>
      <c r="JCF103" s="81"/>
      <c r="JCG103" s="81"/>
      <c r="JCH103" s="81"/>
      <c r="JCI103" s="81"/>
      <c r="JCJ103" s="81"/>
      <c r="JCK103" s="81"/>
      <c r="JCL103" s="81"/>
      <c r="JCM103" s="81"/>
      <c r="JCN103" s="81"/>
      <c r="JCO103" s="81"/>
      <c r="JCP103" s="81"/>
      <c r="JCQ103" s="81"/>
      <c r="JCR103" s="81"/>
      <c r="JCS103" s="81"/>
      <c r="JCT103" s="81"/>
      <c r="JCU103" s="81"/>
      <c r="JCV103" s="81"/>
      <c r="JCW103" s="81"/>
      <c r="JCX103" s="81"/>
      <c r="JCY103" s="81"/>
      <c r="JCZ103" s="81"/>
      <c r="JDA103" s="81"/>
      <c r="JDB103" s="81"/>
      <c r="JDC103" s="81"/>
      <c r="JDD103" s="81"/>
      <c r="JDE103" s="81"/>
      <c r="JDF103" s="81"/>
      <c r="JDG103" s="81"/>
      <c r="JDH103" s="81"/>
      <c r="JDI103" s="81"/>
      <c r="JDJ103" s="81"/>
      <c r="JDK103" s="81"/>
      <c r="JDL103" s="81"/>
      <c r="JDM103" s="81"/>
      <c r="JDN103" s="81"/>
      <c r="JDO103" s="81"/>
      <c r="JDP103" s="81"/>
      <c r="JDQ103" s="81"/>
      <c r="JDR103" s="81"/>
      <c r="JDS103" s="81"/>
      <c r="JDT103" s="81"/>
      <c r="JDU103" s="81"/>
      <c r="JDV103" s="81"/>
      <c r="JDW103" s="81"/>
      <c r="JDX103" s="81"/>
      <c r="JDY103" s="81"/>
      <c r="JDZ103" s="81"/>
      <c r="JEA103" s="81"/>
      <c r="JEB103" s="81"/>
      <c r="JEC103" s="81"/>
      <c r="JED103" s="81"/>
      <c r="JEE103" s="81"/>
      <c r="JEF103" s="81"/>
      <c r="JEG103" s="81"/>
      <c r="JEH103" s="81"/>
      <c r="JEI103" s="81"/>
      <c r="JEJ103" s="81"/>
      <c r="JEK103" s="81"/>
      <c r="JEL103" s="81"/>
      <c r="JEM103" s="81"/>
      <c r="JEN103" s="81"/>
      <c r="JEO103" s="81"/>
      <c r="JEP103" s="81"/>
      <c r="JEQ103" s="81"/>
      <c r="JER103" s="81"/>
      <c r="JES103" s="81"/>
      <c r="JET103" s="81"/>
      <c r="JEU103" s="81"/>
      <c r="JEV103" s="81"/>
      <c r="JEW103" s="81"/>
      <c r="JEX103" s="81"/>
      <c r="JEY103" s="81"/>
      <c r="JEZ103" s="81"/>
      <c r="JFA103" s="81"/>
      <c r="JFB103" s="81"/>
      <c r="JFC103" s="81"/>
      <c r="JFD103" s="81"/>
      <c r="JFE103" s="81"/>
      <c r="JFF103" s="81"/>
      <c r="JFG103" s="81"/>
      <c r="JFH103" s="81"/>
      <c r="JFI103" s="81"/>
      <c r="JFJ103" s="81"/>
      <c r="JFK103" s="81"/>
      <c r="JFL103" s="81"/>
      <c r="JFM103" s="81"/>
      <c r="JFN103" s="81"/>
      <c r="JFO103" s="81"/>
      <c r="JFP103" s="81"/>
      <c r="JFQ103" s="81"/>
      <c r="JFR103" s="81"/>
      <c r="JFS103" s="81"/>
      <c r="JFT103" s="81"/>
      <c r="JFU103" s="81"/>
      <c r="JFV103" s="81"/>
      <c r="JFW103" s="81"/>
      <c r="JFX103" s="81"/>
      <c r="JFY103" s="81"/>
      <c r="JFZ103" s="81"/>
      <c r="JGA103" s="81"/>
      <c r="JGB103" s="81"/>
      <c r="JGC103" s="81"/>
      <c r="JGD103" s="81"/>
      <c r="JGE103" s="81"/>
      <c r="JGF103" s="81"/>
      <c r="JGG103" s="81"/>
      <c r="JGH103" s="81"/>
      <c r="JGI103" s="81"/>
      <c r="JGJ103" s="81"/>
      <c r="JGK103" s="81"/>
      <c r="JGL103" s="81"/>
      <c r="JGM103" s="81"/>
      <c r="JGN103" s="81"/>
      <c r="JGO103" s="81"/>
      <c r="JGP103" s="81"/>
      <c r="JGQ103" s="81"/>
      <c r="JGR103" s="81"/>
      <c r="JGS103" s="81"/>
      <c r="JGT103" s="81"/>
      <c r="JGU103" s="81"/>
      <c r="JGV103" s="81"/>
      <c r="JGW103" s="81"/>
      <c r="JGX103" s="81"/>
      <c r="JGY103" s="81"/>
      <c r="JGZ103" s="81"/>
      <c r="JHA103" s="81"/>
      <c r="JHB103" s="81"/>
      <c r="JHC103" s="81"/>
      <c r="JHD103" s="81"/>
      <c r="JHE103" s="81"/>
      <c r="JHF103" s="81"/>
      <c r="JHG103" s="81"/>
      <c r="JHH103" s="81"/>
      <c r="JHI103" s="81"/>
      <c r="JHJ103" s="81"/>
      <c r="JHK103" s="81"/>
      <c r="JHL103" s="81"/>
      <c r="JHM103" s="81"/>
      <c r="JHN103" s="81"/>
      <c r="JHO103" s="81"/>
      <c r="JHP103" s="81"/>
      <c r="JHQ103" s="81"/>
      <c r="JHR103" s="81"/>
      <c r="JHS103" s="81"/>
      <c r="JHT103" s="81"/>
      <c r="JHU103" s="81"/>
      <c r="JHV103" s="81"/>
      <c r="JHW103" s="81"/>
      <c r="JHX103" s="81"/>
      <c r="JHY103" s="81"/>
      <c r="JHZ103" s="81"/>
      <c r="JIA103" s="81"/>
      <c r="JIB103" s="81"/>
      <c r="JIC103" s="81"/>
      <c r="JID103" s="81"/>
      <c r="JIE103" s="81"/>
      <c r="JIF103" s="81"/>
      <c r="JIG103" s="81"/>
      <c r="JIH103" s="81"/>
      <c r="JII103" s="81"/>
      <c r="JIJ103" s="81"/>
      <c r="JIK103" s="81"/>
      <c r="JIL103" s="81"/>
      <c r="JIM103" s="81"/>
      <c r="JIN103" s="81"/>
      <c r="JIO103" s="81"/>
      <c r="JIP103" s="81"/>
      <c r="JIQ103" s="81"/>
      <c r="JIR103" s="81"/>
      <c r="JIS103" s="81"/>
      <c r="JIT103" s="81"/>
      <c r="JIU103" s="81"/>
      <c r="JIV103" s="81"/>
      <c r="JIW103" s="81"/>
      <c r="JIX103" s="81"/>
      <c r="JIY103" s="81"/>
      <c r="JIZ103" s="81"/>
      <c r="JJA103" s="81"/>
      <c r="JJB103" s="81"/>
      <c r="JJC103" s="81"/>
      <c r="JJD103" s="81"/>
      <c r="JJE103" s="81"/>
      <c r="JJF103" s="81"/>
      <c r="JJG103" s="81"/>
      <c r="JJH103" s="81"/>
      <c r="JJI103" s="81"/>
      <c r="JJJ103" s="81"/>
      <c r="JJK103" s="81"/>
      <c r="JJL103" s="81"/>
      <c r="JJM103" s="81"/>
      <c r="JJN103" s="81"/>
      <c r="JJO103" s="81"/>
      <c r="JJP103" s="81"/>
      <c r="JJQ103" s="81"/>
      <c r="JJR103" s="81"/>
      <c r="JJS103" s="81"/>
      <c r="JJT103" s="81"/>
      <c r="JJU103" s="81"/>
      <c r="JJV103" s="81"/>
      <c r="JJW103" s="81"/>
      <c r="JJX103" s="81"/>
      <c r="JJY103" s="81"/>
      <c r="JJZ103" s="81"/>
      <c r="JKA103" s="81"/>
      <c r="JKB103" s="81"/>
      <c r="JKC103" s="81"/>
      <c r="JKD103" s="81"/>
      <c r="JKE103" s="81"/>
      <c r="JKF103" s="81"/>
      <c r="JKG103" s="81"/>
      <c r="JKH103" s="81"/>
      <c r="JKI103" s="81"/>
      <c r="JKJ103" s="81"/>
      <c r="JKK103" s="81"/>
      <c r="JKL103" s="81"/>
      <c r="JKM103" s="81"/>
      <c r="JKN103" s="81"/>
      <c r="JKO103" s="81"/>
      <c r="JKP103" s="81"/>
      <c r="JKQ103" s="81"/>
      <c r="JKR103" s="81"/>
      <c r="JKS103" s="81"/>
      <c r="JKT103" s="81"/>
      <c r="JKU103" s="81"/>
      <c r="JKV103" s="81"/>
      <c r="JKW103" s="81"/>
      <c r="JKX103" s="81"/>
      <c r="JKY103" s="81"/>
      <c r="JKZ103" s="81"/>
      <c r="JLA103" s="81"/>
      <c r="JLB103" s="81"/>
      <c r="JLC103" s="81"/>
      <c r="JLD103" s="81"/>
      <c r="JLE103" s="81"/>
      <c r="JLF103" s="81"/>
      <c r="JLG103" s="81"/>
      <c r="JLH103" s="81"/>
      <c r="JLI103" s="81"/>
      <c r="JLJ103" s="81"/>
      <c r="JLK103" s="81"/>
      <c r="JLL103" s="81"/>
      <c r="JLM103" s="81"/>
      <c r="JLN103" s="81"/>
      <c r="JLO103" s="81"/>
      <c r="JLP103" s="81"/>
      <c r="JLQ103" s="81"/>
      <c r="JLR103" s="81"/>
      <c r="JLS103" s="81"/>
      <c r="JLT103" s="81"/>
      <c r="JLU103" s="81"/>
      <c r="JLV103" s="81"/>
      <c r="JLW103" s="81"/>
      <c r="JLX103" s="81"/>
      <c r="JLY103" s="81"/>
      <c r="JLZ103" s="81"/>
      <c r="JMA103" s="81"/>
      <c r="JMB103" s="81"/>
      <c r="JMC103" s="81"/>
      <c r="JMD103" s="81"/>
      <c r="JME103" s="81"/>
      <c r="JMF103" s="81"/>
      <c r="JMG103" s="81"/>
      <c r="JMH103" s="81"/>
      <c r="JMI103" s="81"/>
      <c r="JMJ103" s="81"/>
      <c r="JMK103" s="81"/>
      <c r="JML103" s="81"/>
      <c r="JMM103" s="81"/>
      <c r="JMN103" s="81"/>
      <c r="JMO103" s="81"/>
      <c r="JMP103" s="81"/>
      <c r="JMQ103" s="81"/>
      <c r="JMR103" s="81"/>
      <c r="JMS103" s="81"/>
      <c r="JMT103" s="81"/>
      <c r="JMU103" s="81"/>
      <c r="JMV103" s="81"/>
      <c r="JMW103" s="81"/>
      <c r="JMX103" s="81"/>
      <c r="JMY103" s="81"/>
      <c r="JMZ103" s="81"/>
      <c r="JNA103" s="81"/>
      <c r="JNB103" s="81"/>
      <c r="JNC103" s="81"/>
      <c r="JND103" s="81"/>
      <c r="JNE103" s="81"/>
      <c r="JNF103" s="81"/>
      <c r="JNG103" s="81"/>
      <c r="JNH103" s="81"/>
      <c r="JNI103" s="81"/>
      <c r="JNJ103" s="81"/>
      <c r="JNK103" s="81"/>
      <c r="JNL103" s="81"/>
      <c r="JNM103" s="81"/>
      <c r="JNN103" s="81"/>
      <c r="JNO103" s="81"/>
      <c r="JNP103" s="81"/>
      <c r="JNQ103" s="81"/>
      <c r="JNR103" s="81"/>
      <c r="JNS103" s="81"/>
      <c r="JNT103" s="81"/>
      <c r="JNU103" s="81"/>
      <c r="JNV103" s="81"/>
      <c r="JNW103" s="81"/>
      <c r="JNX103" s="81"/>
      <c r="JNY103" s="81"/>
      <c r="JNZ103" s="81"/>
      <c r="JOA103" s="81"/>
      <c r="JOB103" s="81"/>
      <c r="JOC103" s="81"/>
      <c r="JOD103" s="81"/>
      <c r="JOE103" s="81"/>
      <c r="JOF103" s="81"/>
      <c r="JOG103" s="81"/>
      <c r="JOH103" s="81"/>
      <c r="JOI103" s="81"/>
      <c r="JOJ103" s="81"/>
      <c r="JOK103" s="81"/>
      <c r="JOL103" s="81"/>
      <c r="JOM103" s="81"/>
      <c r="JON103" s="81"/>
      <c r="JOO103" s="81"/>
      <c r="JOP103" s="81"/>
      <c r="JOQ103" s="81"/>
      <c r="JOR103" s="81"/>
      <c r="JOS103" s="81"/>
      <c r="JOT103" s="81"/>
      <c r="JOU103" s="81"/>
      <c r="JOV103" s="81"/>
      <c r="JOW103" s="81"/>
      <c r="JOX103" s="81"/>
      <c r="JOY103" s="81"/>
      <c r="JOZ103" s="81"/>
      <c r="JPA103" s="81"/>
      <c r="JPB103" s="81"/>
      <c r="JPC103" s="81"/>
      <c r="JPD103" s="81"/>
      <c r="JPE103" s="81"/>
      <c r="JPF103" s="81"/>
      <c r="JPG103" s="81"/>
      <c r="JPH103" s="81"/>
      <c r="JPI103" s="81"/>
      <c r="JPJ103" s="81"/>
      <c r="JPK103" s="81"/>
      <c r="JPL103" s="81"/>
      <c r="JPM103" s="81"/>
      <c r="JPN103" s="81"/>
      <c r="JPO103" s="81"/>
      <c r="JPP103" s="81"/>
      <c r="JPQ103" s="81"/>
      <c r="JPR103" s="81"/>
      <c r="JPS103" s="81"/>
      <c r="JPT103" s="81"/>
      <c r="JPU103" s="81"/>
      <c r="JPV103" s="81"/>
      <c r="JPW103" s="81"/>
      <c r="JPX103" s="81"/>
      <c r="JPY103" s="81"/>
      <c r="JPZ103" s="81"/>
      <c r="JQA103" s="81"/>
      <c r="JQB103" s="81"/>
      <c r="JQC103" s="81"/>
      <c r="JQD103" s="81"/>
      <c r="JQE103" s="81"/>
      <c r="JQF103" s="81"/>
      <c r="JQG103" s="81"/>
      <c r="JQH103" s="81"/>
      <c r="JQI103" s="81"/>
      <c r="JQJ103" s="81"/>
      <c r="JQK103" s="81"/>
      <c r="JQL103" s="81"/>
      <c r="JQM103" s="81"/>
      <c r="JQN103" s="81"/>
      <c r="JQO103" s="81"/>
      <c r="JQP103" s="81"/>
      <c r="JQQ103" s="81"/>
      <c r="JQR103" s="81"/>
      <c r="JQS103" s="81"/>
      <c r="JQT103" s="81"/>
      <c r="JQU103" s="81"/>
      <c r="JQV103" s="81"/>
      <c r="JQW103" s="81"/>
      <c r="JQX103" s="81"/>
      <c r="JQY103" s="81"/>
      <c r="JQZ103" s="81"/>
      <c r="JRA103" s="81"/>
      <c r="JRB103" s="81"/>
      <c r="JRC103" s="81"/>
      <c r="JRD103" s="81"/>
      <c r="JRE103" s="81"/>
      <c r="JRF103" s="81"/>
      <c r="JRG103" s="81"/>
      <c r="JRH103" s="81"/>
      <c r="JRI103" s="81"/>
      <c r="JRJ103" s="81"/>
      <c r="JRK103" s="81"/>
      <c r="JRL103" s="81"/>
      <c r="JRM103" s="81"/>
      <c r="JRN103" s="81"/>
      <c r="JRO103" s="81"/>
      <c r="JRP103" s="81"/>
      <c r="JRQ103" s="81"/>
      <c r="JRR103" s="81"/>
      <c r="JRS103" s="81"/>
      <c r="JRT103" s="81"/>
      <c r="JRU103" s="81"/>
      <c r="JRV103" s="81"/>
      <c r="JRW103" s="81"/>
      <c r="JRX103" s="81"/>
      <c r="JRY103" s="81"/>
      <c r="JRZ103" s="81"/>
      <c r="JSA103" s="81"/>
      <c r="JSB103" s="81"/>
      <c r="JSC103" s="81"/>
      <c r="JSD103" s="81"/>
      <c r="JSE103" s="81"/>
      <c r="JSF103" s="81"/>
      <c r="JSG103" s="81"/>
      <c r="JSH103" s="81"/>
      <c r="JSI103" s="81"/>
      <c r="JSJ103" s="81"/>
      <c r="JSK103" s="81"/>
      <c r="JSL103" s="81"/>
      <c r="JSM103" s="81"/>
      <c r="JSN103" s="81"/>
      <c r="JSO103" s="81"/>
      <c r="JSP103" s="81"/>
      <c r="JSQ103" s="81"/>
      <c r="JSR103" s="81"/>
      <c r="JSS103" s="81"/>
      <c r="JST103" s="81"/>
      <c r="JSU103" s="81"/>
      <c r="JSV103" s="81"/>
      <c r="JSW103" s="81"/>
      <c r="JSX103" s="81"/>
      <c r="JSY103" s="81"/>
      <c r="JSZ103" s="81"/>
      <c r="JTA103" s="81"/>
      <c r="JTB103" s="81"/>
      <c r="JTC103" s="81"/>
      <c r="JTD103" s="81"/>
      <c r="JTE103" s="81"/>
      <c r="JTF103" s="81"/>
      <c r="JTG103" s="81"/>
      <c r="JTH103" s="81"/>
      <c r="JTI103" s="81"/>
      <c r="JTJ103" s="81"/>
      <c r="JTK103" s="81"/>
      <c r="JTL103" s="81"/>
      <c r="JTM103" s="81"/>
      <c r="JTN103" s="81"/>
      <c r="JTO103" s="81"/>
      <c r="JTP103" s="81"/>
      <c r="JTQ103" s="81"/>
      <c r="JTR103" s="81"/>
      <c r="JTS103" s="81"/>
      <c r="JTT103" s="81"/>
      <c r="JTU103" s="81"/>
      <c r="JTV103" s="81"/>
      <c r="JTW103" s="81"/>
      <c r="JTX103" s="81"/>
      <c r="JTY103" s="81"/>
      <c r="JTZ103" s="81"/>
      <c r="JUA103" s="81"/>
      <c r="JUB103" s="81"/>
      <c r="JUC103" s="81"/>
      <c r="JUD103" s="81"/>
      <c r="JUE103" s="81"/>
      <c r="JUF103" s="81"/>
      <c r="JUG103" s="81"/>
      <c r="JUH103" s="81"/>
      <c r="JUI103" s="81"/>
      <c r="JUJ103" s="81"/>
      <c r="JUK103" s="81"/>
      <c r="JUL103" s="81"/>
      <c r="JUM103" s="81"/>
      <c r="JUN103" s="81"/>
      <c r="JUO103" s="81"/>
      <c r="JUP103" s="81"/>
      <c r="JUQ103" s="81"/>
      <c r="JUR103" s="81"/>
      <c r="JUS103" s="81"/>
      <c r="JUT103" s="81"/>
      <c r="JUU103" s="81"/>
      <c r="JUV103" s="81"/>
      <c r="JUW103" s="81"/>
      <c r="JUX103" s="81"/>
      <c r="JUY103" s="81"/>
      <c r="JUZ103" s="81"/>
      <c r="JVA103" s="81"/>
      <c r="JVB103" s="81"/>
      <c r="JVC103" s="81"/>
      <c r="JVD103" s="81"/>
      <c r="JVE103" s="81"/>
      <c r="JVF103" s="81"/>
      <c r="JVG103" s="81"/>
      <c r="JVH103" s="81"/>
      <c r="JVI103" s="81"/>
      <c r="JVJ103" s="81"/>
      <c r="JVK103" s="81"/>
      <c r="JVL103" s="81"/>
      <c r="JVM103" s="81"/>
      <c r="JVN103" s="81"/>
      <c r="JVO103" s="81"/>
      <c r="JVP103" s="81"/>
      <c r="JVQ103" s="81"/>
      <c r="JVR103" s="81"/>
      <c r="JVS103" s="81"/>
      <c r="JVT103" s="81"/>
      <c r="JVU103" s="81"/>
      <c r="JVV103" s="81"/>
      <c r="JVW103" s="81"/>
      <c r="JVX103" s="81"/>
      <c r="JVY103" s="81"/>
      <c r="JVZ103" s="81"/>
      <c r="JWA103" s="81"/>
      <c r="JWB103" s="81"/>
      <c r="JWC103" s="81"/>
      <c r="JWD103" s="81"/>
      <c r="JWE103" s="81"/>
      <c r="JWF103" s="81"/>
      <c r="JWG103" s="81"/>
      <c r="JWH103" s="81"/>
      <c r="JWI103" s="81"/>
      <c r="JWJ103" s="81"/>
      <c r="JWK103" s="81"/>
      <c r="JWL103" s="81"/>
      <c r="JWM103" s="81"/>
      <c r="JWN103" s="81"/>
      <c r="JWO103" s="81"/>
      <c r="JWP103" s="81"/>
      <c r="JWQ103" s="81"/>
      <c r="JWR103" s="81"/>
      <c r="JWS103" s="81"/>
      <c r="JWT103" s="81"/>
      <c r="JWU103" s="81"/>
      <c r="JWV103" s="81"/>
      <c r="JWW103" s="81"/>
      <c r="JWX103" s="81"/>
      <c r="JWY103" s="81"/>
      <c r="JWZ103" s="81"/>
      <c r="JXA103" s="81"/>
      <c r="JXB103" s="81"/>
      <c r="JXC103" s="81"/>
      <c r="JXD103" s="81"/>
      <c r="JXE103" s="81"/>
      <c r="JXF103" s="81"/>
      <c r="JXG103" s="81"/>
      <c r="JXH103" s="81"/>
      <c r="JXI103" s="81"/>
      <c r="JXJ103" s="81"/>
      <c r="JXK103" s="81"/>
      <c r="JXL103" s="81"/>
      <c r="JXM103" s="81"/>
      <c r="JXN103" s="81"/>
      <c r="JXO103" s="81"/>
      <c r="JXP103" s="81"/>
      <c r="JXQ103" s="81"/>
      <c r="JXR103" s="81"/>
      <c r="JXS103" s="81"/>
      <c r="JXT103" s="81"/>
      <c r="JXU103" s="81"/>
      <c r="JXV103" s="81"/>
      <c r="JXW103" s="81"/>
      <c r="JXX103" s="81"/>
      <c r="JXY103" s="81"/>
      <c r="JXZ103" s="81"/>
      <c r="JYA103" s="81"/>
      <c r="JYB103" s="81"/>
      <c r="JYC103" s="81"/>
      <c r="JYD103" s="81"/>
      <c r="JYE103" s="81"/>
      <c r="JYF103" s="81"/>
      <c r="JYG103" s="81"/>
      <c r="JYH103" s="81"/>
      <c r="JYI103" s="81"/>
      <c r="JYJ103" s="81"/>
      <c r="JYK103" s="81"/>
      <c r="JYL103" s="81"/>
      <c r="JYM103" s="81"/>
      <c r="JYN103" s="81"/>
      <c r="JYO103" s="81"/>
      <c r="JYP103" s="81"/>
      <c r="JYQ103" s="81"/>
      <c r="JYR103" s="81"/>
      <c r="JYS103" s="81"/>
      <c r="JYT103" s="81"/>
      <c r="JYU103" s="81"/>
      <c r="JYV103" s="81"/>
      <c r="JYW103" s="81"/>
      <c r="JYX103" s="81"/>
      <c r="JYY103" s="81"/>
      <c r="JYZ103" s="81"/>
      <c r="JZA103" s="81"/>
      <c r="JZB103" s="81"/>
      <c r="JZC103" s="81"/>
      <c r="JZD103" s="81"/>
      <c r="JZE103" s="81"/>
      <c r="JZF103" s="81"/>
      <c r="JZG103" s="81"/>
      <c r="JZH103" s="81"/>
      <c r="JZI103" s="81"/>
      <c r="JZJ103" s="81"/>
      <c r="JZK103" s="81"/>
      <c r="JZL103" s="81"/>
      <c r="JZM103" s="81"/>
      <c r="JZN103" s="81"/>
      <c r="JZO103" s="81"/>
      <c r="JZP103" s="81"/>
      <c r="JZQ103" s="81"/>
      <c r="JZR103" s="81"/>
      <c r="JZS103" s="81"/>
      <c r="JZT103" s="81"/>
      <c r="JZU103" s="81"/>
      <c r="JZV103" s="81"/>
      <c r="JZW103" s="81"/>
      <c r="JZX103" s="81"/>
      <c r="JZY103" s="81"/>
      <c r="JZZ103" s="81"/>
      <c r="KAA103" s="81"/>
      <c r="KAB103" s="81"/>
      <c r="KAC103" s="81"/>
      <c r="KAD103" s="81"/>
      <c r="KAE103" s="81"/>
      <c r="KAF103" s="81"/>
      <c r="KAG103" s="81"/>
      <c r="KAH103" s="81"/>
      <c r="KAI103" s="81"/>
      <c r="KAJ103" s="81"/>
      <c r="KAK103" s="81"/>
      <c r="KAL103" s="81"/>
      <c r="KAM103" s="81"/>
      <c r="KAN103" s="81"/>
      <c r="KAO103" s="81"/>
      <c r="KAP103" s="81"/>
      <c r="KAQ103" s="81"/>
      <c r="KAR103" s="81"/>
      <c r="KAS103" s="81"/>
      <c r="KAT103" s="81"/>
      <c r="KAU103" s="81"/>
      <c r="KAV103" s="81"/>
      <c r="KAW103" s="81"/>
      <c r="KAX103" s="81"/>
      <c r="KAY103" s="81"/>
      <c r="KAZ103" s="81"/>
      <c r="KBA103" s="81"/>
      <c r="KBB103" s="81"/>
      <c r="KBC103" s="81"/>
      <c r="KBD103" s="81"/>
      <c r="KBE103" s="81"/>
      <c r="KBF103" s="81"/>
      <c r="KBG103" s="81"/>
      <c r="KBH103" s="81"/>
      <c r="KBI103" s="81"/>
      <c r="KBJ103" s="81"/>
      <c r="KBK103" s="81"/>
      <c r="KBL103" s="81"/>
      <c r="KBM103" s="81"/>
      <c r="KBN103" s="81"/>
      <c r="KBO103" s="81"/>
      <c r="KBP103" s="81"/>
      <c r="KBQ103" s="81"/>
      <c r="KBR103" s="81"/>
      <c r="KBS103" s="81"/>
      <c r="KBT103" s="81"/>
      <c r="KBU103" s="81"/>
      <c r="KBV103" s="81"/>
      <c r="KBW103" s="81"/>
      <c r="KBX103" s="81"/>
      <c r="KBY103" s="81"/>
      <c r="KBZ103" s="81"/>
      <c r="KCA103" s="81"/>
      <c r="KCB103" s="81"/>
      <c r="KCC103" s="81"/>
      <c r="KCD103" s="81"/>
      <c r="KCE103" s="81"/>
      <c r="KCF103" s="81"/>
      <c r="KCG103" s="81"/>
      <c r="KCH103" s="81"/>
      <c r="KCI103" s="81"/>
      <c r="KCJ103" s="81"/>
      <c r="KCK103" s="81"/>
      <c r="KCL103" s="81"/>
      <c r="KCM103" s="81"/>
      <c r="KCN103" s="81"/>
      <c r="KCO103" s="81"/>
      <c r="KCP103" s="81"/>
      <c r="KCQ103" s="81"/>
      <c r="KCR103" s="81"/>
      <c r="KCS103" s="81"/>
      <c r="KCT103" s="81"/>
      <c r="KCU103" s="81"/>
      <c r="KCV103" s="81"/>
      <c r="KCW103" s="81"/>
      <c r="KCX103" s="81"/>
      <c r="KCY103" s="81"/>
      <c r="KCZ103" s="81"/>
      <c r="KDA103" s="81"/>
      <c r="KDB103" s="81"/>
      <c r="KDC103" s="81"/>
      <c r="KDD103" s="81"/>
      <c r="KDE103" s="81"/>
      <c r="KDF103" s="81"/>
      <c r="KDG103" s="81"/>
      <c r="KDH103" s="81"/>
      <c r="KDI103" s="81"/>
      <c r="KDJ103" s="81"/>
      <c r="KDK103" s="81"/>
      <c r="KDL103" s="81"/>
      <c r="KDM103" s="81"/>
      <c r="KDN103" s="81"/>
      <c r="KDO103" s="81"/>
      <c r="KDP103" s="81"/>
      <c r="KDQ103" s="81"/>
      <c r="KDR103" s="81"/>
      <c r="KDS103" s="81"/>
      <c r="KDT103" s="81"/>
      <c r="KDU103" s="81"/>
      <c r="KDV103" s="81"/>
      <c r="KDW103" s="81"/>
      <c r="KDX103" s="81"/>
      <c r="KDY103" s="81"/>
      <c r="KDZ103" s="81"/>
      <c r="KEA103" s="81"/>
      <c r="KEB103" s="81"/>
      <c r="KEC103" s="81"/>
      <c r="KED103" s="81"/>
      <c r="KEE103" s="81"/>
      <c r="KEF103" s="81"/>
      <c r="KEG103" s="81"/>
      <c r="KEH103" s="81"/>
      <c r="KEI103" s="81"/>
      <c r="KEJ103" s="81"/>
      <c r="KEK103" s="81"/>
      <c r="KEL103" s="81"/>
      <c r="KEM103" s="81"/>
      <c r="KEN103" s="81"/>
      <c r="KEO103" s="81"/>
      <c r="KEP103" s="81"/>
      <c r="KEQ103" s="81"/>
      <c r="KER103" s="81"/>
      <c r="KES103" s="81"/>
      <c r="KET103" s="81"/>
      <c r="KEU103" s="81"/>
      <c r="KEV103" s="81"/>
      <c r="KEW103" s="81"/>
      <c r="KEX103" s="81"/>
      <c r="KEY103" s="81"/>
      <c r="KEZ103" s="81"/>
      <c r="KFA103" s="81"/>
      <c r="KFB103" s="81"/>
      <c r="KFC103" s="81"/>
      <c r="KFD103" s="81"/>
      <c r="KFE103" s="81"/>
      <c r="KFF103" s="81"/>
      <c r="KFG103" s="81"/>
      <c r="KFH103" s="81"/>
      <c r="KFI103" s="81"/>
      <c r="KFJ103" s="81"/>
      <c r="KFK103" s="81"/>
      <c r="KFL103" s="81"/>
      <c r="KFM103" s="81"/>
      <c r="KFN103" s="81"/>
      <c r="KFO103" s="81"/>
      <c r="KFP103" s="81"/>
      <c r="KFQ103" s="81"/>
      <c r="KFR103" s="81"/>
      <c r="KFS103" s="81"/>
      <c r="KFT103" s="81"/>
      <c r="KFU103" s="81"/>
      <c r="KFV103" s="81"/>
      <c r="KFW103" s="81"/>
      <c r="KFX103" s="81"/>
      <c r="KFY103" s="81"/>
      <c r="KFZ103" s="81"/>
      <c r="KGA103" s="81"/>
      <c r="KGB103" s="81"/>
      <c r="KGC103" s="81"/>
      <c r="KGD103" s="81"/>
      <c r="KGE103" s="81"/>
      <c r="KGF103" s="81"/>
      <c r="KGG103" s="81"/>
      <c r="KGH103" s="81"/>
      <c r="KGI103" s="81"/>
      <c r="KGJ103" s="81"/>
      <c r="KGK103" s="81"/>
      <c r="KGL103" s="81"/>
      <c r="KGM103" s="81"/>
      <c r="KGN103" s="81"/>
      <c r="KGO103" s="81"/>
      <c r="KGP103" s="81"/>
      <c r="KGQ103" s="81"/>
      <c r="KGR103" s="81"/>
      <c r="KGS103" s="81"/>
      <c r="KGT103" s="81"/>
      <c r="KGU103" s="81"/>
      <c r="KGV103" s="81"/>
      <c r="KGW103" s="81"/>
      <c r="KGX103" s="81"/>
      <c r="KGY103" s="81"/>
      <c r="KGZ103" s="81"/>
      <c r="KHA103" s="81"/>
      <c r="KHB103" s="81"/>
      <c r="KHC103" s="81"/>
      <c r="KHD103" s="81"/>
      <c r="KHE103" s="81"/>
      <c r="KHF103" s="81"/>
      <c r="KHG103" s="81"/>
      <c r="KHH103" s="81"/>
      <c r="KHI103" s="81"/>
      <c r="KHJ103" s="81"/>
      <c r="KHK103" s="81"/>
      <c r="KHL103" s="81"/>
      <c r="KHM103" s="81"/>
      <c r="KHN103" s="81"/>
      <c r="KHO103" s="81"/>
      <c r="KHP103" s="81"/>
      <c r="KHQ103" s="81"/>
      <c r="KHR103" s="81"/>
      <c r="KHS103" s="81"/>
      <c r="KHT103" s="81"/>
      <c r="KHU103" s="81"/>
      <c r="KHV103" s="81"/>
      <c r="KHW103" s="81"/>
      <c r="KHX103" s="81"/>
      <c r="KHY103" s="81"/>
      <c r="KHZ103" s="81"/>
      <c r="KIA103" s="81"/>
      <c r="KIB103" s="81"/>
      <c r="KIC103" s="81"/>
      <c r="KID103" s="81"/>
      <c r="KIE103" s="81"/>
      <c r="KIF103" s="81"/>
      <c r="KIG103" s="81"/>
      <c r="KIH103" s="81"/>
      <c r="KII103" s="81"/>
      <c r="KIJ103" s="81"/>
      <c r="KIK103" s="81"/>
      <c r="KIL103" s="81"/>
      <c r="KIM103" s="81"/>
      <c r="KIN103" s="81"/>
      <c r="KIO103" s="81"/>
      <c r="KIP103" s="81"/>
      <c r="KIQ103" s="81"/>
      <c r="KIR103" s="81"/>
      <c r="KIS103" s="81"/>
      <c r="KIT103" s="81"/>
      <c r="KIU103" s="81"/>
      <c r="KIV103" s="81"/>
      <c r="KIW103" s="81"/>
      <c r="KIX103" s="81"/>
      <c r="KIY103" s="81"/>
      <c r="KIZ103" s="81"/>
      <c r="KJA103" s="81"/>
      <c r="KJB103" s="81"/>
      <c r="KJC103" s="81"/>
      <c r="KJD103" s="81"/>
      <c r="KJE103" s="81"/>
      <c r="KJF103" s="81"/>
      <c r="KJG103" s="81"/>
      <c r="KJH103" s="81"/>
      <c r="KJI103" s="81"/>
      <c r="KJJ103" s="81"/>
      <c r="KJK103" s="81"/>
      <c r="KJL103" s="81"/>
      <c r="KJM103" s="81"/>
      <c r="KJN103" s="81"/>
      <c r="KJO103" s="81"/>
      <c r="KJP103" s="81"/>
      <c r="KJQ103" s="81"/>
      <c r="KJR103" s="81"/>
      <c r="KJS103" s="81"/>
      <c r="KJT103" s="81"/>
      <c r="KJU103" s="81"/>
      <c r="KJV103" s="81"/>
      <c r="KJW103" s="81"/>
      <c r="KJX103" s="81"/>
      <c r="KJY103" s="81"/>
      <c r="KJZ103" s="81"/>
      <c r="KKA103" s="81"/>
      <c r="KKB103" s="81"/>
      <c r="KKC103" s="81"/>
      <c r="KKD103" s="81"/>
      <c r="KKE103" s="81"/>
      <c r="KKF103" s="81"/>
      <c r="KKG103" s="81"/>
      <c r="KKH103" s="81"/>
      <c r="KKI103" s="81"/>
      <c r="KKJ103" s="81"/>
      <c r="KKK103" s="81"/>
      <c r="KKL103" s="81"/>
      <c r="KKM103" s="81"/>
      <c r="KKN103" s="81"/>
      <c r="KKO103" s="81"/>
      <c r="KKP103" s="81"/>
      <c r="KKQ103" s="81"/>
      <c r="KKR103" s="81"/>
      <c r="KKS103" s="81"/>
      <c r="KKT103" s="81"/>
      <c r="KKU103" s="81"/>
      <c r="KKV103" s="81"/>
      <c r="KKW103" s="81"/>
      <c r="KKX103" s="81"/>
      <c r="KKY103" s="81"/>
      <c r="KKZ103" s="81"/>
      <c r="KLA103" s="81"/>
      <c r="KLB103" s="81"/>
      <c r="KLC103" s="81"/>
      <c r="KLD103" s="81"/>
      <c r="KLE103" s="81"/>
      <c r="KLF103" s="81"/>
      <c r="KLG103" s="81"/>
      <c r="KLH103" s="81"/>
      <c r="KLI103" s="81"/>
      <c r="KLJ103" s="81"/>
      <c r="KLK103" s="81"/>
      <c r="KLL103" s="81"/>
      <c r="KLM103" s="81"/>
      <c r="KLN103" s="81"/>
      <c r="KLO103" s="81"/>
      <c r="KLP103" s="81"/>
      <c r="KLQ103" s="81"/>
      <c r="KLR103" s="81"/>
      <c r="KLS103" s="81"/>
      <c r="KLT103" s="81"/>
      <c r="KLU103" s="81"/>
      <c r="KLV103" s="81"/>
      <c r="KLW103" s="81"/>
      <c r="KLX103" s="81"/>
      <c r="KLY103" s="81"/>
      <c r="KLZ103" s="81"/>
      <c r="KMA103" s="81"/>
      <c r="KMB103" s="81"/>
      <c r="KMC103" s="81"/>
      <c r="KMD103" s="81"/>
      <c r="KME103" s="81"/>
      <c r="KMF103" s="81"/>
      <c r="KMG103" s="81"/>
      <c r="KMH103" s="81"/>
      <c r="KMI103" s="81"/>
      <c r="KMJ103" s="81"/>
      <c r="KMK103" s="81"/>
      <c r="KML103" s="81"/>
      <c r="KMM103" s="81"/>
      <c r="KMN103" s="81"/>
      <c r="KMO103" s="81"/>
      <c r="KMP103" s="81"/>
      <c r="KMQ103" s="81"/>
      <c r="KMR103" s="81"/>
      <c r="KMS103" s="81"/>
      <c r="KMT103" s="81"/>
      <c r="KMU103" s="81"/>
      <c r="KMV103" s="81"/>
      <c r="KMW103" s="81"/>
      <c r="KMX103" s="81"/>
      <c r="KMY103" s="81"/>
      <c r="KMZ103" s="81"/>
      <c r="KNA103" s="81"/>
      <c r="KNB103" s="81"/>
      <c r="KNC103" s="81"/>
      <c r="KND103" s="81"/>
      <c r="KNE103" s="81"/>
      <c r="KNF103" s="81"/>
      <c r="KNG103" s="81"/>
      <c r="KNH103" s="81"/>
      <c r="KNI103" s="81"/>
      <c r="KNJ103" s="81"/>
      <c r="KNK103" s="81"/>
      <c r="KNL103" s="81"/>
      <c r="KNM103" s="81"/>
      <c r="KNN103" s="81"/>
      <c r="KNO103" s="81"/>
      <c r="KNP103" s="81"/>
      <c r="KNQ103" s="81"/>
      <c r="KNR103" s="81"/>
      <c r="KNS103" s="81"/>
      <c r="KNT103" s="81"/>
      <c r="KNU103" s="81"/>
      <c r="KNV103" s="81"/>
      <c r="KNW103" s="81"/>
      <c r="KNX103" s="81"/>
      <c r="KNY103" s="81"/>
      <c r="KNZ103" s="81"/>
      <c r="KOA103" s="81"/>
      <c r="KOB103" s="81"/>
      <c r="KOC103" s="81"/>
      <c r="KOD103" s="81"/>
      <c r="KOE103" s="81"/>
      <c r="KOF103" s="81"/>
      <c r="KOG103" s="81"/>
      <c r="KOH103" s="81"/>
      <c r="KOI103" s="81"/>
      <c r="KOJ103" s="81"/>
      <c r="KOK103" s="81"/>
      <c r="KOL103" s="81"/>
      <c r="KOM103" s="81"/>
      <c r="KON103" s="81"/>
      <c r="KOO103" s="81"/>
      <c r="KOP103" s="81"/>
      <c r="KOQ103" s="81"/>
      <c r="KOR103" s="81"/>
      <c r="KOS103" s="81"/>
      <c r="KOT103" s="81"/>
      <c r="KOU103" s="81"/>
      <c r="KOV103" s="81"/>
      <c r="KOW103" s="81"/>
      <c r="KOX103" s="81"/>
      <c r="KOY103" s="81"/>
      <c r="KOZ103" s="81"/>
      <c r="KPA103" s="81"/>
      <c r="KPB103" s="81"/>
      <c r="KPC103" s="81"/>
      <c r="KPD103" s="81"/>
      <c r="KPE103" s="81"/>
      <c r="KPF103" s="81"/>
      <c r="KPG103" s="81"/>
      <c r="KPH103" s="81"/>
      <c r="KPI103" s="81"/>
      <c r="KPJ103" s="81"/>
      <c r="KPK103" s="81"/>
      <c r="KPL103" s="81"/>
      <c r="KPM103" s="81"/>
      <c r="KPN103" s="81"/>
      <c r="KPO103" s="81"/>
      <c r="KPP103" s="81"/>
      <c r="KPQ103" s="81"/>
      <c r="KPR103" s="81"/>
      <c r="KPS103" s="81"/>
      <c r="KPT103" s="81"/>
      <c r="KPU103" s="81"/>
      <c r="KPV103" s="81"/>
      <c r="KPW103" s="81"/>
      <c r="KPX103" s="81"/>
      <c r="KPY103" s="81"/>
      <c r="KPZ103" s="81"/>
      <c r="KQA103" s="81"/>
      <c r="KQB103" s="81"/>
      <c r="KQC103" s="81"/>
      <c r="KQD103" s="81"/>
      <c r="KQE103" s="81"/>
      <c r="KQF103" s="81"/>
      <c r="KQG103" s="81"/>
      <c r="KQH103" s="81"/>
      <c r="KQI103" s="81"/>
      <c r="KQJ103" s="81"/>
      <c r="KQK103" s="81"/>
      <c r="KQL103" s="81"/>
      <c r="KQM103" s="81"/>
      <c r="KQN103" s="81"/>
      <c r="KQO103" s="81"/>
      <c r="KQP103" s="81"/>
      <c r="KQQ103" s="81"/>
      <c r="KQR103" s="81"/>
      <c r="KQS103" s="81"/>
      <c r="KQT103" s="81"/>
      <c r="KQU103" s="81"/>
      <c r="KQV103" s="81"/>
      <c r="KQW103" s="81"/>
      <c r="KQX103" s="81"/>
      <c r="KQY103" s="81"/>
      <c r="KQZ103" s="81"/>
      <c r="KRA103" s="81"/>
      <c r="KRB103" s="81"/>
      <c r="KRC103" s="81"/>
      <c r="KRD103" s="81"/>
      <c r="KRE103" s="81"/>
      <c r="KRF103" s="81"/>
      <c r="KRG103" s="81"/>
      <c r="KRH103" s="81"/>
      <c r="KRI103" s="81"/>
      <c r="KRJ103" s="81"/>
      <c r="KRK103" s="81"/>
      <c r="KRL103" s="81"/>
      <c r="KRM103" s="81"/>
      <c r="KRN103" s="81"/>
      <c r="KRO103" s="81"/>
      <c r="KRP103" s="81"/>
      <c r="KRQ103" s="81"/>
      <c r="KRR103" s="81"/>
      <c r="KRS103" s="81"/>
      <c r="KRT103" s="81"/>
      <c r="KRU103" s="81"/>
      <c r="KRV103" s="81"/>
      <c r="KRW103" s="81"/>
      <c r="KRX103" s="81"/>
      <c r="KRY103" s="81"/>
      <c r="KRZ103" s="81"/>
      <c r="KSA103" s="81"/>
      <c r="KSB103" s="81"/>
      <c r="KSC103" s="81"/>
      <c r="KSD103" s="81"/>
      <c r="KSE103" s="81"/>
      <c r="KSF103" s="81"/>
      <c r="KSG103" s="81"/>
      <c r="KSH103" s="81"/>
      <c r="KSI103" s="81"/>
      <c r="KSJ103" s="81"/>
      <c r="KSK103" s="81"/>
      <c r="KSL103" s="81"/>
      <c r="KSM103" s="81"/>
      <c r="KSN103" s="81"/>
      <c r="KSO103" s="81"/>
      <c r="KSP103" s="81"/>
      <c r="KSQ103" s="81"/>
      <c r="KSR103" s="81"/>
      <c r="KSS103" s="81"/>
      <c r="KST103" s="81"/>
      <c r="KSU103" s="81"/>
      <c r="KSV103" s="81"/>
      <c r="KSW103" s="81"/>
      <c r="KSX103" s="81"/>
      <c r="KSY103" s="81"/>
      <c r="KSZ103" s="81"/>
      <c r="KTA103" s="81"/>
      <c r="KTB103" s="81"/>
      <c r="KTC103" s="81"/>
      <c r="KTD103" s="81"/>
      <c r="KTE103" s="81"/>
      <c r="KTF103" s="81"/>
      <c r="KTG103" s="81"/>
      <c r="KTH103" s="81"/>
      <c r="KTI103" s="81"/>
      <c r="KTJ103" s="81"/>
      <c r="KTK103" s="81"/>
      <c r="KTL103" s="81"/>
      <c r="KTM103" s="81"/>
      <c r="KTN103" s="81"/>
      <c r="KTO103" s="81"/>
      <c r="KTP103" s="81"/>
      <c r="KTQ103" s="81"/>
      <c r="KTR103" s="81"/>
      <c r="KTS103" s="81"/>
      <c r="KTT103" s="81"/>
      <c r="KTU103" s="81"/>
      <c r="KTV103" s="81"/>
      <c r="KTW103" s="81"/>
      <c r="KTX103" s="81"/>
      <c r="KTY103" s="81"/>
      <c r="KTZ103" s="81"/>
      <c r="KUA103" s="81"/>
      <c r="KUB103" s="81"/>
      <c r="KUC103" s="81"/>
      <c r="KUD103" s="81"/>
      <c r="KUE103" s="81"/>
      <c r="KUF103" s="81"/>
      <c r="KUG103" s="81"/>
      <c r="KUH103" s="81"/>
      <c r="KUI103" s="81"/>
      <c r="KUJ103" s="81"/>
      <c r="KUK103" s="81"/>
      <c r="KUL103" s="81"/>
      <c r="KUM103" s="81"/>
      <c r="KUN103" s="81"/>
      <c r="KUO103" s="81"/>
      <c r="KUP103" s="81"/>
      <c r="KUQ103" s="81"/>
      <c r="KUR103" s="81"/>
      <c r="KUS103" s="81"/>
      <c r="KUT103" s="81"/>
      <c r="KUU103" s="81"/>
      <c r="KUV103" s="81"/>
      <c r="KUW103" s="81"/>
      <c r="KUX103" s="81"/>
      <c r="KUY103" s="81"/>
      <c r="KUZ103" s="81"/>
      <c r="KVA103" s="81"/>
      <c r="KVB103" s="81"/>
      <c r="KVC103" s="81"/>
      <c r="KVD103" s="81"/>
      <c r="KVE103" s="81"/>
      <c r="KVF103" s="81"/>
      <c r="KVG103" s="81"/>
      <c r="KVH103" s="81"/>
      <c r="KVI103" s="81"/>
      <c r="KVJ103" s="81"/>
      <c r="KVK103" s="81"/>
      <c r="KVL103" s="81"/>
      <c r="KVM103" s="81"/>
      <c r="KVN103" s="81"/>
      <c r="KVO103" s="81"/>
      <c r="KVP103" s="81"/>
      <c r="KVQ103" s="81"/>
      <c r="KVR103" s="81"/>
      <c r="KVS103" s="81"/>
      <c r="KVT103" s="81"/>
      <c r="KVU103" s="81"/>
      <c r="KVV103" s="81"/>
      <c r="KVW103" s="81"/>
      <c r="KVX103" s="81"/>
      <c r="KVY103" s="81"/>
      <c r="KVZ103" s="81"/>
      <c r="KWA103" s="81"/>
      <c r="KWB103" s="81"/>
      <c r="KWC103" s="81"/>
      <c r="KWD103" s="81"/>
      <c r="KWE103" s="81"/>
      <c r="KWF103" s="81"/>
      <c r="KWG103" s="81"/>
      <c r="KWH103" s="81"/>
      <c r="KWI103" s="81"/>
      <c r="KWJ103" s="81"/>
      <c r="KWK103" s="81"/>
      <c r="KWL103" s="81"/>
      <c r="KWM103" s="81"/>
      <c r="KWN103" s="81"/>
      <c r="KWO103" s="81"/>
      <c r="KWP103" s="81"/>
      <c r="KWQ103" s="81"/>
      <c r="KWR103" s="81"/>
      <c r="KWS103" s="81"/>
      <c r="KWT103" s="81"/>
      <c r="KWU103" s="81"/>
      <c r="KWV103" s="81"/>
      <c r="KWW103" s="81"/>
      <c r="KWX103" s="81"/>
      <c r="KWY103" s="81"/>
      <c r="KWZ103" s="81"/>
      <c r="KXA103" s="81"/>
      <c r="KXB103" s="81"/>
      <c r="KXC103" s="81"/>
      <c r="KXD103" s="81"/>
      <c r="KXE103" s="81"/>
      <c r="KXF103" s="81"/>
      <c r="KXG103" s="81"/>
      <c r="KXH103" s="81"/>
      <c r="KXI103" s="81"/>
      <c r="KXJ103" s="81"/>
      <c r="KXK103" s="81"/>
      <c r="KXL103" s="81"/>
      <c r="KXM103" s="81"/>
      <c r="KXN103" s="81"/>
      <c r="KXO103" s="81"/>
      <c r="KXP103" s="81"/>
      <c r="KXQ103" s="81"/>
      <c r="KXR103" s="81"/>
      <c r="KXS103" s="81"/>
      <c r="KXT103" s="81"/>
      <c r="KXU103" s="81"/>
      <c r="KXV103" s="81"/>
      <c r="KXW103" s="81"/>
      <c r="KXX103" s="81"/>
      <c r="KXY103" s="81"/>
      <c r="KXZ103" s="81"/>
      <c r="KYA103" s="81"/>
      <c r="KYB103" s="81"/>
      <c r="KYC103" s="81"/>
      <c r="KYD103" s="81"/>
      <c r="KYE103" s="81"/>
      <c r="KYF103" s="81"/>
      <c r="KYG103" s="81"/>
      <c r="KYH103" s="81"/>
      <c r="KYI103" s="81"/>
      <c r="KYJ103" s="81"/>
      <c r="KYK103" s="81"/>
      <c r="KYL103" s="81"/>
      <c r="KYM103" s="81"/>
      <c r="KYN103" s="81"/>
      <c r="KYO103" s="81"/>
      <c r="KYP103" s="81"/>
      <c r="KYQ103" s="81"/>
      <c r="KYR103" s="81"/>
      <c r="KYS103" s="81"/>
      <c r="KYT103" s="81"/>
      <c r="KYU103" s="81"/>
      <c r="KYV103" s="81"/>
      <c r="KYW103" s="81"/>
      <c r="KYX103" s="81"/>
      <c r="KYY103" s="81"/>
      <c r="KYZ103" s="81"/>
      <c r="KZA103" s="81"/>
      <c r="KZB103" s="81"/>
      <c r="KZC103" s="81"/>
      <c r="KZD103" s="81"/>
      <c r="KZE103" s="81"/>
      <c r="KZF103" s="81"/>
      <c r="KZG103" s="81"/>
      <c r="KZH103" s="81"/>
      <c r="KZI103" s="81"/>
      <c r="KZJ103" s="81"/>
      <c r="KZK103" s="81"/>
      <c r="KZL103" s="81"/>
      <c r="KZM103" s="81"/>
      <c r="KZN103" s="81"/>
      <c r="KZO103" s="81"/>
      <c r="KZP103" s="81"/>
      <c r="KZQ103" s="81"/>
      <c r="KZR103" s="81"/>
      <c r="KZS103" s="81"/>
      <c r="KZT103" s="81"/>
      <c r="KZU103" s="81"/>
      <c r="KZV103" s="81"/>
      <c r="KZW103" s="81"/>
      <c r="KZX103" s="81"/>
      <c r="KZY103" s="81"/>
      <c r="KZZ103" s="81"/>
      <c r="LAA103" s="81"/>
      <c r="LAB103" s="81"/>
      <c r="LAC103" s="81"/>
      <c r="LAD103" s="81"/>
      <c r="LAE103" s="81"/>
      <c r="LAF103" s="81"/>
      <c r="LAG103" s="81"/>
      <c r="LAH103" s="81"/>
      <c r="LAI103" s="81"/>
      <c r="LAJ103" s="81"/>
      <c r="LAK103" s="81"/>
      <c r="LAL103" s="81"/>
      <c r="LAM103" s="81"/>
      <c r="LAN103" s="81"/>
      <c r="LAO103" s="81"/>
      <c r="LAP103" s="81"/>
      <c r="LAQ103" s="81"/>
      <c r="LAR103" s="81"/>
      <c r="LAS103" s="81"/>
      <c r="LAT103" s="81"/>
      <c r="LAU103" s="81"/>
      <c r="LAV103" s="81"/>
      <c r="LAW103" s="81"/>
      <c r="LAX103" s="81"/>
      <c r="LAY103" s="81"/>
      <c r="LAZ103" s="81"/>
      <c r="LBA103" s="81"/>
      <c r="LBB103" s="81"/>
      <c r="LBC103" s="81"/>
      <c r="LBD103" s="81"/>
      <c r="LBE103" s="81"/>
      <c r="LBF103" s="81"/>
      <c r="LBG103" s="81"/>
      <c r="LBH103" s="81"/>
      <c r="LBI103" s="81"/>
      <c r="LBJ103" s="81"/>
      <c r="LBK103" s="81"/>
      <c r="LBL103" s="81"/>
      <c r="LBM103" s="81"/>
      <c r="LBN103" s="81"/>
      <c r="LBO103" s="81"/>
      <c r="LBP103" s="81"/>
      <c r="LBQ103" s="81"/>
      <c r="LBR103" s="81"/>
      <c r="LBS103" s="81"/>
      <c r="LBT103" s="81"/>
      <c r="LBU103" s="81"/>
      <c r="LBV103" s="81"/>
      <c r="LBW103" s="81"/>
      <c r="LBX103" s="81"/>
      <c r="LBY103" s="81"/>
      <c r="LBZ103" s="81"/>
      <c r="LCA103" s="81"/>
      <c r="LCB103" s="81"/>
      <c r="LCC103" s="81"/>
      <c r="LCD103" s="81"/>
      <c r="LCE103" s="81"/>
      <c r="LCF103" s="81"/>
      <c r="LCG103" s="81"/>
      <c r="LCH103" s="81"/>
      <c r="LCI103" s="81"/>
      <c r="LCJ103" s="81"/>
      <c r="LCK103" s="81"/>
      <c r="LCL103" s="81"/>
      <c r="LCM103" s="81"/>
      <c r="LCN103" s="81"/>
      <c r="LCO103" s="81"/>
      <c r="LCP103" s="81"/>
      <c r="LCQ103" s="81"/>
      <c r="LCR103" s="81"/>
      <c r="LCS103" s="81"/>
      <c r="LCT103" s="81"/>
      <c r="LCU103" s="81"/>
      <c r="LCV103" s="81"/>
      <c r="LCW103" s="81"/>
      <c r="LCX103" s="81"/>
      <c r="LCY103" s="81"/>
      <c r="LCZ103" s="81"/>
      <c r="LDA103" s="81"/>
      <c r="LDB103" s="81"/>
      <c r="LDC103" s="81"/>
      <c r="LDD103" s="81"/>
      <c r="LDE103" s="81"/>
      <c r="LDF103" s="81"/>
      <c r="LDG103" s="81"/>
      <c r="LDH103" s="81"/>
      <c r="LDI103" s="81"/>
      <c r="LDJ103" s="81"/>
      <c r="LDK103" s="81"/>
      <c r="LDL103" s="81"/>
      <c r="LDM103" s="81"/>
      <c r="LDN103" s="81"/>
      <c r="LDO103" s="81"/>
      <c r="LDP103" s="81"/>
      <c r="LDQ103" s="81"/>
      <c r="LDR103" s="81"/>
      <c r="LDS103" s="81"/>
      <c r="LDT103" s="81"/>
      <c r="LDU103" s="81"/>
      <c r="LDV103" s="81"/>
      <c r="LDW103" s="81"/>
      <c r="LDX103" s="81"/>
      <c r="LDY103" s="81"/>
      <c r="LDZ103" s="81"/>
      <c r="LEA103" s="81"/>
      <c r="LEB103" s="81"/>
      <c r="LEC103" s="81"/>
      <c r="LED103" s="81"/>
      <c r="LEE103" s="81"/>
      <c r="LEF103" s="81"/>
      <c r="LEG103" s="81"/>
      <c r="LEH103" s="81"/>
      <c r="LEI103" s="81"/>
      <c r="LEJ103" s="81"/>
      <c r="LEK103" s="81"/>
      <c r="LEL103" s="81"/>
      <c r="LEM103" s="81"/>
      <c r="LEN103" s="81"/>
      <c r="LEO103" s="81"/>
      <c r="LEP103" s="81"/>
      <c r="LEQ103" s="81"/>
      <c r="LER103" s="81"/>
      <c r="LES103" s="81"/>
      <c r="LET103" s="81"/>
      <c r="LEU103" s="81"/>
      <c r="LEV103" s="81"/>
      <c r="LEW103" s="81"/>
      <c r="LEX103" s="81"/>
      <c r="LEY103" s="81"/>
      <c r="LEZ103" s="81"/>
      <c r="LFA103" s="81"/>
      <c r="LFB103" s="81"/>
      <c r="LFC103" s="81"/>
      <c r="LFD103" s="81"/>
      <c r="LFE103" s="81"/>
      <c r="LFF103" s="81"/>
      <c r="LFG103" s="81"/>
      <c r="LFH103" s="81"/>
      <c r="LFI103" s="81"/>
      <c r="LFJ103" s="81"/>
      <c r="LFK103" s="81"/>
      <c r="LFL103" s="81"/>
      <c r="LFM103" s="81"/>
      <c r="LFN103" s="81"/>
      <c r="LFO103" s="81"/>
      <c r="LFP103" s="81"/>
      <c r="LFQ103" s="81"/>
      <c r="LFR103" s="81"/>
      <c r="LFS103" s="81"/>
      <c r="LFT103" s="81"/>
      <c r="LFU103" s="81"/>
      <c r="LFV103" s="81"/>
      <c r="LFW103" s="81"/>
      <c r="LFX103" s="81"/>
      <c r="LFY103" s="81"/>
      <c r="LFZ103" s="81"/>
      <c r="LGA103" s="81"/>
      <c r="LGB103" s="81"/>
      <c r="LGC103" s="81"/>
      <c r="LGD103" s="81"/>
      <c r="LGE103" s="81"/>
      <c r="LGF103" s="81"/>
      <c r="LGG103" s="81"/>
      <c r="LGH103" s="81"/>
      <c r="LGI103" s="81"/>
      <c r="LGJ103" s="81"/>
      <c r="LGK103" s="81"/>
      <c r="LGL103" s="81"/>
      <c r="LGM103" s="81"/>
      <c r="LGN103" s="81"/>
      <c r="LGO103" s="81"/>
      <c r="LGP103" s="81"/>
      <c r="LGQ103" s="81"/>
      <c r="LGR103" s="81"/>
      <c r="LGS103" s="81"/>
      <c r="LGT103" s="81"/>
      <c r="LGU103" s="81"/>
      <c r="LGV103" s="81"/>
      <c r="LGW103" s="81"/>
      <c r="LGX103" s="81"/>
      <c r="LGY103" s="81"/>
      <c r="LGZ103" s="81"/>
      <c r="LHA103" s="81"/>
      <c r="LHB103" s="81"/>
      <c r="LHC103" s="81"/>
      <c r="LHD103" s="81"/>
      <c r="LHE103" s="81"/>
      <c r="LHF103" s="81"/>
      <c r="LHG103" s="81"/>
      <c r="LHH103" s="81"/>
      <c r="LHI103" s="81"/>
      <c r="LHJ103" s="81"/>
      <c r="LHK103" s="81"/>
      <c r="LHL103" s="81"/>
      <c r="LHM103" s="81"/>
      <c r="LHN103" s="81"/>
      <c r="LHO103" s="81"/>
      <c r="LHP103" s="81"/>
      <c r="LHQ103" s="81"/>
      <c r="LHR103" s="81"/>
      <c r="LHS103" s="81"/>
      <c r="LHT103" s="81"/>
      <c r="LHU103" s="81"/>
      <c r="LHV103" s="81"/>
      <c r="LHW103" s="81"/>
      <c r="LHX103" s="81"/>
      <c r="LHY103" s="81"/>
      <c r="LHZ103" s="81"/>
      <c r="LIA103" s="81"/>
      <c r="LIB103" s="81"/>
      <c r="LIC103" s="81"/>
      <c r="LID103" s="81"/>
      <c r="LIE103" s="81"/>
      <c r="LIF103" s="81"/>
      <c r="LIG103" s="81"/>
      <c r="LIH103" s="81"/>
      <c r="LII103" s="81"/>
      <c r="LIJ103" s="81"/>
      <c r="LIK103" s="81"/>
      <c r="LIL103" s="81"/>
      <c r="LIM103" s="81"/>
      <c r="LIN103" s="81"/>
      <c r="LIO103" s="81"/>
      <c r="LIP103" s="81"/>
      <c r="LIQ103" s="81"/>
      <c r="LIR103" s="81"/>
      <c r="LIS103" s="81"/>
      <c r="LIT103" s="81"/>
      <c r="LIU103" s="81"/>
      <c r="LIV103" s="81"/>
      <c r="LIW103" s="81"/>
      <c r="LIX103" s="81"/>
      <c r="LIY103" s="81"/>
      <c r="LIZ103" s="81"/>
      <c r="LJA103" s="81"/>
      <c r="LJB103" s="81"/>
      <c r="LJC103" s="81"/>
      <c r="LJD103" s="81"/>
      <c r="LJE103" s="81"/>
      <c r="LJF103" s="81"/>
      <c r="LJG103" s="81"/>
      <c r="LJH103" s="81"/>
      <c r="LJI103" s="81"/>
      <c r="LJJ103" s="81"/>
      <c r="LJK103" s="81"/>
      <c r="LJL103" s="81"/>
      <c r="LJM103" s="81"/>
      <c r="LJN103" s="81"/>
      <c r="LJO103" s="81"/>
      <c r="LJP103" s="81"/>
      <c r="LJQ103" s="81"/>
      <c r="LJR103" s="81"/>
      <c r="LJS103" s="81"/>
      <c r="LJT103" s="81"/>
      <c r="LJU103" s="81"/>
      <c r="LJV103" s="81"/>
      <c r="LJW103" s="81"/>
      <c r="LJX103" s="81"/>
      <c r="LJY103" s="81"/>
      <c r="LJZ103" s="81"/>
      <c r="LKA103" s="81"/>
      <c r="LKB103" s="81"/>
      <c r="LKC103" s="81"/>
      <c r="LKD103" s="81"/>
      <c r="LKE103" s="81"/>
      <c r="LKF103" s="81"/>
      <c r="LKG103" s="81"/>
      <c r="LKH103" s="81"/>
      <c r="LKI103" s="81"/>
      <c r="LKJ103" s="81"/>
      <c r="LKK103" s="81"/>
      <c r="LKL103" s="81"/>
      <c r="LKM103" s="81"/>
      <c r="LKN103" s="81"/>
      <c r="LKO103" s="81"/>
      <c r="LKP103" s="81"/>
      <c r="LKQ103" s="81"/>
      <c r="LKR103" s="81"/>
      <c r="LKS103" s="81"/>
      <c r="LKT103" s="81"/>
      <c r="LKU103" s="81"/>
      <c r="LKV103" s="81"/>
      <c r="LKW103" s="81"/>
      <c r="LKX103" s="81"/>
      <c r="LKY103" s="81"/>
      <c r="LKZ103" s="81"/>
      <c r="LLA103" s="81"/>
      <c r="LLB103" s="81"/>
      <c r="LLC103" s="81"/>
      <c r="LLD103" s="81"/>
      <c r="LLE103" s="81"/>
      <c r="LLF103" s="81"/>
      <c r="LLG103" s="81"/>
      <c r="LLH103" s="81"/>
      <c r="LLI103" s="81"/>
      <c r="LLJ103" s="81"/>
      <c r="LLK103" s="81"/>
      <c r="LLL103" s="81"/>
      <c r="LLM103" s="81"/>
      <c r="LLN103" s="81"/>
      <c r="LLO103" s="81"/>
      <c r="LLP103" s="81"/>
      <c r="LLQ103" s="81"/>
      <c r="LLR103" s="81"/>
      <c r="LLS103" s="81"/>
      <c r="LLT103" s="81"/>
      <c r="LLU103" s="81"/>
      <c r="LLV103" s="81"/>
      <c r="LLW103" s="81"/>
      <c r="LLX103" s="81"/>
      <c r="LLY103" s="81"/>
      <c r="LLZ103" s="81"/>
      <c r="LMA103" s="81"/>
      <c r="LMB103" s="81"/>
      <c r="LMC103" s="81"/>
      <c r="LMD103" s="81"/>
      <c r="LME103" s="81"/>
      <c r="LMF103" s="81"/>
      <c r="LMG103" s="81"/>
      <c r="LMH103" s="81"/>
      <c r="LMI103" s="81"/>
      <c r="LMJ103" s="81"/>
      <c r="LMK103" s="81"/>
      <c r="LML103" s="81"/>
      <c r="LMM103" s="81"/>
      <c r="LMN103" s="81"/>
      <c r="LMO103" s="81"/>
      <c r="LMP103" s="81"/>
      <c r="LMQ103" s="81"/>
      <c r="LMR103" s="81"/>
      <c r="LMS103" s="81"/>
      <c r="LMT103" s="81"/>
      <c r="LMU103" s="81"/>
      <c r="LMV103" s="81"/>
      <c r="LMW103" s="81"/>
      <c r="LMX103" s="81"/>
      <c r="LMY103" s="81"/>
      <c r="LMZ103" s="81"/>
      <c r="LNA103" s="81"/>
      <c r="LNB103" s="81"/>
      <c r="LNC103" s="81"/>
      <c r="LND103" s="81"/>
      <c r="LNE103" s="81"/>
      <c r="LNF103" s="81"/>
      <c r="LNG103" s="81"/>
      <c r="LNH103" s="81"/>
      <c r="LNI103" s="81"/>
      <c r="LNJ103" s="81"/>
      <c r="LNK103" s="81"/>
      <c r="LNL103" s="81"/>
      <c r="LNM103" s="81"/>
      <c r="LNN103" s="81"/>
      <c r="LNO103" s="81"/>
      <c r="LNP103" s="81"/>
      <c r="LNQ103" s="81"/>
      <c r="LNR103" s="81"/>
      <c r="LNS103" s="81"/>
      <c r="LNT103" s="81"/>
      <c r="LNU103" s="81"/>
      <c r="LNV103" s="81"/>
      <c r="LNW103" s="81"/>
      <c r="LNX103" s="81"/>
      <c r="LNY103" s="81"/>
      <c r="LNZ103" s="81"/>
      <c r="LOA103" s="81"/>
      <c r="LOB103" s="81"/>
      <c r="LOC103" s="81"/>
      <c r="LOD103" s="81"/>
      <c r="LOE103" s="81"/>
      <c r="LOF103" s="81"/>
      <c r="LOG103" s="81"/>
      <c r="LOH103" s="81"/>
      <c r="LOI103" s="81"/>
      <c r="LOJ103" s="81"/>
      <c r="LOK103" s="81"/>
      <c r="LOL103" s="81"/>
      <c r="LOM103" s="81"/>
      <c r="LON103" s="81"/>
      <c r="LOO103" s="81"/>
      <c r="LOP103" s="81"/>
      <c r="LOQ103" s="81"/>
      <c r="LOR103" s="81"/>
      <c r="LOS103" s="81"/>
      <c r="LOT103" s="81"/>
      <c r="LOU103" s="81"/>
      <c r="LOV103" s="81"/>
      <c r="LOW103" s="81"/>
      <c r="LOX103" s="81"/>
      <c r="LOY103" s="81"/>
      <c r="LOZ103" s="81"/>
      <c r="LPA103" s="81"/>
      <c r="LPB103" s="81"/>
      <c r="LPC103" s="81"/>
      <c r="LPD103" s="81"/>
      <c r="LPE103" s="81"/>
      <c r="LPF103" s="81"/>
      <c r="LPG103" s="81"/>
      <c r="LPH103" s="81"/>
      <c r="LPI103" s="81"/>
      <c r="LPJ103" s="81"/>
      <c r="LPK103" s="81"/>
      <c r="LPL103" s="81"/>
      <c r="LPM103" s="81"/>
      <c r="LPN103" s="81"/>
      <c r="LPO103" s="81"/>
      <c r="LPP103" s="81"/>
      <c r="LPQ103" s="81"/>
      <c r="LPR103" s="81"/>
      <c r="LPS103" s="81"/>
      <c r="LPT103" s="81"/>
      <c r="LPU103" s="81"/>
      <c r="LPV103" s="81"/>
      <c r="LPW103" s="81"/>
      <c r="LPX103" s="81"/>
      <c r="LPY103" s="81"/>
      <c r="LPZ103" s="81"/>
      <c r="LQA103" s="81"/>
      <c r="LQB103" s="81"/>
      <c r="LQC103" s="81"/>
      <c r="LQD103" s="81"/>
      <c r="LQE103" s="81"/>
      <c r="LQF103" s="81"/>
      <c r="LQG103" s="81"/>
      <c r="LQH103" s="81"/>
      <c r="LQI103" s="81"/>
      <c r="LQJ103" s="81"/>
      <c r="LQK103" s="81"/>
      <c r="LQL103" s="81"/>
      <c r="LQM103" s="81"/>
      <c r="LQN103" s="81"/>
      <c r="LQO103" s="81"/>
      <c r="LQP103" s="81"/>
      <c r="LQQ103" s="81"/>
      <c r="LQR103" s="81"/>
      <c r="LQS103" s="81"/>
      <c r="LQT103" s="81"/>
      <c r="LQU103" s="81"/>
      <c r="LQV103" s="81"/>
      <c r="LQW103" s="81"/>
      <c r="LQX103" s="81"/>
      <c r="LQY103" s="81"/>
      <c r="LQZ103" s="81"/>
      <c r="LRA103" s="81"/>
      <c r="LRB103" s="81"/>
      <c r="LRC103" s="81"/>
      <c r="LRD103" s="81"/>
      <c r="LRE103" s="81"/>
      <c r="LRF103" s="81"/>
      <c r="LRG103" s="81"/>
      <c r="LRH103" s="81"/>
      <c r="LRI103" s="81"/>
      <c r="LRJ103" s="81"/>
      <c r="LRK103" s="81"/>
      <c r="LRL103" s="81"/>
      <c r="LRM103" s="81"/>
      <c r="LRN103" s="81"/>
      <c r="LRO103" s="81"/>
      <c r="LRP103" s="81"/>
      <c r="LRQ103" s="81"/>
      <c r="LRR103" s="81"/>
      <c r="LRS103" s="81"/>
      <c r="LRT103" s="81"/>
      <c r="LRU103" s="81"/>
      <c r="LRV103" s="81"/>
      <c r="LRW103" s="81"/>
      <c r="LRX103" s="81"/>
      <c r="LRY103" s="81"/>
      <c r="LRZ103" s="81"/>
      <c r="LSA103" s="81"/>
      <c r="LSB103" s="81"/>
      <c r="LSC103" s="81"/>
      <c r="LSD103" s="81"/>
      <c r="LSE103" s="81"/>
      <c r="LSF103" s="81"/>
      <c r="LSG103" s="81"/>
      <c r="LSH103" s="81"/>
      <c r="LSI103" s="81"/>
      <c r="LSJ103" s="81"/>
      <c r="LSK103" s="81"/>
      <c r="LSL103" s="81"/>
      <c r="LSM103" s="81"/>
      <c r="LSN103" s="81"/>
      <c r="LSO103" s="81"/>
      <c r="LSP103" s="81"/>
      <c r="LSQ103" s="81"/>
      <c r="LSR103" s="81"/>
      <c r="LSS103" s="81"/>
      <c r="LST103" s="81"/>
      <c r="LSU103" s="81"/>
      <c r="LSV103" s="81"/>
      <c r="LSW103" s="81"/>
      <c r="LSX103" s="81"/>
      <c r="LSY103" s="81"/>
      <c r="LSZ103" s="81"/>
      <c r="LTA103" s="81"/>
      <c r="LTB103" s="81"/>
      <c r="LTC103" s="81"/>
      <c r="LTD103" s="81"/>
      <c r="LTE103" s="81"/>
      <c r="LTF103" s="81"/>
      <c r="LTG103" s="81"/>
      <c r="LTH103" s="81"/>
      <c r="LTI103" s="81"/>
      <c r="LTJ103" s="81"/>
      <c r="LTK103" s="81"/>
      <c r="LTL103" s="81"/>
      <c r="LTM103" s="81"/>
      <c r="LTN103" s="81"/>
      <c r="LTO103" s="81"/>
      <c r="LTP103" s="81"/>
      <c r="LTQ103" s="81"/>
      <c r="LTR103" s="81"/>
      <c r="LTS103" s="81"/>
      <c r="LTT103" s="81"/>
      <c r="LTU103" s="81"/>
      <c r="LTV103" s="81"/>
      <c r="LTW103" s="81"/>
      <c r="LTX103" s="81"/>
      <c r="LTY103" s="81"/>
      <c r="LTZ103" s="81"/>
      <c r="LUA103" s="81"/>
      <c r="LUB103" s="81"/>
      <c r="LUC103" s="81"/>
      <c r="LUD103" s="81"/>
      <c r="LUE103" s="81"/>
      <c r="LUF103" s="81"/>
      <c r="LUG103" s="81"/>
      <c r="LUH103" s="81"/>
      <c r="LUI103" s="81"/>
      <c r="LUJ103" s="81"/>
      <c r="LUK103" s="81"/>
      <c r="LUL103" s="81"/>
      <c r="LUM103" s="81"/>
      <c r="LUN103" s="81"/>
      <c r="LUO103" s="81"/>
      <c r="LUP103" s="81"/>
      <c r="LUQ103" s="81"/>
      <c r="LUR103" s="81"/>
      <c r="LUS103" s="81"/>
      <c r="LUT103" s="81"/>
      <c r="LUU103" s="81"/>
      <c r="LUV103" s="81"/>
      <c r="LUW103" s="81"/>
      <c r="LUX103" s="81"/>
      <c r="LUY103" s="81"/>
      <c r="LUZ103" s="81"/>
      <c r="LVA103" s="81"/>
      <c r="LVB103" s="81"/>
      <c r="LVC103" s="81"/>
      <c r="LVD103" s="81"/>
      <c r="LVE103" s="81"/>
      <c r="LVF103" s="81"/>
      <c r="LVG103" s="81"/>
      <c r="LVH103" s="81"/>
      <c r="LVI103" s="81"/>
      <c r="LVJ103" s="81"/>
      <c r="LVK103" s="81"/>
      <c r="LVL103" s="81"/>
      <c r="LVM103" s="81"/>
      <c r="LVN103" s="81"/>
      <c r="LVO103" s="81"/>
      <c r="LVP103" s="81"/>
      <c r="LVQ103" s="81"/>
      <c r="LVR103" s="81"/>
      <c r="LVS103" s="81"/>
      <c r="LVT103" s="81"/>
      <c r="LVU103" s="81"/>
      <c r="LVV103" s="81"/>
      <c r="LVW103" s="81"/>
      <c r="LVX103" s="81"/>
      <c r="LVY103" s="81"/>
      <c r="LVZ103" s="81"/>
      <c r="LWA103" s="81"/>
      <c r="LWB103" s="81"/>
      <c r="LWC103" s="81"/>
      <c r="LWD103" s="81"/>
      <c r="LWE103" s="81"/>
      <c r="LWF103" s="81"/>
      <c r="LWG103" s="81"/>
      <c r="LWH103" s="81"/>
      <c r="LWI103" s="81"/>
      <c r="LWJ103" s="81"/>
      <c r="LWK103" s="81"/>
      <c r="LWL103" s="81"/>
      <c r="LWM103" s="81"/>
      <c r="LWN103" s="81"/>
      <c r="LWO103" s="81"/>
      <c r="LWP103" s="81"/>
      <c r="LWQ103" s="81"/>
      <c r="LWR103" s="81"/>
      <c r="LWS103" s="81"/>
      <c r="LWT103" s="81"/>
      <c r="LWU103" s="81"/>
      <c r="LWV103" s="81"/>
      <c r="LWW103" s="81"/>
      <c r="LWX103" s="81"/>
      <c r="LWY103" s="81"/>
      <c r="LWZ103" s="81"/>
      <c r="LXA103" s="81"/>
      <c r="LXB103" s="81"/>
      <c r="LXC103" s="81"/>
      <c r="LXD103" s="81"/>
      <c r="LXE103" s="81"/>
      <c r="LXF103" s="81"/>
      <c r="LXG103" s="81"/>
      <c r="LXH103" s="81"/>
      <c r="LXI103" s="81"/>
      <c r="LXJ103" s="81"/>
      <c r="LXK103" s="81"/>
      <c r="LXL103" s="81"/>
      <c r="LXM103" s="81"/>
      <c r="LXN103" s="81"/>
      <c r="LXO103" s="81"/>
      <c r="LXP103" s="81"/>
      <c r="LXQ103" s="81"/>
      <c r="LXR103" s="81"/>
      <c r="LXS103" s="81"/>
      <c r="LXT103" s="81"/>
      <c r="LXU103" s="81"/>
      <c r="LXV103" s="81"/>
      <c r="LXW103" s="81"/>
      <c r="LXX103" s="81"/>
      <c r="LXY103" s="81"/>
      <c r="LXZ103" s="81"/>
      <c r="LYA103" s="81"/>
      <c r="LYB103" s="81"/>
      <c r="LYC103" s="81"/>
      <c r="LYD103" s="81"/>
      <c r="LYE103" s="81"/>
      <c r="LYF103" s="81"/>
      <c r="LYG103" s="81"/>
      <c r="LYH103" s="81"/>
      <c r="LYI103" s="81"/>
      <c r="LYJ103" s="81"/>
      <c r="LYK103" s="81"/>
      <c r="LYL103" s="81"/>
      <c r="LYM103" s="81"/>
      <c r="LYN103" s="81"/>
      <c r="LYO103" s="81"/>
      <c r="LYP103" s="81"/>
      <c r="LYQ103" s="81"/>
      <c r="LYR103" s="81"/>
      <c r="LYS103" s="81"/>
      <c r="LYT103" s="81"/>
      <c r="LYU103" s="81"/>
      <c r="LYV103" s="81"/>
      <c r="LYW103" s="81"/>
      <c r="LYX103" s="81"/>
      <c r="LYY103" s="81"/>
      <c r="LYZ103" s="81"/>
      <c r="LZA103" s="81"/>
      <c r="LZB103" s="81"/>
      <c r="LZC103" s="81"/>
      <c r="LZD103" s="81"/>
      <c r="LZE103" s="81"/>
      <c r="LZF103" s="81"/>
      <c r="LZG103" s="81"/>
      <c r="LZH103" s="81"/>
      <c r="LZI103" s="81"/>
      <c r="LZJ103" s="81"/>
      <c r="LZK103" s="81"/>
      <c r="LZL103" s="81"/>
      <c r="LZM103" s="81"/>
      <c r="LZN103" s="81"/>
      <c r="LZO103" s="81"/>
      <c r="LZP103" s="81"/>
      <c r="LZQ103" s="81"/>
      <c r="LZR103" s="81"/>
      <c r="LZS103" s="81"/>
      <c r="LZT103" s="81"/>
      <c r="LZU103" s="81"/>
      <c r="LZV103" s="81"/>
      <c r="LZW103" s="81"/>
      <c r="LZX103" s="81"/>
      <c r="LZY103" s="81"/>
      <c r="LZZ103" s="81"/>
      <c r="MAA103" s="81"/>
      <c r="MAB103" s="81"/>
      <c r="MAC103" s="81"/>
      <c r="MAD103" s="81"/>
      <c r="MAE103" s="81"/>
      <c r="MAF103" s="81"/>
      <c r="MAG103" s="81"/>
      <c r="MAH103" s="81"/>
      <c r="MAI103" s="81"/>
      <c r="MAJ103" s="81"/>
      <c r="MAK103" s="81"/>
      <c r="MAL103" s="81"/>
      <c r="MAM103" s="81"/>
      <c r="MAN103" s="81"/>
      <c r="MAO103" s="81"/>
      <c r="MAP103" s="81"/>
      <c r="MAQ103" s="81"/>
      <c r="MAR103" s="81"/>
      <c r="MAS103" s="81"/>
      <c r="MAT103" s="81"/>
      <c r="MAU103" s="81"/>
      <c r="MAV103" s="81"/>
      <c r="MAW103" s="81"/>
      <c r="MAX103" s="81"/>
      <c r="MAY103" s="81"/>
      <c r="MAZ103" s="81"/>
      <c r="MBA103" s="81"/>
      <c r="MBB103" s="81"/>
      <c r="MBC103" s="81"/>
      <c r="MBD103" s="81"/>
      <c r="MBE103" s="81"/>
      <c r="MBF103" s="81"/>
      <c r="MBG103" s="81"/>
      <c r="MBH103" s="81"/>
      <c r="MBI103" s="81"/>
      <c r="MBJ103" s="81"/>
      <c r="MBK103" s="81"/>
      <c r="MBL103" s="81"/>
      <c r="MBM103" s="81"/>
      <c r="MBN103" s="81"/>
      <c r="MBO103" s="81"/>
      <c r="MBP103" s="81"/>
      <c r="MBQ103" s="81"/>
      <c r="MBR103" s="81"/>
      <c r="MBS103" s="81"/>
      <c r="MBT103" s="81"/>
      <c r="MBU103" s="81"/>
      <c r="MBV103" s="81"/>
      <c r="MBW103" s="81"/>
      <c r="MBX103" s="81"/>
      <c r="MBY103" s="81"/>
      <c r="MBZ103" s="81"/>
      <c r="MCA103" s="81"/>
      <c r="MCB103" s="81"/>
      <c r="MCC103" s="81"/>
      <c r="MCD103" s="81"/>
      <c r="MCE103" s="81"/>
      <c r="MCF103" s="81"/>
      <c r="MCG103" s="81"/>
      <c r="MCH103" s="81"/>
      <c r="MCI103" s="81"/>
      <c r="MCJ103" s="81"/>
      <c r="MCK103" s="81"/>
      <c r="MCL103" s="81"/>
      <c r="MCM103" s="81"/>
      <c r="MCN103" s="81"/>
      <c r="MCO103" s="81"/>
      <c r="MCP103" s="81"/>
      <c r="MCQ103" s="81"/>
      <c r="MCR103" s="81"/>
      <c r="MCS103" s="81"/>
      <c r="MCT103" s="81"/>
      <c r="MCU103" s="81"/>
      <c r="MCV103" s="81"/>
      <c r="MCW103" s="81"/>
      <c r="MCX103" s="81"/>
      <c r="MCY103" s="81"/>
      <c r="MCZ103" s="81"/>
      <c r="MDA103" s="81"/>
      <c r="MDB103" s="81"/>
      <c r="MDC103" s="81"/>
      <c r="MDD103" s="81"/>
      <c r="MDE103" s="81"/>
      <c r="MDF103" s="81"/>
      <c r="MDG103" s="81"/>
      <c r="MDH103" s="81"/>
      <c r="MDI103" s="81"/>
      <c r="MDJ103" s="81"/>
      <c r="MDK103" s="81"/>
      <c r="MDL103" s="81"/>
      <c r="MDM103" s="81"/>
      <c r="MDN103" s="81"/>
      <c r="MDO103" s="81"/>
      <c r="MDP103" s="81"/>
      <c r="MDQ103" s="81"/>
      <c r="MDR103" s="81"/>
      <c r="MDS103" s="81"/>
      <c r="MDT103" s="81"/>
      <c r="MDU103" s="81"/>
      <c r="MDV103" s="81"/>
      <c r="MDW103" s="81"/>
      <c r="MDX103" s="81"/>
      <c r="MDY103" s="81"/>
      <c r="MDZ103" s="81"/>
      <c r="MEA103" s="81"/>
      <c r="MEB103" s="81"/>
      <c r="MEC103" s="81"/>
      <c r="MED103" s="81"/>
      <c r="MEE103" s="81"/>
      <c r="MEF103" s="81"/>
      <c r="MEG103" s="81"/>
      <c r="MEH103" s="81"/>
      <c r="MEI103" s="81"/>
      <c r="MEJ103" s="81"/>
      <c r="MEK103" s="81"/>
      <c r="MEL103" s="81"/>
      <c r="MEM103" s="81"/>
      <c r="MEN103" s="81"/>
      <c r="MEO103" s="81"/>
      <c r="MEP103" s="81"/>
      <c r="MEQ103" s="81"/>
      <c r="MER103" s="81"/>
      <c r="MES103" s="81"/>
      <c r="MET103" s="81"/>
      <c r="MEU103" s="81"/>
      <c r="MEV103" s="81"/>
      <c r="MEW103" s="81"/>
      <c r="MEX103" s="81"/>
      <c r="MEY103" s="81"/>
      <c r="MEZ103" s="81"/>
      <c r="MFA103" s="81"/>
      <c r="MFB103" s="81"/>
      <c r="MFC103" s="81"/>
      <c r="MFD103" s="81"/>
      <c r="MFE103" s="81"/>
      <c r="MFF103" s="81"/>
      <c r="MFG103" s="81"/>
      <c r="MFH103" s="81"/>
      <c r="MFI103" s="81"/>
      <c r="MFJ103" s="81"/>
      <c r="MFK103" s="81"/>
      <c r="MFL103" s="81"/>
      <c r="MFM103" s="81"/>
      <c r="MFN103" s="81"/>
      <c r="MFO103" s="81"/>
      <c r="MFP103" s="81"/>
      <c r="MFQ103" s="81"/>
      <c r="MFR103" s="81"/>
      <c r="MFS103" s="81"/>
      <c r="MFT103" s="81"/>
      <c r="MFU103" s="81"/>
      <c r="MFV103" s="81"/>
      <c r="MFW103" s="81"/>
      <c r="MFX103" s="81"/>
      <c r="MFY103" s="81"/>
      <c r="MFZ103" s="81"/>
      <c r="MGA103" s="81"/>
      <c r="MGB103" s="81"/>
      <c r="MGC103" s="81"/>
      <c r="MGD103" s="81"/>
      <c r="MGE103" s="81"/>
      <c r="MGF103" s="81"/>
      <c r="MGG103" s="81"/>
      <c r="MGH103" s="81"/>
      <c r="MGI103" s="81"/>
      <c r="MGJ103" s="81"/>
      <c r="MGK103" s="81"/>
      <c r="MGL103" s="81"/>
      <c r="MGM103" s="81"/>
      <c r="MGN103" s="81"/>
      <c r="MGO103" s="81"/>
      <c r="MGP103" s="81"/>
      <c r="MGQ103" s="81"/>
      <c r="MGR103" s="81"/>
      <c r="MGS103" s="81"/>
      <c r="MGT103" s="81"/>
      <c r="MGU103" s="81"/>
      <c r="MGV103" s="81"/>
      <c r="MGW103" s="81"/>
      <c r="MGX103" s="81"/>
      <c r="MGY103" s="81"/>
      <c r="MGZ103" s="81"/>
      <c r="MHA103" s="81"/>
      <c r="MHB103" s="81"/>
      <c r="MHC103" s="81"/>
      <c r="MHD103" s="81"/>
      <c r="MHE103" s="81"/>
      <c r="MHF103" s="81"/>
      <c r="MHG103" s="81"/>
      <c r="MHH103" s="81"/>
      <c r="MHI103" s="81"/>
      <c r="MHJ103" s="81"/>
      <c r="MHK103" s="81"/>
      <c r="MHL103" s="81"/>
      <c r="MHM103" s="81"/>
      <c r="MHN103" s="81"/>
      <c r="MHO103" s="81"/>
      <c r="MHP103" s="81"/>
      <c r="MHQ103" s="81"/>
      <c r="MHR103" s="81"/>
      <c r="MHS103" s="81"/>
      <c r="MHT103" s="81"/>
      <c r="MHU103" s="81"/>
      <c r="MHV103" s="81"/>
      <c r="MHW103" s="81"/>
      <c r="MHX103" s="81"/>
      <c r="MHY103" s="81"/>
      <c r="MHZ103" s="81"/>
      <c r="MIA103" s="81"/>
      <c r="MIB103" s="81"/>
      <c r="MIC103" s="81"/>
      <c r="MID103" s="81"/>
      <c r="MIE103" s="81"/>
      <c r="MIF103" s="81"/>
      <c r="MIG103" s="81"/>
      <c r="MIH103" s="81"/>
      <c r="MII103" s="81"/>
      <c r="MIJ103" s="81"/>
      <c r="MIK103" s="81"/>
      <c r="MIL103" s="81"/>
      <c r="MIM103" s="81"/>
      <c r="MIN103" s="81"/>
      <c r="MIO103" s="81"/>
      <c r="MIP103" s="81"/>
      <c r="MIQ103" s="81"/>
      <c r="MIR103" s="81"/>
      <c r="MIS103" s="81"/>
      <c r="MIT103" s="81"/>
      <c r="MIU103" s="81"/>
      <c r="MIV103" s="81"/>
      <c r="MIW103" s="81"/>
      <c r="MIX103" s="81"/>
      <c r="MIY103" s="81"/>
      <c r="MIZ103" s="81"/>
      <c r="MJA103" s="81"/>
      <c r="MJB103" s="81"/>
      <c r="MJC103" s="81"/>
      <c r="MJD103" s="81"/>
      <c r="MJE103" s="81"/>
      <c r="MJF103" s="81"/>
      <c r="MJG103" s="81"/>
      <c r="MJH103" s="81"/>
      <c r="MJI103" s="81"/>
      <c r="MJJ103" s="81"/>
      <c r="MJK103" s="81"/>
      <c r="MJL103" s="81"/>
      <c r="MJM103" s="81"/>
      <c r="MJN103" s="81"/>
      <c r="MJO103" s="81"/>
      <c r="MJP103" s="81"/>
      <c r="MJQ103" s="81"/>
      <c r="MJR103" s="81"/>
      <c r="MJS103" s="81"/>
      <c r="MJT103" s="81"/>
      <c r="MJU103" s="81"/>
      <c r="MJV103" s="81"/>
      <c r="MJW103" s="81"/>
      <c r="MJX103" s="81"/>
      <c r="MJY103" s="81"/>
      <c r="MJZ103" s="81"/>
      <c r="MKA103" s="81"/>
      <c r="MKB103" s="81"/>
      <c r="MKC103" s="81"/>
      <c r="MKD103" s="81"/>
      <c r="MKE103" s="81"/>
      <c r="MKF103" s="81"/>
      <c r="MKG103" s="81"/>
      <c r="MKH103" s="81"/>
      <c r="MKI103" s="81"/>
      <c r="MKJ103" s="81"/>
      <c r="MKK103" s="81"/>
      <c r="MKL103" s="81"/>
      <c r="MKM103" s="81"/>
      <c r="MKN103" s="81"/>
      <c r="MKO103" s="81"/>
      <c r="MKP103" s="81"/>
      <c r="MKQ103" s="81"/>
      <c r="MKR103" s="81"/>
      <c r="MKS103" s="81"/>
      <c r="MKT103" s="81"/>
      <c r="MKU103" s="81"/>
      <c r="MKV103" s="81"/>
      <c r="MKW103" s="81"/>
      <c r="MKX103" s="81"/>
      <c r="MKY103" s="81"/>
      <c r="MKZ103" s="81"/>
      <c r="MLA103" s="81"/>
      <c r="MLB103" s="81"/>
      <c r="MLC103" s="81"/>
      <c r="MLD103" s="81"/>
      <c r="MLE103" s="81"/>
      <c r="MLF103" s="81"/>
      <c r="MLG103" s="81"/>
      <c r="MLH103" s="81"/>
      <c r="MLI103" s="81"/>
      <c r="MLJ103" s="81"/>
      <c r="MLK103" s="81"/>
      <c r="MLL103" s="81"/>
      <c r="MLM103" s="81"/>
      <c r="MLN103" s="81"/>
      <c r="MLO103" s="81"/>
      <c r="MLP103" s="81"/>
      <c r="MLQ103" s="81"/>
      <c r="MLR103" s="81"/>
      <c r="MLS103" s="81"/>
      <c r="MLT103" s="81"/>
      <c r="MLU103" s="81"/>
      <c r="MLV103" s="81"/>
      <c r="MLW103" s="81"/>
      <c r="MLX103" s="81"/>
      <c r="MLY103" s="81"/>
      <c r="MLZ103" s="81"/>
      <c r="MMA103" s="81"/>
      <c r="MMB103" s="81"/>
      <c r="MMC103" s="81"/>
      <c r="MMD103" s="81"/>
      <c r="MME103" s="81"/>
      <c r="MMF103" s="81"/>
      <c r="MMG103" s="81"/>
      <c r="MMH103" s="81"/>
      <c r="MMI103" s="81"/>
      <c r="MMJ103" s="81"/>
      <c r="MMK103" s="81"/>
      <c r="MML103" s="81"/>
      <c r="MMM103" s="81"/>
      <c r="MMN103" s="81"/>
      <c r="MMO103" s="81"/>
      <c r="MMP103" s="81"/>
      <c r="MMQ103" s="81"/>
      <c r="MMR103" s="81"/>
      <c r="MMS103" s="81"/>
      <c r="MMT103" s="81"/>
      <c r="MMU103" s="81"/>
      <c r="MMV103" s="81"/>
      <c r="MMW103" s="81"/>
      <c r="MMX103" s="81"/>
      <c r="MMY103" s="81"/>
      <c r="MMZ103" s="81"/>
      <c r="MNA103" s="81"/>
      <c r="MNB103" s="81"/>
      <c r="MNC103" s="81"/>
      <c r="MND103" s="81"/>
      <c r="MNE103" s="81"/>
      <c r="MNF103" s="81"/>
      <c r="MNG103" s="81"/>
      <c r="MNH103" s="81"/>
      <c r="MNI103" s="81"/>
      <c r="MNJ103" s="81"/>
      <c r="MNK103" s="81"/>
      <c r="MNL103" s="81"/>
      <c r="MNM103" s="81"/>
      <c r="MNN103" s="81"/>
      <c r="MNO103" s="81"/>
      <c r="MNP103" s="81"/>
      <c r="MNQ103" s="81"/>
      <c r="MNR103" s="81"/>
      <c r="MNS103" s="81"/>
      <c r="MNT103" s="81"/>
      <c r="MNU103" s="81"/>
      <c r="MNV103" s="81"/>
      <c r="MNW103" s="81"/>
      <c r="MNX103" s="81"/>
      <c r="MNY103" s="81"/>
      <c r="MNZ103" s="81"/>
      <c r="MOA103" s="81"/>
      <c r="MOB103" s="81"/>
      <c r="MOC103" s="81"/>
      <c r="MOD103" s="81"/>
      <c r="MOE103" s="81"/>
      <c r="MOF103" s="81"/>
      <c r="MOG103" s="81"/>
      <c r="MOH103" s="81"/>
      <c r="MOI103" s="81"/>
      <c r="MOJ103" s="81"/>
      <c r="MOK103" s="81"/>
      <c r="MOL103" s="81"/>
      <c r="MOM103" s="81"/>
      <c r="MON103" s="81"/>
      <c r="MOO103" s="81"/>
      <c r="MOP103" s="81"/>
      <c r="MOQ103" s="81"/>
      <c r="MOR103" s="81"/>
      <c r="MOS103" s="81"/>
      <c r="MOT103" s="81"/>
      <c r="MOU103" s="81"/>
      <c r="MOV103" s="81"/>
      <c r="MOW103" s="81"/>
      <c r="MOX103" s="81"/>
      <c r="MOY103" s="81"/>
      <c r="MOZ103" s="81"/>
      <c r="MPA103" s="81"/>
      <c r="MPB103" s="81"/>
      <c r="MPC103" s="81"/>
      <c r="MPD103" s="81"/>
      <c r="MPE103" s="81"/>
      <c r="MPF103" s="81"/>
      <c r="MPG103" s="81"/>
      <c r="MPH103" s="81"/>
      <c r="MPI103" s="81"/>
      <c r="MPJ103" s="81"/>
      <c r="MPK103" s="81"/>
      <c r="MPL103" s="81"/>
      <c r="MPM103" s="81"/>
      <c r="MPN103" s="81"/>
      <c r="MPO103" s="81"/>
      <c r="MPP103" s="81"/>
      <c r="MPQ103" s="81"/>
      <c r="MPR103" s="81"/>
      <c r="MPS103" s="81"/>
      <c r="MPT103" s="81"/>
      <c r="MPU103" s="81"/>
      <c r="MPV103" s="81"/>
      <c r="MPW103" s="81"/>
      <c r="MPX103" s="81"/>
      <c r="MPY103" s="81"/>
      <c r="MPZ103" s="81"/>
      <c r="MQA103" s="81"/>
      <c r="MQB103" s="81"/>
      <c r="MQC103" s="81"/>
      <c r="MQD103" s="81"/>
      <c r="MQE103" s="81"/>
      <c r="MQF103" s="81"/>
      <c r="MQG103" s="81"/>
      <c r="MQH103" s="81"/>
      <c r="MQI103" s="81"/>
      <c r="MQJ103" s="81"/>
      <c r="MQK103" s="81"/>
      <c r="MQL103" s="81"/>
      <c r="MQM103" s="81"/>
      <c r="MQN103" s="81"/>
      <c r="MQO103" s="81"/>
      <c r="MQP103" s="81"/>
      <c r="MQQ103" s="81"/>
      <c r="MQR103" s="81"/>
      <c r="MQS103" s="81"/>
      <c r="MQT103" s="81"/>
      <c r="MQU103" s="81"/>
      <c r="MQV103" s="81"/>
      <c r="MQW103" s="81"/>
      <c r="MQX103" s="81"/>
      <c r="MQY103" s="81"/>
      <c r="MQZ103" s="81"/>
      <c r="MRA103" s="81"/>
      <c r="MRB103" s="81"/>
      <c r="MRC103" s="81"/>
      <c r="MRD103" s="81"/>
      <c r="MRE103" s="81"/>
      <c r="MRF103" s="81"/>
      <c r="MRG103" s="81"/>
      <c r="MRH103" s="81"/>
      <c r="MRI103" s="81"/>
      <c r="MRJ103" s="81"/>
      <c r="MRK103" s="81"/>
      <c r="MRL103" s="81"/>
      <c r="MRM103" s="81"/>
      <c r="MRN103" s="81"/>
      <c r="MRO103" s="81"/>
      <c r="MRP103" s="81"/>
      <c r="MRQ103" s="81"/>
      <c r="MRR103" s="81"/>
      <c r="MRS103" s="81"/>
      <c r="MRT103" s="81"/>
      <c r="MRU103" s="81"/>
      <c r="MRV103" s="81"/>
      <c r="MRW103" s="81"/>
      <c r="MRX103" s="81"/>
      <c r="MRY103" s="81"/>
      <c r="MRZ103" s="81"/>
      <c r="MSA103" s="81"/>
      <c r="MSB103" s="81"/>
      <c r="MSC103" s="81"/>
      <c r="MSD103" s="81"/>
      <c r="MSE103" s="81"/>
      <c r="MSF103" s="81"/>
      <c r="MSG103" s="81"/>
      <c r="MSH103" s="81"/>
      <c r="MSI103" s="81"/>
      <c r="MSJ103" s="81"/>
      <c r="MSK103" s="81"/>
      <c r="MSL103" s="81"/>
      <c r="MSM103" s="81"/>
      <c r="MSN103" s="81"/>
      <c r="MSO103" s="81"/>
      <c r="MSP103" s="81"/>
      <c r="MSQ103" s="81"/>
      <c r="MSR103" s="81"/>
      <c r="MSS103" s="81"/>
      <c r="MST103" s="81"/>
      <c r="MSU103" s="81"/>
      <c r="MSV103" s="81"/>
      <c r="MSW103" s="81"/>
      <c r="MSX103" s="81"/>
      <c r="MSY103" s="81"/>
      <c r="MSZ103" s="81"/>
      <c r="MTA103" s="81"/>
      <c r="MTB103" s="81"/>
      <c r="MTC103" s="81"/>
      <c r="MTD103" s="81"/>
      <c r="MTE103" s="81"/>
      <c r="MTF103" s="81"/>
      <c r="MTG103" s="81"/>
      <c r="MTH103" s="81"/>
      <c r="MTI103" s="81"/>
      <c r="MTJ103" s="81"/>
      <c r="MTK103" s="81"/>
      <c r="MTL103" s="81"/>
      <c r="MTM103" s="81"/>
      <c r="MTN103" s="81"/>
      <c r="MTO103" s="81"/>
      <c r="MTP103" s="81"/>
      <c r="MTQ103" s="81"/>
      <c r="MTR103" s="81"/>
      <c r="MTS103" s="81"/>
      <c r="MTT103" s="81"/>
      <c r="MTU103" s="81"/>
      <c r="MTV103" s="81"/>
      <c r="MTW103" s="81"/>
      <c r="MTX103" s="81"/>
      <c r="MTY103" s="81"/>
      <c r="MTZ103" s="81"/>
      <c r="MUA103" s="81"/>
      <c r="MUB103" s="81"/>
      <c r="MUC103" s="81"/>
      <c r="MUD103" s="81"/>
      <c r="MUE103" s="81"/>
      <c r="MUF103" s="81"/>
      <c r="MUG103" s="81"/>
      <c r="MUH103" s="81"/>
      <c r="MUI103" s="81"/>
      <c r="MUJ103" s="81"/>
      <c r="MUK103" s="81"/>
      <c r="MUL103" s="81"/>
      <c r="MUM103" s="81"/>
      <c r="MUN103" s="81"/>
      <c r="MUO103" s="81"/>
      <c r="MUP103" s="81"/>
      <c r="MUQ103" s="81"/>
      <c r="MUR103" s="81"/>
      <c r="MUS103" s="81"/>
      <c r="MUT103" s="81"/>
      <c r="MUU103" s="81"/>
      <c r="MUV103" s="81"/>
      <c r="MUW103" s="81"/>
      <c r="MUX103" s="81"/>
      <c r="MUY103" s="81"/>
      <c r="MUZ103" s="81"/>
      <c r="MVA103" s="81"/>
      <c r="MVB103" s="81"/>
      <c r="MVC103" s="81"/>
      <c r="MVD103" s="81"/>
      <c r="MVE103" s="81"/>
      <c r="MVF103" s="81"/>
      <c r="MVG103" s="81"/>
      <c r="MVH103" s="81"/>
      <c r="MVI103" s="81"/>
      <c r="MVJ103" s="81"/>
      <c r="MVK103" s="81"/>
      <c r="MVL103" s="81"/>
      <c r="MVM103" s="81"/>
      <c r="MVN103" s="81"/>
      <c r="MVO103" s="81"/>
      <c r="MVP103" s="81"/>
      <c r="MVQ103" s="81"/>
      <c r="MVR103" s="81"/>
      <c r="MVS103" s="81"/>
      <c r="MVT103" s="81"/>
      <c r="MVU103" s="81"/>
      <c r="MVV103" s="81"/>
      <c r="MVW103" s="81"/>
      <c r="MVX103" s="81"/>
      <c r="MVY103" s="81"/>
      <c r="MVZ103" s="81"/>
      <c r="MWA103" s="81"/>
      <c r="MWB103" s="81"/>
      <c r="MWC103" s="81"/>
      <c r="MWD103" s="81"/>
      <c r="MWE103" s="81"/>
      <c r="MWF103" s="81"/>
      <c r="MWG103" s="81"/>
      <c r="MWH103" s="81"/>
      <c r="MWI103" s="81"/>
      <c r="MWJ103" s="81"/>
      <c r="MWK103" s="81"/>
      <c r="MWL103" s="81"/>
      <c r="MWM103" s="81"/>
      <c r="MWN103" s="81"/>
      <c r="MWO103" s="81"/>
      <c r="MWP103" s="81"/>
      <c r="MWQ103" s="81"/>
      <c r="MWR103" s="81"/>
      <c r="MWS103" s="81"/>
      <c r="MWT103" s="81"/>
      <c r="MWU103" s="81"/>
      <c r="MWV103" s="81"/>
      <c r="MWW103" s="81"/>
      <c r="MWX103" s="81"/>
      <c r="MWY103" s="81"/>
      <c r="MWZ103" s="81"/>
      <c r="MXA103" s="81"/>
      <c r="MXB103" s="81"/>
      <c r="MXC103" s="81"/>
      <c r="MXD103" s="81"/>
      <c r="MXE103" s="81"/>
      <c r="MXF103" s="81"/>
      <c r="MXG103" s="81"/>
      <c r="MXH103" s="81"/>
      <c r="MXI103" s="81"/>
      <c r="MXJ103" s="81"/>
      <c r="MXK103" s="81"/>
      <c r="MXL103" s="81"/>
      <c r="MXM103" s="81"/>
      <c r="MXN103" s="81"/>
      <c r="MXO103" s="81"/>
      <c r="MXP103" s="81"/>
      <c r="MXQ103" s="81"/>
      <c r="MXR103" s="81"/>
      <c r="MXS103" s="81"/>
      <c r="MXT103" s="81"/>
      <c r="MXU103" s="81"/>
      <c r="MXV103" s="81"/>
      <c r="MXW103" s="81"/>
      <c r="MXX103" s="81"/>
      <c r="MXY103" s="81"/>
      <c r="MXZ103" s="81"/>
      <c r="MYA103" s="81"/>
      <c r="MYB103" s="81"/>
      <c r="MYC103" s="81"/>
      <c r="MYD103" s="81"/>
      <c r="MYE103" s="81"/>
      <c r="MYF103" s="81"/>
      <c r="MYG103" s="81"/>
      <c r="MYH103" s="81"/>
      <c r="MYI103" s="81"/>
      <c r="MYJ103" s="81"/>
      <c r="MYK103" s="81"/>
      <c r="MYL103" s="81"/>
      <c r="MYM103" s="81"/>
      <c r="MYN103" s="81"/>
      <c r="MYO103" s="81"/>
      <c r="MYP103" s="81"/>
      <c r="MYQ103" s="81"/>
      <c r="MYR103" s="81"/>
      <c r="MYS103" s="81"/>
      <c r="MYT103" s="81"/>
      <c r="MYU103" s="81"/>
      <c r="MYV103" s="81"/>
      <c r="MYW103" s="81"/>
      <c r="MYX103" s="81"/>
      <c r="MYY103" s="81"/>
      <c r="MYZ103" s="81"/>
      <c r="MZA103" s="81"/>
      <c r="MZB103" s="81"/>
      <c r="MZC103" s="81"/>
      <c r="MZD103" s="81"/>
      <c r="MZE103" s="81"/>
      <c r="MZF103" s="81"/>
      <c r="MZG103" s="81"/>
      <c r="MZH103" s="81"/>
      <c r="MZI103" s="81"/>
      <c r="MZJ103" s="81"/>
      <c r="MZK103" s="81"/>
      <c r="MZL103" s="81"/>
      <c r="MZM103" s="81"/>
      <c r="MZN103" s="81"/>
      <c r="MZO103" s="81"/>
      <c r="MZP103" s="81"/>
      <c r="MZQ103" s="81"/>
      <c r="MZR103" s="81"/>
      <c r="MZS103" s="81"/>
      <c r="MZT103" s="81"/>
      <c r="MZU103" s="81"/>
      <c r="MZV103" s="81"/>
      <c r="MZW103" s="81"/>
      <c r="MZX103" s="81"/>
      <c r="MZY103" s="81"/>
      <c r="MZZ103" s="81"/>
      <c r="NAA103" s="81"/>
      <c r="NAB103" s="81"/>
      <c r="NAC103" s="81"/>
      <c r="NAD103" s="81"/>
      <c r="NAE103" s="81"/>
      <c r="NAF103" s="81"/>
      <c r="NAG103" s="81"/>
      <c r="NAH103" s="81"/>
      <c r="NAI103" s="81"/>
      <c r="NAJ103" s="81"/>
      <c r="NAK103" s="81"/>
      <c r="NAL103" s="81"/>
      <c r="NAM103" s="81"/>
      <c r="NAN103" s="81"/>
      <c r="NAO103" s="81"/>
      <c r="NAP103" s="81"/>
      <c r="NAQ103" s="81"/>
      <c r="NAR103" s="81"/>
      <c r="NAS103" s="81"/>
      <c r="NAT103" s="81"/>
      <c r="NAU103" s="81"/>
      <c r="NAV103" s="81"/>
      <c r="NAW103" s="81"/>
      <c r="NAX103" s="81"/>
      <c r="NAY103" s="81"/>
      <c r="NAZ103" s="81"/>
      <c r="NBA103" s="81"/>
      <c r="NBB103" s="81"/>
      <c r="NBC103" s="81"/>
      <c r="NBD103" s="81"/>
      <c r="NBE103" s="81"/>
      <c r="NBF103" s="81"/>
      <c r="NBG103" s="81"/>
      <c r="NBH103" s="81"/>
      <c r="NBI103" s="81"/>
      <c r="NBJ103" s="81"/>
      <c r="NBK103" s="81"/>
      <c r="NBL103" s="81"/>
      <c r="NBM103" s="81"/>
      <c r="NBN103" s="81"/>
      <c r="NBO103" s="81"/>
      <c r="NBP103" s="81"/>
      <c r="NBQ103" s="81"/>
      <c r="NBR103" s="81"/>
      <c r="NBS103" s="81"/>
      <c r="NBT103" s="81"/>
      <c r="NBU103" s="81"/>
      <c r="NBV103" s="81"/>
      <c r="NBW103" s="81"/>
      <c r="NBX103" s="81"/>
      <c r="NBY103" s="81"/>
      <c r="NBZ103" s="81"/>
      <c r="NCA103" s="81"/>
      <c r="NCB103" s="81"/>
      <c r="NCC103" s="81"/>
      <c r="NCD103" s="81"/>
      <c r="NCE103" s="81"/>
      <c r="NCF103" s="81"/>
      <c r="NCG103" s="81"/>
      <c r="NCH103" s="81"/>
      <c r="NCI103" s="81"/>
      <c r="NCJ103" s="81"/>
      <c r="NCK103" s="81"/>
      <c r="NCL103" s="81"/>
      <c r="NCM103" s="81"/>
      <c r="NCN103" s="81"/>
      <c r="NCO103" s="81"/>
      <c r="NCP103" s="81"/>
      <c r="NCQ103" s="81"/>
      <c r="NCR103" s="81"/>
      <c r="NCS103" s="81"/>
      <c r="NCT103" s="81"/>
      <c r="NCU103" s="81"/>
      <c r="NCV103" s="81"/>
      <c r="NCW103" s="81"/>
      <c r="NCX103" s="81"/>
      <c r="NCY103" s="81"/>
      <c r="NCZ103" s="81"/>
      <c r="NDA103" s="81"/>
      <c r="NDB103" s="81"/>
      <c r="NDC103" s="81"/>
      <c r="NDD103" s="81"/>
      <c r="NDE103" s="81"/>
      <c r="NDF103" s="81"/>
      <c r="NDG103" s="81"/>
      <c r="NDH103" s="81"/>
      <c r="NDI103" s="81"/>
      <c r="NDJ103" s="81"/>
      <c r="NDK103" s="81"/>
      <c r="NDL103" s="81"/>
      <c r="NDM103" s="81"/>
      <c r="NDN103" s="81"/>
      <c r="NDO103" s="81"/>
      <c r="NDP103" s="81"/>
      <c r="NDQ103" s="81"/>
      <c r="NDR103" s="81"/>
      <c r="NDS103" s="81"/>
      <c r="NDT103" s="81"/>
      <c r="NDU103" s="81"/>
      <c r="NDV103" s="81"/>
      <c r="NDW103" s="81"/>
      <c r="NDX103" s="81"/>
      <c r="NDY103" s="81"/>
      <c r="NDZ103" s="81"/>
      <c r="NEA103" s="81"/>
      <c r="NEB103" s="81"/>
      <c r="NEC103" s="81"/>
      <c r="NED103" s="81"/>
      <c r="NEE103" s="81"/>
      <c r="NEF103" s="81"/>
      <c r="NEG103" s="81"/>
      <c r="NEH103" s="81"/>
      <c r="NEI103" s="81"/>
      <c r="NEJ103" s="81"/>
      <c r="NEK103" s="81"/>
      <c r="NEL103" s="81"/>
      <c r="NEM103" s="81"/>
      <c r="NEN103" s="81"/>
      <c r="NEO103" s="81"/>
      <c r="NEP103" s="81"/>
      <c r="NEQ103" s="81"/>
      <c r="NER103" s="81"/>
      <c r="NES103" s="81"/>
      <c r="NET103" s="81"/>
      <c r="NEU103" s="81"/>
      <c r="NEV103" s="81"/>
      <c r="NEW103" s="81"/>
      <c r="NEX103" s="81"/>
      <c r="NEY103" s="81"/>
      <c r="NEZ103" s="81"/>
      <c r="NFA103" s="81"/>
      <c r="NFB103" s="81"/>
      <c r="NFC103" s="81"/>
      <c r="NFD103" s="81"/>
      <c r="NFE103" s="81"/>
      <c r="NFF103" s="81"/>
      <c r="NFG103" s="81"/>
      <c r="NFH103" s="81"/>
      <c r="NFI103" s="81"/>
      <c r="NFJ103" s="81"/>
      <c r="NFK103" s="81"/>
      <c r="NFL103" s="81"/>
      <c r="NFM103" s="81"/>
      <c r="NFN103" s="81"/>
      <c r="NFO103" s="81"/>
      <c r="NFP103" s="81"/>
      <c r="NFQ103" s="81"/>
      <c r="NFR103" s="81"/>
      <c r="NFS103" s="81"/>
      <c r="NFT103" s="81"/>
      <c r="NFU103" s="81"/>
      <c r="NFV103" s="81"/>
      <c r="NFW103" s="81"/>
      <c r="NFX103" s="81"/>
      <c r="NFY103" s="81"/>
      <c r="NFZ103" s="81"/>
      <c r="NGA103" s="81"/>
      <c r="NGB103" s="81"/>
      <c r="NGC103" s="81"/>
      <c r="NGD103" s="81"/>
      <c r="NGE103" s="81"/>
      <c r="NGF103" s="81"/>
      <c r="NGG103" s="81"/>
      <c r="NGH103" s="81"/>
      <c r="NGI103" s="81"/>
      <c r="NGJ103" s="81"/>
      <c r="NGK103" s="81"/>
      <c r="NGL103" s="81"/>
      <c r="NGM103" s="81"/>
      <c r="NGN103" s="81"/>
      <c r="NGO103" s="81"/>
      <c r="NGP103" s="81"/>
      <c r="NGQ103" s="81"/>
      <c r="NGR103" s="81"/>
      <c r="NGS103" s="81"/>
      <c r="NGT103" s="81"/>
      <c r="NGU103" s="81"/>
      <c r="NGV103" s="81"/>
      <c r="NGW103" s="81"/>
      <c r="NGX103" s="81"/>
      <c r="NGY103" s="81"/>
      <c r="NGZ103" s="81"/>
      <c r="NHA103" s="81"/>
      <c r="NHB103" s="81"/>
      <c r="NHC103" s="81"/>
      <c r="NHD103" s="81"/>
      <c r="NHE103" s="81"/>
      <c r="NHF103" s="81"/>
      <c r="NHG103" s="81"/>
      <c r="NHH103" s="81"/>
      <c r="NHI103" s="81"/>
      <c r="NHJ103" s="81"/>
      <c r="NHK103" s="81"/>
      <c r="NHL103" s="81"/>
      <c r="NHM103" s="81"/>
      <c r="NHN103" s="81"/>
      <c r="NHO103" s="81"/>
      <c r="NHP103" s="81"/>
      <c r="NHQ103" s="81"/>
      <c r="NHR103" s="81"/>
      <c r="NHS103" s="81"/>
      <c r="NHT103" s="81"/>
      <c r="NHU103" s="81"/>
      <c r="NHV103" s="81"/>
      <c r="NHW103" s="81"/>
      <c r="NHX103" s="81"/>
      <c r="NHY103" s="81"/>
      <c r="NHZ103" s="81"/>
      <c r="NIA103" s="81"/>
      <c r="NIB103" s="81"/>
      <c r="NIC103" s="81"/>
      <c r="NID103" s="81"/>
      <c r="NIE103" s="81"/>
      <c r="NIF103" s="81"/>
      <c r="NIG103" s="81"/>
      <c r="NIH103" s="81"/>
      <c r="NII103" s="81"/>
      <c r="NIJ103" s="81"/>
      <c r="NIK103" s="81"/>
      <c r="NIL103" s="81"/>
      <c r="NIM103" s="81"/>
      <c r="NIN103" s="81"/>
      <c r="NIO103" s="81"/>
      <c r="NIP103" s="81"/>
      <c r="NIQ103" s="81"/>
      <c r="NIR103" s="81"/>
      <c r="NIS103" s="81"/>
      <c r="NIT103" s="81"/>
      <c r="NIU103" s="81"/>
      <c r="NIV103" s="81"/>
      <c r="NIW103" s="81"/>
      <c r="NIX103" s="81"/>
      <c r="NIY103" s="81"/>
      <c r="NIZ103" s="81"/>
      <c r="NJA103" s="81"/>
      <c r="NJB103" s="81"/>
      <c r="NJC103" s="81"/>
      <c r="NJD103" s="81"/>
      <c r="NJE103" s="81"/>
      <c r="NJF103" s="81"/>
      <c r="NJG103" s="81"/>
      <c r="NJH103" s="81"/>
      <c r="NJI103" s="81"/>
      <c r="NJJ103" s="81"/>
      <c r="NJK103" s="81"/>
      <c r="NJL103" s="81"/>
      <c r="NJM103" s="81"/>
      <c r="NJN103" s="81"/>
      <c r="NJO103" s="81"/>
      <c r="NJP103" s="81"/>
      <c r="NJQ103" s="81"/>
      <c r="NJR103" s="81"/>
      <c r="NJS103" s="81"/>
      <c r="NJT103" s="81"/>
      <c r="NJU103" s="81"/>
      <c r="NJV103" s="81"/>
      <c r="NJW103" s="81"/>
      <c r="NJX103" s="81"/>
      <c r="NJY103" s="81"/>
      <c r="NJZ103" s="81"/>
      <c r="NKA103" s="81"/>
      <c r="NKB103" s="81"/>
      <c r="NKC103" s="81"/>
      <c r="NKD103" s="81"/>
      <c r="NKE103" s="81"/>
      <c r="NKF103" s="81"/>
      <c r="NKG103" s="81"/>
      <c r="NKH103" s="81"/>
      <c r="NKI103" s="81"/>
      <c r="NKJ103" s="81"/>
      <c r="NKK103" s="81"/>
      <c r="NKL103" s="81"/>
      <c r="NKM103" s="81"/>
      <c r="NKN103" s="81"/>
      <c r="NKO103" s="81"/>
      <c r="NKP103" s="81"/>
      <c r="NKQ103" s="81"/>
      <c r="NKR103" s="81"/>
      <c r="NKS103" s="81"/>
      <c r="NKT103" s="81"/>
      <c r="NKU103" s="81"/>
      <c r="NKV103" s="81"/>
      <c r="NKW103" s="81"/>
      <c r="NKX103" s="81"/>
      <c r="NKY103" s="81"/>
      <c r="NKZ103" s="81"/>
      <c r="NLA103" s="81"/>
      <c r="NLB103" s="81"/>
      <c r="NLC103" s="81"/>
      <c r="NLD103" s="81"/>
      <c r="NLE103" s="81"/>
      <c r="NLF103" s="81"/>
      <c r="NLG103" s="81"/>
      <c r="NLH103" s="81"/>
      <c r="NLI103" s="81"/>
      <c r="NLJ103" s="81"/>
      <c r="NLK103" s="81"/>
      <c r="NLL103" s="81"/>
      <c r="NLM103" s="81"/>
      <c r="NLN103" s="81"/>
      <c r="NLO103" s="81"/>
      <c r="NLP103" s="81"/>
      <c r="NLQ103" s="81"/>
      <c r="NLR103" s="81"/>
      <c r="NLS103" s="81"/>
      <c r="NLT103" s="81"/>
      <c r="NLU103" s="81"/>
      <c r="NLV103" s="81"/>
      <c r="NLW103" s="81"/>
      <c r="NLX103" s="81"/>
      <c r="NLY103" s="81"/>
      <c r="NLZ103" s="81"/>
      <c r="NMA103" s="81"/>
      <c r="NMB103" s="81"/>
      <c r="NMC103" s="81"/>
      <c r="NMD103" s="81"/>
      <c r="NME103" s="81"/>
      <c r="NMF103" s="81"/>
      <c r="NMG103" s="81"/>
      <c r="NMH103" s="81"/>
      <c r="NMI103" s="81"/>
      <c r="NMJ103" s="81"/>
      <c r="NMK103" s="81"/>
      <c r="NML103" s="81"/>
      <c r="NMM103" s="81"/>
      <c r="NMN103" s="81"/>
      <c r="NMO103" s="81"/>
      <c r="NMP103" s="81"/>
      <c r="NMQ103" s="81"/>
      <c r="NMR103" s="81"/>
      <c r="NMS103" s="81"/>
      <c r="NMT103" s="81"/>
      <c r="NMU103" s="81"/>
      <c r="NMV103" s="81"/>
      <c r="NMW103" s="81"/>
      <c r="NMX103" s="81"/>
      <c r="NMY103" s="81"/>
      <c r="NMZ103" s="81"/>
      <c r="NNA103" s="81"/>
      <c r="NNB103" s="81"/>
      <c r="NNC103" s="81"/>
      <c r="NND103" s="81"/>
      <c r="NNE103" s="81"/>
      <c r="NNF103" s="81"/>
      <c r="NNG103" s="81"/>
      <c r="NNH103" s="81"/>
      <c r="NNI103" s="81"/>
      <c r="NNJ103" s="81"/>
      <c r="NNK103" s="81"/>
      <c r="NNL103" s="81"/>
      <c r="NNM103" s="81"/>
      <c r="NNN103" s="81"/>
      <c r="NNO103" s="81"/>
      <c r="NNP103" s="81"/>
      <c r="NNQ103" s="81"/>
      <c r="NNR103" s="81"/>
      <c r="NNS103" s="81"/>
      <c r="NNT103" s="81"/>
      <c r="NNU103" s="81"/>
      <c r="NNV103" s="81"/>
      <c r="NNW103" s="81"/>
      <c r="NNX103" s="81"/>
      <c r="NNY103" s="81"/>
      <c r="NNZ103" s="81"/>
      <c r="NOA103" s="81"/>
      <c r="NOB103" s="81"/>
      <c r="NOC103" s="81"/>
      <c r="NOD103" s="81"/>
      <c r="NOE103" s="81"/>
      <c r="NOF103" s="81"/>
      <c r="NOG103" s="81"/>
      <c r="NOH103" s="81"/>
      <c r="NOI103" s="81"/>
      <c r="NOJ103" s="81"/>
      <c r="NOK103" s="81"/>
      <c r="NOL103" s="81"/>
      <c r="NOM103" s="81"/>
      <c r="NON103" s="81"/>
      <c r="NOO103" s="81"/>
      <c r="NOP103" s="81"/>
      <c r="NOQ103" s="81"/>
      <c r="NOR103" s="81"/>
      <c r="NOS103" s="81"/>
      <c r="NOT103" s="81"/>
      <c r="NOU103" s="81"/>
      <c r="NOV103" s="81"/>
      <c r="NOW103" s="81"/>
      <c r="NOX103" s="81"/>
      <c r="NOY103" s="81"/>
      <c r="NOZ103" s="81"/>
      <c r="NPA103" s="81"/>
      <c r="NPB103" s="81"/>
      <c r="NPC103" s="81"/>
      <c r="NPD103" s="81"/>
      <c r="NPE103" s="81"/>
      <c r="NPF103" s="81"/>
      <c r="NPG103" s="81"/>
      <c r="NPH103" s="81"/>
      <c r="NPI103" s="81"/>
      <c r="NPJ103" s="81"/>
      <c r="NPK103" s="81"/>
      <c r="NPL103" s="81"/>
      <c r="NPM103" s="81"/>
      <c r="NPN103" s="81"/>
      <c r="NPO103" s="81"/>
      <c r="NPP103" s="81"/>
      <c r="NPQ103" s="81"/>
      <c r="NPR103" s="81"/>
      <c r="NPS103" s="81"/>
      <c r="NPT103" s="81"/>
      <c r="NPU103" s="81"/>
      <c r="NPV103" s="81"/>
      <c r="NPW103" s="81"/>
      <c r="NPX103" s="81"/>
      <c r="NPY103" s="81"/>
      <c r="NPZ103" s="81"/>
      <c r="NQA103" s="81"/>
      <c r="NQB103" s="81"/>
      <c r="NQC103" s="81"/>
      <c r="NQD103" s="81"/>
      <c r="NQE103" s="81"/>
      <c r="NQF103" s="81"/>
      <c r="NQG103" s="81"/>
      <c r="NQH103" s="81"/>
      <c r="NQI103" s="81"/>
      <c r="NQJ103" s="81"/>
      <c r="NQK103" s="81"/>
      <c r="NQL103" s="81"/>
      <c r="NQM103" s="81"/>
      <c r="NQN103" s="81"/>
      <c r="NQO103" s="81"/>
      <c r="NQP103" s="81"/>
      <c r="NQQ103" s="81"/>
      <c r="NQR103" s="81"/>
      <c r="NQS103" s="81"/>
      <c r="NQT103" s="81"/>
      <c r="NQU103" s="81"/>
      <c r="NQV103" s="81"/>
      <c r="NQW103" s="81"/>
      <c r="NQX103" s="81"/>
      <c r="NQY103" s="81"/>
      <c r="NQZ103" s="81"/>
      <c r="NRA103" s="81"/>
      <c r="NRB103" s="81"/>
      <c r="NRC103" s="81"/>
      <c r="NRD103" s="81"/>
      <c r="NRE103" s="81"/>
      <c r="NRF103" s="81"/>
      <c r="NRG103" s="81"/>
      <c r="NRH103" s="81"/>
      <c r="NRI103" s="81"/>
      <c r="NRJ103" s="81"/>
      <c r="NRK103" s="81"/>
      <c r="NRL103" s="81"/>
      <c r="NRM103" s="81"/>
      <c r="NRN103" s="81"/>
      <c r="NRO103" s="81"/>
      <c r="NRP103" s="81"/>
      <c r="NRQ103" s="81"/>
      <c r="NRR103" s="81"/>
      <c r="NRS103" s="81"/>
      <c r="NRT103" s="81"/>
      <c r="NRU103" s="81"/>
      <c r="NRV103" s="81"/>
      <c r="NRW103" s="81"/>
      <c r="NRX103" s="81"/>
      <c r="NRY103" s="81"/>
      <c r="NRZ103" s="81"/>
      <c r="NSA103" s="81"/>
      <c r="NSB103" s="81"/>
      <c r="NSC103" s="81"/>
      <c r="NSD103" s="81"/>
      <c r="NSE103" s="81"/>
      <c r="NSF103" s="81"/>
      <c r="NSG103" s="81"/>
      <c r="NSH103" s="81"/>
      <c r="NSI103" s="81"/>
      <c r="NSJ103" s="81"/>
      <c r="NSK103" s="81"/>
      <c r="NSL103" s="81"/>
      <c r="NSM103" s="81"/>
      <c r="NSN103" s="81"/>
      <c r="NSO103" s="81"/>
      <c r="NSP103" s="81"/>
      <c r="NSQ103" s="81"/>
      <c r="NSR103" s="81"/>
      <c r="NSS103" s="81"/>
      <c r="NST103" s="81"/>
      <c r="NSU103" s="81"/>
      <c r="NSV103" s="81"/>
      <c r="NSW103" s="81"/>
      <c r="NSX103" s="81"/>
      <c r="NSY103" s="81"/>
      <c r="NSZ103" s="81"/>
      <c r="NTA103" s="81"/>
      <c r="NTB103" s="81"/>
      <c r="NTC103" s="81"/>
      <c r="NTD103" s="81"/>
      <c r="NTE103" s="81"/>
      <c r="NTF103" s="81"/>
      <c r="NTG103" s="81"/>
      <c r="NTH103" s="81"/>
      <c r="NTI103" s="81"/>
      <c r="NTJ103" s="81"/>
      <c r="NTK103" s="81"/>
      <c r="NTL103" s="81"/>
      <c r="NTM103" s="81"/>
      <c r="NTN103" s="81"/>
      <c r="NTO103" s="81"/>
      <c r="NTP103" s="81"/>
      <c r="NTQ103" s="81"/>
      <c r="NTR103" s="81"/>
      <c r="NTS103" s="81"/>
      <c r="NTT103" s="81"/>
      <c r="NTU103" s="81"/>
      <c r="NTV103" s="81"/>
      <c r="NTW103" s="81"/>
      <c r="NTX103" s="81"/>
      <c r="NTY103" s="81"/>
      <c r="NTZ103" s="81"/>
      <c r="NUA103" s="81"/>
      <c r="NUB103" s="81"/>
      <c r="NUC103" s="81"/>
      <c r="NUD103" s="81"/>
      <c r="NUE103" s="81"/>
      <c r="NUF103" s="81"/>
      <c r="NUG103" s="81"/>
      <c r="NUH103" s="81"/>
      <c r="NUI103" s="81"/>
      <c r="NUJ103" s="81"/>
      <c r="NUK103" s="81"/>
      <c r="NUL103" s="81"/>
      <c r="NUM103" s="81"/>
      <c r="NUN103" s="81"/>
      <c r="NUO103" s="81"/>
      <c r="NUP103" s="81"/>
      <c r="NUQ103" s="81"/>
      <c r="NUR103" s="81"/>
      <c r="NUS103" s="81"/>
      <c r="NUT103" s="81"/>
      <c r="NUU103" s="81"/>
      <c r="NUV103" s="81"/>
      <c r="NUW103" s="81"/>
      <c r="NUX103" s="81"/>
      <c r="NUY103" s="81"/>
      <c r="NUZ103" s="81"/>
      <c r="NVA103" s="81"/>
      <c r="NVB103" s="81"/>
      <c r="NVC103" s="81"/>
      <c r="NVD103" s="81"/>
      <c r="NVE103" s="81"/>
      <c r="NVF103" s="81"/>
      <c r="NVG103" s="81"/>
      <c r="NVH103" s="81"/>
      <c r="NVI103" s="81"/>
      <c r="NVJ103" s="81"/>
      <c r="NVK103" s="81"/>
      <c r="NVL103" s="81"/>
      <c r="NVM103" s="81"/>
      <c r="NVN103" s="81"/>
      <c r="NVO103" s="81"/>
      <c r="NVP103" s="81"/>
      <c r="NVQ103" s="81"/>
      <c r="NVR103" s="81"/>
      <c r="NVS103" s="81"/>
      <c r="NVT103" s="81"/>
      <c r="NVU103" s="81"/>
      <c r="NVV103" s="81"/>
      <c r="NVW103" s="81"/>
      <c r="NVX103" s="81"/>
      <c r="NVY103" s="81"/>
      <c r="NVZ103" s="81"/>
      <c r="NWA103" s="81"/>
      <c r="NWB103" s="81"/>
      <c r="NWC103" s="81"/>
      <c r="NWD103" s="81"/>
      <c r="NWE103" s="81"/>
      <c r="NWF103" s="81"/>
      <c r="NWG103" s="81"/>
      <c r="NWH103" s="81"/>
      <c r="NWI103" s="81"/>
      <c r="NWJ103" s="81"/>
      <c r="NWK103" s="81"/>
      <c r="NWL103" s="81"/>
      <c r="NWM103" s="81"/>
      <c r="NWN103" s="81"/>
      <c r="NWO103" s="81"/>
      <c r="NWP103" s="81"/>
      <c r="NWQ103" s="81"/>
      <c r="NWR103" s="81"/>
      <c r="NWS103" s="81"/>
      <c r="NWT103" s="81"/>
      <c r="NWU103" s="81"/>
      <c r="NWV103" s="81"/>
      <c r="NWW103" s="81"/>
      <c r="NWX103" s="81"/>
      <c r="NWY103" s="81"/>
      <c r="NWZ103" s="81"/>
      <c r="NXA103" s="81"/>
      <c r="NXB103" s="81"/>
      <c r="NXC103" s="81"/>
      <c r="NXD103" s="81"/>
      <c r="NXE103" s="81"/>
      <c r="NXF103" s="81"/>
      <c r="NXG103" s="81"/>
      <c r="NXH103" s="81"/>
      <c r="NXI103" s="81"/>
      <c r="NXJ103" s="81"/>
      <c r="NXK103" s="81"/>
      <c r="NXL103" s="81"/>
      <c r="NXM103" s="81"/>
      <c r="NXN103" s="81"/>
      <c r="NXO103" s="81"/>
      <c r="NXP103" s="81"/>
      <c r="NXQ103" s="81"/>
      <c r="NXR103" s="81"/>
      <c r="NXS103" s="81"/>
      <c r="NXT103" s="81"/>
      <c r="NXU103" s="81"/>
      <c r="NXV103" s="81"/>
      <c r="NXW103" s="81"/>
      <c r="NXX103" s="81"/>
      <c r="NXY103" s="81"/>
      <c r="NXZ103" s="81"/>
      <c r="NYA103" s="81"/>
      <c r="NYB103" s="81"/>
      <c r="NYC103" s="81"/>
      <c r="NYD103" s="81"/>
      <c r="NYE103" s="81"/>
      <c r="NYF103" s="81"/>
      <c r="NYG103" s="81"/>
      <c r="NYH103" s="81"/>
      <c r="NYI103" s="81"/>
      <c r="NYJ103" s="81"/>
      <c r="NYK103" s="81"/>
      <c r="NYL103" s="81"/>
      <c r="NYM103" s="81"/>
      <c r="NYN103" s="81"/>
      <c r="NYO103" s="81"/>
      <c r="NYP103" s="81"/>
      <c r="NYQ103" s="81"/>
      <c r="NYR103" s="81"/>
      <c r="NYS103" s="81"/>
      <c r="NYT103" s="81"/>
      <c r="NYU103" s="81"/>
      <c r="NYV103" s="81"/>
      <c r="NYW103" s="81"/>
      <c r="NYX103" s="81"/>
      <c r="NYY103" s="81"/>
      <c r="NYZ103" s="81"/>
      <c r="NZA103" s="81"/>
      <c r="NZB103" s="81"/>
      <c r="NZC103" s="81"/>
      <c r="NZD103" s="81"/>
      <c r="NZE103" s="81"/>
      <c r="NZF103" s="81"/>
      <c r="NZG103" s="81"/>
      <c r="NZH103" s="81"/>
      <c r="NZI103" s="81"/>
      <c r="NZJ103" s="81"/>
      <c r="NZK103" s="81"/>
      <c r="NZL103" s="81"/>
      <c r="NZM103" s="81"/>
      <c r="NZN103" s="81"/>
      <c r="NZO103" s="81"/>
      <c r="NZP103" s="81"/>
      <c r="NZQ103" s="81"/>
      <c r="NZR103" s="81"/>
      <c r="NZS103" s="81"/>
      <c r="NZT103" s="81"/>
      <c r="NZU103" s="81"/>
      <c r="NZV103" s="81"/>
      <c r="NZW103" s="81"/>
      <c r="NZX103" s="81"/>
      <c r="NZY103" s="81"/>
      <c r="NZZ103" s="81"/>
      <c r="OAA103" s="81"/>
      <c r="OAB103" s="81"/>
      <c r="OAC103" s="81"/>
      <c r="OAD103" s="81"/>
      <c r="OAE103" s="81"/>
      <c r="OAF103" s="81"/>
      <c r="OAG103" s="81"/>
      <c r="OAH103" s="81"/>
      <c r="OAI103" s="81"/>
      <c r="OAJ103" s="81"/>
      <c r="OAK103" s="81"/>
      <c r="OAL103" s="81"/>
      <c r="OAM103" s="81"/>
      <c r="OAN103" s="81"/>
      <c r="OAO103" s="81"/>
      <c r="OAP103" s="81"/>
      <c r="OAQ103" s="81"/>
      <c r="OAR103" s="81"/>
      <c r="OAS103" s="81"/>
      <c r="OAT103" s="81"/>
      <c r="OAU103" s="81"/>
      <c r="OAV103" s="81"/>
      <c r="OAW103" s="81"/>
      <c r="OAX103" s="81"/>
      <c r="OAY103" s="81"/>
      <c r="OAZ103" s="81"/>
      <c r="OBA103" s="81"/>
      <c r="OBB103" s="81"/>
      <c r="OBC103" s="81"/>
      <c r="OBD103" s="81"/>
      <c r="OBE103" s="81"/>
      <c r="OBF103" s="81"/>
      <c r="OBG103" s="81"/>
      <c r="OBH103" s="81"/>
      <c r="OBI103" s="81"/>
      <c r="OBJ103" s="81"/>
      <c r="OBK103" s="81"/>
      <c r="OBL103" s="81"/>
      <c r="OBM103" s="81"/>
      <c r="OBN103" s="81"/>
      <c r="OBO103" s="81"/>
      <c r="OBP103" s="81"/>
      <c r="OBQ103" s="81"/>
      <c r="OBR103" s="81"/>
      <c r="OBS103" s="81"/>
      <c r="OBT103" s="81"/>
      <c r="OBU103" s="81"/>
      <c r="OBV103" s="81"/>
      <c r="OBW103" s="81"/>
      <c r="OBX103" s="81"/>
      <c r="OBY103" s="81"/>
      <c r="OBZ103" s="81"/>
      <c r="OCA103" s="81"/>
      <c r="OCB103" s="81"/>
      <c r="OCC103" s="81"/>
      <c r="OCD103" s="81"/>
      <c r="OCE103" s="81"/>
      <c r="OCF103" s="81"/>
      <c r="OCG103" s="81"/>
      <c r="OCH103" s="81"/>
      <c r="OCI103" s="81"/>
      <c r="OCJ103" s="81"/>
      <c r="OCK103" s="81"/>
      <c r="OCL103" s="81"/>
      <c r="OCM103" s="81"/>
      <c r="OCN103" s="81"/>
      <c r="OCO103" s="81"/>
      <c r="OCP103" s="81"/>
      <c r="OCQ103" s="81"/>
      <c r="OCR103" s="81"/>
      <c r="OCS103" s="81"/>
      <c r="OCT103" s="81"/>
      <c r="OCU103" s="81"/>
      <c r="OCV103" s="81"/>
      <c r="OCW103" s="81"/>
      <c r="OCX103" s="81"/>
      <c r="OCY103" s="81"/>
      <c r="OCZ103" s="81"/>
      <c r="ODA103" s="81"/>
      <c r="ODB103" s="81"/>
      <c r="ODC103" s="81"/>
      <c r="ODD103" s="81"/>
      <c r="ODE103" s="81"/>
      <c r="ODF103" s="81"/>
      <c r="ODG103" s="81"/>
      <c r="ODH103" s="81"/>
      <c r="ODI103" s="81"/>
      <c r="ODJ103" s="81"/>
      <c r="ODK103" s="81"/>
      <c r="ODL103" s="81"/>
      <c r="ODM103" s="81"/>
      <c r="ODN103" s="81"/>
      <c r="ODO103" s="81"/>
      <c r="ODP103" s="81"/>
      <c r="ODQ103" s="81"/>
      <c r="ODR103" s="81"/>
      <c r="ODS103" s="81"/>
      <c r="ODT103" s="81"/>
      <c r="ODU103" s="81"/>
      <c r="ODV103" s="81"/>
      <c r="ODW103" s="81"/>
      <c r="ODX103" s="81"/>
      <c r="ODY103" s="81"/>
      <c r="ODZ103" s="81"/>
      <c r="OEA103" s="81"/>
      <c r="OEB103" s="81"/>
      <c r="OEC103" s="81"/>
      <c r="OED103" s="81"/>
      <c r="OEE103" s="81"/>
      <c r="OEF103" s="81"/>
      <c r="OEG103" s="81"/>
      <c r="OEH103" s="81"/>
      <c r="OEI103" s="81"/>
      <c r="OEJ103" s="81"/>
      <c r="OEK103" s="81"/>
      <c r="OEL103" s="81"/>
      <c r="OEM103" s="81"/>
      <c r="OEN103" s="81"/>
      <c r="OEO103" s="81"/>
      <c r="OEP103" s="81"/>
      <c r="OEQ103" s="81"/>
      <c r="OER103" s="81"/>
      <c r="OES103" s="81"/>
      <c r="OET103" s="81"/>
      <c r="OEU103" s="81"/>
      <c r="OEV103" s="81"/>
      <c r="OEW103" s="81"/>
      <c r="OEX103" s="81"/>
      <c r="OEY103" s="81"/>
      <c r="OEZ103" s="81"/>
      <c r="OFA103" s="81"/>
      <c r="OFB103" s="81"/>
      <c r="OFC103" s="81"/>
      <c r="OFD103" s="81"/>
      <c r="OFE103" s="81"/>
      <c r="OFF103" s="81"/>
      <c r="OFG103" s="81"/>
      <c r="OFH103" s="81"/>
      <c r="OFI103" s="81"/>
      <c r="OFJ103" s="81"/>
      <c r="OFK103" s="81"/>
      <c r="OFL103" s="81"/>
      <c r="OFM103" s="81"/>
      <c r="OFN103" s="81"/>
      <c r="OFO103" s="81"/>
      <c r="OFP103" s="81"/>
      <c r="OFQ103" s="81"/>
      <c r="OFR103" s="81"/>
      <c r="OFS103" s="81"/>
      <c r="OFT103" s="81"/>
      <c r="OFU103" s="81"/>
      <c r="OFV103" s="81"/>
      <c r="OFW103" s="81"/>
      <c r="OFX103" s="81"/>
      <c r="OFY103" s="81"/>
      <c r="OFZ103" s="81"/>
      <c r="OGA103" s="81"/>
      <c r="OGB103" s="81"/>
      <c r="OGC103" s="81"/>
      <c r="OGD103" s="81"/>
      <c r="OGE103" s="81"/>
      <c r="OGF103" s="81"/>
      <c r="OGG103" s="81"/>
      <c r="OGH103" s="81"/>
      <c r="OGI103" s="81"/>
      <c r="OGJ103" s="81"/>
      <c r="OGK103" s="81"/>
      <c r="OGL103" s="81"/>
      <c r="OGM103" s="81"/>
      <c r="OGN103" s="81"/>
      <c r="OGO103" s="81"/>
      <c r="OGP103" s="81"/>
      <c r="OGQ103" s="81"/>
      <c r="OGR103" s="81"/>
      <c r="OGS103" s="81"/>
      <c r="OGT103" s="81"/>
      <c r="OGU103" s="81"/>
      <c r="OGV103" s="81"/>
      <c r="OGW103" s="81"/>
      <c r="OGX103" s="81"/>
      <c r="OGY103" s="81"/>
      <c r="OGZ103" s="81"/>
      <c r="OHA103" s="81"/>
      <c r="OHB103" s="81"/>
      <c r="OHC103" s="81"/>
      <c r="OHD103" s="81"/>
      <c r="OHE103" s="81"/>
      <c r="OHF103" s="81"/>
      <c r="OHG103" s="81"/>
      <c r="OHH103" s="81"/>
      <c r="OHI103" s="81"/>
      <c r="OHJ103" s="81"/>
      <c r="OHK103" s="81"/>
      <c r="OHL103" s="81"/>
      <c r="OHM103" s="81"/>
      <c r="OHN103" s="81"/>
      <c r="OHO103" s="81"/>
      <c r="OHP103" s="81"/>
      <c r="OHQ103" s="81"/>
      <c r="OHR103" s="81"/>
      <c r="OHS103" s="81"/>
      <c r="OHT103" s="81"/>
      <c r="OHU103" s="81"/>
      <c r="OHV103" s="81"/>
      <c r="OHW103" s="81"/>
      <c r="OHX103" s="81"/>
      <c r="OHY103" s="81"/>
      <c r="OHZ103" s="81"/>
      <c r="OIA103" s="81"/>
      <c r="OIB103" s="81"/>
      <c r="OIC103" s="81"/>
      <c r="OID103" s="81"/>
      <c r="OIE103" s="81"/>
      <c r="OIF103" s="81"/>
      <c r="OIG103" s="81"/>
      <c r="OIH103" s="81"/>
      <c r="OII103" s="81"/>
      <c r="OIJ103" s="81"/>
      <c r="OIK103" s="81"/>
      <c r="OIL103" s="81"/>
      <c r="OIM103" s="81"/>
      <c r="OIN103" s="81"/>
      <c r="OIO103" s="81"/>
      <c r="OIP103" s="81"/>
      <c r="OIQ103" s="81"/>
      <c r="OIR103" s="81"/>
      <c r="OIS103" s="81"/>
      <c r="OIT103" s="81"/>
      <c r="OIU103" s="81"/>
      <c r="OIV103" s="81"/>
      <c r="OIW103" s="81"/>
      <c r="OIX103" s="81"/>
      <c r="OIY103" s="81"/>
      <c r="OIZ103" s="81"/>
      <c r="OJA103" s="81"/>
      <c r="OJB103" s="81"/>
      <c r="OJC103" s="81"/>
      <c r="OJD103" s="81"/>
      <c r="OJE103" s="81"/>
      <c r="OJF103" s="81"/>
      <c r="OJG103" s="81"/>
      <c r="OJH103" s="81"/>
      <c r="OJI103" s="81"/>
      <c r="OJJ103" s="81"/>
      <c r="OJK103" s="81"/>
      <c r="OJL103" s="81"/>
      <c r="OJM103" s="81"/>
      <c r="OJN103" s="81"/>
      <c r="OJO103" s="81"/>
      <c r="OJP103" s="81"/>
      <c r="OJQ103" s="81"/>
      <c r="OJR103" s="81"/>
      <c r="OJS103" s="81"/>
      <c r="OJT103" s="81"/>
      <c r="OJU103" s="81"/>
      <c r="OJV103" s="81"/>
      <c r="OJW103" s="81"/>
      <c r="OJX103" s="81"/>
      <c r="OJY103" s="81"/>
      <c r="OJZ103" s="81"/>
      <c r="OKA103" s="81"/>
      <c r="OKB103" s="81"/>
      <c r="OKC103" s="81"/>
      <c r="OKD103" s="81"/>
      <c r="OKE103" s="81"/>
      <c r="OKF103" s="81"/>
      <c r="OKG103" s="81"/>
      <c r="OKH103" s="81"/>
      <c r="OKI103" s="81"/>
      <c r="OKJ103" s="81"/>
      <c r="OKK103" s="81"/>
      <c r="OKL103" s="81"/>
      <c r="OKM103" s="81"/>
      <c r="OKN103" s="81"/>
      <c r="OKO103" s="81"/>
      <c r="OKP103" s="81"/>
      <c r="OKQ103" s="81"/>
      <c r="OKR103" s="81"/>
      <c r="OKS103" s="81"/>
      <c r="OKT103" s="81"/>
      <c r="OKU103" s="81"/>
      <c r="OKV103" s="81"/>
      <c r="OKW103" s="81"/>
      <c r="OKX103" s="81"/>
      <c r="OKY103" s="81"/>
      <c r="OKZ103" s="81"/>
      <c r="OLA103" s="81"/>
      <c r="OLB103" s="81"/>
      <c r="OLC103" s="81"/>
      <c r="OLD103" s="81"/>
      <c r="OLE103" s="81"/>
      <c r="OLF103" s="81"/>
      <c r="OLG103" s="81"/>
      <c r="OLH103" s="81"/>
      <c r="OLI103" s="81"/>
      <c r="OLJ103" s="81"/>
      <c r="OLK103" s="81"/>
      <c r="OLL103" s="81"/>
      <c r="OLM103" s="81"/>
      <c r="OLN103" s="81"/>
      <c r="OLO103" s="81"/>
      <c r="OLP103" s="81"/>
      <c r="OLQ103" s="81"/>
      <c r="OLR103" s="81"/>
      <c r="OLS103" s="81"/>
      <c r="OLT103" s="81"/>
      <c r="OLU103" s="81"/>
      <c r="OLV103" s="81"/>
      <c r="OLW103" s="81"/>
      <c r="OLX103" s="81"/>
      <c r="OLY103" s="81"/>
      <c r="OLZ103" s="81"/>
      <c r="OMA103" s="81"/>
      <c r="OMB103" s="81"/>
      <c r="OMC103" s="81"/>
      <c r="OMD103" s="81"/>
      <c r="OME103" s="81"/>
      <c r="OMF103" s="81"/>
      <c r="OMG103" s="81"/>
      <c r="OMH103" s="81"/>
      <c r="OMI103" s="81"/>
      <c r="OMJ103" s="81"/>
      <c r="OMK103" s="81"/>
      <c r="OML103" s="81"/>
      <c r="OMM103" s="81"/>
      <c r="OMN103" s="81"/>
      <c r="OMO103" s="81"/>
      <c r="OMP103" s="81"/>
      <c r="OMQ103" s="81"/>
      <c r="OMR103" s="81"/>
      <c r="OMS103" s="81"/>
      <c r="OMT103" s="81"/>
      <c r="OMU103" s="81"/>
      <c r="OMV103" s="81"/>
      <c r="OMW103" s="81"/>
      <c r="OMX103" s="81"/>
      <c r="OMY103" s="81"/>
      <c r="OMZ103" s="81"/>
      <c r="ONA103" s="81"/>
      <c r="ONB103" s="81"/>
      <c r="ONC103" s="81"/>
      <c r="OND103" s="81"/>
      <c r="ONE103" s="81"/>
      <c r="ONF103" s="81"/>
      <c r="ONG103" s="81"/>
      <c r="ONH103" s="81"/>
      <c r="ONI103" s="81"/>
      <c r="ONJ103" s="81"/>
      <c r="ONK103" s="81"/>
      <c r="ONL103" s="81"/>
      <c r="ONM103" s="81"/>
      <c r="ONN103" s="81"/>
      <c r="ONO103" s="81"/>
      <c r="ONP103" s="81"/>
      <c r="ONQ103" s="81"/>
      <c r="ONR103" s="81"/>
      <c r="ONS103" s="81"/>
      <c r="ONT103" s="81"/>
      <c r="ONU103" s="81"/>
      <c r="ONV103" s="81"/>
      <c r="ONW103" s="81"/>
      <c r="ONX103" s="81"/>
      <c r="ONY103" s="81"/>
      <c r="ONZ103" s="81"/>
      <c r="OOA103" s="81"/>
      <c r="OOB103" s="81"/>
      <c r="OOC103" s="81"/>
      <c r="OOD103" s="81"/>
      <c r="OOE103" s="81"/>
      <c r="OOF103" s="81"/>
      <c r="OOG103" s="81"/>
      <c r="OOH103" s="81"/>
      <c r="OOI103" s="81"/>
      <c r="OOJ103" s="81"/>
      <c r="OOK103" s="81"/>
      <c r="OOL103" s="81"/>
      <c r="OOM103" s="81"/>
      <c r="OON103" s="81"/>
      <c r="OOO103" s="81"/>
      <c r="OOP103" s="81"/>
      <c r="OOQ103" s="81"/>
      <c r="OOR103" s="81"/>
      <c r="OOS103" s="81"/>
      <c r="OOT103" s="81"/>
      <c r="OOU103" s="81"/>
      <c r="OOV103" s="81"/>
      <c r="OOW103" s="81"/>
      <c r="OOX103" s="81"/>
      <c r="OOY103" s="81"/>
      <c r="OOZ103" s="81"/>
      <c r="OPA103" s="81"/>
      <c r="OPB103" s="81"/>
      <c r="OPC103" s="81"/>
      <c r="OPD103" s="81"/>
      <c r="OPE103" s="81"/>
      <c r="OPF103" s="81"/>
      <c r="OPG103" s="81"/>
      <c r="OPH103" s="81"/>
      <c r="OPI103" s="81"/>
      <c r="OPJ103" s="81"/>
      <c r="OPK103" s="81"/>
      <c r="OPL103" s="81"/>
      <c r="OPM103" s="81"/>
      <c r="OPN103" s="81"/>
      <c r="OPO103" s="81"/>
      <c r="OPP103" s="81"/>
      <c r="OPQ103" s="81"/>
      <c r="OPR103" s="81"/>
      <c r="OPS103" s="81"/>
      <c r="OPT103" s="81"/>
      <c r="OPU103" s="81"/>
      <c r="OPV103" s="81"/>
      <c r="OPW103" s="81"/>
      <c r="OPX103" s="81"/>
      <c r="OPY103" s="81"/>
      <c r="OPZ103" s="81"/>
      <c r="OQA103" s="81"/>
      <c r="OQB103" s="81"/>
      <c r="OQC103" s="81"/>
      <c r="OQD103" s="81"/>
      <c r="OQE103" s="81"/>
      <c r="OQF103" s="81"/>
      <c r="OQG103" s="81"/>
      <c r="OQH103" s="81"/>
      <c r="OQI103" s="81"/>
      <c r="OQJ103" s="81"/>
      <c r="OQK103" s="81"/>
      <c r="OQL103" s="81"/>
      <c r="OQM103" s="81"/>
      <c r="OQN103" s="81"/>
      <c r="OQO103" s="81"/>
      <c r="OQP103" s="81"/>
      <c r="OQQ103" s="81"/>
      <c r="OQR103" s="81"/>
      <c r="OQS103" s="81"/>
      <c r="OQT103" s="81"/>
      <c r="OQU103" s="81"/>
      <c r="OQV103" s="81"/>
      <c r="OQW103" s="81"/>
      <c r="OQX103" s="81"/>
      <c r="OQY103" s="81"/>
      <c r="OQZ103" s="81"/>
      <c r="ORA103" s="81"/>
      <c r="ORB103" s="81"/>
      <c r="ORC103" s="81"/>
      <c r="ORD103" s="81"/>
      <c r="ORE103" s="81"/>
      <c r="ORF103" s="81"/>
      <c r="ORG103" s="81"/>
      <c r="ORH103" s="81"/>
      <c r="ORI103" s="81"/>
      <c r="ORJ103" s="81"/>
      <c r="ORK103" s="81"/>
      <c r="ORL103" s="81"/>
      <c r="ORM103" s="81"/>
      <c r="ORN103" s="81"/>
      <c r="ORO103" s="81"/>
      <c r="ORP103" s="81"/>
      <c r="ORQ103" s="81"/>
      <c r="ORR103" s="81"/>
      <c r="ORS103" s="81"/>
      <c r="ORT103" s="81"/>
      <c r="ORU103" s="81"/>
      <c r="ORV103" s="81"/>
      <c r="ORW103" s="81"/>
      <c r="ORX103" s="81"/>
      <c r="ORY103" s="81"/>
      <c r="ORZ103" s="81"/>
      <c r="OSA103" s="81"/>
      <c r="OSB103" s="81"/>
      <c r="OSC103" s="81"/>
      <c r="OSD103" s="81"/>
      <c r="OSE103" s="81"/>
      <c r="OSF103" s="81"/>
      <c r="OSG103" s="81"/>
      <c r="OSH103" s="81"/>
      <c r="OSI103" s="81"/>
      <c r="OSJ103" s="81"/>
      <c r="OSK103" s="81"/>
      <c r="OSL103" s="81"/>
      <c r="OSM103" s="81"/>
      <c r="OSN103" s="81"/>
      <c r="OSO103" s="81"/>
      <c r="OSP103" s="81"/>
      <c r="OSQ103" s="81"/>
      <c r="OSR103" s="81"/>
      <c r="OSS103" s="81"/>
      <c r="OST103" s="81"/>
      <c r="OSU103" s="81"/>
      <c r="OSV103" s="81"/>
      <c r="OSW103" s="81"/>
      <c r="OSX103" s="81"/>
      <c r="OSY103" s="81"/>
      <c r="OSZ103" s="81"/>
      <c r="OTA103" s="81"/>
      <c r="OTB103" s="81"/>
      <c r="OTC103" s="81"/>
      <c r="OTD103" s="81"/>
      <c r="OTE103" s="81"/>
      <c r="OTF103" s="81"/>
      <c r="OTG103" s="81"/>
      <c r="OTH103" s="81"/>
      <c r="OTI103" s="81"/>
      <c r="OTJ103" s="81"/>
      <c r="OTK103" s="81"/>
      <c r="OTL103" s="81"/>
      <c r="OTM103" s="81"/>
      <c r="OTN103" s="81"/>
      <c r="OTO103" s="81"/>
      <c r="OTP103" s="81"/>
      <c r="OTQ103" s="81"/>
      <c r="OTR103" s="81"/>
      <c r="OTS103" s="81"/>
      <c r="OTT103" s="81"/>
      <c r="OTU103" s="81"/>
      <c r="OTV103" s="81"/>
      <c r="OTW103" s="81"/>
      <c r="OTX103" s="81"/>
      <c r="OTY103" s="81"/>
      <c r="OTZ103" s="81"/>
      <c r="OUA103" s="81"/>
      <c r="OUB103" s="81"/>
      <c r="OUC103" s="81"/>
      <c r="OUD103" s="81"/>
      <c r="OUE103" s="81"/>
      <c r="OUF103" s="81"/>
      <c r="OUG103" s="81"/>
      <c r="OUH103" s="81"/>
      <c r="OUI103" s="81"/>
      <c r="OUJ103" s="81"/>
      <c r="OUK103" s="81"/>
      <c r="OUL103" s="81"/>
      <c r="OUM103" s="81"/>
      <c r="OUN103" s="81"/>
      <c r="OUO103" s="81"/>
      <c r="OUP103" s="81"/>
      <c r="OUQ103" s="81"/>
      <c r="OUR103" s="81"/>
      <c r="OUS103" s="81"/>
      <c r="OUT103" s="81"/>
      <c r="OUU103" s="81"/>
      <c r="OUV103" s="81"/>
      <c r="OUW103" s="81"/>
      <c r="OUX103" s="81"/>
      <c r="OUY103" s="81"/>
      <c r="OUZ103" s="81"/>
      <c r="OVA103" s="81"/>
      <c r="OVB103" s="81"/>
      <c r="OVC103" s="81"/>
      <c r="OVD103" s="81"/>
      <c r="OVE103" s="81"/>
      <c r="OVF103" s="81"/>
      <c r="OVG103" s="81"/>
      <c r="OVH103" s="81"/>
      <c r="OVI103" s="81"/>
      <c r="OVJ103" s="81"/>
      <c r="OVK103" s="81"/>
      <c r="OVL103" s="81"/>
      <c r="OVM103" s="81"/>
      <c r="OVN103" s="81"/>
      <c r="OVO103" s="81"/>
      <c r="OVP103" s="81"/>
      <c r="OVQ103" s="81"/>
      <c r="OVR103" s="81"/>
      <c r="OVS103" s="81"/>
      <c r="OVT103" s="81"/>
      <c r="OVU103" s="81"/>
      <c r="OVV103" s="81"/>
      <c r="OVW103" s="81"/>
      <c r="OVX103" s="81"/>
      <c r="OVY103" s="81"/>
      <c r="OVZ103" s="81"/>
      <c r="OWA103" s="81"/>
      <c r="OWB103" s="81"/>
      <c r="OWC103" s="81"/>
      <c r="OWD103" s="81"/>
      <c r="OWE103" s="81"/>
      <c r="OWF103" s="81"/>
      <c r="OWG103" s="81"/>
      <c r="OWH103" s="81"/>
      <c r="OWI103" s="81"/>
      <c r="OWJ103" s="81"/>
      <c r="OWK103" s="81"/>
      <c r="OWL103" s="81"/>
      <c r="OWM103" s="81"/>
      <c r="OWN103" s="81"/>
      <c r="OWO103" s="81"/>
      <c r="OWP103" s="81"/>
      <c r="OWQ103" s="81"/>
      <c r="OWR103" s="81"/>
      <c r="OWS103" s="81"/>
      <c r="OWT103" s="81"/>
      <c r="OWU103" s="81"/>
      <c r="OWV103" s="81"/>
      <c r="OWW103" s="81"/>
      <c r="OWX103" s="81"/>
      <c r="OWY103" s="81"/>
      <c r="OWZ103" s="81"/>
      <c r="OXA103" s="81"/>
      <c r="OXB103" s="81"/>
      <c r="OXC103" s="81"/>
      <c r="OXD103" s="81"/>
      <c r="OXE103" s="81"/>
      <c r="OXF103" s="81"/>
      <c r="OXG103" s="81"/>
      <c r="OXH103" s="81"/>
      <c r="OXI103" s="81"/>
      <c r="OXJ103" s="81"/>
      <c r="OXK103" s="81"/>
      <c r="OXL103" s="81"/>
      <c r="OXM103" s="81"/>
      <c r="OXN103" s="81"/>
      <c r="OXO103" s="81"/>
      <c r="OXP103" s="81"/>
      <c r="OXQ103" s="81"/>
      <c r="OXR103" s="81"/>
      <c r="OXS103" s="81"/>
      <c r="OXT103" s="81"/>
      <c r="OXU103" s="81"/>
      <c r="OXV103" s="81"/>
      <c r="OXW103" s="81"/>
      <c r="OXX103" s="81"/>
      <c r="OXY103" s="81"/>
      <c r="OXZ103" s="81"/>
      <c r="OYA103" s="81"/>
      <c r="OYB103" s="81"/>
      <c r="OYC103" s="81"/>
      <c r="OYD103" s="81"/>
      <c r="OYE103" s="81"/>
      <c r="OYF103" s="81"/>
      <c r="OYG103" s="81"/>
      <c r="OYH103" s="81"/>
      <c r="OYI103" s="81"/>
      <c r="OYJ103" s="81"/>
      <c r="OYK103" s="81"/>
      <c r="OYL103" s="81"/>
      <c r="OYM103" s="81"/>
      <c r="OYN103" s="81"/>
      <c r="OYO103" s="81"/>
      <c r="OYP103" s="81"/>
      <c r="OYQ103" s="81"/>
      <c r="OYR103" s="81"/>
      <c r="OYS103" s="81"/>
      <c r="OYT103" s="81"/>
      <c r="OYU103" s="81"/>
      <c r="OYV103" s="81"/>
      <c r="OYW103" s="81"/>
      <c r="OYX103" s="81"/>
      <c r="OYY103" s="81"/>
      <c r="OYZ103" s="81"/>
      <c r="OZA103" s="81"/>
      <c r="OZB103" s="81"/>
      <c r="OZC103" s="81"/>
      <c r="OZD103" s="81"/>
      <c r="OZE103" s="81"/>
      <c r="OZF103" s="81"/>
      <c r="OZG103" s="81"/>
      <c r="OZH103" s="81"/>
      <c r="OZI103" s="81"/>
      <c r="OZJ103" s="81"/>
      <c r="OZK103" s="81"/>
      <c r="OZL103" s="81"/>
      <c r="OZM103" s="81"/>
      <c r="OZN103" s="81"/>
      <c r="OZO103" s="81"/>
      <c r="OZP103" s="81"/>
      <c r="OZQ103" s="81"/>
      <c r="OZR103" s="81"/>
      <c r="OZS103" s="81"/>
      <c r="OZT103" s="81"/>
      <c r="OZU103" s="81"/>
      <c r="OZV103" s="81"/>
      <c r="OZW103" s="81"/>
      <c r="OZX103" s="81"/>
      <c r="OZY103" s="81"/>
      <c r="OZZ103" s="81"/>
      <c r="PAA103" s="81"/>
      <c r="PAB103" s="81"/>
      <c r="PAC103" s="81"/>
      <c r="PAD103" s="81"/>
      <c r="PAE103" s="81"/>
      <c r="PAF103" s="81"/>
      <c r="PAG103" s="81"/>
      <c r="PAH103" s="81"/>
      <c r="PAI103" s="81"/>
      <c r="PAJ103" s="81"/>
      <c r="PAK103" s="81"/>
      <c r="PAL103" s="81"/>
      <c r="PAM103" s="81"/>
      <c r="PAN103" s="81"/>
      <c r="PAO103" s="81"/>
      <c r="PAP103" s="81"/>
      <c r="PAQ103" s="81"/>
      <c r="PAR103" s="81"/>
      <c r="PAS103" s="81"/>
      <c r="PAT103" s="81"/>
      <c r="PAU103" s="81"/>
      <c r="PAV103" s="81"/>
      <c r="PAW103" s="81"/>
      <c r="PAX103" s="81"/>
      <c r="PAY103" s="81"/>
      <c r="PAZ103" s="81"/>
      <c r="PBA103" s="81"/>
      <c r="PBB103" s="81"/>
      <c r="PBC103" s="81"/>
      <c r="PBD103" s="81"/>
      <c r="PBE103" s="81"/>
      <c r="PBF103" s="81"/>
      <c r="PBG103" s="81"/>
      <c r="PBH103" s="81"/>
      <c r="PBI103" s="81"/>
      <c r="PBJ103" s="81"/>
      <c r="PBK103" s="81"/>
      <c r="PBL103" s="81"/>
      <c r="PBM103" s="81"/>
      <c r="PBN103" s="81"/>
      <c r="PBO103" s="81"/>
      <c r="PBP103" s="81"/>
      <c r="PBQ103" s="81"/>
      <c r="PBR103" s="81"/>
      <c r="PBS103" s="81"/>
      <c r="PBT103" s="81"/>
      <c r="PBU103" s="81"/>
      <c r="PBV103" s="81"/>
      <c r="PBW103" s="81"/>
      <c r="PBX103" s="81"/>
      <c r="PBY103" s="81"/>
      <c r="PBZ103" s="81"/>
      <c r="PCA103" s="81"/>
      <c r="PCB103" s="81"/>
      <c r="PCC103" s="81"/>
      <c r="PCD103" s="81"/>
      <c r="PCE103" s="81"/>
      <c r="PCF103" s="81"/>
      <c r="PCG103" s="81"/>
      <c r="PCH103" s="81"/>
      <c r="PCI103" s="81"/>
      <c r="PCJ103" s="81"/>
      <c r="PCK103" s="81"/>
      <c r="PCL103" s="81"/>
      <c r="PCM103" s="81"/>
      <c r="PCN103" s="81"/>
      <c r="PCO103" s="81"/>
      <c r="PCP103" s="81"/>
      <c r="PCQ103" s="81"/>
      <c r="PCR103" s="81"/>
      <c r="PCS103" s="81"/>
      <c r="PCT103" s="81"/>
      <c r="PCU103" s="81"/>
      <c r="PCV103" s="81"/>
      <c r="PCW103" s="81"/>
      <c r="PCX103" s="81"/>
      <c r="PCY103" s="81"/>
      <c r="PCZ103" s="81"/>
      <c r="PDA103" s="81"/>
      <c r="PDB103" s="81"/>
      <c r="PDC103" s="81"/>
      <c r="PDD103" s="81"/>
      <c r="PDE103" s="81"/>
      <c r="PDF103" s="81"/>
      <c r="PDG103" s="81"/>
      <c r="PDH103" s="81"/>
      <c r="PDI103" s="81"/>
      <c r="PDJ103" s="81"/>
      <c r="PDK103" s="81"/>
      <c r="PDL103" s="81"/>
      <c r="PDM103" s="81"/>
      <c r="PDN103" s="81"/>
      <c r="PDO103" s="81"/>
      <c r="PDP103" s="81"/>
      <c r="PDQ103" s="81"/>
      <c r="PDR103" s="81"/>
      <c r="PDS103" s="81"/>
      <c r="PDT103" s="81"/>
      <c r="PDU103" s="81"/>
      <c r="PDV103" s="81"/>
      <c r="PDW103" s="81"/>
      <c r="PDX103" s="81"/>
      <c r="PDY103" s="81"/>
      <c r="PDZ103" s="81"/>
      <c r="PEA103" s="81"/>
      <c r="PEB103" s="81"/>
      <c r="PEC103" s="81"/>
      <c r="PED103" s="81"/>
      <c r="PEE103" s="81"/>
      <c r="PEF103" s="81"/>
      <c r="PEG103" s="81"/>
      <c r="PEH103" s="81"/>
      <c r="PEI103" s="81"/>
      <c r="PEJ103" s="81"/>
      <c r="PEK103" s="81"/>
      <c r="PEL103" s="81"/>
      <c r="PEM103" s="81"/>
      <c r="PEN103" s="81"/>
      <c r="PEO103" s="81"/>
      <c r="PEP103" s="81"/>
      <c r="PEQ103" s="81"/>
      <c r="PER103" s="81"/>
      <c r="PES103" s="81"/>
      <c r="PET103" s="81"/>
      <c r="PEU103" s="81"/>
      <c r="PEV103" s="81"/>
      <c r="PEW103" s="81"/>
      <c r="PEX103" s="81"/>
      <c r="PEY103" s="81"/>
      <c r="PEZ103" s="81"/>
      <c r="PFA103" s="81"/>
      <c r="PFB103" s="81"/>
      <c r="PFC103" s="81"/>
      <c r="PFD103" s="81"/>
      <c r="PFE103" s="81"/>
      <c r="PFF103" s="81"/>
      <c r="PFG103" s="81"/>
      <c r="PFH103" s="81"/>
      <c r="PFI103" s="81"/>
      <c r="PFJ103" s="81"/>
      <c r="PFK103" s="81"/>
      <c r="PFL103" s="81"/>
      <c r="PFM103" s="81"/>
      <c r="PFN103" s="81"/>
      <c r="PFO103" s="81"/>
      <c r="PFP103" s="81"/>
      <c r="PFQ103" s="81"/>
      <c r="PFR103" s="81"/>
      <c r="PFS103" s="81"/>
      <c r="PFT103" s="81"/>
      <c r="PFU103" s="81"/>
      <c r="PFV103" s="81"/>
      <c r="PFW103" s="81"/>
      <c r="PFX103" s="81"/>
      <c r="PFY103" s="81"/>
      <c r="PFZ103" s="81"/>
      <c r="PGA103" s="81"/>
      <c r="PGB103" s="81"/>
      <c r="PGC103" s="81"/>
      <c r="PGD103" s="81"/>
      <c r="PGE103" s="81"/>
      <c r="PGF103" s="81"/>
      <c r="PGG103" s="81"/>
      <c r="PGH103" s="81"/>
      <c r="PGI103" s="81"/>
      <c r="PGJ103" s="81"/>
      <c r="PGK103" s="81"/>
      <c r="PGL103" s="81"/>
      <c r="PGM103" s="81"/>
      <c r="PGN103" s="81"/>
      <c r="PGO103" s="81"/>
      <c r="PGP103" s="81"/>
      <c r="PGQ103" s="81"/>
      <c r="PGR103" s="81"/>
      <c r="PGS103" s="81"/>
      <c r="PGT103" s="81"/>
      <c r="PGU103" s="81"/>
      <c r="PGV103" s="81"/>
      <c r="PGW103" s="81"/>
      <c r="PGX103" s="81"/>
      <c r="PGY103" s="81"/>
      <c r="PGZ103" s="81"/>
      <c r="PHA103" s="81"/>
      <c r="PHB103" s="81"/>
      <c r="PHC103" s="81"/>
      <c r="PHD103" s="81"/>
      <c r="PHE103" s="81"/>
      <c r="PHF103" s="81"/>
      <c r="PHG103" s="81"/>
      <c r="PHH103" s="81"/>
      <c r="PHI103" s="81"/>
      <c r="PHJ103" s="81"/>
      <c r="PHK103" s="81"/>
      <c r="PHL103" s="81"/>
      <c r="PHM103" s="81"/>
      <c r="PHN103" s="81"/>
      <c r="PHO103" s="81"/>
      <c r="PHP103" s="81"/>
      <c r="PHQ103" s="81"/>
      <c r="PHR103" s="81"/>
      <c r="PHS103" s="81"/>
      <c r="PHT103" s="81"/>
      <c r="PHU103" s="81"/>
      <c r="PHV103" s="81"/>
      <c r="PHW103" s="81"/>
      <c r="PHX103" s="81"/>
      <c r="PHY103" s="81"/>
      <c r="PHZ103" s="81"/>
      <c r="PIA103" s="81"/>
      <c r="PIB103" s="81"/>
      <c r="PIC103" s="81"/>
      <c r="PID103" s="81"/>
      <c r="PIE103" s="81"/>
      <c r="PIF103" s="81"/>
      <c r="PIG103" s="81"/>
      <c r="PIH103" s="81"/>
      <c r="PII103" s="81"/>
      <c r="PIJ103" s="81"/>
      <c r="PIK103" s="81"/>
      <c r="PIL103" s="81"/>
      <c r="PIM103" s="81"/>
      <c r="PIN103" s="81"/>
      <c r="PIO103" s="81"/>
      <c r="PIP103" s="81"/>
      <c r="PIQ103" s="81"/>
      <c r="PIR103" s="81"/>
      <c r="PIS103" s="81"/>
      <c r="PIT103" s="81"/>
      <c r="PIU103" s="81"/>
      <c r="PIV103" s="81"/>
      <c r="PIW103" s="81"/>
      <c r="PIX103" s="81"/>
      <c r="PIY103" s="81"/>
      <c r="PIZ103" s="81"/>
      <c r="PJA103" s="81"/>
      <c r="PJB103" s="81"/>
      <c r="PJC103" s="81"/>
      <c r="PJD103" s="81"/>
      <c r="PJE103" s="81"/>
      <c r="PJF103" s="81"/>
      <c r="PJG103" s="81"/>
      <c r="PJH103" s="81"/>
      <c r="PJI103" s="81"/>
      <c r="PJJ103" s="81"/>
      <c r="PJK103" s="81"/>
      <c r="PJL103" s="81"/>
      <c r="PJM103" s="81"/>
      <c r="PJN103" s="81"/>
      <c r="PJO103" s="81"/>
      <c r="PJP103" s="81"/>
      <c r="PJQ103" s="81"/>
      <c r="PJR103" s="81"/>
      <c r="PJS103" s="81"/>
      <c r="PJT103" s="81"/>
      <c r="PJU103" s="81"/>
      <c r="PJV103" s="81"/>
      <c r="PJW103" s="81"/>
      <c r="PJX103" s="81"/>
      <c r="PJY103" s="81"/>
      <c r="PJZ103" s="81"/>
      <c r="PKA103" s="81"/>
      <c r="PKB103" s="81"/>
      <c r="PKC103" s="81"/>
      <c r="PKD103" s="81"/>
      <c r="PKE103" s="81"/>
      <c r="PKF103" s="81"/>
      <c r="PKG103" s="81"/>
      <c r="PKH103" s="81"/>
      <c r="PKI103" s="81"/>
      <c r="PKJ103" s="81"/>
      <c r="PKK103" s="81"/>
      <c r="PKL103" s="81"/>
      <c r="PKM103" s="81"/>
      <c r="PKN103" s="81"/>
      <c r="PKO103" s="81"/>
      <c r="PKP103" s="81"/>
      <c r="PKQ103" s="81"/>
      <c r="PKR103" s="81"/>
      <c r="PKS103" s="81"/>
      <c r="PKT103" s="81"/>
      <c r="PKU103" s="81"/>
      <c r="PKV103" s="81"/>
      <c r="PKW103" s="81"/>
      <c r="PKX103" s="81"/>
      <c r="PKY103" s="81"/>
      <c r="PKZ103" s="81"/>
      <c r="PLA103" s="81"/>
      <c r="PLB103" s="81"/>
      <c r="PLC103" s="81"/>
      <c r="PLD103" s="81"/>
      <c r="PLE103" s="81"/>
      <c r="PLF103" s="81"/>
      <c r="PLG103" s="81"/>
      <c r="PLH103" s="81"/>
      <c r="PLI103" s="81"/>
      <c r="PLJ103" s="81"/>
      <c r="PLK103" s="81"/>
      <c r="PLL103" s="81"/>
      <c r="PLM103" s="81"/>
      <c r="PLN103" s="81"/>
      <c r="PLO103" s="81"/>
      <c r="PLP103" s="81"/>
      <c r="PLQ103" s="81"/>
      <c r="PLR103" s="81"/>
      <c r="PLS103" s="81"/>
      <c r="PLT103" s="81"/>
      <c r="PLU103" s="81"/>
      <c r="PLV103" s="81"/>
      <c r="PLW103" s="81"/>
      <c r="PLX103" s="81"/>
      <c r="PLY103" s="81"/>
      <c r="PLZ103" s="81"/>
      <c r="PMA103" s="81"/>
      <c r="PMB103" s="81"/>
      <c r="PMC103" s="81"/>
      <c r="PMD103" s="81"/>
      <c r="PME103" s="81"/>
      <c r="PMF103" s="81"/>
      <c r="PMG103" s="81"/>
      <c r="PMH103" s="81"/>
      <c r="PMI103" s="81"/>
      <c r="PMJ103" s="81"/>
      <c r="PMK103" s="81"/>
      <c r="PML103" s="81"/>
      <c r="PMM103" s="81"/>
      <c r="PMN103" s="81"/>
      <c r="PMO103" s="81"/>
      <c r="PMP103" s="81"/>
      <c r="PMQ103" s="81"/>
      <c r="PMR103" s="81"/>
      <c r="PMS103" s="81"/>
      <c r="PMT103" s="81"/>
      <c r="PMU103" s="81"/>
      <c r="PMV103" s="81"/>
      <c r="PMW103" s="81"/>
      <c r="PMX103" s="81"/>
      <c r="PMY103" s="81"/>
      <c r="PMZ103" s="81"/>
      <c r="PNA103" s="81"/>
      <c r="PNB103" s="81"/>
      <c r="PNC103" s="81"/>
      <c r="PND103" s="81"/>
      <c r="PNE103" s="81"/>
      <c r="PNF103" s="81"/>
      <c r="PNG103" s="81"/>
      <c r="PNH103" s="81"/>
      <c r="PNI103" s="81"/>
      <c r="PNJ103" s="81"/>
      <c r="PNK103" s="81"/>
      <c r="PNL103" s="81"/>
      <c r="PNM103" s="81"/>
      <c r="PNN103" s="81"/>
      <c r="PNO103" s="81"/>
      <c r="PNP103" s="81"/>
      <c r="PNQ103" s="81"/>
      <c r="PNR103" s="81"/>
      <c r="PNS103" s="81"/>
      <c r="PNT103" s="81"/>
      <c r="PNU103" s="81"/>
      <c r="PNV103" s="81"/>
      <c r="PNW103" s="81"/>
      <c r="PNX103" s="81"/>
      <c r="PNY103" s="81"/>
      <c r="PNZ103" s="81"/>
      <c r="POA103" s="81"/>
      <c r="POB103" s="81"/>
      <c r="POC103" s="81"/>
      <c r="POD103" s="81"/>
      <c r="POE103" s="81"/>
      <c r="POF103" s="81"/>
      <c r="POG103" s="81"/>
      <c r="POH103" s="81"/>
      <c r="POI103" s="81"/>
      <c r="POJ103" s="81"/>
      <c r="POK103" s="81"/>
      <c r="POL103" s="81"/>
      <c r="POM103" s="81"/>
      <c r="PON103" s="81"/>
      <c r="POO103" s="81"/>
      <c r="POP103" s="81"/>
      <c r="POQ103" s="81"/>
      <c r="POR103" s="81"/>
      <c r="POS103" s="81"/>
      <c r="POT103" s="81"/>
      <c r="POU103" s="81"/>
      <c r="POV103" s="81"/>
      <c r="POW103" s="81"/>
      <c r="POX103" s="81"/>
      <c r="POY103" s="81"/>
      <c r="POZ103" s="81"/>
      <c r="PPA103" s="81"/>
      <c r="PPB103" s="81"/>
      <c r="PPC103" s="81"/>
      <c r="PPD103" s="81"/>
      <c r="PPE103" s="81"/>
      <c r="PPF103" s="81"/>
      <c r="PPG103" s="81"/>
      <c r="PPH103" s="81"/>
      <c r="PPI103" s="81"/>
      <c r="PPJ103" s="81"/>
      <c r="PPK103" s="81"/>
      <c r="PPL103" s="81"/>
      <c r="PPM103" s="81"/>
      <c r="PPN103" s="81"/>
      <c r="PPO103" s="81"/>
      <c r="PPP103" s="81"/>
      <c r="PPQ103" s="81"/>
      <c r="PPR103" s="81"/>
      <c r="PPS103" s="81"/>
      <c r="PPT103" s="81"/>
      <c r="PPU103" s="81"/>
      <c r="PPV103" s="81"/>
      <c r="PPW103" s="81"/>
      <c r="PPX103" s="81"/>
      <c r="PPY103" s="81"/>
      <c r="PPZ103" s="81"/>
      <c r="PQA103" s="81"/>
      <c r="PQB103" s="81"/>
      <c r="PQC103" s="81"/>
      <c r="PQD103" s="81"/>
      <c r="PQE103" s="81"/>
      <c r="PQF103" s="81"/>
      <c r="PQG103" s="81"/>
      <c r="PQH103" s="81"/>
      <c r="PQI103" s="81"/>
      <c r="PQJ103" s="81"/>
      <c r="PQK103" s="81"/>
      <c r="PQL103" s="81"/>
      <c r="PQM103" s="81"/>
      <c r="PQN103" s="81"/>
      <c r="PQO103" s="81"/>
      <c r="PQP103" s="81"/>
      <c r="PQQ103" s="81"/>
      <c r="PQR103" s="81"/>
      <c r="PQS103" s="81"/>
      <c r="PQT103" s="81"/>
      <c r="PQU103" s="81"/>
      <c r="PQV103" s="81"/>
      <c r="PQW103" s="81"/>
      <c r="PQX103" s="81"/>
      <c r="PQY103" s="81"/>
      <c r="PQZ103" s="81"/>
      <c r="PRA103" s="81"/>
      <c r="PRB103" s="81"/>
      <c r="PRC103" s="81"/>
      <c r="PRD103" s="81"/>
      <c r="PRE103" s="81"/>
      <c r="PRF103" s="81"/>
      <c r="PRG103" s="81"/>
      <c r="PRH103" s="81"/>
      <c r="PRI103" s="81"/>
      <c r="PRJ103" s="81"/>
      <c r="PRK103" s="81"/>
      <c r="PRL103" s="81"/>
      <c r="PRM103" s="81"/>
      <c r="PRN103" s="81"/>
      <c r="PRO103" s="81"/>
      <c r="PRP103" s="81"/>
      <c r="PRQ103" s="81"/>
      <c r="PRR103" s="81"/>
      <c r="PRS103" s="81"/>
      <c r="PRT103" s="81"/>
      <c r="PRU103" s="81"/>
      <c r="PRV103" s="81"/>
      <c r="PRW103" s="81"/>
      <c r="PRX103" s="81"/>
      <c r="PRY103" s="81"/>
      <c r="PRZ103" s="81"/>
      <c r="PSA103" s="81"/>
      <c r="PSB103" s="81"/>
      <c r="PSC103" s="81"/>
      <c r="PSD103" s="81"/>
      <c r="PSE103" s="81"/>
      <c r="PSF103" s="81"/>
      <c r="PSG103" s="81"/>
      <c r="PSH103" s="81"/>
      <c r="PSI103" s="81"/>
      <c r="PSJ103" s="81"/>
      <c r="PSK103" s="81"/>
      <c r="PSL103" s="81"/>
      <c r="PSM103" s="81"/>
      <c r="PSN103" s="81"/>
      <c r="PSO103" s="81"/>
      <c r="PSP103" s="81"/>
      <c r="PSQ103" s="81"/>
      <c r="PSR103" s="81"/>
      <c r="PSS103" s="81"/>
      <c r="PST103" s="81"/>
      <c r="PSU103" s="81"/>
      <c r="PSV103" s="81"/>
      <c r="PSW103" s="81"/>
      <c r="PSX103" s="81"/>
      <c r="PSY103" s="81"/>
      <c r="PSZ103" s="81"/>
      <c r="PTA103" s="81"/>
      <c r="PTB103" s="81"/>
      <c r="PTC103" s="81"/>
      <c r="PTD103" s="81"/>
      <c r="PTE103" s="81"/>
      <c r="PTF103" s="81"/>
      <c r="PTG103" s="81"/>
      <c r="PTH103" s="81"/>
      <c r="PTI103" s="81"/>
      <c r="PTJ103" s="81"/>
      <c r="PTK103" s="81"/>
      <c r="PTL103" s="81"/>
      <c r="PTM103" s="81"/>
      <c r="PTN103" s="81"/>
      <c r="PTO103" s="81"/>
      <c r="PTP103" s="81"/>
      <c r="PTQ103" s="81"/>
      <c r="PTR103" s="81"/>
      <c r="PTS103" s="81"/>
      <c r="PTT103" s="81"/>
      <c r="PTU103" s="81"/>
      <c r="PTV103" s="81"/>
      <c r="PTW103" s="81"/>
      <c r="PTX103" s="81"/>
      <c r="PTY103" s="81"/>
      <c r="PTZ103" s="81"/>
      <c r="PUA103" s="81"/>
      <c r="PUB103" s="81"/>
      <c r="PUC103" s="81"/>
      <c r="PUD103" s="81"/>
      <c r="PUE103" s="81"/>
      <c r="PUF103" s="81"/>
      <c r="PUG103" s="81"/>
      <c r="PUH103" s="81"/>
      <c r="PUI103" s="81"/>
      <c r="PUJ103" s="81"/>
      <c r="PUK103" s="81"/>
      <c r="PUL103" s="81"/>
      <c r="PUM103" s="81"/>
      <c r="PUN103" s="81"/>
      <c r="PUO103" s="81"/>
      <c r="PUP103" s="81"/>
      <c r="PUQ103" s="81"/>
      <c r="PUR103" s="81"/>
      <c r="PUS103" s="81"/>
      <c r="PUT103" s="81"/>
      <c r="PUU103" s="81"/>
      <c r="PUV103" s="81"/>
      <c r="PUW103" s="81"/>
      <c r="PUX103" s="81"/>
      <c r="PUY103" s="81"/>
      <c r="PUZ103" s="81"/>
      <c r="PVA103" s="81"/>
      <c r="PVB103" s="81"/>
      <c r="PVC103" s="81"/>
      <c r="PVD103" s="81"/>
      <c r="PVE103" s="81"/>
      <c r="PVF103" s="81"/>
      <c r="PVG103" s="81"/>
      <c r="PVH103" s="81"/>
      <c r="PVI103" s="81"/>
      <c r="PVJ103" s="81"/>
      <c r="PVK103" s="81"/>
      <c r="PVL103" s="81"/>
      <c r="PVM103" s="81"/>
      <c r="PVN103" s="81"/>
      <c r="PVO103" s="81"/>
      <c r="PVP103" s="81"/>
      <c r="PVQ103" s="81"/>
      <c r="PVR103" s="81"/>
      <c r="PVS103" s="81"/>
      <c r="PVT103" s="81"/>
      <c r="PVU103" s="81"/>
      <c r="PVV103" s="81"/>
      <c r="PVW103" s="81"/>
      <c r="PVX103" s="81"/>
      <c r="PVY103" s="81"/>
      <c r="PVZ103" s="81"/>
      <c r="PWA103" s="81"/>
      <c r="PWB103" s="81"/>
      <c r="PWC103" s="81"/>
      <c r="PWD103" s="81"/>
      <c r="PWE103" s="81"/>
      <c r="PWF103" s="81"/>
      <c r="PWG103" s="81"/>
      <c r="PWH103" s="81"/>
      <c r="PWI103" s="81"/>
      <c r="PWJ103" s="81"/>
      <c r="PWK103" s="81"/>
      <c r="PWL103" s="81"/>
      <c r="PWM103" s="81"/>
      <c r="PWN103" s="81"/>
      <c r="PWO103" s="81"/>
      <c r="PWP103" s="81"/>
      <c r="PWQ103" s="81"/>
      <c r="PWR103" s="81"/>
      <c r="PWS103" s="81"/>
      <c r="PWT103" s="81"/>
      <c r="PWU103" s="81"/>
      <c r="PWV103" s="81"/>
      <c r="PWW103" s="81"/>
      <c r="PWX103" s="81"/>
      <c r="PWY103" s="81"/>
      <c r="PWZ103" s="81"/>
      <c r="PXA103" s="81"/>
      <c r="PXB103" s="81"/>
      <c r="PXC103" s="81"/>
      <c r="PXD103" s="81"/>
      <c r="PXE103" s="81"/>
      <c r="PXF103" s="81"/>
      <c r="PXG103" s="81"/>
      <c r="PXH103" s="81"/>
      <c r="PXI103" s="81"/>
      <c r="PXJ103" s="81"/>
      <c r="PXK103" s="81"/>
      <c r="PXL103" s="81"/>
      <c r="PXM103" s="81"/>
      <c r="PXN103" s="81"/>
      <c r="PXO103" s="81"/>
      <c r="PXP103" s="81"/>
      <c r="PXQ103" s="81"/>
      <c r="PXR103" s="81"/>
      <c r="PXS103" s="81"/>
      <c r="PXT103" s="81"/>
      <c r="PXU103" s="81"/>
      <c r="PXV103" s="81"/>
      <c r="PXW103" s="81"/>
      <c r="PXX103" s="81"/>
      <c r="PXY103" s="81"/>
      <c r="PXZ103" s="81"/>
      <c r="PYA103" s="81"/>
      <c r="PYB103" s="81"/>
      <c r="PYC103" s="81"/>
      <c r="PYD103" s="81"/>
      <c r="PYE103" s="81"/>
      <c r="PYF103" s="81"/>
      <c r="PYG103" s="81"/>
      <c r="PYH103" s="81"/>
      <c r="PYI103" s="81"/>
      <c r="PYJ103" s="81"/>
      <c r="PYK103" s="81"/>
      <c r="PYL103" s="81"/>
      <c r="PYM103" s="81"/>
      <c r="PYN103" s="81"/>
      <c r="PYO103" s="81"/>
      <c r="PYP103" s="81"/>
      <c r="PYQ103" s="81"/>
      <c r="PYR103" s="81"/>
      <c r="PYS103" s="81"/>
      <c r="PYT103" s="81"/>
      <c r="PYU103" s="81"/>
      <c r="PYV103" s="81"/>
      <c r="PYW103" s="81"/>
      <c r="PYX103" s="81"/>
      <c r="PYY103" s="81"/>
      <c r="PYZ103" s="81"/>
      <c r="PZA103" s="81"/>
      <c r="PZB103" s="81"/>
      <c r="PZC103" s="81"/>
      <c r="PZD103" s="81"/>
      <c r="PZE103" s="81"/>
      <c r="PZF103" s="81"/>
      <c r="PZG103" s="81"/>
      <c r="PZH103" s="81"/>
      <c r="PZI103" s="81"/>
      <c r="PZJ103" s="81"/>
      <c r="PZK103" s="81"/>
      <c r="PZL103" s="81"/>
      <c r="PZM103" s="81"/>
      <c r="PZN103" s="81"/>
      <c r="PZO103" s="81"/>
      <c r="PZP103" s="81"/>
      <c r="PZQ103" s="81"/>
      <c r="PZR103" s="81"/>
      <c r="PZS103" s="81"/>
      <c r="PZT103" s="81"/>
      <c r="PZU103" s="81"/>
      <c r="PZV103" s="81"/>
      <c r="PZW103" s="81"/>
      <c r="PZX103" s="81"/>
      <c r="PZY103" s="81"/>
      <c r="PZZ103" s="81"/>
      <c r="QAA103" s="81"/>
      <c r="QAB103" s="81"/>
      <c r="QAC103" s="81"/>
      <c r="QAD103" s="81"/>
      <c r="QAE103" s="81"/>
      <c r="QAF103" s="81"/>
      <c r="QAG103" s="81"/>
      <c r="QAH103" s="81"/>
      <c r="QAI103" s="81"/>
      <c r="QAJ103" s="81"/>
      <c r="QAK103" s="81"/>
      <c r="QAL103" s="81"/>
      <c r="QAM103" s="81"/>
      <c r="QAN103" s="81"/>
      <c r="QAO103" s="81"/>
      <c r="QAP103" s="81"/>
      <c r="QAQ103" s="81"/>
      <c r="QAR103" s="81"/>
      <c r="QAS103" s="81"/>
      <c r="QAT103" s="81"/>
      <c r="QAU103" s="81"/>
      <c r="QAV103" s="81"/>
      <c r="QAW103" s="81"/>
      <c r="QAX103" s="81"/>
      <c r="QAY103" s="81"/>
      <c r="QAZ103" s="81"/>
      <c r="QBA103" s="81"/>
      <c r="QBB103" s="81"/>
      <c r="QBC103" s="81"/>
      <c r="QBD103" s="81"/>
      <c r="QBE103" s="81"/>
      <c r="QBF103" s="81"/>
      <c r="QBG103" s="81"/>
      <c r="QBH103" s="81"/>
      <c r="QBI103" s="81"/>
      <c r="QBJ103" s="81"/>
      <c r="QBK103" s="81"/>
      <c r="QBL103" s="81"/>
      <c r="QBM103" s="81"/>
      <c r="QBN103" s="81"/>
      <c r="QBO103" s="81"/>
      <c r="QBP103" s="81"/>
      <c r="QBQ103" s="81"/>
      <c r="QBR103" s="81"/>
      <c r="QBS103" s="81"/>
      <c r="QBT103" s="81"/>
      <c r="QBU103" s="81"/>
      <c r="QBV103" s="81"/>
      <c r="QBW103" s="81"/>
      <c r="QBX103" s="81"/>
      <c r="QBY103" s="81"/>
      <c r="QBZ103" s="81"/>
      <c r="QCA103" s="81"/>
      <c r="QCB103" s="81"/>
      <c r="QCC103" s="81"/>
      <c r="QCD103" s="81"/>
      <c r="QCE103" s="81"/>
      <c r="QCF103" s="81"/>
      <c r="QCG103" s="81"/>
      <c r="QCH103" s="81"/>
      <c r="QCI103" s="81"/>
      <c r="QCJ103" s="81"/>
      <c r="QCK103" s="81"/>
      <c r="QCL103" s="81"/>
      <c r="QCM103" s="81"/>
      <c r="QCN103" s="81"/>
      <c r="QCO103" s="81"/>
      <c r="QCP103" s="81"/>
      <c r="QCQ103" s="81"/>
      <c r="QCR103" s="81"/>
      <c r="QCS103" s="81"/>
      <c r="QCT103" s="81"/>
      <c r="QCU103" s="81"/>
      <c r="QCV103" s="81"/>
      <c r="QCW103" s="81"/>
      <c r="QCX103" s="81"/>
      <c r="QCY103" s="81"/>
      <c r="QCZ103" s="81"/>
      <c r="QDA103" s="81"/>
      <c r="QDB103" s="81"/>
      <c r="QDC103" s="81"/>
      <c r="QDD103" s="81"/>
      <c r="QDE103" s="81"/>
      <c r="QDF103" s="81"/>
      <c r="QDG103" s="81"/>
      <c r="QDH103" s="81"/>
      <c r="QDI103" s="81"/>
      <c r="QDJ103" s="81"/>
      <c r="QDK103" s="81"/>
      <c r="QDL103" s="81"/>
      <c r="QDM103" s="81"/>
      <c r="QDN103" s="81"/>
      <c r="QDO103" s="81"/>
      <c r="QDP103" s="81"/>
      <c r="QDQ103" s="81"/>
      <c r="QDR103" s="81"/>
      <c r="QDS103" s="81"/>
      <c r="QDT103" s="81"/>
      <c r="QDU103" s="81"/>
      <c r="QDV103" s="81"/>
      <c r="QDW103" s="81"/>
      <c r="QDX103" s="81"/>
      <c r="QDY103" s="81"/>
      <c r="QDZ103" s="81"/>
      <c r="QEA103" s="81"/>
      <c r="QEB103" s="81"/>
      <c r="QEC103" s="81"/>
      <c r="QED103" s="81"/>
      <c r="QEE103" s="81"/>
      <c r="QEF103" s="81"/>
      <c r="QEG103" s="81"/>
      <c r="QEH103" s="81"/>
      <c r="QEI103" s="81"/>
      <c r="QEJ103" s="81"/>
      <c r="QEK103" s="81"/>
      <c r="QEL103" s="81"/>
      <c r="QEM103" s="81"/>
      <c r="QEN103" s="81"/>
      <c r="QEO103" s="81"/>
      <c r="QEP103" s="81"/>
      <c r="QEQ103" s="81"/>
      <c r="QER103" s="81"/>
      <c r="QES103" s="81"/>
      <c r="QET103" s="81"/>
      <c r="QEU103" s="81"/>
      <c r="QEV103" s="81"/>
      <c r="QEW103" s="81"/>
      <c r="QEX103" s="81"/>
      <c r="QEY103" s="81"/>
      <c r="QEZ103" s="81"/>
      <c r="QFA103" s="81"/>
      <c r="QFB103" s="81"/>
      <c r="QFC103" s="81"/>
      <c r="QFD103" s="81"/>
      <c r="QFE103" s="81"/>
      <c r="QFF103" s="81"/>
      <c r="QFG103" s="81"/>
      <c r="QFH103" s="81"/>
      <c r="QFI103" s="81"/>
      <c r="QFJ103" s="81"/>
      <c r="QFK103" s="81"/>
      <c r="QFL103" s="81"/>
      <c r="QFM103" s="81"/>
      <c r="QFN103" s="81"/>
      <c r="QFO103" s="81"/>
      <c r="QFP103" s="81"/>
      <c r="QFQ103" s="81"/>
      <c r="QFR103" s="81"/>
      <c r="QFS103" s="81"/>
      <c r="QFT103" s="81"/>
      <c r="QFU103" s="81"/>
      <c r="QFV103" s="81"/>
      <c r="QFW103" s="81"/>
      <c r="QFX103" s="81"/>
      <c r="QFY103" s="81"/>
      <c r="QFZ103" s="81"/>
      <c r="QGA103" s="81"/>
      <c r="QGB103" s="81"/>
      <c r="QGC103" s="81"/>
      <c r="QGD103" s="81"/>
      <c r="QGE103" s="81"/>
      <c r="QGF103" s="81"/>
      <c r="QGG103" s="81"/>
      <c r="QGH103" s="81"/>
      <c r="QGI103" s="81"/>
      <c r="QGJ103" s="81"/>
      <c r="QGK103" s="81"/>
      <c r="QGL103" s="81"/>
      <c r="QGM103" s="81"/>
      <c r="QGN103" s="81"/>
      <c r="QGO103" s="81"/>
      <c r="QGP103" s="81"/>
      <c r="QGQ103" s="81"/>
      <c r="QGR103" s="81"/>
      <c r="QGS103" s="81"/>
      <c r="QGT103" s="81"/>
      <c r="QGU103" s="81"/>
      <c r="QGV103" s="81"/>
      <c r="QGW103" s="81"/>
      <c r="QGX103" s="81"/>
      <c r="QGY103" s="81"/>
      <c r="QGZ103" s="81"/>
      <c r="QHA103" s="81"/>
      <c r="QHB103" s="81"/>
      <c r="QHC103" s="81"/>
      <c r="QHD103" s="81"/>
      <c r="QHE103" s="81"/>
      <c r="QHF103" s="81"/>
      <c r="QHG103" s="81"/>
      <c r="QHH103" s="81"/>
      <c r="QHI103" s="81"/>
      <c r="QHJ103" s="81"/>
      <c r="QHK103" s="81"/>
      <c r="QHL103" s="81"/>
      <c r="QHM103" s="81"/>
      <c r="QHN103" s="81"/>
      <c r="QHO103" s="81"/>
      <c r="QHP103" s="81"/>
      <c r="QHQ103" s="81"/>
      <c r="QHR103" s="81"/>
      <c r="QHS103" s="81"/>
      <c r="QHT103" s="81"/>
      <c r="QHU103" s="81"/>
      <c r="QHV103" s="81"/>
      <c r="QHW103" s="81"/>
      <c r="QHX103" s="81"/>
      <c r="QHY103" s="81"/>
      <c r="QHZ103" s="81"/>
      <c r="QIA103" s="81"/>
      <c r="QIB103" s="81"/>
      <c r="QIC103" s="81"/>
      <c r="QID103" s="81"/>
      <c r="QIE103" s="81"/>
      <c r="QIF103" s="81"/>
      <c r="QIG103" s="81"/>
      <c r="QIH103" s="81"/>
      <c r="QII103" s="81"/>
      <c r="QIJ103" s="81"/>
      <c r="QIK103" s="81"/>
      <c r="QIL103" s="81"/>
      <c r="QIM103" s="81"/>
      <c r="QIN103" s="81"/>
      <c r="QIO103" s="81"/>
      <c r="QIP103" s="81"/>
      <c r="QIQ103" s="81"/>
      <c r="QIR103" s="81"/>
      <c r="QIS103" s="81"/>
      <c r="QIT103" s="81"/>
      <c r="QIU103" s="81"/>
      <c r="QIV103" s="81"/>
      <c r="QIW103" s="81"/>
      <c r="QIX103" s="81"/>
      <c r="QIY103" s="81"/>
      <c r="QIZ103" s="81"/>
      <c r="QJA103" s="81"/>
      <c r="QJB103" s="81"/>
      <c r="QJC103" s="81"/>
      <c r="QJD103" s="81"/>
      <c r="QJE103" s="81"/>
      <c r="QJF103" s="81"/>
      <c r="QJG103" s="81"/>
      <c r="QJH103" s="81"/>
      <c r="QJI103" s="81"/>
      <c r="QJJ103" s="81"/>
      <c r="QJK103" s="81"/>
      <c r="QJL103" s="81"/>
      <c r="QJM103" s="81"/>
      <c r="QJN103" s="81"/>
      <c r="QJO103" s="81"/>
      <c r="QJP103" s="81"/>
      <c r="QJQ103" s="81"/>
      <c r="QJR103" s="81"/>
      <c r="QJS103" s="81"/>
      <c r="QJT103" s="81"/>
      <c r="QJU103" s="81"/>
      <c r="QJV103" s="81"/>
      <c r="QJW103" s="81"/>
      <c r="QJX103" s="81"/>
      <c r="QJY103" s="81"/>
      <c r="QJZ103" s="81"/>
      <c r="QKA103" s="81"/>
      <c r="QKB103" s="81"/>
      <c r="QKC103" s="81"/>
      <c r="QKD103" s="81"/>
      <c r="QKE103" s="81"/>
      <c r="QKF103" s="81"/>
      <c r="QKG103" s="81"/>
      <c r="QKH103" s="81"/>
      <c r="QKI103" s="81"/>
      <c r="QKJ103" s="81"/>
      <c r="QKK103" s="81"/>
      <c r="QKL103" s="81"/>
      <c r="QKM103" s="81"/>
      <c r="QKN103" s="81"/>
      <c r="QKO103" s="81"/>
      <c r="QKP103" s="81"/>
      <c r="QKQ103" s="81"/>
      <c r="QKR103" s="81"/>
      <c r="QKS103" s="81"/>
      <c r="QKT103" s="81"/>
      <c r="QKU103" s="81"/>
      <c r="QKV103" s="81"/>
      <c r="QKW103" s="81"/>
      <c r="QKX103" s="81"/>
      <c r="QKY103" s="81"/>
      <c r="QKZ103" s="81"/>
      <c r="QLA103" s="81"/>
      <c r="QLB103" s="81"/>
      <c r="QLC103" s="81"/>
      <c r="QLD103" s="81"/>
      <c r="QLE103" s="81"/>
      <c r="QLF103" s="81"/>
      <c r="QLG103" s="81"/>
      <c r="QLH103" s="81"/>
      <c r="QLI103" s="81"/>
      <c r="QLJ103" s="81"/>
      <c r="QLK103" s="81"/>
      <c r="QLL103" s="81"/>
      <c r="QLM103" s="81"/>
      <c r="QLN103" s="81"/>
      <c r="QLO103" s="81"/>
      <c r="QLP103" s="81"/>
      <c r="QLQ103" s="81"/>
      <c r="QLR103" s="81"/>
      <c r="QLS103" s="81"/>
      <c r="QLT103" s="81"/>
      <c r="QLU103" s="81"/>
      <c r="QLV103" s="81"/>
      <c r="QLW103" s="81"/>
      <c r="QLX103" s="81"/>
      <c r="QLY103" s="81"/>
      <c r="QLZ103" s="81"/>
      <c r="QMA103" s="81"/>
      <c r="QMB103" s="81"/>
      <c r="QMC103" s="81"/>
      <c r="QMD103" s="81"/>
      <c r="QME103" s="81"/>
      <c r="QMF103" s="81"/>
      <c r="QMG103" s="81"/>
      <c r="QMH103" s="81"/>
      <c r="QMI103" s="81"/>
      <c r="QMJ103" s="81"/>
      <c r="QMK103" s="81"/>
      <c r="QML103" s="81"/>
      <c r="QMM103" s="81"/>
      <c r="QMN103" s="81"/>
      <c r="QMO103" s="81"/>
      <c r="QMP103" s="81"/>
      <c r="QMQ103" s="81"/>
      <c r="QMR103" s="81"/>
      <c r="QMS103" s="81"/>
      <c r="QMT103" s="81"/>
      <c r="QMU103" s="81"/>
      <c r="QMV103" s="81"/>
      <c r="QMW103" s="81"/>
      <c r="QMX103" s="81"/>
      <c r="QMY103" s="81"/>
      <c r="QMZ103" s="81"/>
      <c r="QNA103" s="81"/>
      <c r="QNB103" s="81"/>
      <c r="QNC103" s="81"/>
      <c r="QND103" s="81"/>
      <c r="QNE103" s="81"/>
      <c r="QNF103" s="81"/>
      <c r="QNG103" s="81"/>
      <c r="QNH103" s="81"/>
      <c r="QNI103" s="81"/>
      <c r="QNJ103" s="81"/>
      <c r="QNK103" s="81"/>
      <c r="QNL103" s="81"/>
      <c r="QNM103" s="81"/>
      <c r="QNN103" s="81"/>
      <c r="QNO103" s="81"/>
      <c r="QNP103" s="81"/>
      <c r="QNQ103" s="81"/>
      <c r="QNR103" s="81"/>
      <c r="QNS103" s="81"/>
      <c r="QNT103" s="81"/>
      <c r="QNU103" s="81"/>
      <c r="QNV103" s="81"/>
      <c r="QNW103" s="81"/>
      <c r="QNX103" s="81"/>
      <c r="QNY103" s="81"/>
      <c r="QNZ103" s="81"/>
      <c r="QOA103" s="81"/>
      <c r="QOB103" s="81"/>
      <c r="QOC103" s="81"/>
      <c r="QOD103" s="81"/>
      <c r="QOE103" s="81"/>
      <c r="QOF103" s="81"/>
      <c r="QOG103" s="81"/>
      <c r="QOH103" s="81"/>
      <c r="QOI103" s="81"/>
      <c r="QOJ103" s="81"/>
      <c r="QOK103" s="81"/>
      <c r="QOL103" s="81"/>
      <c r="QOM103" s="81"/>
      <c r="QON103" s="81"/>
      <c r="QOO103" s="81"/>
      <c r="QOP103" s="81"/>
      <c r="QOQ103" s="81"/>
      <c r="QOR103" s="81"/>
      <c r="QOS103" s="81"/>
      <c r="QOT103" s="81"/>
      <c r="QOU103" s="81"/>
      <c r="QOV103" s="81"/>
      <c r="QOW103" s="81"/>
      <c r="QOX103" s="81"/>
      <c r="QOY103" s="81"/>
      <c r="QOZ103" s="81"/>
      <c r="QPA103" s="81"/>
      <c r="QPB103" s="81"/>
      <c r="QPC103" s="81"/>
      <c r="QPD103" s="81"/>
      <c r="QPE103" s="81"/>
      <c r="QPF103" s="81"/>
      <c r="QPG103" s="81"/>
      <c r="QPH103" s="81"/>
      <c r="QPI103" s="81"/>
      <c r="QPJ103" s="81"/>
      <c r="QPK103" s="81"/>
      <c r="QPL103" s="81"/>
      <c r="QPM103" s="81"/>
      <c r="QPN103" s="81"/>
      <c r="QPO103" s="81"/>
      <c r="QPP103" s="81"/>
      <c r="QPQ103" s="81"/>
      <c r="QPR103" s="81"/>
      <c r="QPS103" s="81"/>
      <c r="QPT103" s="81"/>
      <c r="QPU103" s="81"/>
      <c r="QPV103" s="81"/>
      <c r="QPW103" s="81"/>
      <c r="QPX103" s="81"/>
      <c r="QPY103" s="81"/>
      <c r="QPZ103" s="81"/>
      <c r="QQA103" s="81"/>
      <c r="QQB103" s="81"/>
      <c r="QQC103" s="81"/>
      <c r="QQD103" s="81"/>
      <c r="QQE103" s="81"/>
      <c r="QQF103" s="81"/>
      <c r="QQG103" s="81"/>
      <c r="QQH103" s="81"/>
      <c r="QQI103" s="81"/>
      <c r="QQJ103" s="81"/>
      <c r="QQK103" s="81"/>
      <c r="QQL103" s="81"/>
      <c r="QQM103" s="81"/>
      <c r="QQN103" s="81"/>
      <c r="QQO103" s="81"/>
      <c r="QQP103" s="81"/>
      <c r="QQQ103" s="81"/>
      <c r="QQR103" s="81"/>
      <c r="QQS103" s="81"/>
      <c r="QQT103" s="81"/>
      <c r="QQU103" s="81"/>
      <c r="QQV103" s="81"/>
      <c r="QQW103" s="81"/>
      <c r="QQX103" s="81"/>
      <c r="QQY103" s="81"/>
      <c r="QQZ103" s="81"/>
      <c r="QRA103" s="81"/>
      <c r="QRB103" s="81"/>
      <c r="QRC103" s="81"/>
      <c r="QRD103" s="81"/>
      <c r="QRE103" s="81"/>
      <c r="QRF103" s="81"/>
      <c r="QRG103" s="81"/>
      <c r="QRH103" s="81"/>
      <c r="QRI103" s="81"/>
      <c r="QRJ103" s="81"/>
      <c r="QRK103" s="81"/>
      <c r="QRL103" s="81"/>
      <c r="QRM103" s="81"/>
      <c r="QRN103" s="81"/>
      <c r="QRO103" s="81"/>
      <c r="QRP103" s="81"/>
      <c r="QRQ103" s="81"/>
      <c r="QRR103" s="81"/>
      <c r="QRS103" s="81"/>
      <c r="QRT103" s="81"/>
      <c r="QRU103" s="81"/>
      <c r="QRV103" s="81"/>
      <c r="QRW103" s="81"/>
      <c r="QRX103" s="81"/>
      <c r="QRY103" s="81"/>
      <c r="QRZ103" s="81"/>
      <c r="QSA103" s="81"/>
      <c r="QSB103" s="81"/>
      <c r="QSC103" s="81"/>
      <c r="QSD103" s="81"/>
      <c r="QSE103" s="81"/>
      <c r="QSF103" s="81"/>
      <c r="QSG103" s="81"/>
      <c r="QSH103" s="81"/>
      <c r="QSI103" s="81"/>
      <c r="QSJ103" s="81"/>
      <c r="QSK103" s="81"/>
      <c r="QSL103" s="81"/>
      <c r="QSM103" s="81"/>
      <c r="QSN103" s="81"/>
      <c r="QSO103" s="81"/>
      <c r="QSP103" s="81"/>
      <c r="QSQ103" s="81"/>
      <c r="QSR103" s="81"/>
      <c r="QSS103" s="81"/>
      <c r="QST103" s="81"/>
      <c r="QSU103" s="81"/>
      <c r="QSV103" s="81"/>
      <c r="QSW103" s="81"/>
      <c r="QSX103" s="81"/>
      <c r="QSY103" s="81"/>
      <c r="QSZ103" s="81"/>
      <c r="QTA103" s="81"/>
      <c r="QTB103" s="81"/>
      <c r="QTC103" s="81"/>
      <c r="QTD103" s="81"/>
      <c r="QTE103" s="81"/>
      <c r="QTF103" s="81"/>
      <c r="QTG103" s="81"/>
      <c r="QTH103" s="81"/>
      <c r="QTI103" s="81"/>
      <c r="QTJ103" s="81"/>
      <c r="QTK103" s="81"/>
      <c r="QTL103" s="81"/>
      <c r="QTM103" s="81"/>
      <c r="QTN103" s="81"/>
      <c r="QTO103" s="81"/>
      <c r="QTP103" s="81"/>
      <c r="QTQ103" s="81"/>
      <c r="QTR103" s="81"/>
      <c r="QTS103" s="81"/>
      <c r="QTT103" s="81"/>
      <c r="QTU103" s="81"/>
      <c r="QTV103" s="81"/>
      <c r="QTW103" s="81"/>
      <c r="QTX103" s="81"/>
      <c r="QTY103" s="81"/>
      <c r="QTZ103" s="81"/>
      <c r="QUA103" s="81"/>
      <c r="QUB103" s="81"/>
      <c r="QUC103" s="81"/>
      <c r="QUD103" s="81"/>
      <c r="QUE103" s="81"/>
      <c r="QUF103" s="81"/>
      <c r="QUG103" s="81"/>
      <c r="QUH103" s="81"/>
      <c r="QUI103" s="81"/>
      <c r="QUJ103" s="81"/>
      <c r="QUK103" s="81"/>
      <c r="QUL103" s="81"/>
      <c r="QUM103" s="81"/>
      <c r="QUN103" s="81"/>
      <c r="QUO103" s="81"/>
      <c r="QUP103" s="81"/>
      <c r="QUQ103" s="81"/>
      <c r="QUR103" s="81"/>
      <c r="QUS103" s="81"/>
      <c r="QUT103" s="81"/>
      <c r="QUU103" s="81"/>
      <c r="QUV103" s="81"/>
      <c r="QUW103" s="81"/>
      <c r="QUX103" s="81"/>
      <c r="QUY103" s="81"/>
      <c r="QUZ103" s="81"/>
      <c r="QVA103" s="81"/>
      <c r="QVB103" s="81"/>
      <c r="QVC103" s="81"/>
      <c r="QVD103" s="81"/>
      <c r="QVE103" s="81"/>
      <c r="QVF103" s="81"/>
      <c r="QVG103" s="81"/>
      <c r="QVH103" s="81"/>
      <c r="QVI103" s="81"/>
      <c r="QVJ103" s="81"/>
      <c r="QVK103" s="81"/>
      <c r="QVL103" s="81"/>
      <c r="QVM103" s="81"/>
      <c r="QVN103" s="81"/>
      <c r="QVO103" s="81"/>
      <c r="QVP103" s="81"/>
      <c r="QVQ103" s="81"/>
      <c r="QVR103" s="81"/>
      <c r="QVS103" s="81"/>
      <c r="QVT103" s="81"/>
      <c r="QVU103" s="81"/>
      <c r="QVV103" s="81"/>
      <c r="QVW103" s="81"/>
      <c r="QVX103" s="81"/>
      <c r="QVY103" s="81"/>
      <c r="QVZ103" s="81"/>
      <c r="QWA103" s="81"/>
      <c r="QWB103" s="81"/>
      <c r="QWC103" s="81"/>
      <c r="QWD103" s="81"/>
      <c r="QWE103" s="81"/>
      <c r="QWF103" s="81"/>
      <c r="QWG103" s="81"/>
      <c r="QWH103" s="81"/>
      <c r="QWI103" s="81"/>
      <c r="QWJ103" s="81"/>
      <c r="QWK103" s="81"/>
      <c r="QWL103" s="81"/>
      <c r="QWM103" s="81"/>
      <c r="QWN103" s="81"/>
      <c r="QWO103" s="81"/>
      <c r="QWP103" s="81"/>
      <c r="QWQ103" s="81"/>
      <c r="QWR103" s="81"/>
      <c r="QWS103" s="81"/>
      <c r="QWT103" s="81"/>
      <c r="QWU103" s="81"/>
      <c r="QWV103" s="81"/>
      <c r="QWW103" s="81"/>
      <c r="QWX103" s="81"/>
      <c r="QWY103" s="81"/>
      <c r="QWZ103" s="81"/>
      <c r="QXA103" s="81"/>
      <c r="QXB103" s="81"/>
      <c r="QXC103" s="81"/>
      <c r="QXD103" s="81"/>
      <c r="QXE103" s="81"/>
      <c r="QXF103" s="81"/>
      <c r="QXG103" s="81"/>
      <c r="QXH103" s="81"/>
      <c r="QXI103" s="81"/>
      <c r="QXJ103" s="81"/>
      <c r="QXK103" s="81"/>
      <c r="QXL103" s="81"/>
      <c r="QXM103" s="81"/>
      <c r="QXN103" s="81"/>
      <c r="QXO103" s="81"/>
      <c r="QXP103" s="81"/>
      <c r="QXQ103" s="81"/>
      <c r="QXR103" s="81"/>
      <c r="QXS103" s="81"/>
      <c r="QXT103" s="81"/>
      <c r="QXU103" s="81"/>
      <c r="QXV103" s="81"/>
      <c r="QXW103" s="81"/>
      <c r="QXX103" s="81"/>
      <c r="QXY103" s="81"/>
      <c r="QXZ103" s="81"/>
      <c r="QYA103" s="81"/>
      <c r="QYB103" s="81"/>
      <c r="QYC103" s="81"/>
      <c r="QYD103" s="81"/>
      <c r="QYE103" s="81"/>
      <c r="QYF103" s="81"/>
      <c r="QYG103" s="81"/>
      <c r="QYH103" s="81"/>
      <c r="QYI103" s="81"/>
      <c r="QYJ103" s="81"/>
      <c r="QYK103" s="81"/>
      <c r="QYL103" s="81"/>
      <c r="QYM103" s="81"/>
      <c r="QYN103" s="81"/>
      <c r="QYO103" s="81"/>
      <c r="QYP103" s="81"/>
      <c r="QYQ103" s="81"/>
      <c r="QYR103" s="81"/>
      <c r="QYS103" s="81"/>
      <c r="QYT103" s="81"/>
      <c r="QYU103" s="81"/>
      <c r="QYV103" s="81"/>
      <c r="QYW103" s="81"/>
      <c r="QYX103" s="81"/>
      <c r="QYY103" s="81"/>
      <c r="QYZ103" s="81"/>
      <c r="QZA103" s="81"/>
      <c r="QZB103" s="81"/>
      <c r="QZC103" s="81"/>
      <c r="QZD103" s="81"/>
      <c r="QZE103" s="81"/>
      <c r="QZF103" s="81"/>
      <c r="QZG103" s="81"/>
      <c r="QZH103" s="81"/>
      <c r="QZI103" s="81"/>
      <c r="QZJ103" s="81"/>
      <c r="QZK103" s="81"/>
      <c r="QZL103" s="81"/>
      <c r="QZM103" s="81"/>
      <c r="QZN103" s="81"/>
      <c r="QZO103" s="81"/>
      <c r="QZP103" s="81"/>
      <c r="QZQ103" s="81"/>
      <c r="QZR103" s="81"/>
      <c r="QZS103" s="81"/>
      <c r="QZT103" s="81"/>
      <c r="QZU103" s="81"/>
      <c r="QZV103" s="81"/>
      <c r="QZW103" s="81"/>
      <c r="QZX103" s="81"/>
      <c r="QZY103" s="81"/>
      <c r="QZZ103" s="81"/>
      <c r="RAA103" s="81"/>
      <c r="RAB103" s="81"/>
      <c r="RAC103" s="81"/>
      <c r="RAD103" s="81"/>
      <c r="RAE103" s="81"/>
      <c r="RAF103" s="81"/>
      <c r="RAG103" s="81"/>
      <c r="RAH103" s="81"/>
      <c r="RAI103" s="81"/>
      <c r="RAJ103" s="81"/>
      <c r="RAK103" s="81"/>
      <c r="RAL103" s="81"/>
      <c r="RAM103" s="81"/>
      <c r="RAN103" s="81"/>
      <c r="RAO103" s="81"/>
      <c r="RAP103" s="81"/>
      <c r="RAQ103" s="81"/>
      <c r="RAR103" s="81"/>
      <c r="RAS103" s="81"/>
      <c r="RAT103" s="81"/>
      <c r="RAU103" s="81"/>
      <c r="RAV103" s="81"/>
      <c r="RAW103" s="81"/>
      <c r="RAX103" s="81"/>
      <c r="RAY103" s="81"/>
      <c r="RAZ103" s="81"/>
      <c r="RBA103" s="81"/>
      <c r="RBB103" s="81"/>
      <c r="RBC103" s="81"/>
      <c r="RBD103" s="81"/>
      <c r="RBE103" s="81"/>
      <c r="RBF103" s="81"/>
      <c r="RBG103" s="81"/>
      <c r="RBH103" s="81"/>
      <c r="RBI103" s="81"/>
      <c r="RBJ103" s="81"/>
      <c r="RBK103" s="81"/>
      <c r="RBL103" s="81"/>
      <c r="RBM103" s="81"/>
      <c r="RBN103" s="81"/>
      <c r="RBO103" s="81"/>
      <c r="RBP103" s="81"/>
      <c r="RBQ103" s="81"/>
      <c r="RBR103" s="81"/>
      <c r="RBS103" s="81"/>
      <c r="RBT103" s="81"/>
      <c r="RBU103" s="81"/>
      <c r="RBV103" s="81"/>
      <c r="RBW103" s="81"/>
      <c r="RBX103" s="81"/>
      <c r="RBY103" s="81"/>
      <c r="RBZ103" s="81"/>
      <c r="RCA103" s="81"/>
      <c r="RCB103" s="81"/>
      <c r="RCC103" s="81"/>
      <c r="RCD103" s="81"/>
      <c r="RCE103" s="81"/>
      <c r="RCF103" s="81"/>
      <c r="RCG103" s="81"/>
      <c r="RCH103" s="81"/>
      <c r="RCI103" s="81"/>
      <c r="RCJ103" s="81"/>
      <c r="RCK103" s="81"/>
      <c r="RCL103" s="81"/>
      <c r="RCM103" s="81"/>
      <c r="RCN103" s="81"/>
      <c r="RCO103" s="81"/>
      <c r="RCP103" s="81"/>
      <c r="RCQ103" s="81"/>
      <c r="RCR103" s="81"/>
      <c r="RCS103" s="81"/>
      <c r="RCT103" s="81"/>
      <c r="RCU103" s="81"/>
      <c r="RCV103" s="81"/>
      <c r="RCW103" s="81"/>
      <c r="RCX103" s="81"/>
      <c r="RCY103" s="81"/>
      <c r="RCZ103" s="81"/>
      <c r="RDA103" s="81"/>
      <c r="RDB103" s="81"/>
      <c r="RDC103" s="81"/>
      <c r="RDD103" s="81"/>
      <c r="RDE103" s="81"/>
      <c r="RDF103" s="81"/>
      <c r="RDG103" s="81"/>
      <c r="RDH103" s="81"/>
      <c r="RDI103" s="81"/>
      <c r="RDJ103" s="81"/>
      <c r="RDK103" s="81"/>
      <c r="RDL103" s="81"/>
      <c r="RDM103" s="81"/>
      <c r="RDN103" s="81"/>
      <c r="RDO103" s="81"/>
      <c r="RDP103" s="81"/>
      <c r="RDQ103" s="81"/>
      <c r="RDR103" s="81"/>
      <c r="RDS103" s="81"/>
      <c r="RDT103" s="81"/>
      <c r="RDU103" s="81"/>
      <c r="RDV103" s="81"/>
      <c r="RDW103" s="81"/>
      <c r="RDX103" s="81"/>
      <c r="RDY103" s="81"/>
      <c r="RDZ103" s="81"/>
      <c r="REA103" s="81"/>
      <c r="REB103" s="81"/>
      <c r="REC103" s="81"/>
      <c r="RED103" s="81"/>
      <c r="REE103" s="81"/>
      <c r="REF103" s="81"/>
      <c r="REG103" s="81"/>
      <c r="REH103" s="81"/>
      <c r="REI103" s="81"/>
      <c r="REJ103" s="81"/>
      <c r="REK103" s="81"/>
      <c r="REL103" s="81"/>
      <c r="REM103" s="81"/>
      <c r="REN103" s="81"/>
      <c r="REO103" s="81"/>
      <c r="REP103" s="81"/>
      <c r="REQ103" s="81"/>
      <c r="RER103" s="81"/>
      <c r="RES103" s="81"/>
      <c r="RET103" s="81"/>
      <c r="REU103" s="81"/>
      <c r="REV103" s="81"/>
      <c r="REW103" s="81"/>
      <c r="REX103" s="81"/>
      <c r="REY103" s="81"/>
      <c r="REZ103" s="81"/>
      <c r="RFA103" s="81"/>
      <c r="RFB103" s="81"/>
      <c r="RFC103" s="81"/>
      <c r="RFD103" s="81"/>
      <c r="RFE103" s="81"/>
      <c r="RFF103" s="81"/>
      <c r="RFG103" s="81"/>
      <c r="RFH103" s="81"/>
      <c r="RFI103" s="81"/>
      <c r="RFJ103" s="81"/>
      <c r="RFK103" s="81"/>
      <c r="RFL103" s="81"/>
      <c r="RFM103" s="81"/>
      <c r="RFN103" s="81"/>
      <c r="RFO103" s="81"/>
      <c r="RFP103" s="81"/>
      <c r="RFQ103" s="81"/>
      <c r="RFR103" s="81"/>
      <c r="RFS103" s="81"/>
      <c r="RFT103" s="81"/>
      <c r="RFU103" s="81"/>
      <c r="RFV103" s="81"/>
      <c r="RFW103" s="81"/>
      <c r="RFX103" s="81"/>
      <c r="RFY103" s="81"/>
      <c r="RFZ103" s="81"/>
      <c r="RGA103" s="81"/>
      <c r="RGB103" s="81"/>
      <c r="RGC103" s="81"/>
      <c r="RGD103" s="81"/>
      <c r="RGE103" s="81"/>
      <c r="RGF103" s="81"/>
      <c r="RGG103" s="81"/>
      <c r="RGH103" s="81"/>
      <c r="RGI103" s="81"/>
      <c r="RGJ103" s="81"/>
      <c r="RGK103" s="81"/>
      <c r="RGL103" s="81"/>
      <c r="RGM103" s="81"/>
      <c r="RGN103" s="81"/>
      <c r="RGO103" s="81"/>
      <c r="RGP103" s="81"/>
      <c r="RGQ103" s="81"/>
      <c r="RGR103" s="81"/>
      <c r="RGS103" s="81"/>
      <c r="RGT103" s="81"/>
      <c r="RGU103" s="81"/>
      <c r="RGV103" s="81"/>
      <c r="RGW103" s="81"/>
      <c r="RGX103" s="81"/>
      <c r="RGY103" s="81"/>
      <c r="RGZ103" s="81"/>
      <c r="RHA103" s="81"/>
      <c r="RHB103" s="81"/>
      <c r="RHC103" s="81"/>
      <c r="RHD103" s="81"/>
      <c r="RHE103" s="81"/>
      <c r="RHF103" s="81"/>
      <c r="RHG103" s="81"/>
      <c r="RHH103" s="81"/>
      <c r="RHI103" s="81"/>
      <c r="RHJ103" s="81"/>
      <c r="RHK103" s="81"/>
      <c r="RHL103" s="81"/>
      <c r="RHM103" s="81"/>
      <c r="RHN103" s="81"/>
      <c r="RHO103" s="81"/>
      <c r="RHP103" s="81"/>
      <c r="RHQ103" s="81"/>
      <c r="RHR103" s="81"/>
      <c r="RHS103" s="81"/>
      <c r="RHT103" s="81"/>
      <c r="RHU103" s="81"/>
      <c r="RHV103" s="81"/>
      <c r="RHW103" s="81"/>
      <c r="RHX103" s="81"/>
      <c r="RHY103" s="81"/>
      <c r="RHZ103" s="81"/>
      <c r="RIA103" s="81"/>
      <c r="RIB103" s="81"/>
      <c r="RIC103" s="81"/>
      <c r="RID103" s="81"/>
      <c r="RIE103" s="81"/>
      <c r="RIF103" s="81"/>
      <c r="RIG103" s="81"/>
      <c r="RIH103" s="81"/>
      <c r="RII103" s="81"/>
      <c r="RIJ103" s="81"/>
      <c r="RIK103" s="81"/>
      <c r="RIL103" s="81"/>
      <c r="RIM103" s="81"/>
      <c r="RIN103" s="81"/>
      <c r="RIO103" s="81"/>
      <c r="RIP103" s="81"/>
      <c r="RIQ103" s="81"/>
      <c r="RIR103" s="81"/>
      <c r="RIS103" s="81"/>
      <c r="RIT103" s="81"/>
      <c r="RIU103" s="81"/>
      <c r="RIV103" s="81"/>
      <c r="RIW103" s="81"/>
      <c r="RIX103" s="81"/>
      <c r="RIY103" s="81"/>
      <c r="RIZ103" s="81"/>
      <c r="RJA103" s="81"/>
      <c r="RJB103" s="81"/>
      <c r="RJC103" s="81"/>
      <c r="RJD103" s="81"/>
      <c r="RJE103" s="81"/>
      <c r="RJF103" s="81"/>
      <c r="RJG103" s="81"/>
      <c r="RJH103" s="81"/>
      <c r="RJI103" s="81"/>
      <c r="RJJ103" s="81"/>
      <c r="RJK103" s="81"/>
      <c r="RJL103" s="81"/>
      <c r="RJM103" s="81"/>
      <c r="RJN103" s="81"/>
      <c r="RJO103" s="81"/>
      <c r="RJP103" s="81"/>
      <c r="RJQ103" s="81"/>
      <c r="RJR103" s="81"/>
      <c r="RJS103" s="81"/>
      <c r="RJT103" s="81"/>
      <c r="RJU103" s="81"/>
      <c r="RJV103" s="81"/>
      <c r="RJW103" s="81"/>
      <c r="RJX103" s="81"/>
      <c r="RJY103" s="81"/>
      <c r="RJZ103" s="81"/>
      <c r="RKA103" s="81"/>
      <c r="RKB103" s="81"/>
      <c r="RKC103" s="81"/>
      <c r="RKD103" s="81"/>
      <c r="RKE103" s="81"/>
      <c r="RKF103" s="81"/>
      <c r="RKG103" s="81"/>
      <c r="RKH103" s="81"/>
      <c r="RKI103" s="81"/>
      <c r="RKJ103" s="81"/>
      <c r="RKK103" s="81"/>
      <c r="RKL103" s="81"/>
      <c r="RKM103" s="81"/>
      <c r="RKN103" s="81"/>
      <c r="RKO103" s="81"/>
      <c r="RKP103" s="81"/>
      <c r="RKQ103" s="81"/>
      <c r="RKR103" s="81"/>
      <c r="RKS103" s="81"/>
      <c r="RKT103" s="81"/>
      <c r="RKU103" s="81"/>
      <c r="RKV103" s="81"/>
      <c r="RKW103" s="81"/>
      <c r="RKX103" s="81"/>
      <c r="RKY103" s="81"/>
      <c r="RKZ103" s="81"/>
      <c r="RLA103" s="81"/>
      <c r="RLB103" s="81"/>
      <c r="RLC103" s="81"/>
      <c r="RLD103" s="81"/>
      <c r="RLE103" s="81"/>
      <c r="RLF103" s="81"/>
      <c r="RLG103" s="81"/>
      <c r="RLH103" s="81"/>
      <c r="RLI103" s="81"/>
      <c r="RLJ103" s="81"/>
      <c r="RLK103" s="81"/>
      <c r="RLL103" s="81"/>
      <c r="RLM103" s="81"/>
      <c r="RLN103" s="81"/>
      <c r="RLO103" s="81"/>
      <c r="RLP103" s="81"/>
      <c r="RLQ103" s="81"/>
      <c r="RLR103" s="81"/>
      <c r="RLS103" s="81"/>
      <c r="RLT103" s="81"/>
      <c r="RLU103" s="81"/>
      <c r="RLV103" s="81"/>
      <c r="RLW103" s="81"/>
      <c r="RLX103" s="81"/>
      <c r="RLY103" s="81"/>
      <c r="RLZ103" s="81"/>
      <c r="RMA103" s="81"/>
      <c r="RMB103" s="81"/>
      <c r="RMC103" s="81"/>
      <c r="RMD103" s="81"/>
      <c r="RME103" s="81"/>
      <c r="RMF103" s="81"/>
      <c r="RMG103" s="81"/>
      <c r="RMH103" s="81"/>
      <c r="RMI103" s="81"/>
      <c r="RMJ103" s="81"/>
      <c r="RMK103" s="81"/>
      <c r="RML103" s="81"/>
      <c r="RMM103" s="81"/>
      <c r="RMN103" s="81"/>
      <c r="RMO103" s="81"/>
      <c r="RMP103" s="81"/>
      <c r="RMQ103" s="81"/>
      <c r="RMR103" s="81"/>
      <c r="RMS103" s="81"/>
      <c r="RMT103" s="81"/>
      <c r="RMU103" s="81"/>
      <c r="RMV103" s="81"/>
      <c r="RMW103" s="81"/>
      <c r="RMX103" s="81"/>
      <c r="RMY103" s="81"/>
      <c r="RMZ103" s="81"/>
      <c r="RNA103" s="81"/>
      <c r="RNB103" s="81"/>
      <c r="RNC103" s="81"/>
      <c r="RND103" s="81"/>
      <c r="RNE103" s="81"/>
      <c r="RNF103" s="81"/>
      <c r="RNG103" s="81"/>
      <c r="RNH103" s="81"/>
      <c r="RNI103" s="81"/>
      <c r="RNJ103" s="81"/>
      <c r="RNK103" s="81"/>
      <c r="RNL103" s="81"/>
      <c r="RNM103" s="81"/>
      <c r="RNN103" s="81"/>
      <c r="RNO103" s="81"/>
      <c r="RNP103" s="81"/>
      <c r="RNQ103" s="81"/>
      <c r="RNR103" s="81"/>
      <c r="RNS103" s="81"/>
      <c r="RNT103" s="81"/>
      <c r="RNU103" s="81"/>
      <c r="RNV103" s="81"/>
      <c r="RNW103" s="81"/>
      <c r="RNX103" s="81"/>
      <c r="RNY103" s="81"/>
      <c r="RNZ103" s="81"/>
      <c r="ROA103" s="81"/>
      <c r="ROB103" s="81"/>
      <c r="ROC103" s="81"/>
      <c r="ROD103" s="81"/>
      <c r="ROE103" s="81"/>
      <c r="ROF103" s="81"/>
      <c r="ROG103" s="81"/>
      <c r="ROH103" s="81"/>
      <c r="ROI103" s="81"/>
      <c r="ROJ103" s="81"/>
      <c r="ROK103" s="81"/>
      <c r="ROL103" s="81"/>
      <c r="ROM103" s="81"/>
      <c r="RON103" s="81"/>
      <c r="ROO103" s="81"/>
      <c r="ROP103" s="81"/>
      <c r="ROQ103" s="81"/>
      <c r="ROR103" s="81"/>
      <c r="ROS103" s="81"/>
      <c r="ROT103" s="81"/>
      <c r="ROU103" s="81"/>
      <c r="ROV103" s="81"/>
      <c r="ROW103" s="81"/>
      <c r="ROX103" s="81"/>
      <c r="ROY103" s="81"/>
      <c r="ROZ103" s="81"/>
      <c r="RPA103" s="81"/>
      <c r="RPB103" s="81"/>
      <c r="RPC103" s="81"/>
      <c r="RPD103" s="81"/>
      <c r="RPE103" s="81"/>
      <c r="RPF103" s="81"/>
      <c r="RPG103" s="81"/>
      <c r="RPH103" s="81"/>
      <c r="RPI103" s="81"/>
      <c r="RPJ103" s="81"/>
      <c r="RPK103" s="81"/>
      <c r="RPL103" s="81"/>
      <c r="RPM103" s="81"/>
      <c r="RPN103" s="81"/>
      <c r="RPO103" s="81"/>
      <c r="RPP103" s="81"/>
      <c r="RPQ103" s="81"/>
      <c r="RPR103" s="81"/>
      <c r="RPS103" s="81"/>
      <c r="RPT103" s="81"/>
      <c r="RPU103" s="81"/>
      <c r="RPV103" s="81"/>
      <c r="RPW103" s="81"/>
      <c r="RPX103" s="81"/>
      <c r="RPY103" s="81"/>
      <c r="RPZ103" s="81"/>
      <c r="RQA103" s="81"/>
      <c r="RQB103" s="81"/>
      <c r="RQC103" s="81"/>
      <c r="RQD103" s="81"/>
      <c r="RQE103" s="81"/>
      <c r="RQF103" s="81"/>
      <c r="RQG103" s="81"/>
      <c r="RQH103" s="81"/>
      <c r="RQI103" s="81"/>
      <c r="RQJ103" s="81"/>
      <c r="RQK103" s="81"/>
      <c r="RQL103" s="81"/>
      <c r="RQM103" s="81"/>
      <c r="RQN103" s="81"/>
      <c r="RQO103" s="81"/>
      <c r="RQP103" s="81"/>
      <c r="RQQ103" s="81"/>
      <c r="RQR103" s="81"/>
      <c r="RQS103" s="81"/>
      <c r="RQT103" s="81"/>
      <c r="RQU103" s="81"/>
      <c r="RQV103" s="81"/>
      <c r="RQW103" s="81"/>
      <c r="RQX103" s="81"/>
      <c r="RQY103" s="81"/>
      <c r="RQZ103" s="81"/>
      <c r="RRA103" s="81"/>
      <c r="RRB103" s="81"/>
      <c r="RRC103" s="81"/>
      <c r="RRD103" s="81"/>
      <c r="RRE103" s="81"/>
      <c r="RRF103" s="81"/>
      <c r="RRG103" s="81"/>
      <c r="RRH103" s="81"/>
      <c r="RRI103" s="81"/>
      <c r="RRJ103" s="81"/>
      <c r="RRK103" s="81"/>
      <c r="RRL103" s="81"/>
      <c r="RRM103" s="81"/>
      <c r="RRN103" s="81"/>
      <c r="RRO103" s="81"/>
      <c r="RRP103" s="81"/>
      <c r="RRQ103" s="81"/>
      <c r="RRR103" s="81"/>
      <c r="RRS103" s="81"/>
      <c r="RRT103" s="81"/>
      <c r="RRU103" s="81"/>
      <c r="RRV103" s="81"/>
      <c r="RRW103" s="81"/>
      <c r="RRX103" s="81"/>
      <c r="RRY103" s="81"/>
      <c r="RRZ103" s="81"/>
      <c r="RSA103" s="81"/>
      <c r="RSB103" s="81"/>
      <c r="RSC103" s="81"/>
      <c r="RSD103" s="81"/>
      <c r="RSE103" s="81"/>
      <c r="RSF103" s="81"/>
      <c r="RSG103" s="81"/>
      <c r="RSH103" s="81"/>
      <c r="RSI103" s="81"/>
      <c r="RSJ103" s="81"/>
      <c r="RSK103" s="81"/>
      <c r="RSL103" s="81"/>
      <c r="RSM103" s="81"/>
      <c r="RSN103" s="81"/>
      <c r="RSO103" s="81"/>
      <c r="RSP103" s="81"/>
      <c r="RSQ103" s="81"/>
      <c r="RSR103" s="81"/>
      <c r="RSS103" s="81"/>
      <c r="RST103" s="81"/>
      <c r="RSU103" s="81"/>
      <c r="RSV103" s="81"/>
      <c r="RSW103" s="81"/>
      <c r="RSX103" s="81"/>
      <c r="RSY103" s="81"/>
      <c r="RSZ103" s="81"/>
      <c r="RTA103" s="81"/>
      <c r="RTB103" s="81"/>
      <c r="RTC103" s="81"/>
      <c r="RTD103" s="81"/>
      <c r="RTE103" s="81"/>
      <c r="RTF103" s="81"/>
      <c r="RTG103" s="81"/>
      <c r="RTH103" s="81"/>
      <c r="RTI103" s="81"/>
      <c r="RTJ103" s="81"/>
      <c r="RTK103" s="81"/>
      <c r="RTL103" s="81"/>
      <c r="RTM103" s="81"/>
      <c r="RTN103" s="81"/>
      <c r="RTO103" s="81"/>
      <c r="RTP103" s="81"/>
      <c r="RTQ103" s="81"/>
      <c r="RTR103" s="81"/>
      <c r="RTS103" s="81"/>
      <c r="RTT103" s="81"/>
      <c r="RTU103" s="81"/>
      <c r="RTV103" s="81"/>
      <c r="RTW103" s="81"/>
      <c r="RTX103" s="81"/>
      <c r="RTY103" s="81"/>
      <c r="RTZ103" s="81"/>
      <c r="RUA103" s="81"/>
      <c r="RUB103" s="81"/>
      <c r="RUC103" s="81"/>
      <c r="RUD103" s="81"/>
      <c r="RUE103" s="81"/>
      <c r="RUF103" s="81"/>
      <c r="RUG103" s="81"/>
      <c r="RUH103" s="81"/>
      <c r="RUI103" s="81"/>
      <c r="RUJ103" s="81"/>
      <c r="RUK103" s="81"/>
      <c r="RUL103" s="81"/>
      <c r="RUM103" s="81"/>
      <c r="RUN103" s="81"/>
      <c r="RUO103" s="81"/>
      <c r="RUP103" s="81"/>
      <c r="RUQ103" s="81"/>
      <c r="RUR103" s="81"/>
      <c r="RUS103" s="81"/>
      <c r="RUT103" s="81"/>
      <c r="RUU103" s="81"/>
      <c r="RUV103" s="81"/>
      <c r="RUW103" s="81"/>
      <c r="RUX103" s="81"/>
      <c r="RUY103" s="81"/>
      <c r="RUZ103" s="81"/>
      <c r="RVA103" s="81"/>
      <c r="RVB103" s="81"/>
      <c r="RVC103" s="81"/>
      <c r="RVD103" s="81"/>
      <c r="RVE103" s="81"/>
      <c r="RVF103" s="81"/>
      <c r="RVG103" s="81"/>
      <c r="RVH103" s="81"/>
      <c r="RVI103" s="81"/>
      <c r="RVJ103" s="81"/>
      <c r="RVK103" s="81"/>
      <c r="RVL103" s="81"/>
      <c r="RVM103" s="81"/>
      <c r="RVN103" s="81"/>
      <c r="RVO103" s="81"/>
      <c r="RVP103" s="81"/>
      <c r="RVQ103" s="81"/>
      <c r="RVR103" s="81"/>
      <c r="RVS103" s="81"/>
      <c r="RVT103" s="81"/>
      <c r="RVU103" s="81"/>
      <c r="RVV103" s="81"/>
      <c r="RVW103" s="81"/>
      <c r="RVX103" s="81"/>
      <c r="RVY103" s="81"/>
      <c r="RVZ103" s="81"/>
      <c r="RWA103" s="81"/>
      <c r="RWB103" s="81"/>
      <c r="RWC103" s="81"/>
      <c r="RWD103" s="81"/>
      <c r="RWE103" s="81"/>
      <c r="RWF103" s="81"/>
      <c r="RWG103" s="81"/>
      <c r="RWH103" s="81"/>
      <c r="RWI103" s="81"/>
      <c r="RWJ103" s="81"/>
      <c r="RWK103" s="81"/>
      <c r="RWL103" s="81"/>
      <c r="RWM103" s="81"/>
      <c r="RWN103" s="81"/>
      <c r="RWO103" s="81"/>
      <c r="RWP103" s="81"/>
      <c r="RWQ103" s="81"/>
      <c r="RWR103" s="81"/>
      <c r="RWS103" s="81"/>
      <c r="RWT103" s="81"/>
      <c r="RWU103" s="81"/>
      <c r="RWV103" s="81"/>
      <c r="RWW103" s="81"/>
      <c r="RWX103" s="81"/>
      <c r="RWY103" s="81"/>
      <c r="RWZ103" s="81"/>
      <c r="RXA103" s="81"/>
      <c r="RXB103" s="81"/>
      <c r="RXC103" s="81"/>
      <c r="RXD103" s="81"/>
      <c r="RXE103" s="81"/>
      <c r="RXF103" s="81"/>
      <c r="RXG103" s="81"/>
      <c r="RXH103" s="81"/>
      <c r="RXI103" s="81"/>
      <c r="RXJ103" s="81"/>
      <c r="RXK103" s="81"/>
      <c r="RXL103" s="81"/>
      <c r="RXM103" s="81"/>
      <c r="RXN103" s="81"/>
      <c r="RXO103" s="81"/>
      <c r="RXP103" s="81"/>
      <c r="RXQ103" s="81"/>
      <c r="RXR103" s="81"/>
      <c r="RXS103" s="81"/>
      <c r="RXT103" s="81"/>
      <c r="RXU103" s="81"/>
      <c r="RXV103" s="81"/>
      <c r="RXW103" s="81"/>
      <c r="RXX103" s="81"/>
      <c r="RXY103" s="81"/>
      <c r="RXZ103" s="81"/>
      <c r="RYA103" s="81"/>
      <c r="RYB103" s="81"/>
      <c r="RYC103" s="81"/>
      <c r="RYD103" s="81"/>
      <c r="RYE103" s="81"/>
      <c r="RYF103" s="81"/>
      <c r="RYG103" s="81"/>
      <c r="RYH103" s="81"/>
      <c r="RYI103" s="81"/>
      <c r="RYJ103" s="81"/>
      <c r="RYK103" s="81"/>
      <c r="RYL103" s="81"/>
      <c r="RYM103" s="81"/>
      <c r="RYN103" s="81"/>
      <c r="RYO103" s="81"/>
      <c r="RYP103" s="81"/>
      <c r="RYQ103" s="81"/>
      <c r="RYR103" s="81"/>
      <c r="RYS103" s="81"/>
      <c r="RYT103" s="81"/>
      <c r="RYU103" s="81"/>
      <c r="RYV103" s="81"/>
      <c r="RYW103" s="81"/>
      <c r="RYX103" s="81"/>
      <c r="RYY103" s="81"/>
      <c r="RYZ103" s="81"/>
      <c r="RZA103" s="81"/>
      <c r="RZB103" s="81"/>
      <c r="RZC103" s="81"/>
      <c r="RZD103" s="81"/>
      <c r="RZE103" s="81"/>
      <c r="RZF103" s="81"/>
      <c r="RZG103" s="81"/>
      <c r="RZH103" s="81"/>
      <c r="RZI103" s="81"/>
      <c r="RZJ103" s="81"/>
      <c r="RZK103" s="81"/>
      <c r="RZL103" s="81"/>
      <c r="RZM103" s="81"/>
      <c r="RZN103" s="81"/>
      <c r="RZO103" s="81"/>
      <c r="RZP103" s="81"/>
      <c r="RZQ103" s="81"/>
      <c r="RZR103" s="81"/>
      <c r="RZS103" s="81"/>
      <c r="RZT103" s="81"/>
      <c r="RZU103" s="81"/>
      <c r="RZV103" s="81"/>
      <c r="RZW103" s="81"/>
      <c r="RZX103" s="81"/>
      <c r="RZY103" s="81"/>
      <c r="RZZ103" s="81"/>
      <c r="SAA103" s="81"/>
      <c r="SAB103" s="81"/>
      <c r="SAC103" s="81"/>
      <c r="SAD103" s="81"/>
      <c r="SAE103" s="81"/>
      <c r="SAF103" s="81"/>
      <c r="SAG103" s="81"/>
      <c r="SAH103" s="81"/>
      <c r="SAI103" s="81"/>
      <c r="SAJ103" s="81"/>
      <c r="SAK103" s="81"/>
      <c r="SAL103" s="81"/>
      <c r="SAM103" s="81"/>
      <c r="SAN103" s="81"/>
      <c r="SAO103" s="81"/>
      <c r="SAP103" s="81"/>
      <c r="SAQ103" s="81"/>
      <c r="SAR103" s="81"/>
      <c r="SAS103" s="81"/>
      <c r="SAT103" s="81"/>
      <c r="SAU103" s="81"/>
      <c r="SAV103" s="81"/>
      <c r="SAW103" s="81"/>
      <c r="SAX103" s="81"/>
      <c r="SAY103" s="81"/>
      <c r="SAZ103" s="81"/>
      <c r="SBA103" s="81"/>
      <c r="SBB103" s="81"/>
      <c r="SBC103" s="81"/>
      <c r="SBD103" s="81"/>
      <c r="SBE103" s="81"/>
      <c r="SBF103" s="81"/>
      <c r="SBG103" s="81"/>
      <c r="SBH103" s="81"/>
      <c r="SBI103" s="81"/>
      <c r="SBJ103" s="81"/>
      <c r="SBK103" s="81"/>
      <c r="SBL103" s="81"/>
      <c r="SBM103" s="81"/>
      <c r="SBN103" s="81"/>
      <c r="SBO103" s="81"/>
      <c r="SBP103" s="81"/>
      <c r="SBQ103" s="81"/>
      <c r="SBR103" s="81"/>
      <c r="SBS103" s="81"/>
      <c r="SBT103" s="81"/>
      <c r="SBU103" s="81"/>
      <c r="SBV103" s="81"/>
      <c r="SBW103" s="81"/>
      <c r="SBX103" s="81"/>
      <c r="SBY103" s="81"/>
      <c r="SBZ103" s="81"/>
      <c r="SCA103" s="81"/>
      <c r="SCB103" s="81"/>
      <c r="SCC103" s="81"/>
      <c r="SCD103" s="81"/>
      <c r="SCE103" s="81"/>
      <c r="SCF103" s="81"/>
      <c r="SCG103" s="81"/>
      <c r="SCH103" s="81"/>
      <c r="SCI103" s="81"/>
      <c r="SCJ103" s="81"/>
      <c r="SCK103" s="81"/>
      <c r="SCL103" s="81"/>
      <c r="SCM103" s="81"/>
      <c r="SCN103" s="81"/>
      <c r="SCO103" s="81"/>
      <c r="SCP103" s="81"/>
      <c r="SCQ103" s="81"/>
      <c r="SCR103" s="81"/>
      <c r="SCS103" s="81"/>
      <c r="SCT103" s="81"/>
      <c r="SCU103" s="81"/>
      <c r="SCV103" s="81"/>
      <c r="SCW103" s="81"/>
      <c r="SCX103" s="81"/>
      <c r="SCY103" s="81"/>
      <c r="SCZ103" s="81"/>
      <c r="SDA103" s="81"/>
      <c r="SDB103" s="81"/>
      <c r="SDC103" s="81"/>
      <c r="SDD103" s="81"/>
      <c r="SDE103" s="81"/>
      <c r="SDF103" s="81"/>
      <c r="SDG103" s="81"/>
      <c r="SDH103" s="81"/>
      <c r="SDI103" s="81"/>
      <c r="SDJ103" s="81"/>
      <c r="SDK103" s="81"/>
      <c r="SDL103" s="81"/>
      <c r="SDM103" s="81"/>
      <c r="SDN103" s="81"/>
      <c r="SDO103" s="81"/>
      <c r="SDP103" s="81"/>
      <c r="SDQ103" s="81"/>
      <c r="SDR103" s="81"/>
      <c r="SDS103" s="81"/>
      <c r="SDT103" s="81"/>
      <c r="SDU103" s="81"/>
      <c r="SDV103" s="81"/>
      <c r="SDW103" s="81"/>
      <c r="SDX103" s="81"/>
      <c r="SDY103" s="81"/>
      <c r="SDZ103" s="81"/>
      <c r="SEA103" s="81"/>
      <c r="SEB103" s="81"/>
      <c r="SEC103" s="81"/>
      <c r="SED103" s="81"/>
      <c r="SEE103" s="81"/>
      <c r="SEF103" s="81"/>
      <c r="SEG103" s="81"/>
      <c r="SEH103" s="81"/>
      <c r="SEI103" s="81"/>
      <c r="SEJ103" s="81"/>
      <c r="SEK103" s="81"/>
      <c r="SEL103" s="81"/>
      <c r="SEM103" s="81"/>
      <c r="SEN103" s="81"/>
      <c r="SEO103" s="81"/>
      <c r="SEP103" s="81"/>
      <c r="SEQ103" s="81"/>
      <c r="SER103" s="81"/>
      <c r="SES103" s="81"/>
      <c r="SET103" s="81"/>
      <c r="SEU103" s="81"/>
      <c r="SEV103" s="81"/>
      <c r="SEW103" s="81"/>
      <c r="SEX103" s="81"/>
      <c r="SEY103" s="81"/>
      <c r="SEZ103" s="81"/>
      <c r="SFA103" s="81"/>
      <c r="SFB103" s="81"/>
      <c r="SFC103" s="81"/>
      <c r="SFD103" s="81"/>
      <c r="SFE103" s="81"/>
      <c r="SFF103" s="81"/>
      <c r="SFG103" s="81"/>
      <c r="SFH103" s="81"/>
      <c r="SFI103" s="81"/>
      <c r="SFJ103" s="81"/>
      <c r="SFK103" s="81"/>
      <c r="SFL103" s="81"/>
      <c r="SFM103" s="81"/>
      <c r="SFN103" s="81"/>
      <c r="SFO103" s="81"/>
      <c r="SFP103" s="81"/>
      <c r="SFQ103" s="81"/>
      <c r="SFR103" s="81"/>
      <c r="SFS103" s="81"/>
      <c r="SFT103" s="81"/>
      <c r="SFU103" s="81"/>
      <c r="SFV103" s="81"/>
      <c r="SFW103" s="81"/>
      <c r="SFX103" s="81"/>
      <c r="SFY103" s="81"/>
      <c r="SFZ103" s="81"/>
      <c r="SGA103" s="81"/>
      <c r="SGB103" s="81"/>
      <c r="SGC103" s="81"/>
      <c r="SGD103" s="81"/>
      <c r="SGE103" s="81"/>
      <c r="SGF103" s="81"/>
      <c r="SGG103" s="81"/>
      <c r="SGH103" s="81"/>
      <c r="SGI103" s="81"/>
      <c r="SGJ103" s="81"/>
      <c r="SGK103" s="81"/>
      <c r="SGL103" s="81"/>
      <c r="SGM103" s="81"/>
      <c r="SGN103" s="81"/>
      <c r="SGO103" s="81"/>
      <c r="SGP103" s="81"/>
      <c r="SGQ103" s="81"/>
      <c r="SGR103" s="81"/>
      <c r="SGS103" s="81"/>
      <c r="SGT103" s="81"/>
      <c r="SGU103" s="81"/>
      <c r="SGV103" s="81"/>
      <c r="SGW103" s="81"/>
      <c r="SGX103" s="81"/>
      <c r="SGY103" s="81"/>
      <c r="SGZ103" s="81"/>
      <c r="SHA103" s="81"/>
      <c r="SHB103" s="81"/>
      <c r="SHC103" s="81"/>
      <c r="SHD103" s="81"/>
      <c r="SHE103" s="81"/>
      <c r="SHF103" s="81"/>
      <c r="SHG103" s="81"/>
      <c r="SHH103" s="81"/>
      <c r="SHI103" s="81"/>
      <c r="SHJ103" s="81"/>
      <c r="SHK103" s="81"/>
      <c r="SHL103" s="81"/>
      <c r="SHM103" s="81"/>
      <c r="SHN103" s="81"/>
      <c r="SHO103" s="81"/>
      <c r="SHP103" s="81"/>
      <c r="SHQ103" s="81"/>
      <c r="SHR103" s="81"/>
      <c r="SHS103" s="81"/>
      <c r="SHT103" s="81"/>
      <c r="SHU103" s="81"/>
      <c r="SHV103" s="81"/>
      <c r="SHW103" s="81"/>
      <c r="SHX103" s="81"/>
      <c r="SHY103" s="81"/>
      <c r="SHZ103" s="81"/>
      <c r="SIA103" s="81"/>
      <c r="SIB103" s="81"/>
      <c r="SIC103" s="81"/>
      <c r="SID103" s="81"/>
      <c r="SIE103" s="81"/>
      <c r="SIF103" s="81"/>
      <c r="SIG103" s="81"/>
      <c r="SIH103" s="81"/>
      <c r="SII103" s="81"/>
      <c r="SIJ103" s="81"/>
      <c r="SIK103" s="81"/>
      <c r="SIL103" s="81"/>
      <c r="SIM103" s="81"/>
      <c r="SIN103" s="81"/>
      <c r="SIO103" s="81"/>
      <c r="SIP103" s="81"/>
      <c r="SIQ103" s="81"/>
      <c r="SIR103" s="81"/>
      <c r="SIS103" s="81"/>
      <c r="SIT103" s="81"/>
      <c r="SIU103" s="81"/>
      <c r="SIV103" s="81"/>
      <c r="SIW103" s="81"/>
      <c r="SIX103" s="81"/>
      <c r="SIY103" s="81"/>
      <c r="SIZ103" s="81"/>
      <c r="SJA103" s="81"/>
      <c r="SJB103" s="81"/>
      <c r="SJC103" s="81"/>
      <c r="SJD103" s="81"/>
      <c r="SJE103" s="81"/>
      <c r="SJF103" s="81"/>
      <c r="SJG103" s="81"/>
      <c r="SJH103" s="81"/>
      <c r="SJI103" s="81"/>
      <c r="SJJ103" s="81"/>
      <c r="SJK103" s="81"/>
      <c r="SJL103" s="81"/>
      <c r="SJM103" s="81"/>
      <c r="SJN103" s="81"/>
      <c r="SJO103" s="81"/>
      <c r="SJP103" s="81"/>
      <c r="SJQ103" s="81"/>
      <c r="SJR103" s="81"/>
      <c r="SJS103" s="81"/>
      <c r="SJT103" s="81"/>
      <c r="SJU103" s="81"/>
      <c r="SJV103" s="81"/>
      <c r="SJW103" s="81"/>
      <c r="SJX103" s="81"/>
      <c r="SJY103" s="81"/>
      <c r="SJZ103" s="81"/>
      <c r="SKA103" s="81"/>
      <c r="SKB103" s="81"/>
      <c r="SKC103" s="81"/>
      <c r="SKD103" s="81"/>
      <c r="SKE103" s="81"/>
      <c r="SKF103" s="81"/>
      <c r="SKG103" s="81"/>
      <c r="SKH103" s="81"/>
      <c r="SKI103" s="81"/>
      <c r="SKJ103" s="81"/>
      <c r="SKK103" s="81"/>
      <c r="SKL103" s="81"/>
      <c r="SKM103" s="81"/>
      <c r="SKN103" s="81"/>
      <c r="SKO103" s="81"/>
      <c r="SKP103" s="81"/>
      <c r="SKQ103" s="81"/>
      <c r="SKR103" s="81"/>
      <c r="SKS103" s="81"/>
      <c r="SKT103" s="81"/>
      <c r="SKU103" s="81"/>
      <c r="SKV103" s="81"/>
      <c r="SKW103" s="81"/>
      <c r="SKX103" s="81"/>
      <c r="SKY103" s="81"/>
      <c r="SKZ103" s="81"/>
      <c r="SLA103" s="81"/>
      <c r="SLB103" s="81"/>
      <c r="SLC103" s="81"/>
      <c r="SLD103" s="81"/>
      <c r="SLE103" s="81"/>
      <c r="SLF103" s="81"/>
      <c r="SLG103" s="81"/>
      <c r="SLH103" s="81"/>
      <c r="SLI103" s="81"/>
      <c r="SLJ103" s="81"/>
      <c r="SLK103" s="81"/>
      <c r="SLL103" s="81"/>
      <c r="SLM103" s="81"/>
      <c r="SLN103" s="81"/>
      <c r="SLO103" s="81"/>
      <c r="SLP103" s="81"/>
      <c r="SLQ103" s="81"/>
      <c r="SLR103" s="81"/>
      <c r="SLS103" s="81"/>
      <c r="SLT103" s="81"/>
      <c r="SLU103" s="81"/>
      <c r="SLV103" s="81"/>
      <c r="SLW103" s="81"/>
      <c r="SLX103" s="81"/>
      <c r="SLY103" s="81"/>
      <c r="SLZ103" s="81"/>
      <c r="SMA103" s="81"/>
      <c r="SMB103" s="81"/>
      <c r="SMC103" s="81"/>
      <c r="SMD103" s="81"/>
      <c r="SME103" s="81"/>
      <c r="SMF103" s="81"/>
      <c r="SMG103" s="81"/>
      <c r="SMH103" s="81"/>
      <c r="SMI103" s="81"/>
      <c r="SMJ103" s="81"/>
      <c r="SMK103" s="81"/>
      <c r="SML103" s="81"/>
      <c r="SMM103" s="81"/>
      <c r="SMN103" s="81"/>
      <c r="SMO103" s="81"/>
      <c r="SMP103" s="81"/>
      <c r="SMQ103" s="81"/>
      <c r="SMR103" s="81"/>
      <c r="SMS103" s="81"/>
      <c r="SMT103" s="81"/>
      <c r="SMU103" s="81"/>
      <c r="SMV103" s="81"/>
      <c r="SMW103" s="81"/>
      <c r="SMX103" s="81"/>
      <c r="SMY103" s="81"/>
      <c r="SMZ103" s="81"/>
      <c r="SNA103" s="81"/>
      <c r="SNB103" s="81"/>
      <c r="SNC103" s="81"/>
      <c r="SND103" s="81"/>
      <c r="SNE103" s="81"/>
      <c r="SNF103" s="81"/>
      <c r="SNG103" s="81"/>
      <c r="SNH103" s="81"/>
      <c r="SNI103" s="81"/>
      <c r="SNJ103" s="81"/>
      <c r="SNK103" s="81"/>
      <c r="SNL103" s="81"/>
      <c r="SNM103" s="81"/>
      <c r="SNN103" s="81"/>
      <c r="SNO103" s="81"/>
      <c r="SNP103" s="81"/>
      <c r="SNQ103" s="81"/>
      <c r="SNR103" s="81"/>
      <c r="SNS103" s="81"/>
      <c r="SNT103" s="81"/>
      <c r="SNU103" s="81"/>
      <c r="SNV103" s="81"/>
      <c r="SNW103" s="81"/>
      <c r="SNX103" s="81"/>
      <c r="SNY103" s="81"/>
      <c r="SNZ103" s="81"/>
      <c r="SOA103" s="81"/>
      <c r="SOB103" s="81"/>
      <c r="SOC103" s="81"/>
      <c r="SOD103" s="81"/>
      <c r="SOE103" s="81"/>
      <c r="SOF103" s="81"/>
      <c r="SOG103" s="81"/>
      <c r="SOH103" s="81"/>
      <c r="SOI103" s="81"/>
      <c r="SOJ103" s="81"/>
      <c r="SOK103" s="81"/>
      <c r="SOL103" s="81"/>
      <c r="SOM103" s="81"/>
      <c r="SON103" s="81"/>
      <c r="SOO103" s="81"/>
      <c r="SOP103" s="81"/>
      <c r="SOQ103" s="81"/>
      <c r="SOR103" s="81"/>
      <c r="SOS103" s="81"/>
      <c r="SOT103" s="81"/>
      <c r="SOU103" s="81"/>
      <c r="SOV103" s="81"/>
      <c r="SOW103" s="81"/>
      <c r="SOX103" s="81"/>
      <c r="SOY103" s="81"/>
      <c r="SOZ103" s="81"/>
      <c r="SPA103" s="81"/>
      <c r="SPB103" s="81"/>
      <c r="SPC103" s="81"/>
      <c r="SPD103" s="81"/>
      <c r="SPE103" s="81"/>
      <c r="SPF103" s="81"/>
      <c r="SPG103" s="81"/>
      <c r="SPH103" s="81"/>
      <c r="SPI103" s="81"/>
      <c r="SPJ103" s="81"/>
      <c r="SPK103" s="81"/>
      <c r="SPL103" s="81"/>
      <c r="SPM103" s="81"/>
      <c r="SPN103" s="81"/>
      <c r="SPO103" s="81"/>
      <c r="SPP103" s="81"/>
      <c r="SPQ103" s="81"/>
      <c r="SPR103" s="81"/>
      <c r="SPS103" s="81"/>
      <c r="SPT103" s="81"/>
      <c r="SPU103" s="81"/>
      <c r="SPV103" s="81"/>
      <c r="SPW103" s="81"/>
      <c r="SPX103" s="81"/>
      <c r="SPY103" s="81"/>
      <c r="SPZ103" s="81"/>
      <c r="SQA103" s="81"/>
      <c r="SQB103" s="81"/>
      <c r="SQC103" s="81"/>
      <c r="SQD103" s="81"/>
      <c r="SQE103" s="81"/>
      <c r="SQF103" s="81"/>
      <c r="SQG103" s="81"/>
      <c r="SQH103" s="81"/>
      <c r="SQI103" s="81"/>
      <c r="SQJ103" s="81"/>
      <c r="SQK103" s="81"/>
      <c r="SQL103" s="81"/>
      <c r="SQM103" s="81"/>
      <c r="SQN103" s="81"/>
      <c r="SQO103" s="81"/>
      <c r="SQP103" s="81"/>
      <c r="SQQ103" s="81"/>
      <c r="SQR103" s="81"/>
      <c r="SQS103" s="81"/>
      <c r="SQT103" s="81"/>
      <c r="SQU103" s="81"/>
      <c r="SQV103" s="81"/>
      <c r="SQW103" s="81"/>
      <c r="SQX103" s="81"/>
      <c r="SQY103" s="81"/>
      <c r="SQZ103" s="81"/>
      <c r="SRA103" s="81"/>
      <c r="SRB103" s="81"/>
      <c r="SRC103" s="81"/>
      <c r="SRD103" s="81"/>
      <c r="SRE103" s="81"/>
      <c r="SRF103" s="81"/>
      <c r="SRG103" s="81"/>
      <c r="SRH103" s="81"/>
      <c r="SRI103" s="81"/>
      <c r="SRJ103" s="81"/>
      <c r="SRK103" s="81"/>
      <c r="SRL103" s="81"/>
      <c r="SRM103" s="81"/>
      <c r="SRN103" s="81"/>
      <c r="SRO103" s="81"/>
      <c r="SRP103" s="81"/>
      <c r="SRQ103" s="81"/>
      <c r="SRR103" s="81"/>
      <c r="SRS103" s="81"/>
      <c r="SRT103" s="81"/>
      <c r="SRU103" s="81"/>
      <c r="SRV103" s="81"/>
      <c r="SRW103" s="81"/>
      <c r="SRX103" s="81"/>
      <c r="SRY103" s="81"/>
      <c r="SRZ103" s="81"/>
      <c r="SSA103" s="81"/>
      <c r="SSB103" s="81"/>
      <c r="SSC103" s="81"/>
      <c r="SSD103" s="81"/>
      <c r="SSE103" s="81"/>
      <c r="SSF103" s="81"/>
      <c r="SSG103" s="81"/>
      <c r="SSH103" s="81"/>
      <c r="SSI103" s="81"/>
      <c r="SSJ103" s="81"/>
      <c r="SSK103" s="81"/>
      <c r="SSL103" s="81"/>
      <c r="SSM103" s="81"/>
      <c r="SSN103" s="81"/>
      <c r="SSO103" s="81"/>
      <c r="SSP103" s="81"/>
      <c r="SSQ103" s="81"/>
      <c r="SSR103" s="81"/>
      <c r="SSS103" s="81"/>
      <c r="SST103" s="81"/>
      <c r="SSU103" s="81"/>
      <c r="SSV103" s="81"/>
      <c r="SSW103" s="81"/>
      <c r="SSX103" s="81"/>
      <c r="SSY103" s="81"/>
      <c r="SSZ103" s="81"/>
      <c r="STA103" s="81"/>
      <c r="STB103" s="81"/>
      <c r="STC103" s="81"/>
      <c r="STD103" s="81"/>
      <c r="STE103" s="81"/>
      <c r="STF103" s="81"/>
      <c r="STG103" s="81"/>
      <c r="STH103" s="81"/>
      <c r="STI103" s="81"/>
      <c r="STJ103" s="81"/>
      <c r="STK103" s="81"/>
      <c r="STL103" s="81"/>
      <c r="STM103" s="81"/>
      <c r="STN103" s="81"/>
      <c r="STO103" s="81"/>
      <c r="STP103" s="81"/>
      <c r="STQ103" s="81"/>
      <c r="STR103" s="81"/>
      <c r="STS103" s="81"/>
      <c r="STT103" s="81"/>
      <c r="STU103" s="81"/>
      <c r="STV103" s="81"/>
      <c r="STW103" s="81"/>
      <c r="STX103" s="81"/>
      <c r="STY103" s="81"/>
      <c r="STZ103" s="81"/>
      <c r="SUA103" s="81"/>
      <c r="SUB103" s="81"/>
      <c r="SUC103" s="81"/>
      <c r="SUD103" s="81"/>
      <c r="SUE103" s="81"/>
      <c r="SUF103" s="81"/>
      <c r="SUG103" s="81"/>
      <c r="SUH103" s="81"/>
      <c r="SUI103" s="81"/>
      <c r="SUJ103" s="81"/>
      <c r="SUK103" s="81"/>
      <c r="SUL103" s="81"/>
      <c r="SUM103" s="81"/>
      <c r="SUN103" s="81"/>
      <c r="SUO103" s="81"/>
      <c r="SUP103" s="81"/>
      <c r="SUQ103" s="81"/>
      <c r="SUR103" s="81"/>
      <c r="SUS103" s="81"/>
      <c r="SUT103" s="81"/>
      <c r="SUU103" s="81"/>
      <c r="SUV103" s="81"/>
      <c r="SUW103" s="81"/>
      <c r="SUX103" s="81"/>
      <c r="SUY103" s="81"/>
      <c r="SUZ103" s="81"/>
      <c r="SVA103" s="81"/>
      <c r="SVB103" s="81"/>
      <c r="SVC103" s="81"/>
      <c r="SVD103" s="81"/>
      <c r="SVE103" s="81"/>
      <c r="SVF103" s="81"/>
      <c r="SVG103" s="81"/>
      <c r="SVH103" s="81"/>
      <c r="SVI103" s="81"/>
      <c r="SVJ103" s="81"/>
      <c r="SVK103" s="81"/>
      <c r="SVL103" s="81"/>
      <c r="SVM103" s="81"/>
      <c r="SVN103" s="81"/>
      <c r="SVO103" s="81"/>
      <c r="SVP103" s="81"/>
      <c r="SVQ103" s="81"/>
      <c r="SVR103" s="81"/>
      <c r="SVS103" s="81"/>
      <c r="SVT103" s="81"/>
      <c r="SVU103" s="81"/>
      <c r="SVV103" s="81"/>
      <c r="SVW103" s="81"/>
      <c r="SVX103" s="81"/>
      <c r="SVY103" s="81"/>
      <c r="SVZ103" s="81"/>
      <c r="SWA103" s="81"/>
      <c r="SWB103" s="81"/>
      <c r="SWC103" s="81"/>
      <c r="SWD103" s="81"/>
      <c r="SWE103" s="81"/>
      <c r="SWF103" s="81"/>
      <c r="SWG103" s="81"/>
      <c r="SWH103" s="81"/>
      <c r="SWI103" s="81"/>
      <c r="SWJ103" s="81"/>
      <c r="SWK103" s="81"/>
      <c r="SWL103" s="81"/>
      <c r="SWM103" s="81"/>
      <c r="SWN103" s="81"/>
      <c r="SWO103" s="81"/>
      <c r="SWP103" s="81"/>
      <c r="SWQ103" s="81"/>
      <c r="SWR103" s="81"/>
      <c r="SWS103" s="81"/>
      <c r="SWT103" s="81"/>
      <c r="SWU103" s="81"/>
      <c r="SWV103" s="81"/>
      <c r="SWW103" s="81"/>
      <c r="SWX103" s="81"/>
      <c r="SWY103" s="81"/>
      <c r="SWZ103" s="81"/>
      <c r="SXA103" s="81"/>
      <c r="SXB103" s="81"/>
      <c r="SXC103" s="81"/>
      <c r="SXD103" s="81"/>
      <c r="SXE103" s="81"/>
      <c r="SXF103" s="81"/>
      <c r="SXG103" s="81"/>
      <c r="SXH103" s="81"/>
      <c r="SXI103" s="81"/>
      <c r="SXJ103" s="81"/>
      <c r="SXK103" s="81"/>
      <c r="SXL103" s="81"/>
      <c r="SXM103" s="81"/>
      <c r="SXN103" s="81"/>
      <c r="SXO103" s="81"/>
      <c r="SXP103" s="81"/>
      <c r="SXQ103" s="81"/>
      <c r="SXR103" s="81"/>
      <c r="SXS103" s="81"/>
      <c r="SXT103" s="81"/>
      <c r="SXU103" s="81"/>
      <c r="SXV103" s="81"/>
      <c r="SXW103" s="81"/>
      <c r="SXX103" s="81"/>
      <c r="SXY103" s="81"/>
      <c r="SXZ103" s="81"/>
      <c r="SYA103" s="81"/>
      <c r="SYB103" s="81"/>
      <c r="SYC103" s="81"/>
      <c r="SYD103" s="81"/>
      <c r="SYE103" s="81"/>
      <c r="SYF103" s="81"/>
      <c r="SYG103" s="81"/>
      <c r="SYH103" s="81"/>
      <c r="SYI103" s="81"/>
      <c r="SYJ103" s="81"/>
      <c r="SYK103" s="81"/>
      <c r="SYL103" s="81"/>
      <c r="SYM103" s="81"/>
      <c r="SYN103" s="81"/>
      <c r="SYO103" s="81"/>
      <c r="SYP103" s="81"/>
      <c r="SYQ103" s="81"/>
      <c r="SYR103" s="81"/>
      <c r="SYS103" s="81"/>
      <c r="SYT103" s="81"/>
      <c r="SYU103" s="81"/>
      <c r="SYV103" s="81"/>
      <c r="SYW103" s="81"/>
      <c r="SYX103" s="81"/>
      <c r="SYY103" s="81"/>
      <c r="SYZ103" s="81"/>
      <c r="SZA103" s="81"/>
      <c r="SZB103" s="81"/>
      <c r="SZC103" s="81"/>
      <c r="SZD103" s="81"/>
      <c r="SZE103" s="81"/>
      <c r="SZF103" s="81"/>
      <c r="SZG103" s="81"/>
      <c r="SZH103" s="81"/>
      <c r="SZI103" s="81"/>
      <c r="SZJ103" s="81"/>
      <c r="SZK103" s="81"/>
      <c r="SZL103" s="81"/>
      <c r="SZM103" s="81"/>
      <c r="SZN103" s="81"/>
      <c r="SZO103" s="81"/>
      <c r="SZP103" s="81"/>
      <c r="SZQ103" s="81"/>
      <c r="SZR103" s="81"/>
      <c r="SZS103" s="81"/>
      <c r="SZT103" s="81"/>
      <c r="SZU103" s="81"/>
      <c r="SZV103" s="81"/>
      <c r="SZW103" s="81"/>
      <c r="SZX103" s="81"/>
      <c r="SZY103" s="81"/>
      <c r="SZZ103" s="81"/>
      <c r="TAA103" s="81"/>
      <c r="TAB103" s="81"/>
      <c r="TAC103" s="81"/>
      <c r="TAD103" s="81"/>
      <c r="TAE103" s="81"/>
      <c r="TAF103" s="81"/>
      <c r="TAG103" s="81"/>
      <c r="TAH103" s="81"/>
      <c r="TAI103" s="81"/>
      <c r="TAJ103" s="81"/>
      <c r="TAK103" s="81"/>
      <c r="TAL103" s="81"/>
      <c r="TAM103" s="81"/>
      <c r="TAN103" s="81"/>
      <c r="TAO103" s="81"/>
      <c r="TAP103" s="81"/>
      <c r="TAQ103" s="81"/>
      <c r="TAR103" s="81"/>
      <c r="TAS103" s="81"/>
      <c r="TAT103" s="81"/>
      <c r="TAU103" s="81"/>
      <c r="TAV103" s="81"/>
      <c r="TAW103" s="81"/>
      <c r="TAX103" s="81"/>
      <c r="TAY103" s="81"/>
      <c r="TAZ103" s="81"/>
      <c r="TBA103" s="81"/>
      <c r="TBB103" s="81"/>
      <c r="TBC103" s="81"/>
      <c r="TBD103" s="81"/>
      <c r="TBE103" s="81"/>
      <c r="TBF103" s="81"/>
      <c r="TBG103" s="81"/>
      <c r="TBH103" s="81"/>
      <c r="TBI103" s="81"/>
      <c r="TBJ103" s="81"/>
      <c r="TBK103" s="81"/>
      <c r="TBL103" s="81"/>
      <c r="TBM103" s="81"/>
      <c r="TBN103" s="81"/>
      <c r="TBO103" s="81"/>
      <c r="TBP103" s="81"/>
      <c r="TBQ103" s="81"/>
      <c r="TBR103" s="81"/>
      <c r="TBS103" s="81"/>
      <c r="TBT103" s="81"/>
      <c r="TBU103" s="81"/>
      <c r="TBV103" s="81"/>
      <c r="TBW103" s="81"/>
      <c r="TBX103" s="81"/>
      <c r="TBY103" s="81"/>
      <c r="TBZ103" s="81"/>
      <c r="TCA103" s="81"/>
      <c r="TCB103" s="81"/>
      <c r="TCC103" s="81"/>
      <c r="TCD103" s="81"/>
      <c r="TCE103" s="81"/>
      <c r="TCF103" s="81"/>
      <c r="TCG103" s="81"/>
      <c r="TCH103" s="81"/>
      <c r="TCI103" s="81"/>
      <c r="TCJ103" s="81"/>
      <c r="TCK103" s="81"/>
      <c r="TCL103" s="81"/>
      <c r="TCM103" s="81"/>
      <c r="TCN103" s="81"/>
      <c r="TCO103" s="81"/>
      <c r="TCP103" s="81"/>
      <c r="TCQ103" s="81"/>
      <c r="TCR103" s="81"/>
      <c r="TCS103" s="81"/>
      <c r="TCT103" s="81"/>
      <c r="TCU103" s="81"/>
      <c r="TCV103" s="81"/>
      <c r="TCW103" s="81"/>
      <c r="TCX103" s="81"/>
      <c r="TCY103" s="81"/>
      <c r="TCZ103" s="81"/>
      <c r="TDA103" s="81"/>
      <c r="TDB103" s="81"/>
      <c r="TDC103" s="81"/>
      <c r="TDD103" s="81"/>
      <c r="TDE103" s="81"/>
      <c r="TDF103" s="81"/>
      <c r="TDG103" s="81"/>
      <c r="TDH103" s="81"/>
      <c r="TDI103" s="81"/>
      <c r="TDJ103" s="81"/>
      <c r="TDK103" s="81"/>
      <c r="TDL103" s="81"/>
      <c r="TDM103" s="81"/>
      <c r="TDN103" s="81"/>
      <c r="TDO103" s="81"/>
      <c r="TDP103" s="81"/>
      <c r="TDQ103" s="81"/>
      <c r="TDR103" s="81"/>
      <c r="TDS103" s="81"/>
      <c r="TDT103" s="81"/>
      <c r="TDU103" s="81"/>
      <c r="TDV103" s="81"/>
      <c r="TDW103" s="81"/>
      <c r="TDX103" s="81"/>
      <c r="TDY103" s="81"/>
      <c r="TDZ103" s="81"/>
      <c r="TEA103" s="81"/>
      <c r="TEB103" s="81"/>
      <c r="TEC103" s="81"/>
      <c r="TED103" s="81"/>
      <c r="TEE103" s="81"/>
      <c r="TEF103" s="81"/>
      <c r="TEG103" s="81"/>
      <c r="TEH103" s="81"/>
      <c r="TEI103" s="81"/>
      <c r="TEJ103" s="81"/>
      <c r="TEK103" s="81"/>
      <c r="TEL103" s="81"/>
      <c r="TEM103" s="81"/>
      <c r="TEN103" s="81"/>
      <c r="TEO103" s="81"/>
      <c r="TEP103" s="81"/>
      <c r="TEQ103" s="81"/>
      <c r="TER103" s="81"/>
      <c r="TES103" s="81"/>
      <c r="TET103" s="81"/>
      <c r="TEU103" s="81"/>
      <c r="TEV103" s="81"/>
      <c r="TEW103" s="81"/>
      <c r="TEX103" s="81"/>
      <c r="TEY103" s="81"/>
      <c r="TEZ103" s="81"/>
      <c r="TFA103" s="81"/>
      <c r="TFB103" s="81"/>
      <c r="TFC103" s="81"/>
      <c r="TFD103" s="81"/>
      <c r="TFE103" s="81"/>
      <c r="TFF103" s="81"/>
      <c r="TFG103" s="81"/>
      <c r="TFH103" s="81"/>
      <c r="TFI103" s="81"/>
      <c r="TFJ103" s="81"/>
      <c r="TFK103" s="81"/>
      <c r="TFL103" s="81"/>
      <c r="TFM103" s="81"/>
      <c r="TFN103" s="81"/>
      <c r="TFO103" s="81"/>
      <c r="TFP103" s="81"/>
      <c r="TFQ103" s="81"/>
      <c r="TFR103" s="81"/>
      <c r="TFS103" s="81"/>
      <c r="TFT103" s="81"/>
      <c r="TFU103" s="81"/>
      <c r="TFV103" s="81"/>
      <c r="TFW103" s="81"/>
      <c r="TFX103" s="81"/>
      <c r="TFY103" s="81"/>
      <c r="TFZ103" s="81"/>
      <c r="TGA103" s="81"/>
      <c r="TGB103" s="81"/>
      <c r="TGC103" s="81"/>
      <c r="TGD103" s="81"/>
      <c r="TGE103" s="81"/>
      <c r="TGF103" s="81"/>
      <c r="TGG103" s="81"/>
      <c r="TGH103" s="81"/>
      <c r="TGI103" s="81"/>
      <c r="TGJ103" s="81"/>
      <c r="TGK103" s="81"/>
      <c r="TGL103" s="81"/>
      <c r="TGM103" s="81"/>
      <c r="TGN103" s="81"/>
      <c r="TGO103" s="81"/>
      <c r="TGP103" s="81"/>
      <c r="TGQ103" s="81"/>
      <c r="TGR103" s="81"/>
      <c r="TGS103" s="81"/>
      <c r="TGT103" s="81"/>
      <c r="TGU103" s="81"/>
      <c r="TGV103" s="81"/>
      <c r="TGW103" s="81"/>
      <c r="TGX103" s="81"/>
      <c r="TGY103" s="81"/>
      <c r="TGZ103" s="81"/>
      <c r="THA103" s="81"/>
      <c r="THB103" s="81"/>
      <c r="THC103" s="81"/>
      <c r="THD103" s="81"/>
      <c r="THE103" s="81"/>
      <c r="THF103" s="81"/>
      <c r="THG103" s="81"/>
      <c r="THH103" s="81"/>
      <c r="THI103" s="81"/>
      <c r="THJ103" s="81"/>
      <c r="THK103" s="81"/>
      <c r="THL103" s="81"/>
      <c r="THM103" s="81"/>
      <c r="THN103" s="81"/>
      <c r="THO103" s="81"/>
      <c r="THP103" s="81"/>
      <c r="THQ103" s="81"/>
      <c r="THR103" s="81"/>
      <c r="THS103" s="81"/>
      <c r="THT103" s="81"/>
      <c r="THU103" s="81"/>
      <c r="THV103" s="81"/>
      <c r="THW103" s="81"/>
      <c r="THX103" s="81"/>
      <c r="THY103" s="81"/>
      <c r="THZ103" s="81"/>
      <c r="TIA103" s="81"/>
      <c r="TIB103" s="81"/>
      <c r="TIC103" s="81"/>
      <c r="TID103" s="81"/>
      <c r="TIE103" s="81"/>
      <c r="TIF103" s="81"/>
      <c r="TIG103" s="81"/>
      <c r="TIH103" s="81"/>
      <c r="TII103" s="81"/>
      <c r="TIJ103" s="81"/>
      <c r="TIK103" s="81"/>
      <c r="TIL103" s="81"/>
      <c r="TIM103" s="81"/>
      <c r="TIN103" s="81"/>
      <c r="TIO103" s="81"/>
      <c r="TIP103" s="81"/>
      <c r="TIQ103" s="81"/>
      <c r="TIR103" s="81"/>
      <c r="TIS103" s="81"/>
      <c r="TIT103" s="81"/>
      <c r="TIU103" s="81"/>
      <c r="TIV103" s="81"/>
      <c r="TIW103" s="81"/>
      <c r="TIX103" s="81"/>
      <c r="TIY103" s="81"/>
      <c r="TIZ103" s="81"/>
      <c r="TJA103" s="81"/>
      <c r="TJB103" s="81"/>
      <c r="TJC103" s="81"/>
      <c r="TJD103" s="81"/>
      <c r="TJE103" s="81"/>
      <c r="TJF103" s="81"/>
      <c r="TJG103" s="81"/>
      <c r="TJH103" s="81"/>
      <c r="TJI103" s="81"/>
      <c r="TJJ103" s="81"/>
      <c r="TJK103" s="81"/>
      <c r="TJL103" s="81"/>
      <c r="TJM103" s="81"/>
      <c r="TJN103" s="81"/>
      <c r="TJO103" s="81"/>
      <c r="TJP103" s="81"/>
      <c r="TJQ103" s="81"/>
      <c r="TJR103" s="81"/>
      <c r="TJS103" s="81"/>
      <c r="TJT103" s="81"/>
      <c r="TJU103" s="81"/>
      <c r="TJV103" s="81"/>
      <c r="TJW103" s="81"/>
      <c r="TJX103" s="81"/>
      <c r="TJY103" s="81"/>
      <c r="TJZ103" s="81"/>
      <c r="TKA103" s="81"/>
      <c r="TKB103" s="81"/>
      <c r="TKC103" s="81"/>
      <c r="TKD103" s="81"/>
      <c r="TKE103" s="81"/>
      <c r="TKF103" s="81"/>
      <c r="TKG103" s="81"/>
      <c r="TKH103" s="81"/>
      <c r="TKI103" s="81"/>
      <c r="TKJ103" s="81"/>
      <c r="TKK103" s="81"/>
      <c r="TKL103" s="81"/>
      <c r="TKM103" s="81"/>
      <c r="TKN103" s="81"/>
      <c r="TKO103" s="81"/>
      <c r="TKP103" s="81"/>
      <c r="TKQ103" s="81"/>
      <c r="TKR103" s="81"/>
      <c r="TKS103" s="81"/>
      <c r="TKT103" s="81"/>
      <c r="TKU103" s="81"/>
      <c r="TKV103" s="81"/>
      <c r="TKW103" s="81"/>
      <c r="TKX103" s="81"/>
      <c r="TKY103" s="81"/>
      <c r="TKZ103" s="81"/>
      <c r="TLA103" s="81"/>
      <c r="TLB103" s="81"/>
      <c r="TLC103" s="81"/>
      <c r="TLD103" s="81"/>
      <c r="TLE103" s="81"/>
      <c r="TLF103" s="81"/>
      <c r="TLG103" s="81"/>
      <c r="TLH103" s="81"/>
      <c r="TLI103" s="81"/>
      <c r="TLJ103" s="81"/>
      <c r="TLK103" s="81"/>
      <c r="TLL103" s="81"/>
      <c r="TLM103" s="81"/>
      <c r="TLN103" s="81"/>
      <c r="TLO103" s="81"/>
      <c r="TLP103" s="81"/>
      <c r="TLQ103" s="81"/>
      <c r="TLR103" s="81"/>
      <c r="TLS103" s="81"/>
      <c r="TLT103" s="81"/>
      <c r="TLU103" s="81"/>
      <c r="TLV103" s="81"/>
      <c r="TLW103" s="81"/>
      <c r="TLX103" s="81"/>
      <c r="TLY103" s="81"/>
      <c r="TLZ103" s="81"/>
      <c r="TMA103" s="81"/>
      <c r="TMB103" s="81"/>
      <c r="TMC103" s="81"/>
      <c r="TMD103" s="81"/>
      <c r="TME103" s="81"/>
      <c r="TMF103" s="81"/>
      <c r="TMG103" s="81"/>
      <c r="TMH103" s="81"/>
      <c r="TMI103" s="81"/>
      <c r="TMJ103" s="81"/>
      <c r="TMK103" s="81"/>
      <c r="TML103" s="81"/>
      <c r="TMM103" s="81"/>
      <c r="TMN103" s="81"/>
      <c r="TMO103" s="81"/>
      <c r="TMP103" s="81"/>
      <c r="TMQ103" s="81"/>
      <c r="TMR103" s="81"/>
      <c r="TMS103" s="81"/>
      <c r="TMT103" s="81"/>
      <c r="TMU103" s="81"/>
      <c r="TMV103" s="81"/>
      <c r="TMW103" s="81"/>
      <c r="TMX103" s="81"/>
      <c r="TMY103" s="81"/>
      <c r="TMZ103" s="81"/>
      <c r="TNA103" s="81"/>
      <c r="TNB103" s="81"/>
      <c r="TNC103" s="81"/>
      <c r="TND103" s="81"/>
      <c r="TNE103" s="81"/>
      <c r="TNF103" s="81"/>
      <c r="TNG103" s="81"/>
      <c r="TNH103" s="81"/>
      <c r="TNI103" s="81"/>
      <c r="TNJ103" s="81"/>
      <c r="TNK103" s="81"/>
      <c r="TNL103" s="81"/>
      <c r="TNM103" s="81"/>
      <c r="TNN103" s="81"/>
      <c r="TNO103" s="81"/>
      <c r="TNP103" s="81"/>
      <c r="TNQ103" s="81"/>
      <c r="TNR103" s="81"/>
      <c r="TNS103" s="81"/>
      <c r="TNT103" s="81"/>
      <c r="TNU103" s="81"/>
      <c r="TNV103" s="81"/>
      <c r="TNW103" s="81"/>
      <c r="TNX103" s="81"/>
      <c r="TNY103" s="81"/>
      <c r="TNZ103" s="81"/>
      <c r="TOA103" s="81"/>
      <c r="TOB103" s="81"/>
      <c r="TOC103" s="81"/>
      <c r="TOD103" s="81"/>
      <c r="TOE103" s="81"/>
      <c r="TOF103" s="81"/>
      <c r="TOG103" s="81"/>
      <c r="TOH103" s="81"/>
      <c r="TOI103" s="81"/>
      <c r="TOJ103" s="81"/>
      <c r="TOK103" s="81"/>
      <c r="TOL103" s="81"/>
      <c r="TOM103" s="81"/>
      <c r="TON103" s="81"/>
      <c r="TOO103" s="81"/>
      <c r="TOP103" s="81"/>
      <c r="TOQ103" s="81"/>
      <c r="TOR103" s="81"/>
      <c r="TOS103" s="81"/>
      <c r="TOT103" s="81"/>
      <c r="TOU103" s="81"/>
      <c r="TOV103" s="81"/>
      <c r="TOW103" s="81"/>
      <c r="TOX103" s="81"/>
      <c r="TOY103" s="81"/>
      <c r="TOZ103" s="81"/>
      <c r="TPA103" s="81"/>
      <c r="TPB103" s="81"/>
      <c r="TPC103" s="81"/>
      <c r="TPD103" s="81"/>
      <c r="TPE103" s="81"/>
      <c r="TPF103" s="81"/>
      <c r="TPG103" s="81"/>
      <c r="TPH103" s="81"/>
      <c r="TPI103" s="81"/>
      <c r="TPJ103" s="81"/>
      <c r="TPK103" s="81"/>
      <c r="TPL103" s="81"/>
      <c r="TPM103" s="81"/>
      <c r="TPN103" s="81"/>
      <c r="TPO103" s="81"/>
      <c r="TPP103" s="81"/>
      <c r="TPQ103" s="81"/>
      <c r="TPR103" s="81"/>
      <c r="TPS103" s="81"/>
      <c r="TPT103" s="81"/>
      <c r="TPU103" s="81"/>
      <c r="TPV103" s="81"/>
      <c r="TPW103" s="81"/>
      <c r="TPX103" s="81"/>
      <c r="TPY103" s="81"/>
      <c r="TPZ103" s="81"/>
      <c r="TQA103" s="81"/>
      <c r="TQB103" s="81"/>
      <c r="TQC103" s="81"/>
      <c r="TQD103" s="81"/>
      <c r="TQE103" s="81"/>
      <c r="TQF103" s="81"/>
      <c r="TQG103" s="81"/>
      <c r="TQH103" s="81"/>
      <c r="TQI103" s="81"/>
      <c r="TQJ103" s="81"/>
      <c r="TQK103" s="81"/>
      <c r="TQL103" s="81"/>
      <c r="TQM103" s="81"/>
      <c r="TQN103" s="81"/>
      <c r="TQO103" s="81"/>
      <c r="TQP103" s="81"/>
      <c r="TQQ103" s="81"/>
      <c r="TQR103" s="81"/>
      <c r="TQS103" s="81"/>
      <c r="TQT103" s="81"/>
      <c r="TQU103" s="81"/>
      <c r="TQV103" s="81"/>
      <c r="TQW103" s="81"/>
      <c r="TQX103" s="81"/>
      <c r="TQY103" s="81"/>
      <c r="TQZ103" s="81"/>
      <c r="TRA103" s="81"/>
      <c r="TRB103" s="81"/>
      <c r="TRC103" s="81"/>
      <c r="TRD103" s="81"/>
      <c r="TRE103" s="81"/>
      <c r="TRF103" s="81"/>
      <c r="TRG103" s="81"/>
      <c r="TRH103" s="81"/>
      <c r="TRI103" s="81"/>
      <c r="TRJ103" s="81"/>
      <c r="TRK103" s="81"/>
      <c r="TRL103" s="81"/>
      <c r="TRM103" s="81"/>
      <c r="TRN103" s="81"/>
      <c r="TRO103" s="81"/>
      <c r="TRP103" s="81"/>
      <c r="TRQ103" s="81"/>
      <c r="TRR103" s="81"/>
      <c r="TRS103" s="81"/>
      <c r="TRT103" s="81"/>
      <c r="TRU103" s="81"/>
      <c r="TRV103" s="81"/>
      <c r="TRW103" s="81"/>
      <c r="TRX103" s="81"/>
      <c r="TRY103" s="81"/>
      <c r="TRZ103" s="81"/>
      <c r="TSA103" s="81"/>
      <c r="TSB103" s="81"/>
      <c r="TSC103" s="81"/>
      <c r="TSD103" s="81"/>
      <c r="TSE103" s="81"/>
      <c r="TSF103" s="81"/>
      <c r="TSG103" s="81"/>
      <c r="TSH103" s="81"/>
      <c r="TSI103" s="81"/>
      <c r="TSJ103" s="81"/>
      <c r="TSK103" s="81"/>
      <c r="TSL103" s="81"/>
      <c r="TSM103" s="81"/>
      <c r="TSN103" s="81"/>
      <c r="TSO103" s="81"/>
      <c r="TSP103" s="81"/>
      <c r="TSQ103" s="81"/>
      <c r="TSR103" s="81"/>
      <c r="TSS103" s="81"/>
      <c r="TST103" s="81"/>
      <c r="TSU103" s="81"/>
      <c r="TSV103" s="81"/>
      <c r="TSW103" s="81"/>
      <c r="TSX103" s="81"/>
      <c r="TSY103" s="81"/>
      <c r="TSZ103" s="81"/>
      <c r="TTA103" s="81"/>
      <c r="TTB103" s="81"/>
      <c r="TTC103" s="81"/>
      <c r="TTD103" s="81"/>
      <c r="TTE103" s="81"/>
      <c r="TTF103" s="81"/>
      <c r="TTG103" s="81"/>
      <c r="TTH103" s="81"/>
      <c r="TTI103" s="81"/>
      <c r="TTJ103" s="81"/>
      <c r="TTK103" s="81"/>
      <c r="TTL103" s="81"/>
      <c r="TTM103" s="81"/>
      <c r="TTN103" s="81"/>
      <c r="TTO103" s="81"/>
      <c r="TTP103" s="81"/>
      <c r="TTQ103" s="81"/>
      <c r="TTR103" s="81"/>
      <c r="TTS103" s="81"/>
      <c r="TTT103" s="81"/>
      <c r="TTU103" s="81"/>
      <c r="TTV103" s="81"/>
      <c r="TTW103" s="81"/>
      <c r="TTX103" s="81"/>
      <c r="TTY103" s="81"/>
      <c r="TTZ103" s="81"/>
      <c r="TUA103" s="81"/>
      <c r="TUB103" s="81"/>
      <c r="TUC103" s="81"/>
      <c r="TUD103" s="81"/>
      <c r="TUE103" s="81"/>
      <c r="TUF103" s="81"/>
      <c r="TUG103" s="81"/>
      <c r="TUH103" s="81"/>
      <c r="TUI103" s="81"/>
      <c r="TUJ103" s="81"/>
      <c r="TUK103" s="81"/>
      <c r="TUL103" s="81"/>
      <c r="TUM103" s="81"/>
      <c r="TUN103" s="81"/>
      <c r="TUO103" s="81"/>
      <c r="TUP103" s="81"/>
      <c r="TUQ103" s="81"/>
      <c r="TUR103" s="81"/>
      <c r="TUS103" s="81"/>
      <c r="TUT103" s="81"/>
      <c r="TUU103" s="81"/>
      <c r="TUV103" s="81"/>
      <c r="TUW103" s="81"/>
      <c r="TUX103" s="81"/>
      <c r="TUY103" s="81"/>
      <c r="TUZ103" s="81"/>
      <c r="TVA103" s="81"/>
      <c r="TVB103" s="81"/>
      <c r="TVC103" s="81"/>
      <c r="TVD103" s="81"/>
      <c r="TVE103" s="81"/>
      <c r="TVF103" s="81"/>
      <c r="TVG103" s="81"/>
      <c r="TVH103" s="81"/>
      <c r="TVI103" s="81"/>
      <c r="TVJ103" s="81"/>
      <c r="TVK103" s="81"/>
      <c r="TVL103" s="81"/>
      <c r="TVM103" s="81"/>
      <c r="TVN103" s="81"/>
      <c r="TVO103" s="81"/>
      <c r="TVP103" s="81"/>
      <c r="TVQ103" s="81"/>
      <c r="TVR103" s="81"/>
      <c r="TVS103" s="81"/>
      <c r="TVT103" s="81"/>
      <c r="TVU103" s="81"/>
      <c r="TVV103" s="81"/>
      <c r="TVW103" s="81"/>
      <c r="TVX103" s="81"/>
      <c r="TVY103" s="81"/>
      <c r="TVZ103" s="81"/>
      <c r="TWA103" s="81"/>
      <c r="TWB103" s="81"/>
      <c r="TWC103" s="81"/>
      <c r="TWD103" s="81"/>
      <c r="TWE103" s="81"/>
      <c r="TWF103" s="81"/>
      <c r="TWG103" s="81"/>
      <c r="TWH103" s="81"/>
      <c r="TWI103" s="81"/>
      <c r="TWJ103" s="81"/>
      <c r="TWK103" s="81"/>
      <c r="TWL103" s="81"/>
      <c r="TWM103" s="81"/>
      <c r="TWN103" s="81"/>
      <c r="TWO103" s="81"/>
      <c r="TWP103" s="81"/>
      <c r="TWQ103" s="81"/>
      <c r="TWR103" s="81"/>
      <c r="TWS103" s="81"/>
      <c r="TWT103" s="81"/>
      <c r="TWU103" s="81"/>
      <c r="TWV103" s="81"/>
      <c r="TWW103" s="81"/>
      <c r="TWX103" s="81"/>
      <c r="TWY103" s="81"/>
      <c r="TWZ103" s="81"/>
      <c r="TXA103" s="81"/>
      <c r="TXB103" s="81"/>
      <c r="TXC103" s="81"/>
      <c r="TXD103" s="81"/>
      <c r="TXE103" s="81"/>
      <c r="TXF103" s="81"/>
      <c r="TXG103" s="81"/>
      <c r="TXH103" s="81"/>
      <c r="TXI103" s="81"/>
      <c r="TXJ103" s="81"/>
      <c r="TXK103" s="81"/>
      <c r="TXL103" s="81"/>
      <c r="TXM103" s="81"/>
      <c r="TXN103" s="81"/>
      <c r="TXO103" s="81"/>
      <c r="TXP103" s="81"/>
      <c r="TXQ103" s="81"/>
      <c r="TXR103" s="81"/>
      <c r="TXS103" s="81"/>
      <c r="TXT103" s="81"/>
      <c r="TXU103" s="81"/>
      <c r="TXV103" s="81"/>
      <c r="TXW103" s="81"/>
      <c r="TXX103" s="81"/>
      <c r="TXY103" s="81"/>
      <c r="TXZ103" s="81"/>
      <c r="TYA103" s="81"/>
      <c r="TYB103" s="81"/>
      <c r="TYC103" s="81"/>
      <c r="TYD103" s="81"/>
      <c r="TYE103" s="81"/>
      <c r="TYF103" s="81"/>
      <c r="TYG103" s="81"/>
      <c r="TYH103" s="81"/>
      <c r="TYI103" s="81"/>
      <c r="TYJ103" s="81"/>
      <c r="TYK103" s="81"/>
      <c r="TYL103" s="81"/>
      <c r="TYM103" s="81"/>
      <c r="TYN103" s="81"/>
      <c r="TYO103" s="81"/>
      <c r="TYP103" s="81"/>
      <c r="TYQ103" s="81"/>
      <c r="TYR103" s="81"/>
      <c r="TYS103" s="81"/>
      <c r="TYT103" s="81"/>
      <c r="TYU103" s="81"/>
      <c r="TYV103" s="81"/>
      <c r="TYW103" s="81"/>
      <c r="TYX103" s="81"/>
      <c r="TYY103" s="81"/>
      <c r="TYZ103" s="81"/>
      <c r="TZA103" s="81"/>
      <c r="TZB103" s="81"/>
      <c r="TZC103" s="81"/>
      <c r="TZD103" s="81"/>
      <c r="TZE103" s="81"/>
      <c r="TZF103" s="81"/>
      <c r="TZG103" s="81"/>
      <c r="TZH103" s="81"/>
      <c r="TZI103" s="81"/>
      <c r="TZJ103" s="81"/>
      <c r="TZK103" s="81"/>
      <c r="TZL103" s="81"/>
      <c r="TZM103" s="81"/>
      <c r="TZN103" s="81"/>
      <c r="TZO103" s="81"/>
      <c r="TZP103" s="81"/>
      <c r="TZQ103" s="81"/>
      <c r="TZR103" s="81"/>
      <c r="TZS103" s="81"/>
      <c r="TZT103" s="81"/>
      <c r="TZU103" s="81"/>
      <c r="TZV103" s="81"/>
      <c r="TZW103" s="81"/>
      <c r="TZX103" s="81"/>
      <c r="TZY103" s="81"/>
      <c r="TZZ103" s="81"/>
      <c r="UAA103" s="81"/>
      <c r="UAB103" s="81"/>
      <c r="UAC103" s="81"/>
      <c r="UAD103" s="81"/>
      <c r="UAE103" s="81"/>
      <c r="UAF103" s="81"/>
      <c r="UAG103" s="81"/>
      <c r="UAH103" s="81"/>
      <c r="UAI103" s="81"/>
      <c r="UAJ103" s="81"/>
      <c r="UAK103" s="81"/>
      <c r="UAL103" s="81"/>
      <c r="UAM103" s="81"/>
      <c r="UAN103" s="81"/>
      <c r="UAO103" s="81"/>
      <c r="UAP103" s="81"/>
      <c r="UAQ103" s="81"/>
      <c r="UAR103" s="81"/>
      <c r="UAS103" s="81"/>
      <c r="UAT103" s="81"/>
      <c r="UAU103" s="81"/>
      <c r="UAV103" s="81"/>
      <c r="UAW103" s="81"/>
      <c r="UAX103" s="81"/>
      <c r="UAY103" s="81"/>
      <c r="UAZ103" s="81"/>
      <c r="UBA103" s="81"/>
      <c r="UBB103" s="81"/>
      <c r="UBC103" s="81"/>
      <c r="UBD103" s="81"/>
      <c r="UBE103" s="81"/>
      <c r="UBF103" s="81"/>
      <c r="UBG103" s="81"/>
      <c r="UBH103" s="81"/>
      <c r="UBI103" s="81"/>
      <c r="UBJ103" s="81"/>
      <c r="UBK103" s="81"/>
      <c r="UBL103" s="81"/>
      <c r="UBM103" s="81"/>
      <c r="UBN103" s="81"/>
      <c r="UBO103" s="81"/>
      <c r="UBP103" s="81"/>
      <c r="UBQ103" s="81"/>
      <c r="UBR103" s="81"/>
      <c r="UBS103" s="81"/>
      <c r="UBT103" s="81"/>
      <c r="UBU103" s="81"/>
      <c r="UBV103" s="81"/>
      <c r="UBW103" s="81"/>
      <c r="UBX103" s="81"/>
      <c r="UBY103" s="81"/>
      <c r="UBZ103" s="81"/>
      <c r="UCA103" s="81"/>
      <c r="UCB103" s="81"/>
      <c r="UCC103" s="81"/>
      <c r="UCD103" s="81"/>
      <c r="UCE103" s="81"/>
      <c r="UCF103" s="81"/>
      <c r="UCG103" s="81"/>
      <c r="UCH103" s="81"/>
      <c r="UCI103" s="81"/>
      <c r="UCJ103" s="81"/>
      <c r="UCK103" s="81"/>
      <c r="UCL103" s="81"/>
      <c r="UCM103" s="81"/>
      <c r="UCN103" s="81"/>
      <c r="UCO103" s="81"/>
      <c r="UCP103" s="81"/>
      <c r="UCQ103" s="81"/>
      <c r="UCR103" s="81"/>
      <c r="UCS103" s="81"/>
      <c r="UCT103" s="81"/>
      <c r="UCU103" s="81"/>
      <c r="UCV103" s="81"/>
      <c r="UCW103" s="81"/>
      <c r="UCX103" s="81"/>
      <c r="UCY103" s="81"/>
      <c r="UCZ103" s="81"/>
      <c r="UDA103" s="81"/>
      <c r="UDB103" s="81"/>
      <c r="UDC103" s="81"/>
      <c r="UDD103" s="81"/>
      <c r="UDE103" s="81"/>
      <c r="UDF103" s="81"/>
      <c r="UDG103" s="81"/>
      <c r="UDH103" s="81"/>
      <c r="UDI103" s="81"/>
      <c r="UDJ103" s="81"/>
      <c r="UDK103" s="81"/>
      <c r="UDL103" s="81"/>
      <c r="UDM103" s="81"/>
      <c r="UDN103" s="81"/>
      <c r="UDO103" s="81"/>
      <c r="UDP103" s="81"/>
      <c r="UDQ103" s="81"/>
      <c r="UDR103" s="81"/>
      <c r="UDS103" s="81"/>
      <c r="UDT103" s="81"/>
      <c r="UDU103" s="81"/>
      <c r="UDV103" s="81"/>
      <c r="UDW103" s="81"/>
      <c r="UDX103" s="81"/>
      <c r="UDY103" s="81"/>
      <c r="UDZ103" s="81"/>
      <c r="UEA103" s="81"/>
      <c r="UEB103" s="81"/>
      <c r="UEC103" s="81"/>
      <c r="UED103" s="81"/>
      <c r="UEE103" s="81"/>
      <c r="UEF103" s="81"/>
      <c r="UEG103" s="81"/>
      <c r="UEH103" s="81"/>
      <c r="UEI103" s="81"/>
      <c r="UEJ103" s="81"/>
      <c r="UEK103" s="81"/>
      <c r="UEL103" s="81"/>
      <c r="UEM103" s="81"/>
      <c r="UEN103" s="81"/>
      <c r="UEO103" s="81"/>
      <c r="UEP103" s="81"/>
      <c r="UEQ103" s="81"/>
      <c r="UER103" s="81"/>
      <c r="UES103" s="81"/>
      <c r="UET103" s="81"/>
      <c r="UEU103" s="81"/>
      <c r="UEV103" s="81"/>
      <c r="UEW103" s="81"/>
      <c r="UEX103" s="81"/>
      <c r="UEY103" s="81"/>
      <c r="UEZ103" s="81"/>
      <c r="UFA103" s="81"/>
      <c r="UFB103" s="81"/>
      <c r="UFC103" s="81"/>
      <c r="UFD103" s="81"/>
      <c r="UFE103" s="81"/>
      <c r="UFF103" s="81"/>
      <c r="UFG103" s="81"/>
      <c r="UFH103" s="81"/>
      <c r="UFI103" s="81"/>
      <c r="UFJ103" s="81"/>
      <c r="UFK103" s="81"/>
      <c r="UFL103" s="81"/>
      <c r="UFM103" s="81"/>
      <c r="UFN103" s="81"/>
      <c r="UFO103" s="81"/>
      <c r="UFP103" s="81"/>
      <c r="UFQ103" s="81"/>
      <c r="UFR103" s="81"/>
      <c r="UFS103" s="81"/>
      <c r="UFT103" s="81"/>
      <c r="UFU103" s="81"/>
      <c r="UFV103" s="81"/>
      <c r="UFW103" s="81"/>
      <c r="UFX103" s="81"/>
      <c r="UFY103" s="81"/>
      <c r="UFZ103" s="81"/>
      <c r="UGA103" s="81"/>
      <c r="UGB103" s="81"/>
      <c r="UGC103" s="81"/>
      <c r="UGD103" s="81"/>
      <c r="UGE103" s="81"/>
      <c r="UGF103" s="81"/>
      <c r="UGG103" s="81"/>
      <c r="UGH103" s="81"/>
      <c r="UGI103" s="81"/>
      <c r="UGJ103" s="81"/>
      <c r="UGK103" s="81"/>
      <c r="UGL103" s="81"/>
      <c r="UGM103" s="81"/>
      <c r="UGN103" s="81"/>
      <c r="UGO103" s="81"/>
      <c r="UGP103" s="81"/>
      <c r="UGQ103" s="81"/>
      <c r="UGR103" s="81"/>
      <c r="UGS103" s="81"/>
      <c r="UGT103" s="81"/>
      <c r="UGU103" s="81"/>
      <c r="UGV103" s="81"/>
      <c r="UGW103" s="81"/>
      <c r="UGX103" s="81"/>
      <c r="UGY103" s="81"/>
      <c r="UGZ103" s="81"/>
      <c r="UHA103" s="81"/>
      <c r="UHB103" s="81"/>
      <c r="UHC103" s="81"/>
      <c r="UHD103" s="81"/>
      <c r="UHE103" s="81"/>
      <c r="UHF103" s="81"/>
      <c r="UHG103" s="81"/>
      <c r="UHH103" s="81"/>
      <c r="UHI103" s="81"/>
      <c r="UHJ103" s="81"/>
      <c r="UHK103" s="81"/>
      <c r="UHL103" s="81"/>
      <c r="UHM103" s="81"/>
      <c r="UHN103" s="81"/>
      <c r="UHO103" s="81"/>
      <c r="UHP103" s="81"/>
      <c r="UHQ103" s="81"/>
      <c r="UHR103" s="81"/>
      <c r="UHS103" s="81"/>
      <c r="UHT103" s="81"/>
      <c r="UHU103" s="81"/>
      <c r="UHV103" s="81"/>
      <c r="UHW103" s="81"/>
      <c r="UHX103" s="81"/>
      <c r="UHY103" s="81"/>
      <c r="UHZ103" s="81"/>
      <c r="UIA103" s="81"/>
      <c r="UIB103" s="81"/>
      <c r="UIC103" s="81"/>
      <c r="UID103" s="81"/>
      <c r="UIE103" s="81"/>
      <c r="UIF103" s="81"/>
      <c r="UIG103" s="81"/>
      <c r="UIH103" s="81"/>
      <c r="UII103" s="81"/>
      <c r="UIJ103" s="81"/>
      <c r="UIK103" s="81"/>
      <c r="UIL103" s="81"/>
      <c r="UIM103" s="81"/>
      <c r="UIN103" s="81"/>
      <c r="UIO103" s="81"/>
      <c r="UIP103" s="81"/>
      <c r="UIQ103" s="81"/>
      <c r="UIR103" s="81"/>
      <c r="UIS103" s="81"/>
      <c r="UIT103" s="81"/>
      <c r="UIU103" s="81"/>
      <c r="UIV103" s="81"/>
      <c r="UIW103" s="81"/>
      <c r="UIX103" s="81"/>
      <c r="UIY103" s="81"/>
      <c r="UIZ103" s="81"/>
      <c r="UJA103" s="81"/>
      <c r="UJB103" s="81"/>
      <c r="UJC103" s="81"/>
      <c r="UJD103" s="81"/>
      <c r="UJE103" s="81"/>
      <c r="UJF103" s="81"/>
      <c r="UJG103" s="81"/>
      <c r="UJH103" s="81"/>
      <c r="UJI103" s="81"/>
      <c r="UJJ103" s="81"/>
      <c r="UJK103" s="81"/>
      <c r="UJL103" s="81"/>
      <c r="UJM103" s="81"/>
      <c r="UJN103" s="81"/>
      <c r="UJO103" s="81"/>
      <c r="UJP103" s="81"/>
      <c r="UJQ103" s="81"/>
      <c r="UJR103" s="81"/>
      <c r="UJS103" s="81"/>
      <c r="UJT103" s="81"/>
      <c r="UJU103" s="81"/>
      <c r="UJV103" s="81"/>
      <c r="UJW103" s="81"/>
      <c r="UJX103" s="81"/>
      <c r="UJY103" s="81"/>
      <c r="UJZ103" s="81"/>
      <c r="UKA103" s="81"/>
      <c r="UKB103" s="81"/>
      <c r="UKC103" s="81"/>
      <c r="UKD103" s="81"/>
      <c r="UKE103" s="81"/>
      <c r="UKF103" s="81"/>
      <c r="UKG103" s="81"/>
      <c r="UKH103" s="81"/>
      <c r="UKI103" s="81"/>
      <c r="UKJ103" s="81"/>
      <c r="UKK103" s="81"/>
      <c r="UKL103" s="81"/>
      <c r="UKM103" s="81"/>
      <c r="UKN103" s="81"/>
      <c r="UKO103" s="81"/>
      <c r="UKP103" s="81"/>
      <c r="UKQ103" s="81"/>
      <c r="UKR103" s="81"/>
      <c r="UKS103" s="81"/>
      <c r="UKT103" s="81"/>
      <c r="UKU103" s="81"/>
      <c r="UKV103" s="81"/>
      <c r="UKW103" s="81"/>
      <c r="UKX103" s="81"/>
      <c r="UKY103" s="81"/>
      <c r="UKZ103" s="81"/>
      <c r="ULA103" s="81"/>
      <c r="ULB103" s="81"/>
      <c r="ULC103" s="81"/>
      <c r="ULD103" s="81"/>
      <c r="ULE103" s="81"/>
      <c r="ULF103" s="81"/>
      <c r="ULG103" s="81"/>
      <c r="ULH103" s="81"/>
      <c r="ULI103" s="81"/>
      <c r="ULJ103" s="81"/>
      <c r="ULK103" s="81"/>
      <c r="ULL103" s="81"/>
      <c r="ULM103" s="81"/>
      <c r="ULN103" s="81"/>
      <c r="ULO103" s="81"/>
      <c r="ULP103" s="81"/>
      <c r="ULQ103" s="81"/>
      <c r="ULR103" s="81"/>
      <c r="ULS103" s="81"/>
      <c r="ULT103" s="81"/>
      <c r="ULU103" s="81"/>
      <c r="ULV103" s="81"/>
      <c r="ULW103" s="81"/>
      <c r="ULX103" s="81"/>
      <c r="ULY103" s="81"/>
      <c r="ULZ103" s="81"/>
      <c r="UMA103" s="81"/>
      <c r="UMB103" s="81"/>
      <c r="UMC103" s="81"/>
      <c r="UMD103" s="81"/>
      <c r="UME103" s="81"/>
      <c r="UMF103" s="81"/>
      <c r="UMG103" s="81"/>
      <c r="UMH103" s="81"/>
      <c r="UMI103" s="81"/>
      <c r="UMJ103" s="81"/>
      <c r="UMK103" s="81"/>
      <c r="UML103" s="81"/>
      <c r="UMM103" s="81"/>
      <c r="UMN103" s="81"/>
      <c r="UMO103" s="81"/>
      <c r="UMP103" s="81"/>
      <c r="UMQ103" s="81"/>
      <c r="UMR103" s="81"/>
      <c r="UMS103" s="81"/>
      <c r="UMT103" s="81"/>
      <c r="UMU103" s="81"/>
      <c r="UMV103" s="81"/>
      <c r="UMW103" s="81"/>
      <c r="UMX103" s="81"/>
      <c r="UMY103" s="81"/>
      <c r="UMZ103" s="81"/>
      <c r="UNA103" s="81"/>
      <c r="UNB103" s="81"/>
      <c r="UNC103" s="81"/>
      <c r="UND103" s="81"/>
      <c r="UNE103" s="81"/>
      <c r="UNF103" s="81"/>
      <c r="UNG103" s="81"/>
      <c r="UNH103" s="81"/>
      <c r="UNI103" s="81"/>
      <c r="UNJ103" s="81"/>
      <c r="UNK103" s="81"/>
      <c r="UNL103" s="81"/>
      <c r="UNM103" s="81"/>
      <c r="UNN103" s="81"/>
      <c r="UNO103" s="81"/>
      <c r="UNP103" s="81"/>
      <c r="UNQ103" s="81"/>
      <c r="UNR103" s="81"/>
      <c r="UNS103" s="81"/>
      <c r="UNT103" s="81"/>
      <c r="UNU103" s="81"/>
      <c r="UNV103" s="81"/>
      <c r="UNW103" s="81"/>
      <c r="UNX103" s="81"/>
      <c r="UNY103" s="81"/>
      <c r="UNZ103" s="81"/>
      <c r="UOA103" s="81"/>
      <c r="UOB103" s="81"/>
      <c r="UOC103" s="81"/>
      <c r="UOD103" s="81"/>
      <c r="UOE103" s="81"/>
      <c r="UOF103" s="81"/>
      <c r="UOG103" s="81"/>
      <c r="UOH103" s="81"/>
      <c r="UOI103" s="81"/>
      <c r="UOJ103" s="81"/>
      <c r="UOK103" s="81"/>
      <c r="UOL103" s="81"/>
      <c r="UOM103" s="81"/>
      <c r="UON103" s="81"/>
      <c r="UOO103" s="81"/>
      <c r="UOP103" s="81"/>
      <c r="UOQ103" s="81"/>
      <c r="UOR103" s="81"/>
      <c r="UOS103" s="81"/>
      <c r="UOT103" s="81"/>
      <c r="UOU103" s="81"/>
      <c r="UOV103" s="81"/>
      <c r="UOW103" s="81"/>
      <c r="UOX103" s="81"/>
      <c r="UOY103" s="81"/>
      <c r="UOZ103" s="81"/>
      <c r="UPA103" s="81"/>
      <c r="UPB103" s="81"/>
      <c r="UPC103" s="81"/>
      <c r="UPD103" s="81"/>
      <c r="UPE103" s="81"/>
      <c r="UPF103" s="81"/>
      <c r="UPG103" s="81"/>
      <c r="UPH103" s="81"/>
      <c r="UPI103" s="81"/>
      <c r="UPJ103" s="81"/>
      <c r="UPK103" s="81"/>
      <c r="UPL103" s="81"/>
      <c r="UPM103" s="81"/>
      <c r="UPN103" s="81"/>
      <c r="UPO103" s="81"/>
      <c r="UPP103" s="81"/>
      <c r="UPQ103" s="81"/>
      <c r="UPR103" s="81"/>
      <c r="UPS103" s="81"/>
      <c r="UPT103" s="81"/>
      <c r="UPU103" s="81"/>
      <c r="UPV103" s="81"/>
      <c r="UPW103" s="81"/>
      <c r="UPX103" s="81"/>
      <c r="UPY103" s="81"/>
      <c r="UPZ103" s="81"/>
      <c r="UQA103" s="81"/>
      <c r="UQB103" s="81"/>
      <c r="UQC103" s="81"/>
      <c r="UQD103" s="81"/>
      <c r="UQE103" s="81"/>
      <c r="UQF103" s="81"/>
      <c r="UQG103" s="81"/>
      <c r="UQH103" s="81"/>
      <c r="UQI103" s="81"/>
      <c r="UQJ103" s="81"/>
      <c r="UQK103" s="81"/>
      <c r="UQL103" s="81"/>
      <c r="UQM103" s="81"/>
      <c r="UQN103" s="81"/>
      <c r="UQO103" s="81"/>
      <c r="UQP103" s="81"/>
      <c r="UQQ103" s="81"/>
      <c r="UQR103" s="81"/>
      <c r="UQS103" s="81"/>
      <c r="UQT103" s="81"/>
      <c r="UQU103" s="81"/>
      <c r="UQV103" s="81"/>
      <c r="UQW103" s="81"/>
      <c r="UQX103" s="81"/>
      <c r="UQY103" s="81"/>
      <c r="UQZ103" s="81"/>
      <c r="URA103" s="81"/>
      <c r="URB103" s="81"/>
      <c r="URC103" s="81"/>
      <c r="URD103" s="81"/>
      <c r="URE103" s="81"/>
      <c r="URF103" s="81"/>
      <c r="URG103" s="81"/>
      <c r="URH103" s="81"/>
      <c r="URI103" s="81"/>
      <c r="URJ103" s="81"/>
      <c r="URK103" s="81"/>
      <c r="URL103" s="81"/>
      <c r="URM103" s="81"/>
      <c r="URN103" s="81"/>
      <c r="URO103" s="81"/>
      <c r="URP103" s="81"/>
      <c r="URQ103" s="81"/>
      <c r="URR103" s="81"/>
      <c r="URS103" s="81"/>
      <c r="URT103" s="81"/>
      <c r="URU103" s="81"/>
      <c r="URV103" s="81"/>
      <c r="URW103" s="81"/>
      <c r="URX103" s="81"/>
      <c r="URY103" s="81"/>
      <c r="URZ103" s="81"/>
      <c r="USA103" s="81"/>
      <c r="USB103" s="81"/>
      <c r="USC103" s="81"/>
      <c r="USD103" s="81"/>
      <c r="USE103" s="81"/>
      <c r="USF103" s="81"/>
      <c r="USG103" s="81"/>
      <c r="USH103" s="81"/>
      <c r="USI103" s="81"/>
      <c r="USJ103" s="81"/>
      <c r="USK103" s="81"/>
      <c r="USL103" s="81"/>
      <c r="USM103" s="81"/>
      <c r="USN103" s="81"/>
      <c r="USO103" s="81"/>
      <c r="USP103" s="81"/>
      <c r="USQ103" s="81"/>
      <c r="USR103" s="81"/>
      <c r="USS103" s="81"/>
      <c r="UST103" s="81"/>
      <c r="USU103" s="81"/>
      <c r="USV103" s="81"/>
      <c r="USW103" s="81"/>
      <c r="USX103" s="81"/>
      <c r="USY103" s="81"/>
      <c r="USZ103" s="81"/>
      <c r="UTA103" s="81"/>
      <c r="UTB103" s="81"/>
      <c r="UTC103" s="81"/>
      <c r="UTD103" s="81"/>
      <c r="UTE103" s="81"/>
      <c r="UTF103" s="81"/>
      <c r="UTG103" s="81"/>
      <c r="UTH103" s="81"/>
      <c r="UTI103" s="81"/>
      <c r="UTJ103" s="81"/>
      <c r="UTK103" s="81"/>
      <c r="UTL103" s="81"/>
      <c r="UTM103" s="81"/>
      <c r="UTN103" s="81"/>
      <c r="UTO103" s="81"/>
      <c r="UTP103" s="81"/>
      <c r="UTQ103" s="81"/>
      <c r="UTR103" s="81"/>
      <c r="UTS103" s="81"/>
      <c r="UTT103" s="81"/>
      <c r="UTU103" s="81"/>
      <c r="UTV103" s="81"/>
      <c r="UTW103" s="81"/>
      <c r="UTX103" s="81"/>
      <c r="UTY103" s="81"/>
      <c r="UTZ103" s="81"/>
      <c r="UUA103" s="81"/>
      <c r="UUB103" s="81"/>
      <c r="UUC103" s="81"/>
      <c r="UUD103" s="81"/>
      <c r="UUE103" s="81"/>
      <c r="UUF103" s="81"/>
      <c r="UUG103" s="81"/>
      <c r="UUH103" s="81"/>
      <c r="UUI103" s="81"/>
      <c r="UUJ103" s="81"/>
      <c r="UUK103" s="81"/>
      <c r="UUL103" s="81"/>
      <c r="UUM103" s="81"/>
      <c r="UUN103" s="81"/>
      <c r="UUO103" s="81"/>
      <c r="UUP103" s="81"/>
      <c r="UUQ103" s="81"/>
      <c r="UUR103" s="81"/>
      <c r="UUS103" s="81"/>
      <c r="UUT103" s="81"/>
      <c r="UUU103" s="81"/>
      <c r="UUV103" s="81"/>
      <c r="UUW103" s="81"/>
      <c r="UUX103" s="81"/>
      <c r="UUY103" s="81"/>
      <c r="UUZ103" s="81"/>
      <c r="UVA103" s="81"/>
      <c r="UVB103" s="81"/>
      <c r="UVC103" s="81"/>
      <c r="UVD103" s="81"/>
      <c r="UVE103" s="81"/>
      <c r="UVF103" s="81"/>
      <c r="UVG103" s="81"/>
      <c r="UVH103" s="81"/>
      <c r="UVI103" s="81"/>
      <c r="UVJ103" s="81"/>
      <c r="UVK103" s="81"/>
      <c r="UVL103" s="81"/>
      <c r="UVM103" s="81"/>
      <c r="UVN103" s="81"/>
      <c r="UVO103" s="81"/>
      <c r="UVP103" s="81"/>
      <c r="UVQ103" s="81"/>
      <c r="UVR103" s="81"/>
      <c r="UVS103" s="81"/>
      <c r="UVT103" s="81"/>
      <c r="UVU103" s="81"/>
      <c r="UVV103" s="81"/>
      <c r="UVW103" s="81"/>
      <c r="UVX103" s="81"/>
      <c r="UVY103" s="81"/>
      <c r="UVZ103" s="81"/>
      <c r="UWA103" s="81"/>
      <c r="UWB103" s="81"/>
      <c r="UWC103" s="81"/>
      <c r="UWD103" s="81"/>
      <c r="UWE103" s="81"/>
      <c r="UWF103" s="81"/>
      <c r="UWG103" s="81"/>
      <c r="UWH103" s="81"/>
      <c r="UWI103" s="81"/>
      <c r="UWJ103" s="81"/>
      <c r="UWK103" s="81"/>
      <c r="UWL103" s="81"/>
      <c r="UWM103" s="81"/>
      <c r="UWN103" s="81"/>
      <c r="UWO103" s="81"/>
      <c r="UWP103" s="81"/>
      <c r="UWQ103" s="81"/>
      <c r="UWR103" s="81"/>
      <c r="UWS103" s="81"/>
      <c r="UWT103" s="81"/>
      <c r="UWU103" s="81"/>
      <c r="UWV103" s="81"/>
      <c r="UWW103" s="81"/>
      <c r="UWX103" s="81"/>
      <c r="UWY103" s="81"/>
      <c r="UWZ103" s="81"/>
      <c r="UXA103" s="81"/>
      <c r="UXB103" s="81"/>
      <c r="UXC103" s="81"/>
      <c r="UXD103" s="81"/>
      <c r="UXE103" s="81"/>
      <c r="UXF103" s="81"/>
      <c r="UXG103" s="81"/>
      <c r="UXH103" s="81"/>
      <c r="UXI103" s="81"/>
      <c r="UXJ103" s="81"/>
      <c r="UXK103" s="81"/>
      <c r="UXL103" s="81"/>
      <c r="UXM103" s="81"/>
      <c r="UXN103" s="81"/>
      <c r="UXO103" s="81"/>
      <c r="UXP103" s="81"/>
      <c r="UXQ103" s="81"/>
      <c r="UXR103" s="81"/>
      <c r="UXS103" s="81"/>
      <c r="UXT103" s="81"/>
      <c r="UXU103" s="81"/>
      <c r="UXV103" s="81"/>
      <c r="UXW103" s="81"/>
      <c r="UXX103" s="81"/>
      <c r="UXY103" s="81"/>
      <c r="UXZ103" s="81"/>
      <c r="UYA103" s="81"/>
      <c r="UYB103" s="81"/>
      <c r="UYC103" s="81"/>
      <c r="UYD103" s="81"/>
      <c r="UYE103" s="81"/>
      <c r="UYF103" s="81"/>
      <c r="UYG103" s="81"/>
      <c r="UYH103" s="81"/>
      <c r="UYI103" s="81"/>
      <c r="UYJ103" s="81"/>
      <c r="UYK103" s="81"/>
      <c r="UYL103" s="81"/>
      <c r="UYM103" s="81"/>
      <c r="UYN103" s="81"/>
      <c r="UYO103" s="81"/>
      <c r="UYP103" s="81"/>
      <c r="UYQ103" s="81"/>
      <c r="UYR103" s="81"/>
      <c r="UYS103" s="81"/>
      <c r="UYT103" s="81"/>
      <c r="UYU103" s="81"/>
      <c r="UYV103" s="81"/>
      <c r="UYW103" s="81"/>
      <c r="UYX103" s="81"/>
      <c r="UYY103" s="81"/>
      <c r="UYZ103" s="81"/>
      <c r="UZA103" s="81"/>
      <c r="UZB103" s="81"/>
      <c r="UZC103" s="81"/>
      <c r="UZD103" s="81"/>
      <c r="UZE103" s="81"/>
      <c r="UZF103" s="81"/>
      <c r="UZG103" s="81"/>
      <c r="UZH103" s="81"/>
      <c r="UZI103" s="81"/>
      <c r="UZJ103" s="81"/>
      <c r="UZK103" s="81"/>
      <c r="UZL103" s="81"/>
      <c r="UZM103" s="81"/>
      <c r="UZN103" s="81"/>
      <c r="UZO103" s="81"/>
      <c r="UZP103" s="81"/>
      <c r="UZQ103" s="81"/>
      <c r="UZR103" s="81"/>
      <c r="UZS103" s="81"/>
      <c r="UZT103" s="81"/>
      <c r="UZU103" s="81"/>
      <c r="UZV103" s="81"/>
      <c r="UZW103" s="81"/>
      <c r="UZX103" s="81"/>
      <c r="UZY103" s="81"/>
      <c r="UZZ103" s="81"/>
      <c r="VAA103" s="81"/>
      <c r="VAB103" s="81"/>
      <c r="VAC103" s="81"/>
      <c r="VAD103" s="81"/>
      <c r="VAE103" s="81"/>
      <c r="VAF103" s="81"/>
      <c r="VAG103" s="81"/>
      <c r="VAH103" s="81"/>
      <c r="VAI103" s="81"/>
      <c r="VAJ103" s="81"/>
      <c r="VAK103" s="81"/>
      <c r="VAL103" s="81"/>
      <c r="VAM103" s="81"/>
      <c r="VAN103" s="81"/>
      <c r="VAO103" s="81"/>
      <c r="VAP103" s="81"/>
      <c r="VAQ103" s="81"/>
      <c r="VAR103" s="81"/>
      <c r="VAS103" s="81"/>
      <c r="VAT103" s="81"/>
      <c r="VAU103" s="81"/>
      <c r="VAV103" s="81"/>
      <c r="VAW103" s="81"/>
      <c r="VAX103" s="81"/>
      <c r="VAY103" s="81"/>
      <c r="VAZ103" s="81"/>
      <c r="VBA103" s="81"/>
      <c r="VBB103" s="81"/>
      <c r="VBC103" s="81"/>
      <c r="VBD103" s="81"/>
      <c r="VBE103" s="81"/>
      <c r="VBF103" s="81"/>
      <c r="VBG103" s="81"/>
      <c r="VBH103" s="81"/>
      <c r="VBI103" s="81"/>
      <c r="VBJ103" s="81"/>
      <c r="VBK103" s="81"/>
      <c r="VBL103" s="81"/>
      <c r="VBM103" s="81"/>
      <c r="VBN103" s="81"/>
      <c r="VBO103" s="81"/>
      <c r="VBP103" s="81"/>
      <c r="VBQ103" s="81"/>
      <c r="VBR103" s="81"/>
      <c r="VBS103" s="81"/>
      <c r="VBT103" s="81"/>
      <c r="VBU103" s="81"/>
      <c r="VBV103" s="81"/>
      <c r="VBW103" s="81"/>
      <c r="VBX103" s="81"/>
      <c r="VBY103" s="81"/>
      <c r="VBZ103" s="81"/>
      <c r="VCA103" s="81"/>
      <c r="VCB103" s="81"/>
      <c r="VCC103" s="81"/>
      <c r="VCD103" s="81"/>
      <c r="VCE103" s="81"/>
      <c r="VCF103" s="81"/>
      <c r="VCG103" s="81"/>
      <c r="VCH103" s="81"/>
      <c r="VCI103" s="81"/>
      <c r="VCJ103" s="81"/>
      <c r="VCK103" s="81"/>
      <c r="VCL103" s="81"/>
      <c r="VCM103" s="81"/>
      <c r="VCN103" s="81"/>
      <c r="VCO103" s="81"/>
      <c r="VCP103" s="81"/>
      <c r="VCQ103" s="81"/>
      <c r="VCR103" s="81"/>
      <c r="VCS103" s="81"/>
      <c r="VCT103" s="81"/>
      <c r="VCU103" s="81"/>
      <c r="VCV103" s="81"/>
      <c r="VCW103" s="81"/>
      <c r="VCX103" s="81"/>
      <c r="VCY103" s="81"/>
      <c r="VCZ103" s="81"/>
      <c r="VDA103" s="81"/>
      <c r="VDB103" s="81"/>
      <c r="VDC103" s="81"/>
      <c r="VDD103" s="81"/>
      <c r="VDE103" s="81"/>
      <c r="VDF103" s="81"/>
      <c r="VDG103" s="81"/>
      <c r="VDH103" s="81"/>
      <c r="VDI103" s="81"/>
      <c r="VDJ103" s="81"/>
      <c r="VDK103" s="81"/>
      <c r="VDL103" s="81"/>
      <c r="VDM103" s="81"/>
      <c r="VDN103" s="81"/>
      <c r="VDO103" s="81"/>
      <c r="VDP103" s="81"/>
      <c r="VDQ103" s="81"/>
      <c r="VDR103" s="81"/>
      <c r="VDS103" s="81"/>
      <c r="VDT103" s="81"/>
      <c r="VDU103" s="81"/>
      <c r="VDV103" s="81"/>
      <c r="VDW103" s="81"/>
      <c r="VDX103" s="81"/>
      <c r="VDY103" s="81"/>
      <c r="VDZ103" s="81"/>
      <c r="VEA103" s="81"/>
      <c r="VEB103" s="81"/>
      <c r="VEC103" s="81"/>
      <c r="VED103" s="81"/>
      <c r="VEE103" s="81"/>
      <c r="VEF103" s="81"/>
      <c r="VEG103" s="81"/>
      <c r="VEH103" s="81"/>
      <c r="VEI103" s="81"/>
      <c r="VEJ103" s="81"/>
      <c r="VEK103" s="81"/>
      <c r="VEL103" s="81"/>
      <c r="VEM103" s="81"/>
      <c r="VEN103" s="81"/>
      <c r="VEO103" s="81"/>
      <c r="VEP103" s="81"/>
      <c r="VEQ103" s="81"/>
      <c r="VER103" s="81"/>
      <c r="VES103" s="81"/>
      <c r="VET103" s="81"/>
      <c r="VEU103" s="81"/>
      <c r="VEV103" s="81"/>
      <c r="VEW103" s="81"/>
      <c r="VEX103" s="81"/>
      <c r="VEY103" s="81"/>
      <c r="VEZ103" s="81"/>
      <c r="VFA103" s="81"/>
      <c r="VFB103" s="81"/>
      <c r="VFC103" s="81"/>
      <c r="VFD103" s="81"/>
      <c r="VFE103" s="81"/>
      <c r="VFF103" s="81"/>
      <c r="VFG103" s="81"/>
      <c r="VFH103" s="81"/>
      <c r="VFI103" s="81"/>
      <c r="VFJ103" s="81"/>
      <c r="VFK103" s="81"/>
      <c r="VFL103" s="81"/>
      <c r="VFM103" s="81"/>
      <c r="VFN103" s="81"/>
      <c r="VFO103" s="81"/>
      <c r="VFP103" s="81"/>
      <c r="VFQ103" s="81"/>
      <c r="VFR103" s="81"/>
      <c r="VFS103" s="81"/>
      <c r="VFT103" s="81"/>
      <c r="VFU103" s="81"/>
      <c r="VFV103" s="81"/>
      <c r="VFW103" s="81"/>
      <c r="VFX103" s="81"/>
      <c r="VFY103" s="81"/>
      <c r="VFZ103" s="81"/>
      <c r="VGA103" s="81"/>
      <c r="VGB103" s="81"/>
      <c r="VGC103" s="81"/>
      <c r="VGD103" s="81"/>
      <c r="VGE103" s="81"/>
      <c r="VGF103" s="81"/>
      <c r="VGG103" s="81"/>
      <c r="VGH103" s="81"/>
      <c r="VGI103" s="81"/>
      <c r="VGJ103" s="81"/>
      <c r="VGK103" s="81"/>
      <c r="VGL103" s="81"/>
      <c r="VGM103" s="81"/>
      <c r="VGN103" s="81"/>
      <c r="VGO103" s="81"/>
      <c r="VGP103" s="81"/>
      <c r="VGQ103" s="81"/>
      <c r="VGR103" s="81"/>
      <c r="VGS103" s="81"/>
      <c r="VGT103" s="81"/>
      <c r="VGU103" s="81"/>
      <c r="VGV103" s="81"/>
      <c r="VGW103" s="81"/>
      <c r="VGX103" s="81"/>
      <c r="VGY103" s="81"/>
      <c r="VGZ103" s="81"/>
      <c r="VHA103" s="81"/>
      <c r="VHB103" s="81"/>
      <c r="VHC103" s="81"/>
      <c r="VHD103" s="81"/>
      <c r="VHE103" s="81"/>
      <c r="VHF103" s="81"/>
      <c r="VHG103" s="81"/>
      <c r="VHH103" s="81"/>
      <c r="VHI103" s="81"/>
      <c r="VHJ103" s="81"/>
      <c r="VHK103" s="81"/>
      <c r="VHL103" s="81"/>
      <c r="VHM103" s="81"/>
      <c r="VHN103" s="81"/>
      <c r="VHO103" s="81"/>
      <c r="VHP103" s="81"/>
      <c r="VHQ103" s="81"/>
      <c r="VHR103" s="81"/>
      <c r="VHS103" s="81"/>
      <c r="VHT103" s="81"/>
      <c r="VHU103" s="81"/>
      <c r="VHV103" s="81"/>
      <c r="VHW103" s="81"/>
      <c r="VHX103" s="81"/>
      <c r="VHY103" s="81"/>
      <c r="VHZ103" s="81"/>
      <c r="VIA103" s="81"/>
      <c r="VIB103" s="81"/>
      <c r="VIC103" s="81"/>
      <c r="VID103" s="81"/>
      <c r="VIE103" s="81"/>
      <c r="VIF103" s="81"/>
      <c r="VIG103" s="81"/>
      <c r="VIH103" s="81"/>
      <c r="VII103" s="81"/>
      <c r="VIJ103" s="81"/>
      <c r="VIK103" s="81"/>
      <c r="VIL103" s="81"/>
      <c r="VIM103" s="81"/>
      <c r="VIN103" s="81"/>
      <c r="VIO103" s="81"/>
      <c r="VIP103" s="81"/>
      <c r="VIQ103" s="81"/>
      <c r="VIR103" s="81"/>
      <c r="VIS103" s="81"/>
      <c r="VIT103" s="81"/>
      <c r="VIU103" s="81"/>
      <c r="VIV103" s="81"/>
      <c r="VIW103" s="81"/>
      <c r="VIX103" s="81"/>
      <c r="VIY103" s="81"/>
      <c r="VIZ103" s="81"/>
      <c r="VJA103" s="81"/>
      <c r="VJB103" s="81"/>
      <c r="VJC103" s="81"/>
      <c r="VJD103" s="81"/>
      <c r="VJE103" s="81"/>
      <c r="VJF103" s="81"/>
      <c r="VJG103" s="81"/>
      <c r="VJH103" s="81"/>
      <c r="VJI103" s="81"/>
      <c r="VJJ103" s="81"/>
      <c r="VJK103" s="81"/>
      <c r="VJL103" s="81"/>
      <c r="VJM103" s="81"/>
      <c r="VJN103" s="81"/>
      <c r="VJO103" s="81"/>
      <c r="VJP103" s="81"/>
      <c r="VJQ103" s="81"/>
      <c r="VJR103" s="81"/>
      <c r="VJS103" s="81"/>
      <c r="VJT103" s="81"/>
      <c r="VJU103" s="81"/>
      <c r="VJV103" s="81"/>
      <c r="VJW103" s="81"/>
      <c r="VJX103" s="81"/>
      <c r="VJY103" s="81"/>
      <c r="VJZ103" s="81"/>
      <c r="VKA103" s="81"/>
      <c r="VKB103" s="81"/>
      <c r="VKC103" s="81"/>
      <c r="VKD103" s="81"/>
      <c r="VKE103" s="81"/>
      <c r="VKF103" s="81"/>
      <c r="VKG103" s="81"/>
      <c r="VKH103" s="81"/>
      <c r="VKI103" s="81"/>
      <c r="VKJ103" s="81"/>
      <c r="VKK103" s="81"/>
      <c r="VKL103" s="81"/>
      <c r="VKM103" s="81"/>
      <c r="VKN103" s="81"/>
      <c r="VKO103" s="81"/>
      <c r="VKP103" s="81"/>
      <c r="VKQ103" s="81"/>
      <c r="VKR103" s="81"/>
      <c r="VKS103" s="81"/>
      <c r="VKT103" s="81"/>
      <c r="VKU103" s="81"/>
      <c r="VKV103" s="81"/>
      <c r="VKW103" s="81"/>
      <c r="VKX103" s="81"/>
      <c r="VKY103" s="81"/>
      <c r="VKZ103" s="81"/>
      <c r="VLA103" s="81"/>
      <c r="VLB103" s="81"/>
      <c r="VLC103" s="81"/>
      <c r="VLD103" s="81"/>
      <c r="VLE103" s="81"/>
      <c r="VLF103" s="81"/>
      <c r="VLG103" s="81"/>
      <c r="VLH103" s="81"/>
      <c r="VLI103" s="81"/>
      <c r="VLJ103" s="81"/>
      <c r="VLK103" s="81"/>
      <c r="VLL103" s="81"/>
      <c r="VLM103" s="81"/>
      <c r="VLN103" s="81"/>
      <c r="VLO103" s="81"/>
      <c r="VLP103" s="81"/>
      <c r="VLQ103" s="81"/>
      <c r="VLR103" s="81"/>
      <c r="VLS103" s="81"/>
      <c r="VLT103" s="81"/>
      <c r="VLU103" s="81"/>
      <c r="VLV103" s="81"/>
      <c r="VLW103" s="81"/>
      <c r="VLX103" s="81"/>
      <c r="VLY103" s="81"/>
      <c r="VLZ103" s="81"/>
      <c r="VMA103" s="81"/>
      <c r="VMB103" s="81"/>
      <c r="VMC103" s="81"/>
      <c r="VMD103" s="81"/>
      <c r="VME103" s="81"/>
      <c r="VMF103" s="81"/>
      <c r="VMG103" s="81"/>
      <c r="VMH103" s="81"/>
      <c r="VMI103" s="81"/>
      <c r="VMJ103" s="81"/>
      <c r="VMK103" s="81"/>
      <c r="VML103" s="81"/>
      <c r="VMM103" s="81"/>
      <c r="VMN103" s="81"/>
      <c r="VMO103" s="81"/>
      <c r="VMP103" s="81"/>
      <c r="VMQ103" s="81"/>
      <c r="VMR103" s="81"/>
      <c r="VMS103" s="81"/>
      <c r="VMT103" s="81"/>
      <c r="VMU103" s="81"/>
      <c r="VMV103" s="81"/>
      <c r="VMW103" s="81"/>
      <c r="VMX103" s="81"/>
      <c r="VMY103" s="81"/>
      <c r="VMZ103" s="81"/>
      <c r="VNA103" s="81"/>
      <c r="VNB103" s="81"/>
      <c r="VNC103" s="81"/>
      <c r="VND103" s="81"/>
      <c r="VNE103" s="81"/>
      <c r="VNF103" s="81"/>
      <c r="VNG103" s="81"/>
      <c r="VNH103" s="81"/>
      <c r="VNI103" s="81"/>
      <c r="VNJ103" s="81"/>
      <c r="VNK103" s="81"/>
      <c r="VNL103" s="81"/>
      <c r="VNM103" s="81"/>
      <c r="VNN103" s="81"/>
      <c r="VNO103" s="81"/>
      <c r="VNP103" s="81"/>
      <c r="VNQ103" s="81"/>
      <c r="VNR103" s="81"/>
      <c r="VNS103" s="81"/>
      <c r="VNT103" s="81"/>
      <c r="VNU103" s="81"/>
      <c r="VNV103" s="81"/>
      <c r="VNW103" s="81"/>
      <c r="VNX103" s="81"/>
      <c r="VNY103" s="81"/>
      <c r="VNZ103" s="81"/>
      <c r="VOA103" s="81"/>
      <c r="VOB103" s="81"/>
      <c r="VOC103" s="81"/>
      <c r="VOD103" s="81"/>
      <c r="VOE103" s="81"/>
      <c r="VOF103" s="81"/>
      <c r="VOG103" s="81"/>
      <c r="VOH103" s="81"/>
      <c r="VOI103" s="81"/>
      <c r="VOJ103" s="81"/>
      <c r="VOK103" s="81"/>
      <c r="VOL103" s="81"/>
      <c r="VOM103" s="81"/>
      <c r="VON103" s="81"/>
      <c r="VOO103" s="81"/>
      <c r="VOP103" s="81"/>
      <c r="VOQ103" s="81"/>
      <c r="VOR103" s="81"/>
      <c r="VOS103" s="81"/>
      <c r="VOT103" s="81"/>
      <c r="VOU103" s="81"/>
      <c r="VOV103" s="81"/>
      <c r="VOW103" s="81"/>
      <c r="VOX103" s="81"/>
      <c r="VOY103" s="81"/>
      <c r="VOZ103" s="81"/>
      <c r="VPA103" s="81"/>
      <c r="VPB103" s="81"/>
      <c r="VPC103" s="81"/>
      <c r="VPD103" s="81"/>
      <c r="VPE103" s="81"/>
      <c r="VPF103" s="81"/>
      <c r="VPG103" s="81"/>
      <c r="VPH103" s="81"/>
      <c r="VPI103" s="81"/>
      <c r="VPJ103" s="81"/>
      <c r="VPK103" s="81"/>
      <c r="VPL103" s="81"/>
      <c r="VPM103" s="81"/>
      <c r="VPN103" s="81"/>
      <c r="VPO103" s="81"/>
      <c r="VPP103" s="81"/>
      <c r="VPQ103" s="81"/>
      <c r="VPR103" s="81"/>
      <c r="VPS103" s="81"/>
      <c r="VPT103" s="81"/>
      <c r="VPU103" s="81"/>
      <c r="VPV103" s="81"/>
      <c r="VPW103" s="81"/>
      <c r="VPX103" s="81"/>
      <c r="VPY103" s="81"/>
      <c r="VPZ103" s="81"/>
      <c r="VQA103" s="81"/>
      <c r="VQB103" s="81"/>
      <c r="VQC103" s="81"/>
      <c r="VQD103" s="81"/>
      <c r="VQE103" s="81"/>
      <c r="VQF103" s="81"/>
      <c r="VQG103" s="81"/>
      <c r="VQH103" s="81"/>
      <c r="VQI103" s="81"/>
      <c r="VQJ103" s="81"/>
      <c r="VQK103" s="81"/>
      <c r="VQL103" s="81"/>
      <c r="VQM103" s="81"/>
      <c r="VQN103" s="81"/>
      <c r="VQO103" s="81"/>
      <c r="VQP103" s="81"/>
      <c r="VQQ103" s="81"/>
      <c r="VQR103" s="81"/>
      <c r="VQS103" s="81"/>
      <c r="VQT103" s="81"/>
      <c r="VQU103" s="81"/>
      <c r="VQV103" s="81"/>
      <c r="VQW103" s="81"/>
      <c r="VQX103" s="81"/>
      <c r="VQY103" s="81"/>
      <c r="VQZ103" s="81"/>
      <c r="VRA103" s="81"/>
      <c r="VRB103" s="81"/>
      <c r="VRC103" s="81"/>
      <c r="VRD103" s="81"/>
      <c r="VRE103" s="81"/>
      <c r="VRF103" s="81"/>
      <c r="VRG103" s="81"/>
      <c r="VRH103" s="81"/>
      <c r="VRI103" s="81"/>
      <c r="VRJ103" s="81"/>
      <c r="VRK103" s="81"/>
      <c r="VRL103" s="81"/>
      <c r="VRM103" s="81"/>
      <c r="VRN103" s="81"/>
      <c r="VRO103" s="81"/>
      <c r="VRP103" s="81"/>
      <c r="VRQ103" s="81"/>
      <c r="VRR103" s="81"/>
      <c r="VRS103" s="81"/>
      <c r="VRT103" s="81"/>
      <c r="VRU103" s="81"/>
      <c r="VRV103" s="81"/>
      <c r="VRW103" s="81"/>
      <c r="VRX103" s="81"/>
      <c r="VRY103" s="81"/>
      <c r="VRZ103" s="81"/>
      <c r="VSA103" s="81"/>
      <c r="VSB103" s="81"/>
      <c r="VSC103" s="81"/>
      <c r="VSD103" s="81"/>
      <c r="VSE103" s="81"/>
      <c r="VSF103" s="81"/>
      <c r="VSG103" s="81"/>
      <c r="VSH103" s="81"/>
      <c r="VSI103" s="81"/>
      <c r="VSJ103" s="81"/>
      <c r="VSK103" s="81"/>
      <c r="VSL103" s="81"/>
      <c r="VSM103" s="81"/>
      <c r="VSN103" s="81"/>
      <c r="VSO103" s="81"/>
      <c r="VSP103" s="81"/>
      <c r="VSQ103" s="81"/>
      <c r="VSR103" s="81"/>
      <c r="VSS103" s="81"/>
      <c r="VST103" s="81"/>
      <c r="VSU103" s="81"/>
      <c r="VSV103" s="81"/>
      <c r="VSW103" s="81"/>
      <c r="VSX103" s="81"/>
      <c r="VSY103" s="81"/>
      <c r="VSZ103" s="81"/>
      <c r="VTA103" s="81"/>
      <c r="VTB103" s="81"/>
      <c r="VTC103" s="81"/>
      <c r="VTD103" s="81"/>
      <c r="VTE103" s="81"/>
      <c r="VTF103" s="81"/>
      <c r="VTG103" s="81"/>
      <c r="VTH103" s="81"/>
      <c r="VTI103" s="81"/>
      <c r="VTJ103" s="81"/>
      <c r="VTK103" s="81"/>
      <c r="VTL103" s="81"/>
      <c r="VTM103" s="81"/>
      <c r="VTN103" s="81"/>
      <c r="VTO103" s="81"/>
      <c r="VTP103" s="81"/>
      <c r="VTQ103" s="81"/>
      <c r="VTR103" s="81"/>
      <c r="VTS103" s="81"/>
      <c r="VTT103" s="81"/>
      <c r="VTU103" s="81"/>
      <c r="VTV103" s="81"/>
      <c r="VTW103" s="81"/>
      <c r="VTX103" s="81"/>
      <c r="VTY103" s="81"/>
      <c r="VTZ103" s="81"/>
      <c r="VUA103" s="81"/>
      <c r="VUB103" s="81"/>
      <c r="VUC103" s="81"/>
      <c r="VUD103" s="81"/>
      <c r="VUE103" s="81"/>
      <c r="VUF103" s="81"/>
      <c r="VUG103" s="81"/>
      <c r="VUH103" s="81"/>
      <c r="VUI103" s="81"/>
      <c r="VUJ103" s="81"/>
      <c r="VUK103" s="81"/>
      <c r="VUL103" s="81"/>
      <c r="VUM103" s="81"/>
      <c r="VUN103" s="81"/>
      <c r="VUO103" s="81"/>
      <c r="VUP103" s="81"/>
      <c r="VUQ103" s="81"/>
      <c r="VUR103" s="81"/>
      <c r="VUS103" s="81"/>
      <c r="VUT103" s="81"/>
      <c r="VUU103" s="81"/>
      <c r="VUV103" s="81"/>
      <c r="VUW103" s="81"/>
      <c r="VUX103" s="81"/>
      <c r="VUY103" s="81"/>
      <c r="VUZ103" s="81"/>
      <c r="VVA103" s="81"/>
      <c r="VVB103" s="81"/>
      <c r="VVC103" s="81"/>
      <c r="VVD103" s="81"/>
      <c r="VVE103" s="81"/>
      <c r="VVF103" s="81"/>
      <c r="VVG103" s="81"/>
      <c r="VVH103" s="81"/>
      <c r="VVI103" s="81"/>
      <c r="VVJ103" s="81"/>
      <c r="VVK103" s="81"/>
      <c r="VVL103" s="81"/>
      <c r="VVM103" s="81"/>
      <c r="VVN103" s="81"/>
      <c r="VVO103" s="81"/>
      <c r="VVP103" s="81"/>
      <c r="VVQ103" s="81"/>
      <c r="VVR103" s="81"/>
      <c r="VVS103" s="81"/>
      <c r="VVT103" s="81"/>
      <c r="VVU103" s="81"/>
      <c r="VVV103" s="81"/>
      <c r="VVW103" s="81"/>
      <c r="VVX103" s="81"/>
      <c r="VVY103" s="81"/>
      <c r="VVZ103" s="81"/>
      <c r="VWA103" s="81"/>
      <c r="VWB103" s="81"/>
      <c r="VWC103" s="81"/>
      <c r="VWD103" s="81"/>
      <c r="VWE103" s="81"/>
      <c r="VWF103" s="81"/>
      <c r="VWG103" s="81"/>
      <c r="VWH103" s="81"/>
      <c r="VWI103" s="81"/>
      <c r="VWJ103" s="81"/>
      <c r="VWK103" s="81"/>
      <c r="VWL103" s="81"/>
      <c r="VWM103" s="81"/>
      <c r="VWN103" s="81"/>
      <c r="VWO103" s="81"/>
      <c r="VWP103" s="81"/>
      <c r="VWQ103" s="81"/>
      <c r="VWR103" s="81"/>
      <c r="VWS103" s="81"/>
      <c r="VWT103" s="81"/>
      <c r="VWU103" s="81"/>
      <c r="VWV103" s="81"/>
      <c r="VWW103" s="81"/>
      <c r="VWX103" s="81"/>
      <c r="VWY103" s="81"/>
      <c r="VWZ103" s="81"/>
      <c r="VXA103" s="81"/>
      <c r="VXB103" s="81"/>
      <c r="VXC103" s="81"/>
      <c r="VXD103" s="81"/>
      <c r="VXE103" s="81"/>
      <c r="VXF103" s="81"/>
      <c r="VXG103" s="81"/>
      <c r="VXH103" s="81"/>
      <c r="VXI103" s="81"/>
      <c r="VXJ103" s="81"/>
      <c r="VXK103" s="81"/>
      <c r="VXL103" s="81"/>
      <c r="VXM103" s="81"/>
      <c r="VXN103" s="81"/>
      <c r="VXO103" s="81"/>
      <c r="VXP103" s="81"/>
      <c r="VXQ103" s="81"/>
      <c r="VXR103" s="81"/>
      <c r="VXS103" s="81"/>
      <c r="VXT103" s="81"/>
      <c r="VXU103" s="81"/>
      <c r="VXV103" s="81"/>
      <c r="VXW103" s="81"/>
      <c r="VXX103" s="81"/>
      <c r="VXY103" s="81"/>
      <c r="VXZ103" s="81"/>
      <c r="VYA103" s="81"/>
      <c r="VYB103" s="81"/>
      <c r="VYC103" s="81"/>
      <c r="VYD103" s="81"/>
      <c r="VYE103" s="81"/>
      <c r="VYF103" s="81"/>
      <c r="VYG103" s="81"/>
      <c r="VYH103" s="81"/>
      <c r="VYI103" s="81"/>
      <c r="VYJ103" s="81"/>
      <c r="VYK103" s="81"/>
      <c r="VYL103" s="81"/>
      <c r="VYM103" s="81"/>
      <c r="VYN103" s="81"/>
      <c r="VYO103" s="81"/>
      <c r="VYP103" s="81"/>
      <c r="VYQ103" s="81"/>
      <c r="VYR103" s="81"/>
      <c r="VYS103" s="81"/>
      <c r="VYT103" s="81"/>
      <c r="VYU103" s="81"/>
      <c r="VYV103" s="81"/>
      <c r="VYW103" s="81"/>
      <c r="VYX103" s="81"/>
      <c r="VYY103" s="81"/>
      <c r="VYZ103" s="81"/>
      <c r="VZA103" s="81"/>
      <c r="VZB103" s="81"/>
      <c r="VZC103" s="81"/>
      <c r="VZD103" s="81"/>
      <c r="VZE103" s="81"/>
      <c r="VZF103" s="81"/>
      <c r="VZG103" s="81"/>
      <c r="VZH103" s="81"/>
      <c r="VZI103" s="81"/>
      <c r="VZJ103" s="81"/>
      <c r="VZK103" s="81"/>
      <c r="VZL103" s="81"/>
      <c r="VZM103" s="81"/>
      <c r="VZN103" s="81"/>
      <c r="VZO103" s="81"/>
      <c r="VZP103" s="81"/>
      <c r="VZQ103" s="81"/>
      <c r="VZR103" s="81"/>
      <c r="VZS103" s="81"/>
      <c r="VZT103" s="81"/>
      <c r="VZU103" s="81"/>
      <c r="VZV103" s="81"/>
      <c r="VZW103" s="81"/>
      <c r="VZX103" s="81"/>
      <c r="VZY103" s="81"/>
      <c r="VZZ103" s="81"/>
      <c r="WAA103" s="81"/>
      <c r="WAB103" s="81"/>
      <c r="WAC103" s="81"/>
      <c r="WAD103" s="81"/>
      <c r="WAE103" s="81"/>
      <c r="WAF103" s="81"/>
      <c r="WAG103" s="81"/>
      <c r="WAH103" s="81"/>
      <c r="WAI103" s="81"/>
      <c r="WAJ103" s="81"/>
      <c r="WAK103" s="81"/>
      <c r="WAL103" s="81"/>
      <c r="WAM103" s="81"/>
      <c r="WAN103" s="81"/>
      <c r="WAO103" s="81"/>
      <c r="WAP103" s="81"/>
      <c r="WAQ103" s="81"/>
      <c r="WAR103" s="81"/>
      <c r="WAS103" s="81"/>
      <c r="WAT103" s="81"/>
      <c r="WAU103" s="81"/>
      <c r="WAV103" s="81"/>
      <c r="WAW103" s="81"/>
      <c r="WAX103" s="81"/>
      <c r="WAY103" s="81"/>
      <c r="WAZ103" s="81"/>
      <c r="WBA103" s="81"/>
      <c r="WBB103" s="81"/>
      <c r="WBC103" s="81"/>
      <c r="WBD103" s="81"/>
      <c r="WBE103" s="81"/>
      <c r="WBF103" s="81"/>
      <c r="WBG103" s="81"/>
      <c r="WBH103" s="81"/>
      <c r="WBI103" s="81"/>
      <c r="WBJ103" s="81"/>
      <c r="WBK103" s="81"/>
      <c r="WBL103" s="81"/>
      <c r="WBM103" s="81"/>
      <c r="WBN103" s="81"/>
      <c r="WBO103" s="81"/>
      <c r="WBP103" s="81"/>
      <c r="WBQ103" s="81"/>
      <c r="WBR103" s="81"/>
      <c r="WBS103" s="81"/>
      <c r="WBT103" s="81"/>
      <c r="WBU103" s="81"/>
      <c r="WBV103" s="81"/>
      <c r="WBW103" s="81"/>
      <c r="WBX103" s="81"/>
      <c r="WBY103" s="81"/>
      <c r="WBZ103" s="81"/>
      <c r="WCA103" s="81"/>
      <c r="WCB103" s="81"/>
      <c r="WCC103" s="81"/>
      <c r="WCD103" s="81"/>
      <c r="WCE103" s="81"/>
      <c r="WCF103" s="81"/>
      <c r="WCG103" s="81"/>
      <c r="WCH103" s="81"/>
      <c r="WCI103" s="81"/>
      <c r="WCJ103" s="81"/>
      <c r="WCK103" s="81"/>
      <c r="WCL103" s="81"/>
      <c r="WCM103" s="81"/>
      <c r="WCN103" s="81"/>
      <c r="WCO103" s="81"/>
      <c r="WCP103" s="81"/>
      <c r="WCQ103" s="81"/>
      <c r="WCR103" s="81"/>
      <c r="WCS103" s="81"/>
      <c r="WCT103" s="81"/>
      <c r="WCU103" s="81"/>
      <c r="WCV103" s="81"/>
      <c r="WCW103" s="81"/>
      <c r="WCX103" s="81"/>
      <c r="WCY103" s="81"/>
      <c r="WCZ103" s="81"/>
      <c r="WDA103" s="81"/>
      <c r="WDB103" s="81"/>
      <c r="WDC103" s="81"/>
      <c r="WDD103" s="81"/>
      <c r="WDE103" s="81"/>
      <c r="WDF103" s="81"/>
      <c r="WDG103" s="81"/>
      <c r="WDH103" s="81"/>
      <c r="WDI103" s="81"/>
      <c r="WDJ103" s="81"/>
      <c r="WDK103" s="81"/>
      <c r="WDL103" s="81"/>
      <c r="WDM103" s="81"/>
      <c r="WDN103" s="81"/>
      <c r="WDO103" s="81"/>
      <c r="WDP103" s="81"/>
      <c r="WDQ103" s="81"/>
      <c r="WDR103" s="81"/>
      <c r="WDS103" s="81"/>
      <c r="WDT103" s="81"/>
      <c r="WDU103" s="81"/>
      <c r="WDV103" s="81"/>
      <c r="WDW103" s="81"/>
      <c r="WDX103" s="81"/>
      <c r="WDY103" s="81"/>
      <c r="WDZ103" s="81"/>
      <c r="WEA103" s="81"/>
      <c r="WEB103" s="81"/>
      <c r="WEC103" s="81"/>
      <c r="WED103" s="81"/>
      <c r="WEE103" s="81"/>
      <c r="WEF103" s="81"/>
      <c r="WEG103" s="81"/>
      <c r="WEH103" s="81"/>
      <c r="WEI103" s="81"/>
      <c r="WEJ103" s="81"/>
      <c r="WEK103" s="81"/>
      <c r="WEL103" s="81"/>
      <c r="WEM103" s="81"/>
      <c r="WEN103" s="81"/>
      <c r="WEO103" s="81"/>
      <c r="WEP103" s="81"/>
      <c r="WEQ103" s="81"/>
      <c r="WER103" s="81"/>
      <c r="WES103" s="81"/>
      <c r="WET103" s="81"/>
      <c r="WEU103" s="81"/>
      <c r="WEV103" s="81"/>
      <c r="WEW103" s="81"/>
      <c r="WEX103" s="81"/>
      <c r="WEY103" s="81"/>
      <c r="WEZ103" s="81"/>
      <c r="WFA103" s="81"/>
      <c r="WFB103" s="81"/>
      <c r="WFC103" s="81"/>
      <c r="WFD103" s="81"/>
      <c r="WFE103" s="81"/>
      <c r="WFF103" s="81"/>
      <c r="WFG103" s="81"/>
      <c r="WFH103" s="81"/>
      <c r="WFI103" s="81"/>
      <c r="WFJ103" s="81"/>
      <c r="WFK103" s="81"/>
      <c r="WFL103" s="81"/>
      <c r="WFM103" s="81"/>
      <c r="WFN103" s="81"/>
      <c r="WFO103" s="81"/>
      <c r="WFP103" s="81"/>
      <c r="WFQ103" s="81"/>
      <c r="WFR103" s="81"/>
      <c r="WFS103" s="81"/>
      <c r="WFT103" s="81"/>
      <c r="WFU103" s="81"/>
      <c r="WFV103" s="81"/>
      <c r="WFW103" s="81"/>
      <c r="WFX103" s="81"/>
      <c r="WFY103" s="81"/>
      <c r="WFZ103" s="81"/>
      <c r="WGA103" s="81"/>
      <c r="WGB103" s="81"/>
      <c r="WGC103" s="81"/>
      <c r="WGD103" s="81"/>
      <c r="WGE103" s="81"/>
      <c r="WGF103" s="81"/>
      <c r="WGG103" s="81"/>
      <c r="WGH103" s="81"/>
      <c r="WGI103" s="81"/>
      <c r="WGJ103" s="81"/>
      <c r="WGK103" s="81"/>
      <c r="WGL103" s="81"/>
      <c r="WGM103" s="81"/>
      <c r="WGN103" s="81"/>
      <c r="WGO103" s="81"/>
      <c r="WGP103" s="81"/>
      <c r="WGQ103" s="81"/>
      <c r="WGR103" s="81"/>
      <c r="WGS103" s="81"/>
      <c r="WGT103" s="81"/>
      <c r="WGU103" s="81"/>
      <c r="WGV103" s="81"/>
      <c r="WGW103" s="81"/>
      <c r="WGX103" s="81"/>
      <c r="WGY103" s="81"/>
      <c r="WGZ103" s="81"/>
      <c r="WHA103" s="81"/>
      <c r="WHB103" s="81"/>
      <c r="WHC103" s="81"/>
      <c r="WHD103" s="81"/>
      <c r="WHE103" s="81"/>
      <c r="WHF103" s="81"/>
      <c r="WHG103" s="81"/>
      <c r="WHH103" s="81"/>
      <c r="WHI103" s="81"/>
      <c r="WHJ103" s="81"/>
      <c r="WHK103" s="81"/>
      <c r="WHL103" s="81"/>
      <c r="WHM103" s="81"/>
      <c r="WHN103" s="81"/>
      <c r="WHO103" s="81"/>
      <c r="WHP103" s="81"/>
      <c r="WHQ103" s="81"/>
      <c r="WHR103" s="81"/>
      <c r="WHS103" s="81"/>
      <c r="WHT103" s="81"/>
      <c r="WHU103" s="81"/>
      <c r="WHV103" s="81"/>
      <c r="WHW103" s="81"/>
      <c r="WHX103" s="81"/>
      <c r="WHY103" s="81"/>
      <c r="WHZ103" s="81"/>
      <c r="WIA103" s="81"/>
      <c r="WIB103" s="81"/>
      <c r="WIC103" s="81"/>
      <c r="WID103" s="81"/>
      <c r="WIE103" s="81"/>
      <c r="WIF103" s="81"/>
      <c r="WIG103" s="81"/>
      <c r="WIH103" s="81"/>
      <c r="WII103" s="81"/>
      <c r="WIJ103" s="81"/>
      <c r="WIK103" s="81"/>
      <c r="WIL103" s="81"/>
      <c r="WIM103" s="81"/>
      <c r="WIN103" s="81"/>
      <c r="WIO103" s="81"/>
      <c r="WIP103" s="81"/>
      <c r="WIQ103" s="81"/>
      <c r="WIR103" s="81"/>
      <c r="WIS103" s="81"/>
      <c r="WIT103" s="81"/>
      <c r="WIU103" s="81"/>
      <c r="WIV103" s="81"/>
      <c r="WIW103" s="81"/>
      <c r="WIX103" s="81"/>
      <c r="WIY103" s="81"/>
      <c r="WIZ103" s="81"/>
      <c r="WJA103" s="81"/>
      <c r="WJB103" s="81"/>
      <c r="WJC103" s="81"/>
      <c r="WJD103" s="81"/>
      <c r="WJE103" s="81"/>
      <c r="WJF103" s="81"/>
      <c r="WJG103" s="81"/>
      <c r="WJH103" s="81"/>
      <c r="WJI103" s="81"/>
      <c r="WJJ103" s="81"/>
      <c r="WJK103" s="81"/>
      <c r="WJL103" s="81"/>
      <c r="WJM103" s="81"/>
      <c r="WJN103" s="81"/>
      <c r="WJO103" s="81"/>
      <c r="WJP103" s="81"/>
      <c r="WJQ103" s="81"/>
      <c r="WJR103" s="81"/>
      <c r="WJS103" s="81"/>
      <c r="WJT103" s="81"/>
      <c r="WJU103" s="81"/>
      <c r="WJV103" s="81"/>
      <c r="WJW103" s="81"/>
      <c r="WJX103" s="81"/>
      <c r="WJY103" s="81"/>
      <c r="WJZ103" s="81"/>
      <c r="WKA103" s="81"/>
      <c r="WKB103" s="81"/>
      <c r="WKC103" s="81"/>
      <c r="WKD103" s="81"/>
      <c r="WKE103" s="81"/>
      <c r="WKF103" s="81"/>
      <c r="WKG103" s="81"/>
      <c r="WKH103" s="81"/>
      <c r="WKI103" s="81"/>
      <c r="WKJ103" s="81"/>
      <c r="WKK103" s="81"/>
      <c r="WKL103" s="81"/>
      <c r="WKM103" s="81"/>
      <c r="WKN103" s="81"/>
      <c r="WKO103" s="81"/>
      <c r="WKP103" s="81"/>
      <c r="WKQ103" s="81"/>
      <c r="WKR103" s="81"/>
      <c r="WKS103" s="81"/>
      <c r="WKT103" s="81"/>
      <c r="WKU103" s="81"/>
      <c r="WKV103" s="81"/>
      <c r="WKW103" s="81"/>
      <c r="WKX103" s="81"/>
      <c r="WKY103" s="81"/>
      <c r="WKZ103" s="81"/>
      <c r="WLA103" s="81"/>
      <c r="WLB103" s="81"/>
      <c r="WLC103" s="81"/>
      <c r="WLD103" s="81"/>
      <c r="WLE103" s="81"/>
      <c r="WLF103" s="81"/>
      <c r="WLG103" s="81"/>
      <c r="WLH103" s="81"/>
      <c r="WLI103" s="81"/>
      <c r="WLJ103" s="81"/>
      <c r="WLK103" s="81"/>
      <c r="WLL103" s="81"/>
      <c r="WLM103" s="81"/>
      <c r="WLN103" s="81"/>
      <c r="WLO103" s="81"/>
      <c r="WLP103" s="81"/>
      <c r="WLQ103" s="81"/>
      <c r="WLR103" s="81"/>
      <c r="WLS103" s="81"/>
      <c r="WLT103" s="81"/>
      <c r="WLU103" s="81"/>
      <c r="WLV103" s="81"/>
      <c r="WLW103" s="81"/>
      <c r="WLX103" s="81"/>
      <c r="WLY103" s="81"/>
      <c r="WLZ103" s="81"/>
      <c r="WMA103" s="81"/>
      <c r="WMB103" s="81"/>
      <c r="WMC103" s="81"/>
      <c r="WMD103" s="81"/>
      <c r="WME103" s="81"/>
      <c r="WMF103" s="81"/>
      <c r="WMG103" s="81"/>
      <c r="WMH103" s="81"/>
      <c r="WMI103" s="81"/>
      <c r="WMJ103" s="81"/>
      <c r="WMK103" s="81"/>
      <c r="WML103" s="81"/>
      <c r="WMM103" s="81"/>
      <c r="WMN103" s="81"/>
      <c r="WMO103" s="81"/>
      <c r="WMP103" s="81"/>
      <c r="WMQ103" s="81"/>
      <c r="WMR103" s="81"/>
      <c r="WMS103" s="81"/>
      <c r="WMT103" s="81"/>
      <c r="WMU103" s="81"/>
      <c r="WMV103" s="81"/>
      <c r="WMW103" s="81"/>
      <c r="WMX103" s="81"/>
      <c r="WMY103" s="81"/>
      <c r="WMZ103" s="81"/>
      <c r="WNA103" s="81"/>
      <c r="WNB103" s="81"/>
      <c r="WNC103" s="81"/>
      <c r="WND103" s="81"/>
      <c r="WNE103" s="81"/>
      <c r="WNF103" s="81"/>
      <c r="WNG103" s="81"/>
      <c r="WNH103" s="81"/>
      <c r="WNI103" s="81"/>
      <c r="WNJ103" s="81"/>
      <c r="WNK103" s="81"/>
      <c r="WNL103" s="81"/>
      <c r="WNM103" s="81"/>
      <c r="WNN103" s="81"/>
      <c r="WNO103" s="81"/>
      <c r="WNP103" s="81"/>
      <c r="WNQ103" s="81"/>
      <c r="WNR103" s="81"/>
      <c r="WNS103" s="81"/>
      <c r="WNT103" s="81"/>
      <c r="WNU103" s="81"/>
      <c r="WNV103" s="81"/>
      <c r="WNW103" s="81"/>
      <c r="WNX103" s="81"/>
      <c r="WNY103" s="81"/>
      <c r="WNZ103" s="81"/>
      <c r="WOA103" s="81"/>
      <c r="WOB103" s="81"/>
      <c r="WOC103" s="81"/>
      <c r="WOD103" s="81"/>
      <c r="WOE103" s="81"/>
      <c r="WOF103" s="81"/>
      <c r="WOG103" s="81"/>
      <c r="WOH103" s="81"/>
      <c r="WOI103" s="81"/>
      <c r="WOJ103" s="81"/>
      <c r="WOK103" s="81"/>
      <c r="WOL103" s="81"/>
      <c r="WOM103" s="81"/>
      <c r="WON103" s="81"/>
      <c r="WOO103" s="81"/>
      <c r="WOP103" s="81"/>
      <c r="WOQ103" s="81"/>
      <c r="WOR103" s="81"/>
      <c r="WOS103" s="81"/>
      <c r="WOT103" s="81"/>
      <c r="WOU103" s="81"/>
      <c r="WOV103" s="81"/>
      <c r="WOW103" s="81"/>
      <c r="WOX103" s="81"/>
      <c r="WOY103" s="81"/>
      <c r="WOZ103" s="81"/>
      <c r="WPA103" s="81"/>
      <c r="WPB103" s="81"/>
      <c r="WPC103" s="81"/>
      <c r="WPD103" s="81"/>
      <c r="WPE103" s="81"/>
      <c r="WPF103" s="81"/>
      <c r="WPG103" s="81"/>
      <c r="WPH103" s="81"/>
      <c r="WPI103" s="81"/>
      <c r="WPJ103" s="81"/>
      <c r="WPK103" s="81"/>
      <c r="WPL103" s="81"/>
      <c r="WPM103" s="81"/>
      <c r="WPN103" s="81"/>
      <c r="WPO103" s="81"/>
      <c r="WPP103" s="81"/>
      <c r="WPQ103" s="81"/>
      <c r="WPR103" s="81"/>
      <c r="WPS103" s="81"/>
      <c r="WPT103" s="81"/>
      <c r="WPU103" s="81"/>
      <c r="WPV103" s="81"/>
      <c r="WPW103" s="81"/>
      <c r="WPX103" s="81"/>
      <c r="WPY103" s="81"/>
      <c r="WPZ103" s="81"/>
      <c r="WQA103" s="81"/>
      <c r="WQB103" s="81"/>
      <c r="WQC103" s="81"/>
      <c r="WQD103" s="81"/>
      <c r="WQE103" s="81"/>
      <c r="WQF103" s="81"/>
      <c r="WQG103" s="81"/>
      <c r="WQH103" s="81"/>
      <c r="WQI103" s="81"/>
      <c r="WQJ103" s="81"/>
      <c r="WQK103" s="81"/>
      <c r="WQL103" s="81"/>
      <c r="WQM103" s="81"/>
      <c r="WQN103" s="81"/>
      <c r="WQO103" s="81"/>
      <c r="WQP103" s="81"/>
      <c r="WQQ103" s="81"/>
      <c r="WQR103" s="81"/>
      <c r="WQS103" s="81"/>
      <c r="WQT103" s="81"/>
      <c r="WQU103" s="81"/>
      <c r="WQV103" s="81"/>
      <c r="WQW103" s="81"/>
      <c r="WQX103" s="81"/>
      <c r="WQY103" s="81"/>
      <c r="WQZ103" s="81"/>
      <c r="WRA103" s="81"/>
      <c r="WRB103" s="81"/>
      <c r="WRC103" s="81"/>
      <c r="WRD103" s="81"/>
      <c r="WRE103" s="81"/>
      <c r="WRF103" s="81"/>
      <c r="WRG103" s="81"/>
      <c r="WRH103" s="81"/>
      <c r="WRI103" s="81"/>
      <c r="WRJ103" s="81"/>
      <c r="WRK103" s="81"/>
      <c r="WRL103" s="81"/>
      <c r="WRM103" s="81"/>
      <c r="WRN103" s="81"/>
      <c r="WRO103" s="81"/>
      <c r="WRP103" s="81"/>
      <c r="WRQ103" s="81"/>
      <c r="WRR103" s="81"/>
      <c r="WRS103" s="81"/>
      <c r="WRT103" s="81"/>
      <c r="WRU103" s="81"/>
      <c r="WRV103" s="81"/>
      <c r="WRW103" s="81"/>
      <c r="WRX103" s="81"/>
      <c r="WRY103" s="81"/>
      <c r="WRZ103" s="81"/>
      <c r="WSA103" s="81"/>
      <c r="WSB103" s="81"/>
      <c r="WSC103" s="81"/>
      <c r="WSD103" s="81"/>
      <c r="WSE103" s="81"/>
      <c r="WSF103" s="81"/>
      <c r="WSG103" s="81"/>
      <c r="WSH103" s="81"/>
      <c r="WSI103" s="81"/>
      <c r="WSJ103" s="81"/>
      <c r="WSK103" s="81"/>
      <c r="WSL103" s="81"/>
      <c r="WSM103" s="81"/>
      <c r="WSN103" s="81"/>
      <c r="WSO103" s="81"/>
      <c r="WSP103" s="81"/>
      <c r="WSQ103" s="81"/>
      <c r="WSR103" s="81"/>
      <c r="WSS103" s="81"/>
      <c r="WST103" s="81"/>
      <c r="WSU103" s="81"/>
      <c r="WSV103" s="81"/>
      <c r="WSW103" s="81"/>
      <c r="WSX103" s="81"/>
      <c r="WSY103" s="81"/>
      <c r="WSZ103" s="81"/>
      <c r="WTA103" s="81"/>
      <c r="WTB103" s="81"/>
      <c r="WTC103" s="81"/>
      <c r="WTD103" s="81"/>
      <c r="WTE103" s="81"/>
      <c r="WTF103" s="81"/>
      <c r="WTG103" s="81"/>
      <c r="WTH103" s="81"/>
      <c r="WTI103" s="81"/>
      <c r="WTJ103" s="81"/>
      <c r="WTK103" s="81"/>
      <c r="WTL103" s="81"/>
      <c r="WTM103" s="81"/>
      <c r="WTN103" s="81"/>
      <c r="WTO103" s="81"/>
      <c r="WTP103" s="81"/>
      <c r="WTQ103" s="81"/>
      <c r="WTR103" s="81"/>
      <c r="WTS103" s="81"/>
      <c r="WTT103" s="81"/>
      <c r="WTU103" s="81"/>
      <c r="WTV103" s="81"/>
      <c r="WTW103" s="81"/>
      <c r="WTX103" s="81"/>
      <c r="WTY103" s="81"/>
      <c r="WTZ103" s="81"/>
      <c r="WUA103" s="81"/>
      <c r="WUB103" s="81"/>
      <c r="WUC103" s="81"/>
      <c r="WUD103" s="81"/>
      <c r="WUE103" s="81"/>
      <c r="WUF103" s="81"/>
      <c r="WUG103" s="81"/>
      <c r="WUH103" s="81"/>
      <c r="WUI103" s="81"/>
      <c r="WUJ103" s="81"/>
      <c r="WUK103" s="81"/>
      <c r="WUL103" s="81"/>
      <c r="WUM103" s="81"/>
      <c r="WUN103" s="81"/>
      <c r="WUO103" s="81"/>
      <c r="WUP103" s="81"/>
      <c r="WUQ103" s="81"/>
      <c r="WUR103" s="81"/>
      <c r="WUS103" s="81"/>
      <c r="WUT103" s="81"/>
      <c r="WUU103" s="81"/>
      <c r="WUV103" s="81"/>
      <c r="WUW103" s="81"/>
      <c r="WUX103" s="81"/>
      <c r="WUY103" s="81"/>
      <c r="WUZ103" s="81"/>
      <c r="WVA103" s="81"/>
      <c r="WVB103" s="81"/>
      <c r="WVC103" s="81"/>
      <c r="WVD103" s="81"/>
      <c r="WVE103" s="81"/>
      <c r="WVF103" s="81"/>
      <c r="WVG103" s="81"/>
      <c r="WVH103" s="81"/>
      <c r="WVI103" s="81"/>
      <c r="WVJ103" s="81"/>
      <c r="WVK103" s="81"/>
      <c r="WVL103" s="81"/>
      <c r="WVM103" s="81"/>
      <c r="WVN103" s="81"/>
      <c r="WVO103" s="81"/>
      <c r="WVP103" s="81"/>
      <c r="WVQ103" s="81"/>
      <c r="WVR103" s="81"/>
      <c r="WVS103" s="81"/>
      <c r="WVT103" s="81"/>
      <c r="WVU103" s="81"/>
      <c r="WVV103" s="81"/>
      <c r="WVW103" s="81"/>
      <c r="WVX103" s="81"/>
      <c r="WVY103" s="81"/>
      <c r="WVZ103" s="81"/>
      <c r="WWA103" s="81"/>
      <c r="WWB103" s="81"/>
      <c r="WWC103" s="81"/>
      <c r="WWD103" s="81"/>
      <c r="WWE103" s="81"/>
      <c r="WWF103" s="81"/>
      <c r="WWG103" s="81"/>
      <c r="WWH103" s="81"/>
      <c r="WWI103" s="81"/>
      <c r="WWJ103" s="81"/>
      <c r="WWK103" s="81"/>
      <c r="WWL103" s="81"/>
      <c r="WWM103" s="81"/>
      <c r="WWN103" s="81"/>
      <c r="WWO103" s="81"/>
      <c r="WWP103" s="81"/>
      <c r="WWQ103" s="81"/>
      <c r="WWR103" s="81"/>
      <c r="WWS103" s="81"/>
      <c r="WWT103" s="81"/>
      <c r="WWU103" s="81"/>
      <c r="WWV103" s="81"/>
      <c r="WWW103" s="81"/>
      <c r="WWX103" s="81"/>
      <c r="WWY103" s="81"/>
      <c r="WWZ103" s="81"/>
      <c r="WXA103" s="81"/>
      <c r="WXB103" s="81"/>
      <c r="WXC103" s="81"/>
      <c r="WXD103" s="81"/>
      <c r="WXE103" s="81"/>
      <c r="WXF103" s="81"/>
      <c r="WXG103" s="81"/>
      <c r="WXH103" s="81"/>
      <c r="WXI103" s="81"/>
      <c r="WXJ103" s="81"/>
      <c r="WXK103" s="81"/>
      <c r="WXL103" s="81"/>
      <c r="WXM103" s="81"/>
      <c r="WXN103" s="81"/>
      <c r="WXO103" s="81"/>
      <c r="WXP103" s="81"/>
      <c r="WXQ103" s="81"/>
      <c r="WXR103" s="81"/>
      <c r="WXS103" s="81"/>
      <c r="WXT103" s="81"/>
      <c r="WXU103" s="81"/>
      <c r="WXV103" s="81"/>
      <c r="WXW103" s="81"/>
      <c r="WXX103" s="81"/>
      <c r="WXY103" s="81"/>
      <c r="WXZ103" s="81"/>
      <c r="WYA103" s="81"/>
      <c r="WYB103" s="81"/>
      <c r="WYC103" s="81"/>
      <c r="WYD103" s="81"/>
      <c r="WYE103" s="81"/>
      <c r="WYF103" s="81"/>
      <c r="WYG103" s="81"/>
      <c r="WYH103" s="81"/>
      <c r="WYI103" s="81"/>
      <c r="WYJ103" s="81"/>
      <c r="WYK103" s="81"/>
      <c r="WYL103" s="81"/>
      <c r="WYM103" s="81"/>
      <c r="WYN103" s="81"/>
      <c r="WYO103" s="81"/>
      <c r="WYP103" s="81"/>
      <c r="WYQ103" s="81"/>
      <c r="WYR103" s="81"/>
      <c r="WYS103" s="81"/>
      <c r="WYT103" s="81"/>
      <c r="WYU103" s="81"/>
      <c r="WYV103" s="81"/>
      <c r="WYW103" s="81"/>
      <c r="WYX103" s="81"/>
      <c r="WYY103" s="81"/>
      <c r="WYZ103" s="81"/>
      <c r="WZA103" s="81"/>
      <c r="WZB103" s="81"/>
      <c r="WZC103" s="81"/>
      <c r="WZD103" s="81"/>
      <c r="WZE103" s="81"/>
      <c r="WZF103" s="81"/>
      <c r="WZG103" s="81"/>
      <c r="WZH103" s="81"/>
      <c r="WZI103" s="81"/>
      <c r="WZJ103" s="81"/>
      <c r="WZK103" s="81"/>
      <c r="WZL103" s="81"/>
      <c r="WZM103" s="81"/>
      <c r="WZN103" s="81"/>
      <c r="WZO103" s="81"/>
      <c r="WZP103" s="81"/>
      <c r="WZQ103" s="81"/>
      <c r="WZR103" s="81"/>
      <c r="WZS103" s="81"/>
      <c r="WZT103" s="81"/>
      <c r="WZU103" s="81"/>
      <c r="WZV103" s="81"/>
      <c r="WZW103" s="81"/>
      <c r="WZX103" s="81"/>
      <c r="WZY103" s="81"/>
      <c r="WZZ103" s="81"/>
      <c r="XAA103" s="81"/>
      <c r="XAB103" s="81"/>
      <c r="XAC103" s="81"/>
      <c r="XAD103" s="81"/>
      <c r="XAE103" s="81"/>
      <c r="XAF103" s="81"/>
      <c r="XAG103" s="81"/>
      <c r="XAH103" s="81"/>
      <c r="XAI103" s="81"/>
      <c r="XAJ103" s="81"/>
      <c r="XAK103" s="81"/>
      <c r="XAL103" s="81"/>
      <c r="XAM103" s="81"/>
      <c r="XAN103" s="81"/>
      <c r="XAO103" s="81"/>
      <c r="XAP103" s="81"/>
      <c r="XAQ103" s="81"/>
      <c r="XAR103" s="81"/>
      <c r="XAS103" s="81"/>
      <c r="XAT103" s="81"/>
      <c r="XAU103" s="81"/>
      <c r="XAV103" s="81"/>
      <c r="XAW103" s="81"/>
      <c r="XAX103" s="81"/>
      <c r="XAY103" s="81"/>
      <c r="XAZ103" s="81"/>
      <c r="XBA103" s="81"/>
      <c r="XBB103" s="81"/>
      <c r="XBC103" s="81"/>
      <c r="XBD103" s="81"/>
      <c r="XBE103" s="81"/>
      <c r="XBF103" s="81"/>
      <c r="XBG103" s="81"/>
      <c r="XBH103" s="81"/>
      <c r="XBI103" s="81"/>
      <c r="XBJ103" s="81"/>
      <c r="XBK103" s="81"/>
      <c r="XBL103" s="81"/>
      <c r="XBM103" s="81"/>
      <c r="XBN103" s="81"/>
      <c r="XBO103" s="81"/>
      <c r="XBP103" s="81"/>
      <c r="XBQ103" s="81"/>
      <c r="XBR103" s="81"/>
      <c r="XBS103" s="81"/>
      <c r="XBT103" s="81"/>
      <c r="XBU103" s="81"/>
      <c r="XBV103" s="81"/>
      <c r="XBW103" s="81"/>
      <c r="XBX103" s="81"/>
      <c r="XBY103" s="81"/>
      <c r="XBZ103" s="81"/>
      <c r="XCA103" s="81"/>
      <c r="XCB103" s="81"/>
      <c r="XCC103" s="81"/>
      <c r="XCD103" s="81"/>
      <c r="XCE103" s="81"/>
      <c r="XCF103" s="81"/>
      <c r="XCG103" s="81"/>
      <c r="XCH103" s="81"/>
      <c r="XCI103" s="81"/>
      <c r="XCJ103" s="81"/>
      <c r="XCK103" s="81"/>
      <c r="XCL103" s="81"/>
      <c r="XCM103" s="81"/>
      <c r="XCN103" s="81"/>
      <c r="XCO103" s="81"/>
      <c r="XCP103" s="81"/>
      <c r="XCQ103" s="81"/>
      <c r="XCR103" s="81"/>
      <c r="XCS103" s="81"/>
      <c r="XCT103" s="81"/>
      <c r="XCU103" s="81"/>
      <c r="XCV103" s="81"/>
      <c r="XCW103" s="81"/>
      <c r="XCX103" s="81"/>
      <c r="XCY103" s="81"/>
      <c r="XCZ103" s="81"/>
      <c r="XDA103" s="81"/>
      <c r="XDB103" s="81"/>
      <c r="XDC103" s="81"/>
      <c r="XDD103" s="81"/>
      <c r="XDE103" s="81"/>
      <c r="XDF103" s="81"/>
      <c r="XDG103" s="81"/>
      <c r="XDH103" s="81"/>
      <c r="XDI103" s="81"/>
      <c r="XDJ103" s="81"/>
      <c r="XDK103" s="81"/>
      <c r="XDL103" s="81"/>
      <c r="XDM103" s="81"/>
      <c r="XDN103" s="81"/>
      <c r="XDO103" s="81"/>
      <c r="XDP103" s="81"/>
      <c r="XDQ103" s="81"/>
      <c r="XDR103" s="81"/>
      <c r="XDS103" s="81"/>
      <c r="XDT103" s="81"/>
      <c r="XDU103" s="81"/>
      <c r="XDV103" s="81"/>
      <c r="XDW103" s="81"/>
      <c r="XDX103" s="81"/>
      <c r="XDY103" s="81"/>
      <c r="XDZ103" s="81"/>
      <c r="XEA103" s="81"/>
      <c r="XEB103" s="81"/>
      <c r="XEC103" s="81"/>
      <c r="XED103" s="81"/>
      <c r="XEE103" s="81"/>
      <c r="XEF103" s="81"/>
      <c r="XEG103" s="81"/>
      <c r="XEH103" s="81"/>
      <c r="XEI103" s="81"/>
      <c r="XEJ103" s="81"/>
      <c r="XEK103" s="81"/>
      <c r="XEL103" s="81"/>
      <c r="XEM103" s="81"/>
      <c r="XEN103" s="81"/>
      <c r="XEO103" s="81"/>
      <c r="XEP103" s="81"/>
      <c r="XEQ103" s="81"/>
      <c r="XER103" s="81"/>
      <c r="XES103" s="81"/>
      <c r="XET103" s="81"/>
    </row>
    <row r="104" spans="1:16374" s="77" customFormat="1" x14ac:dyDescent="0.2">
      <c r="B104" s="72">
        <v>2023</v>
      </c>
      <c r="C104" s="74">
        <f>SUM(C108:C109)</f>
        <v>0</v>
      </c>
      <c r="D104" s="75"/>
      <c r="E104" s="74">
        <f>SUM(C110:C111)</f>
        <v>0</v>
      </c>
      <c r="F104" s="75" t="e">
        <f>E104/C104-1</f>
        <v>#DIV/0!</v>
      </c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1"/>
      <c r="BR104" s="81"/>
      <c r="BS104" s="81"/>
      <c r="BT104" s="81"/>
      <c r="BU104" s="81"/>
      <c r="BV104" s="81"/>
      <c r="BW104" s="81"/>
      <c r="BX104" s="81"/>
      <c r="BY104" s="81"/>
      <c r="BZ104" s="81"/>
      <c r="CA104" s="81"/>
      <c r="CB104" s="81"/>
      <c r="CC104" s="81"/>
      <c r="CD104" s="81"/>
      <c r="CE104" s="81"/>
      <c r="CF104" s="81"/>
      <c r="CG104" s="81"/>
      <c r="CH104" s="81"/>
      <c r="CI104" s="81"/>
      <c r="CJ104" s="81"/>
      <c r="CK104" s="81"/>
      <c r="CL104" s="81"/>
      <c r="CM104" s="81"/>
      <c r="CN104" s="81"/>
      <c r="CO104" s="81"/>
      <c r="CP104" s="81"/>
      <c r="CQ104" s="81"/>
      <c r="CR104" s="81"/>
      <c r="CS104" s="81"/>
      <c r="CT104" s="81"/>
      <c r="CU104" s="81"/>
      <c r="CV104" s="81"/>
      <c r="CW104" s="81"/>
      <c r="CX104" s="81"/>
      <c r="CY104" s="81"/>
      <c r="CZ104" s="81"/>
      <c r="DA104" s="81"/>
      <c r="DB104" s="81"/>
      <c r="DC104" s="81"/>
      <c r="DD104" s="81"/>
      <c r="DE104" s="81"/>
      <c r="DF104" s="81"/>
      <c r="DG104" s="81"/>
      <c r="DH104" s="81"/>
      <c r="DI104" s="81"/>
      <c r="DJ104" s="81"/>
      <c r="DK104" s="81"/>
      <c r="DL104" s="81"/>
      <c r="DM104" s="81"/>
      <c r="DN104" s="81"/>
      <c r="DO104" s="81"/>
      <c r="DP104" s="81"/>
      <c r="DQ104" s="81"/>
      <c r="DR104" s="81"/>
      <c r="DS104" s="81"/>
      <c r="DT104" s="81"/>
      <c r="DU104" s="81"/>
      <c r="DV104" s="81"/>
      <c r="DW104" s="81"/>
      <c r="DX104" s="81"/>
      <c r="DY104" s="81"/>
      <c r="DZ104" s="81"/>
      <c r="EA104" s="81"/>
      <c r="EB104" s="81"/>
      <c r="EC104" s="81"/>
      <c r="ED104" s="81"/>
      <c r="EE104" s="81"/>
      <c r="EF104" s="81"/>
      <c r="EG104" s="81"/>
      <c r="EH104" s="81"/>
      <c r="EI104" s="81"/>
      <c r="EJ104" s="81"/>
      <c r="EK104" s="81"/>
      <c r="EL104" s="81"/>
      <c r="EM104" s="81"/>
      <c r="EN104" s="81"/>
      <c r="EO104" s="81"/>
      <c r="EP104" s="81"/>
      <c r="EQ104" s="81"/>
      <c r="ER104" s="81"/>
      <c r="ES104" s="81"/>
      <c r="ET104" s="81"/>
      <c r="EU104" s="81"/>
      <c r="EV104" s="81"/>
      <c r="EW104" s="81"/>
      <c r="EX104" s="81"/>
      <c r="EY104" s="81"/>
      <c r="EZ104" s="81"/>
      <c r="FA104" s="81"/>
      <c r="FB104" s="81"/>
      <c r="FC104" s="81"/>
      <c r="FD104" s="81"/>
      <c r="FE104" s="81"/>
      <c r="FF104" s="81"/>
      <c r="FG104" s="81"/>
      <c r="FH104" s="81"/>
      <c r="FI104" s="81"/>
      <c r="FJ104" s="81"/>
      <c r="FK104" s="81"/>
      <c r="FL104" s="81"/>
      <c r="FM104" s="81"/>
      <c r="FN104" s="81"/>
      <c r="FO104" s="81"/>
      <c r="FP104" s="81"/>
      <c r="FQ104" s="81"/>
      <c r="FR104" s="81"/>
      <c r="FS104" s="81"/>
      <c r="FT104" s="81"/>
      <c r="FU104" s="81"/>
      <c r="FV104" s="81"/>
      <c r="FW104" s="81"/>
      <c r="FX104" s="81"/>
      <c r="FY104" s="81"/>
      <c r="FZ104" s="81"/>
      <c r="GA104" s="81"/>
      <c r="GB104" s="81"/>
      <c r="GC104" s="81"/>
      <c r="GD104" s="81"/>
      <c r="GE104" s="81"/>
      <c r="GF104" s="81"/>
      <c r="GG104" s="81"/>
      <c r="GH104" s="81"/>
      <c r="GI104" s="81"/>
      <c r="GJ104" s="81"/>
      <c r="GK104" s="81"/>
      <c r="GL104" s="81"/>
      <c r="GM104" s="81"/>
      <c r="GN104" s="81"/>
      <c r="GO104" s="81"/>
      <c r="GP104" s="81"/>
      <c r="GQ104" s="81"/>
      <c r="GR104" s="81"/>
      <c r="GS104" s="81"/>
      <c r="GT104" s="81"/>
      <c r="GU104" s="81"/>
      <c r="GV104" s="81"/>
      <c r="GW104" s="81"/>
      <c r="GX104" s="81"/>
      <c r="GY104" s="81"/>
      <c r="GZ104" s="81"/>
      <c r="HA104" s="81"/>
      <c r="HB104" s="81"/>
      <c r="HC104" s="81"/>
      <c r="HD104" s="81"/>
      <c r="HE104" s="81"/>
      <c r="HF104" s="81"/>
      <c r="HG104" s="81"/>
      <c r="HH104" s="81"/>
      <c r="HI104" s="81"/>
      <c r="HJ104" s="81"/>
      <c r="HK104" s="81"/>
      <c r="HL104" s="81"/>
      <c r="HM104" s="81"/>
      <c r="HN104" s="81"/>
      <c r="HO104" s="81"/>
      <c r="HP104" s="81"/>
      <c r="HQ104" s="81"/>
      <c r="HR104" s="81"/>
      <c r="HS104" s="81"/>
      <c r="HT104" s="81"/>
      <c r="HU104" s="81"/>
      <c r="HV104" s="81"/>
      <c r="HW104" s="81"/>
      <c r="HX104" s="81"/>
      <c r="HY104" s="81"/>
      <c r="HZ104" s="81"/>
      <c r="IA104" s="81"/>
      <c r="IB104" s="81"/>
      <c r="IC104" s="81"/>
      <c r="ID104" s="81"/>
      <c r="IE104" s="81"/>
      <c r="IF104" s="81"/>
      <c r="IG104" s="81"/>
      <c r="IH104" s="81"/>
      <c r="II104" s="81"/>
      <c r="IJ104" s="81"/>
      <c r="IK104" s="81"/>
      <c r="IL104" s="81"/>
      <c r="IM104" s="81"/>
      <c r="IN104" s="81"/>
      <c r="IO104" s="81"/>
      <c r="IP104" s="81"/>
      <c r="IQ104" s="81"/>
      <c r="IR104" s="81"/>
      <c r="IS104" s="81"/>
      <c r="IT104" s="81"/>
      <c r="IU104" s="81"/>
      <c r="IV104" s="81"/>
      <c r="IW104" s="81"/>
      <c r="IX104" s="81"/>
      <c r="IY104" s="81"/>
      <c r="IZ104" s="81"/>
      <c r="JA104" s="81"/>
      <c r="JB104" s="81"/>
      <c r="JC104" s="81"/>
      <c r="JD104" s="81"/>
      <c r="JE104" s="81"/>
      <c r="JF104" s="81"/>
      <c r="JG104" s="81"/>
      <c r="JH104" s="81"/>
      <c r="JI104" s="81"/>
      <c r="JJ104" s="81"/>
      <c r="JK104" s="81"/>
      <c r="JL104" s="81"/>
      <c r="JM104" s="81"/>
      <c r="JN104" s="81"/>
      <c r="JO104" s="81"/>
      <c r="JP104" s="81"/>
      <c r="JQ104" s="81"/>
      <c r="JR104" s="81"/>
      <c r="JS104" s="81"/>
      <c r="JT104" s="81"/>
      <c r="JU104" s="81"/>
      <c r="JV104" s="81"/>
      <c r="JW104" s="81"/>
      <c r="JX104" s="81"/>
      <c r="JY104" s="81"/>
      <c r="JZ104" s="81"/>
      <c r="KA104" s="81"/>
      <c r="KB104" s="81"/>
      <c r="KC104" s="81"/>
      <c r="KD104" s="81"/>
      <c r="KE104" s="81"/>
      <c r="KF104" s="81"/>
      <c r="KG104" s="81"/>
      <c r="KH104" s="81"/>
      <c r="KI104" s="81"/>
      <c r="KJ104" s="81"/>
      <c r="KK104" s="81"/>
      <c r="KL104" s="81"/>
      <c r="KM104" s="81"/>
      <c r="KN104" s="81"/>
      <c r="KO104" s="81"/>
      <c r="KP104" s="81"/>
      <c r="KQ104" s="81"/>
      <c r="KR104" s="81"/>
      <c r="KS104" s="81"/>
      <c r="KT104" s="81"/>
      <c r="KU104" s="81"/>
      <c r="KV104" s="81"/>
      <c r="KW104" s="81"/>
      <c r="KX104" s="81"/>
      <c r="KY104" s="81"/>
      <c r="KZ104" s="81"/>
      <c r="LA104" s="81"/>
      <c r="LB104" s="81"/>
      <c r="LC104" s="81"/>
      <c r="LD104" s="81"/>
      <c r="LE104" s="81"/>
      <c r="LF104" s="81"/>
      <c r="LG104" s="81"/>
      <c r="LH104" s="81"/>
      <c r="LI104" s="81"/>
      <c r="LJ104" s="81"/>
      <c r="LK104" s="81"/>
      <c r="LL104" s="81"/>
      <c r="LM104" s="81"/>
      <c r="LN104" s="81"/>
      <c r="LO104" s="81"/>
      <c r="LP104" s="81"/>
      <c r="LQ104" s="81"/>
      <c r="LR104" s="81"/>
      <c r="LS104" s="81"/>
      <c r="LT104" s="81"/>
      <c r="LU104" s="81"/>
      <c r="LV104" s="81"/>
      <c r="LW104" s="81"/>
      <c r="LX104" s="81"/>
      <c r="LY104" s="81"/>
      <c r="LZ104" s="81"/>
      <c r="MA104" s="81"/>
      <c r="MB104" s="81"/>
      <c r="MC104" s="81"/>
      <c r="MD104" s="81"/>
      <c r="ME104" s="81"/>
      <c r="MF104" s="81"/>
      <c r="MG104" s="81"/>
      <c r="MH104" s="81"/>
      <c r="MI104" s="81"/>
      <c r="MJ104" s="81"/>
      <c r="MK104" s="81"/>
      <c r="ML104" s="81"/>
      <c r="MM104" s="81"/>
      <c r="MN104" s="81"/>
      <c r="MO104" s="81"/>
      <c r="MP104" s="81"/>
      <c r="MQ104" s="81"/>
      <c r="MR104" s="81"/>
      <c r="MS104" s="81"/>
      <c r="MT104" s="81"/>
      <c r="MU104" s="81"/>
      <c r="MV104" s="81"/>
      <c r="MW104" s="81"/>
      <c r="MX104" s="81"/>
      <c r="MY104" s="81"/>
      <c r="MZ104" s="81"/>
      <c r="NA104" s="81"/>
      <c r="NB104" s="81"/>
      <c r="NC104" s="81"/>
      <c r="ND104" s="81"/>
      <c r="NE104" s="81"/>
      <c r="NF104" s="81"/>
      <c r="NG104" s="81"/>
      <c r="NH104" s="81"/>
      <c r="NI104" s="81"/>
      <c r="NJ104" s="81"/>
      <c r="NK104" s="81"/>
      <c r="NL104" s="81"/>
      <c r="NM104" s="81"/>
      <c r="NN104" s="81"/>
      <c r="NO104" s="81"/>
      <c r="NP104" s="81"/>
      <c r="NQ104" s="81"/>
      <c r="NR104" s="81"/>
      <c r="NS104" s="81"/>
      <c r="NT104" s="81"/>
      <c r="NU104" s="81"/>
      <c r="NV104" s="81"/>
      <c r="NW104" s="81"/>
      <c r="NX104" s="81"/>
      <c r="NY104" s="81"/>
      <c r="NZ104" s="81"/>
      <c r="OA104" s="81"/>
      <c r="OB104" s="81"/>
      <c r="OC104" s="81"/>
      <c r="OD104" s="81"/>
      <c r="OE104" s="81"/>
      <c r="OF104" s="81"/>
      <c r="OG104" s="81"/>
      <c r="OH104" s="81"/>
      <c r="OI104" s="81"/>
      <c r="OJ104" s="81"/>
      <c r="OK104" s="81"/>
      <c r="OL104" s="81"/>
      <c r="OM104" s="81"/>
      <c r="ON104" s="81"/>
      <c r="OO104" s="81"/>
      <c r="OP104" s="81"/>
      <c r="OQ104" s="81"/>
      <c r="OR104" s="81"/>
      <c r="OS104" s="81"/>
      <c r="OT104" s="81"/>
      <c r="OU104" s="81"/>
      <c r="OV104" s="81"/>
      <c r="OW104" s="81"/>
      <c r="OX104" s="81"/>
      <c r="OY104" s="81"/>
      <c r="OZ104" s="81"/>
      <c r="PA104" s="81"/>
      <c r="PB104" s="81"/>
      <c r="PC104" s="81"/>
      <c r="PD104" s="81"/>
      <c r="PE104" s="81"/>
      <c r="PF104" s="81"/>
      <c r="PG104" s="81"/>
      <c r="PH104" s="81"/>
      <c r="PI104" s="81"/>
      <c r="PJ104" s="81"/>
      <c r="PK104" s="81"/>
      <c r="PL104" s="81"/>
      <c r="PM104" s="81"/>
      <c r="PN104" s="81"/>
      <c r="PO104" s="81"/>
      <c r="PP104" s="81"/>
      <c r="PQ104" s="81"/>
      <c r="PR104" s="81"/>
      <c r="PS104" s="81"/>
      <c r="PT104" s="81"/>
      <c r="PU104" s="81"/>
      <c r="PV104" s="81"/>
      <c r="PW104" s="81"/>
      <c r="PX104" s="81"/>
      <c r="PY104" s="81"/>
      <c r="PZ104" s="81"/>
      <c r="QA104" s="81"/>
      <c r="QB104" s="81"/>
      <c r="QC104" s="81"/>
      <c r="QD104" s="81"/>
      <c r="QE104" s="81"/>
      <c r="QF104" s="81"/>
      <c r="QG104" s="81"/>
      <c r="QH104" s="81"/>
      <c r="QI104" s="81"/>
      <c r="QJ104" s="81"/>
      <c r="QK104" s="81"/>
      <c r="QL104" s="81"/>
      <c r="QM104" s="81"/>
      <c r="QN104" s="81"/>
      <c r="QO104" s="81"/>
      <c r="QP104" s="81"/>
      <c r="QQ104" s="81"/>
      <c r="QR104" s="81"/>
      <c r="QS104" s="81"/>
      <c r="QT104" s="81"/>
      <c r="QU104" s="81"/>
      <c r="QV104" s="81"/>
      <c r="QW104" s="81"/>
      <c r="QX104" s="81"/>
      <c r="QY104" s="81"/>
      <c r="QZ104" s="81"/>
      <c r="RA104" s="81"/>
      <c r="RB104" s="81"/>
      <c r="RC104" s="81"/>
      <c r="RD104" s="81"/>
      <c r="RE104" s="81"/>
      <c r="RF104" s="81"/>
      <c r="RG104" s="81"/>
      <c r="RH104" s="81"/>
      <c r="RI104" s="81"/>
      <c r="RJ104" s="81"/>
      <c r="RK104" s="81"/>
      <c r="RL104" s="81"/>
      <c r="RM104" s="81"/>
      <c r="RN104" s="81"/>
      <c r="RO104" s="81"/>
      <c r="RP104" s="81"/>
      <c r="RQ104" s="81"/>
      <c r="RR104" s="81"/>
      <c r="RS104" s="81"/>
      <c r="RT104" s="81"/>
      <c r="RU104" s="81"/>
      <c r="RV104" s="81"/>
      <c r="RW104" s="81"/>
      <c r="RX104" s="81"/>
      <c r="RY104" s="81"/>
      <c r="RZ104" s="81"/>
      <c r="SA104" s="81"/>
      <c r="SB104" s="81"/>
      <c r="SC104" s="81"/>
      <c r="SD104" s="81"/>
      <c r="SE104" s="81"/>
      <c r="SF104" s="81"/>
      <c r="SG104" s="81"/>
      <c r="SH104" s="81"/>
      <c r="SI104" s="81"/>
      <c r="SJ104" s="81"/>
      <c r="SK104" s="81"/>
      <c r="SL104" s="81"/>
      <c r="SM104" s="81"/>
      <c r="SN104" s="81"/>
      <c r="SO104" s="81"/>
      <c r="SP104" s="81"/>
      <c r="SQ104" s="81"/>
      <c r="SR104" s="81"/>
      <c r="SS104" s="81"/>
      <c r="ST104" s="81"/>
      <c r="SU104" s="81"/>
      <c r="SV104" s="81"/>
      <c r="SW104" s="81"/>
      <c r="SX104" s="81"/>
      <c r="SY104" s="81"/>
      <c r="SZ104" s="81"/>
      <c r="TA104" s="81"/>
      <c r="TB104" s="81"/>
      <c r="TC104" s="81"/>
      <c r="TD104" s="81"/>
      <c r="TE104" s="81"/>
      <c r="TF104" s="81"/>
      <c r="TG104" s="81"/>
      <c r="TH104" s="81"/>
      <c r="TI104" s="81"/>
      <c r="TJ104" s="81"/>
      <c r="TK104" s="81"/>
      <c r="TL104" s="81"/>
      <c r="TM104" s="81"/>
      <c r="TN104" s="81"/>
      <c r="TO104" s="81"/>
      <c r="TP104" s="81"/>
      <c r="TQ104" s="81"/>
      <c r="TR104" s="81"/>
      <c r="TS104" s="81"/>
      <c r="TT104" s="81"/>
      <c r="TU104" s="81"/>
      <c r="TV104" s="81"/>
      <c r="TW104" s="81"/>
      <c r="TX104" s="81"/>
      <c r="TY104" s="81"/>
      <c r="TZ104" s="81"/>
      <c r="UA104" s="81"/>
      <c r="UB104" s="81"/>
      <c r="UC104" s="81"/>
      <c r="UD104" s="81"/>
      <c r="UE104" s="81"/>
      <c r="UF104" s="81"/>
      <c r="UG104" s="81"/>
      <c r="UH104" s="81"/>
      <c r="UI104" s="81"/>
      <c r="UJ104" s="81"/>
      <c r="UK104" s="81"/>
      <c r="UL104" s="81"/>
      <c r="UM104" s="81"/>
      <c r="UN104" s="81"/>
      <c r="UO104" s="81"/>
      <c r="UP104" s="81"/>
      <c r="UQ104" s="81"/>
      <c r="UR104" s="81"/>
      <c r="US104" s="81"/>
      <c r="UT104" s="81"/>
      <c r="UU104" s="81"/>
      <c r="UV104" s="81"/>
      <c r="UW104" s="81"/>
      <c r="UX104" s="81"/>
      <c r="UY104" s="81"/>
      <c r="UZ104" s="81"/>
      <c r="VA104" s="81"/>
      <c r="VB104" s="81"/>
      <c r="VC104" s="81"/>
      <c r="VD104" s="81"/>
      <c r="VE104" s="81"/>
      <c r="VF104" s="81"/>
      <c r="VG104" s="81"/>
      <c r="VH104" s="81"/>
      <c r="VI104" s="81"/>
      <c r="VJ104" s="81"/>
      <c r="VK104" s="81"/>
      <c r="VL104" s="81"/>
      <c r="VM104" s="81"/>
      <c r="VN104" s="81"/>
      <c r="VO104" s="81"/>
      <c r="VP104" s="81"/>
      <c r="VQ104" s="81"/>
      <c r="VR104" s="81"/>
      <c r="VS104" s="81"/>
      <c r="VT104" s="81"/>
      <c r="VU104" s="81"/>
      <c r="VV104" s="81"/>
      <c r="VW104" s="81"/>
      <c r="VX104" s="81"/>
      <c r="VY104" s="81"/>
      <c r="VZ104" s="81"/>
      <c r="WA104" s="81"/>
      <c r="WB104" s="81"/>
      <c r="WC104" s="81"/>
      <c r="WD104" s="81"/>
      <c r="WE104" s="81"/>
      <c r="WF104" s="81"/>
      <c r="WG104" s="81"/>
      <c r="WH104" s="81"/>
      <c r="WI104" s="81"/>
      <c r="WJ104" s="81"/>
      <c r="WK104" s="81"/>
      <c r="WL104" s="81"/>
      <c r="WM104" s="81"/>
      <c r="WN104" s="81"/>
      <c r="WO104" s="81"/>
      <c r="WP104" s="81"/>
      <c r="WQ104" s="81"/>
      <c r="WR104" s="81"/>
      <c r="WS104" s="81"/>
      <c r="WT104" s="81"/>
      <c r="WU104" s="81"/>
      <c r="WV104" s="81"/>
      <c r="WW104" s="81"/>
      <c r="WX104" s="81"/>
      <c r="WY104" s="81"/>
      <c r="WZ104" s="81"/>
      <c r="XA104" s="81"/>
      <c r="XB104" s="81"/>
      <c r="XC104" s="81"/>
      <c r="XD104" s="81"/>
      <c r="XE104" s="81"/>
      <c r="XF104" s="81"/>
      <c r="XG104" s="81"/>
      <c r="XH104" s="81"/>
      <c r="XI104" s="81"/>
      <c r="XJ104" s="81"/>
      <c r="XK104" s="81"/>
      <c r="XL104" s="81"/>
      <c r="XM104" s="81"/>
      <c r="XN104" s="81"/>
      <c r="XO104" s="81"/>
      <c r="XP104" s="81"/>
      <c r="XQ104" s="81"/>
      <c r="XR104" s="81"/>
      <c r="XS104" s="81"/>
      <c r="XT104" s="81"/>
      <c r="XU104" s="81"/>
      <c r="XV104" s="81"/>
      <c r="XW104" s="81"/>
      <c r="XX104" s="81"/>
      <c r="XY104" s="81"/>
      <c r="XZ104" s="81"/>
      <c r="YA104" s="81"/>
      <c r="YB104" s="81"/>
      <c r="YC104" s="81"/>
      <c r="YD104" s="81"/>
      <c r="YE104" s="81"/>
      <c r="YF104" s="81"/>
      <c r="YG104" s="81"/>
      <c r="YH104" s="81"/>
      <c r="YI104" s="81"/>
      <c r="YJ104" s="81"/>
      <c r="YK104" s="81"/>
      <c r="YL104" s="81"/>
      <c r="YM104" s="81"/>
      <c r="YN104" s="81"/>
      <c r="YO104" s="81"/>
      <c r="YP104" s="81"/>
      <c r="YQ104" s="81"/>
      <c r="YR104" s="81"/>
      <c r="YS104" s="81"/>
      <c r="YT104" s="81"/>
      <c r="YU104" s="81"/>
      <c r="YV104" s="81"/>
      <c r="YW104" s="81"/>
      <c r="YX104" s="81"/>
      <c r="YY104" s="81"/>
      <c r="YZ104" s="81"/>
      <c r="ZA104" s="81"/>
      <c r="ZB104" s="81"/>
      <c r="ZC104" s="81"/>
      <c r="ZD104" s="81"/>
      <c r="ZE104" s="81"/>
      <c r="ZF104" s="81"/>
      <c r="ZG104" s="81"/>
      <c r="ZH104" s="81"/>
      <c r="ZI104" s="81"/>
      <c r="ZJ104" s="81"/>
      <c r="ZK104" s="81"/>
      <c r="ZL104" s="81"/>
      <c r="ZM104" s="81"/>
      <c r="ZN104" s="81"/>
      <c r="ZO104" s="81"/>
      <c r="ZP104" s="81"/>
      <c r="ZQ104" s="81"/>
      <c r="ZR104" s="81"/>
      <c r="ZS104" s="81"/>
      <c r="ZT104" s="81"/>
      <c r="ZU104" s="81"/>
      <c r="ZV104" s="81"/>
      <c r="ZW104" s="81"/>
      <c r="ZX104" s="81"/>
      <c r="ZY104" s="81"/>
      <c r="ZZ104" s="81"/>
      <c r="AAA104" s="81"/>
      <c r="AAB104" s="81"/>
      <c r="AAC104" s="81"/>
      <c r="AAD104" s="81"/>
      <c r="AAE104" s="81"/>
      <c r="AAF104" s="81"/>
      <c r="AAG104" s="81"/>
      <c r="AAH104" s="81"/>
      <c r="AAI104" s="81"/>
      <c r="AAJ104" s="81"/>
      <c r="AAK104" s="81"/>
      <c r="AAL104" s="81"/>
      <c r="AAM104" s="81"/>
      <c r="AAN104" s="81"/>
      <c r="AAO104" s="81"/>
      <c r="AAP104" s="81"/>
      <c r="AAQ104" s="81"/>
      <c r="AAR104" s="81"/>
      <c r="AAS104" s="81"/>
      <c r="AAT104" s="81"/>
      <c r="AAU104" s="81"/>
      <c r="AAV104" s="81"/>
      <c r="AAW104" s="81"/>
      <c r="AAX104" s="81"/>
      <c r="AAY104" s="81"/>
      <c r="AAZ104" s="81"/>
      <c r="ABA104" s="81"/>
      <c r="ABB104" s="81"/>
      <c r="ABC104" s="81"/>
      <c r="ABD104" s="81"/>
      <c r="ABE104" s="81"/>
      <c r="ABF104" s="81"/>
      <c r="ABG104" s="81"/>
      <c r="ABH104" s="81"/>
      <c r="ABI104" s="81"/>
      <c r="ABJ104" s="81"/>
      <c r="ABK104" s="81"/>
      <c r="ABL104" s="81"/>
      <c r="ABM104" s="81"/>
      <c r="ABN104" s="81"/>
      <c r="ABO104" s="81"/>
      <c r="ABP104" s="81"/>
      <c r="ABQ104" s="81"/>
      <c r="ABR104" s="81"/>
      <c r="ABS104" s="81"/>
      <c r="ABT104" s="81"/>
      <c r="ABU104" s="81"/>
      <c r="ABV104" s="81"/>
      <c r="ABW104" s="81"/>
      <c r="ABX104" s="81"/>
      <c r="ABY104" s="81"/>
      <c r="ABZ104" s="81"/>
      <c r="ACA104" s="81"/>
      <c r="ACB104" s="81"/>
      <c r="ACC104" s="81"/>
      <c r="ACD104" s="81"/>
      <c r="ACE104" s="81"/>
      <c r="ACF104" s="81"/>
      <c r="ACG104" s="81"/>
      <c r="ACH104" s="81"/>
      <c r="ACI104" s="81"/>
      <c r="ACJ104" s="81"/>
      <c r="ACK104" s="81"/>
      <c r="ACL104" s="81"/>
      <c r="ACM104" s="81"/>
      <c r="ACN104" s="81"/>
      <c r="ACO104" s="81"/>
      <c r="ACP104" s="81"/>
      <c r="ACQ104" s="81"/>
      <c r="ACR104" s="81"/>
      <c r="ACS104" s="81"/>
      <c r="ACT104" s="81"/>
      <c r="ACU104" s="81"/>
      <c r="ACV104" s="81"/>
      <c r="ACW104" s="81"/>
      <c r="ACX104" s="81"/>
      <c r="ACY104" s="81"/>
      <c r="ACZ104" s="81"/>
      <c r="ADA104" s="81"/>
      <c r="ADB104" s="81"/>
      <c r="ADC104" s="81"/>
      <c r="ADD104" s="81"/>
      <c r="ADE104" s="81"/>
      <c r="ADF104" s="81"/>
      <c r="ADG104" s="81"/>
      <c r="ADH104" s="81"/>
      <c r="ADI104" s="81"/>
      <c r="ADJ104" s="81"/>
      <c r="ADK104" s="81"/>
      <c r="ADL104" s="81"/>
      <c r="ADM104" s="81"/>
      <c r="ADN104" s="81"/>
      <c r="ADO104" s="81"/>
      <c r="ADP104" s="81"/>
      <c r="ADQ104" s="81"/>
      <c r="ADR104" s="81"/>
      <c r="ADS104" s="81"/>
      <c r="ADT104" s="81"/>
      <c r="ADU104" s="81"/>
      <c r="ADV104" s="81"/>
      <c r="ADW104" s="81"/>
      <c r="ADX104" s="81"/>
      <c r="ADY104" s="81"/>
      <c r="ADZ104" s="81"/>
      <c r="AEA104" s="81"/>
      <c r="AEB104" s="81"/>
      <c r="AEC104" s="81"/>
      <c r="AED104" s="81"/>
      <c r="AEE104" s="81"/>
      <c r="AEF104" s="81"/>
      <c r="AEG104" s="81"/>
      <c r="AEH104" s="81"/>
      <c r="AEI104" s="81"/>
      <c r="AEJ104" s="81"/>
      <c r="AEK104" s="81"/>
      <c r="AEL104" s="81"/>
      <c r="AEM104" s="81"/>
      <c r="AEN104" s="81"/>
      <c r="AEO104" s="81"/>
      <c r="AEP104" s="81"/>
      <c r="AEQ104" s="81"/>
      <c r="AER104" s="81"/>
      <c r="AES104" s="81"/>
      <c r="AET104" s="81"/>
      <c r="AEU104" s="81"/>
      <c r="AEV104" s="81"/>
      <c r="AEW104" s="81"/>
      <c r="AEX104" s="81"/>
      <c r="AEY104" s="81"/>
      <c r="AEZ104" s="81"/>
      <c r="AFA104" s="81"/>
      <c r="AFB104" s="81"/>
      <c r="AFC104" s="81"/>
      <c r="AFD104" s="81"/>
      <c r="AFE104" s="81"/>
      <c r="AFF104" s="81"/>
      <c r="AFG104" s="81"/>
      <c r="AFH104" s="81"/>
      <c r="AFI104" s="81"/>
      <c r="AFJ104" s="81"/>
      <c r="AFK104" s="81"/>
      <c r="AFL104" s="81"/>
      <c r="AFM104" s="81"/>
      <c r="AFN104" s="81"/>
      <c r="AFO104" s="81"/>
      <c r="AFP104" s="81"/>
      <c r="AFQ104" s="81"/>
      <c r="AFR104" s="81"/>
      <c r="AFS104" s="81"/>
      <c r="AFT104" s="81"/>
      <c r="AFU104" s="81"/>
      <c r="AFV104" s="81"/>
      <c r="AFW104" s="81"/>
      <c r="AFX104" s="81"/>
      <c r="AFY104" s="81"/>
      <c r="AFZ104" s="81"/>
      <c r="AGA104" s="81"/>
      <c r="AGB104" s="81"/>
      <c r="AGC104" s="81"/>
      <c r="AGD104" s="81"/>
      <c r="AGE104" s="81"/>
      <c r="AGF104" s="81"/>
      <c r="AGG104" s="81"/>
      <c r="AGH104" s="81"/>
      <c r="AGI104" s="81"/>
      <c r="AGJ104" s="81"/>
      <c r="AGK104" s="81"/>
      <c r="AGL104" s="81"/>
      <c r="AGM104" s="81"/>
      <c r="AGN104" s="81"/>
      <c r="AGO104" s="81"/>
      <c r="AGP104" s="81"/>
      <c r="AGQ104" s="81"/>
      <c r="AGR104" s="81"/>
      <c r="AGS104" s="81"/>
      <c r="AGT104" s="81"/>
      <c r="AGU104" s="81"/>
      <c r="AGV104" s="81"/>
      <c r="AGW104" s="81"/>
      <c r="AGX104" s="81"/>
      <c r="AGY104" s="81"/>
      <c r="AGZ104" s="81"/>
      <c r="AHA104" s="81"/>
      <c r="AHB104" s="81"/>
      <c r="AHC104" s="81"/>
      <c r="AHD104" s="81"/>
      <c r="AHE104" s="81"/>
      <c r="AHF104" s="81"/>
      <c r="AHG104" s="81"/>
      <c r="AHH104" s="81"/>
      <c r="AHI104" s="81"/>
      <c r="AHJ104" s="81"/>
      <c r="AHK104" s="81"/>
      <c r="AHL104" s="81"/>
      <c r="AHM104" s="81"/>
      <c r="AHN104" s="81"/>
      <c r="AHO104" s="81"/>
      <c r="AHP104" s="81"/>
      <c r="AHQ104" s="81"/>
      <c r="AHR104" s="81"/>
      <c r="AHS104" s="81"/>
      <c r="AHT104" s="81"/>
      <c r="AHU104" s="81"/>
      <c r="AHV104" s="81"/>
      <c r="AHW104" s="81"/>
      <c r="AHX104" s="81"/>
      <c r="AHY104" s="81"/>
      <c r="AHZ104" s="81"/>
      <c r="AIA104" s="81"/>
      <c r="AIB104" s="81"/>
      <c r="AIC104" s="81"/>
      <c r="AID104" s="81"/>
      <c r="AIE104" s="81"/>
      <c r="AIF104" s="81"/>
      <c r="AIG104" s="81"/>
      <c r="AIH104" s="81"/>
      <c r="AII104" s="81"/>
      <c r="AIJ104" s="81"/>
      <c r="AIK104" s="81"/>
      <c r="AIL104" s="81"/>
      <c r="AIM104" s="81"/>
      <c r="AIN104" s="81"/>
      <c r="AIO104" s="81"/>
      <c r="AIP104" s="81"/>
      <c r="AIQ104" s="81"/>
      <c r="AIR104" s="81"/>
      <c r="AIS104" s="81"/>
      <c r="AIT104" s="81"/>
      <c r="AIU104" s="81"/>
      <c r="AIV104" s="81"/>
      <c r="AIW104" s="81"/>
      <c r="AIX104" s="81"/>
      <c r="AIY104" s="81"/>
      <c r="AIZ104" s="81"/>
      <c r="AJA104" s="81"/>
      <c r="AJB104" s="81"/>
      <c r="AJC104" s="81"/>
      <c r="AJD104" s="81"/>
      <c r="AJE104" s="81"/>
      <c r="AJF104" s="81"/>
      <c r="AJG104" s="81"/>
      <c r="AJH104" s="81"/>
      <c r="AJI104" s="81"/>
      <c r="AJJ104" s="81"/>
      <c r="AJK104" s="81"/>
      <c r="AJL104" s="81"/>
      <c r="AJM104" s="81"/>
      <c r="AJN104" s="81"/>
      <c r="AJO104" s="81"/>
      <c r="AJP104" s="81"/>
      <c r="AJQ104" s="81"/>
      <c r="AJR104" s="81"/>
      <c r="AJS104" s="81"/>
      <c r="AJT104" s="81"/>
      <c r="AJU104" s="81"/>
      <c r="AJV104" s="81"/>
      <c r="AJW104" s="81"/>
      <c r="AJX104" s="81"/>
      <c r="AJY104" s="81"/>
      <c r="AJZ104" s="81"/>
      <c r="AKA104" s="81"/>
      <c r="AKB104" s="81"/>
      <c r="AKC104" s="81"/>
      <c r="AKD104" s="81"/>
      <c r="AKE104" s="81"/>
      <c r="AKF104" s="81"/>
      <c r="AKG104" s="81"/>
      <c r="AKH104" s="81"/>
      <c r="AKI104" s="81"/>
      <c r="AKJ104" s="81"/>
      <c r="AKK104" s="81"/>
      <c r="AKL104" s="81"/>
      <c r="AKM104" s="81"/>
      <c r="AKN104" s="81"/>
      <c r="AKO104" s="81"/>
      <c r="AKP104" s="81"/>
      <c r="AKQ104" s="81"/>
      <c r="AKR104" s="81"/>
      <c r="AKS104" s="81"/>
      <c r="AKT104" s="81"/>
      <c r="AKU104" s="81"/>
      <c r="AKV104" s="81"/>
      <c r="AKW104" s="81"/>
      <c r="AKX104" s="81"/>
      <c r="AKY104" s="81"/>
      <c r="AKZ104" s="81"/>
      <c r="ALA104" s="81"/>
      <c r="ALB104" s="81"/>
      <c r="ALC104" s="81"/>
      <c r="ALD104" s="81"/>
      <c r="ALE104" s="81"/>
      <c r="ALF104" s="81"/>
      <c r="ALG104" s="81"/>
      <c r="ALH104" s="81"/>
      <c r="ALI104" s="81"/>
      <c r="ALJ104" s="81"/>
      <c r="ALK104" s="81"/>
      <c r="ALL104" s="81"/>
      <c r="ALM104" s="81"/>
      <c r="ALN104" s="81"/>
      <c r="ALO104" s="81"/>
      <c r="ALP104" s="81"/>
      <c r="ALQ104" s="81"/>
      <c r="ALR104" s="81"/>
      <c r="ALS104" s="81"/>
      <c r="ALT104" s="81"/>
      <c r="ALU104" s="81"/>
      <c r="ALV104" s="81"/>
      <c r="ALW104" s="81"/>
      <c r="ALX104" s="81"/>
      <c r="ALY104" s="81"/>
      <c r="ALZ104" s="81"/>
      <c r="AMA104" s="81"/>
      <c r="AMB104" s="81"/>
      <c r="AMC104" s="81"/>
      <c r="AMD104" s="81"/>
      <c r="AME104" s="81"/>
      <c r="AMF104" s="81"/>
      <c r="AMG104" s="81"/>
      <c r="AMH104" s="81"/>
      <c r="AMI104" s="81"/>
      <c r="AMJ104" s="81"/>
      <c r="AMK104" s="81"/>
      <c r="AML104" s="81"/>
      <c r="AMM104" s="81"/>
      <c r="AMN104" s="81"/>
      <c r="AMO104" s="81"/>
      <c r="AMP104" s="81"/>
      <c r="AMQ104" s="81"/>
      <c r="AMR104" s="81"/>
      <c r="AMS104" s="81"/>
      <c r="AMT104" s="81"/>
      <c r="AMU104" s="81"/>
      <c r="AMV104" s="81"/>
      <c r="AMW104" s="81"/>
      <c r="AMX104" s="81"/>
      <c r="AMY104" s="81"/>
      <c r="AMZ104" s="81"/>
      <c r="ANA104" s="81"/>
      <c r="ANB104" s="81"/>
      <c r="ANC104" s="81"/>
      <c r="AND104" s="81"/>
      <c r="ANE104" s="81"/>
      <c r="ANF104" s="81"/>
      <c r="ANG104" s="81"/>
      <c r="ANH104" s="81"/>
      <c r="ANI104" s="81"/>
      <c r="ANJ104" s="81"/>
      <c r="ANK104" s="81"/>
      <c r="ANL104" s="81"/>
      <c r="ANM104" s="81"/>
      <c r="ANN104" s="81"/>
      <c r="ANO104" s="81"/>
      <c r="ANP104" s="81"/>
      <c r="ANQ104" s="81"/>
      <c r="ANR104" s="81"/>
      <c r="ANS104" s="81"/>
      <c r="ANT104" s="81"/>
      <c r="ANU104" s="81"/>
      <c r="ANV104" s="81"/>
      <c r="ANW104" s="81"/>
      <c r="ANX104" s="81"/>
      <c r="ANY104" s="81"/>
      <c r="ANZ104" s="81"/>
      <c r="AOA104" s="81"/>
      <c r="AOB104" s="81"/>
      <c r="AOC104" s="81"/>
      <c r="AOD104" s="81"/>
      <c r="AOE104" s="81"/>
      <c r="AOF104" s="81"/>
      <c r="AOG104" s="81"/>
      <c r="AOH104" s="81"/>
      <c r="AOI104" s="81"/>
      <c r="AOJ104" s="81"/>
      <c r="AOK104" s="81"/>
      <c r="AOL104" s="81"/>
      <c r="AOM104" s="81"/>
      <c r="AON104" s="81"/>
      <c r="AOO104" s="81"/>
      <c r="AOP104" s="81"/>
      <c r="AOQ104" s="81"/>
      <c r="AOR104" s="81"/>
      <c r="AOS104" s="81"/>
      <c r="AOT104" s="81"/>
      <c r="AOU104" s="81"/>
      <c r="AOV104" s="81"/>
      <c r="AOW104" s="81"/>
      <c r="AOX104" s="81"/>
      <c r="AOY104" s="81"/>
      <c r="AOZ104" s="81"/>
      <c r="APA104" s="81"/>
      <c r="APB104" s="81"/>
      <c r="APC104" s="81"/>
      <c r="APD104" s="81"/>
      <c r="APE104" s="81"/>
      <c r="APF104" s="81"/>
      <c r="APG104" s="81"/>
      <c r="APH104" s="81"/>
      <c r="API104" s="81"/>
      <c r="APJ104" s="81"/>
      <c r="APK104" s="81"/>
      <c r="APL104" s="81"/>
      <c r="APM104" s="81"/>
      <c r="APN104" s="81"/>
      <c r="APO104" s="81"/>
      <c r="APP104" s="81"/>
      <c r="APQ104" s="81"/>
      <c r="APR104" s="81"/>
      <c r="APS104" s="81"/>
      <c r="APT104" s="81"/>
      <c r="APU104" s="81"/>
      <c r="APV104" s="81"/>
      <c r="APW104" s="81"/>
      <c r="APX104" s="81"/>
      <c r="APY104" s="81"/>
      <c r="APZ104" s="81"/>
      <c r="AQA104" s="81"/>
      <c r="AQB104" s="81"/>
      <c r="AQC104" s="81"/>
      <c r="AQD104" s="81"/>
      <c r="AQE104" s="81"/>
      <c r="AQF104" s="81"/>
      <c r="AQG104" s="81"/>
      <c r="AQH104" s="81"/>
      <c r="AQI104" s="81"/>
      <c r="AQJ104" s="81"/>
      <c r="AQK104" s="81"/>
      <c r="AQL104" s="81"/>
      <c r="AQM104" s="81"/>
      <c r="AQN104" s="81"/>
      <c r="AQO104" s="81"/>
      <c r="AQP104" s="81"/>
      <c r="AQQ104" s="81"/>
      <c r="AQR104" s="81"/>
      <c r="AQS104" s="81"/>
      <c r="AQT104" s="81"/>
      <c r="AQU104" s="81"/>
      <c r="AQV104" s="81"/>
      <c r="AQW104" s="81"/>
      <c r="AQX104" s="81"/>
      <c r="AQY104" s="81"/>
      <c r="AQZ104" s="81"/>
      <c r="ARA104" s="81"/>
      <c r="ARB104" s="81"/>
      <c r="ARC104" s="81"/>
      <c r="ARD104" s="81"/>
      <c r="ARE104" s="81"/>
      <c r="ARF104" s="81"/>
      <c r="ARG104" s="81"/>
      <c r="ARH104" s="81"/>
      <c r="ARI104" s="81"/>
      <c r="ARJ104" s="81"/>
      <c r="ARK104" s="81"/>
      <c r="ARL104" s="81"/>
      <c r="ARM104" s="81"/>
      <c r="ARN104" s="81"/>
      <c r="ARO104" s="81"/>
      <c r="ARP104" s="81"/>
      <c r="ARQ104" s="81"/>
      <c r="ARR104" s="81"/>
      <c r="ARS104" s="81"/>
      <c r="ART104" s="81"/>
      <c r="ARU104" s="81"/>
      <c r="ARV104" s="81"/>
      <c r="ARW104" s="81"/>
      <c r="ARX104" s="81"/>
      <c r="ARY104" s="81"/>
      <c r="ARZ104" s="81"/>
      <c r="ASA104" s="81"/>
      <c r="ASB104" s="81"/>
      <c r="ASC104" s="81"/>
      <c r="ASD104" s="81"/>
      <c r="ASE104" s="81"/>
      <c r="ASF104" s="81"/>
      <c r="ASG104" s="81"/>
      <c r="ASH104" s="81"/>
      <c r="ASI104" s="81"/>
      <c r="ASJ104" s="81"/>
      <c r="ASK104" s="81"/>
      <c r="ASL104" s="81"/>
      <c r="ASM104" s="81"/>
      <c r="ASN104" s="81"/>
      <c r="ASO104" s="81"/>
      <c r="ASP104" s="81"/>
      <c r="ASQ104" s="81"/>
      <c r="ASR104" s="81"/>
      <c r="ASS104" s="81"/>
      <c r="AST104" s="81"/>
      <c r="ASU104" s="81"/>
      <c r="ASV104" s="81"/>
      <c r="ASW104" s="81"/>
      <c r="ASX104" s="81"/>
      <c r="ASY104" s="81"/>
      <c r="ASZ104" s="81"/>
      <c r="ATA104" s="81"/>
      <c r="ATB104" s="81"/>
      <c r="ATC104" s="81"/>
      <c r="ATD104" s="81"/>
      <c r="ATE104" s="81"/>
      <c r="ATF104" s="81"/>
      <c r="ATG104" s="81"/>
      <c r="ATH104" s="81"/>
      <c r="ATI104" s="81"/>
      <c r="ATJ104" s="81"/>
      <c r="ATK104" s="81"/>
      <c r="ATL104" s="81"/>
      <c r="ATM104" s="81"/>
      <c r="ATN104" s="81"/>
      <c r="ATO104" s="81"/>
      <c r="ATP104" s="81"/>
      <c r="ATQ104" s="81"/>
      <c r="ATR104" s="81"/>
      <c r="ATS104" s="81"/>
      <c r="ATT104" s="81"/>
      <c r="ATU104" s="81"/>
      <c r="ATV104" s="81"/>
      <c r="ATW104" s="81"/>
      <c r="ATX104" s="81"/>
      <c r="ATY104" s="81"/>
      <c r="ATZ104" s="81"/>
      <c r="AUA104" s="81"/>
      <c r="AUB104" s="81"/>
      <c r="AUC104" s="81"/>
      <c r="AUD104" s="81"/>
      <c r="AUE104" s="81"/>
      <c r="AUF104" s="81"/>
      <c r="AUG104" s="81"/>
      <c r="AUH104" s="81"/>
      <c r="AUI104" s="81"/>
      <c r="AUJ104" s="81"/>
      <c r="AUK104" s="81"/>
      <c r="AUL104" s="81"/>
      <c r="AUM104" s="81"/>
      <c r="AUN104" s="81"/>
      <c r="AUO104" s="81"/>
      <c r="AUP104" s="81"/>
      <c r="AUQ104" s="81"/>
      <c r="AUR104" s="81"/>
      <c r="AUS104" s="81"/>
      <c r="AUT104" s="81"/>
      <c r="AUU104" s="81"/>
      <c r="AUV104" s="81"/>
      <c r="AUW104" s="81"/>
      <c r="AUX104" s="81"/>
      <c r="AUY104" s="81"/>
      <c r="AUZ104" s="81"/>
      <c r="AVA104" s="81"/>
      <c r="AVB104" s="81"/>
      <c r="AVC104" s="81"/>
      <c r="AVD104" s="81"/>
      <c r="AVE104" s="81"/>
      <c r="AVF104" s="81"/>
      <c r="AVG104" s="81"/>
      <c r="AVH104" s="81"/>
      <c r="AVI104" s="81"/>
      <c r="AVJ104" s="81"/>
      <c r="AVK104" s="81"/>
      <c r="AVL104" s="81"/>
      <c r="AVM104" s="81"/>
      <c r="AVN104" s="81"/>
      <c r="AVO104" s="81"/>
      <c r="AVP104" s="81"/>
      <c r="AVQ104" s="81"/>
      <c r="AVR104" s="81"/>
      <c r="AVS104" s="81"/>
      <c r="AVT104" s="81"/>
      <c r="AVU104" s="81"/>
      <c r="AVV104" s="81"/>
      <c r="AVW104" s="81"/>
      <c r="AVX104" s="81"/>
      <c r="AVY104" s="81"/>
      <c r="AVZ104" s="81"/>
      <c r="AWA104" s="81"/>
      <c r="AWB104" s="81"/>
      <c r="AWC104" s="81"/>
      <c r="AWD104" s="81"/>
      <c r="AWE104" s="81"/>
      <c r="AWF104" s="81"/>
      <c r="AWG104" s="81"/>
      <c r="AWH104" s="81"/>
      <c r="AWI104" s="81"/>
      <c r="AWJ104" s="81"/>
      <c r="AWK104" s="81"/>
      <c r="AWL104" s="81"/>
      <c r="AWM104" s="81"/>
      <c r="AWN104" s="81"/>
      <c r="AWO104" s="81"/>
      <c r="AWP104" s="81"/>
      <c r="AWQ104" s="81"/>
      <c r="AWR104" s="81"/>
      <c r="AWS104" s="81"/>
      <c r="AWT104" s="81"/>
      <c r="AWU104" s="81"/>
      <c r="AWV104" s="81"/>
      <c r="AWW104" s="81"/>
      <c r="AWX104" s="81"/>
      <c r="AWY104" s="81"/>
      <c r="AWZ104" s="81"/>
      <c r="AXA104" s="81"/>
      <c r="AXB104" s="81"/>
      <c r="AXC104" s="81"/>
      <c r="AXD104" s="81"/>
      <c r="AXE104" s="81"/>
      <c r="AXF104" s="81"/>
      <c r="AXG104" s="81"/>
      <c r="AXH104" s="81"/>
      <c r="AXI104" s="81"/>
      <c r="AXJ104" s="81"/>
      <c r="AXK104" s="81"/>
      <c r="AXL104" s="81"/>
      <c r="AXM104" s="81"/>
      <c r="AXN104" s="81"/>
      <c r="AXO104" s="81"/>
      <c r="AXP104" s="81"/>
      <c r="AXQ104" s="81"/>
      <c r="AXR104" s="81"/>
      <c r="AXS104" s="81"/>
      <c r="AXT104" s="81"/>
      <c r="AXU104" s="81"/>
      <c r="AXV104" s="81"/>
      <c r="AXW104" s="81"/>
      <c r="AXX104" s="81"/>
      <c r="AXY104" s="81"/>
      <c r="AXZ104" s="81"/>
      <c r="AYA104" s="81"/>
      <c r="AYB104" s="81"/>
      <c r="AYC104" s="81"/>
      <c r="AYD104" s="81"/>
      <c r="AYE104" s="81"/>
      <c r="AYF104" s="81"/>
      <c r="AYG104" s="81"/>
      <c r="AYH104" s="81"/>
      <c r="AYI104" s="81"/>
      <c r="AYJ104" s="81"/>
      <c r="AYK104" s="81"/>
      <c r="AYL104" s="81"/>
      <c r="AYM104" s="81"/>
      <c r="AYN104" s="81"/>
      <c r="AYO104" s="81"/>
      <c r="AYP104" s="81"/>
      <c r="AYQ104" s="81"/>
      <c r="AYR104" s="81"/>
      <c r="AYS104" s="81"/>
      <c r="AYT104" s="81"/>
      <c r="AYU104" s="81"/>
      <c r="AYV104" s="81"/>
      <c r="AYW104" s="81"/>
      <c r="AYX104" s="81"/>
      <c r="AYY104" s="81"/>
      <c r="AYZ104" s="81"/>
      <c r="AZA104" s="81"/>
      <c r="AZB104" s="81"/>
      <c r="AZC104" s="81"/>
      <c r="AZD104" s="81"/>
      <c r="AZE104" s="81"/>
      <c r="AZF104" s="81"/>
      <c r="AZG104" s="81"/>
      <c r="AZH104" s="81"/>
      <c r="AZI104" s="81"/>
      <c r="AZJ104" s="81"/>
      <c r="AZK104" s="81"/>
      <c r="AZL104" s="81"/>
      <c r="AZM104" s="81"/>
      <c r="AZN104" s="81"/>
      <c r="AZO104" s="81"/>
      <c r="AZP104" s="81"/>
      <c r="AZQ104" s="81"/>
      <c r="AZR104" s="81"/>
      <c r="AZS104" s="81"/>
      <c r="AZT104" s="81"/>
      <c r="AZU104" s="81"/>
      <c r="AZV104" s="81"/>
      <c r="AZW104" s="81"/>
      <c r="AZX104" s="81"/>
      <c r="AZY104" s="81"/>
      <c r="AZZ104" s="81"/>
      <c r="BAA104" s="81"/>
      <c r="BAB104" s="81"/>
      <c r="BAC104" s="81"/>
      <c r="BAD104" s="81"/>
      <c r="BAE104" s="81"/>
      <c r="BAF104" s="81"/>
      <c r="BAG104" s="81"/>
      <c r="BAH104" s="81"/>
      <c r="BAI104" s="81"/>
      <c r="BAJ104" s="81"/>
      <c r="BAK104" s="81"/>
      <c r="BAL104" s="81"/>
      <c r="BAM104" s="81"/>
      <c r="BAN104" s="81"/>
      <c r="BAO104" s="81"/>
      <c r="BAP104" s="81"/>
      <c r="BAQ104" s="81"/>
      <c r="BAR104" s="81"/>
      <c r="BAS104" s="81"/>
      <c r="BAT104" s="81"/>
      <c r="BAU104" s="81"/>
      <c r="BAV104" s="81"/>
      <c r="BAW104" s="81"/>
      <c r="BAX104" s="81"/>
      <c r="BAY104" s="81"/>
      <c r="BAZ104" s="81"/>
      <c r="BBA104" s="81"/>
      <c r="BBB104" s="81"/>
      <c r="BBC104" s="81"/>
      <c r="BBD104" s="81"/>
      <c r="BBE104" s="81"/>
      <c r="BBF104" s="81"/>
      <c r="BBG104" s="81"/>
      <c r="BBH104" s="81"/>
      <c r="BBI104" s="81"/>
      <c r="BBJ104" s="81"/>
      <c r="BBK104" s="81"/>
      <c r="BBL104" s="81"/>
      <c r="BBM104" s="81"/>
      <c r="BBN104" s="81"/>
      <c r="BBO104" s="81"/>
      <c r="BBP104" s="81"/>
      <c r="BBQ104" s="81"/>
      <c r="BBR104" s="81"/>
      <c r="BBS104" s="81"/>
      <c r="BBT104" s="81"/>
      <c r="BBU104" s="81"/>
      <c r="BBV104" s="81"/>
      <c r="BBW104" s="81"/>
      <c r="BBX104" s="81"/>
      <c r="BBY104" s="81"/>
      <c r="BBZ104" s="81"/>
      <c r="BCA104" s="81"/>
      <c r="BCB104" s="81"/>
      <c r="BCC104" s="81"/>
      <c r="BCD104" s="81"/>
      <c r="BCE104" s="81"/>
      <c r="BCF104" s="81"/>
      <c r="BCG104" s="81"/>
      <c r="BCH104" s="81"/>
      <c r="BCI104" s="81"/>
      <c r="BCJ104" s="81"/>
      <c r="BCK104" s="81"/>
      <c r="BCL104" s="81"/>
      <c r="BCM104" s="81"/>
      <c r="BCN104" s="81"/>
      <c r="BCO104" s="81"/>
      <c r="BCP104" s="81"/>
      <c r="BCQ104" s="81"/>
      <c r="BCR104" s="81"/>
      <c r="BCS104" s="81"/>
      <c r="BCT104" s="81"/>
      <c r="BCU104" s="81"/>
      <c r="BCV104" s="81"/>
      <c r="BCW104" s="81"/>
      <c r="BCX104" s="81"/>
      <c r="BCY104" s="81"/>
      <c r="BCZ104" s="81"/>
      <c r="BDA104" s="81"/>
      <c r="BDB104" s="81"/>
      <c r="BDC104" s="81"/>
      <c r="BDD104" s="81"/>
      <c r="BDE104" s="81"/>
      <c r="BDF104" s="81"/>
      <c r="BDG104" s="81"/>
      <c r="BDH104" s="81"/>
      <c r="BDI104" s="81"/>
      <c r="BDJ104" s="81"/>
      <c r="BDK104" s="81"/>
      <c r="BDL104" s="81"/>
      <c r="BDM104" s="81"/>
      <c r="BDN104" s="81"/>
      <c r="BDO104" s="81"/>
      <c r="BDP104" s="81"/>
      <c r="BDQ104" s="81"/>
      <c r="BDR104" s="81"/>
      <c r="BDS104" s="81"/>
      <c r="BDT104" s="81"/>
      <c r="BDU104" s="81"/>
      <c r="BDV104" s="81"/>
      <c r="BDW104" s="81"/>
      <c r="BDX104" s="81"/>
      <c r="BDY104" s="81"/>
      <c r="BDZ104" s="81"/>
      <c r="BEA104" s="81"/>
      <c r="BEB104" s="81"/>
      <c r="BEC104" s="81"/>
      <c r="BED104" s="81"/>
      <c r="BEE104" s="81"/>
      <c r="BEF104" s="81"/>
      <c r="BEG104" s="81"/>
      <c r="BEH104" s="81"/>
      <c r="BEI104" s="81"/>
      <c r="BEJ104" s="81"/>
      <c r="BEK104" s="81"/>
      <c r="BEL104" s="81"/>
      <c r="BEM104" s="81"/>
      <c r="BEN104" s="81"/>
      <c r="BEO104" s="81"/>
      <c r="BEP104" s="81"/>
      <c r="BEQ104" s="81"/>
      <c r="BER104" s="81"/>
      <c r="BES104" s="81"/>
      <c r="BET104" s="81"/>
      <c r="BEU104" s="81"/>
      <c r="BEV104" s="81"/>
      <c r="BEW104" s="81"/>
      <c r="BEX104" s="81"/>
      <c r="BEY104" s="81"/>
      <c r="BEZ104" s="81"/>
      <c r="BFA104" s="81"/>
      <c r="BFB104" s="81"/>
      <c r="BFC104" s="81"/>
      <c r="BFD104" s="81"/>
      <c r="BFE104" s="81"/>
      <c r="BFF104" s="81"/>
      <c r="BFG104" s="81"/>
      <c r="BFH104" s="81"/>
      <c r="BFI104" s="81"/>
      <c r="BFJ104" s="81"/>
      <c r="BFK104" s="81"/>
      <c r="BFL104" s="81"/>
      <c r="BFM104" s="81"/>
      <c r="BFN104" s="81"/>
      <c r="BFO104" s="81"/>
      <c r="BFP104" s="81"/>
      <c r="BFQ104" s="81"/>
      <c r="BFR104" s="81"/>
      <c r="BFS104" s="81"/>
      <c r="BFT104" s="81"/>
      <c r="BFU104" s="81"/>
      <c r="BFV104" s="81"/>
      <c r="BFW104" s="81"/>
      <c r="BFX104" s="81"/>
      <c r="BFY104" s="81"/>
      <c r="BFZ104" s="81"/>
      <c r="BGA104" s="81"/>
      <c r="BGB104" s="81"/>
      <c r="BGC104" s="81"/>
      <c r="BGD104" s="81"/>
      <c r="BGE104" s="81"/>
      <c r="BGF104" s="81"/>
      <c r="BGG104" s="81"/>
      <c r="BGH104" s="81"/>
      <c r="BGI104" s="81"/>
      <c r="BGJ104" s="81"/>
      <c r="BGK104" s="81"/>
      <c r="BGL104" s="81"/>
      <c r="BGM104" s="81"/>
      <c r="BGN104" s="81"/>
      <c r="BGO104" s="81"/>
      <c r="BGP104" s="81"/>
      <c r="BGQ104" s="81"/>
      <c r="BGR104" s="81"/>
      <c r="BGS104" s="81"/>
      <c r="BGT104" s="81"/>
      <c r="BGU104" s="81"/>
      <c r="BGV104" s="81"/>
      <c r="BGW104" s="81"/>
      <c r="BGX104" s="81"/>
      <c r="BGY104" s="81"/>
      <c r="BGZ104" s="81"/>
      <c r="BHA104" s="81"/>
      <c r="BHB104" s="81"/>
      <c r="BHC104" s="81"/>
      <c r="BHD104" s="81"/>
      <c r="BHE104" s="81"/>
      <c r="BHF104" s="81"/>
      <c r="BHG104" s="81"/>
      <c r="BHH104" s="81"/>
      <c r="BHI104" s="81"/>
      <c r="BHJ104" s="81"/>
      <c r="BHK104" s="81"/>
      <c r="BHL104" s="81"/>
      <c r="BHM104" s="81"/>
      <c r="BHN104" s="81"/>
      <c r="BHO104" s="81"/>
      <c r="BHP104" s="81"/>
      <c r="BHQ104" s="81"/>
      <c r="BHR104" s="81"/>
      <c r="BHS104" s="81"/>
      <c r="BHT104" s="81"/>
      <c r="BHU104" s="81"/>
      <c r="BHV104" s="81"/>
      <c r="BHW104" s="81"/>
      <c r="BHX104" s="81"/>
      <c r="BHY104" s="81"/>
      <c r="BHZ104" s="81"/>
      <c r="BIA104" s="81"/>
      <c r="BIB104" s="81"/>
      <c r="BIC104" s="81"/>
      <c r="BID104" s="81"/>
      <c r="BIE104" s="81"/>
      <c r="BIF104" s="81"/>
      <c r="BIG104" s="81"/>
      <c r="BIH104" s="81"/>
      <c r="BII104" s="81"/>
      <c r="BIJ104" s="81"/>
      <c r="BIK104" s="81"/>
      <c r="BIL104" s="81"/>
      <c r="BIM104" s="81"/>
      <c r="BIN104" s="81"/>
      <c r="BIO104" s="81"/>
      <c r="BIP104" s="81"/>
      <c r="BIQ104" s="81"/>
      <c r="BIR104" s="81"/>
      <c r="BIS104" s="81"/>
      <c r="BIT104" s="81"/>
      <c r="BIU104" s="81"/>
      <c r="BIV104" s="81"/>
      <c r="BIW104" s="81"/>
      <c r="BIX104" s="81"/>
      <c r="BIY104" s="81"/>
      <c r="BIZ104" s="81"/>
      <c r="BJA104" s="81"/>
      <c r="BJB104" s="81"/>
      <c r="BJC104" s="81"/>
      <c r="BJD104" s="81"/>
      <c r="BJE104" s="81"/>
      <c r="BJF104" s="81"/>
      <c r="BJG104" s="81"/>
      <c r="BJH104" s="81"/>
      <c r="BJI104" s="81"/>
      <c r="BJJ104" s="81"/>
      <c r="BJK104" s="81"/>
      <c r="BJL104" s="81"/>
      <c r="BJM104" s="81"/>
      <c r="BJN104" s="81"/>
      <c r="BJO104" s="81"/>
      <c r="BJP104" s="81"/>
      <c r="BJQ104" s="81"/>
      <c r="BJR104" s="81"/>
      <c r="BJS104" s="81"/>
      <c r="BJT104" s="81"/>
      <c r="BJU104" s="81"/>
      <c r="BJV104" s="81"/>
      <c r="BJW104" s="81"/>
      <c r="BJX104" s="81"/>
      <c r="BJY104" s="81"/>
      <c r="BJZ104" s="81"/>
      <c r="BKA104" s="81"/>
      <c r="BKB104" s="81"/>
      <c r="BKC104" s="81"/>
      <c r="BKD104" s="81"/>
      <c r="BKE104" s="81"/>
      <c r="BKF104" s="81"/>
      <c r="BKG104" s="81"/>
      <c r="BKH104" s="81"/>
      <c r="BKI104" s="81"/>
      <c r="BKJ104" s="81"/>
      <c r="BKK104" s="81"/>
      <c r="BKL104" s="81"/>
      <c r="BKM104" s="81"/>
      <c r="BKN104" s="81"/>
      <c r="BKO104" s="81"/>
      <c r="BKP104" s="81"/>
      <c r="BKQ104" s="81"/>
      <c r="BKR104" s="81"/>
      <c r="BKS104" s="81"/>
      <c r="BKT104" s="81"/>
      <c r="BKU104" s="81"/>
      <c r="BKV104" s="81"/>
      <c r="BKW104" s="81"/>
      <c r="BKX104" s="81"/>
      <c r="BKY104" s="81"/>
      <c r="BKZ104" s="81"/>
      <c r="BLA104" s="81"/>
      <c r="BLB104" s="81"/>
      <c r="BLC104" s="81"/>
      <c r="BLD104" s="81"/>
      <c r="BLE104" s="81"/>
      <c r="BLF104" s="81"/>
      <c r="BLG104" s="81"/>
      <c r="BLH104" s="81"/>
      <c r="BLI104" s="81"/>
      <c r="BLJ104" s="81"/>
      <c r="BLK104" s="81"/>
      <c r="BLL104" s="81"/>
      <c r="BLM104" s="81"/>
      <c r="BLN104" s="81"/>
      <c r="BLO104" s="81"/>
      <c r="BLP104" s="81"/>
      <c r="BLQ104" s="81"/>
      <c r="BLR104" s="81"/>
      <c r="BLS104" s="81"/>
      <c r="BLT104" s="81"/>
      <c r="BLU104" s="81"/>
      <c r="BLV104" s="81"/>
      <c r="BLW104" s="81"/>
      <c r="BLX104" s="81"/>
      <c r="BLY104" s="81"/>
      <c r="BLZ104" s="81"/>
      <c r="BMA104" s="81"/>
      <c r="BMB104" s="81"/>
      <c r="BMC104" s="81"/>
      <c r="BMD104" s="81"/>
      <c r="BME104" s="81"/>
      <c r="BMF104" s="81"/>
      <c r="BMG104" s="81"/>
      <c r="BMH104" s="81"/>
      <c r="BMI104" s="81"/>
      <c r="BMJ104" s="81"/>
      <c r="BMK104" s="81"/>
      <c r="BML104" s="81"/>
      <c r="BMM104" s="81"/>
      <c r="BMN104" s="81"/>
      <c r="BMO104" s="81"/>
      <c r="BMP104" s="81"/>
      <c r="BMQ104" s="81"/>
      <c r="BMR104" s="81"/>
      <c r="BMS104" s="81"/>
      <c r="BMT104" s="81"/>
      <c r="BMU104" s="81"/>
      <c r="BMV104" s="81"/>
      <c r="BMW104" s="81"/>
      <c r="BMX104" s="81"/>
      <c r="BMY104" s="81"/>
      <c r="BMZ104" s="81"/>
      <c r="BNA104" s="81"/>
      <c r="BNB104" s="81"/>
      <c r="BNC104" s="81"/>
      <c r="BND104" s="81"/>
      <c r="BNE104" s="81"/>
      <c r="BNF104" s="81"/>
      <c r="BNG104" s="81"/>
      <c r="BNH104" s="81"/>
      <c r="BNI104" s="81"/>
      <c r="BNJ104" s="81"/>
      <c r="BNK104" s="81"/>
      <c r="BNL104" s="81"/>
      <c r="BNM104" s="81"/>
      <c r="BNN104" s="81"/>
      <c r="BNO104" s="81"/>
      <c r="BNP104" s="81"/>
      <c r="BNQ104" s="81"/>
      <c r="BNR104" s="81"/>
      <c r="BNS104" s="81"/>
      <c r="BNT104" s="81"/>
      <c r="BNU104" s="81"/>
      <c r="BNV104" s="81"/>
      <c r="BNW104" s="81"/>
      <c r="BNX104" s="81"/>
      <c r="BNY104" s="81"/>
      <c r="BNZ104" s="81"/>
      <c r="BOA104" s="81"/>
      <c r="BOB104" s="81"/>
      <c r="BOC104" s="81"/>
      <c r="BOD104" s="81"/>
      <c r="BOE104" s="81"/>
      <c r="BOF104" s="81"/>
      <c r="BOG104" s="81"/>
      <c r="BOH104" s="81"/>
      <c r="BOI104" s="81"/>
      <c r="BOJ104" s="81"/>
      <c r="BOK104" s="81"/>
      <c r="BOL104" s="81"/>
      <c r="BOM104" s="81"/>
      <c r="BON104" s="81"/>
      <c r="BOO104" s="81"/>
      <c r="BOP104" s="81"/>
      <c r="BOQ104" s="81"/>
      <c r="BOR104" s="81"/>
      <c r="BOS104" s="81"/>
      <c r="BOT104" s="81"/>
      <c r="BOU104" s="81"/>
      <c r="BOV104" s="81"/>
      <c r="BOW104" s="81"/>
      <c r="BOX104" s="81"/>
      <c r="BOY104" s="81"/>
      <c r="BOZ104" s="81"/>
      <c r="BPA104" s="81"/>
      <c r="BPB104" s="81"/>
      <c r="BPC104" s="81"/>
      <c r="BPD104" s="81"/>
      <c r="BPE104" s="81"/>
      <c r="BPF104" s="81"/>
      <c r="BPG104" s="81"/>
      <c r="BPH104" s="81"/>
      <c r="BPI104" s="81"/>
      <c r="BPJ104" s="81"/>
      <c r="BPK104" s="81"/>
      <c r="BPL104" s="81"/>
      <c r="BPM104" s="81"/>
      <c r="BPN104" s="81"/>
      <c r="BPO104" s="81"/>
      <c r="BPP104" s="81"/>
      <c r="BPQ104" s="81"/>
      <c r="BPR104" s="81"/>
      <c r="BPS104" s="81"/>
      <c r="BPT104" s="81"/>
      <c r="BPU104" s="81"/>
      <c r="BPV104" s="81"/>
      <c r="BPW104" s="81"/>
      <c r="BPX104" s="81"/>
      <c r="BPY104" s="81"/>
      <c r="BPZ104" s="81"/>
      <c r="BQA104" s="81"/>
      <c r="BQB104" s="81"/>
      <c r="BQC104" s="81"/>
      <c r="BQD104" s="81"/>
      <c r="BQE104" s="81"/>
      <c r="BQF104" s="81"/>
      <c r="BQG104" s="81"/>
      <c r="BQH104" s="81"/>
      <c r="BQI104" s="81"/>
      <c r="BQJ104" s="81"/>
      <c r="BQK104" s="81"/>
      <c r="BQL104" s="81"/>
      <c r="BQM104" s="81"/>
      <c r="BQN104" s="81"/>
      <c r="BQO104" s="81"/>
      <c r="BQP104" s="81"/>
      <c r="BQQ104" s="81"/>
      <c r="BQR104" s="81"/>
      <c r="BQS104" s="81"/>
      <c r="BQT104" s="81"/>
      <c r="BQU104" s="81"/>
      <c r="BQV104" s="81"/>
      <c r="BQW104" s="81"/>
      <c r="BQX104" s="81"/>
      <c r="BQY104" s="81"/>
      <c r="BQZ104" s="81"/>
      <c r="BRA104" s="81"/>
      <c r="BRB104" s="81"/>
      <c r="BRC104" s="81"/>
      <c r="BRD104" s="81"/>
      <c r="BRE104" s="81"/>
      <c r="BRF104" s="81"/>
      <c r="BRG104" s="81"/>
      <c r="BRH104" s="81"/>
      <c r="BRI104" s="81"/>
      <c r="BRJ104" s="81"/>
      <c r="BRK104" s="81"/>
      <c r="BRL104" s="81"/>
      <c r="BRM104" s="81"/>
      <c r="BRN104" s="81"/>
      <c r="BRO104" s="81"/>
      <c r="BRP104" s="81"/>
      <c r="BRQ104" s="81"/>
      <c r="BRR104" s="81"/>
      <c r="BRS104" s="81"/>
      <c r="BRT104" s="81"/>
      <c r="BRU104" s="81"/>
      <c r="BRV104" s="81"/>
      <c r="BRW104" s="81"/>
      <c r="BRX104" s="81"/>
      <c r="BRY104" s="81"/>
      <c r="BRZ104" s="81"/>
      <c r="BSA104" s="81"/>
      <c r="BSB104" s="81"/>
      <c r="BSC104" s="81"/>
      <c r="BSD104" s="81"/>
      <c r="BSE104" s="81"/>
      <c r="BSF104" s="81"/>
      <c r="BSG104" s="81"/>
      <c r="BSH104" s="81"/>
      <c r="BSI104" s="81"/>
      <c r="BSJ104" s="81"/>
      <c r="BSK104" s="81"/>
      <c r="BSL104" s="81"/>
      <c r="BSM104" s="81"/>
      <c r="BSN104" s="81"/>
      <c r="BSO104" s="81"/>
      <c r="BSP104" s="81"/>
      <c r="BSQ104" s="81"/>
      <c r="BSR104" s="81"/>
      <c r="BSS104" s="81"/>
      <c r="BST104" s="81"/>
      <c r="BSU104" s="81"/>
      <c r="BSV104" s="81"/>
      <c r="BSW104" s="81"/>
      <c r="BSX104" s="81"/>
      <c r="BSY104" s="81"/>
      <c r="BSZ104" s="81"/>
      <c r="BTA104" s="81"/>
      <c r="BTB104" s="81"/>
      <c r="BTC104" s="81"/>
      <c r="BTD104" s="81"/>
      <c r="BTE104" s="81"/>
      <c r="BTF104" s="81"/>
      <c r="BTG104" s="81"/>
      <c r="BTH104" s="81"/>
      <c r="BTI104" s="81"/>
      <c r="BTJ104" s="81"/>
      <c r="BTK104" s="81"/>
      <c r="BTL104" s="81"/>
      <c r="BTM104" s="81"/>
      <c r="BTN104" s="81"/>
      <c r="BTO104" s="81"/>
      <c r="BTP104" s="81"/>
      <c r="BTQ104" s="81"/>
      <c r="BTR104" s="81"/>
      <c r="BTS104" s="81"/>
      <c r="BTT104" s="81"/>
      <c r="BTU104" s="81"/>
      <c r="BTV104" s="81"/>
      <c r="BTW104" s="81"/>
      <c r="BTX104" s="81"/>
      <c r="BTY104" s="81"/>
      <c r="BTZ104" s="81"/>
      <c r="BUA104" s="81"/>
      <c r="BUB104" s="81"/>
      <c r="BUC104" s="81"/>
      <c r="BUD104" s="81"/>
      <c r="BUE104" s="81"/>
      <c r="BUF104" s="81"/>
      <c r="BUG104" s="81"/>
      <c r="BUH104" s="81"/>
      <c r="BUI104" s="81"/>
      <c r="BUJ104" s="81"/>
      <c r="BUK104" s="81"/>
      <c r="BUL104" s="81"/>
      <c r="BUM104" s="81"/>
      <c r="BUN104" s="81"/>
      <c r="BUO104" s="81"/>
      <c r="BUP104" s="81"/>
      <c r="BUQ104" s="81"/>
      <c r="BUR104" s="81"/>
      <c r="BUS104" s="81"/>
      <c r="BUT104" s="81"/>
      <c r="BUU104" s="81"/>
      <c r="BUV104" s="81"/>
      <c r="BUW104" s="81"/>
      <c r="BUX104" s="81"/>
      <c r="BUY104" s="81"/>
      <c r="BUZ104" s="81"/>
      <c r="BVA104" s="81"/>
      <c r="BVB104" s="81"/>
      <c r="BVC104" s="81"/>
      <c r="BVD104" s="81"/>
      <c r="BVE104" s="81"/>
      <c r="BVF104" s="81"/>
      <c r="BVG104" s="81"/>
      <c r="BVH104" s="81"/>
      <c r="BVI104" s="81"/>
      <c r="BVJ104" s="81"/>
      <c r="BVK104" s="81"/>
      <c r="BVL104" s="81"/>
      <c r="BVM104" s="81"/>
      <c r="BVN104" s="81"/>
      <c r="BVO104" s="81"/>
      <c r="BVP104" s="81"/>
      <c r="BVQ104" s="81"/>
      <c r="BVR104" s="81"/>
      <c r="BVS104" s="81"/>
      <c r="BVT104" s="81"/>
      <c r="BVU104" s="81"/>
      <c r="BVV104" s="81"/>
      <c r="BVW104" s="81"/>
      <c r="BVX104" s="81"/>
      <c r="BVY104" s="81"/>
      <c r="BVZ104" s="81"/>
      <c r="BWA104" s="81"/>
      <c r="BWB104" s="81"/>
      <c r="BWC104" s="81"/>
      <c r="BWD104" s="81"/>
      <c r="BWE104" s="81"/>
      <c r="BWF104" s="81"/>
      <c r="BWG104" s="81"/>
      <c r="BWH104" s="81"/>
      <c r="BWI104" s="81"/>
      <c r="BWJ104" s="81"/>
      <c r="BWK104" s="81"/>
      <c r="BWL104" s="81"/>
      <c r="BWM104" s="81"/>
      <c r="BWN104" s="81"/>
      <c r="BWO104" s="81"/>
      <c r="BWP104" s="81"/>
      <c r="BWQ104" s="81"/>
      <c r="BWR104" s="81"/>
      <c r="BWS104" s="81"/>
      <c r="BWT104" s="81"/>
      <c r="BWU104" s="81"/>
      <c r="BWV104" s="81"/>
      <c r="BWW104" s="81"/>
      <c r="BWX104" s="81"/>
      <c r="BWY104" s="81"/>
      <c r="BWZ104" s="81"/>
      <c r="BXA104" s="81"/>
      <c r="BXB104" s="81"/>
      <c r="BXC104" s="81"/>
      <c r="BXD104" s="81"/>
      <c r="BXE104" s="81"/>
      <c r="BXF104" s="81"/>
      <c r="BXG104" s="81"/>
      <c r="BXH104" s="81"/>
      <c r="BXI104" s="81"/>
      <c r="BXJ104" s="81"/>
      <c r="BXK104" s="81"/>
      <c r="BXL104" s="81"/>
      <c r="BXM104" s="81"/>
      <c r="BXN104" s="81"/>
      <c r="BXO104" s="81"/>
      <c r="BXP104" s="81"/>
      <c r="BXQ104" s="81"/>
      <c r="BXR104" s="81"/>
      <c r="BXS104" s="81"/>
      <c r="BXT104" s="81"/>
      <c r="BXU104" s="81"/>
      <c r="BXV104" s="81"/>
      <c r="BXW104" s="81"/>
      <c r="BXX104" s="81"/>
      <c r="BXY104" s="81"/>
      <c r="BXZ104" s="81"/>
      <c r="BYA104" s="81"/>
      <c r="BYB104" s="81"/>
      <c r="BYC104" s="81"/>
      <c r="BYD104" s="81"/>
      <c r="BYE104" s="81"/>
      <c r="BYF104" s="81"/>
      <c r="BYG104" s="81"/>
      <c r="BYH104" s="81"/>
      <c r="BYI104" s="81"/>
      <c r="BYJ104" s="81"/>
      <c r="BYK104" s="81"/>
      <c r="BYL104" s="81"/>
      <c r="BYM104" s="81"/>
      <c r="BYN104" s="81"/>
      <c r="BYO104" s="81"/>
      <c r="BYP104" s="81"/>
      <c r="BYQ104" s="81"/>
      <c r="BYR104" s="81"/>
      <c r="BYS104" s="81"/>
      <c r="BYT104" s="81"/>
      <c r="BYU104" s="81"/>
      <c r="BYV104" s="81"/>
      <c r="BYW104" s="81"/>
      <c r="BYX104" s="81"/>
      <c r="BYY104" s="81"/>
      <c r="BYZ104" s="81"/>
      <c r="BZA104" s="81"/>
      <c r="BZB104" s="81"/>
      <c r="BZC104" s="81"/>
      <c r="BZD104" s="81"/>
      <c r="BZE104" s="81"/>
      <c r="BZF104" s="81"/>
      <c r="BZG104" s="81"/>
      <c r="BZH104" s="81"/>
      <c r="BZI104" s="81"/>
      <c r="BZJ104" s="81"/>
      <c r="BZK104" s="81"/>
      <c r="BZL104" s="81"/>
      <c r="BZM104" s="81"/>
      <c r="BZN104" s="81"/>
      <c r="BZO104" s="81"/>
      <c r="BZP104" s="81"/>
      <c r="BZQ104" s="81"/>
      <c r="BZR104" s="81"/>
      <c r="BZS104" s="81"/>
      <c r="BZT104" s="81"/>
      <c r="BZU104" s="81"/>
      <c r="BZV104" s="81"/>
      <c r="BZW104" s="81"/>
      <c r="BZX104" s="81"/>
      <c r="BZY104" s="81"/>
      <c r="BZZ104" s="81"/>
      <c r="CAA104" s="81"/>
      <c r="CAB104" s="81"/>
      <c r="CAC104" s="81"/>
      <c r="CAD104" s="81"/>
      <c r="CAE104" s="81"/>
      <c r="CAF104" s="81"/>
      <c r="CAG104" s="81"/>
      <c r="CAH104" s="81"/>
      <c r="CAI104" s="81"/>
      <c r="CAJ104" s="81"/>
      <c r="CAK104" s="81"/>
      <c r="CAL104" s="81"/>
      <c r="CAM104" s="81"/>
      <c r="CAN104" s="81"/>
      <c r="CAO104" s="81"/>
      <c r="CAP104" s="81"/>
      <c r="CAQ104" s="81"/>
      <c r="CAR104" s="81"/>
      <c r="CAS104" s="81"/>
      <c r="CAT104" s="81"/>
      <c r="CAU104" s="81"/>
      <c r="CAV104" s="81"/>
      <c r="CAW104" s="81"/>
      <c r="CAX104" s="81"/>
      <c r="CAY104" s="81"/>
      <c r="CAZ104" s="81"/>
      <c r="CBA104" s="81"/>
      <c r="CBB104" s="81"/>
      <c r="CBC104" s="81"/>
      <c r="CBD104" s="81"/>
      <c r="CBE104" s="81"/>
      <c r="CBF104" s="81"/>
      <c r="CBG104" s="81"/>
      <c r="CBH104" s="81"/>
      <c r="CBI104" s="81"/>
      <c r="CBJ104" s="81"/>
      <c r="CBK104" s="81"/>
      <c r="CBL104" s="81"/>
      <c r="CBM104" s="81"/>
      <c r="CBN104" s="81"/>
      <c r="CBO104" s="81"/>
      <c r="CBP104" s="81"/>
      <c r="CBQ104" s="81"/>
      <c r="CBR104" s="81"/>
      <c r="CBS104" s="81"/>
      <c r="CBT104" s="81"/>
      <c r="CBU104" s="81"/>
      <c r="CBV104" s="81"/>
      <c r="CBW104" s="81"/>
      <c r="CBX104" s="81"/>
      <c r="CBY104" s="81"/>
      <c r="CBZ104" s="81"/>
      <c r="CCA104" s="81"/>
      <c r="CCB104" s="81"/>
      <c r="CCC104" s="81"/>
      <c r="CCD104" s="81"/>
      <c r="CCE104" s="81"/>
      <c r="CCF104" s="81"/>
      <c r="CCG104" s="81"/>
      <c r="CCH104" s="81"/>
      <c r="CCI104" s="81"/>
      <c r="CCJ104" s="81"/>
      <c r="CCK104" s="81"/>
      <c r="CCL104" s="81"/>
      <c r="CCM104" s="81"/>
      <c r="CCN104" s="81"/>
      <c r="CCO104" s="81"/>
      <c r="CCP104" s="81"/>
      <c r="CCQ104" s="81"/>
      <c r="CCR104" s="81"/>
      <c r="CCS104" s="81"/>
      <c r="CCT104" s="81"/>
      <c r="CCU104" s="81"/>
      <c r="CCV104" s="81"/>
      <c r="CCW104" s="81"/>
      <c r="CCX104" s="81"/>
      <c r="CCY104" s="81"/>
      <c r="CCZ104" s="81"/>
      <c r="CDA104" s="81"/>
      <c r="CDB104" s="81"/>
      <c r="CDC104" s="81"/>
      <c r="CDD104" s="81"/>
      <c r="CDE104" s="81"/>
      <c r="CDF104" s="81"/>
      <c r="CDG104" s="81"/>
      <c r="CDH104" s="81"/>
      <c r="CDI104" s="81"/>
      <c r="CDJ104" s="81"/>
      <c r="CDK104" s="81"/>
      <c r="CDL104" s="81"/>
      <c r="CDM104" s="81"/>
      <c r="CDN104" s="81"/>
      <c r="CDO104" s="81"/>
      <c r="CDP104" s="81"/>
      <c r="CDQ104" s="81"/>
      <c r="CDR104" s="81"/>
      <c r="CDS104" s="81"/>
      <c r="CDT104" s="81"/>
      <c r="CDU104" s="81"/>
      <c r="CDV104" s="81"/>
      <c r="CDW104" s="81"/>
      <c r="CDX104" s="81"/>
      <c r="CDY104" s="81"/>
      <c r="CDZ104" s="81"/>
      <c r="CEA104" s="81"/>
      <c r="CEB104" s="81"/>
      <c r="CEC104" s="81"/>
      <c r="CED104" s="81"/>
      <c r="CEE104" s="81"/>
      <c r="CEF104" s="81"/>
      <c r="CEG104" s="81"/>
      <c r="CEH104" s="81"/>
      <c r="CEI104" s="81"/>
      <c r="CEJ104" s="81"/>
      <c r="CEK104" s="81"/>
      <c r="CEL104" s="81"/>
      <c r="CEM104" s="81"/>
      <c r="CEN104" s="81"/>
      <c r="CEO104" s="81"/>
      <c r="CEP104" s="81"/>
      <c r="CEQ104" s="81"/>
      <c r="CER104" s="81"/>
      <c r="CES104" s="81"/>
      <c r="CET104" s="81"/>
      <c r="CEU104" s="81"/>
      <c r="CEV104" s="81"/>
      <c r="CEW104" s="81"/>
      <c r="CEX104" s="81"/>
      <c r="CEY104" s="81"/>
      <c r="CEZ104" s="81"/>
      <c r="CFA104" s="81"/>
      <c r="CFB104" s="81"/>
      <c r="CFC104" s="81"/>
      <c r="CFD104" s="81"/>
      <c r="CFE104" s="81"/>
      <c r="CFF104" s="81"/>
      <c r="CFG104" s="81"/>
      <c r="CFH104" s="81"/>
      <c r="CFI104" s="81"/>
      <c r="CFJ104" s="81"/>
      <c r="CFK104" s="81"/>
      <c r="CFL104" s="81"/>
      <c r="CFM104" s="81"/>
      <c r="CFN104" s="81"/>
      <c r="CFO104" s="81"/>
      <c r="CFP104" s="81"/>
      <c r="CFQ104" s="81"/>
      <c r="CFR104" s="81"/>
      <c r="CFS104" s="81"/>
      <c r="CFT104" s="81"/>
      <c r="CFU104" s="81"/>
      <c r="CFV104" s="81"/>
      <c r="CFW104" s="81"/>
      <c r="CFX104" s="81"/>
      <c r="CFY104" s="81"/>
      <c r="CFZ104" s="81"/>
      <c r="CGA104" s="81"/>
      <c r="CGB104" s="81"/>
      <c r="CGC104" s="81"/>
      <c r="CGD104" s="81"/>
      <c r="CGE104" s="81"/>
      <c r="CGF104" s="81"/>
      <c r="CGG104" s="81"/>
      <c r="CGH104" s="81"/>
      <c r="CGI104" s="81"/>
      <c r="CGJ104" s="81"/>
      <c r="CGK104" s="81"/>
      <c r="CGL104" s="81"/>
      <c r="CGM104" s="81"/>
      <c r="CGN104" s="81"/>
      <c r="CGO104" s="81"/>
      <c r="CGP104" s="81"/>
      <c r="CGQ104" s="81"/>
      <c r="CGR104" s="81"/>
      <c r="CGS104" s="81"/>
      <c r="CGT104" s="81"/>
      <c r="CGU104" s="81"/>
      <c r="CGV104" s="81"/>
      <c r="CGW104" s="81"/>
      <c r="CGX104" s="81"/>
      <c r="CGY104" s="81"/>
      <c r="CGZ104" s="81"/>
      <c r="CHA104" s="81"/>
      <c r="CHB104" s="81"/>
      <c r="CHC104" s="81"/>
      <c r="CHD104" s="81"/>
      <c r="CHE104" s="81"/>
      <c r="CHF104" s="81"/>
      <c r="CHG104" s="81"/>
      <c r="CHH104" s="81"/>
      <c r="CHI104" s="81"/>
      <c r="CHJ104" s="81"/>
      <c r="CHK104" s="81"/>
      <c r="CHL104" s="81"/>
      <c r="CHM104" s="81"/>
      <c r="CHN104" s="81"/>
      <c r="CHO104" s="81"/>
      <c r="CHP104" s="81"/>
      <c r="CHQ104" s="81"/>
      <c r="CHR104" s="81"/>
      <c r="CHS104" s="81"/>
      <c r="CHT104" s="81"/>
      <c r="CHU104" s="81"/>
      <c r="CHV104" s="81"/>
      <c r="CHW104" s="81"/>
      <c r="CHX104" s="81"/>
      <c r="CHY104" s="81"/>
      <c r="CHZ104" s="81"/>
      <c r="CIA104" s="81"/>
      <c r="CIB104" s="81"/>
      <c r="CIC104" s="81"/>
      <c r="CID104" s="81"/>
      <c r="CIE104" s="81"/>
      <c r="CIF104" s="81"/>
      <c r="CIG104" s="81"/>
      <c r="CIH104" s="81"/>
      <c r="CII104" s="81"/>
      <c r="CIJ104" s="81"/>
      <c r="CIK104" s="81"/>
      <c r="CIL104" s="81"/>
      <c r="CIM104" s="81"/>
      <c r="CIN104" s="81"/>
      <c r="CIO104" s="81"/>
      <c r="CIP104" s="81"/>
      <c r="CIQ104" s="81"/>
      <c r="CIR104" s="81"/>
      <c r="CIS104" s="81"/>
      <c r="CIT104" s="81"/>
      <c r="CIU104" s="81"/>
      <c r="CIV104" s="81"/>
      <c r="CIW104" s="81"/>
      <c r="CIX104" s="81"/>
      <c r="CIY104" s="81"/>
      <c r="CIZ104" s="81"/>
      <c r="CJA104" s="81"/>
      <c r="CJB104" s="81"/>
      <c r="CJC104" s="81"/>
      <c r="CJD104" s="81"/>
      <c r="CJE104" s="81"/>
      <c r="CJF104" s="81"/>
      <c r="CJG104" s="81"/>
      <c r="CJH104" s="81"/>
      <c r="CJI104" s="81"/>
      <c r="CJJ104" s="81"/>
      <c r="CJK104" s="81"/>
      <c r="CJL104" s="81"/>
      <c r="CJM104" s="81"/>
      <c r="CJN104" s="81"/>
      <c r="CJO104" s="81"/>
      <c r="CJP104" s="81"/>
      <c r="CJQ104" s="81"/>
      <c r="CJR104" s="81"/>
      <c r="CJS104" s="81"/>
      <c r="CJT104" s="81"/>
      <c r="CJU104" s="81"/>
      <c r="CJV104" s="81"/>
      <c r="CJW104" s="81"/>
      <c r="CJX104" s="81"/>
      <c r="CJY104" s="81"/>
      <c r="CJZ104" s="81"/>
      <c r="CKA104" s="81"/>
      <c r="CKB104" s="81"/>
      <c r="CKC104" s="81"/>
      <c r="CKD104" s="81"/>
      <c r="CKE104" s="81"/>
      <c r="CKF104" s="81"/>
      <c r="CKG104" s="81"/>
      <c r="CKH104" s="81"/>
      <c r="CKI104" s="81"/>
      <c r="CKJ104" s="81"/>
      <c r="CKK104" s="81"/>
      <c r="CKL104" s="81"/>
      <c r="CKM104" s="81"/>
      <c r="CKN104" s="81"/>
      <c r="CKO104" s="81"/>
      <c r="CKP104" s="81"/>
      <c r="CKQ104" s="81"/>
      <c r="CKR104" s="81"/>
      <c r="CKS104" s="81"/>
      <c r="CKT104" s="81"/>
      <c r="CKU104" s="81"/>
      <c r="CKV104" s="81"/>
      <c r="CKW104" s="81"/>
      <c r="CKX104" s="81"/>
      <c r="CKY104" s="81"/>
      <c r="CKZ104" s="81"/>
      <c r="CLA104" s="81"/>
      <c r="CLB104" s="81"/>
      <c r="CLC104" s="81"/>
      <c r="CLD104" s="81"/>
      <c r="CLE104" s="81"/>
      <c r="CLF104" s="81"/>
      <c r="CLG104" s="81"/>
      <c r="CLH104" s="81"/>
      <c r="CLI104" s="81"/>
      <c r="CLJ104" s="81"/>
      <c r="CLK104" s="81"/>
      <c r="CLL104" s="81"/>
      <c r="CLM104" s="81"/>
      <c r="CLN104" s="81"/>
      <c r="CLO104" s="81"/>
      <c r="CLP104" s="81"/>
      <c r="CLQ104" s="81"/>
      <c r="CLR104" s="81"/>
      <c r="CLS104" s="81"/>
      <c r="CLT104" s="81"/>
      <c r="CLU104" s="81"/>
      <c r="CLV104" s="81"/>
      <c r="CLW104" s="81"/>
      <c r="CLX104" s="81"/>
      <c r="CLY104" s="81"/>
      <c r="CLZ104" s="81"/>
      <c r="CMA104" s="81"/>
      <c r="CMB104" s="81"/>
      <c r="CMC104" s="81"/>
      <c r="CMD104" s="81"/>
      <c r="CME104" s="81"/>
      <c r="CMF104" s="81"/>
      <c r="CMG104" s="81"/>
      <c r="CMH104" s="81"/>
      <c r="CMI104" s="81"/>
      <c r="CMJ104" s="81"/>
      <c r="CMK104" s="81"/>
      <c r="CML104" s="81"/>
      <c r="CMM104" s="81"/>
      <c r="CMN104" s="81"/>
      <c r="CMO104" s="81"/>
      <c r="CMP104" s="81"/>
      <c r="CMQ104" s="81"/>
      <c r="CMR104" s="81"/>
      <c r="CMS104" s="81"/>
      <c r="CMT104" s="81"/>
      <c r="CMU104" s="81"/>
      <c r="CMV104" s="81"/>
      <c r="CMW104" s="81"/>
      <c r="CMX104" s="81"/>
      <c r="CMY104" s="81"/>
      <c r="CMZ104" s="81"/>
      <c r="CNA104" s="81"/>
      <c r="CNB104" s="81"/>
      <c r="CNC104" s="81"/>
      <c r="CND104" s="81"/>
      <c r="CNE104" s="81"/>
      <c r="CNF104" s="81"/>
      <c r="CNG104" s="81"/>
      <c r="CNH104" s="81"/>
      <c r="CNI104" s="81"/>
      <c r="CNJ104" s="81"/>
      <c r="CNK104" s="81"/>
      <c r="CNL104" s="81"/>
      <c r="CNM104" s="81"/>
      <c r="CNN104" s="81"/>
      <c r="CNO104" s="81"/>
      <c r="CNP104" s="81"/>
      <c r="CNQ104" s="81"/>
      <c r="CNR104" s="81"/>
      <c r="CNS104" s="81"/>
      <c r="CNT104" s="81"/>
      <c r="CNU104" s="81"/>
      <c r="CNV104" s="81"/>
      <c r="CNW104" s="81"/>
      <c r="CNX104" s="81"/>
      <c r="CNY104" s="81"/>
      <c r="CNZ104" s="81"/>
      <c r="COA104" s="81"/>
      <c r="COB104" s="81"/>
      <c r="COC104" s="81"/>
      <c r="COD104" s="81"/>
      <c r="COE104" s="81"/>
      <c r="COF104" s="81"/>
      <c r="COG104" s="81"/>
      <c r="COH104" s="81"/>
      <c r="COI104" s="81"/>
      <c r="COJ104" s="81"/>
      <c r="COK104" s="81"/>
      <c r="COL104" s="81"/>
      <c r="COM104" s="81"/>
      <c r="CON104" s="81"/>
      <c r="COO104" s="81"/>
      <c r="COP104" s="81"/>
      <c r="COQ104" s="81"/>
      <c r="COR104" s="81"/>
      <c r="COS104" s="81"/>
      <c r="COT104" s="81"/>
      <c r="COU104" s="81"/>
      <c r="COV104" s="81"/>
      <c r="COW104" s="81"/>
      <c r="COX104" s="81"/>
      <c r="COY104" s="81"/>
      <c r="COZ104" s="81"/>
      <c r="CPA104" s="81"/>
      <c r="CPB104" s="81"/>
      <c r="CPC104" s="81"/>
      <c r="CPD104" s="81"/>
      <c r="CPE104" s="81"/>
      <c r="CPF104" s="81"/>
      <c r="CPG104" s="81"/>
      <c r="CPH104" s="81"/>
      <c r="CPI104" s="81"/>
      <c r="CPJ104" s="81"/>
      <c r="CPK104" s="81"/>
      <c r="CPL104" s="81"/>
      <c r="CPM104" s="81"/>
      <c r="CPN104" s="81"/>
      <c r="CPO104" s="81"/>
      <c r="CPP104" s="81"/>
      <c r="CPQ104" s="81"/>
      <c r="CPR104" s="81"/>
      <c r="CPS104" s="81"/>
      <c r="CPT104" s="81"/>
      <c r="CPU104" s="81"/>
      <c r="CPV104" s="81"/>
      <c r="CPW104" s="81"/>
      <c r="CPX104" s="81"/>
      <c r="CPY104" s="81"/>
      <c r="CPZ104" s="81"/>
      <c r="CQA104" s="81"/>
      <c r="CQB104" s="81"/>
      <c r="CQC104" s="81"/>
      <c r="CQD104" s="81"/>
      <c r="CQE104" s="81"/>
      <c r="CQF104" s="81"/>
      <c r="CQG104" s="81"/>
      <c r="CQH104" s="81"/>
      <c r="CQI104" s="81"/>
      <c r="CQJ104" s="81"/>
      <c r="CQK104" s="81"/>
      <c r="CQL104" s="81"/>
      <c r="CQM104" s="81"/>
      <c r="CQN104" s="81"/>
      <c r="CQO104" s="81"/>
      <c r="CQP104" s="81"/>
      <c r="CQQ104" s="81"/>
      <c r="CQR104" s="81"/>
      <c r="CQS104" s="81"/>
      <c r="CQT104" s="81"/>
      <c r="CQU104" s="81"/>
      <c r="CQV104" s="81"/>
      <c r="CQW104" s="81"/>
      <c r="CQX104" s="81"/>
      <c r="CQY104" s="81"/>
      <c r="CQZ104" s="81"/>
      <c r="CRA104" s="81"/>
      <c r="CRB104" s="81"/>
      <c r="CRC104" s="81"/>
      <c r="CRD104" s="81"/>
      <c r="CRE104" s="81"/>
      <c r="CRF104" s="81"/>
      <c r="CRG104" s="81"/>
      <c r="CRH104" s="81"/>
      <c r="CRI104" s="81"/>
      <c r="CRJ104" s="81"/>
      <c r="CRK104" s="81"/>
      <c r="CRL104" s="81"/>
      <c r="CRM104" s="81"/>
      <c r="CRN104" s="81"/>
      <c r="CRO104" s="81"/>
      <c r="CRP104" s="81"/>
      <c r="CRQ104" s="81"/>
      <c r="CRR104" s="81"/>
      <c r="CRS104" s="81"/>
      <c r="CRT104" s="81"/>
      <c r="CRU104" s="81"/>
      <c r="CRV104" s="81"/>
      <c r="CRW104" s="81"/>
      <c r="CRX104" s="81"/>
      <c r="CRY104" s="81"/>
      <c r="CRZ104" s="81"/>
      <c r="CSA104" s="81"/>
      <c r="CSB104" s="81"/>
      <c r="CSC104" s="81"/>
      <c r="CSD104" s="81"/>
      <c r="CSE104" s="81"/>
      <c r="CSF104" s="81"/>
      <c r="CSG104" s="81"/>
      <c r="CSH104" s="81"/>
      <c r="CSI104" s="81"/>
      <c r="CSJ104" s="81"/>
      <c r="CSK104" s="81"/>
      <c r="CSL104" s="81"/>
      <c r="CSM104" s="81"/>
      <c r="CSN104" s="81"/>
      <c r="CSO104" s="81"/>
      <c r="CSP104" s="81"/>
      <c r="CSQ104" s="81"/>
      <c r="CSR104" s="81"/>
      <c r="CSS104" s="81"/>
      <c r="CST104" s="81"/>
      <c r="CSU104" s="81"/>
      <c r="CSV104" s="81"/>
      <c r="CSW104" s="81"/>
      <c r="CSX104" s="81"/>
      <c r="CSY104" s="81"/>
      <c r="CSZ104" s="81"/>
      <c r="CTA104" s="81"/>
      <c r="CTB104" s="81"/>
      <c r="CTC104" s="81"/>
      <c r="CTD104" s="81"/>
      <c r="CTE104" s="81"/>
      <c r="CTF104" s="81"/>
      <c r="CTG104" s="81"/>
      <c r="CTH104" s="81"/>
      <c r="CTI104" s="81"/>
      <c r="CTJ104" s="81"/>
      <c r="CTK104" s="81"/>
      <c r="CTL104" s="81"/>
      <c r="CTM104" s="81"/>
      <c r="CTN104" s="81"/>
      <c r="CTO104" s="81"/>
      <c r="CTP104" s="81"/>
      <c r="CTQ104" s="81"/>
      <c r="CTR104" s="81"/>
      <c r="CTS104" s="81"/>
      <c r="CTT104" s="81"/>
      <c r="CTU104" s="81"/>
      <c r="CTV104" s="81"/>
      <c r="CTW104" s="81"/>
      <c r="CTX104" s="81"/>
      <c r="CTY104" s="81"/>
      <c r="CTZ104" s="81"/>
      <c r="CUA104" s="81"/>
      <c r="CUB104" s="81"/>
      <c r="CUC104" s="81"/>
      <c r="CUD104" s="81"/>
      <c r="CUE104" s="81"/>
      <c r="CUF104" s="81"/>
      <c r="CUG104" s="81"/>
      <c r="CUH104" s="81"/>
      <c r="CUI104" s="81"/>
      <c r="CUJ104" s="81"/>
      <c r="CUK104" s="81"/>
      <c r="CUL104" s="81"/>
      <c r="CUM104" s="81"/>
      <c r="CUN104" s="81"/>
      <c r="CUO104" s="81"/>
      <c r="CUP104" s="81"/>
      <c r="CUQ104" s="81"/>
      <c r="CUR104" s="81"/>
      <c r="CUS104" s="81"/>
      <c r="CUT104" s="81"/>
      <c r="CUU104" s="81"/>
      <c r="CUV104" s="81"/>
      <c r="CUW104" s="81"/>
      <c r="CUX104" s="81"/>
      <c r="CUY104" s="81"/>
      <c r="CUZ104" s="81"/>
      <c r="CVA104" s="81"/>
      <c r="CVB104" s="81"/>
      <c r="CVC104" s="81"/>
      <c r="CVD104" s="81"/>
      <c r="CVE104" s="81"/>
      <c r="CVF104" s="81"/>
      <c r="CVG104" s="81"/>
      <c r="CVH104" s="81"/>
      <c r="CVI104" s="81"/>
      <c r="CVJ104" s="81"/>
      <c r="CVK104" s="81"/>
      <c r="CVL104" s="81"/>
      <c r="CVM104" s="81"/>
      <c r="CVN104" s="81"/>
      <c r="CVO104" s="81"/>
      <c r="CVP104" s="81"/>
      <c r="CVQ104" s="81"/>
      <c r="CVR104" s="81"/>
      <c r="CVS104" s="81"/>
      <c r="CVT104" s="81"/>
      <c r="CVU104" s="81"/>
      <c r="CVV104" s="81"/>
      <c r="CVW104" s="81"/>
      <c r="CVX104" s="81"/>
      <c r="CVY104" s="81"/>
      <c r="CVZ104" s="81"/>
      <c r="CWA104" s="81"/>
      <c r="CWB104" s="81"/>
      <c r="CWC104" s="81"/>
      <c r="CWD104" s="81"/>
      <c r="CWE104" s="81"/>
      <c r="CWF104" s="81"/>
      <c r="CWG104" s="81"/>
      <c r="CWH104" s="81"/>
      <c r="CWI104" s="81"/>
      <c r="CWJ104" s="81"/>
      <c r="CWK104" s="81"/>
      <c r="CWL104" s="81"/>
      <c r="CWM104" s="81"/>
      <c r="CWN104" s="81"/>
      <c r="CWO104" s="81"/>
      <c r="CWP104" s="81"/>
      <c r="CWQ104" s="81"/>
      <c r="CWR104" s="81"/>
      <c r="CWS104" s="81"/>
      <c r="CWT104" s="81"/>
      <c r="CWU104" s="81"/>
      <c r="CWV104" s="81"/>
      <c r="CWW104" s="81"/>
      <c r="CWX104" s="81"/>
      <c r="CWY104" s="81"/>
      <c r="CWZ104" s="81"/>
      <c r="CXA104" s="81"/>
      <c r="CXB104" s="81"/>
      <c r="CXC104" s="81"/>
      <c r="CXD104" s="81"/>
      <c r="CXE104" s="81"/>
      <c r="CXF104" s="81"/>
      <c r="CXG104" s="81"/>
      <c r="CXH104" s="81"/>
      <c r="CXI104" s="81"/>
      <c r="CXJ104" s="81"/>
      <c r="CXK104" s="81"/>
      <c r="CXL104" s="81"/>
      <c r="CXM104" s="81"/>
      <c r="CXN104" s="81"/>
      <c r="CXO104" s="81"/>
      <c r="CXP104" s="81"/>
      <c r="CXQ104" s="81"/>
      <c r="CXR104" s="81"/>
      <c r="CXS104" s="81"/>
      <c r="CXT104" s="81"/>
      <c r="CXU104" s="81"/>
      <c r="CXV104" s="81"/>
      <c r="CXW104" s="81"/>
      <c r="CXX104" s="81"/>
      <c r="CXY104" s="81"/>
      <c r="CXZ104" s="81"/>
      <c r="CYA104" s="81"/>
      <c r="CYB104" s="81"/>
      <c r="CYC104" s="81"/>
      <c r="CYD104" s="81"/>
      <c r="CYE104" s="81"/>
      <c r="CYF104" s="81"/>
      <c r="CYG104" s="81"/>
      <c r="CYH104" s="81"/>
      <c r="CYI104" s="81"/>
      <c r="CYJ104" s="81"/>
      <c r="CYK104" s="81"/>
      <c r="CYL104" s="81"/>
      <c r="CYM104" s="81"/>
      <c r="CYN104" s="81"/>
      <c r="CYO104" s="81"/>
      <c r="CYP104" s="81"/>
      <c r="CYQ104" s="81"/>
      <c r="CYR104" s="81"/>
      <c r="CYS104" s="81"/>
      <c r="CYT104" s="81"/>
      <c r="CYU104" s="81"/>
      <c r="CYV104" s="81"/>
      <c r="CYW104" s="81"/>
      <c r="CYX104" s="81"/>
      <c r="CYY104" s="81"/>
      <c r="CYZ104" s="81"/>
      <c r="CZA104" s="81"/>
      <c r="CZB104" s="81"/>
      <c r="CZC104" s="81"/>
      <c r="CZD104" s="81"/>
      <c r="CZE104" s="81"/>
      <c r="CZF104" s="81"/>
      <c r="CZG104" s="81"/>
      <c r="CZH104" s="81"/>
      <c r="CZI104" s="81"/>
      <c r="CZJ104" s="81"/>
      <c r="CZK104" s="81"/>
      <c r="CZL104" s="81"/>
      <c r="CZM104" s="81"/>
      <c r="CZN104" s="81"/>
      <c r="CZO104" s="81"/>
      <c r="CZP104" s="81"/>
      <c r="CZQ104" s="81"/>
      <c r="CZR104" s="81"/>
      <c r="CZS104" s="81"/>
      <c r="CZT104" s="81"/>
      <c r="CZU104" s="81"/>
      <c r="CZV104" s="81"/>
      <c r="CZW104" s="81"/>
      <c r="CZX104" s="81"/>
      <c r="CZY104" s="81"/>
      <c r="CZZ104" s="81"/>
      <c r="DAA104" s="81"/>
      <c r="DAB104" s="81"/>
      <c r="DAC104" s="81"/>
      <c r="DAD104" s="81"/>
      <c r="DAE104" s="81"/>
      <c r="DAF104" s="81"/>
      <c r="DAG104" s="81"/>
      <c r="DAH104" s="81"/>
      <c r="DAI104" s="81"/>
      <c r="DAJ104" s="81"/>
      <c r="DAK104" s="81"/>
      <c r="DAL104" s="81"/>
      <c r="DAM104" s="81"/>
      <c r="DAN104" s="81"/>
      <c r="DAO104" s="81"/>
      <c r="DAP104" s="81"/>
      <c r="DAQ104" s="81"/>
      <c r="DAR104" s="81"/>
      <c r="DAS104" s="81"/>
      <c r="DAT104" s="81"/>
      <c r="DAU104" s="81"/>
      <c r="DAV104" s="81"/>
      <c r="DAW104" s="81"/>
      <c r="DAX104" s="81"/>
      <c r="DAY104" s="81"/>
      <c r="DAZ104" s="81"/>
      <c r="DBA104" s="81"/>
      <c r="DBB104" s="81"/>
      <c r="DBC104" s="81"/>
      <c r="DBD104" s="81"/>
      <c r="DBE104" s="81"/>
      <c r="DBF104" s="81"/>
      <c r="DBG104" s="81"/>
      <c r="DBH104" s="81"/>
      <c r="DBI104" s="81"/>
      <c r="DBJ104" s="81"/>
      <c r="DBK104" s="81"/>
      <c r="DBL104" s="81"/>
      <c r="DBM104" s="81"/>
      <c r="DBN104" s="81"/>
      <c r="DBO104" s="81"/>
      <c r="DBP104" s="81"/>
      <c r="DBQ104" s="81"/>
      <c r="DBR104" s="81"/>
      <c r="DBS104" s="81"/>
      <c r="DBT104" s="81"/>
      <c r="DBU104" s="81"/>
      <c r="DBV104" s="81"/>
      <c r="DBW104" s="81"/>
      <c r="DBX104" s="81"/>
      <c r="DBY104" s="81"/>
      <c r="DBZ104" s="81"/>
      <c r="DCA104" s="81"/>
      <c r="DCB104" s="81"/>
      <c r="DCC104" s="81"/>
      <c r="DCD104" s="81"/>
      <c r="DCE104" s="81"/>
      <c r="DCF104" s="81"/>
      <c r="DCG104" s="81"/>
      <c r="DCH104" s="81"/>
      <c r="DCI104" s="81"/>
      <c r="DCJ104" s="81"/>
      <c r="DCK104" s="81"/>
      <c r="DCL104" s="81"/>
      <c r="DCM104" s="81"/>
      <c r="DCN104" s="81"/>
      <c r="DCO104" s="81"/>
      <c r="DCP104" s="81"/>
      <c r="DCQ104" s="81"/>
      <c r="DCR104" s="81"/>
      <c r="DCS104" s="81"/>
      <c r="DCT104" s="81"/>
      <c r="DCU104" s="81"/>
      <c r="DCV104" s="81"/>
      <c r="DCW104" s="81"/>
      <c r="DCX104" s="81"/>
      <c r="DCY104" s="81"/>
      <c r="DCZ104" s="81"/>
      <c r="DDA104" s="81"/>
      <c r="DDB104" s="81"/>
      <c r="DDC104" s="81"/>
      <c r="DDD104" s="81"/>
      <c r="DDE104" s="81"/>
      <c r="DDF104" s="81"/>
      <c r="DDG104" s="81"/>
      <c r="DDH104" s="81"/>
      <c r="DDI104" s="81"/>
      <c r="DDJ104" s="81"/>
      <c r="DDK104" s="81"/>
      <c r="DDL104" s="81"/>
      <c r="DDM104" s="81"/>
      <c r="DDN104" s="81"/>
      <c r="DDO104" s="81"/>
      <c r="DDP104" s="81"/>
      <c r="DDQ104" s="81"/>
      <c r="DDR104" s="81"/>
      <c r="DDS104" s="81"/>
      <c r="DDT104" s="81"/>
      <c r="DDU104" s="81"/>
      <c r="DDV104" s="81"/>
      <c r="DDW104" s="81"/>
      <c r="DDX104" s="81"/>
      <c r="DDY104" s="81"/>
      <c r="DDZ104" s="81"/>
      <c r="DEA104" s="81"/>
      <c r="DEB104" s="81"/>
      <c r="DEC104" s="81"/>
      <c r="DED104" s="81"/>
      <c r="DEE104" s="81"/>
      <c r="DEF104" s="81"/>
      <c r="DEG104" s="81"/>
      <c r="DEH104" s="81"/>
      <c r="DEI104" s="81"/>
      <c r="DEJ104" s="81"/>
      <c r="DEK104" s="81"/>
      <c r="DEL104" s="81"/>
      <c r="DEM104" s="81"/>
      <c r="DEN104" s="81"/>
      <c r="DEO104" s="81"/>
      <c r="DEP104" s="81"/>
      <c r="DEQ104" s="81"/>
      <c r="DER104" s="81"/>
      <c r="DES104" s="81"/>
      <c r="DET104" s="81"/>
      <c r="DEU104" s="81"/>
      <c r="DEV104" s="81"/>
      <c r="DEW104" s="81"/>
      <c r="DEX104" s="81"/>
      <c r="DEY104" s="81"/>
      <c r="DEZ104" s="81"/>
      <c r="DFA104" s="81"/>
      <c r="DFB104" s="81"/>
      <c r="DFC104" s="81"/>
      <c r="DFD104" s="81"/>
      <c r="DFE104" s="81"/>
      <c r="DFF104" s="81"/>
      <c r="DFG104" s="81"/>
      <c r="DFH104" s="81"/>
      <c r="DFI104" s="81"/>
      <c r="DFJ104" s="81"/>
      <c r="DFK104" s="81"/>
      <c r="DFL104" s="81"/>
      <c r="DFM104" s="81"/>
      <c r="DFN104" s="81"/>
      <c r="DFO104" s="81"/>
      <c r="DFP104" s="81"/>
      <c r="DFQ104" s="81"/>
      <c r="DFR104" s="81"/>
      <c r="DFS104" s="81"/>
      <c r="DFT104" s="81"/>
      <c r="DFU104" s="81"/>
      <c r="DFV104" s="81"/>
      <c r="DFW104" s="81"/>
      <c r="DFX104" s="81"/>
      <c r="DFY104" s="81"/>
      <c r="DFZ104" s="81"/>
      <c r="DGA104" s="81"/>
      <c r="DGB104" s="81"/>
      <c r="DGC104" s="81"/>
      <c r="DGD104" s="81"/>
      <c r="DGE104" s="81"/>
      <c r="DGF104" s="81"/>
      <c r="DGG104" s="81"/>
      <c r="DGH104" s="81"/>
      <c r="DGI104" s="81"/>
      <c r="DGJ104" s="81"/>
      <c r="DGK104" s="81"/>
      <c r="DGL104" s="81"/>
      <c r="DGM104" s="81"/>
      <c r="DGN104" s="81"/>
      <c r="DGO104" s="81"/>
      <c r="DGP104" s="81"/>
      <c r="DGQ104" s="81"/>
      <c r="DGR104" s="81"/>
      <c r="DGS104" s="81"/>
      <c r="DGT104" s="81"/>
      <c r="DGU104" s="81"/>
      <c r="DGV104" s="81"/>
      <c r="DGW104" s="81"/>
      <c r="DGX104" s="81"/>
      <c r="DGY104" s="81"/>
      <c r="DGZ104" s="81"/>
      <c r="DHA104" s="81"/>
      <c r="DHB104" s="81"/>
      <c r="DHC104" s="81"/>
      <c r="DHD104" s="81"/>
      <c r="DHE104" s="81"/>
      <c r="DHF104" s="81"/>
      <c r="DHG104" s="81"/>
      <c r="DHH104" s="81"/>
      <c r="DHI104" s="81"/>
      <c r="DHJ104" s="81"/>
      <c r="DHK104" s="81"/>
      <c r="DHL104" s="81"/>
      <c r="DHM104" s="81"/>
      <c r="DHN104" s="81"/>
      <c r="DHO104" s="81"/>
      <c r="DHP104" s="81"/>
      <c r="DHQ104" s="81"/>
      <c r="DHR104" s="81"/>
      <c r="DHS104" s="81"/>
      <c r="DHT104" s="81"/>
      <c r="DHU104" s="81"/>
      <c r="DHV104" s="81"/>
      <c r="DHW104" s="81"/>
      <c r="DHX104" s="81"/>
      <c r="DHY104" s="81"/>
      <c r="DHZ104" s="81"/>
      <c r="DIA104" s="81"/>
      <c r="DIB104" s="81"/>
      <c r="DIC104" s="81"/>
      <c r="DID104" s="81"/>
      <c r="DIE104" s="81"/>
      <c r="DIF104" s="81"/>
      <c r="DIG104" s="81"/>
      <c r="DIH104" s="81"/>
      <c r="DII104" s="81"/>
      <c r="DIJ104" s="81"/>
      <c r="DIK104" s="81"/>
      <c r="DIL104" s="81"/>
      <c r="DIM104" s="81"/>
      <c r="DIN104" s="81"/>
      <c r="DIO104" s="81"/>
      <c r="DIP104" s="81"/>
      <c r="DIQ104" s="81"/>
      <c r="DIR104" s="81"/>
      <c r="DIS104" s="81"/>
      <c r="DIT104" s="81"/>
      <c r="DIU104" s="81"/>
      <c r="DIV104" s="81"/>
      <c r="DIW104" s="81"/>
      <c r="DIX104" s="81"/>
      <c r="DIY104" s="81"/>
      <c r="DIZ104" s="81"/>
      <c r="DJA104" s="81"/>
      <c r="DJB104" s="81"/>
      <c r="DJC104" s="81"/>
      <c r="DJD104" s="81"/>
      <c r="DJE104" s="81"/>
      <c r="DJF104" s="81"/>
      <c r="DJG104" s="81"/>
      <c r="DJH104" s="81"/>
      <c r="DJI104" s="81"/>
      <c r="DJJ104" s="81"/>
      <c r="DJK104" s="81"/>
      <c r="DJL104" s="81"/>
      <c r="DJM104" s="81"/>
      <c r="DJN104" s="81"/>
      <c r="DJO104" s="81"/>
      <c r="DJP104" s="81"/>
      <c r="DJQ104" s="81"/>
      <c r="DJR104" s="81"/>
      <c r="DJS104" s="81"/>
      <c r="DJT104" s="81"/>
      <c r="DJU104" s="81"/>
      <c r="DJV104" s="81"/>
      <c r="DJW104" s="81"/>
      <c r="DJX104" s="81"/>
      <c r="DJY104" s="81"/>
      <c r="DJZ104" s="81"/>
      <c r="DKA104" s="81"/>
      <c r="DKB104" s="81"/>
      <c r="DKC104" s="81"/>
      <c r="DKD104" s="81"/>
      <c r="DKE104" s="81"/>
      <c r="DKF104" s="81"/>
      <c r="DKG104" s="81"/>
      <c r="DKH104" s="81"/>
      <c r="DKI104" s="81"/>
      <c r="DKJ104" s="81"/>
      <c r="DKK104" s="81"/>
      <c r="DKL104" s="81"/>
      <c r="DKM104" s="81"/>
      <c r="DKN104" s="81"/>
      <c r="DKO104" s="81"/>
      <c r="DKP104" s="81"/>
      <c r="DKQ104" s="81"/>
      <c r="DKR104" s="81"/>
      <c r="DKS104" s="81"/>
      <c r="DKT104" s="81"/>
      <c r="DKU104" s="81"/>
      <c r="DKV104" s="81"/>
      <c r="DKW104" s="81"/>
      <c r="DKX104" s="81"/>
      <c r="DKY104" s="81"/>
      <c r="DKZ104" s="81"/>
      <c r="DLA104" s="81"/>
      <c r="DLB104" s="81"/>
      <c r="DLC104" s="81"/>
      <c r="DLD104" s="81"/>
      <c r="DLE104" s="81"/>
      <c r="DLF104" s="81"/>
      <c r="DLG104" s="81"/>
      <c r="DLH104" s="81"/>
      <c r="DLI104" s="81"/>
      <c r="DLJ104" s="81"/>
      <c r="DLK104" s="81"/>
      <c r="DLL104" s="81"/>
      <c r="DLM104" s="81"/>
      <c r="DLN104" s="81"/>
      <c r="DLO104" s="81"/>
      <c r="DLP104" s="81"/>
      <c r="DLQ104" s="81"/>
      <c r="DLR104" s="81"/>
      <c r="DLS104" s="81"/>
      <c r="DLT104" s="81"/>
      <c r="DLU104" s="81"/>
      <c r="DLV104" s="81"/>
      <c r="DLW104" s="81"/>
      <c r="DLX104" s="81"/>
      <c r="DLY104" s="81"/>
      <c r="DLZ104" s="81"/>
      <c r="DMA104" s="81"/>
      <c r="DMB104" s="81"/>
      <c r="DMC104" s="81"/>
      <c r="DMD104" s="81"/>
      <c r="DME104" s="81"/>
      <c r="DMF104" s="81"/>
      <c r="DMG104" s="81"/>
      <c r="DMH104" s="81"/>
      <c r="DMI104" s="81"/>
      <c r="DMJ104" s="81"/>
      <c r="DMK104" s="81"/>
      <c r="DML104" s="81"/>
      <c r="DMM104" s="81"/>
      <c r="DMN104" s="81"/>
      <c r="DMO104" s="81"/>
      <c r="DMP104" s="81"/>
      <c r="DMQ104" s="81"/>
      <c r="DMR104" s="81"/>
      <c r="DMS104" s="81"/>
      <c r="DMT104" s="81"/>
      <c r="DMU104" s="81"/>
      <c r="DMV104" s="81"/>
      <c r="DMW104" s="81"/>
      <c r="DMX104" s="81"/>
      <c r="DMY104" s="81"/>
      <c r="DMZ104" s="81"/>
      <c r="DNA104" s="81"/>
      <c r="DNB104" s="81"/>
      <c r="DNC104" s="81"/>
      <c r="DND104" s="81"/>
      <c r="DNE104" s="81"/>
      <c r="DNF104" s="81"/>
      <c r="DNG104" s="81"/>
      <c r="DNH104" s="81"/>
      <c r="DNI104" s="81"/>
      <c r="DNJ104" s="81"/>
      <c r="DNK104" s="81"/>
      <c r="DNL104" s="81"/>
      <c r="DNM104" s="81"/>
      <c r="DNN104" s="81"/>
      <c r="DNO104" s="81"/>
      <c r="DNP104" s="81"/>
      <c r="DNQ104" s="81"/>
      <c r="DNR104" s="81"/>
      <c r="DNS104" s="81"/>
      <c r="DNT104" s="81"/>
      <c r="DNU104" s="81"/>
      <c r="DNV104" s="81"/>
      <c r="DNW104" s="81"/>
      <c r="DNX104" s="81"/>
      <c r="DNY104" s="81"/>
      <c r="DNZ104" s="81"/>
      <c r="DOA104" s="81"/>
      <c r="DOB104" s="81"/>
      <c r="DOC104" s="81"/>
      <c r="DOD104" s="81"/>
      <c r="DOE104" s="81"/>
      <c r="DOF104" s="81"/>
      <c r="DOG104" s="81"/>
      <c r="DOH104" s="81"/>
      <c r="DOI104" s="81"/>
      <c r="DOJ104" s="81"/>
      <c r="DOK104" s="81"/>
      <c r="DOL104" s="81"/>
      <c r="DOM104" s="81"/>
      <c r="DON104" s="81"/>
      <c r="DOO104" s="81"/>
      <c r="DOP104" s="81"/>
      <c r="DOQ104" s="81"/>
      <c r="DOR104" s="81"/>
      <c r="DOS104" s="81"/>
      <c r="DOT104" s="81"/>
      <c r="DOU104" s="81"/>
      <c r="DOV104" s="81"/>
      <c r="DOW104" s="81"/>
      <c r="DOX104" s="81"/>
      <c r="DOY104" s="81"/>
      <c r="DOZ104" s="81"/>
      <c r="DPA104" s="81"/>
      <c r="DPB104" s="81"/>
      <c r="DPC104" s="81"/>
      <c r="DPD104" s="81"/>
      <c r="DPE104" s="81"/>
      <c r="DPF104" s="81"/>
      <c r="DPG104" s="81"/>
      <c r="DPH104" s="81"/>
      <c r="DPI104" s="81"/>
      <c r="DPJ104" s="81"/>
      <c r="DPK104" s="81"/>
      <c r="DPL104" s="81"/>
      <c r="DPM104" s="81"/>
      <c r="DPN104" s="81"/>
      <c r="DPO104" s="81"/>
      <c r="DPP104" s="81"/>
      <c r="DPQ104" s="81"/>
      <c r="DPR104" s="81"/>
      <c r="DPS104" s="81"/>
      <c r="DPT104" s="81"/>
      <c r="DPU104" s="81"/>
      <c r="DPV104" s="81"/>
      <c r="DPW104" s="81"/>
      <c r="DPX104" s="81"/>
      <c r="DPY104" s="81"/>
      <c r="DPZ104" s="81"/>
      <c r="DQA104" s="81"/>
      <c r="DQB104" s="81"/>
      <c r="DQC104" s="81"/>
      <c r="DQD104" s="81"/>
      <c r="DQE104" s="81"/>
      <c r="DQF104" s="81"/>
      <c r="DQG104" s="81"/>
      <c r="DQH104" s="81"/>
      <c r="DQI104" s="81"/>
      <c r="DQJ104" s="81"/>
      <c r="DQK104" s="81"/>
      <c r="DQL104" s="81"/>
      <c r="DQM104" s="81"/>
      <c r="DQN104" s="81"/>
      <c r="DQO104" s="81"/>
      <c r="DQP104" s="81"/>
      <c r="DQQ104" s="81"/>
      <c r="DQR104" s="81"/>
      <c r="DQS104" s="81"/>
      <c r="DQT104" s="81"/>
      <c r="DQU104" s="81"/>
      <c r="DQV104" s="81"/>
      <c r="DQW104" s="81"/>
      <c r="DQX104" s="81"/>
      <c r="DQY104" s="81"/>
      <c r="DQZ104" s="81"/>
      <c r="DRA104" s="81"/>
      <c r="DRB104" s="81"/>
      <c r="DRC104" s="81"/>
      <c r="DRD104" s="81"/>
      <c r="DRE104" s="81"/>
      <c r="DRF104" s="81"/>
      <c r="DRG104" s="81"/>
      <c r="DRH104" s="81"/>
      <c r="DRI104" s="81"/>
      <c r="DRJ104" s="81"/>
      <c r="DRK104" s="81"/>
      <c r="DRL104" s="81"/>
      <c r="DRM104" s="81"/>
      <c r="DRN104" s="81"/>
      <c r="DRO104" s="81"/>
      <c r="DRP104" s="81"/>
      <c r="DRQ104" s="81"/>
      <c r="DRR104" s="81"/>
      <c r="DRS104" s="81"/>
      <c r="DRT104" s="81"/>
      <c r="DRU104" s="81"/>
      <c r="DRV104" s="81"/>
      <c r="DRW104" s="81"/>
      <c r="DRX104" s="81"/>
      <c r="DRY104" s="81"/>
      <c r="DRZ104" s="81"/>
      <c r="DSA104" s="81"/>
      <c r="DSB104" s="81"/>
      <c r="DSC104" s="81"/>
      <c r="DSD104" s="81"/>
      <c r="DSE104" s="81"/>
      <c r="DSF104" s="81"/>
      <c r="DSG104" s="81"/>
      <c r="DSH104" s="81"/>
      <c r="DSI104" s="81"/>
      <c r="DSJ104" s="81"/>
      <c r="DSK104" s="81"/>
      <c r="DSL104" s="81"/>
      <c r="DSM104" s="81"/>
      <c r="DSN104" s="81"/>
      <c r="DSO104" s="81"/>
      <c r="DSP104" s="81"/>
      <c r="DSQ104" s="81"/>
      <c r="DSR104" s="81"/>
      <c r="DSS104" s="81"/>
      <c r="DST104" s="81"/>
      <c r="DSU104" s="81"/>
      <c r="DSV104" s="81"/>
      <c r="DSW104" s="81"/>
      <c r="DSX104" s="81"/>
      <c r="DSY104" s="81"/>
      <c r="DSZ104" s="81"/>
      <c r="DTA104" s="81"/>
      <c r="DTB104" s="81"/>
      <c r="DTC104" s="81"/>
      <c r="DTD104" s="81"/>
      <c r="DTE104" s="81"/>
      <c r="DTF104" s="81"/>
      <c r="DTG104" s="81"/>
      <c r="DTH104" s="81"/>
      <c r="DTI104" s="81"/>
      <c r="DTJ104" s="81"/>
      <c r="DTK104" s="81"/>
      <c r="DTL104" s="81"/>
      <c r="DTM104" s="81"/>
      <c r="DTN104" s="81"/>
      <c r="DTO104" s="81"/>
      <c r="DTP104" s="81"/>
      <c r="DTQ104" s="81"/>
      <c r="DTR104" s="81"/>
      <c r="DTS104" s="81"/>
      <c r="DTT104" s="81"/>
      <c r="DTU104" s="81"/>
      <c r="DTV104" s="81"/>
      <c r="DTW104" s="81"/>
      <c r="DTX104" s="81"/>
      <c r="DTY104" s="81"/>
      <c r="DTZ104" s="81"/>
      <c r="DUA104" s="81"/>
      <c r="DUB104" s="81"/>
      <c r="DUC104" s="81"/>
      <c r="DUD104" s="81"/>
      <c r="DUE104" s="81"/>
      <c r="DUF104" s="81"/>
      <c r="DUG104" s="81"/>
      <c r="DUH104" s="81"/>
      <c r="DUI104" s="81"/>
      <c r="DUJ104" s="81"/>
      <c r="DUK104" s="81"/>
      <c r="DUL104" s="81"/>
      <c r="DUM104" s="81"/>
      <c r="DUN104" s="81"/>
      <c r="DUO104" s="81"/>
      <c r="DUP104" s="81"/>
      <c r="DUQ104" s="81"/>
      <c r="DUR104" s="81"/>
      <c r="DUS104" s="81"/>
      <c r="DUT104" s="81"/>
      <c r="DUU104" s="81"/>
      <c r="DUV104" s="81"/>
      <c r="DUW104" s="81"/>
      <c r="DUX104" s="81"/>
      <c r="DUY104" s="81"/>
      <c r="DUZ104" s="81"/>
      <c r="DVA104" s="81"/>
      <c r="DVB104" s="81"/>
      <c r="DVC104" s="81"/>
      <c r="DVD104" s="81"/>
      <c r="DVE104" s="81"/>
      <c r="DVF104" s="81"/>
      <c r="DVG104" s="81"/>
      <c r="DVH104" s="81"/>
      <c r="DVI104" s="81"/>
      <c r="DVJ104" s="81"/>
      <c r="DVK104" s="81"/>
      <c r="DVL104" s="81"/>
      <c r="DVM104" s="81"/>
      <c r="DVN104" s="81"/>
      <c r="DVO104" s="81"/>
      <c r="DVP104" s="81"/>
      <c r="DVQ104" s="81"/>
      <c r="DVR104" s="81"/>
      <c r="DVS104" s="81"/>
      <c r="DVT104" s="81"/>
      <c r="DVU104" s="81"/>
      <c r="DVV104" s="81"/>
      <c r="DVW104" s="81"/>
      <c r="DVX104" s="81"/>
      <c r="DVY104" s="81"/>
      <c r="DVZ104" s="81"/>
      <c r="DWA104" s="81"/>
      <c r="DWB104" s="81"/>
      <c r="DWC104" s="81"/>
      <c r="DWD104" s="81"/>
      <c r="DWE104" s="81"/>
      <c r="DWF104" s="81"/>
      <c r="DWG104" s="81"/>
      <c r="DWH104" s="81"/>
      <c r="DWI104" s="81"/>
      <c r="DWJ104" s="81"/>
      <c r="DWK104" s="81"/>
      <c r="DWL104" s="81"/>
      <c r="DWM104" s="81"/>
      <c r="DWN104" s="81"/>
      <c r="DWO104" s="81"/>
      <c r="DWP104" s="81"/>
      <c r="DWQ104" s="81"/>
      <c r="DWR104" s="81"/>
      <c r="DWS104" s="81"/>
      <c r="DWT104" s="81"/>
      <c r="DWU104" s="81"/>
      <c r="DWV104" s="81"/>
      <c r="DWW104" s="81"/>
      <c r="DWX104" s="81"/>
      <c r="DWY104" s="81"/>
      <c r="DWZ104" s="81"/>
      <c r="DXA104" s="81"/>
      <c r="DXB104" s="81"/>
      <c r="DXC104" s="81"/>
      <c r="DXD104" s="81"/>
      <c r="DXE104" s="81"/>
      <c r="DXF104" s="81"/>
      <c r="DXG104" s="81"/>
      <c r="DXH104" s="81"/>
      <c r="DXI104" s="81"/>
      <c r="DXJ104" s="81"/>
      <c r="DXK104" s="81"/>
      <c r="DXL104" s="81"/>
      <c r="DXM104" s="81"/>
      <c r="DXN104" s="81"/>
      <c r="DXO104" s="81"/>
      <c r="DXP104" s="81"/>
      <c r="DXQ104" s="81"/>
      <c r="DXR104" s="81"/>
      <c r="DXS104" s="81"/>
      <c r="DXT104" s="81"/>
      <c r="DXU104" s="81"/>
      <c r="DXV104" s="81"/>
      <c r="DXW104" s="81"/>
      <c r="DXX104" s="81"/>
      <c r="DXY104" s="81"/>
      <c r="DXZ104" s="81"/>
      <c r="DYA104" s="81"/>
      <c r="DYB104" s="81"/>
      <c r="DYC104" s="81"/>
      <c r="DYD104" s="81"/>
      <c r="DYE104" s="81"/>
      <c r="DYF104" s="81"/>
      <c r="DYG104" s="81"/>
      <c r="DYH104" s="81"/>
      <c r="DYI104" s="81"/>
      <c r="DYJ104" s="81"/>
      <c r="DYK104" s="81"/>
      <c r="DYL104" s="81"/>
      <c r="DYM104" s="81"/>
      <c r="DYN104" s="81"/>
      <c r="DYO104" s="81"/>
      <c r="DYP104" s="81"/>
      <c r="DYQ104" s="81"/>
      <c r="DYR104" s="81"/>
      <c r="DYS104" s="81"/>
      <c r="DYT104" s="81"/>
      <c r="DYU104" s="81"/>
      <c r="DYV104" s="81"/>
      <c r="DYW104" s="81"/>
      <c r="DYX104" s="81"/>
      <c r="DYY104" s="81"/>
      <c r="DYZ104" s="81"/>
      <c r="DZA104" s="81"/>
      <c r="DZB104" s="81"/>
      <c r="DZC104" s="81"/>
      <c r="DZD104" s="81"/>
      <c r="DZE104" s="81"/>
      <c r="DZF104" s="81"/>
      <c r="DZG104" s="81"/>
      <c r="DZH104" s="81"/>
      <c r="DZI104" s="81"/>
      <c r="DZJ104" s="81"/>
      <c r="DZK104" s="81"/>
      <c r="DZL104" s="81"/>
      <c r="DZM104" s="81"/>
      <c r="DZN104" s="81"/>
      <c r="DZO104" s="81"/>
      <c r="DZP104" s="81"/>
      <c r="DZQ104" s="81"/>
      <c r="DZR104" s="81"/>
      <c r="DZS104" s="81"/>
      <c r="DZT104" s="81"/>
      <c r="DZU104" s="81"/>
      <c r="DZV104" s="81"/>
      <c r="DZW104" s="81"/>
      <c r="DZX104" s="81"/>
      <c r="DZY104" s="81"/>
      <c r="DZZ104" s="81"/>
      <c r="EAA104" s="81"/>
      <c r="EAB104" s="81"/>
      <c r="EAC104" s="81"/>
      <c r="EAD104" s="81"/>
      <c r="EAE104" s="81"/>
      <c r="EAF104" s="81"/>
      <c r="EAG104" s="81"/>
      <c r="EAH104" s="81"/>
      <c r="EAI104" s="81"/>
      <c r="EAJ104" s="81"/>
      <c r="EAK104" s="81"/>
      <c r="EAL104" s="81"/>
      <c r="EAM104" s="81"/>
      <c r="EAN104" s="81"/>
      <c r="EAO104" s="81"/>
      <c r="EAP104" s="81"/>
      <c r="EAQ104" s="81"/>
      <c r="EAR104" s="81"/>
      <c r="EAS104" s="81"/>
      <c r="EAT104" s="81"/>
      <c r="EAU104" s="81"/>
      <c r="EAV104" s="81"/>
      <c r="EAW104" s="81"/>
      <c r="EAX104" s="81"/>
      <c r="EAY104" s="81"/>
      <c r="EAZ104" s="81"/>
      <c r="EBA104" s="81"/>
      <c r="EBB104" s="81"/>
      <c r="EBC104" s="81"/>
      <c r="EBD104" s="81"/>
      <c r="EBE104" s="81"/>
      <c r="EBF104" s="81"/>
      <c r="EBG104" s="81"/>
      <c r="EBH104" s="81"/>
      <c r="EBI104" s="81"/>
      <c r="EBJ104" s="81"/>
      <c r="EBK104" s="81"/>
      <c r="EBL104" s="81"/>
      <c r="EBM104" s="81"/>
      <c r="EBN104" s="81"/>
      <c r="EBO104" s="81"/>
      <c r="EBP104" s="81"/>
      <c r="EBQ104" s="81"/>
      <c r="EBR104" s="81"/>
      <c r="EBS104" s="81"/>
      <c r="EBT104" s="81"/>
      <c r="EBU104" s="81"/>
      <c r="EBV104" s="81"/>
      <c r="EBW104" s="81"/>
      <c r="EBX104" s="81"/>
      <c r="EBY104" s="81"/>
      <c r="EBZ104" s="81"/>
      <c r="ECA104" s="81"/>
      <c r="ECB104" s="81"/>
      <c r="ECC104" s="81"/>
      <c r="ECD104" s="81"/>
      <c r="ECE104" s="81"/>
      <c r="ECF104" s="81"/>
      <c r="ECG104" s="81"/>
      <c r="ECH104" s="81"/>
      <c r="ECI104" s="81"/>
      <c r="ECJ104" s="81"/>
      <c r="ECK104" s="81"/>
      <c r="ECL104" s="81"/>
      <c r="ECM104" s="81"/>
      <c r="ECN104" s="81"/>
      <c r="ECO104" s="81"/>
      <c r="ECP104" s="81"/>
      <c r="ECQ104" s="81"/>
      <c r="ECR104" s="81"/>
      <c r="ECS104" s="81"/>
      <c r="ECT104" s="81"/>
      <c r="ECU104" s="81"/>
      <c r="ECV104" s="81"/>
      <c r="ECW104" s="81"/>
      <c r="ECX104" s="81"/>
      <c r="ECY104" s="81"/>
      <c r="ECZ104" s="81"/>
      <c r="EDA104" s="81"/>
      <c r="EDB104" s="81"/>
      <c r="EDC104" s="81"/>
      <c r="EDD104" s="81"/>
      <c r="EDE104" s="81"/>
      <c r="EDF104" s="81"/>
      <c r="EDG104" s="81"/>
      <c r="EDH104" s="81"/>
      <c r="EDI104" s="81"/>
      <c r="EDJ104" s="81"/>
      <c r="EDK104" s="81"/>
      <c r="EDL104" s="81"/>
      <c r="EDM104" s="81"/>
      <c r="EDN104" s="81"/>
      <c r="EDO104" s="81"/>
      <c r="EDP104" s="81"/>
      <c r="EDQ104" s="81"/>
      <c r="EDR104" s="81"/>
      <c r="EDS104" s="81"/>
      <c r="EDT104" s="81"/>
      <c r="EDU104" s="81"/>
      <c r="EDV104" s="81"/>
      <c r="EDW104" s="81"/>
      <c r="EDX104" s="81"/>
      <c r="EDY104" s="81"/>
      <c r="EDZ104" s="81"/>
      <c r="EEA104" s="81"/>
      <c r="EEB104" s="81"/>
      <c r="EEC104" s="81"/>
      <c r="EED104" s="81"/>
      <c r="EEE104" s="81"/>
      <c r="EEF104" s="81"/>
      <c r="EEG104" s="81"/>
      <c r="EEH104" s="81"/>
      <c r="EEI104" s="81"/>
      <c r="EEJ104" s="81"/>
      <c r="EEK104" s="81"/>
      <c r="EEL104" s="81"/>
      <c r="EEM104" s="81"/>
      <c r="EEN104" s="81"/>
      <c r="EEO104" s="81"/>
      <c r="EEP104" s="81"/>
      <c r="EEQ104" s="81"/>
      <c r="EER104" s="81"/>
      <c r="EES104" s="81"/>
      <c r="EET104" s="81"/>
      <c r="EEU104" s="81"/>
      <c r="EEV104" s="81"/>
      <c r="EEW104" s="81"/>
      <c r="EEX104" s="81"/>
      <c r="EEY104" s="81"/>
      <c r="EEZ104" s="81"/>
      <c r="EFA104" s="81"/>
      <c r="EFB104" s="81"/>
      <c r="EFC104" s="81"/>
      <c r="EFD104" s="81"/>
      <c r="EFE104" s="81"/>
      <c r="EFF104" s="81"/>
      <c r="EFG104" s="81"/>
      <c r="EFH104" s="81"/>
      <c r="EFI104" s="81"/>
      <c r="EFJ104" s="81"/>
      <c r="EFK104" s="81"/>
      <c r="EFL104" s="81"/>
      <c r="EFM104" s="81"/>
      <c r="EFN104" s="81"/>
      <c r="EFO104" s="81"/>
      <c r="EFP104" s="81"/>
      <c r="EFQ104" s="81"/>
      <c r="EFR104" s="81"/>
      <c r="EFS104" s="81"/>
      <c r="EFT104" s="81"/>
      <c r="EFU104" s="81"/>
      <c r="EFV104" s="81"/>
      <c r="EFW104" s="81"/>
      <c r="EFX104" s="81"/>
      <c r="EFY104" s="81"/>
      <c r="EFZ104" s="81"/>
      <c r="EGA104" s="81"/>
      <c r="EGB104" s="81"/>
      <c r="EGC104" s="81"/>
      <c r="EGD104" s="81"/>
      <c r="EGE104" s="81"/>
      <c r="EGF104" s="81"/>
      <c r="EGG104" s="81"/>
      <c r="EGH104" s="81"/>
      <c r="EGI104" s="81"/>
      <c r="EGJ104" s="81"/>
      <c r="EGK104" s="81"/>
      <c r="EGL104" s="81"/>
      <c r="EGM104" s="81"/>
      <c r="EGN104" s="81"/>
      <c r="EGO104" s="81"/>
      <c r="EGP104" s="81"/>
      <c r="EGQ104" s="81"/>
      <c r="EGR104" s="81"/>
      <c r="EGS104" s="81"/>
      <c r="EGT104" s="81"/>
      <c r="EGU104" s="81"/>
      <c r="EGV104" s="81"/>
      <c r="EGW104" s="81"/>
      <c r="EGX104" s="81"/>
      <c r="EGY104" s="81"/>
      <c r="EGZ104" s="81"/>
      <c r="EHA104" s="81"/>
      <c r="EHB104" s="81"/>
      <c r="EHC104" s="81"/>
      <c r="EHD104" s="81"/>
      <c r="EHE104" s="81"/>
      <c r="EHF104" s="81"/>
      <c r="EHG104" s="81"/>
      <c r="EHH104" s="81"/>
      <c r="EHI104" s="81"/>
      <c r="EHJ104" s="81"/>
      <c r="EHK104" s="81"/>
      <c r="EHL104" s="81"/>
      <c r="EHM104" s="81"/>
      <c r="EHN104" s="81"/>
      <c r="EHO104" s="81"/>
      <c r="EHP104" s="81"/>
      <c r="EHQ104" s="81"/>
      <c r="EHR104" s="81"/>
      <c r="EHS104" s="81"/>
      <c r="EHT104" s="81"/>
      <c r="EHU104" s="81"/>
      <c r="EHV104" s="81"/>
      <c r="EHW104" s="81"/>
      <c r="EHX104" s="81"/>
      <c r="EHY104" s="81"/>
      <c r="EHZ104" s="81"/>
      <c r="EIA104" s="81"/>
      <c r="EIB104" s="81"/>
      <c r="EIC104" s="81"/>
      <c r="EID104" s="81"/>
      <c r="EIE104" s="81"/>
      <c r="EIF104" s="81"/>
      <c r="EIG104" s="81"/>
      <c r="EIH104" s="81"/>
      <c r="EII104" s="81"/>
      <c r="EIJ104" s="81"/>
      <c r="EIK104" s="81"/>
      <c r="EIL104" s="81"/>
      <c r="EIM104" s="81"/>
      <c r="EIN104" s="81"/>
      <c r="EIO104" s="81"/>
      <c r="EIP104" s="81"/>
      <c r="EIQ104" s="81"/>
      <c r="EIR104" s="81"/>
      <c r="EIS104" s="81"/>
      <c r="EIT104" s="81"/>
      <c r="EIU104" s="81"/>
      <c r="EIV104" s="81"/>
      <c r="EIW104" s="81"/>
      <c r="EIX104" s="81"/>
      <c r="EIY104" s="81"/>
      <c r="EIZ104" s="81"/>
      <c r="EJA104" s="81"/>
      <c r="EJB104" s="81"/>
      <c r="EJC104" s="81"/>
      <c r="EJD104" s="81"/>
      <c r="EJE104" s="81"/>
      <c r="EJF104" s="81"/>
      <c r="EJG104" s="81"/>
      <c r="EJH104" s="81"/>
      <c r="EJI104" s="81"/>
      <c r="EJJ104" s="81"/>
      <c r="EJK104" s="81"/>
      <c r="EJL104" s="81"/>
      <c r="EJM104" s="81"/>
      <c r="EJN104" s="81"/>
      <c r="EJO104" s="81"/>
      <c r="EJP104" s="81"/>
      <c r="EJQ104" s="81"/>
      <c r="EJR104" s="81"/>
      <c r="EJS104" s="81"/>
      <c r="EJT104" s="81"/>
      <c r="EJU104" s="81"/>
      <c r="EJV104" s="81"/>
      <c r="EJW104" s="81"/>
      <c r="EJX104" s="81"/>
      <c r="EJY104" s="81"/>
      <c r="EJZ104" s="81"/>
      <c r="EKA104" s="81"/>
      <c r="EKB104" s="81"/>
      <c r="EKC104" s="81"/>
      <c r="EKD104" s="81"/>
      <c r="EKE104" s="81"/>
      <c r="EKF104" s="81"/>
      <c r="EKG104" s="81"/>
      <c r="EKH104" s="81"/>
      <c r="EKI104" s="81"/>
      <c r="EKJ104" s="81"/>
      <c r="EKK104" s="81"/>
      <c r="EKL104" s="81"/>
      <c r="EKM104" s="81"/>
      <c r="EKN104" s="81"/>
      <c r="EKO104" s="81"/>
      <c r="EKP104" s="81"/>
      <c r="EKQ104" s="81"/>
      <c r="EKR104" s="81"/>
      <c r="EKS104" s="81"/>
      <c r="EKT104" s="81"/>
      <c r="EKU104" s="81"/>
      <c r="EKV104" s="81"/>
      <c r="EKW104" s="81"/>
      <c r="EKX104" s="81"/>
      <c r="EKY104" s="81"/>
      <c r="EKZ104" s="81"/>
      <c r="ELA104" s="81"/>
      <c r="ELB104" s="81"/>
      <c r="ELC104" s="81"/>
      <c r="ELD104" s="81"/>
      <c r="ELE104" s="81"/>
      <c r="ELF104" s="81"/>
      <c r="ELG104" s="81"/>
      <c r="ELH104" s="81"/>
      <c r="ELI104" s="81"/>
      <c r="ELJ104" s="81"/>
      <c r="ELK104" s="81"/>
      <c r="ELL104" s="81"/>
      <c r="ELM104" s="81"/>
      <c r="ELN104" s="81"/>
      <c r="ELO104" s="81"/>
      <c r="ELP104" s="81"/>
      <c r="ELQ104" s="81"/>
      <c r="ELR104" s="81"/>
      <c r="ELS104" s="81"/>
      <c r="ELT104" s="81"/>
      <c r="ELU104" s="81"/>
      <c r="ELV104" s="81"/>
      <c r="ELW104" s="81"/>
      <c r="ELX104" s="81"/>
      <c r="ELY104" s="81"/>
      <c r="ELZ104" s="81"/>
      <c r="EMA104" s="81"/>
      <c r="EMB104" s="81"/>
      <c r="EMC104" s="81"/>
      <c r="EMD104" s="81"/>
      <c r="EME104" s="81"/>
      <c r="EMF104" s="81"/>
      <c r="EMG104" s="81"/>
      <c r="EMH104" s="81"/>
      <c r="EMI104" s="81"/>
      <c r="EMJ104" s="81"/>
      <c r="EMK104" s="81"/>
      <c r="EML104" s="81"/>
      <c r="EMM104" s="81"/>
      <c r="EMN104" s="81"/>
      <c r="EMO104" s="81"/>
      <c r="EMP104" s="81"/>
      <c r="EMQ104" s="81"/>
      <c r="EMR104" s="81"/>
      <c r="EMS104" s="81"/>
      <c r="EMT104" s="81"/>
      <c r="EMU104" s="81"/>
      <c r="EMV104" s="81"/>
      <c r="EMW104" s="81"/>
      <c r="EMX104" s="81"/>
      <c r="EMY104" s="81"/>
      <c r="EMZ104" s="81"/>
      <c r="ENA104" s="81"/>
      <c r="ENB104" s="81"/>
      <c r="ENC104" s="81"/>
      <c r="END104" s="81"/>
      <c r="ENE104" s="81"/>
      <c r="ENF104" s="81"/>
      <c r="ENG104" s="81"/>
      <c r="ENH104" s="81"/>
      <c r="ENI104" s="81"/>
      <c r="ENJ104" s="81"/>
      <c r="ENK104" s="81"/>
      <c r="ENL104" s="81"/>
      <c r="ENM104" s="81"/>
      <c r="ENN104" s="81"/>
      <c r="ENO104" s="81"/>
      <c r="ENP104" s="81"/>
      <c r="ENQ104" s="81"/>
      <c r="ENR104" s="81"/>
      <c r="ENS104" s="81"/>
      <c r="ENT104" s="81"/>
      <c r="ENU104" s="81"/>
      <c r="ENV104" s="81"/>
      <c r="ENW104" s="81"/>
      <c r="ENX104" s="81"/>
      <c r="ENY104" s="81"/>
      <c r="ENZ104" s="81"/>
      <c r="EOA104" s="81"/>
      <c r="EOB104" s="81"/>
      <c r="EOC104" s="81"/>
      <c r="EOD104" s="81"/>
      <c r="EOE104" s="81"/>
      <c r="EOF104" s="81"/>
      <c r="EOG104" s="81"/>
      <c r="EOH104" s="81"/>
      <c r="EOI104" s="81"/>
      <c r="EOJ104" s="81"/>
      <c r="EOK104" s="81"/>
      <c r="EOL104" s="81"/>
      <c r="EOM104" s="81"/>
      <c r="EON104" s="81"/>
      <c r="EOO104" s="81"/>
      <c r="EOP104" s="81"/>
      <c r="EOQ104" s="81"/>
      <c r="EOR104" s="81"/>
      <c r="EOS104" s="81"/>
      <c r="EOT104" s="81"/>
      <c r="EOU104" s="81"/>
      <c r="EOV104" s="81"/>
      <c r="EOW104" s="81"/>
      <c r="EOX104" s="81"/>
      <c r="EOY104" s="81"/>
      <c r="EOZ104" s="81"/>
      <c r="EPA104" s="81"/>
      <c r="EPB104" s="81"/>
      <c r="EPC104" s="81"/>
      <c r="EPD104" s="81"/>
      <c r="EPE104" s="81"/>
      <c r="EPF104" s="81"/>
      <c r="EPG104" s="81"/>
      <c r="EPH104" s="81"/>
      <c r="EPI104" s="81"/>
      <c r="EPJ104" s="81"/>
      <c r="EPK104" s="81"/>
      <c r="EPL104" s="81"/>
      <c r="EPM104" s="81"/>
      <c r="EPN104" s="81"/>
      <c r="EPO104" s="81"/>
      <c r="EPP104" s="81"/>
      <c r="EPQ104" s="81"/>
      <c r="EPR104" s="81"/>
      <c r="EPS104" s="81"/>
      <c r="EPT104" s="81"/>
      <c r="EPU104" s="81"/>
      <c r="EPV104" s="81"/>
      <c r="EPW104" s="81"/>
      <c r="EPX104" s="81"/>
      <c r="EPY104" s="81"/>
      <c r="EPZ104" s="81"/>
      <c r="EQA104" s="81"/>
      <c r="EQB104" s="81"/>
      <c r="EQC104" s="81"/>
      <c r="EQD104" s="81"/>
      <c r="EQE104" s="81"/>
      <c r="EQF104" s="81"/>
      <c r="EQG104" s="81"/>
      <c r="EQH104" s="81"/>
      <c r="EQI104" s="81"/>
      <c r="EQJ104" s="81"/>
      <c r="EQK104" s="81"/>
      <c r="EQL104" s="81"/>
      <c r="EQM104" s="81"/>
      <c r="EQN104" s="81"/>
      <c r="EQO104" s="81"/>
      <c r="EQP104" s="81"/>
      <c r="EQQ104" s="81"/>
      <c r="EQR104" s="81"/>
      <c r="EQS104" s="81"/>
      <c r="EQT104" s="81"/>
      <c r="EQU104" s="81"/>
      <c r="EQV104" s="81"/>
      <c r="EQW104" s="81"/>
      <c r="EQX104" s="81"/>
      <c r="EQY104" s="81"/>
      <c r="EQZ104" s="81"/>
      <c r="ERA104" s="81"/>
      <c r="ERB104" s="81"/>
      <c r="ERC104" s="81"/>
      <c r="ERD104" s="81"/>
      <c r="ERE104" s="81"/>
      <c r="ERF104" s="81"/>
      <c r="ERG104" s="81"/>
      <c r="ERH104" s="81"/>
      <c r="ERI104" s="81"/>
      <c r="ERJ104" s="81"/>
      <c r="ERK104" s="81"/>
      <c r="ERL104" s="81"/>
      <c r="ERM104" s="81"/>
      <c r="ERN104" s="81"/>
      <c r="ERO104" s="81"/>
      <c r="ERP104" s="81"/>
      <c r="ERQ104" s="81"/>
      <c r="ERR104" s="81"/>
      <c r="ERS104" s="81"/>
      <c r="ERT104" s="81"/>
      <c r="ERU104" s="81"/>
      <c r="ERV104" s="81"/>
      <c r="ERW104" s="81"/>
      <c r="ERX104" s="81"/>
      <c r="ERY104" s="81"/>
      <c r="ERZ104" s="81"/>
      <c r="ESA104" s="81"/>
      <c r="ESB104" s="81"/>
      <c r="ESC104" s="81"/>
      <c r="ESD104" s="81"/>
      <c r="ESE104" s="81"/>
      <c r="ESF104" s="81"/>
      <c r="ESG104" s="81"/>
      <c r="ESH104" s="81"/>
      <c r="ESI104" s="81"/>
      <c r="ESJ104" s="81"/>
      <c r="ESK104" s="81"/>
      <c r="ESL104" s="81"/>
      <c r="ESM104" s="81"/>
      <c r="ESN104" s="81"/>
      <c r="ESO104" s="81"/>
      <c r="ESP104" s="81"/>
      <c r="ESQ104" s="81"/>
      <c r="ESR104" s="81"/>
      <c r="ESS104" s="81"/>
      <c r="EST104" s="81"/>
      <c r="ESU104" s="81"/>
      <c r="ESV104" s="81"/>
      <c r="ESW104" s="81"/>
      <c r="ESX104" s="81"/>
      <c r="ESY104" s="81"/>
      <c r="ESZ104" s="81"/>
      <c r="ETA104" s="81"/>
      <c r="ETB104" s="81"/>
      <c r="ETC104" s="81"/>
      <c r="ETD104" s="81"/>
      <c r="ETE104" s="81"/>
      <c r="ETF104" s="81"/>
      <c r="ETG104" s="81"/>
      <c r="ETH104" s="81"/>
      <c r="ETI104" s="81"/>
      <c r="ETJ104" s="81"/>
      <c r="ETK104" s="81"/>
      <c r="ETL104" s="81"/>
      <c r="ETM104" s="81"/>
      <c r="ETN104" s="81"/>
      <c r="ETO104" s="81"/>
      <c r="ETP104" s="81"/>
      <c r="ETQ104" s="81"/>
      <c r="ETR104" s="81"/>
      <c r="ETS104" s="81"/>
      <c r="ETT104" s="81"/>
      <c r="ETU104" s="81"/>
      <c r="ETV104" s="81"/>
      <c r="ETW104" s="81"/>
      <c r="ETX104" s="81"/>
      <c r="ETY104" s="81"/>
      <c r="ETZ104" s="81"/>
      <c r="EUA104" s="81"/>
      <c r="EUB104" s="81"/>
      <c r="EUC104" s="81"/>
      <c r="EUD104" s="81"/>
      <c r="EUE104" s="81"/>
      <c r="EUF104" s="81"/>
      <c r="EUG104" s="81"/>
      <c r="EUH104" s="81"/>
      <c r="EUI104" s="81"/>
      <c r="EUJ104" s="81"/>
      <c r="EUK104" s="81"/>
      <c r="EUL104" s="81"/>
      <c r="EUM104" s="81"/>
      <c r="EUN104" s="81"/>
      <c r="EUO104" s="81"/>
      <c r="EUP104" s="81"/>
      <c r="EUQ104" s="81"/>
      <c r="EUR104" s="81"/>
      <c r="EUS104" s="81"/>
      <c r="EUT104" s="81"/>
      <c r="EUU104" s="81"/>
      <c r="EUV104" s="81"/>
      <c r="EUW104" s="81"/>
      <c r="EUX104" s="81"/>
      <c r="EUY104" s="81"/>
      <c r="EUZ104" s="81"/>
      <c r="EVA104" s="81"/>
      <c r="EVB104" s="81"/>
      <c r="EVC104" s="81"/>
      <c r="EVD104" s="81"/>
      <c r="EVE104" s="81"/>
      <c r="EVF104" s="81"/>
      <c r="EVG104" s="81"/>
      <c r="EVH104" s="81"/>
      <c r="EVI104" s="81"/>
      <c r="EVJ104" s="81"/>
      <c r="EVK104" s="81"/>
      <c r="EVL104" s="81"/>
      <c r="EVM104" s="81"/>
      <c r="EVN104" s="81"/>
      <c r="EVO104" s="81"/>
      <c r="EVP104" s="81"/>
      <c r="EVQ104" s="81"/>
      <c r="EVR104" s="81"/>
      <c r="EVS104" s="81"/>
      <c r="EVT104" s="81"/>
      <c r="EVU104" s="81"/>
      <c r="EVV104" s="81"/>
      <c r="EVW104" s="81"/>
      <c r="EVX104" s="81"/>
      <c r="EVY104" s="81"/>
      <c r="EVZ104" s="81"/>
      <c r="EWA104" s="81"/>
      <c r="EWB104" s="81"/>
      <c r="EWC104" s="81"/>
      <c r="EWD104" s="81"/>
      <c r="EWE104" s="81"/>
      <c r="EWF104" s="81"/>
      <c r="EWG104" s="81"/>
      <c r="EWH104" s="81"/>
      <c r="EWI104" s="81"/>
      <c r="EWJ104" s="81"/>
      <c r="EWK104" s="81"/>
      <c r="EWL104" s="81"/>
      <c r="EWM104" s="81"/>
      <c r="EWN104" s="81"/>
      <c r="EWO104" s="81"/>
      <c r="EWP104" s="81"/>
      <c r="EWQ104" s="81"/>
      <c r="EWR104" s="81"/>
      <c r="EWS104" s="81"/>
      <c r="EWT104" s="81"/>
      <c r="EWU104" s="81"/>
      <c r="EWV104" s="81"/>
      <c r="EWW104" s="81"/>
      <c r="EWX104" s="81"/>
      <c r="EWY104" s="81"/>
      <c r="EWZ104" s="81"/>
      <c r="EXA104" s="81"/>
      <c r="EXB104" s="81"/>
      <c r="EXC104" s="81"/>
      <c r="EXD104" s="81"/>
      <c r="EXE104" s="81"/>
      <c r="EXF104" s="81"/>
      <c r="EXG104" s="81"/>
      <c r="EXH104" s="81"/>
      <c r="EXI104" s="81"/>
      <c r="EXJ104" s="81"/>
      <c r="EXK104" s="81"/>
      <c r="EXL104" s="81"/>
      <c r="EXM104" s="81"/>
      <c r="EXN104" s="81"/>
      <c r="EXO104" s="81"/>
      <c r="EXP104" s="81"/>
      <c r="EXQ104" s="81"/>
      <c r="EXR104" s="81"/>
      <c r="EXS104" s="81"/>
      <c r="EXT104" s="81"/>
      <c r="EXU104" s="81"/>
      <c r="EXV104" s="81"/>
      <c r="EXW104" s="81"/>
      <c r="EXX104" s="81"/>
      <c r="EXY104" s="81"/>
      <c r="EXZ104" s="81"/>
      <c r="EYA104" s="81"/>
      <c r="EYB104" s="81"/>
      <c r="EYC104" s="81"/>
      <c r="EYD104" s="81"/>
      <c r="EYE104" s="81"/>
      <c r="EYF104" s="81"/>
      <c r="EYG104" s="81"/>
      <c r="EYH104" s="81"/>
      <c r="EYI104" s="81"/>
      <c r="EYJ104" s="81"/>
      <c r="EYK104" s="81"/>
      <c r="EYL104" s="81"/>
      <c r="EYM104" s="81"/>
      <c r="EYN104" s="81"/>
      <c r="EYO104" s="81"/>
      <c r="EYP104" s="81"/>
      <c r="EYQ104" s="81"/>
      <c r="EYR104" s="81"/>
      <c r="EYS104" s="81"/>
      <c r="EYT104" s="81"/>
      <c r="EYU104" s="81"/>
      <c r="EYV104" s="81"/>
      <c r="EYW104" s="81"/>
      <c r="EYX104" s="81"/>
      <c r="EYY104" s="81"/>
      <c r="EYZ104" s="81"/>
      <c r="EZA104" s="81"/>
      <c r="EZB104" s="81"/>
      <c r="EZC104" s="81"/>
      <c r="EZD104" s="81"/>
      <c r="EZE104" s="81"/>
      <c r="EZF104" s="81"/>
      <c r="EZG104" s="81"/>
      <c r="EZH104" s="81"/>
      <c r="EZI104" s="81"/>
      <c r="EZJ104" s="81"/>
      <c r="EZK104" s="81"/>
      <c r="EZL104" s="81"/>
      <c r="EZM104" s="81"/>
      <c r="EZN104" s="81"/>
      <c r="EZO104" s="81"/>
      <c r="EZP104" s="81"/>
      <c r="EZQ104" s="81"/>
      <c r="EZR104" s="81"/>
      <c r="EZS104" s="81"/>
      <c r="EZT104" s="81"/>
      <c r="EZU104" s="81"/>
      <c r="EZV104" s="81"/>
      <c r="EZW104" s="81"/>
      <c r="EZX104" s="81"/>
      <c r="EZY104" s="81"/>
      <c r="EZZ104" s="81"/>
      <c r="FAA104" s="81"/>
      <c r="FAB104" s="81"/>
      <c r="FAC104" s="81"/>
      <c r="FAD104" s="81"/>
      <c r="FAE104" s="81"/>
      <c r="FAF104" s="81"/>
      <c r="FAG104" s="81"/>
      <c r="FAH104" s="81"/>
      <c r="FAI104" s="81"/>
      <c r="FAJ104" s="81"/>
      <c r="FAK104" s="81"/>
      <c r="FAL104" s="81"/>
      <c r="FAM104" s="81"/>
      <c r="FAN104" s="81"/>
      <c r="FAO104" s="81"/>
      <c r="FAP104" s="81"/>
      <c r="FAQ104" s="81"/>
      <c r="FAR104" s="81"/>
      <c r="FAS104" s="81"/>
      <c r="FAT104" s="81"/>
      <c r="FAU104" s="81"/>
      <c r="FAV104" s="81"/>
      <c r="FAW104" s="81"/>
      <c r="FAX104" s="81"/>
      <c r="FAY104" s="81"/>
      <c r="FAZ104" s="81"/>
      <c r="FBA104" s="81"/>
      <c r="FBB104" s="81"/>
      <c r="FBC104" s="81"/>
      <c r="FBD104" s="81"/>
      <c r="FBE104" s="81"/>
      <c r="FBF104" s="81"/>
      <c r="FBG104" s="81"/>
      <c r="FBH104" s="81"/>
      <c r="FBI104" s="81"/>
      <c r="FBJ104" s="81"/>
      <c r="FBK104" s="81"/>
      <c r="FBL104" s="81"/>
      <c r="FBM104" s="81"/>
      <c r="FBN104" s="81"/>
      <c r="FBO104" s="81"/>
      <c r="FBP104" s="81"/>
      <c r="FBQ104" s="81"/>
      <c r="FBR104" s="81"/>
      <c r="FBS104" s="81"/>
      <c r="FBT104" s="81"/>
      <c r="FBU104" s="81"/>
      <c r="FBV104" s="81"/>
      <c r="FBW104" s="81"/>
      <c r="FBX104" s="81"/>
      <c r="FBY104" s="81"/>
      <c r="FBZ104" s="81"/>
      <c r="FCA104" s="81"/>
      <c r="FCB104" s="81"/>
      <c r="FCC104" s="81"/>
      <c r="FCD104" s="81"/>
      <c r="FCE104" s="81"/>
      <c r="FCF104" s="81"/>
      <c r="FCG104" s="81"/>
      <c r="FCH104" s="81"/>
      <c r="FCI104" s="81"/>
      <c r="FCJ104" s="81"/>
      <c r="FCK104" s="81"/>
      <c r="FCL104" s="81"/>
      <c r="FCM104" s="81"/>
      <c r="FCN104" s="81"/>
      <c r="FCO104" s="81"/>
      <c r="FCP104" s="81"/>
      <c r="FCQ104" s="81"/>
      <c r="FCR104" s="81"/>
      <c r="FCS104" s="81"/>
      <c r="FCT104" s="81"/>
      <c r="FCU104" s="81"/>
      <c r="FCV104" s="81"/>
      <c r="FCW104" s="81"/>
      <c r="FCX104" s="81"/>
      <c r="FCY104" s="81"/>
      <c r="FCZ104" s="81"/>
      <c r="FDA104" s="81"/>
      <c r="FDB104" s="81"/>
      <c r="FDC104" s="81"/>
      <c r="FDD104" s="81"/>
      <c r="FDE104" s="81"/>
      <c r="FDF104" s="81"/>
      <c r="FDG104" s="81"/>
      <c r="FDH104" s="81"/>
      <c r="FDI104" s="81"/>
      <c r="FDJ104" s="81"/>
      <c r="FDK104" s="81"/>
      <c r="FDL104" s="81"/>
      <c r="FDM104" s="81"/>
      <c r="FDN104" s="81"/>
      <c r="FDO104" s="81"/>
      <c r="FDP104" s="81"/>
      <c r="FDQ104" s="81"/>
      <c r="FDR104" s="81"/>
      <c r="FDS104" s="81"/>
      <c r="FDT104" s="81"/>
      <c r="FDU104" s="81"/>
      <c r="FDV104" s="81"/>
      <c r="FDW104" s="81"/>
      <c r="FDX104" s="81"/>
      <c r="FDY104" s="81"/>
      <c r="FDZ104" s="81"/>
      <c r="FEA104" s="81"/>
      <c r="FEB104" s="81"/>
      <c r="FEC104" s="81"/>
      <c r="FED104" s="81"/>
      <c r="FEE104" s="81"/>
      <c r="FEF104" s="81"/>
      <c r="FEG104" s="81"/>
      <c r="FEH104" s="81"/>
      <c r="FEI104" s="81"/>
      <c r="FEJ104" s="81"/>
      <c r="FEK104" s="81"/>
      <c r="FEL104" s="81"/>
      <c r="FEM104" s="81"/>
      <c r="FEN104" s="81"/>
      <c r="FEO104" s="81"/>
      <c r="FEP104" s="81"/>
      <c r="FEQ104" s="81"/>
      <c r="FER104" s="81"/>
      <c r="FES104" s="81"/>
      <c r="FET104" s="81"/>
      <c r="FEU104" s="81"/>
      <c r="FEV104" s="81"/>
      <c r="FEW104" s="81"/>
      <c r="FEX104" s="81"/>
      <c r="FEY104" s="81"/>
      <c r="FEZ104" s="81"/>
      <c r="FFA104" s="81"/>
      <c r="FFB104" s="81"/>
      <c r="FFC104" s="81"/>
      <c r="FFD104" s="81"/>
      <c r="FFE104" s="81"/>
      <c r="FFF104" s="81"/>
      <c r="FFG104" s="81"/>
      <c r="FFH104" s="81"/>
      <c r="FFI104" s="81"/>
      <c r="FFJ104" s="81"/>
      <c r="FFK104" s="81"/>
      <c r="FFL104" s="81"/>
      <c r="FFM104" s="81"/>
      <c r="FFN104" s="81"/>
      <c r="FFO104" s="81"/>
      <c r="FFP104" s="81"/>
      <c r="FFQ104" s="81"/>
      <c r="FFR104" s="81"/>
      <c r="FFS104" s="81"/>
      <c r="FFT104" s="81"/>
      <c r="FFU104" s="81"/>
      <c r="FFV104" s="81"/>
      <c r="FFW104" s="81"/>
      <c r="FFX104" s="81"/>
      <c r="FFY104" s="81"/>
      <c r="FFZ104" s="81"/>
      <c r="FGA104" s="81"/>
      <c r="FGB104" s="81"/>
      <c r="FGC104" s="81"/>
      <c r="FGD104" s="81"/>
      <c r="FGE104" s="81"/>
      <c r="FGF104" s="81"/>
      <c r="FGG104" s="81"/>
      <c r="FGH104" s="81"/>
      <c r="FGI104" s="81"/>
      <c r="FGJ104" s="81"/>
      <c r="FGK104" s="81"/>
      <c r="FGL104" s="81"/>
      <c r="FGM104" s="81"/>
      <c r="FGN104" s="81"/>
      <c r="FGO104" s="81"/>
      <c r="FGP104" s="81"/>
      <c r="FGQ104" s="81"/>
      <c r="FGR104" s="81"/>
      <c r="FGS104" s="81"/>
      <c r="FGT104" s="81"/>
      <c r="FGU104" s="81"/>
      <c r="FGV104" s="81"/>
      <c r="FGW104" s="81"/>
      <c r="FGX104" s="81"/>
      <c r="FGY104" s="81"/>
      <c r="FGZ104" s="81"/>
      <c r="FHA104" s="81"/>
      <c r="FHB104" s="81"/>
      <c r="FHC104" s="81"/>
      <c r="FHD104" s="81"/>
      <c r="FHE104" s="81"/>
      <c r="FHF104" s="81"/>
      <c r="FHG104" s="81"/>
      <c r="FHH104" s="81"/>
      <c r="FHI104" s="81"/>
      <c r="FHJ104" s="81"/>
      <c r="FHK104" s="81"/>
      <c r="FHL104" s="81"/>
      <c r="FHM104" s="81"/>
      <c r="FHN104" s="81"/>
      <c r="FHO104" s="81"/>
      <c r="FHP104" s="81"/>
      <c r="FHQ104" s="81"/>
      <c r="FHR104" s="81"/>
      <c r="FHS104" s="81"/>
      <c r="FHT104" s="81"/>
      <c r="FHU104" s="81"/>
      <c r="FHV104" s="81"/>
      <c r="FHW104" s="81"/>
      <c r="FHX104" s="81"/>
      <c r="FHY104" s="81"/>
      <c r="FHZ104" s="81"/>
      <c r="FIA104" s="81"/>
      <c r="FIB104" s="81"/>
      <c r="FIC104" s="81"/>
      <c r="FID104" s="81"/>
      <c r="FIE104" s="81"/>
      <c r="FIF104" s="81"/>
      <c r="FIG104" s="81"/>
      <c r="FIH104" s="81"/>
      <c r="FII104" s="81"/>
      <c r="FIJ104" s="81"/>
      <c r="FIK104" s="81"/>
      <c r="FIL104" s="81"/>
      <c r="FIM104" s="81"/>
      <c r="FIN104" s="81"/>
      <c r="FIO104" s="81"/>
      <c r="FIP104" s="81"/>
      <c r="FIQ104" s="81"/>
      <c r="FIR104" s="81"/>
      <c r="FIS104" s="81"/>
      <c r="FIT104" s="81"/>
      <c r="FIU104" s="81"/>
      <c r="FIV104" s="81"/>
      <c r="FIW104" s="81"/>
      <c r="FIX104" s="81"/>
      <c r="FIY104" s="81"/>
      <c r="FIZ104" s="81"/>
      <c r="FJA104" s="81"/>
      <c r="FJB104" s="81"/>
      <c r="FJC104" s="81"/>
      <c r="FJD104" s="81"/>
      <c r="FJE104" s="81"/>
      <c r="FJF104" s="81"/>
      <c r="FJG104" s="81"/>
      <c r="FJH104" s="81"/>
      <c r="FJI104" s="81"/>
      <c r="FJJ104" s="81"/>
      <c r="FJK104" s="81"/>
      <c r="FJL104" s="81"/>
      <c r="FJM104" s="81"/>
      <c r="FJN104" s="81"/>
      <c r="FJO104" s="81"/>
      <c r="FJP104" s="81"/>
      <c r="FJQ104" s="81"/>
      <c r="FJR104" s="81"/>
      <c r="FJS104" s="81"/>
      <c r="FJT104" s="81"/>
      <c r="FJU104" s="81"/>
      <c r="FJV104" s="81"/>
      <c r="FJW104" s="81"/>
      <c r="FJX104" s="81"/>
      <c r="FJY104" s="81"/>
      <c r="FJZ104" s="81"/>
      <c r="FKA104" s="81"/>
      <c r="FKB104" s="81"/>
      <c r="FKC104" s="81"/>
      <c r="FKD104" s="81"/>
      <c r="FKE104" s="81"/>
      <c r="FKF104" s="81"/>
      <c r="FKG104" s="81"/>
      <c r="FKH104" s="81"/>
      <c r="FKI104" s="81"/>
      <c r="FKJ104" s="81"/>
      <c r="FKK104" s="81"/>
      <c r="FKL104" s="81"/>
      <c r="FKM104" s="81"/>
      <c r="FKN104" s="81"/>
      <c r="FKO104" s="81"/>
      <c r="FKP104" s="81"/>
      <c r="FKQ104" s="81"/>
      <c r="FKR104" s="81"/>
      <c r="FKS104" s="81"/>
      <c r="FKT104" s="81"/>
      <c r="FKU104" s="81"/>
      <c r="FKV104" s="81"/>
      <c r="FKW104" s="81"/>
      <c r="FKX104" s="81"/>
      <c r="FKY104" s="81"/>
      <c r="FKZ104" s="81"/>
      <c r="FLA104" s="81"/>
      <c r="FLB104" s="81"/>
      <c r="FLC104" s="81"/>
      <c r="FLD104" s="81"/>
      <c r="FLE104" s="81"/>
      <c r="FLF104" s="81"/>
      <c r="FLG104" s="81"/>
      <c r="FLH104" s="81"/>
      <c r="FLI104" s="81"/>
      <c r="FLJ104" s="81"/>
      <c r="FLK104" s="81"/>
      <c r="FLL104" s="81"/>
      <c r="FLM104" s="81"/>
      <c r="FLN104" s="81"/>
      <c r="FLO104" s="81"/>
      <c r="FLP104" s="81"/>
      <c r="FLQ104" s="81"/>
      <c r="FLR104" s="81"/>
      <c r="FLS104" s="81"/>
      <c r="FLT104" s="81"/>
      <c r="FLU104" s="81"/>
      <c r="FLV104" s="81"/>
      <c r="FLW104" s="81"/>
      <c r="FLX104" s="81"/>
      <c r="FLY104" s="81"/>
      <c r="FLZ104" s="81"/>
      <c r="FMA104" s="81"/>
      <c r="FMB104" s="81"/>
      <c r="FMC104" s="81"/>
      <c r="FMD104" s="81"/>
      <c r="FME104" s="81"/>
      <c r="FMF104" s="81"/>
      <c r="FMG104" s="81"/>
      <c r="FMH104" s="81"/>
      <c r="FMI104" s="81"/>
      <c r="FMJ104" s="81"/>
      <c r="FMK104" s="81"/>
      <c r="FML104" s="81"/>
      <c r="FMM104" s="81"/>
      <c r="FMN104" s="81"/>
      <c r="FMO104" s="81"/>
      <c r="FMP104" s="81"/>
      <c r="FMQ104" s="81"/>
      <c r="FMR104" s="81"/>
      <c r="FMS104" s="81"/>
      <c r="FMT104" s="81"/>
      <c r="FMU104" s="81"/>
      <c r="FMV104" s="81"/>
      <c r="FMW104" s="81"/>
      <c r="FMX104" s="81"/>
      <c r="FMY104" s="81"/>
      <c r="FMZ104" s="81"/>
      <c r="FNA104" s="81"/>
      <c r="FNB104" s="81"/>
      <c r="FNC104" s="81"/>
      <c r="FND104" s="81"/>
      <c r="FNE104" s="81"/>
      <c r="FNF104" s="81"/>
      <c r="FNG104" s="81"/>
      <c r="FNH104" s="81"/>
      <c r="FNI104" s="81"/>
      <c r="FNJ104" s="81"/>
      <c r="FNK104" s="81"/>
      <c r="FNL104" s="81"/>
      <c r="FNM104" s="81"/>
      <c r="FNN104" s="81"/>
      <c r="FNO104" s="81"/>
      <c r="FNP104" s="81"/>
      <c r="FNQ104" s="81"/>
      <c r="FNR104" s="81"/>
      <c r="FNS104" s="81"/>
      <c r="FNT104" s="81"/>
      <c r="FNU104" s="81"/>
      <c r="FNV104" s="81"/>
      <c r="FNW104" s="81"/>
      <c r="FNX104" s="81"/>
      <c r="FNY104" s="81"/>
      <c r="FNZ104" s="81"/>
      <c r="FOA104" s="81"/>
      <c r="FOB104" s="81"/>
      <c r="FOC104" s="81"/>
      <c r="FOD104" s="81"/>
      <c r="FOE104" s="81"/>
      <c r="FOF104" s="81"/>
      <c r="FOG104" s="81"/>
      <c r="FOH104" s="81"/>
      <c r="FOI104" s="81"/>
      <c r="FOJ104" s="81"/>
      <c r="FOK104" s="81"/>
      <c r="FOL104" s="81"/>
      <c r="FOM104" s="81"/>
      <c r="FON104" s="81"/>
      <c r="FOO104" s="81"/>
      <c r="FOP104" s="81"/>
      <c r="FOQ104" s="81"/>
      <c r="FOR104" s="81"/>
      <c r="FOS104" s="81"/>
      <c r="FOT104" s="81"/>
      <c r="FOU104" s="81"/>
      <c r="FOV104" s="81"/>
      <c r="FOW104" s="81"/>
      <c r="FOX104" s="81"/>
      <c r="FOY104" s="81"/>
      <c r="FOZ104" s="81"/>
      <c r="FPA104" s="81"/>
      <c r="FPB104" s="81"/>
      <c r="FPC104" s="81"/>
      <c r="FPD104" s="81"/>
      <c r="FPE104" s="81"/>
      <c r="FPF104" s="81"/>
      <c r="FPG104" s="81"/>
      <c r="FPH104" s="81"/>
      <c r="FPI104" s="81"/>
      <c r="FPJ104" s="81"/>
      <c r="FPK104" s="81"/>
      <c r="FPL104" s="81"/>
      <c r="FPM104" s="81"/>
      <c r="FPN104" s="81"/>
      <c r="FPO104" s="81"/>
      <c r="FPP104" s="81"/>
      <c r="FPQ104" s="81"/>
      <c r="FPR104" s="81"/>
      <c r="FPS104" s="81"/>
      <c r="FPT104" s="81"/>
      <c r="FPU104" s="81"/>
      <c r="FPV104" s="81"/>
      <c r="FPW104" s="81"/>
      <c r="FPX104" s="81"/>
      <c r="FPY104" s="81"/>
      <c r="FPZ104" s="81"/>
      <c r="FQA104" s="81"/>
      <c r="FQB104" s="81"/>
      <c r="FQC104" s="81"/>
      <c r="FQD104" s="81"/>
      <c r="FQE104" s="81"/>
      <c r="FQF104" s="81"/>
      <c r="FQG104" s="81"/>
      <c r="FQH104" s="81"/>
      <c r="FQI104" s="81"/>
      <c r="FQJ104" s="81"/>
      <c r="FQK104" s="81"/>
      <c r="FQL104" s="81"/>
      <c r="FQM104" s="81"/>
      <c r="FQN104" s="81"/>
      <c r="FQO104" s="81"/>
      <c r="FQP104" s="81"/>
      <c r="FQQ104" s="81"/>
      <c r="FQR104" s="81"/>
      <c r="FQS104" s="81"/>
      <c r="FQT104" s="81"/>
      <c r="FQU104" s="81"/>
      <c r="FQV104" s="81"/>
      <c r="FQW104" s="81"/>
      <c r="FQX104" s="81"/>
      <c r="FQY104" s="81"/>
      <c r="FQZ104" s="81"/>
      <c r="FRA104" s="81"/>
      <c r="FRB104" s="81"/>
      <c r="FRC104" s="81"/>
      <c r="FRD104" s="81"/>
      <c r="FRE104" s="81"/>
      <c r="FRF104" s="81"/>
      <c r="FRG104" s="81"/>
      <c r="FRH104" s="81"/>
      <c r="FRI104" s="81"/>
      <c r="FRJ104" s="81"/>
      <c r="FRK104" s="81"/>
      <c r="FRL104" s="81"/>
      <c r="FRM104" s="81"/>
      <c r="FRN104" s="81"/>
      <c r="FRO104" s="81"/>
      <c r="FRP104" s="81"/>
      <c r="FRQ104" s="81"/>
      <c r="FRR104" s="81"/>
      <c r="FRS104" s="81"/>
      <c r="FRT104" s="81"/>
      <c r="FRU104" s="81"/>
      <c r="FRV104" s="81"/>
      <c r="FRW104" s="81"/>
      <c r="FRX104" s="81"/>
      <c r="FRY104" s="81"/>
      <c r="FRZ104" s="81"/>
      <c r="FSA104" s="81"/>
      <c r="FSB104" s="81"/>
      <c r="FSC104" s="81"/>
      <c r="FSD104" s="81"/>
      <c r="FSE104" s="81"/>
      <c r="FSF104" s="81"/>
      <c r="FSG104" s="81"/>
      <c r="FSH104" s="81"/>
      <c r="FSI104" s="81"/>
      <c r="FSJ104" s="81"/>
      <c r="FSK104" s="81"/>
      <c r="FSL104" s="81"/>
      <c r="FSM104" s="81"/>
      <c r="FSN104" s="81"/>
      <c r="FSO104" s="81"/>
      <c r="FSP104" s="81"/>
      <c r="FSQ104" s="81"/>
      <c r="FSR104" s="81"/>
      <c r="FSS104" s="81"/>
      <c r="FST104" s="81"/>
      <c r="FSU104" s="81"/>
      <c r="FSV104" s="81"/>
      <c r="FSW104" s="81"/>
      <c r="FSX104" s="81"/>
      <c r="FSY104" s="81"/>
      <c r="FSZ104" s="81"/>
      <c r="FTA104" s="81"/>
      <c r="FTB104" s="81"/>
      <c r="FTC104" s="81"/>
      <c r="FTD104" s="81"/>
      <c r="FTE104" s="81"/>
      <c r="FTF104" s="81"/>
      <c r="FTG104" s="81"/>
      <c r="FTH104" s="81"/>
      <c r="FTI104" s="81"/>
      <c r="FTJ104" s="81"/>
      <c r="FTK104" s="81"/>
      <c r="FTL104" s="81"/>
      <c r="FTM104" s="81"/>
      <c r="FTN104" s="81"/>
      <c r="FTO104" s="81"/>
      <c r="FTP104" s="81"/>
      <c r="FTQ104" s="81"/>
      <c r="FTR104" s="81"/>
      <c r="FTS104" s="81"/>
      <c r="FTT104" s="81"/>
      <c r="FTU104" s="81"/>
      <c r="FTV104" s="81"/>
      <c r="FTW104" s="81"/>
      <c r="FTX104" s="81"/>
      <c r="FTY104" s="81"/>
      <c r="FTZ104" s="81"/>
      <c r="FUA104" s="81"/>
      <c r="FUB104" s="81"/>
      <c r="FUC104" s="81"/>
      <c r="FUD104" s="81"/>
      <c r="FUE104" s="81"/>
      <c r="FUF104" s="81"/>
      <c r="FUG104" s="81"/>
      <c r="FUH104" s="81"/>
      <c r="FUI104" s="81"/>
      <c r="FUJ104" s="81"/>
      <c r="FUK104" s="81"/>
      <c r="FUL104" s="81"/>
      <c r="FUM104" s="81"/>
      <c r="FUN104" s="81"/>
      <c r="FUO104" s="81"/>
      <c r="FUP104" s="81"/>
      <c r="FUQ104" s="81"/>
      <c r="FUR104" s="81"/>
      <c r="FUS104" s="81"/>
      <c r="FUT104" s="81"/>
      <c r="FUU104" s="81"/>
      <c r="FUV104" s="81"/>
      <c r="FUW104" s="81"/>
      <c r="FUX104" s="81"/>
      <c r="FUY104" s="81"/>
      <c r="FUZ104" s="81"/>
      <c r="FVA104" s="81"/>
      <c r="FVB104" s="81"/>
      <c r="FVC104" s="81"/>
      <c r="FVD104" s="81"/>
      <c r="FVE104" s="81"/>
      <c r="FVF104" s="81"/>
      <c r="FVG104" s="81"/>
      <c r="FVH104" s="81"/>
      <c r="FVI104" s="81"/>
      <c r="FVJ104" s="81"/>
      <c r="FVK104" s="81"/>
      <c r="FVL104" s="81"/>
      <c r="FVM104" s="81"/>
      <c r="FVN104" s="81"/>
      <c r="FVO104" s="81"/>
      <c r="FVP104" s="81"/>
      <c r="FVQ104" s="81"/>
      <c r="FVR104" s="81"/>
      <c r="FVS104" s="81"/>
      <c r="FVT104" s="81"/>
      <c r="FVU104" s="81"/>
      <c r="FVV104" s="81"/>
      <c r="FVW104" s="81"/>
      <c r="FVX104" s="81"/>
      <c r="FVY104" s="81"/>
      <c r="FVZ104" s="81"/>
      <c r="FWA104" s="81"/>
      <c r="FWB104" s="81"/>
      <c r="FWC104" s="81"/>
      <c r="FWD104" s="81"/>
      <c r="FWE104" s="81"/>
      <c r="FWF104" s="81"/>
      <c r="FWG104" s="81"/>
      <c r="FWH104" s="81"/>
      <c r="FWI104" s="81"/>
      <c r="FWJ104" s="81"/>
      <c r="FWK104" s="81"/>
      <c r="FWL104" s="81"/>
      <c r="FWM104" s="81"/>
      <c r="FWN104" s="81"/>
      <c r="FWO104" s="81"/>
      <c r="FWP104" s="81"/>
      <c r="FWQ104" s="81"/>
      <c r="FWR104" s="81"/>
      <c r="FWS104" s="81"/>
      <c r="FWT104" s="81"/>
      <c r="FWU104" s="81"/>
      <c r="FWV104" s="81"/>
      <c r="FWW104" s="81"/>
      <c r="FWX104" s="81"/>
      <c r="FWY104" s="81"/>
      <c r="FWZ104" s="81"/>
      <c r="FXA104" s="81"/>
      <c r="FXB104" s="81"/>
      <c r="FXC104" s="81"/>
      <c r="FXD104" s="81"/>
      <c r="FXE104" s="81"/>
      <c r="FXF104" s="81"/>
      <c r="FXG104" s="81"/>
      <c r="FXH104" s="81"/>
      <c r="FXI104" s="81"/>
      <c r="FXJ104" s="81"/>
      <c r="FXK104" s="81"/>
      <c r="FXL104" s="81"/>
      <c r="FXM104" s="81"/>
      <c r="FXN104" s="81"/>
      <c r="FXO104" s="81"/>
      <c r="FXP104" s="81"/>
      <c r="FXQ104" s="81"/>
      <c r="FXR104" s="81"/>
      <c r="FXS104" s="81"/>
      <c r="FXT104" s="81"/>
      <c r="FXU104" s="81"/>
      <c r="FXV104" s="81"/>
      <c r="FXW104" s="81"/>
      <c r="FXX104" s="81"/>
      <c r="FXY104" s="81"/>
      <c r="FXZ104" s="81"/>
      <c r="FYA104" s="81"/>
      <c r="FYB104" s="81"/>
      <c r="FYC104" s="81"/>
      <c r="FYD104" s="81"/>
      <c r="FYE104" s="81"/>
      <c r="FYF104" s="81"/>
      <c r="FYG104" s="81"/>
      <c r="FYH104" s="81"/>
      <c r="FYI104" s="81"/>
      <c r="FYJ104" s="81"/>
      <c r="FYK104" s="81"/>
      <c r="FYL104" s="81"/>
      <c r="FYM104" s="81"/>
      <c r="FYN104" s="81"/>
      <c r="FYO104" s="81"/>
      <c r="FYP104" s="81"/>
      <c r="FYQ104" s="81"/>
      <c r="FYR104" s="81"/>
      <c r="FYS104" s="81"/>
      <c r="FYT104" s="81"/>
      <c r="FYU104" s="81"/>
      <c r="FYV104" s="81"/>
      <c r="FYW104" s="81"/>
      <c r="FYX104" s="81"/>
      <c r="FYY104" s="81"/>
      <c r="FYZ104" s="81"/>
      <c r="FZA104" s="81"/>
      <c r="FZB104" s="81"/>
      <c r="FZC104" s="81"/>
      <c r="FZD104" s="81"/>
      <c r="FZE104" s="81"/>
      <c r="FZF104" s="81"/>
      <c r="FZG104" s="81"/>
      <c r="FZH104" s="81"/>
      <c r="FZI104" s="81"/>
      <c r="FZJ104" s="81"/>
      <c r="FZK104" s="81"/>
      <c r="FZL104" s="81"/>
      <c r="FZM104" s="81"/>
      <c r="FZN104" s="81"/>
      <c r="FZO104" s="81"/>
      <c r="FZP104" s="81"/>
      <c r="FZQ104" s="81"/>
      <c r="FZR104" s="81"/>
      <c r="FZS104" s="81"/>
      <c r="FZT104" s="81"/>
      <c r="FZU104" s="81"/>
      <c r="FZV104" s="81"/>
      <c r="FZW104" s="81"/>
      <c r="FZX104" s="81"/>
      <c r="FZY104" s="81"/>
      <c r="FZZ104" s="81"/>
      <c r="GAA104" s="81"/>
      <c r="GAB104" s="81"/>
      <c r="GAC104" s="81"/>
      <c r="GAD104" s="81"/>
      <c r="GAE104" s="81"/>
      <c r="GAF104" s="81"/>
      <c r="GAG104" s="81"/>
      <c r="GAH104" s="81"/>
      <c r="GAI104" s="81"/>
      <c r="GAJ104" s="81"/>
      <c r="GAK104" s="81"/>
      <c r="GAL104" s="81"/>
      <c r="GAM104" s="81"/>
      <c r="GAN104" s="81"/>
      <c r="GAO104" s="81"/>
      <c r="GAP104" s="81"/>
      <c r="GAQ104" s="81"/>
      <c r="GAR104" s="81"/>
      <c r="GAS104" s="81"/>
      <c r="GAT104" s="81"/>
      <c r="GAU104" s="81"/>
      <c r="GAV104" s="81"/>
      <c r="GAW104" s="81"/>
      <c r="GAX104" s="81"/>
      <c r="GAY104" s="81"/>
      <c r="GAZ104" s="81"/>
      <c r="GBA104" s="81"/>
      <c r="GBB104" s="81"/>
      <c r="GBC104" s="81"/>
      <c r="GBD104" s="81"/>
      <c r="GBE104" s="81"/>
      <c r="GBF104" s="81"/>
      <c r="GBG104" s="81"/>
      <c r="GBH104" s="81"/>
      <c r="GBI104" s="81"/>
      <c r="GBJ104" s="81"/>
      <c r="GBK104" s="81"/>
      <c r="GBL104" s="81"/>
      <c r="GBM104" s="81"/>
      <c r="GBN104" s="81"/>
      <c r="GBO104" s="81"/>
      <c r="GBP104" s="81"/>
      <c r="GBQ104" s="81"/>
      <c r="GBR104" s="81"/>
      <c r="GBS104" s="81"/>
      <c r="GBT104" s="81"/>
      <c r="GBU104" s="81"/>
      <c r="GBV104" s="81"/>
      <c r="GBW104" s="81"/>
      <c r="GBX104" s="81"/>
      <c r="GBY104" s="81"/>
      <c r="GBZ104" s="81"/>
      <c r="GCA104" s="81"/>
      <c r="GCB104" s="81"/>
      <c r="GCC104" s="81"/>
      <c r="GCD104" s="81"/>
      <c r="GCE104" s="81"/>
      <c r="GCF104" s="81"/>
      <c r="GCG104" s="81"/>
      <c r="GCH104" s="81"/>
      <c r="GCI104" s="81"/>
      <c r="GCJ104" s="81"/>
      <c r="GCK104" s="81"/>
      <c r="GCL104" s="81"/>
      <c r="GCM104" s="81"/>
      <c r="GCN104" s="81"/>
      <c r="GCO104" s="81"/>
      <c r="GCP104" s="81"/>
      <c r="GCQ104" s="81"/>
      <c r="GCR104" s="81"/>
      <c r="GCS104" s="81"/>
      <c r="GCT104" s="81"/>
      <c r="GCU104" s="81"/>
      <c r="GCV104" s="81"/>
      <c r="GCW104" s="81"/>
      <c r="GCX104" s="81"/>
      <c r="GCY104" s="81"/>
      <c r="GCZ104" s="81"/>
      <c r="GDA104" s="81"/>
      <c r="GDB104" s="81"/>
      <c r="GDC104" s="81"/>
      <c r="GDD104" s="81"/>
      <c r="GDE104" s="81"/>
      <c r="GDF104" s="81"/>
      <c r="GDG104" s="81"/>
      <c r="GDH104" s="81"/>
      <c r="GDI104" s="81"/>
      <c r="GDJ104" s="81"/>
      <c r="GDK104" s="81"/>
      <c r="GDL104" s="81"/>
      <c r="GDM104" s="81"/>
      <c r="GDN104" s="81"/>
      <c r="GDO104" s="81"/>
      <c r="GDP104" s="81"/>
      <c r="GDQ104" s="81"/>
      <c r="GDR104" s="81"/>
      <c r="GDS104" s="81"/>
      <c r="GDT104" s="81"/>
      <c r="GDU104" s="81"/>
      <c r="GDV104" s="81"/>
      <c r="GDW104" s="81"/>
      <c r="GDX104" s="81"/>
      <c r="GDY104" s="81"/>
      <c r="GDZ104" s="81"/>
      <c r="GEA104" s="81"/>
      <c r="GEB104" s="81"/>
      <c r="GEC104" s="81"/>
      <c r="GED104" s="81"/>
      <c r="GEE104" s="81"/>
      <c r="GEF104" s="81"/>
      <c r="GEG104" s="81"/>
      <c r="GEH104" s="81"/>
      <c r="GEI104" s="81"/>
      <c r="GEJ104" s="81"/>
      <c r="GEK104" s="81"/>
      <c r="GEL104" s="81"/>
      <c r="GEM104" s="81"/>
      <c r="GEN104" s="81"/>
      <c r="GEO104" s="81"/>
      <c r="GEP104" s="81"/>
      <c r="GEQ104" s="81"/>
      <c r="GER104" s="81"/>
      <c r="GES104" s="81"/>
      <c r="GET104" s="81"/>
      <c r="GEU104" s="81"/>
      <c r="GEV104" s="81"/>
      <c r="GEW104" s="81"/>
      <c r="GEX104" s="81"/>
      <c r="GEY104" s="81"/>
      <c r="GEZ104" s="81"/>
      <c r="GFA104" s="81"/>
      <c r="GFB104" s="81"/>
      <c r="GFC104" s="81"/>
      <c r="GFD104" s="81"/>
      <c r="GFE104" s="81"/>
      <c r="GFF104" s="81"/>
      <c r="GFG104" s="81"/>
      <c r="GFH104" s="81"/>
      <c r="GFI104" s="81"/>
      <c r="GFJ104" s="81"/>
      <c r="GFK104" s="81"/>
      <c r="GFL104" s="81"/>
      <c r="GFM104" s="81"/>
      <c r="GFN104" s="81"/>
      <c r="GFO104" s="81"/>
      <c r="GFP104" s="81"/>
      <c r="GFQ104" s="81"/>
      <c r="GFR104" s="81"/>
      <c r="GFS104" s="81"/>
      <c r="GFT104" s="81"/>
      <c r="GFU104" s="81"/>
      <c r="GFV104" s="81"/>
      <c r="GFW104" s="81"/>
      <c r="GFX104" s="81"/>
      <c r="GFY104" s="81"/>
      <c r="GFZ104" s="81"/>
      <c r="GGA104" s="81"/>
      <c r="GGB104" s="81"/>
      <c r="GGC104" s="81"/>
      <c r="GGD104" s="81"/>
      <c r="GGE104" s="81"/>
      <c r="GGF104" s="81"/>
      <c r="GGG104" s="81"/>
      <c r="GGH104" s="81"/>
      <c r="GGI104" s="81"/>
      <c r="GGJ104" s="81"/>
      <c r="GGK104" s="81"/>
      <c r="GGL104" s="81"/>
      <c r="GGM104" s="81"/>
      <c r="GGN104" s="81"/>
      <c r="GGO104" s="81"/>
      <c r="GGP104" s="81"/>
      <c r="GGQ104" s="81"/>
      <c r="GGR104" s="81"/>
      <c r="GGS104" s="81"/>
      <c r="GGT104" s="81"/>
      <c r="GGU104" s="81"/>
      <c r="GGV104" s="81"/>
      <c r="GGW104" s="81"/>
      <c r="GGX104" s="81"/>
      <c r="GGY104" s="81"/>
      <c r="GGZ104" s="81"/>
      <c r="GHA104" s="81"/>
      <c r="GHB104" s="81"/>
      <c r="GHC104" s="81"/>
      <c r="GHD104" s="81"/>
      <c r="GHE104" s="81"/>
      <c r="GHF104" s="81"/>
      <c r="GHG104" s="81"/>
      <c r="GHH104" s="81"/>
      <c r="GHI104" s="81"/>
      <c r="GHJ104" s="81"/>
      <c r="GHK104" s="81"/>
      <c r="GHL104" s="81"/>
      <c r="GHM104" s="81"/>
      <c r="GHN104" s="81"/>
      <c r="GHO104" s="81"/>
      <c r="GHP104" s="81"/>
      <c r="GHQ104" s="81"/>
      <c r="GHR104" s="81"/>
      <c r="GHS104" s="81"/>
      <c r="GHT104" s="81"/>
      <c r="GHU104" s="81"/>
      <c r="GHV104" s="81"/>
      <c r="GHW104" s="81"/>
      <c r="GHX104" s="81"/>
      <c r="GHY104" s="81"/>
      <c r="GHZ104" s="81"/>
      <c r="GIA104" s="81"/>
      <c r="GIB104" s="81"/>
      <c r="GIC104" s="81"/>
      <c r="GID104" s="81"/>
      <c r="GIE104" s="81"/>
      <c r="GIF104" s="81"/>
      <c r="GIG104" s="81"/>
      <c r="GIH104" s="81"/>
      <c r="GII104" s="81"/>
      <c r="GIJ104" s="81"/>
      <c r="GIK104" s="81"/>
      <c r="GIL104" s="81"/>
      <c r="GIM104" s="81"/>
      <c r="GIN104" s="81"/>
      <c r="GIO104" s="81"/>
      <c r="GIP104" s="81"/>
      <c r="GIQ104" s="81"/>
      <c r="GIR104" s="81"/>
      <c r="GIS104" s="81"/>
      <c r="GIT104" s="81"/>
      <c r="GIU104" s="81"/>
      <c r="GIV104" s="81"/>
      <c r="GIW104" s="81"/>
      <c r="GIX104" s="81"/>
      <c r="GIY104" s="81"/>
      <c r="GIZ104" s="81"/>
      <c r="GJA104" s="81"/>
      <c r="GJB104" s="81"/>
      <c r="GJC104" s="81"/>
      <c r="GJD104" s="81"/>
      <c r="GJE104" s="81"/>
      <c r="GJF104" s="81"/>
      <c r="GJG104" s="81"/>
      <c r="GJH104" s="81"/>
      <c r="GJI104" s="81"/>
      <c r="GJJ104" s="81"/>
      <c r="GJK104" s="81"/>
      <c r="GJL104" s="81"/>
      <c r="GJM104" s="81"/>
      <c r="GJN104" s="81"/>
      <c r="GJO104" s="81"/>
      <c r="GJP104" s="81"/>
      <c r="GJQ104" s="81"/>
      <c r="GJR104" s="81"/>
      <c r="GJS104" s="81"/>
      <c r="GJT104" s="81"/>
      <c r="GJU104" s="81"/>
      <c r="GJV104" s="81"/>
      <c r="GJW104" s="81"/>
      <c r="GJX104" s="81"/>
      <c r="GJY104" s="81"/>
      <c r="GJZ104" s="81"/>
      <c r="GKA104" s="81"/>
      <c r="GKB104" s="81"/>
      <c r="GKC104" s="81"/>
      <c r="GKD104" s="81"/>
      <c r="GKE104" s="81"/>
      <c r="GKF104" s="81"/>
      <c r="GKG104" s="81"/>
      <c r="GKH104" s="81"/>
      <c r="GKI104" s="81"/>
      <c r="GKJ104" s="81"/>
      <c r="GKK104" s="81"/>
      <c r="GKL104" s="81"/>
      <c r="GKM104" s="81"/>
      <c r="GKN104" s="81"/>
      <c r="GKO104" s="81"/>
      <c r="GKP104" s="81"/>
      <c r="GKQ104" s="81"/>
      <c r="GKR104" s="81"/>
      <c r="GKS104" s="81"/>
      <c r="GKT104" s="81"/>
      <c r="GKU104" s="81"/>
      <c r="GKV104" s="81"/>
      <c r="GKW104" s="81"/>
      <c r="GKX104" s="81"/>
      <c r="GKY104" s="81"/>
      <c r="GKZ104" s="81"/>
      <c r="GLA104" s="81"/>
      <c r="GLB104" s="81"/>
      <c r="GLC104" s="81"/>
      <c r="GLD104" s="81"/>
      <c r="GLE104" s="81"/>
      <c r="GLF104" s="81"/>
      <c r="GLG104" s="81"/>
      <c r="GLH104" s="81"/>
      <c r="GLI104" s="81"/>
      <c r="GLJ104" s="81"/>
      <c r="GLK104" s="81"/>
      <c r="GLL104" s="81"/>
      <c r="GLM104" s="81"/>
      <c r="GLN104" s="81"/>
      <c r="GLO104" s="81"/>
      <c r="GLP104" s="81"/>
      <c r="GLQ104" s="81"/>
      <c r="GLR104" s="81"/>
      <c r="GLS104" s="81"/>
      <c r="GLT104" s="81"/>
      <c r="GLU104" s="81"/>
      <c r="GLV104" s="81"/>
      <c r="GLW104" s="81"/>
      <c r="GLX104" s="81"/>
      <c r="GLY104" s="81"/>
      <c r="GLZ104" s="81"/>
      <c r="GMA104" s="81"/>
      <c r="GMB104" s="81"/>
      <c r="GMC104" s="81"/>
      <c r="GMD104" s="81"/>
      <c r="GME104" s="81"/>
      <c r="GMF104" s="81"/>
      <c r="GMG104" s="81"/>
      <c r="GMH104" s="81"/>
      <c r="GMI104" s="81"/>
      <c r="GMJ104" s="81"/>
      <c r="GMK104" s="81"/>
      <c r="GML104" s="81"/>
      <c r="GMM104" s="81"/>
      <c r="GMN104" s="81"/>
      <c r="GMO104" s="81"/>
      <c r="GMP104" s="81"/>
      <c r="GMQ104" s="81"/>
      <c r="GMR104" s="81"/>
      <c r="GMS104" s="81"/>
      <c r="GMT104" s="81"/>
      <c r="GMU104" s="81"/>
      <c r="GMV104" s="81"/>
      <c r="GMW104" s="81"/>
      <c r="GMX104" s="81"/>
      <c r="GMY104" s="81"/>
      <c r="GMZ104" s="81"/>
      <c r="GNA104" s="81"/>
      <c r="GNB104" s="81"/>
      <c r="GNC104" s="81"/>
      <c r="GND104" s="81"/>
      <c r="GNE104" s="81"/>
      <c r="GNF104" s="81"/>
      <c r="GNG104" s="81"/>
      <c r="GNH104" s="81"/>
      <c r="GNI104" s="81"/>
      <c r="GNJ104" s="81"/>
      <c r="GNK104" s="81"/>
      <c r="GNL104" s="81"/>
      <c r="GNM104" s="81"/>
      <c r="GNN104" s="81"/>
      <c r="GNO104" s="81"/>
      <c r="GNP104" s="81"/>
      <c r="GNQ104" s="81"/>
      <c r="GNR104" s="81"/>
      <c r="GNS104" s="81"/>
      <c r="GNT104" s="81"/>
      <c r="GNU104" s="81"/>
      <c r="GNV104" s="81"/>
      <c r="GNW104" s="81"/>
      <c r="GNX104" s="81"/>
      <c r="GNY104" s="81"/>
      <c r="GNZ104" s="81"/>
      <c r="GOA104" s="81"/>
      <c r="GOB104" s="81"/>
      <c r="GOC104" s="81"/>
      <c r="GOD104" s="81"/>
      <c r="GOE104" s="81"/>
      <c r="GOF104" s="81"/>
      <c r="GOG104" s="81"/>
      <c r="GOH104" s="81"/>
      <c r="GOI104" s="81"/>
      <c r="GOJ104" s="81"/>
      <c r="GOK104" s="81"/>
      <c r="GOL104" s="81"/>
      <c r="GOM104" s="81"/>
      <c r="GON104" s="81"/>
      <c r="GOO104" s="81"/>
      <c r="GOP104" s="81"/>
      <c r="GOQ104" s="81"/>
      <c r="GOR104" s="81"/>
      <c r="GOS104" s="81"/>
      <c r="GOT104" s="81"/>
      <c r="GOU104" s="81"/>
      <c r="GOV104" s="81"/>
      <c r="GOW104" s="81"/>
      <c r="GOX104" s="81"/>
      <c r="GOY104" s="81"/>
      <c r="GOZ104" s="81"/>
      <c r="GPA104" s="81"/>
      <c r="GPB104" s="81"/>
      <c r="GPC104" s="81"/>
      <c r="GPD104" s="81"/>
      <c r="GPE104" s="81"/>
      <c r="GPF104" s="81"/>
      <c r="GPG104" s="81"/>
      <c r="GPH104" s="81"/>
      <c r="GPI104" s="81"/>
      <c r="GPJ104" s="81"/>
      <c r="GPK104" s="81"/>
      <c r="GPL104" s="81"/>
      <c r="GPM104" s="81"/>
      <c r="GPN104" s="81"/>
      <c r="GPO104" s="81"/>
      <c r="GPP104" s="81"/>
      <c r="GPQ104" s="81"/>
      <c r="GPR104" s="81"/>
      <c r="GPS104" s="81"/>
      <c r="GPT104" s="81"/>
      <c r="GPU104" s="81"/>
      <c r="GPV104" s="81"/>
      <c r="GPW104" s="81"/>
      <c r="GPX104" s="81"/>
      <c r="GPY104" s="81"/>
      <c r="GPZ104" s="81"/>
      <c r="GQA104" s="81"/>
      <c r="GQB104" s="81"/>
      <c r="GQC104" s="81"/>
      <c r="GQD104" s="81"/>
      <c r="GQE104" s="81"/>
      <c r="GQF104" s="81"/>
      <c r="GQG104" s="81"/>
      <c r="GQH104" s="81"/>
      <c r="GQI104" s="81"/>
      <c r="GQJ104" s="81"/>
      <c r="GQK104" s="81"/>
      <c r="GQL104" s="81"/>
      <c r="GQM104" s="81"/>
      <c r="GQN104" s="81"/>
      <c r="GQO104" s="81"/>
      <c r="GQP104" s="81"/>
      <c r="GQQ104" s="81"/>
      <c r="GQR104" s="81"/>
      <c r="GQS104" s="81"/>
      <c r="GQT104" s="81"/>
      <c r="GQU104" s="81"/>
      <c r="GQV104" s="81"/>
      <c r="GQW104" s="81"/>
      <c r="GQX104" s="81"/>
      <c r="GQY104" s="81"/>
      <c r="GQZ104" s="81"/>
      <c r="GRA104" s="81"/>
      <c r="GRB104" s="81"/>
      <c r="GRC104" s="81"/>
      <c r="GRD104" s="81"/>
      <c r="GRE104" s="81"/>
      <c r="GRF104" s="81"/>
      <c r="GRG104" s="81"/>
      <c r="GRH104" s="81"/>
      <c r="GRI104" s="81"/>
      <c r="GRJ104" s="81"/>
      <c r="GRK104" s="81"/>
      <c r="GRL104" s="81"/>
      <c r="GRM104" s="81"/>
      <c r="GRN104" s="81"/>
      <c r="GRO104" s="81"/>
      <c r="GRP104" s="81"/>
      <c r="GRQ104" s="81"/>
      <c r="GRR104" s="81"/>
      <c r="GRS104" s="81"/>
      <c r="GRT104" s="81"/>
      <c r="GRU104" s="81"/>
      <c r="GRV104" s="81"/>
      <c r="GRW104" s="81"/>
      <c r="GRX104" s="81"/>
      <c r="GRY104" s="81"/>
      <c r="GRZ104" s="81"/>
      <c r="GSA104" s="81"/>
      <c r="GSB104" s="81"/>
      <c r="GSC104" s="81"/>
      <c r="GSD104" s="81"/>
      <c r="GSE104" s="81"/>
      <c r="GSF104" s="81"/>
      <c r="GSG104" s="81"/>
      <c r="GSH104" s="81"/>
      <c r="GSI104" s="81"/>
      <c r="GSJ104" s="81"/>
      <c r="GSK104" s="81"/>
      <c r="GSL104" s="81"/>
      <c r="GSM104" s="81"/>
      <c r="GSN104" s="81"/>
      <c r="GSO104" s="81"/>
      <c r="GSP104" s="81"/>
      <c r="GSQ104" s="81"/>
      <c r="GSR104" s="81"/>
      <c r="GSS104" s="81"/>
      <c r="GST104" s="81"/>
      <c r="GSU104" s="81"/>
      <c r="GSV104" s="81"/>
      <c r="GSW104" s="81"/>
      <c r="GSX104" s="81"/>
      <c r="GSY104" s="81"/>
      <c r="GSZ104" s="81"/>
      <c r="GTA104" s="81"/>
      <c r="GTB104" s="81"/>
      <c r="GTC104" s="81"/>
      <c r="GTD104" s="81"/>
      <c r="GTE104" s="81"/>
      <c r="GTF104" s="81"/>
      <c r="GTG104" s="81"/>
      <c r="GTH104" s="81"/>
      <c r="GTI104" s="81"/>
      <c r="GTJ104" s="81"/>
      <c r="GTK104" s="81"/>
      <c r="GTL104" s="81"/>
      <c r="GTM104" s="81"/>
      <c r="GTN104" s="81"/>
      <c r="GTO104" s="81"/>
      <c r="GTP104" s="81"/>
      <c r="GTQ104" s="81"/>
      <c r="GTR104" s="81"/>
      <c r="GTS104" s="81"/>
      <c r="GTT104" s="81"/>
      <c r="GTU104" s="81"/>
      <c r="GTV104" s="81"/>
      <c r="GTW104" s="81"/>
      <c r="GTX104" s="81"/>
      <c r="GTY104" s="81"/>
      <c r="GTZ104" s="81"/>
      <c r="GUA104" s="81"/>
      <c r="GUB104" s="81"/>
      <c r="GUC104" s="81"/>
      <c r="GUD104" s="81"/>
      <c r="GUE104" s="81"/>
      <c r="GUF104" s="81"/>
      <c r="GUG104" s="81"/>
      <c r="GUH104" s="81"/>
      <c r="GUI104" s="81"/>
      <c r="GUJ104" s="81"/>
      <c r="GUK104" s="81"/>
      <c r="GUL104" s="81"/>
      <c r="GUM104" s="81"/>
      <c r="GUN104" s="81"/>
      <c r="GUO104" s="81"/>
      <c r="GUP104" s="81"/>
      <c r="GUQ104" s="81"/>
      <c r="GUR104" s="81"/>
      <c r="GUS104" s="81"/>
      <c r="GUT104" s="81"/>
      <c r="GUU104" s="81"/>
      <c r="GUV104" s="81"/>
      <c r="GUW104" s="81"/>
      <c r="GUX104" s="81"/>
      <c r="GUY104" s="81"/>
      <c r="GUZ104" s="81"/>
      <c r="GVA104" s="81"/>
      <c r="GVB104" s="81"/>
      <c r="GVC104" s="81"/>
      <c r="GVD104" s="81"/>
      <c r="GVE104" s="81"/>
      <c r="GVF104" s="81"/>
      <c r="GVG104" s="81"/>
      <c r="GVH104" s="81"/>
      <c r="GVI104" s="81"/>
      <c r="GVJ104" s="81"/>
      <c r="GVK104" s="81"/>
      <c r="GVL104" s="81"/>
      <c r="GVM104" s="81"/>
      <c r="GVN104" s="81"/>
      <c r="GVO104" s="81"/>
      <c r="GVP104" s="81"/>
      <c r="GVQ104" s="81"/>
      <c r="GVR104" s="81"/>
      <c r="GVS104" s="81"/>
      <c r="GVT104" s="81"/>
      <c r="GVU104" s="81"/>
      <c r="GVV104" s="81"/>
      <c r="GVW104" s="81"/>
      <c r="GVX104" s="81"/>
      <c r="GVY104" s="81"/>
      <c r="GVZ104" s="81"/>
      <c r="GWA104" s="81"/>
      <c r="GWB104" s="81"/>
      <c r="GWC104" s="81"/>
      <c r="GWD104" s="81"/>
      <c r="GWE104" s="81"/>
      <c r="GWF104" s="81"/>
      <c r="GWG104" s="81"/>
      <c r="GWH104" s="81"/>
      <c r="GWI104" s="81"/>
      <c r="GWJ104" s="81"/>
      <c r="GWK104" s="81"/>
      <c r="GWL104" s="81"/>
      <c r="GWM104" s="81"/>
      <c r="GWN104" s="81"/>
      <c r="GWO104" s="81"/>
      <c r="GWP104" s="81"/>
      <c r="GWQ104" s="81"/>
      <c r="GWR104" s="81"/>
      <c r="GWS104" s="81"/>
      <c r="GWT104" s="81"/>
      <c r="GWU104" s="81"/>
      <c r="GWV104" s="81"/>
      <c r="GWW104" s="81"/>
      <c r="GWX104" s="81"/>
      <c r="GWY104" s="81"/>
      <c r="GWZ104" s="81"/>
      <c r="GXA104" s="81"/>
      <c r="GXB104" s="81"/>
      <c r="GXC104" s="81"/>
      <c r="GXD104" s="81"/>
      <c r="GXE104" s="81"/>
      <c r="GXF104" s="81"/>
      <c r="GXG104" s="81"/>
      <c r="GXH104" s="81"/>
      <c r="GXI104" s="81"/>
      <c r="GXJ104" s="81"/>
      <c r="GXK104" s="81"/>
      <c r="GXL104" s="81"/>
      <c r="GXM104" s="81"/>
      <c r="GXN104" s="81"/>
      <c r="GXO104" s="81"/>
      <c r="GXP104" s="81"/>
      <c r="GXQ104" s="81"/>
      <c r="GXR104" s="81"/>
      <c r="GXS104" s="81"/>
      <c r="GXT104" s="81"/>
      <c r="GXU104" s="81"/>
      <c r="GXV104" s="81"/>
      <c r="GXW104" s="81"/>
      <c r="GXX104" s="81"/>
      <c r="GXY104" s="81"/>
      <c r="GXZ104" s="81"/>
      <c r="GYA104" s="81"/>
      <c r="GYB104" s="81"/>
      <c r="GYC104" s="81"/>
      <c r="GYD104" s="81"/>
      <c r="GYE104" s="81"/>
      <c r="GYF104" s="81"/>
      <c r="GYG104" s="81"/>
      <c r="GYH104" s="81"/>
      <c r="GYI104" s="81"/>
      <c r="GYJ104" s="81"/>
      <c r="GYK104" s="81"/>
      <c r="GYL104" s="81"/>
      <c r="GYM104" s="81"/>
      <c r="GYN104" s="81"/>
      <c r="GYO104" s="81"/>
      <c r="GYP104" s="81"/>
      <c r="GYQ104" s="81"/>
      <c r="GYR104" s="81"/>
      <c r="GYS104" s="81"/>
      <c r="GYT104" s="81"/>
      <c r="GYU104" s="81"/>
      <c r="GYV104" s="81"/>
      <c r="GYW104" s="81"/>
      <c r="GYX104" s="81"/>
      <c r="GYY104" s="81"/>
      <c r="GYZ104" s="81"/>
      <c r="GZA104" s="81"/>
      <c r="GZB104" s="81"/>
      <c r="GZC104" s="81"/>
      <c r="GZD104" s="81"/>
      <c r="GZE104" s="81"/>
      <c r="GZF104" s="81"/>
      <c r="GZG104" s="81"/>
      <c r="GZH104" s="81"/>
      <c r="GZI104" s="81"/>
      <c r="GZJ104" s="81"/>
      <c r="GZK104" s="81"/>
      <c r="GZL104" s="81"/>
      <c r="GZM104" s="81"/>
      <c r="GZN104" s="81"/>
      <c r="GZO104" s="81"/>
      <c r="GZP104" s="81"/>
      <c r="GZQ104" s="81"/>
      <c r="GZR104" s="81"/>
      <c r="GZS104" s="81"/>
      <c r="GZT104" s="81"/>
      <c r="GZU104" s="81"/>
      <c r="GZV104" s="81"/>
      <c r="GZW104" s="81"/>
      <c r="GZX104" s="81"/>
      <c r="GZY104" s="81"/>
      <c r="GZZ104" s="81"/>
      <c r="HAA104" s="81"/>
      <c r="HAB104" s="81"/>
      <c r="HAC104" s="81"/>
      <c r="HAD104" s="81"/>
      <c r="HAE104" s="81"/>
      <c r="HAF104" s="81"/>
      <c r="HAG104" s="81"/>
      <c r="HAH104" s="81"/>
      <c r="HAI104" s="81"/>
      <c r="HAJ104" s="81"/>
      <c r="HAK104" s="81"/>
      <c r="HAL104" s="81"/>
      <c r="HAM104" s="81"/>
      <c r="HAN104" s="81"/>
      <c r="HAO104" s="81"/>
      <c r="HAP104" s="81"/>
      <c r="HAQ104" s="81"/>
      <c r="HAR104" s="81"/>
      <c r="HAS104" s="81"/>
      <c r="HAT104" s="81"/>
      <c r="HAU104" s="81"/>
      <c r="HAV104" s="81"/>
      <c r="HAW104" s="81"/>
      <c r="HAX104" s="81"/>
      <c r="HAY104" s="81"/>
      <c r="HAZ104" s="81"/>
      <c r="HBA104" s="81"/>
      <c r="HBB104" s="81"/>
      <c r="HBC104" s="81"/>
      <c r="HBD104" s="81"/>
      <c r="HBE104" s="81"/>
      <c r="HBF104" s="81"/>
      <c r="HBG104" s="81"/>
      <c r="HBH104" s="81"/>
      <c r="HBI104" s="81"/>
      <c r="HBJ104" s="81"/>
      <c r="HBK104" s="81"/>
      <c r="HBL104" s="81"/>
      <c r="HBM104" s="81"/>
      <c r="HBN104" s="81"/>
      <c r="HBO104" s="81"/>
      <c r="HBP104" s="81"/>
      <c r="HBQ104" s="81"/>
      <c r="HBR104" s="81"/>
      <c r="HBS104" s="81"/>
      <c r="HBT104" s="81"/>
      <c r="HBU104" s="81"/>
      <c r="HBV104" s="81"/>
      <c r="HBW104" s="81"/>
      <c r="HBX104" s="81"/>
      <c r="HBY104" s="81"/>
      <c r="HBZ104" s="81"/>
      <c r="HCA104" s="81"/>
      <c r="HCB104" s="81"/>
      <c r="HCC104" s="81"/>
      <c r="HCD104" s="81"/>
      <c r="HCE104" s="81"/>
      <c r="HCF104" s="81"/>
      <c r="HCG104" s="81"/>
      <c r="HCH104" s="81"/>
      <c r="HCI104" s="81"/>
      <c r="HCJ104" s="81"/>
      <c r="HCK104" s="81"/>
      <c r="HCL104" s="81"/>
      <c r="HCM104" s="81"/>
      <c r="HCN104" s="81"/>
      <c r="HCO104" s="81"/>
      <c r="HCP104" s="81"/>
      <c r="HCQ104" s="81"/>
      <c r="HCR104" s="81"/>
      <c r="HCS104" s="81"/>
      <c r="HCT104" s="81"/>
      <c r="HCU104" s="81"/>
      <c r="HCV104" s="81"/>
      <c r="HCW104" s="81"/>
      <c r="HCX104" s="81"/>
      <c r="HCY104" s="81"/>
      <c r="HCZ104" s="81"/>
      <c r="HDA104" s="81"/>
      <c r="HDB104" s="81"/>
      <c r="HDC104" s="81"/>
      <c r="HDD104" s="81"/>
      <c r="HDE104" s="81"/>
      <c r="HDF104" s="81"/>
      <c r="HDG104" s="81"/>
      <c r="HDH104" s="81"/>
      <c r="HDI104" s="81"/>
      <c r="HDJ104" s="81"/>
      <c r="HDK104" s="81"/>
      <c r="HDL104" s="81"/>
      <c r="HDM104" s="81"/>
      <c r="HDN104" s="81"/>
      <c r="HDO104" s="81"/>
      <c r="HDP104" s="81"/>
      <c r="HDQ104" s="81"/>
      <c r="HDR104" s="81"/>
      <c r="HDS104" s="81"/>
      <c r="HDT104" s="81"/>
      <c r="HDU104" s="81"/>
      <c r="HDV104" s="81"/>
      <c r="HDW104" s="81"/>
      <c r="HDX104" s="81"/>
      <c r="HDY104" s="81"/>
      <c r="HDZ104" s="81"/>
      <c r="HEA104" s="81"/>
      <c r="HEB104" s="81"/>
      <c r="HEC104" s="81"/>
      <c r="HED104" s="81"/>
      <c r="HEE104" s="81"/>
      <c r="HEF104" s="81"/>
      <c r="HEG104" s="81"/>
      <c r="HEH104" s="81"/>
      <c r="HEI104" s="81"/>
      <c r="HEJ104" s="81"/>
      <c r="HEK104" s="81"/>
      <c r="HEL104" s="81"/>
      <c r="HEM104" s="81"/>
      <c r="HEN104" s="81"/>
      <c r="HEO104" s="81"/>
      <c r="HEP104" s="81"/>
      <c r="HEQ104" s="81"/>
      <c r="HER104" s="81"/>
      <c r="HES104" s="81"/>
      <c r="HET104" s="81"/>
      <c r="HEU104" s="81"/>
      <c r="HEV104" s="81"/>
      <c r="HEW104" s="81"/>
      <c r="HEX104" s="81"/>
      <c r="HEY104" s="81"/>
      <c r="HEZ104" s="81"/>
      <c r="HFA104" s="81"/>
      <c r="HFB104" s="81"/>
      <c r="HFC104" s="81"/>
      <c r="HFD104" s="81"/>
      <c r="HFE104" s="81"/>
      <c r="HFF104" s="81"/>
      <c r="HFG104" s="81"/>
      <c r="HFH104" s="81"/>
      <c r="HFI104" s="81"/>
      <c r="HFJ104" s="81"/>
      <c r="HFK104" s="81"/>
      <c r="HFL104" s="81"/>
      <c r="HFM104" s="81"/>
      <c r="HFN104" s="81"/>
      <c r="HFO104" s="81"/>
      <c r="HFP104" s="81"/>
      <c r="HFQ104" s="81"/>
      <c r="HFR104" s="81"/>
      <c r="HFS104" s="81"/>
      <c r="HFT104" s="81"/>
      <c r="HFU104" s="81"/>
      <c r="HFV104" s="81"/>
      <c r="HFW104" s="81"/>
      <c r="HFX104" s="81"/>
      <c r="HFY104" s="81"/>
      <c r="HFZ104" s="81"/>
      <c r="HGA104" s="81"/>
      <c r="HGB104" s="81"/>
      <c r="HGC104" s="81"/>
      <c r="HGD104" s="81"/>
      <c r="HGE104" s="81"/>
      <c r="HGF104" s="81"/>
      <c r="HGG104" s="81"/>
      <c r="HGH104" s="81"/>
      <c r="HGI104" s="81"/>
      <c r="HGJ104" s="81"/>
      <c r="HGK104" s="81"/>
      <c r="HGL104" s="81"/>
      <c r="HGM104" s="81"/>
      <c r="HGN104" s="81"/>
      <c r="HGO104" s="81"/>
      <c r="HGP104" s="81"/>
      <c r="HGQ104" s="81"/>
      <c r="HGR104" s="81"/>
      <c r="HGS104" s="81"/>
      <c r="HGT104" s="81"/>
      <c r="HGU104" s="81"/>
      <c r="HGV104" s="81"/>
      <c r="HGW104" s="81"/>
      <c r="HGX104" s="81"/>
      <c r="HGY104" s="81"/>
      <c r="HGZ104" s="81"/>
      <c r="HHA104" s="81"/>
      <c r="HHB104" s="81"/>
      <c r="HHC104" s="81"/>
      <c r="HHD104" s="81"/>
      <c r="HHE104" s="81"/>
      <c r="HHF104" s="81"/>
      <c r="HHG104" s="81"/>
      <c r="HHH104" s="81"/>
      <c r="HHI104" s="81"/>
      <c r="HHJ104" s="81"/>
      <c r="HHK104" s="81"/>
      <c r="HHL104" s="81"/>
      <c r="HHM104" s="81"/>
      <c r="HHN104" s="81"/>
      <c r="HHO104" s="81"/>
      <c r="HHP104" s="81"/>
      <c r="HHQ104" s="81"/>
      <c r="HHR104" s="81"/>
      <c r="HHS104" s="81"/>
      <c r="HHT104" s="81"/>
      <c r="HHU104" s="81"/>
      <c r="HHV104" s="81"/>
      <c r="HHW104" s="81"/>
      <c r="HHX104" s="81"/>
      <c r="HHY104" s="81"/>
      <c r="HHZ104" s="81"/>
      <c r="HIA104" s="81"/>
      <c r="HIB104" s="81"/>
      <c r="HIC104" s="81"/>
      <c r="HID104" s="81"/>
      <c r="HIE104" s="81"/>
      <c r="HIF104" s="81"/>
      <c r="HIG104" s="81"/>
      <c r="HIH104" s="81"/>
      <c r="HII104" s="81"/>
      <c r="HIJ104" s="81"/>
      <c r="HIK104" s="81"/>
      <c r="HIL104" s="81"/>
      <c r="HIM104" s="81"/>
      <c r="HIN104" s="81"/>
      <c r="HIO104" s="81"/>
      <c r="HIP104" s="81"/>
      <c r="HIQ104" s="81"/>
      <c r="HIR104" s="81"/>
      <c r="HIS104" s="81"/>
      <c r="HIT104" s="81"/>
      <c r="HIU104" s="81"/>
      <c r="HIV104" s="81"/>
      <c r="HIW104" s="81"/>
      <c r="HIX104" s="81"/>
      <c r="HIY104" s="81"/>
      <c r="HIZ104" s="81"/>
      <c r="HJA104" s="81"/>
      <c r="HJB104" s="81"/>
      <c r="HJC104" s="81"/>
      <c r="HJD104" s="81"/>
      <c r="HJE104" s="81"/>
      <c r="HJF104" s="81"/>
      <c r="HJG104" s="81"/>
      <c r="HJH104" s="81"/>
      <c r="HJI104" s="81"/>
      <c r="HJJ104" s="81"/>
      <c r="HJK104" s="81"/>
      <c r="HJL104" s="81"/>
      <c r="HJM104" s="81"/>
      <c r="HJN104" s="81"/>
      <c r="HJO104" s="81"/>
      <c r="HJP104" s="81"/>
      <c r="HJQ104" s="81"/>
      <c r="HJR104" s="81"/>
      <c r="HJS104" s="81"/>
      <c r="HJT104" s="81"/>
      <c r="HJU104" s="81"/>
      <c r="HJV104" s="81"/>
      <c r="HJW104" s="81"/>
      <c r="HJX104" s="81"/>
      <c r="HJY104" s="81"/>
      <c r="HJZ104" s="81"/>
      <c r="HKA104" s="81"/>
      <c r="HKB104" s="81"/>
      <c r="HKC104" s="81"/>
      <c r="HKD104" s="81"/>
      <c r="HKE104" s="81"/>
      <c r="HKF104" s="81"/>
      <c r="HKG104" s="81"/>
      <c r="HKH104" s="81"/>
      <c r="HKI104" s="81"/>
      <c r="HKJ104" s="81"/>
      <c r="HKK104" s="81"/>
      <c r="HKL104" s="81"/>
      <c r="HKM104" s="81"/>
      <c r="HKN104" s="81"/>
      <c r="HKO104" s="81"/>
      <c r="HKP104" s="81"/>
      <c r="HKQ104" s="81"/>
      <c r="HKR104" s="81"/>
      <c r="HKS104" s="81"/>
      <c r="HKT104" s="81"/>
      <c r="HKU104" s="81"/>
      <c r="HKV104" s="81"/>
      <c r="HKW104" s="81"/>
      <c r="HKX104" s="81"/>
      <c r="HKY104" s="81"/>
      <c r="HKZ104" s="81"/>
      <c r="HLA104" s="81"/>
      <c r="HLB104" s="81"/>
      <c r="HLC104" s="81"/>
      <c r="HLD104" s="81"/>
      <c r="HLE104" s="81"/>
      <c r="HLF104" s="81"/>
      <c r="HLG104" s="81"/>
      <c r="HLH104" s="81"/>
      <c r="HLI104" s="81"/>
      <c r="HLJ104" s="81"/>
      <c r="HLK104" s="81"/>
      <c r="HLL104" s="81"/>
      <c r="HLM104" s="81"/>
      <c r="HLN104" s="81"/>
      <c r="HLO104" s="81"/>
      <c r="HLP104" s="81"/>
      <c r="HLQ104" s="81"/>
      <c r="HLR104" s="81"/>
      <c r="HLS104" s="81"/>
      <c r="HLT104" s="81"/>
      <c r="HLU104" s="81"/>
      <c r="HLV104" s="81"/>
      <c r="HLW104" s="81"/>
      <c r="HLX104" s="81"/>
      <c r="HLY104" s="81"/>
      <c r="HLZ104" s="81"/>
      <c r="HMA104" s="81"/>
      <c r="HMB104" s="81"/>
      <c r="HMC104" s="81"/>
      <c r="HMD104" s="81"/>
      <c r="HME104" s="81"/>
      <c r="HMF104" s="81"/>
      <c r="HMG104" s="81"/>
      <c r="HMH104" s="81"/>
      <c r="HMI104" s="81"/>
      <c r="HMJ104" s="81"/>
      <c r="HMK104" s="81"/>
      <c r="HML104" s="81"/>
      <c r="HMM104" s="81"/>
      <c r="HMN104" s="81"/>
      <c r="HMO104" s="81"/>
      <c r="HMP104" s="81"/>
      <c r="HMQ104" s="81"/>
      <c r="HMR104" s="81"/>
      <c r="HMS104" s="81"/>
      <c r="HMT104" s="81"/>
      <c r="HMU104" s="81"/>
      <c r="HMV104" s="81"/>
      <c r="HMW104" s="81"/>
      <c r="HMX104" s="81"/>
      <c r="HMY104" s="81"/>
      <c r="HMZ104" s="81"/>
      <c r="HNA104" s="81"/>
      <c r="HNB104" s="81"/>
      <c r="HNC104" s="81"/>
      <c r="HND104" s="81"/>
      <c r="HNE104" s="81"/>
      <c r="HNF104" s="81"/>
      <c r="HNG104" s="81"/>
      <c r="HNH104" s="81"/>
      <c r="HNI104" s="81"/>
      <c r="HNJ104" s="81"/>
      <c r="HNK104" s="81"/>
      <c r="HNL104" s="81"/>
      <c r="HNM104" s="81"/>
      <c r="HNN104" s="81"/>
      <c r="HNO104" s="81"/>
      <c r="HNP104" s="81"/>
      <c r="HNQ104" s="81"/>
      <c r="HNR104" s="81"/>
      <c r="HNS104" s="81"/>
      <c r="HNT104" s="81"/>
      <c r="HNU104" s="81"/>
      <c r="HNV104" s="81"/>
      <c r="HNW104" s="81"/>
      <c r="HNX104" s="81"/>
      <c r="HNY104" s="81"/>
      <c r="HNZ104" s="81"/>
      <c r="HOA104" s="81"/>
      <c r="HOB104" s="81"/>
      <c r="HOC104" s="81"/>
      <c r="HOD104" s="81"/>
      <c r="HOE104" s="81"/>
      <c r="HOF104" s="81"/>
      <c r="HOG104" s="81"/>
      <c r="HOH104" s="81"/>
      <c r="HOI104" s="81"/>
      <c r="HOJ104" s="81"/>
      <c r="HOK104" s="81"/>
      <c r="HOL104" s="81"/>
      <c r="HOM104" s="81"/>
      <c r="HON104" s="81"/>
      <c r="HOO104" s="81"/>
      <c r="HOP104" s="81"/>
      <c r="HOQ104" s="81"/>
      <c r="HOR104" s="81"/>
      <c r="HOS104" s="81"/>
      <c r="HOT104" s="81"/>
      <c r="HOU104" s="81"/>
      <c r="HOV104" s="81"/>
      <c r="HOW104" s="81"/>
      <c r="HOX104" s="81"/>
      <c r="HOY104" s="81"/>
      <c r="HOZ104" s="81"/>
      <c r="HPA104" s="81"/>
      <c r="HPB104" s="81"/>
      <c r="HPC104" s="81"/>
      <c r="HPD104" s="81"/>
      <c r="HPE104" s="81"/>
      <c r="HPF104" s="81"/>
      <c r="HPG104" s="81"/>
      <c r="HPH104" s="81"/>
      <c r="HPI104" s="81"/>
      <c r="HPJ104" s="81"/>
      <c r="HPK104" s="81"/>
      <c r="HPL104" s="81"/>
      <c r="HPM104" s="81"/>
      <c r="HPN104" s="81"/>
      <c r="HPO104" s="81"/>
      <c r="HPP104" s="81"/>
      <c r="HPQ104" s="81"/>
      <c r="HPR104" s="81"/>
      <c r="HPS104" s="81"/>
      <c r="HPT104" s="81"/>
      <c r="HPU104" s="81"/>
      <c r="HPV104" s="81"/>
      <c r="HPW104" s="81"/>
      <c r="HPX104" s="81"/>
      <c r="HPY104" s="81"/>
      <c r="HPZ104" s="81"/>
      <c r="HQA104" s="81"/>
      <c r="HQB104" s="81"/>
      <c r="HQC104" s="81"/>
      <c r="HQD104" s="81"/>
      <c r="HQE104" s="81"/>
      <c r="HQF104" s="81"/>
      <c r="HQG104" s="81"/>
      <c r="HQH104" s="81"/>
      <c r="HQI104" s="81"/>
      <c r="HQJ104" s="81"/>
      <c r="HQK104" s="81"/>
      <c r="HQL104" s="81"/>
      <c r="HQM104" s="81"/>
      <c r="HQN104" s="81"/>
      <c r="HQO104" s="81"/>
      <c r="HQP104" s="81"/>
      <c r="HQQ104" s="81"/>
      <c r="HQR104" s="81"/>
      <c r="HQS104" s="81"/>
      <c r="HQT104" s="81"/>
      <c r="HQU104" s="81"/>
      <c r="HQV104" s="81"/>
      <c r="HQW104" s="81"/>
      <c r="HQX104" s="81"/>
      <c r="HQY104" s="81"/>
      <c r="HQZ104" s="81"/>
      <c r="HRA104" s="81"/>
      <c r="HRB104" s="81"/>
      <c r="HRC104" s="81"/>
      <c r="HRD104" s="81"/>
      <c r="HRE104" s="81"/>
      <c r="HRF104" s="81"/>
      <c r="HRG104" s="81"/>
      <c r="HRH104" s="81"/>
      <c r="HRI104" s="81"/>
      <c r="HRJ104" s="81"/>
      <c r="HRK104" s="81"/>
      <c r="HRL104" s="81"/>
      <c r="HRM104" s="81"/>
      <c r="HRN104" s="81"/>
      <c r="HRO104" s="81"/>
      <c r="HRP104" s="81"/>
      <c r="HRQ104" s="81"/>
      <c r="HRR104" s="81"/>
      <c r="HRS104" s="81"/>
      <c r="HRT104" s="81"/>
      <c r="HRU104" s="81"/>
      <c r="HRV104" s="81"/>
      <c r="HRW104" s="81"/>
      <c r="HRX104" s="81"/>
      <c r="HRY104" s="81"/>
      <c r="HRZ104" s="81"/>
      <c r="HSA104" s="81"/>
      <c r="HSB104" s="81"/>
      <c r="HSC104" s="81"/>
      <c r="HSD104" s="81"/>
      <c r="HSE104" s="81"/>
      <c r="HSF104" s="81"/>
      <c r="HSG104" s="81"/>
      <c r="HSH104" s="81"/>
      <c r="HSI104" s="81"/>
      <c r="HSJ104" s="81"/>
      <c r="HSK104" s="81"/>
      <c r="HSL104" s="81"/>
      <c r="HSM104" s="81"/>
      <c r="HSN104" s="81"/>
      <c r="HSO104" s="81"/>
      <c r="HSP104" s="81"/>
      <c r="HSQ104" s="81"/>
      <c r="HSR104" s="81"/>
      <c r="HSS104" s="81"/>
      <c r="HST104" s="81"/>
      <c r="HSU104" s="81"/>
      <c r="HSV104" s="81"/>
      <c r="HSW104" s="81"/>
      <c r="HSX104" s="81"/>
      <c r="HSY104" s="81"/>
      <c r="HSZ104" s="81"/>
      <c r="HTA104" s="81"/>
      <c r="HTB104" s="81"/>
      <c r="HTC104" s="81"/>
      <c r="HTD104" s="81"/>
      <c r="HTE104" s="81"/>
      <c r="HTF104" s="81"/>
      <c r="HTG104" s="81"/>
      <c r="HTH104" s="81"/>
      <c r="HTI104" s="81"/>
      <c r="HTJ104" s="81"/>
      <c r="HTK104" s="81"/>
      <c r="HTL104" s="81"/>
      <c r="HTM104" s="81"/>
      <c r="HTN104" s="81"/>
      <c r="HTO104" s="81"/>
      <c r="HTP104" s="81"/>
      <c r="HTQ104" s="81"/>
      <c r="HTR104" s="81"/>
      <c r="HTS104" s="81"/>
      <c r="HTT104" s="81"/>
      <c r="HTU104" s="81"/>
      <c r="HTV104" s="81"/>
      <c r="HTW104" s="81"/>
      <c r="HTX104" s="81"/>
      <c r="HTY104" s="81"/>
      <c r="HTZ104" s="81"/>
      <c r="HUA104" s="81"/>
      <c r="HUB104" s="81"/>
      <c r="HUC104" s="81"/>
      <c r="HUD104" s="81"/>
      <c r="HUE104" s="81"/>
      <c r="HUF104" s="81"/>
      <c r="HUG104" s="81"/>
      <c r="HUH104" s="81"/>
      <c r="HUI104" s="81"/>
      <c r="HUJ104" s="81"/>
      <c r="HUK104" s="81"/>
      <c r="HUL104" s="81"/>
      <c r="HUM104" s="81"/>
      <c r="HUN104" s="81"/>
      <c r="HUO104" s="81"/>
      <c r="HUP104" s="81"/>
      <c r="HUQ104" s="81"/>
      <c r="HUR104" s="81"/>
      <c r="HUS104" s="81"/>
      <c r="HUT104" s="81"/>
      <c r="HUU104" s="81"/>
      <c r="HUV104" s="81"/>
      <c r="HUW104" s="81"/>
      <c r="HUX104" s="81"/>
      <c r="HUY104" s="81"/>
      <c r="HUZ104" s="81"/>
      <c r="HVA104" s="81"/>
      <c r="HVB104" s="81"/>
      <c r="HVC104" s="81"/>
      <c r="HVD104" s="81"/>
      <c r="HVE104" s="81"/>
      <c r="HVF104" s="81"/>
      <c r="HVG104" s="81"/>
      <c r="HVH104" s="81"/>
      <c r="HVI104" s="81"/>
      <c r="HVJ104" s="81"/>
      <c r="HVK104" s="81"/>
      <c r="HVL104" s="81"/>
      <c r="HVM104" s="81"/>
      <c r="HVN104" s="81"/>
      <c r="HVO104" s="81"/>
      <c r="HVP104" s="81"/>
      <c r="HVQ104" s="81"/>
      <c r="HVR104" s="81"/>
      <c r="HVS104" s="81"/>
      <c r="HVT104" s="81"/>
      <c r="HVU104" s="81"/>
      <c r="HVV104" s="81"/>
      <c r="HVW104" s="81"/>
      <c r="HVX104" s="81"/>
      <c r="HVY104" s="81"/>
      <c r="HVZ104" s="81"/>
      <c r="HWA104" s="81"/>
      <c r="HWB104" s="81"/>
      <c r="HWC104" s="81"/>
      <c r="HWD104" s="81"/>
      <c r="HWE104" s="81"/>
      <c r="HWF104" s="81"/>
      <c r="HWG104" s="81"/>
      <c r="HWH104" s="81"/>
      <c r="HWI104" s="81"/>
      <c r="HWJ104" s="81"/>
      <c r="HWK104" s="81"/>
      <c r="HWL104" s="81"/>
      <c r="HWM104" s="81"/>
      <c r="HWN104" s="81"/>
      <c r="HWO104" s="81"/>
      <c r="HWP104" s="81"/>
      <c r="HWQ104" s="81"/>
      <c r="HWR104" s="81"/>
      <c r="HWS104" s="81"/>
      <c r="HWT104" s="81"/>
      <c r="HWU104" s="81"/>
      <c r="HWV104" s="81"/>
      <c r="HWW104" s="81"/>
      <c r="HWX104" s="81"/>
      <c r="HWY104" s="81"/>
      <c r="HWZ104" s="81"/>
      <c r="HXA104" s="81"/>
      <c r="HXB104" s="81"/>
      <c r="HXC104" s="81"/>
      <c r="HXD104" s="81"/>
      <c r="HXE104" s="81"/>
      <c r="HXF104" s="81"/>
      <c r="HXG104" s="81"/>
      <c r="HXH104" s="81"/>
      <c r="HXI104" s="81"/>
      <c r="HXJ104" s="81"/>
      <c r="HXK104" s="81"/>
      <c r="HXL104" s="81"/>
      <c r="HXM104" s="81"/>
      <c r="HXN104" s="81"/>
      <c r="HXO104" s="81"/>
      <c r="HXP104" s="81"/>
      <c r="HXQ104" s="81"/>
      <c r="HXR104" s="81"/>
      <c r="HXS104" s="81"/>
      <c r="HXT104" s="81"/>
      <c r="HXU104" s="81"/>
      <c r="HXV104" s="81"/>
      <c r="HXW104" s="81"/>
      <c r="HXX104" s="81"/>
      <c r="HXY104" s="81"/>
      <c r="HXZ104" s="81"/>
      <c r="HYA104" s="81"/>
      <c r="HYB104" s="81"/>
      <c r="HYC104" s="81"/>
      <c r="HYD104" s="81"/>
      <c r="HYE104" s="81"/>
      <c r="HYF104" s="81"/>
      <c r="HYG104" s="81"/>
      <c r="HYH104" s="81"/>
      <c r="HYI104" s="81"/>
      <c r="HYJ104" s="81"/>
      <c r="HYK104" s="81"/>
      <c r="HYL104" s="81"/>
      <c r="HYM104" s="81"/>
      <c r="HYN104" s="81"/>
      <c r="HYO104" s="81"/>
      <c r="HYP104" s="81"/>
      <c r="HYQ104" s="81"/>
      <c r="HYR104" s="81"/>
      <c r="HYS104" s="81"/>
      <c r="HYT104" s="81"/>
      <c r="HYU104" s="81"/>
      <c r="HYV104" s="81"/>
      <c r="HYW104" s="81"/>
      <c r="HYX104" s="81"/>
      <c r="HYY104" s="81"/>
      <c r="HYZ104" s="81"/>
      <c r="HZA104" s="81"/>
      <c r="HZB104" s="81"/>
      <c r="HZC104" s="81"/>
      <c r="HZD104" s="81"/>
      <c r="HZE104" s="81"/>
      <c r="HZF104" s="81"/>
      <c r="HZG104" s="81"/>
      <c r="HZH104" s="81"/>
      <c r="HZI104" s="81"/>
      <c r="HZJ104" s="81"/>
      <c r="HZK104" s="81"/>
      <c r="HZL104" s="81"/>
      <c r="HZM104" s="81"/>
      <c r="HZN104" s="81"/>
      <c r="HZO104" s="81"/>
      <c r="HZP104" s="81"/>
      <c r="HZQ104" s="81"/>
      <c r="HZR104" s="81"/>
      <c r="HZS104" s="81"/>
      <c r="HZT104" s="81"/>
      <c r="HZU104" s="81"/>
      <c r="HZV104" s="81"/>
      <c r="HZW104" s="81"/>
      <c r="HZX104" s="81"/>
      <c r="HZY104" s="81"/>
      <c r="HZZ104" s="81"/>
      <c r="IAA104" s="81"/>
      <c r="IAB104" s="81"/>
      <c r="IAC104" s="81"/>
      <c r="IAD104" s="81"/>
      <c r="IAE104" s="81"/>
      <c r="IAF104" s="81"/>
      <c r="IAG104" s="81"/>
      <c r="IAH104" s="81"/>
      <c r="IAI104" s="81"/>
      <c r="IAJ104" s="81"/>
      <c r="IAK104" s="81"/>
      <c r="IAL104" s="81"/>
      <c r="IAM104" s="81"/>
      <c r="IAN104" s="81"/>
      <c r="IAO104" s="81"/>
      <c r="IAP104" s="81"/>
      <c r="IAQ104" s="81"/>
      <c r="IAR104" s="81"/>
      <c r="IAS104" s="81"/>
      <c r="IAT104" s="81"/>
      <c r="IAU104" s="81"/>
      <c r="IAV104" s="81"/>
      <c r="IAW104" s="81"/>
      <c r="IAX104" s="81"/>
      <c r="IAY104" s="81"/>
      <c r="IAZ104" s="81"/>
      <c r="IBA104" s="81"/>
      <c r="IBB104" s="81"/>
      <c r="IBC104" s="81"/>
      <c r="IBD104" s="81"/>
      <c r="IBE104" s="81"/>
      <c r="IBF104" s="81"/>
      <c r="IBG104" s="81"/>
      <c r="IBH104" s="81"/>
      <c r="IBI104" s="81"/>
      <c r="IBJ104" s="81"/>
      <c r="IBK104" s="81"/>
      <c r="IBL104" s="81"/>
      <c r="IBM104" s="81"/>
      <c r="IBN104" s="81"/>
      <c r="IBO104" s="81"/>
      <c r="IBP104" s="81"/>
      <c r="IBQ104" s="81"/>
      <c r="IBR104" s="81"/>
      <c r="IBS104" s="81"/>
      <c r="IBT104" s="81"/>
      <c r="IBU104" s="81"/>
      <c r="IBV104" s="81"/>
      <c r="IBW104" s="81"/>
      <c r="IBX104" s="81"/>
      <c r="IBY104" s="81"/>
      <c r="IBZ104" s="81"/>
      <c r="ICA104" s="81"/>
      <c r="ICB104" s="81"/>
      <c r="ICC104" s="81"/>
      <c r="ICD104" s="81"/>
      <c r="ICE104" s="81"/>
      <c r="ICF104" s="81"/>
      <c r="ICG104" s="81"/>
      <c r="ICH104" s="81"/>
      <c r="ICI104" s="81"/>
      <c r="ICJ104" s="81"/>
      <c r="ICK104" s="81"/>
      <c r="ICL104" s="81"/>
      <c r="ICM104" s="81"/>
      <c r="ICN104" s="81"/>
      <c r="ICO104" s="81"/>
      <c r="ICP104" s="81"/>
      <c r="ICQ104" s="81"/>
      <c r="ICR104" s="81"/>
      <c r="ICS104" s="81"/>
      <c r="ICT104" s="81"/>
      <c r="ICU104" s="81"/>
      <c r="ICV104" s="81"/>
      <c r="ICW104" s="81"/>
      <c r="ICX104" s="81"/>
      <c r="ICY104" s="81"/>
      <c r="ICZ104" s="81"/>
      <c r="IDA104" s="81"/>
      <c r="IDB104" s="81"/>
      <c r="IDC104" s="81"/>
      <c r="IDD104" s="81"/>
      <c r="IDE104" s="81"/>
      <c r="IDF104" s="81"/>
      <c r="IDG104" s="81"/>
      <c r="IDH104" s="81"/>
      <c r="IDI104" s="81"/>
      <c r="IDJ104" s="81"/>
      <c r="IDK104" s="81"/>
      <c r="IDL104" s="81"/>
      <c r="IDM104" s="81"/>
      <c r="IDN104" s="81"/>
      <c r="IDO104" s="81"/>
      <c r="IDP104" s="81"/>
      <c r="IDQ104" s="81"/>
      <c r="IDR104" s="81"/>
      <c r="IDS104" s="81"/>
      <c r="IDT104" s="81"/>
      <c r="IDU104" s="81"/>
      <c r="IDV104" s="81"/>
      <c r="IDW104" s="81"/>
      <c r="IDX104" s="81"/>
      <c r="IDY104" s="81"/>
      <c r="IDZ104" s="81"/>
      <c r="IEA104" s="81"/>
      <c r="IEB104" s="81"/>
      <c r="IEC104" s="81"/>
      <c r="IED104" s="81"/>
      <c r="IEE104" s="81"/>
      <c r="IEF104" s="81"/>
      <c r="IEG104" s="81"/>
      <c r="IEH104" s="81"/>
      <c r="IEI104" s="81"/>
      <c r="IEJ104" s="81"/>
      <c r="IEK104" s="81"/>
      <c r="IEL104" s="81"/>
      <c r="IEM104" s="81"/>
      <c r="IEN104" s="81"/>
      <c r="IEO104" s="81"/>
      <c r="IEP104" s="81"/>
      <c r="IEQ104" s="81"/>
      <c r="IER104" s="81"/>
      <c r="IES104" s="81"/>
      <c r="IET104" s="81"/>
      <c r="IEU104" s="81"/>
      <c r="IEV104" s="81"/>
      <c r="IEW104" s="81"/>
      <c r="IEX104" s="81"/>
      <c r="IEY104" s="81"/>
      <c r="IEZ104" s="81"/>
      <c r="IFA104" s="81"/>
      <c r="IFB104" s="81"/>
      <c r="IFC104" s="81"/>
      <c r="IFD104" s="81"/>
      <c r="IFE104" s="81"/>
      <c r="IFF104" s="81"/>
      <c r="IFG104" s="81"/>
      <c r="IFH104" s="81"/>
      <c r="IFI104" s="81"/>
      <c r="IFJ104" s="81"/>
      <c r="IFK104" s="81"/>
      <c r="IFL104" s="81"/>
      <c r="IFM104" s="81"/>
      <c r="IFN104" s="81"/>
      <c r="IFO104" s="81"/>
      <c r="IFP104" s="81"/>
      <c r="IFQ104" s="81"/>
      <c r="IFR104" s="81"/>
      <c r="IFS104" s="81"/>
      <c r="IFT104" s="81"/>
      <c r="IFU104" s="81"/>
      <c r="IFV104" s="81"/>
      <c r="IFW104" s="81"/>
      <c r="IFX104" s="81"/>
      <c r="IFY104" s="81"/>
      <c r="IFZ104" s="81"/>
      <c r="IGA104" s="81"/>
      <c r="IGB104" s="81"/>
      <c r="IGC104" s="81"/>
      <c r="IGD104" s="81"/>
      <c r="IGE104" s="81"/>
      <c r="IGF104" s="81"/>
      <c r="IGG104" s="81"/>
      <c r="IGH104" s="81"/>
      <c r="IGI104" s="81"/>
      <c r="IGJ104" s="81"/>
      <c r="IGK104" s="81"/>
      <c r="IGL104" s="81"/>
      <c r="IGM104" s="81"/>
      <c r="IGN104" s="81"/>
      <c r="IGO104" s="81"/>
      <c r="IGP104" s="81"/>
      <c r="IGQ104" s="81"/>
      <c r="IGR104" s="81"/>
      <c r="IGS104" s="81"/>
      <c r="IGT104" s="81"/>
      <c r="IGU104" s="81"/>
      <c r="IGV104" s="81"/>
      <c r="IGW104" s="81"/>
      <c r="IGX104" s="81"/>
      <c r="IGY104" s="81"/>
      <c r="IGZ104" s="81"/>
      <c r="IHA104" s="81"/>
      <c r="IHB104" s="81"/>
      <c r="IHC104" s="81"/>
      <c r="IHD104" s="81"/>
      <c r="IHE104" s="81"/>
      <c r="IHF104" s="81"/>
      <c r="IHG104" s="81"/>
      <c r="IHH104" s="81"/>
      <c r="IHI104" s="81"/>
      <c r="IHJ104" s="81"/>
      <c r="IHK104" s="81"/>
      <c r="IHL104" s="81"/>
      <c r="IHM104" s="81"/>
      <c r="IHN104" s="81"/>
      <c r="IHO104" s="81"/>
      <c r="IHP104" s="81"/>
      <c r="IHQ104" s="81"/>
      <c r="IHR104" s="81"/>
      <c r="IHS104" s="81"/>
      <c r="IHT104" s="81"/>
      <c r="IHU104" s="81"/>
      <c r="IHV104" s="81"/>
      <c r="IHW104" s="81"/>
      <c r="IHX104" s="81"/>
      <c r="IHY104" s="81"/>
      <c r="IHZ104" s="81"/>
      <c r="IIA104" s="81"/>
      <c r="IIB104" s="81"/>
      <c r="IIC104" s="81"/>
      <c r="IID104" s="81"/>
      <c r="IIE104" s="81"/>
      <c r="IIF104" s="81"/>
      <c r="IIG104" s="81"/>
      <c r="IIH104" s="81"/>
      <c r="III104" s="81"/>
      <c r="IIJ104" s="81"/>
      <c r="IIK104" s="81"/>
      <c r="IIL104" s="81"/>
      <c r="IIM104" s="81"/>
      <c r="IIN104" s="81"/>
      <c r="IIO104" s="81"/>
      <c r="IIP104" s="81"/>
      <c r="IIQ104" s="81"/>
      <c r="IIR104" s="81"/>
      <c r="IIS104" s="81"/>
      <c r="IIT104" s="81"/>
      <c r="IIU104" s="81"/>
      <c r="IIV104" s="81"/>
      <c r="IIW104" s="81"/>
      <c r="IIX104" s="81"/>
      <c r="IIY104" s="81"/>
      <c r="IIZ104" s="81"/>
      <c r="IJA104" s="81"/>
      <c r="IJB104" s="81"/>
      <c r="IJC104" s="81"/>
      <c r="IJD104" s="81"/>
      <c r="IJE104" s="81"/>
      <c r="IJF104" s="81"/>
      <c r="IJG104" s="81"/>
      <c r="IJH104" s="81"/>
      <c r="IJI104" s="81"/>
      <c r="IJJ104" s="81"/>
      <c r="IJK104" s="81"/>
      <c r="IJL104" s="81"/>
      <c r="IJM104" s="81"/>
      <c r="IJN104" s="81"/>
      <c r="IJO104" s="81"/>
      <c r="IJP104" s="81"/>
      <c r="IJQ104" s="81"/>
      <c r="IJR104" s="81"/>
      <c r="IJS104" s="81"/>
      <c r="IJT104" s="81"/>
      <c r="IJU104" s="81"/>
      <c r="IJV104" s="81"/>
      <c r="IJW104" s="81"/>
      <c r="IJX104" s="81"/>
      <c r="IJY104" s="81"/>
      <c r="IJZ104" s="81"/>
      <c r="IKA104" s="81"/>
      <c r="IKB104" s="81"/>
      <c r="IKC104" s="81"/>
      <c r="IKD104" s="81"/>
      <c r="IKE104" s="81"/>
      <c r="IKF104" s="81"/>
      <c r="IKG104" s="81"/>
      <c r="IKH104" s="81"/>
      <c r="IKI104" s="81"/>
      <c r="IKJ104" s="81"/>
      <c r="IKK104" s="81"/>
      <c r="IKL104" s="81"/>
      <c r="IKM104" s="81"/>
      <c r="IKN104" s="81"/>
      <c r="IKO104" s="81"/>
      <c r="IKP104" s="81"/>
      <c r="IKQ104" s="81"/>
      <c r="IKR104" s="81"/>
      <c r="IKS104" s="81"/>
      <c r="IKT104" s="81"/>
      <c r="IKU104" s="81"/>
      <c r="IKV104" s="81"/>
      <c r="IKW104" s="81"/>
      <c r="IKX104" s="81"/>
      <c r="IKY104" s="81"/>
      <c r="IKZ104" s="81"/>
      <c r="ILA104" s="81"/>
      <c r="ILB104" s="81"/>
      <c r="ILC104" s="81"/>
      <c r="ILD104" s="81"/>
      <c r="ILE104" s="81"/>
      <c r="ILF104" s="81"/>
      <c r="ILG104" s="81"/>
      <c r="ILH104" s="81"/>
      <c r="ILI104" s="81"/>
      <c r="ILJ104" s="81"/>
      <c r="ILK104" s="81"/>
      <c r="ILL104" s="81"/>
      <c r="ILM104" s="81"/>
      <c r="ILN104" s="81"/>
      <c r="ILO104" s="81"/>
      <c r="ILP104" s="81"/>
      <c r="ILQ104" s="81"/>
      <c r="ILR104" s="81"/>
      <c r="ILS104" s="81"/>
      <c r="ILT104" s="81"/>
      <c r="ILU104" s="81"/>
      <c r="ILV104" s="81"/>
      <c r="ILW104" s="81"/>
      <c r="ILX104" s="81"/>
      <c r="ILY104" s="81"/>
      <c r="ILZ104" s="81"/>
      <c r="IMA104" s="81"/>
      <c r="IMB104" s="81"/>
      <c r="IMC104" s="81"/>
      <c r="IMD104" s="81"/>
      <c r="IME104" s="81"/>
      <c r="IMF104" s="81"/>
      <c r="IMG104" s="81"/>
      <c r="IMH104" s="81"/>
      <c r="IMI104" s="81"/>
      <c r="IMJ104" s="81"/>
      <c r="IMK104" s="81"/>
      <c r="IML104" s="81"/>
      <c r="IMM104" s="81"/>
      <c r="IMN104" s="81"/>
      <c r="IMO104" s="81"/>
      <c r="IMP104" s="81"/>
      <c r="IMQ104" s="81"/>
      <c r="IMR104" s="81"/>
      <c r="IMS104" s="81"/>
      <c r="IMT104" s="81"/>
      <c r="IMU104" s="81"/>
      <c r="IMV104" s="81"/>
      <c r="IMW104" s="81"/>
      <c r="IMX104" s="81"/>
      <c r="IMY104" s="81"/>
      <c r="IMZ104" s="81"/>
      <c r="INA104" s="81"/>
      <c r="INB104" s="81"/>
      <c r="INC104" s="81"/>
      <c r="IND104" s="81"/>
      <c r="INE104" s="81"/>
      <c r="INF104" s="81"/>
      <c r="ING104" s="81"/>
      <c r="INH104" s="81"/>
      <c r="INI104" s="81"/>
      <c r="INJ104" s="81"/>
      <c r="INK104" s="81"/>
      <c r="INL104" s="81"/>
      <c r="INM104" s="81"/>
      <c r="INN104" s="81"/>
      <c r="INO104" s="81"/>
      <c r="INP104" s="81"/>
      <c r="INQ104" s="81"/>
      <c r="INR104" s="81"/>
      <c r="INS104" s="81"/>
      <c r="INT104" s="81"/>
      <c r="INU104" s="81"/>
      <c r="INV104" s="81"/>
      <c r="INW104" s="81"/>
      <c r="INX104" s="81"/>
      <c r="INY104" s="81"/>
      <c r="INZ104" s="81"/>
      <c r="IOA104" s="81"/>
      <c r="IOB104" s="81"/>
      <c r="IOC104" s="81"/>
      <c r="IOD104" s="81"/>
      <c r="IOE104" s="81"/>
      <c r="IOF104" s="81"/>
      <c r="IOG104" s="81"/>
      <c r="IOH104" s="81"/>
      <c r="IOI104" s="81"/>
      <c r="IOJ104" s="81"/>
      <c r="IOK104" s="81"/>
      <c r="IOL104" s="81"/>
      <c r="IOM104" s="81"/>
      <c r="ION104" s="81"/>
      <c r="IOO104" s="81"/>
      <c r="IOP104" s="81"/>
      <c r="IOQ104" s="81"/>
      <c r="IOR104" s="81"/>
      <c r="IOS104" s="81"/>
      <c r="IOT104" s="81"/>
      <c r="IOU104" s="81"/>
      <c r="IOV104" s="81"/>
      <c r="IOW104" s="81"/>
      <c r="IOX104" s="81"/>
      <c r="IOY104" s="81"/>
      <c r="IOZ104" s="81"/>
      <c r="IPA104" s="81"/>
      <c r="IPB104" s="81"/>
      <c r="IPC104" s="81"/>
      <c r="IPD104" s="81"/>
      <c r="IPE104" s="81"/>
      <c r="IPF104" s="81"/>
      <c r="IPG104" s="81"/>
      <c r="IPH104" s="81"/>
      <c r="IPI104" s="81"/>
      <c r="IPJ104" s="81"/>
      <c r="IPK104" s="81"/>
      <c r="IPL104" s="81"/>
      <c r="IPM104" s="81"/>
      <c r="IPN104" s="81"/>
      <c r="IPO104" s="81"/>
      <c r="IPP104" s="81"/>
      <c r="IPQ104" s="81"/>
      <c r="IPR104" s="81"/>
      <c r="IPS104" s="81"/>
      <c r="IPT104" s="81"/>
      <c r="IPU104" s="81"/>
      <c r="IPV104" s="81"/>
      <c r="IPW104" s="81"/>
      <c r="IPX104" s="81"/>
      <c r="IPY104" s="81"/>
      <c r="IPZ104" s="81"/>
      <c r="IQA104" s="81"/>
      <c r="IQB104" s="81"/>
      <c r="IQC104" s="81"/>
      <c r="IQD104" s="81"/>
      <c r="IQE104" s="81"/>
      <c r="IQF104" s="81"/>
      <c r="IQG104" s="81"/>
      <c r="IQH104" s="81"/>
      <c r="IQI104" s="81"/>
      <c r="IQJ104" s="81"/>
      <c r="IQK104" s="81"/>
      <c r="IQL104" s="81"/>
      <c r="IQM104" s="81"/>
      <c r="IQN104" s="81"/>
      <c r="IQO104" s="81"/>
      <c r="IQP104" s="81"/>
      <c r="IQQ104" s="81"/>
      <c r="IQR104" s="81"/>
      <c r="IQS104" s="81"/>
      <c r="IQT104" s="81"/>
      <c r="IQU104" s="81"/>
      <c r="IQV104" s="81"/>
      <c r="IQW104" s="81"/>
      <c r="IQX104" s="81"/>
      <c r="IQY104" s="81"/>
      <c r="IQZ104" s="81"/>
      <c r="IRA104" s="81"/>
      <c r="IRB104" s="81"/>
      <c r="IRC104" s="81"/>
      <c r="IRD104" s="81"/>
      <c r="IRE104" s="81"/>
      <c r="IRF104" s="81"/>
      <c r="IRG104" s="81"/>
      <c r="IRH104" s="81"/>
      <c r="IRI104" s="81"/>
      <c r="IRJ104" s="81"/>
      <c r="IRK104" s="81"/>
      <c r="IRL104" s="81"/>
      <c r="IRM104" s="81"/>
      <c r="IRN104" s="81"/>
      <c r="IRO104" s="81"/>
      <c r="IRP104" s="81"/>
      <c r="IRQ104" s="81"/>
      <c r="IRR104" s="81"/>
      <c r="IRS104" s="81"/>
      <c r="IRT104" s="81"/>
      <c r="IRU104" s="81"/>
      <c r="IRV104" s="81"/>
      <c r="IRW104" s="81"/>
      <c r="IRX104" s="81"/>
      <c r="IRY104" s="81"/>
      <c r="IRZ104" s="81"/>
      <c r="ISA104" s="81"/>
      <c r="ISB104" s="81"/>
      <c r="ISC104" s="81"/>
      <c r="ISD104" s="81"/>
      <c r="ISE104" s="81"/>
      <c r="ISF104" s="81"/>
      <c r="ISG104" s="81"/>
      <c r="ISH104" s="81"/>
      <c r="ISI104" s="81"/>
      <c r="ISJ104" s="81"/>
      <c r="ISK104" s="81"/>
      <c r="ISL104" s="81"/>
      <c r="ISM104" s="81"/>
      <c r="ISN104" s="81"/>
      <c r="ISO104" s="81"/>
      <c r="ISP104" s="81"/>
      <c r="ISQ104" s="81"/>
      <c r="ISR104" s="81"/>
      <c r="ISS104" s="81"/>
      <c r="IST104" s="81"/>
      <c r="ISU104" s="81"/>
      <c r="ISV104" s="81"/>
      <c r="ISW104" s="81"/>
      <c r="ISX104" s="81"/>
      <c r="ISY104" s="81"/>
      <c r="ISZ104" s="81"/>
      <c r="ITA104" s="81"/>
      <c r="ITB104" s="81"/>
      <c r="ITC104" s="81"/>
      <c r="ITD104" s="81"/>
      <c r="ITE104" s="81"/>
      <c r="ITF104" s="81"/>
      <c r="ITG104" s="81"/>
      <c r="ITH104" s="81"/>
      <c r="ITI104" s="81"/>
      <c r="ITJ104" s="81"/>
      <c r="ITK104" s="81"/>
      <c r="ITL104" s="81"/>
      <c r="ITM104" s="81"/>
      <c r="ITN104" s="81"/>
      <c r="ITO104" s="81"/>
      <c r="ITP104" s="81"/>
      <c r="ITQ104" s="81"/>
      <c r="ITR104" s="81"/>
      <c r="ITS104" s="81"/>
      <c r="ITT104" s="81"/>
      <c r="ITU104" s="81"/>
      <c r="ITV104" s="81"/>
      <c r="ITW104" s="81"/>
      <c r="ITX104" s="81"/>
      <c r="ITY104" s="81"/>
      <c r="ITZ104" s="81"/>
      <c r="IUA104" s="81"/>
      <c r="IUB104" s="81"/>
      <c r="IUC104" s="81"/>
      <c r="IUD104" s="81"/>
      <c r="IUE104" s="81"/>
      <c r="IUF104" s="81"/>
      <c r="IUG104" s="81"/>
      <c r="IUH104" s="81"/>
      <c r="IUI104" s="81"/>
      <c r="IUJ104" s="81"/>
      <c r="IUK104" s="81"/>
      <c r="IUL104" s="81"/>
      <c r="IUM104" s="81"/>
      <c r="IUN104" s="81"/>
      <c r="IUO104" s="81"/>
      <c r="IUP104" s="81"/>
      <c r="IUQ104" s="81"/>
      <c r="IUR104" s="81"/>
      <c r="IUS104" s="81"/>
      <c r="IUT104" s="81"/>
      <c r="IUU104" s="81"/>
      <c r="IUV104" s="81"/>
      <c r="IUW104" s="81"/>
      <c r="IUX104" s="81"/>
      <c r="IUY104" s="81"/>
      <c r="IUZ104" s="81"/>
      <c r="IVA104" s="81"/>
      <c r="IVB104" s="81"/>
      <c r="IVC104" s="81"/>
      <c r="IVD104" s="81"/>
      <c r="IVE104" s="81"/>
      <c r="IVF104" s="81"/>
      <c r="IVG104" s="81"/>
      <c r="IVH104" s="81"/>
      <c r="IVI104" s="81"/>
      <c r="IVJ104" s="81"/>
      <c r="IVK104" s="81"/>
      <c r="IVL104" s="81"/>
      <c r="IVM104" s="81"/>
      <c r="IVN104" s="81"/>
      <c r="IVO104" s="81"/>
      <c r="IVP104" s="81"/>
      <c r="IVQ104" s="81"/>
      <c r="IVR104" s="81"/>
      <c r="IVS104" s="81"/>
      <c r="IVT104" s="81"/>
      <c r="IVU104" s="81"/>
      <c r="IVV104" s="81"/>
      <c r="IVW104" s="81"/>
      <c r="IVX104" s="81"/>
      <c r="IVY104" s="81"/>
      <c r="IVZ104" s="81"/>
      <c r="IWA104" s="81"/>
      <c r="IWB104" s="81"/>
      <c r="IWC104" s="81"/>
      <c r="IWD104" s="81"/>
      <c r="IWE104" s="81"/>
      <c r="IWF104" s="81"/>
      <c r="IWG104" s="81"/>
      <c r="IWH104" s="81"/>
      <c r="IWI104" s="81"/>
      <c r="IWJ104" s="81"/>
      <c r="IWK104" s="81"/>
      <c r="IWL104" s="81"/>
      <c r="IWM104" s="81"/>
      <c r="IWN104" s="81"/>
      <c r="IWO104" s="81"/>
      <c r="IWP104" s="81"/>
      <c r="IWQ104" s="81"/>
      <c r="IWR104" s="81"/>
      <c r="IWS104" s="81"/>
      <c r="IWT104" s="81"/>
      <c r="IWU104" s="81"/>
      <c r="IWV104" s="81"/>
      <c r="IWW104" s="81"/>
      <c r="IWX104" s="81"/>
      <c r="IWY104" s="81"/>
      <c r="IWZ104" s="81"/>
      <c r="IXA104" s="81"/>
      <c r="IXB104" s="81"/>
      <c r="IXC104" s="81"/>
      <c r="IXD104" s="81"/>
      <c r="IXE104" s="81"/>
      <c r="IXF104" s="81"/>
      <c r="IXG104" s="81"/>
      <c r="IXH104" s="81"/>
      <c r="IXI104" s="81"/>
      <c r="IXJ104" s="81"/>
      <c r="IXK104" s="81"/>
      <c r="IXL104" s="81"/>
      <c r="IXM104" s="81"/>
      <c r="IXN104" s="81"/>
      <c r="IXO104" s="81"/>
      <c r="IXP104" s="81"/>
      <c r="IXQ104" s="81"/>
      <c r="IXR104" s="81"/>
      <c r="IXS104" s="81"/>
      <c r="IXT104" s="81"/>
      <c r="IXU104" s="81"/>
      <c r="IXV104" s="81"/>
      <c r="IXW104" s="81"/>
      <c r="IXX104" s="81"/>
      <c r="IXY104" s="81"/>
      <c r="IXZ104" s="81"/>
      <c r="IYA104" s="81"/>
      <c r="IYB104" s="81"/>
      <c r="IYC104" s="81"/>
      <c r="IYD104" s="81"/>
      <c r="IYE104" s="81"/>
      <c r="IYF104" s="81"/>
      <c r="IYG104" s="81"/>
      <c r="IYH104" s="81"/>
      <c r="IYI104" s="81"/>
      <c r="IYJ104" s="81"/>
      <c r="IYK104" s="81"/>
      <c r="IYL104" s="81"/>
      <c r="IYM104" s="81"/>
      <c r="IYN104" s="81"/>
      <c r="IYO104" s="81"/>
      <c r="IYP104" s="81"/>
      <c r="IYQ104" s="81"/>
      <c r="IYR104" s="81"/>
      <c r="IYS104" s="81"/>
      <c r="IYT104" s="81"/>
      <c r="IYU104" s="81"/>
      <c r="IYV104" s="81"/>
      <c r="IYW104" s="81"/>
      <c r="IYX104" s="81"/>
      <c r="IYY104" s="81"/>
      <c r="IYZ104" s="81"/>
      <c r="IZA104" s="81"/>
      <c r="IZB104" s="81"/>
      <c r="IZC104" s="81"/>
      <c r="IZD104" s="81"/>
      <c r="IZE104" s="81"/>
      <c r="IZF104" s="81"/>
      <c r="IZG104" s="81"/>
      <c r="IZH104" s="81"/>
      <c r="IZI104" s="81"/>
      <c r="IZJ104" s="81"/>
      <c r="IZK104" s="81"/>
      <c r="IZL104" s="81"/>
      <c r="IZM104" s="81"/>
      <c r="IZN104" s="81"/>
      <c r="IZO104" s="81"/>
      <c r="IZP104" s="81"/>
      <c r="IZQ104" s="81"/>
      <c r="IZR104" s="81"/>
      <c r="IZS104" s="81"/>
      <c r="IZT104" s="81"/>
      <c r="IZU104" s="81"/>
      <c r="IZV104" s="81"/>
      <c r="IZW104" s="81"/>
      <c r="IZX104" s="81"/>
      <c r="IZY104" s="81"/>
      <c r="IZZ104" s="81"/>
      <c r="JAA104" s="81"/>
      <c r="JAB104" s="81"/>
      <c r="JAC104" s="81"/>
      <c r="JAD104" s="81"/>
      <c r="JAE104" s="81"/>
      <c r="JAF104" s="81"/>
      <c r="JAG104" s="81"/>
      <c r="JAH104" s="81"/>
      <c r="JAI104" s="81"/>
      <c r="JAJ104" s="81"/>
      <c r="JAK104" s="81"/>
      <c r="JAL104" s="81"/>
      <c r="JAM104" s="81"/>
      <c r="JAN104" s="81"/>
      <c r="JAO104" s="81"/>
      <c r="JAP104" s="81"/>
      <c r="JAQ104" s="81"/>
      <c r="JAR104" s="81"/>
      <c r="JAS104" s="81"/>
      <c r="JAT104" s="81"/>
      <c r="JAU104" s="81"/>
      <c r="JAV104" s="81"/>
      <c r="JAW104" s="81"/>
      <c r="JAX104" s="81"/>
      <c r="JAY104" s="81"/>
      <c r="JAZ104" s="81"/>
      <c r="JBA104" s="81"/>
      <c r="JBB104" s="81"/>
      <c r="JBC104" s="81"/>
      <c r="JBD104" s="81"/>
      <c r="JBE104" s="81"/>
      <c r="JBF104" s="81"/>
      <c r="JBG104" s="81"/>
      <c r="JBH104" s="81"/>
      <c r="JBI104" s="81"/>
      <c r="JBJ104" s="81"/>
      <c r="JBK104" s="81"/>
      <c r="JBL104" s="81"/>
      <c r="JBM104" s="81"/>
      <c r="JBN104" s="81"/>
      <c r="JBO104" s="81"/>
      <c r="JBP104" s="81"/>
      <c r="JBQ104" s="81"/>
      <c r="JBR104" s="81"/>
      <c r="JBS104" s="81"/>
      <c r="JBT104" s="81"/>
      <c r="JBU104" s="81"/>
      <c r="JBV104" s="81"/>
      <c r="JBW104" s="81"/>
      <c r="JBX104" s="81"/>
      <c r="JBY104" s="81"/>
      <c r="JBZ104" s="81"/>
      <c r="JCA104" s="81"/>
      <c r="JCB104" s="81"/>
      <c r="JCC104" s="81"/>
      <c r="JCD104" s="81"/>
      <c r="JCE104" s="81"/>
      <c r="JCF104" s="81"/>
      <c r="JCG104" s="81"/>
      <c r="JCH104" s="81"/>
      <c r="JCI104" s="81"/>
      <c r="JCJ104" s="81"/>
      <c r="JCK104" s="81"/>
      <c r="JCL104" s="81"/>
      <c r="JCM104" s="81"/>
      <c r="JCN104" s="81"/>
      <c r="JCO104" s="81"/>
      <c r="JCP104" s="81"/>
      <c r="JCQ104" s="81"/>
      <c r="JCR104" s="81"/>
      <c r="JCS104" s="81"/>
      <c r="JCT104" s="81"/>
      <c r="JCU104" s="81"/>
      <c r="JCV104" s="81"/>
      <c r="JCW104" s="81"/>
      <c r="JCX104" s="81"/>
      <c r="JCY104" s="81"/>
      <c r="JCZ104" s="81"/>
      <c r="JDA104" s="81"/>
      <c r="JDB104" s="81"/>
      <c r="JDC104" s="81"/>
      <c r="JDD104" s="81"/>
      <c r="JDE104" s="81"/>
      <c r="JDF104" s="81"/>
      <c r="JDG104" s="81"/>
      <c r="JDH104" s="81"/>
      <c r="JDI104" s="81"/>
      <c r="JDJ104" s="81"/>
      <c r="JDK104" s="81"/>
      <c r="JDL104" s="81"/>
      <c r="JDM104" s="81"/>
      <c r="JDN104" s="81"/>
      <c r="JDO104" s="81"/>
      <c r="JDP104" s="81"/>
      <c r="JDQ104" s="81"/>
      <c r="JDR104" s="81"/>
      <c r="JDS104" s="81"/>
      <c r="JDT104" s="81"/>
      <c r="JDU104" s="81"/>
      <c r="JDV104" s="81"/>
      <c r="JDW104" s="81"/>
      <c r="JDX104" s="81"/>
      <c r="JDY104" s="81"/>
      <c r="JDZ104" s="81"/>
      <c r="JEA104" s="81"/>
      <c r="JEB104" s="81"/>
      <c r="JEC104" s="81"/>
      <c r="JED104" s="81"/>
      <c r="JEE104" s="81"/>
      <c r="JEF104" s="81"/>
      <c r="JEG104" s="81"/>
      <c r="JEH104" s="81"/>
      <c r="JEI104" s="81"/>
      <c r="JEJ104" s="81"/>
      <c r="JEK104" s="81"/>
      <c r="JEL104" s="81"/>
      <c r="JEM104" s="81"/>
      <c r="JEN104" s="81"/>
      <c r="JEO104" s="81"/>
      <c r="JEP104" s="81"/>
      <c r="JEQ104" s="81"/>
      <c r="JER104" s="81"/>
      <c r="JES104" s="81"/>
      <c r="JET104" s="81"/>
      <c r="JEU104" s="81"/>
      <c r="JEV104" s="81"/>
      <c r="JEW104" s="81"/>
      <c r="JEX104" s="81"/>
      <c r="JEY104" s="81"/>
      <c r="JEZ104" s="81"/>
      <c r="JFA104" s="81"/>
      <c r="JFB104" s="81"/>
      <c r="JFC104" s="81"/>
      <c r="JFD104" s="81"/>
      <c r="JFE104" s="81"/>
      <c r="JFF104" s="81"/>
      <c r="JFG104" s="81"/>
      <c r="JFH104" s="81"/>
      <c r="JFI104" s="81"/>
      <c r="JFJ104" s="81"/>
      <c r="JFK104" s="81"/>
      <c r="JFL104" s="81"/>
      <c r="JFM104" s="81"/>
      <c r="JFN104" s="81"/>
      <c r="JFO104" s="81"/>
      <c r="JFP104" s="81"/>
      <c r="JFQ104" s="81"/>
      <c r="JFR104" s="81"/>
      <c r="JFS104" s="81"/>
      <c r="JFT104" s="81"/>
      <c r="JFU104" s="81"/>
      <c r="JFV104" s="81"/>
      <c r="JFW104" s="81"/>
      <c r="JFX104" s="81"/>
      <c r="JFY104" s="81"/>
      <c r="JFZ104" s="81"/>
      <c r="JGA104" s="81"/>
      <c r="JGB104" s="81"/>
      <c r="JGC104" s="81"/>
      <c r="JGD104" s="81"/>
      <c r="JGE104" s="81"/>
      <c r="JGF104" s="81"/>
      <c r="JGG104" s="81"/>
      <c r="JGH104" s="81"/>
      <c r="JGI104" s="81"/>
      <c r="JGJ104" s="81"/>
      <c r="JGK104" s="81"/>
      <c r="JGL104" s="81"/>
      <c r="JGM104" s="81"/>
      <c r="JGN104" s="81"/>
      <c r="JGO104" s="81"/>
      <c r="JGP104" s="81"/>
      <c r="JGQ104" s="81"/>
      <c r="JGR104" s="81"/>
      <c r="JGS104" s="81"/>
      <c r="JGT104" s="81"/>
      <c r="JGU104" s="81"/>
      <c r="JGV104" s="81"/>
      <c r="JGW104" s="81"/>
      <c r="JGX104" s="81"/>
      <c r="JGY104" s="81"/>
      <c r="JGZ104" s="81"/>
      <c r="JHA104" s="81"/>
      <c r="JHB104" s="81"/>
      <c r="JHC104" s="81"/>
      <c r="JHD104" s="81"/>
      <c r="JHE104" s="81"/>
      <c r="JHF104" s="81"/>
      <c r="JHG104" s="81"/>
      <c r="JHH104" s="81"/>
      <c r="JHI104" s="81"/>
      <c r="JHJ104" s="81"/>
      <c r="JHK104" s="81"/>
      <c r="JHL104" s="81"/>
      <c r="JHM104" s="81"/>
      <c r="JHN104" s="81"/>
      <c r="JHO104" s="81"/>
      <c r="JHP104" s="81"/>
      <c r="JHQ104" s="81"/>
      <c r="JHR104" s="81"/>
      <c r="JHS104" s="81"/>
      <c r="JHT104" s="81"/>
      <c r="JHU104" s="81"/>
      <c r="JHV104" s="81"/>
      <c r="JHW104" s="81"/>
      <c r="JHX104" s="81"/>
      <c r="JHY104" s="81"/>
      <c r="JHZ104" s="81"/>
      <c r="JIA104" s="81"/>
      <c r="JIB104" s="81"/>
      <c r="JIC104" s="81"/>
      <c r="JID104" s="81"/>
      <c r="JIE104" s="81"/>
      <c r="JIF104" s="81"/>
      <c r="JIG104" s="81"/>
      <c r="JIH104" s="81"/>
      <c r="JII104" s="81"/>
      <c r="JIJ104" s="81"/>
      <c r="JIK104" s="81"/>
      <c r="JIL104" s="81"/>
      <c r="JIM104" s="81"/>
      <c r="JIN104" s="81"/>
      <c r="JIO104" s="81"/>
      <c r="JIP104" s="81"/>
      <c r="JIQ104" s="81"/>
      <c r="JIR104" s="81"/>
      <c r="JIS104" s="81"/>
      <c r="JIT104" s="81"/>
      <c r="JIU104" s="81"/>
      <c r="JIV104" s="81"/>
      <c r="JIW104" s="81"/>
      <c r="JIX104" s="81"/>
      <c r="JIY104" s="81"/>
      <c r="JIZ104" s="81"/>
      <c r="JJA104" s="81"/>
      <c r="JJB104" s="81"/>
      <c r="JJC104" s="81"/>
      <c r="JJD104" s="81"/>
      <c r="JJE104" s="81"/>
      <c r="JJF104" s="81"/>
      <c r="JJG104" s="81"/>
      <c r="JJH104" s="81"/>
      <c r="JJI104" s="81"/>
      <c r="JJJ104" s="81"/>
      <c r="JJK104" s="81"/>
      <c r="JJL104" s="81"/>
      <c r="JJM104" s="81"/>
      <c r="JJN104" s="81"/>
      <c r="JJO104" s="81"/>
      <c r="JJP104" s="81"/>
      <c r="JJQ104" s="81"/>
      <c r="JJR104" s="81"/>
      <c r="JJS104" s="81"/>
      <c r="JJT104" s="81"/>
      <c r="JJU104" s="81"/>
      <c r="JJV104" s="81"/>
      <c r="JJW104" s="81"/>
      <c r="JJX104" s="81"/>
      <c r="JJY104" s="81"/>
      <c r="JJZ104" s="81"/>
      <c r="JKA104" s="81"/>
      <c r="JKB104" s="81"/>
      <c r="JKC104" s="81"/>
      <c r="JKD104" s="81"/>
      <c r="JKE104" s="81"/>
      <c r="JKF104" s="81"/>
      <c r="JKG104" s="81"/>
      <c r="JKH104" s="81"/>
      <c r="JKI104" s="81"/>
      <c r="JKJ104" s="81"/>
      <c r="JKK104" s="81"/>
      <c r="JKL104" s="81"/>
      <c r="JKM104" s="81"/>
      <c r="JKN104" s="81"/>
      <c r="JKO104" s="81"/>
      <c r="JKP104" s="81"/>
      <c r="JKQ104" s="81"/>
      <c r="JKR104" s="81"/>
      <c r="JKS104" s="81"/>
      <c r="JKT104" s="81"/>
      <c r="JKU104" s="81"/>
      <c r="JKV104" s="81"/>
      <c r="JKW104" s="81"/>
      <c r="JKX104" s="81"/>
      <c r="JKY104" s="81"/>
      <c r="JKZ104" s="81"/>
      <c r="JLA104" s="81"/>
      <c r="JLB104" s="81"/>
      <c r="JLC104" s="81"/>
      <c r="JLD104" s="81"/>
      <c r="JLE104" s="81"/>
      <c r="JLF104" s="81"/>
      <c r="JLG104" s="81"/>
      <c r="JLH104" s="81"/>
      <c r="JLI104" s="81"/>
      <c r="JLJ104" s="81"/>
      <c r="JLK104" s="81"/>
      <c r="JLL104" s="81"/>
      <c r="JLM104" s="81"/>
      <c r="JLN104" s="81"/>
      <c r="JLO104" s="81"/>
      <c r="JLP104" s="81"/>
      <c r="JLQ104" s="81"/>
      <c r="JLR104" s="81"/>
      <c r="JLS104" s="81"/>
      <c r="JLT104" s="81"/>
      <c r="JLU104" s="81"/>
      <c r="JLV104" s="81"/>
      <c r="JLW104" s="81"/>
      <c r="JLX104" s="81"/>
      <c r="JLY104" s="81"/>
      <c r="JLZ104" s="81"/>
      <c r="JMA104" s="81"/>
      <c r="JMB104" s="81"/>
      <c r="JMC104" s="81"/>
      <c r="JMD104" s="81"/>
      <c r="JME104" s="81"/>
      <c r="JMF104" s="81"/>
      <c r="JMG104" s="81"/>
      <c r="JMH104" s="81"/>
      <c r="JMI104" s="81"/>
      <c r="JMJ104" s="81"/>
      <c r="JMK104" s="81"/>
      <c r="JML104" s="81"/>
      <c r="JMM104" s="81"/>
      <c r="JMN104" s="81"/>
      <c r="JMO104" s="81"/>
      <c r="JMP104" s="81"/>
      <c r="JMQ104" s="81"/>
      <c r="JMR104" s="81"/>
      <c r="JMS104" s="81"/>
      <c r="JMT104" s="81"/>
      <c r="JMU104" s="81"/>
      <c r="JMV104" s="81"/>
      <c r="JMW104" s="81"/>
      <c r="JMX104" s="81"/>
      <c r="JMY104" s="81"/>
      <c r="JMZ104" s="81"/>
      <c r="JNA104" s="81"/>
      <c r="JNB104" s="81"/>
      <c r="JNC104" s="81"/>
      <c r="JND104" s="81"/>
      <c r="JNE104" s="81"/>
      <c r="JNF104" s="81"/>
      <c r="JNG104" s="81"/>
      <c r="JNH104" s="81"/>
      <c r="JNI104" s="81"/>
      <c r="JNJ104" s="81"/>
      <c r="JNK104" s="81"/>
      <c r="JNL104" s="81"/>
      <c r="JNM104" s="81"/>
      <c r="JNN104" s="81"/>
      <c r="JNO104" s="81"/>
      <c r="JNP104" s="81"/>
      <c r="JNQ104" s="81"/>
      <c r="JNR104" s="81"/>
      <c r="JNS104" s="81"/>
      <c r="JNT104" s="81"/>
      <c r="JNU104" s="81"/>
      <c r="JNV104" s="81"/>
      <c r="JNW104" s="81"/>
      <c r="JNX104" s="81"/>
      <c r="JNY104" s="81"/>
      <c r="JNZ104" s="81"/>
      <c r="JOA104" s="81"/>
      <c r="JOB104" s="81"/>
      <c r="JOC104" s="81"/>
      <c r="JOD104" s="81"/>
      <c r="JOE104" s="81"/>
      <c r="JOF104" s="81"/>
      <c r="JOG104" s="81"/>
      <c r="JOH104" s="81"/>
      <c r="JOI104" s="81"/>
      <c r="JOJ104" s="81"/>
      <c r="JOK104" s="81"/>
      <c r="JOL104" s="81"/>
      <c r="JOM104" s="81"/>
      <c r="JON104" s="81"/>
      <c r="JOO104" s="81"/>
      <c r="JOP104" s="81"/>
      <c r="JOQ104" s="81"/>
      <c r="JOR104" s="81"/>
      <c r="JOS104" s="81"/>
      <c r="JOT104" s="81"/>
      <c r="JOU104" s="81"/>
      <c r="JOV104" s="81"/>
      <c r="JOW104" s="81"/>
      <c r="JOX104" s="81"/>
      <c r="JOY104" s="81"/>
      <c r="JOZ104" s="81"/>
      <c r="JPA104" s="81"/>
      <c r="JPB104" s="81"/>
      <c r="JPC104" s="81"/>
      <c r="JPD104" s="81"/>
      <c r="JPE104" s="81"/>
      <c r="JPF104" s="81"/>
      <c r="JPG104" s="81"/>
      <c r="JPH104" s="81"/>
      <c r="JPI104" s="81"/>
      <c r="JPJ104" s="81"/>
      <c r="JPK104" s="81"/>
      <c r="JPL104" s="81"/>
      <c r="JPM104" s="81"/>
      <c r="JPN104" s="81"/>
      <c r="JPO104" s="81"/>
      <c r="JPP104" s="81"/>
      <c r="JPQ104" s="81"/>
      <c r="JPR104" s="81"/>
      <c r="JPS104" s="81"/>
      <c r="JPT104" s="81"/>
      <c r="JPU104" s="81"/>
      <c r="JPV104" s="81"/>
      <c r="JPW104" s="81"/>
      <c r="JPX104" s="81"/>
      <c r="JPY104" s="81"/>
      <c r="JPZ104" s="81"/>
      <c r="JQA104" s="81"/>
      <c r="JQB104" s="81"/>
      <c r="JQC104" s="81"/>
      <c r="JQD104" s="81"/>
      <c r="JQE104" s="81"/>
      <c r="JQF104" s="81"/>
      <c r="JQG104" s="81"/>
      <c r="JQH104" s="81"/>
      <c r="JQI104" s="81"/>
      <c r="JQJ104" s="81"/>
      <c r="JQK104" s="81"/>
      <c r="JQL104" s="81"/>
      <c r="JQM104" s="81"/>
      <c r="JQN104" s="81"/>
      <c r="JQO104" s="81"/>
      <c r="JQP104" s="81"/>
      <c r="JQQ104" s="81"/>
      <c r="JQR104" s="81"/>
      <c r="JQS104" s="81"/>
      <c r="JQT104" s="81"/>
      <c r="JQU104" s="81"/>
      <c r="JQV104" s="81"/>
      <c r="JQW104" s="81"/>
      <c r="JQX104" s="81"/>
      <c r="JQY104" s="81"/>
      <c r="JQZ104" s="81"/>
      <c r="JRA104" s="81"/>
      <c r="JRB104" s="81"/>
      <c r="JRC104" s="81"/>
      <c r="JRD104" s="81"/>
      <c r="JRE104" s="81"/>
      <c r="JRF104" s="81"/>
      <c r="JRG104" s="81"/>
      <c r="JRH104" s="81"/>
      <c r="JRI104" s="81"/>
      <c r="JRJ104" s="81"/>
      <c r="JRK104" s="81"/>
      <c r="JRL104" s="81"/>
      <c r="JRM104" s="81"/>
      <c r="JRN104" s="81"/>
      <c r="JRO104" s="81"/>
      <c r="JRP104" s="81"/>
      <c r="JRQ104" s="81"/>
      <c r="JRR104" s="81"/>
      <c r="JRS104" s="81"/>
      <c r="JRT104" s="81"/>
      <c r="JRU104" s="81"/>
      <c r="JRV104" s="81"/>
      <c r="JRW104" s="81"/>
      <c r="JRX104" s="81"/>
      <c r="JRY104" s="81"/>
      <c r="JRZ104" s="81"/>
      <c r="JSA104" s="81"/>
      <c r="JSB104" s="81"/>
      <c r="JSC104" s="81"/>
      <c r="JSD104" s="81"/>
      <c r="JSE104" s="81"/>
      <c r="JSF104" s="81"/>
      <c r="JSG104" s="81"/>
      <c r="JSH104" s="81"/>
      <c r="JSI104" s="81"/>
      <c r="JSJ104" s="81"/>
      <c r="JSK104" s="81"/>
      <c r="JSL104" s="81"/>
      <c r="JSM104" s="81"/>
      <c r="JSN104" s="81"/>
      <c r="JSO104" s="81"/>
      <c r="JSP104" s="81"/>
      <c r="JSQ104" s="81"/>
      <c r="JSR104" s="81"/>
      <c r="JSS104" s="81"/>
      <c r="JST104" s="81"/>
      <c r="JSU104" s="81"/>
      <c r="JSV104" s="81"/>
      <c r="JSW104" s="81"/>
      <c r="JSX104" s="81"/>
      <c r="JSY104" s="81"/>
      <c r="JSZ104" s="81"/>
      <c r="JTA104" s="81"/>
      <c r="JTB104" s="81"/>
      <c r="JTC104" s="81"/>
      <c r="JTD104" s="81"/>
      <c r="JTE104" s="81"/>
      <c r="JTF104" s="81"/>
      <c r="JTG104" s="81"/>
      <c r="JTH104" s="81"/>
      <c r="JTI104" s="81"/>
      <c r="JTJ104" s="81"/>
      <c r="JTK104" s="81"/>
      <c r="JTL104" s="81"/>
      <c r="JTM104" s="81"/>
      <c r="JTN104" s="81"/>
      <c r="JTO104" s="81"/>
      <c r="JTP104" s="81"/>
      <c r="JTQ104" s="81"/>
      <c r="JTR104" s="81"/>
      <c r="JTS104" s="81"/>
      <c r="JTT104" s="81"/>
      <c r="JTU104" s="81"/>
      <c r="JTV104" s="81"/>
      <c r="JTW104" s="81"/>
      <c r="JTX104" s="81"/>
      <c r="JTY104" s="81"/>
      <c r="JTZ104" s="81"/>
      <c r="JUA104" s="81"/>
      <c r="JUB104" s="81"/>
      <c r="JUC104" s="81"/>
      <c r="JUD104" s="81"/>
      <c r="JUE104" s="81"/>
      <c r="JUF104" s="81"/>
      <c r="JUG104" s="81"/>
      <c r="JUH104" s="81"/>
      <c r="JUI104" s="81"/>
      <c r="JUJ104" s="81"/>
      <c r="JUK104" s="81"/>
      <c r="JUL104" s="81"/>
      <c r="JUM104" s="81"/>
      <c r="JUN104" s="81"/>
      <c r="JUO104" s="81"/>
      <c r="JUP104" s="81"/>
      <c r="JUQ104" s="81"/>
      <c r="JUR104" s="81"/>
      <c r="JUS104" s="81"/>
      <c r="JUT104" s="81"/>
      <c r="JUU104" s="81"/>
      <c r="JUV104" s="81"/>
      <c r="JUW104" s="81"/>
      <c r="JUX104" s="81"/>
      <c r="JUY104" s="81"/>
      <c r="JUZ104" s="81"/>
      <c r="JVA104" s="81"/>
      <c r="JVB104" s="81"/>
      <c r="JVC104" s="81"/>
      <c r="JVD104" s="81"/>
      <c r="JVE104" s="81"/>
      <c r="JVF104" s="81"/>
      <c r="JVG104" s="81"/>
      <c r="JVH104" s="81"/>
      <c r="JVI104" s="81"/>
      <c r="JVJ104" s="81"/>
      <c r="JVK104" s="81"/>
      <c r="JVL104" s="81"/>
      <c r="JVM104" s="81"/>
      <c r="JVN104" s="81"/>
      <c r="JVO104" s="81"/>
      <c r="JVP104" s="81"/>
      <c r="JVQ104" s="81"/>
      <c r="JVR104" s="81"/>
      <c r="JVS104" s="81"/>
      <c r="JVT104" s="81"/>
      <c r="JVU104" s="81"/>
      <c r="JVV104" s="81"/>
      <c r="JVW104" s="81"/>
      <c r="JVX104" s="81"/>
      <c r="JVY104" s="81"/>
      <c r="JVZ104" s="81"/>
      <c r="JWA104" s="81"/>
      <c r="JWB104" s="81"/>
      <c r="JWC104" s="81"/>
      <c r="JWD104" s="81"/>
      <c r="JWE104" s="81"/>
      <c r="JWF104" s="81"/>
      <c r="JWG104" s="81"/>
      <c r="JWH104" s="81"/>
      <c r="JWI104" s="81"/>
      <c r="JWJ104" s="81"/>
      <c r="JWK104" s="81"/>
      <c r="JWL104" s="81"/>
      <c r="JWM104" s="81"/>
      <c r="JWN104" s="81"/>
      <c r="JWO104" s="81"/>
      <c r="JWP104" s="81"/>
      <c r="JWQ104" s="81"/>
      <c r="JWR104" s="81"/>
      <c r="JWS104" s="81"/>
      <c r="JWT104" s="81"/>
      <c r="JWU104" s="81"/>
      <c r="JWV104" s="81"/>
      <c r="JWW104" s="81"/>
      <c r="JWX104" s="81"/>
      <c r="JWY104" s="81"/>
      <c r="JWZ104" s="81"/>
      <c r="JXA104" s="81"/>
      <c r="JXB104" s="81"/>
      <c r="JXC104" s="81"/>
      <c r="JXD104" s="81"/>
      <c r="JXE104" s="81"/>
      <c r="JXF104" s="81"/>
      <c r="JXG104" s="81"/>
      <c r="JXH104" s="81"/>
      <c r="JXI104" s="81"/>
      <c r="JXJ104" s="81"/>
      <c r="JXK104" s="81"/>
      <c r="JXL104" s="81"/>
      <c r="JXM104" s="81"/>
      <c r="JXN104" s="81"/>
      <c r="JXO104" s="81"/>
      <c r="JXP104" s="81"/>
      <c r="JXQ104" s="81"/>
      <c r="JXR104" s="81"/>
      <c r="JXS104" s="81"/>
      <c r="JXT104" s="81"/>
      <c r="JXU104" s="81"/>
      <c r="JXV104" s="81"/>
      <c r="JXW104" s="81"/>
      <c r="JXX104" s="81"/>
      <c r="JXY104" s="81"/>
      <c r="JXZ104" s="81"/>
      <c r="JYA104" s="81"/>
      <c r="JYB104" s="81"/>
      <c r="JYC104" s="81"/>
      <c r="JYD104" s="81"/>
      <c r="JYE104" s="81"/>
      <c r="JYF104" s="81"/>
      <c r="JYG104" s="81"/>
      <c r="JYH104" s="81"/>
      <c r="JYI104" s="81"/>
      <c r="JYJ104" s="81"/>
      <c r="JYK104" s="81"/>
      <c r="JYL104" s="81"/>
      <c r="JYM104" s="81"/>
      <c r="JYN104" s="81"/>
      <c r="JYO104" s="81"/>
      <c r="JYP104" s="81"/>
      <c r="JYQ104" s="81"/>
      <c r="JYR104" s="81"/>
      <c r="JYS104" s="81"/>
      <c r="JYT104" s="81"/>
      <c r="JYU104" s="81"/>
      <c r="JYV104" s="81"/>
      <c r="JYW104" s="81"/>
      <c r="JYX104" s="81"/>
      <c r="JYY104" s="81"/>
      <c r="JYZ104" s="81"/>
      <c r="JZA104" s="81"/>
      <c r="JZB104" s="81"/>
      <c r="JZC104" s="81"/>
      <c r="JZD104" s="81"/>
      <c r="JZE104" s="81"/>
      <c r="JZF104" s="81"/>
      <c r="JZG104" s="81"/>
      <c r="JZH104" s="81"/>
      <c r="JZI104" s="81"/>
      <c r="JZJ104" s="81"/>
      <c r="JZK104" s="81"/>
      <c r="JZL104" s="81"/>
      <c r="JZM104" s="81"/>
      <c r="JZN104" s="81"/>
      <c r="JZO104" s="81"/>
      <c r="JZP104" s="81"/>
      <c r="JZQ104" s="81"/>
      <c r="JZR104" s="81"/>
      <c r="JZS104" s="81"/>
      <c r="JZT104" s="81"/>
      <c r="JZU104" s="81"/>
      <c r="JZV104" s="81"/>
      <c r="JZW104" s="81"/>
      <c r="JZX104" s="81"/>
      <c r="JZY104" s="81"/>
      <c r="JZZ104" s="81"/>
      <c r="KAA104" s="81"/>
      <c r="KAB104" s="81"/>
      <c r="KAC104" s="81"/>
      <c r="KAD104" s="81"/>
      <c r="KAE104" s="81"/>
      <c r="KAF104" s="81"/>
      <c r="KAG104" s="81"/>
      <c r="KAH104" s="81"/>
      <c r="KAI104" s="81"/>
      <c r="KAJ104" s="81"/>
      <c r="KAK104" s="81"/>
      <c r="KAL104" s="81"/>
      <c r="KAM104" s="81"/>
      <c r="KAN104" s="81"/>
      <c r="KAO104" s="81"/>
      <c r="KAP104" s="81"/>
      <c r="KAQ104" s="81"/>
      <c r="KAR104" s="81"/>
      <c r="KAS104" s="81"/>
      <c r="KAT104" s="81"/>
      <c r="KAU104" s="81"/>
      <c r="KAV104" s="81"/>
      <c r="KAW104" s="81"/>
      <c r="KAX104" s="81"/>
      <c r="KAY104" s="81"/>
      <c r="KAZ104" s="81"/>
      <c r="KBA104" s="81"/>
      <c r="KBB104" s="81"/>
      <c r="KBC104" s="81"/>
      <c r="KBD104" s="81"/>
      <c r="KBE104" s="81"/>
      <c r="KBF104" s="81"/>
      <c r="KBG104" s="81"/>
      <c r="KBH104" s="81"/>
      <c r="KBI104" s="81"/>
      <c r="KBJ104" s="81"/>
      <c r="KBK104" s="81"/>
      <c r="KBL104" s="81"/>
      <c r="KBM104" s="81"/>
      <c r="KBN104" s="81"/>
      <c r="KBO104" s="81"/>
      <c r="KBP104" s="81"/>
      <c r="KBQ104" s="81"/>
      <c r="KBR104" s="81"/>
      <c r="KBS104" s="81"/>
      <c r="KBT104" s="81"/>
      <c r="KBU104" s="81"/>
      <c r="KBV104" s="81"/>
      <c r="KBW104" s="81"/>
      <c r="KBX104" s="81"/>
      <c r="KBY104" s="81"/>
      <c r="KBZ104" s="81"/>
      <c r="KCA104" s="81"/>
      <c r="KCB104" s="81"/>
      <c r="KCC104" s="81"/>
      <c r="KCD104" s="81"/>
      <c r="KCE104" s="81"/>
      <c r="KCF104" s="81"/>
      <c r="KCG104" s="81"/>
      <c r="KCH104" s="81"/>
      <c r="KCI104" s="81"/>
      <c r="KCJ104" s="81"/>
      <c r="KCK104" s="81"/>
      <c r="KCL104" s="81"/>
      <c r="KCM104" s="81"/>
      <c r="KCN104" s="81"/>
      <c r="KCO104" s="81"/>
      <c r="KCP104" s="81"/>
      <c r="KCQ104" s="81"/>
      <c r="KCR104" s="81"/>
      <c r="KCS104" s="81"/>
      <c r="KCT104" s="81"/>
      <c r="KCU104" s="81"/>
      <c r="KCV104" s="81"/>
      <c r="KCW104" s="81"/>
      <c r="KCX104" s="81"/>
      <c r="KCY104" s="81"/>
      <c r="KCZ104" s="81"/>
      <c r="KDA104" s="81"/>
      <c r="KDB104" s="81"/>
      <c r="KDC104" s="81"/>
      <c r="KDD104" s="81"/>
      <c r="KDE104" s="81"/>
      <c r="KDF104" s="81"/>
      <c r="KDG104" s="81"/>
      <c r="KDH104" s="81"/>
      <c r="KDI104" s="81"/>
      <c r="KDJ104" s="81"/>
      <c r="KDK104" s="81"/>
      <c r="KDL104" s="81"/>
      <c r="KDM104" s="81"/>
      <c r="KDN104" s="81"/>
      <c r="KDO104" s="81"/>
      <c r="KDP104" s="81"/>
      <c r="KDQ104" s="81"/>
      <c r="KDR104" s="81"/>
      <c r="KDS104" s="81"/>
      <c r="KDT104" s="81"/>
      <c r="KDU104" s="81"/>
      <c r="KDV104" s="81"/>
      <c r="KDW104" s="81"/>
      <c r="KDX104" s="81"/>
      <c r="KDY104" s="81"/>
      <c r="KDZ104" s="81"/>
      <c r="KEA104" s="81"/>
      <c r="KEB104" s="81"/>
      <c r="KEC104" s="81"/>
      <c r="KED104" s="81"/>
      <c r="KEE104" s="81"/>
      <c r="KEF104" s="81"/>
      <c r="KEG104" s="81"/>
      <c r="KEH104" s="81"/>
      <c r="KEI104" s="81"/>
      <c r="KEJ104" s="81"/>
      <c r="KEK104" s="81"/>
      <c r="KEL104" s="81"/>
      <c r="KEM104" s="81"/>
      <c r="KEN104" s="81"/>
      <c r="KEO104" s="81"/>
      <c r="KEP104" s="81"/>
      <c r="KEQ104" s="81"/>
      <c r="KER104" s="81"/>
      <c r="KES104" s="81"/>
      <c r="KET104" s="81"/>
      <c r="KEU104" s="81"/>
      <c r="KEV104" s="81"/>
      <c r="KEW104" s="81"/>
      <c r="KEX104" s="81"/>
      <c r="KEY104" s="81"/>
      <c r="KEZ104" s="81"/>
      <c r="KFA104" s="81"/>
      <c r="KFB104" s="81"/>
      <c r="KFC104" s="81"/>
      <c r="KFD104" s="81"/>
      <c r="KFE104" s="81"/>
      <c r="KFF104" s="81"/>
      <c r="KFG104" s="81"/>
      <c r="KFH104" s="81"/>
      <c r="KFI104" s="81"/>
      <c r="KFJ104" s="81"/>
      <c r="KFK104" s="81"/>
      <c r="KFL104" s="81"/>
      <c r="KFM104" s="81"/>
      <c r="KFN104" s="81"/>
      <c r="KFO104" s="81"/>
      <c r="KFP104" s="81"/>
      <c r="KFQ104" s="81"/>
      <c r="KFR104" s="81"/>
      <c r="KFS104" s="81"/>
      <c r="KFT104" s="81"/>
      <c r="KFU104" s="81"/>
      <c r="KFV104" s="81"/>
      <c r="KFW104" s="81"/>
      <c r="KFX104" s="81"/>
      <c r="KFY104" s="81"/>
      <c r="KFZ104" s="81"/>
      <c r="KGA104" s="81"/>
      <c r="KGB104" s="81"/>
      <c r="KGC104" s="81"/>
      <c r="KGD104" s="81"/>
      <c r="KGE104" s="81"/>
      <c r="KGF104" s="81"/>
      <c r="KGG104" s="81"/>
      <c r="KGH104" s="81"/>
      <c r="KGI104" s="81"/>
      <c r="KGJ104" s="81"/>
      <c r="KGK104" s="81"/>
      <c r="KGL104" s="81"/>
      <c r="KGM104" s="81"/>
      <c r="KGN104" s="81"/>
      <c r="KGO104" s="81"/>
      <c r="KGP104" s="81"/>
      <c r="KGQ104" s="81"/>
      <c r="KGR104" s="81"/>
      <c r="KGS104" s="81"/>
      <c r="KGT104" s="81"/>
      <c r="KGU104" s="81"/>
      <c r="KGV104" s="81"/>
      <c r="KGW104" s="81"/>
      <c r="KGX104" s="81"/>
      <c r="KGY104" s="81"/>
      <c r="KGZ104" s="81"/>
      <c r="KHA104" s="81"/>
      <c r="KHB104" s="81"/>
      <c r="KHC104" s="81"/>
      <c r="KHD104" s="81"/>
      <c r="KHE104" s="81"/>
      <c r="KHF104" s="81"/>
      <c r="KHG104" s="81"/>
      <c r="KHH104" s="81"/>
      <c r="KHI104" s="81"/>
      <c r="KHJ104" s="81"/>
      <c r="KHK104" s="81"/>
      <c r="KHL104" s="81"/>
      <c r="KHM104" s="81"/>
      <c r="KHN104" s="81"/>
      <c r="KHO104" s="81"/>
      <c r="KHP104" s="81"/>
      <c r="KHQ104" s="81"/>
      <c r="KHR104" s="81"/>
      <c r="KHS104" s="81"/>
      <c r="KHT104" s="81"/>
      <c r="KHU104" s="81"/>
      <c r="KHV104" s="81"/>
      <c r="KHW104" s="81"/>
      <c r="KHX104" s="81"/>
      <c r="KHY104" s="81"/>
      <c r="KHZ104" s="81"/>
      <c r="KIA104" s="81"/>
      <c r="KIB104" s="81"/>
      <c r="KIC104" s="81"/>
      <c r="KID104" s="81"/>
      <c r="KIE104" s="81"/>
      <c r="KIF104" s="81"/>
      <c r="KIG104" s="81"/>
      <c r="KIH104" s="81"/>
      <c r="KII104" s="81"/>
      <c r="KIJ104" s="81"/>
      <c r="KIK104" s="81"/>
      <c r="KIL104" s="81"/>
      <c r="KIM104" s="81"/>
      <c r="KIN104" s="81"/>
      <c r="KIO104" s="81"/>
      <c r="KIP104" s="81"/>
      <c r="KIQ104" s="81"/>
      <c r="KIR104" s="81"/>
      <c r="KIS104" s="81"/>
      <c r="KIT104" s="81"/>
      <c r="KIU104" s="81"/>
      <c r="KIV104" s="81"/>
      <c r="KIW104" s="81"/>
      <c r="KIX104" s="81"/>
      <c r="KIY104" s="81"/>
      <c r="KIZ104" s="81"/>
      <c r="KJA104" s="81"/>
      <c r="KJB104" s="81"/>
      <c r="KJC104" s="81"/>
      <c r="KJD104" s="81"/>
      <c r="KJE104" s="81"/>
      <c r="KJF104" s="81"/>
      <c r="KJG104" s="81"/>
      <c r="KJH104" s="81"/>
      <c r="KJI104" s="81"/>
      <c r="KJJ104" s="81"/>
      <c r="KJK104" s="81"/>
      <c r="KJL104" s="81"/>
      <c r="KJM104" s="81"/>
      <c r="KJN104" s="81"/>
      <c r="KJO104" s="81"/>
      <c r="KJP104" s="81"/>
      <c r="KJQ104" s="81"/>
      <c r="KJR104" s="81"/>
      <c r="KJS104" s="81"/>
      <c r="KJT104" s="81"/>
      <c r="KJU104" s="81"/>
      <c r="KJV104" s="81"/>
      <c r="KJW104" s="81"/>
      <c r="KJX104" s="81"/>
      <c r="KJY104" s="81"/>
      <c r="KJZ104" s="81"/>
      <c r="KKA104" s="81"/>
      <c r="KKB104" s="81"/>
      <c r="KKC104" s="81"/>
      <c r="KKD104" s="81"/>
      <c r="KKE104" s="81"/>
      <c r="KKF104" s="81"/>
      <c r="KKG104" s="81"/>
      <c r="KKH104" s="81"/>
      <c r="KKI104" s="81"/>
      <c r="KKJ104" s="81"/>
      <c r="KKK104" s="81"/>
      <c r="KKL104" s="81"/>
      <c r="KKM104" s="81"/>
      <c r="KKN104" s="81"/>
      <c r="KKO104" s="81"/>
      <c r="KKP104" s="81"/>
      <c r="KKQ104" s="81"/>
      <c r="KKR104" s="81"/>
      <c r="KKS104" s="81"/>
      <c r="KKT104" s="81"/>
      <c r="KKU104" s="81"/>
      <c r="KKV104" s="81"/>
      <c r="KKW104" s="81"/>
      <c r="KKX104" s="81"/>
      <c r="KKY104" s="81"/>
      <c r="KKZ104" s="81"/>
      <c r="KLA104" s="81"/>
      <c r="KLB104" s="81"/>
      <c r="KLC104" s="81"/>
      <c r="KLD104" s="81"/>
      <c r="KLE104" s="81"/>
      <c r="KLF104" s="81"/>
      <c r="KLG104" s="81"/>
      <c r="KLH104" s="81"/>
      <c r="KLI104" s="81"/>
      <c r="KLJ104" s="81"/>
      <c r="KLK104" s="81"/>
      <c r="KLL104" s="81"/>
      <c r="KLM104" s="81"/>
      <c r="KLN104" s="81"/>
      <c r="KLO104" s="81"/>
      <c r="KLP104" s="81"/>
      <c r="KLQ104" s="81"/>
      <c r="KLR104" s="81"/>
      <c r="KLS104" s="81"/>
      <c r="KLT104" s="81"/>
      <c r="KLU104" s="81"/>
      <c r="KLV104" s="81"/>
      <c r="KLW104" s="81"/>
      <c r="KLX104" s="81"/>
      <c r="KLY104" s="81"/>
      <c r="KLZ104" s="81"/>
      <c r="KMA104" s="81"/>
      <c r="KMB104" s="81"/>
      <c r="KMC104" s="81"/>
      <c r="KMD104" s="81"/>
      <c r="KME104" s="81"/>
      <c r="KMF104" s="81"/>
      <c r="KMG104" s="81"/>
      <c r="KMH104" s="81"/>
      <c r="KMI104" s="81"/>
      <c r="KMJ104" s="81"/>
      <c r="KMK104" s="81"/>
      <c r="KML104" s="81"/>
      <c r="KMM104" s="81"/>
      <c r="KMN104" s="81"/>
      <c r="KMO104" s="81"/>
      <c r="KMP104" s="81"/>
      <c r="KMQ104" s="81"/>
      <c r="KMR104" s="81"/>
      <c r="KMS104" s="81"/>
      <c r="KMT104" s="81"/>
      <c r="KMU104" s="81"/>
      <c r="KMV104" s="81"/>
      <c r="KMW104" s="81"/>
      <c r="KMX104" s="81"/>
      <c r="KMY104" s="81"/>
      <c r="KMZ104" s="81"/>
      <c r="KNA104" s="81"/>
      <c r="KNB104" s="81"/>
      <c r="KNC104" s="81"/>
      <c r="KND104" s="81"/>
      <c r="KNE104" s="81"/>
      <c r="KNF104" s="81"/>
      <c r="KNG104" s="81"/>
      <c r="KNH104" s="81"/>
      <c r="KNI104" s="81"/>
      <c r="KNJ104" s="81"/>
      <c r="KNK104" s="81"/>
      <c r="KNL104" s="81"/>
      <c r="KNM104" s="81"/>
      <c r="KNN104" s="81"/>
      <c r="KNO104" s="81"/>
      <c r="KNP104" s="81"/>
      <c r="KNQ104" s="81"/>
      <c r="KNR104" s="81"/>
      <c r="KNS104" s="81"/>
      <c r="KNT104" s="81"/>
      <c r="KNU104" s="81"/>
      <c r="KNV104" s="81"/>
      <c r="KNW104" s="81"/>
      <c r="KNX104" s="81"/>
      <c r="KNY104" s="81"/>
      <c r="KNZ104" s="81"/>
      <c r="KOA104" s="81"/>
      <c r="KOB104" s="81"/>
      <c r="KOC104" s="81"/>
      <c r="KOD104" s="81"/>
      <c r="KOE104" s="81"/>
      <c r="KOF104" s="81"/>
      <c r="KOG104" s="81"/>
      <c r="KOH104" s="81"/>
      <c r="KOI104" s="81"/>
      <c r="KOJ104" s="81"/>
      <c r="KOK104" s="81"/>
      <c r="KOL104" s="81"/>
      <c r="KOM104" s="81"/>
      <c r="KON104" s="81"/>
      <c r="KOO104" s="81"/>
      <c r="KOP104" s="81"/>
      <c r="KOQ104" s="81"/>
      <c r="KOR104" s="81"/>
      <c r="KOS104" s="81"/>
      <c r="KOT104" s="81"/>
      <c r="KOU104" s="81"/>
      <c r="KOV104" s="81"/>
      <c r="KOW104" s="81"/>
      <c r="KOX104" s="81"/>
      <c r="KOY104" s="81"/>
      <c r="KOZ104" s="81"/>
      <c r="KPA104" s="81"/>
      <c r="KPB104" s="81"/>
      <c r="KPC104" s="81"/>
      <c r="KPD104" s="81"/>
      <c r="KPE104" s="81"/>
      <c r="KPF104" s="81"/>
      <c r="KPG104" s="81"/>
      <c r="KPH104" s="81"/>
      <c r="KPI104" s="81"/>
      <c r="KPJ104" s="81"/>
      <c r="KPK104" s="81"/>
      <c r="KPL104" s="81"/>
      <c r="KPM104" s="81"/>
      <c r="KPN104" s="81"/>
      <c r="KPO104" s="81"/>
      <c r="KPP104" s="81"/>
      <c r="KPQ104" s="81"/>
      <c r="KPR104" s="81"/>
      <c r="KPS104" s="81"/>
      <c r="KPT104" s="81"/>
      <c r="KPU104" s="81"/>
      <c r="KPV104" s="81"/>
      <c r="KPW104" s="81"/>
      <c r="KPX104" s="81"/>
      <c r="KPY104" s="81"/>
      <c r="KPZ104" s="81"/>
      <c r="KQA104" s="81"/>
      <c r="KQB104" s="81"/>
      <c r="KQC104" s="81"/>
      <c r="KQD104" s="81"/>
      <c r="KQE104" s="81"/>
      <c r="KQF104" s="81"/>
      <c r="KQG104" s="81"/>
      <c r="KQH104" s="81"/>
      <c r="KQI104" s="81"/>
      <c r="KQJ104" s="81"/>
      <c r="KQK104" s="81"/>
      <c r="KQL104" s="81"/>
      <c r="KQM104" s="81"/>
      <c r="KQN104" s="81"/>
      <c r="KQO104" s="81"/>
      <c r="KQP104" s="81"/>
      <c r="KQQ104" s="81"/>
      <c r="KQR104" s="81"/>
      <c r="KQS104" s="81"/>
      <c r="KQT104" s="81"/>
      <c r="KQU104" s="81"/>
      <c r="KQV104" s="81"/>
      <c r="KQW104" s="81"/>
      <c r="KQX104" s="81"/>
      <c r="KQY104" s="81"/>
      <c r="KQZ104" s="81"/>
      <c r="KRA104" s="81"/>
      <c r="KRB104" s="81"/>
      <c r="KRC104" s="81"/>
      <c r="KRD104" s="81"/>
      <c r="KRE104" s="81"/>
      <c r="KRF104" s="81"/>
      <c r="KRG104" s="81"/>
      <c r="KRH104" s="81"/>
      <c r="KRI104" s="81"/>
      <c r="KRJ104" s="81"/>
      <c r="KRK104" s="81"/>
      <c r="KRL104" s="81"/>
      <c r="KRM104" s="81"/>
      <c r="KRN104" s="81"/>
      <c r="KRO104" s="81"/>
      <c r="KRP104" s="81"/>
      <c r="KRQ104" s="81"/>
      <c r="KRR104" s="81"/>
      <c r="KRS104" s="81"/>
      <c r="KRT104" s="81"/>
      <c r="KRU104" s="81"/>
      <c r="KRV104" s="81"/>
      <c r="KRW104" s="81"/>
      <c r="KRX104" s="81"/>
      <c r="KRY104" s="81"/>
      <c r="KRZ104" s="81"/>
      <c r="KSA104" s="81"/>
      <c r="KSB104" s="81"/>
      <c r="KSC104" s="81"/>
      <c r="KSD104" s="81"/>
      <c r="KSE104" s="81"/>
      <c r="KSF104" s="81"/>
      <c r="KSG104" s="81"/>
      <c r="KSH104" s="81"/>
      <c r="KSI104" s="81"/>
      <c r="KSJ104" s="81"/>
      <c r="KSK104" s="81"/>
      <c r="KSL104" s="81"/>
      <c r="KSM104" s="81"/>
      <c r="KSN104" s="81"/>
      <c r="KSO104" s="81"/>
      <c r="KSP104" s="81"/>
      <c r="KSQ104" s="81"/>
      <c r="KSR104" s="81"/>
      <c r="KSS104" s="81"/>
      <c r="KST104" s="81"/>
      <c r="KSU104" s="81"/>
      <c r="KSV104" s="81"/>
      <c r="KSW104" s="81"/>
      <c r="KSX104" s="81"/>
      <c r="KSY104" s="81"/>
      <c r="KSZ104" s="81"/>
      <c r="KTA104" s="81"/>
      <c r="KTB104" s="81"/>
      <c r="KTC104" s="81"/>
      <c r="KTD104" s="81"/>
      <c r="KTE104" s="81"/>
      <c r="KTF104" s="81"/>
      <c r="KTG104" s="81"/>
      <c r="KTH104" s="81"/>
      <c r="KTI104" s="81"/>
      <c r="KTJ104" s="81"/>
      <c r="KTK104" s="81"/>
      <c r="KTL104" s="81"/>
      <c r="KTM104" s="81"/>
      <c r="KTN104" s="81"/>
      <c r="KTO104" s="81"/>
      <c r="KTP104" s="81"/>
      <c r="KTQ104" s="81"/>
      <c r="KTR104" s="81"/>
      <c r="KTS104" s="81"/>
      <c r="KTT104" s="81"/>
      <c r="KTU104" s="81"/>
      <c r="KTV104" s="81"/>
      <c r="KTW104" s="81"/>
      <c r="KTX104" s="81"/>
      <c r="KTY104" s="81"/>
      <c r="KTZ104" s="81"/>
      <c r="KUA104" s="81"/>
      <c r="KUB104" s="81"/>
      <c r="KUC104" s="81"/>
      <c r="KUD104" s="81"/>
      <c r="KUE104" s="81"/>
      <c r="KUF104" s="81"/>
      <c r="KUG104" s="81"/>
      <c r="KUH104" s="81"/>
      <c r="KUI104" s="81"/>
      <c r="KUJ104" s="81"/>
      <c r="KUK104" s="81"/>
      <c r="KUL104" s="81"/>
      <c r="KUM104" s="81"/>
      <c r="KUN104" s="81"/>
      <c r="KUO104" s="81"/>
      <c r="KUP104" s="81"/>
      <c r="KUQ104" s="81"/>
      <c r="KUR104" s="81"/>
      <c r="KUS104" s="81"/>
      <c r="KUT104" s="81"/>
      <c r="KUU104" s="81"/>
      <c r="KUV104" s="81"/>
      <c r="KUW104" s="81"/>
      <c r="KUX104" s="81"/>
      <c r="KUY104" s="81"/>
      <c r="KUZ104" s="81"/>
      <c r="KVA104" s="81"/>
      <c r="KVB104" s="81"/>
      <c r="KVC104" s="81"/>
      <c r="KVD104" s="81"/>
      <c r="KVE104" s="81"/>
      <c r="KVF104" s="81"/>
      <c r="KVG104" s="81"/>
      <c r="KVH104" s="81"/>
      <c r="KVI104" s="81"/>
      <c r="KVJ104" s="81"/>
      <c r="KVK104" s="81"/>
      <c r="KVL104" s="81"/>
      <c r="KVM104" s="81"/>
      <c r="KVN104" s="81"/>
      <c r="KVO104" s="81"/>
      <c r="KVP104" s="81"/>
      <c r="KVQ104" s="81"/>
      <c r="KVR104" s="81"/>
      <c r="KVS104" s="81"/>
      <c r="KVT104" s="81"/>
      <c r="KVU104" s="81"/>
      <c r="KVV104" s="81"/>
      <c r="KVW104" s="81"/>
      <c r="KVX104" s="81"/>
      <c r="KVY104" s="81"/>
      <c r="KVZ104" s="81"/>
      <c r="KWA104" s="81"/>
      <c r="KWB104" s="81"/>
      <c r="KWC104" s="81"/>
      <c r="KWD104" s="81"/>
      <c r="KWE104" s="81"/>
      <c r="KWF104" s="81"/>
      <c r="KWG104" s="81"/>
      <c r="KWH104" s="81"/>
      <c r="KWI104" s="81"/>
      <c r="KWJ104" s="81"/>
      <c r="KWK104" s="81"/>
      <c r="KWL104" s="81"/>
      <c r="KWM104" s="81"/>
      <c r="KWN104" s="81"/>
      <c r="KWO104" s="81"/>
      <c r="KWP104" s="81"/>
      <c r="KWQ104" s="81"/>
      <c r="KWR104" s="81"/>
      <c r="KWS104" s="81"/>
      <c r="KWT104" s="81"/>
      <c r="KWU104" s="81"/>
      <c r="KWV104" s="81"/>
      <c r="KWW104" s="81"/>
      <c r="KWX104" s="81"/>
      <c r="KWY104" s="81"/>
      <c r="KWZ104" s="81"/>
      <c r="KXA104" s="81"/>
      <c r="KXB104" s="81"/>
      <c r="KXC104" s="81"/>
      <c r="KXD104" s="81"/>
      <c r="KXE104" s="81"/>
      <c r="KXF104" s="81"/>
      <c r="KXG104" s="81"/>
      <c r="KXH104" s="81"/>
      <c r="KXI104" s="81"/>
      <c r="KXJ104" s="81"/>
      <c r="KXK104" s="81"/>
      <c r="KXL104" s="81"/>
      <c r="KXM104" s="81"/>
      <c r="KXN104" s="81"/>
      <c r="KXO104" s="81"/>
      <c r="KXP104" s="81"/>
      <c r="KXQ104" s="81"/>
      <c r="KXR104" s="81"/>
      <c r="KXS104" s="81"/>
      <c r="KXT104" s="81"/>
      <c r="KXU104" s="81"/>
      <c r="KXV104" s="81"/>
      <c r="KXW104" s="81"/>
      <c r="KXX104" s="81"/>
      <c r="KXY104" s="81"/>
      <c r="KXZ104" s="81"/>
      <c r="KYA104" s="81"/>
      <c r="KYB104" s="81"/>
      <c r="KYC104" s="81"/>
      <c r="KYD104" s="81"/>
      <c r="KYE104" s="81"/>
      <c r="KYF104" s="81"/>
      <c r="KYG104" s="81"/>
      <c r="KYH104" s="81"/>
      <c r="KYI104" s="81"/>
      <c r="KYJ104" s="81"/>
      <c r="KYK104" s="81"/>
      <c r="KYL104" s="81"/>
      <c r="KYM104" s="81"/>
      <c r="KYN104" s="81"/>
      <c r="KYO104" s="81"/>
      <c r="KYP104" s="81"/>
      <c r="KYQ104" s="81"/>
      <c r="KYR104" s="81"/>
      <c r="KYS104" s="81"/>
      <c r="KYT104" s="81"/>
      <c r="KYU104" s="81"/>
      <c r="KYV104" s="81"/>
      <c r="KYW104" s="81"/>
      <c r="KYX104" s="81"/>
      <c r="KYY104" s="81"/>
      <c r="KYZ104" s="81"/>
      <c r="KZA104" s="81"/>
      <c r="KZB104" s="81"/>
      <c r="KZC104" s="81"/>
      <c r="KZD104" s="81"/>
      <c r="KZE104" s="81"/>
      <c r="KZF104" s="81"/>
      <c r="KZG104" s="81"/>
      <c r="KZH104" s="81"/>
      <c r="KZI104" s="81"/>
      <c r="KZJ104" s="81"/>
      <c r="KZK104" s="81"/>
      <c r="KZL104" s="81"/>
      <c r="KZM104" s="81"/>
      <c r="KZN104" s="81"/>
      <c r="KZO104" s="81"/>
      <c r="KZP104" s="81"/>
      <c r="KZQ104" s="81"/>
      <c r="KZR104" s="81"/>
      <c r="KZS104" s="81"/>
      <c r="KZT104" s="81"/>
      <c r="KZU104" s="81"/>
      <c r="KZV104" s="81"/>
      <c r="KZW104" s="81"/>
      <c r="KZX104" s="81"/>
      <c r="KZY104" s="81"/>
      <c r="KZZ104" s="81"/>
      <c r="LAA104" s="81"/>
      <c r="LAB104" s="81"/>
      <c r="LAC104" s="81"/>
      <c r="LAD104" s="81"/>
      <c r="LAE104" s="81"/>
      <c r="LAF104" s="81"/>
      <c r="LAG104" s="81"/>
      <c r="LAH104" s="81"/>
      <c r="LAI104" s="81"/>
      <c r="LAJ104" s="81"/>
      <c r="LAK104" s="81"/>
      <c r="LAL104" s="81"/>
      <c r="LAM104" s="81"/>
      <c r="LAN104" s="81"/>
      <c r="LAO104" s="81"/>
      <c r="LAP104" s="81"/>
      <c r="LAQ104" s="81"/>
      <c r="LAR104" s="81"/>
      <c r="LAS104" s="81"/>
      <c r="LAT104" s="81"/>
      <c r="LAU104" s="81"/>
      <c r="LAV104" s="81"/>
      <c r="LAW104" s="81"/>
      <c r="LAX104" s="81"/>
      <c r="LAY104" s="81"/>
      <c r="LAZ104" s="81"/>
      <c r="LBA104" s="81"/>
      <c r="LBB104" s="81"/>
      <c r="LBC104" s="81"/>
      <c r="LBD104" s="81"/>
      <c r="LBE104" s="81"/>
      <c r="LBF104" s="81"/>
      <c r="LBG104" s="81"/>
      <c r="LBH104" s="81"/>
      <c r="LBI104" s="81"/>
      <c r="LBJ104" s="81"/>
      <c r="LBK104" s="81"/>
      <c r="LBL104" s="81"/>
      <c r="LBM104" s="81"/>
      <c r="LBN104" s="81"/>
      <c r="LBO104" s="81"/>
      <c r="LBP104" s="81"/>
      <c r="LBQ104" s="81"/>
      <c r="LBR104" s="81"/>
      <c r="LBS104" s="81"/>
      <c r="LBT104" s="81"/>
      <c r="LBU104" s="81"/>
      <c r="LBV104" s="81"/>
      <c r="LBW104" s="81"/>
      <c r="LBX104" s="81"/>
      <c r="LBY104" s="81"/>
      <c r="LBZ104" s="81"/>
      <c r="LCA104" s="81"/>
      <c r="LCB104" s="81"/>
      <c r="LCC104" s="81"/>
      <c r="LCD104" s="81"/>
      <c r="LCE104" s="81"/>
      <c r="LCF104" s="81"/>
      <c r="LCG104" s="81"/>
      <c r="LCH104" s="81"/>
      <c r="LCI104" s="81"/>
      <c r="LCJ104" s="81"/>
      <c r="LCK104" s="81"/>
      <c r="LCL104" s="81"/>
      <c r="LCM104" s="81"/>
      <c r="LCN104" s="81"/>
      <c r="LCO104" s="81"/>
      <c r="LCP104" s="81"/>
      <c r="LCQ104" s="81"/>
      <c r="LCR104" s="81"/>
      <c r="LCS104" s="81"/>
      <c r="LCT104" s="81"/>
      <c r="LCU104" s="81"/>
      <c r="LCV104" s="81"/>
      <c r="LCW104" s="81"/>
      <c r="LCX104" s="81"/>
      <c r="LCY104" s="81"/>
      <c r="LCZ104" s="81"/>
      <c r="LDA104" s="81"/>
      <c r="LDB104" s="81"/>
      <c r="LDC104" s="81"/>
      <c r="LDD104" s="81"/>
      <c r="LDE104" s="81"/>
      <c r="LDF104" s="81"/>
      <c r="LDG104" s="81"/>
      <c r="LDH104" s="81"/>
      <c r="LDI104" s="81"/>
      <c r="LDJ104" s="81"/>
      <c r="LDK104" s="81"/>
      <c r="LDL104" s="81"/>
      <c r="LDM104" s="81"/>
      <c r="LDN104" s="81"/>
      <c r="LDO104" s="81"/>
      <c r="LDP104" s="81"/>
      <c r="LDQ104" s="81"/>
      <c r="LDR104" s="81"/>
      <c r="LDS104" s="81"/>
      <c r="LDT104" s="81"/>
      <c r="LDU104" s="81"/>
      <c r="LDV104" s="81"/>
      <c r="LDW104" s="81"/>
      <c r="LDX104" s="81"/>
      <c r="LDY104" s="81"/>
      <c r="LDZ104" s="81"/>
      <c r="LEA104" s="81"/>
      <c r="LEB104" s="81"/>
      <c r="LEC104" s="81"/>
      <c r="LED104" s="81"/>
      <c r="LEE104" s="81"/>
      <c r="LEF104" s="81"/>
      <c r="LEG104" s="81"/>
      <c r="LEH104" s="81"/>
      <c r="LEI104" s="81"/>
      <c r="LEJ104" s="81"/>
      <c r="LEK104" s="81"/>
      <c r="LEL104" s="81"/>
      <c r="LEM104" s="81"/>
      <c r="LEN104" s="81"/>
      <c r="LEO104" s="81"/>
      <c r="LEP104" s="81"/>
      <c r="LEQ104" s="81"/>
      <c r="LER104" s="81"/>
      <c r="LES104" s="81"/>
      <c r="LET104" s="81"/>
      <c r="LEU104" s="81"/>
      <c r="LEV104" s="81"/>
      <c r="LEW104" s="81"/>
      <c r="LEX104" s="81"/>
      <c r="LEY104" s="81"/>
      <c r="LEZ104" s="81"/>
      <c r="LFA104" s="81"/>
      <c r="LFB104" s="81"/>
      <c r="LFC104" s="81"/>
      <c r="LFD104" s="81"/>
      <c r="LFE104" s="81"/>
      <c r="LFF104" s="81"/>
      <c r="LFG104" s="81"/>
      <c r="LFH104" s="81"/>
      <c r="LFI104" s="81"/>
      <c r="LFJ104" s="81"/>
      <c r="LFK104" s="81"/>
      <c r="LFL104" s="81"/>
      <c r="LFM104" s="81"/>
      <c r="LFN104" s="81"/>
      <c r="LFO104" s="81"/>
      <c r="LFP104" s="81"/>
      <c r="LFQ104" s="81"/>
      <c r="LFR104" s="81"/>
      <c r="LFS104" s="81"/>
      <c r="LFT104" s="81"/>
      <c r="LFU104" s="81"/>
      <c r="LFV104" s="81"/>
      <c r="LFW104" s="81"/>
      <c r="LFX104" s="81"/>
      <c r="LFY104" s="81"/>
      <c r="LFZ104" s="81"/>
      <c r="LGA104" s="81"/>
      <c r="LGB104" s="81"/>
      <c r="LGC104" s="81"/>
      <c r="LGD104" s="81"/>
      <c r="LGE104" s="81"/>
      <c r="LGF104" s="81"/>
      <c r="LGG104" s="81"/>
      <c r="LGH104" s="81"/>
      <c r="LGI104" s="81"/>
      <c r="LGJ104" s="81"/>
      <c r="LGK104" s="81"/>
      <c r="LGL104" s="81"/>
      <c r="LGM104" s="81"/>
      <c r="LGN104" s="81"/>
      <c r="LGO104" s="81"/>
      <c r="LGP104" s="81"/>
      <c r="LGQ104" s="81"/>
      <c r="LGR104" s="81"/>
      <c r="LGS104" s="81"/>
      <c r="LGT104" s="81"/>
      <c r="LGU104" s="81"/>
      <c r="LGV104" s="81"/>
      <c r="LGW104" s="81"/>
      <c r="LGX104" s="81"/>
      <c r="LGY104" s="81"/>
      <c r="LGZ104" s="81"/>
      <c r="LHA104" s="81"/>
      <c r="LHB104" s="81"/>
      <c r="LHC104" s="81"/>
      <c r="LHD104" s="81"/>
      <c r="LHE104" s="81"/>
      <c r="LHF104" s="81"/>
      <c r="LHG104" s="81"/>
      <c r="LHH104" s="81"/>
      <c r="LHI104" s="81"/>
      <c r="LHJ104" s="81"/>
      <c r="LHK104" s="81"/>
      <c r="LHL104" s="81"/>
      <c r="LHM104" s="81"/>
      <c r="LHN104" s="81"/>
      <c r="LHO104" s="81"/>
      <c r="LHP104" s="81"/>
      <c r="LHQ104" s="81"/>
      <c r="LHR104" s="81"/>
      <c r="LHS104" s="81"/>
      <c r="LHT104" s="81"/>
      <c r="LHU104" s="81"/>
      <c r="LHV104" s="81"/>
      <c r="LHW104" s="81"/>
      <c r="LHX104" s="81"/>
      <c r="LHY104" s="81"/>
      <c r="LHZ104" s="81"/>
      <c r="LIA104" s="81"/>
      <c r="LIB104" s="81"/>
      <c r="LIC104" s="81"/>
      <c r="LID104" s="81"/>
      <c r="LIE104" s="81"/>
      <c r="LIF104" s="81"/>
      <c r="LIG104" s="81"/>
      <c r="LIH104" s="81"/>
      <c r="LII104" s="81"/>
      <c r="LIJ104" s="81"/>
      <c r="LIK104" s="81"/>
      <c r="LIL104" s="81"/>
      <c r="LIM104" s="81"/>
      <c r="LIN104" s="81"/>
      <c r="LIO104" s="81"/>
      <c r="LIP104" s="81"/>
      <c r="LIQ104" s="81"/>
      <c r="LIR104" s="81"/>
      <c r="LIS104" s="81"/>
      <c r="LIT104" s="81"/>
      <c r="LIU104" s="81"/>
      <c r="LIV104" s="81"/>
      <c r="LIW104" s="81"/>
      <c r="LIX104" s="81"/>
      <c r="LIY104" s="81"/>
      <c r="LIZ104" s="81"/>
      <c r="LJA104" s="81"/>
      <c r="LJB104" s="81"/>
      <c r="LJC104" s="81"/>
      <c r="LJD104" s="81"/>
      <c r="LJE104" s="81"/>
      <c r="LJF104" s="81"/>
      <c r="LJG104" s="81"/>
      <c r="LJH104" s="81"/>
      <c r="LJI104" s="81"/>
      <c r="LJJ104" s="81"/>
      <c r="LJK104" s="81"/>
      <c r="LJL104" s="81"/>
      <c r="LJM104" s="81"/>
      <c r="LJN104" s="81"/>
      <c r="LJO104" s="81"/>
      <c r="LJP104" s="81"/>
      <c r="LJQ104" s="81"/>
      <c r="LJR104" s="81"/>
      <c r="LJS104" s="81"/>
      <c r="LJT104" s="81"/>
      <c r="LJU104" s="81"/>
      <c r="LJV104" s="81"/>
      <c r="LJW104" s="81"/>
      <c r="LJX104" s="81"/>
      <c r="LJY104" s="81"/>
      <c r="LJZ104" s="81"/>
      <c r="LKA104" s="81"/>
      <c r="LKB104" s="81"/>
      <c r="LKC104" s="81"/>
      <c r="LKD104" s="81"/>
      <c r="LKE104" s="81"/>
      <c r="LKF104" s="81"/>
      <c r="LKG104" s="81"/>
      <c r="LKH104" s="81"/>
      <c r="LKI104" s="81"/>
      <c r="LKJ104" s="81"/>
      <c r="LKK104" s="81"/>
      <c r="LKL104" s="81"/>
      <c r="LKM104" s="81"/>
      <c r="LKN104" s="81"/>
      <c r="LKO104" s="81"/>
      <c r="LKP104" s="81"/>
      <c r="LKQ104" s="81"/>
      <c r="LKR104" s="81"/>
      <c r="LKS104" s="81"/>
      <c r="LKT104" s="81"/>
      <c r="LKU104" s="81"/>
      <c r="LKV104" s="81"/>
      <c r="LKW104" s="81"/>
      <c r="LKX104" s="81"/>
      <c r="LKY104" s="81"/>
      <c r="LKZ104" s="81"/>
      <c r="LLA104" s="81"/>
      <c r="LLB104" s="81"/>
      <c r="LLC104" s="81"/>
      <c r="LLD104" s="81"/>
      <c r="LLE104" s="81"/>
      <c r="LLF104" s="81"/>
      <c r="LLG104" s="81"/>
      <c r="LLH104" s="81"/>
      <c r="LLI104" s="81"/>
      <c r="LLJ104" s="81"/>
      <c r="LLK104" s="81"/>
      <c r="LLL104" s="81"/>
      <c r="LLM104" s="81"/>
      <c r="LLN104" s="81"/>
      <c r="LLO104" s="81"/>
      <c r="LLP104" s="81"/>
      <c r="LLQ104" s="81"/>
      <c r="LLR104" s="81"/>
      <c r="LLS104" s="81"/>
      <c r="LLT104" s="81"/>
      <c r="LLU104" s="81"/>
      <c r="LLV104" s="81"/>
      <c r="LLW104" s="81"/>
      <c r="LLX104" s="81"/>
      <c r="LLY104" s="81"/>
      <c r="LLZ104" s="81"/>
      <c r="LMA104" s="81"/>
      <c r="LMB104" s="81"/>
      <c r="LMC104" s="81"/>
      <c r="LMD104" s="81"/>
      <c r="LME104" s="81"/>
      <c r="LMF104" s="81"/>
      <c r="LMG104" s="81"/>
      <c r="LMH104" s="81"/>
      <c r="LMI104" s="81"/>
      <c r="LMJ104" s="81"/>
      <c r="LMK104" s="81"/>
      <c r="LML104" s="81"/>
      <c r="LMM104" s="81"/>
      <c r="LMN104" s="81"/>
      <c r="LMO104" s="81"/>
      <c r="LMP104" s="81"/>
      <c r="LMQ104" s="81"/>
      <c r="LMR104" s="81"/>
      <c r="LMS104" s="81"/>
      <c r="LMT104" s="81"/>
      <c r="LMU104" s="81"/>
      <c r="LMV104" s="81"/>
      <c r="LMW104" s="81"/>
      <c r="LMX104" s="81"/>
      <c r="LMY104" s="81"/>
      <c r="LMZ104" s="81"/>
      <c r="LNA104" s="81"/>
      <c r="LNB104" s="81"/>
      <c r="LNC104" s="81"/>
      <c r="LND104" s="81"/>
      <c r="LNE104" s="81"/>
      <c r="LNF104" s="81"/>
      <c r="LNG104" s="81"/>
      <c r="LNH104" s="81"/>
      <c r="LNI104" s="81"/>
      <c r="LNJ104" s="81"/>
      <c r="LNK104" s="81"/>
      <c r="LNL104" s="81"/>
      <c r="LNM104" s="81"/>
      <c r="LNN104" s="81"/>
      <c r="LNO104" s="81"/>
      <c r="LNP104" s="81"/>
      <c r="LNQ104" s="81"/>
      <c r="LNR104" s="81"/>
      <c r="LNS104" s="81"/>
      <c r="LNT104" s="81"/>
      <c r="LNU104" s="81"/>
      <c r="LNV104" s="81"/>
      <c r="LNW104" s="81"/>
      <c r="LNX104" s="81"/>
      <c r="LNY104" s="81"/>
      <c r="LNZ104" s="81"/>
      <c r="LOA104" s="81"/>
      <c r="LOB104" s="81"/>
      <c r="LOC104" s="81"/>
      <c r="LOD104" s="81"/>
      <c r="LOE104" s="81"/>
      <c r="LOF104" s="81"/>
      <c r="LOG104" s="81"/>
      <c r="LOH104" s="81"/>
      <c r="LOI104" s="81"/>
      <c r="LOJ104" s="81"/>
      <c r="LOK104" s="81"/>
      <c r="LOL104" s="81"/>
      <c r="LOM104" s="81"/>
      <c r="LON104" s="81"/>
      <c r="LOO104" s="81"/>
      <c r="LOP104" s="81"/>
      <c r="LOQ104" s="81"/>
      <c r="LOR104" s="81"/>
      <c r="LOS104" s="81"/>
      <c r="LOT104" s="81"/>
      <c r="LOU104" s="81"/>
      <c r="LOV104" s="81"/>
      <c r="LOW104" s="81"/>
      <c r="LOX104" s="81"/>
      <c r="LOY104" s="81"/>
      <c r="LOZ104" s="81"/>
      <c r="LPA104" s="81"/>
      <c r="LPB104" s="81"/>
      <c r="LPC104" s="81"/>
      <c r="LPD104" s="81"/>
      <c r="LPE104" s="81"/>
      <c r="LPF104" s="81"/>
      <c r="LPG104" s="81"/>
      <c r="LPH104" s="81"/>
      <c r="LPI104" s="81"/>
      <c r="LPJ104" s="81"/>
      <c r="LPK104" s="81"/>
      <c r="LPL104" s="81"/>
      <c r="LPM104" s="81"/>
      <c r="LPN104" s="81"/>
      <c r="LPO104" s="81"/>
      <c r="LPP104" s="81"/>
      <c r="LPQ104" s="81"/>
      <c r="LPR104" s="81"/>
      <c r="LPS104" s="81"/>
      <c r="LPT104" s="81"/>
      <c r="LPU104" s="81"/>
      <c r="LPV104" s="81"/>
      <c r="LPW104" s="81"/>
      <c r="LPX104" s="81"/>
      <c r="LPY104" s="81"/>
      <c r="LPZ104" s="81"/>
      <c r="LQA104" s="81"/>
      <c r="LQB104" s="81"/>
      <c r="LQC104" s="81"/>
      <c r="LQD104" s="81"/>
      <c r="LQE104" s="81"/>
      <c r="LQF104" s="81"/>
      <c r="LQG104" s="81"/>
      <c r="LQH104" s="81"/>
      <c r="LQI104" s="81"/>
      <c r="LQJ104" s="81"/>
      <c r="LQK104" s="81"/>
      <c r="LQL104" s="81"/>
      <c r="LQM104" s="81"/>
      <c r="LQN104" s="81"/>
      <c r="LQO104" s="81"/>
      <c r="LQP104" s="81"/>
      <c r="LQQ104" s="81"/>
      <c r="LQR104" s="81"/>
      <c r="LQS104" s="81"/>
      <c r="LQT104" s="81"/>
      <c r="LQU104" s="81"/>
      <c r="LQV104" s="81"/>
      <c r="LQW104" s="81"/>
      <c r="LQX104" s="81"/>
      <c r="LQY104" s="81"/>
      <c r="LQZ104" s="81"/>
      <c r="LRA104" s="81"/>
      <c r="LRB104" s="81"/>
      <c r="LRC104" s="81"/>
      <c r="LRD104" s="81"/>
      <c r="LRE104" s="81"/>
      <c r="LRF104" s="81"/>
      <c r="LRG104" s="81"/>
      <c r="LRH104" s="81"/>
      <c r="LRI104" s="81"/>
      <c r="LRJ104" s="81"/>
      <c r="LRK104" s="81"/>
      <c r="LRL104" s="81"/>
      <c r="LRM104" s="81"/>
      <c r="LRN104" s="81"/>
      <c r="LRO104" s="81"/>
      <c r="LRP104" s="81"/>
      <c r="LRQ104" s="81"/>
      <c r="LRR104" s="81"/>
      <c r="LRS104" s="81"/>
      <c r="LRT104" s="81"/>
      <c r="LRU104" s="81"/>
      <c r="LRV104" s="81"/>
      <c r="LRW104" s="81"/>
      <c r="LRX104" s="81"/>
      <c r="LRY104" s="81"/>
      <c r="LRZ104" s="81"/>
      <c r="LSA104" s="81"/>
      <c r="LSB104" s="81"/>
      <c r="LSC104" s="81"/>
      <c r="LSD104" s="81"/>
      <c r="LSE104" s="81"/>
      <c r="LSF104" s="81"/>
      <c r="LSG104" s="81"/>
      <c r="LSH104" s="81"/>
      <c r="LSI104" s="81"/>
      <c r="LSJ104" s="81"/>
      <c r="LSK104" s="81"/>
      <c r="LSL104" s="81"/>
      <c r="LSM104" s="81"/>
      <c r="LSN104" s="81"/>
      <c r="LSO104" s="81"/>
      <c r="LSP104" s="81"/>
      <c r="LSQ104" s="81"/>
      <c r="LSR104" s="81"/>
      <c r="LSS104" s="81"/>
      <c r="LST104" s="81"/>
      <c r="LSU104" s="81"/>
      <c r="LSV104" s="81"/>
      <c r="LSW104" s="81"/>
      <c r="LSX104" s="81"/>
      <c r="LSY104" s="81"/>
      <c r="LSZ104" s="81"/>
      <c r="LTA104" s="81"/>
      <c r="LTB104" s="81"/>
      <c r="LTC104" s="81"/>
      <c r="LTD104" s="81"/>
      <c r="LTE104" s="81"/>
      <c r="LTF104" s="81"/>
      <c r="LTG104" s="81"/>
      <c r="LTH104" s="81"/>
      <c r="LTI104" s="81"/>
      <c r="LTJ104" s="81"/>
      <c r="LTK104" s="81"/>
      <c r="LTL104" s="81"/>
      <c r="LTM104" s="81"/>
      <c r="LTN104" s="81"/>
      <c r="LTO104" s="81"/>
      <c r="LTP104" s="81"/>
      <c r="LTQ104" s="81"/>
      <c r="LTR104" s="81"/>
      <c r="LTS104" s="81"/>
      <c r="LTT104" s="81"/>
      <c r="LTU104" s="81"/>
      <c r="LTV104" s="81"/>
      <c r="LTW104" s="81"/>
      <c r="LTX104" s="81"/>
      <c r="LTY104" s="81"/>
      <c r="LTZ104" s="81"/>
      <c r="LUA104" s="81"/>
      <c r="LUB104" s="81"/>
      <c r="LUC104" s="81"/>
      <c r="LUD104" s="81"/>
      <c r="LUE104" s="81"/>
      <c r="LUF104" s="81"/>
      <c r="LUG104" s="81"/>
      <c r="LUH104" s="81"/>
      <c r="LUI104" s="81"/>
      <c r="LUJ104" s="81"/>
      <c r="LUK104" s="81"/>
      <c r="LUL104" s="81"/>
      <c r="LUM104" s="81"/>
      <c r="LUN104" s="81"/>
      <c r="LUO104" s="81"/>
      <c r="LUP104" s="81"/>
      <c r="LUQ104" s="81"/>
      <c r="LUR104" s="81"/>
      <c r="LUS104" s="81"/>
      <c r="LUT104" s="81"/>
      <c r="LUU104" s="81"/>
      <c r="LUV104" s="81"/>
      <c r="LUW104" s="81"/>
      <c r="LUX104" s="81"/>
      <c r="LUY104" s="81"/>
      <c r="LUZ104" s="81"/>
      <c r="LVA104" s="81"/>
      <c r="LVB104" s="81"/>
      <c r="LVC104" s="81"/>
      <c r="LVD104" s="81"/>
      <c r="LVE104" s="81"/>
      <c r="LVF104" s="81"/>
      <c r="LVG104" s="81"/>
      <c r="LVH104" s="81"/>
      <c r="LVI104" s="81"/>
      <c r="LVJ104" s="81"/>
      <c r="LVK104" s="81"/>
      <c r="LVL104" s="81"/>
      <c r="LVM104" s="81"/>
      <c r="LVN104" s="81"/>
      <c r="LVO104" s="81"/>
      <c r="LVP104" s="81"/>
      <c r="LVQ104" s="81"/>
      <c r="LVR104" s="81"/>
      <c r="LVS104" s="81"/>
      <c r="LVT104" s="81"/>
      <c r="LVU104" s="81"/>
      <c r="LVV104" s="81"/>
      <c r="LVW104" s="81"/>
      <c r="LVX104" s="81"/>
      <c r="LVY104" s="81"/>
      <c r="LVZ104" s="81"/>
      <c r="LWA104" s="81"/>
      <c r="LWB104" s="81"/>
      <c r="LWC104" s="81"/>
      <c r="LWD104" s="81"/>
      <c r="LWE104" s="81"/>
      <c r="LWF104" s="81"/>
      <c r="LWG104" s="81"/>
      <c r="LWH104" s="81"/>
      <c r="LWI104" s="81"/>
      <c r="LWJ104" s="81"/>
      <c r="LWK104" s="81"/>
      <c r="LWL104" s="81"/>
      <c r="LWM104" s="81"/>
      <c r="LWN104" s="81"/>
      <c r="LWO104" s="81"/>
      <c r="LWP104" s="81"/>
      <c r="LWQ104" s="81"/>
      <c r="LWR104" s="81"/>
      <c r="LWS104" s="81"/>
      <c r="LWT104" s="81"/>
      <c r="LWU104" s="81"/>
      <c r="LWV104" s="81"/>
      <c r="LWW104" s="81"/>
      <c r="LWX104" s="81"/>
      <c r="LWY104" s="81"/>
      <c r="LWZ104" s="81"/>
      <c r="LXA104" s="81"/>
      <c r="LXB104" s="81"/>
      <c r="LXC104" s="81"/>
      <c r="LXD104" s="81"/>
      <c r="LXE104" s="81"/>
      <c r="LXF104" s="81"/>
      <c r="LXG104" s="81"/>
      <c r="LXH104" s="81"/>
      <c r="LXI104" s="81"/>
      <c r="LXJ104" s="81"/>
      <c r="LXK104" s="81"/>
      <c r="LXL104" s="81"/>
      <c r="LXM104" s="81"/>
      <c r="LXN104" s="81"/>
      <c r="LXO104" s="81"/>
      <c r="LXP104" s="81"/>
      <c r="LXQ104" s="81"/>
      <c r="LXR104" s="81"/>
      <c r="LXS104" s="81"/>
      <c r="LXT104" s="81"/>
      <c r="LXU104" s="81"/>
      <c r="LXV104" s="81"/>
      <c r="LXW104" s="81"/>
      <c r="LXX104" s="81"/>
      <c r="LXY104" s="81"/>
      <c r="LXZ104" s="81"/>
      <c r="LYA104" s="81"/>
      <c r="LYB104" s="81"/>
      <c r="LYC104" s="81"/>
      <c r="LYD104" s="81"/>
      <c r="LYE104" s="81"/>
      <c r="LYF104" s="81"/>
      <c r="LYG104" s="81"/>
      <c r="LYH104" s="81"/>
      <c r="LYI104" s="81"/>
      <c r="LYJ104" s="81"/>
      <c r="LYK104" s="81"/>
      <c r="LYL104" s="81"/>
      <c r="LYM104" s="81"/>
      <c r="LYN104" s="81"/>
      <c r="LYO104" s="81"/>
      <c r="LYP104" s="81"/>
      <c r="LYQ104" s="81"/>
      <c r="LYR104" s="81"/>
      <c r="LYS104" s="81"/>
      <c r="LYT104" s="81"/>
      <c r="LYU104" s="81"/>
      <c r="LYV104" s="81"/>
      <c r="LYW104" s="81"/>
      <c r="LYX104" s="81"/>
      <c r="LYY104" s="81"/>
      <c r="LYZ104" s="81"/>
      <c r="LZA104" s="81"/>
      <c r="LZB104" s="81"/>
      <c r="LZC104" s="81"/>
      <c r="LZD104" s="81"/>
      <c r="LZE104" s="81"/>
      <c r="LZF104" s="81"/>
      <c r="LZG104" s="81"/>
      <c r="LZH104" s="81"/>
      <c r="LZI104" s="81"/>
      <c r="LZJ104" s="81"/>
      <c r="LZK104" s="81"/>
      <c r="LZL104" s="81"/>
      <c r="LZM104" s="81"/>
      <c r="LZN104" s="81"/>
      <c r="LZO104" s="81"/>
      <c r="LZP104" s="81"/>
      <c r="LZQ104" s="81"/>
      <c r="LZR104" s="81"/>
      <c r="LZS104" s="81"/>
      <c r="LZT104" s="81"/>
      <c r="LZU104" s="81"/>
      <c r="LZV104" s="81"/>
      <c r="LZW104" s="81"/>
      <c r="LZX104" s="81"/>
      <c r="LZY104" s="81"/>
      <c r="LZZ104" s="81"/>
      <c r="MAA104" s="81"/>
      <c r="MAB104" s="81"/>
      <c r="MAC104" s="81"/>
      <c r="MAD104" s="81"/>
      <c r="MAE104" s="81"/>
      <c r="MAF104" s="81"/>
      <c r="MAG104" s="81"/>
      <c r="MAH104" s="81"/>
      <c r="MAI104" s="81"/>
      <c r="MAJ104" s="81"/>
      <c r="MAK104" s="81"/>
      <c r="MAL104" s="81"/>
      <c r="MAM104" s="81"/>
      <c r="MAN104" s="81"/>
      <c r="MAO104" s="81"/>
      <c r="MAP104" s="81"/>
      <c r="MAQ104" s="81"/>
      <c r="MAR104" s="81"/>
      <c r="MAS104" s="81"/>
      <c r="MAT104" s="81"/>
      <c r="MAU104" s="81"/>
      <c r="MAV104" s="81"/>
      <c r="MAW104" s="81"/>
      <c r="MAX104" s="81"/>
      <c r="MAY104" s="81"/>
      <c r="MAZ104" s="81"/>
      <c r="MBA104" s="81"/>
      <c r="MBB104" s="81"/>
      <c r="MBC104" s="81"/>
      <c r="MBD104" s="81"/>
      <c r="MBE104" s="81"/>
      <c r="MBF104" s="81"/>
      <c r="MBG104" s="81"/>
      <c r="MBH104" s="81"/>
      <c r="MBI104" s="81"/>
      <c r="MBJ104" s="81"/>
      <c r="MBK104" s="81"/>
      <c r="MBL104" s="81"/>
      <c r="MBM104" s="81"/>
      <c r="MBN104" s="81"/>
      <c r="MBO104" s="81"/>
      <c r="MBP104" s="81"/>
      <c r="MBQ104" s="81"/>
      <c r="MBR104" s="81"/>
      <c r="MBS104" s="81"/>
      <c r="MBT104" s="81"/>
      <c r="MBU104" s="81"/>
      <c r="MBV104" s="81"/>
      <c r="MBW104" s="81"/>
      <c r="MBX104" s="81"/>
      <c r="MBY104" s="81"/>
      <c r="MBZ104" s="81"/>
      <c r="MCA104" s="81"/>
      <c r="MCB104" s="81"/>
      <c r="MCC104" s="81"/>
      <c r="MCD104" s="81"/>
      <c r="MCE104" s="81"/>
      <c r="MCF104" s="81"/>
      <c r="MCG104" s="81"/>
      <c r="MCH104" s="81"/>
      <c r="MCI104" s="81"/>
      <c r="MCJ104" s="81"/>
      <c r="MCK104" s="81"/>
      <c r="MCL104" s="81"/>
      <c r="MCM104" s="81"/>
      <c r="MCN104" s="81"/>
      <c r="MCO104" s="81"/>
      <c r="MCP104" s="81"/>
      <c r="MCQ104" s="81"/>
      <c r="MCR104" s="81"/>
      <c r="MCS104" s="81"/>
      <c r="MCT104" s="81"/>
      <c r="MCU104" s="81"/>
      <c r="MCV104" s="81"/>
      <c r="MCW104" s="81"/>
      <c r="MCX104" s="81"/>
      <c r="MCY104" s="81"/>
      <c r="MCZ104" s="81"/>
      <c r="MDA104" s="81"/>
      <c r="MDB104" s="81"/>
      <c r="MDC104" s="81"/>
      <c r="MDD104" s="81"/>
      <c r="MDE104" s="81"/>
      <c r="MDF104" s="81"/>
      <c r="MDG104" s="81"/>
      <c r="MDH104" s="81"/>
      <c r="MDI104" s="81"/>
      <c r="MDJ104" s="81"/>
      <c r="MDK104" s="81"/>
      <c r="MDL104" s="81"/>
      <c r="MDM104" s="81"/>
      <c r="MDN104" s="81"/>
      <c r="MDO104" s="81"/>
      <c r="MDP104" s="81"/>
      <c r="MDQ104" s="81"/>
      <c r="MDR104" s="81"/>
      <c r="MDS104" s="81"/>
      <c r="MDT104" s="81"/>
      <c r="MDU104" s="81"/>
      <c r="MDV104" s="81"/>
      <c r="MDW104" s="81"/>
      <c r="MDX104" s="81"/>
      <c r="MDY104" s="81"/>
      <c r="MDZ104" s="81"/>
      <c r="MEA104" s="81"/>
      <c r="MEB104" s="81"/>
      <c r="MEC104" s="81"/>
      <c r="MED104" s="81"/>
      <c r="MEE104" s="81"/>
      <c r="MEF104" s="81"/>
      <c r="MEG104" s="81"/>
      <c r="MEH104" s="81"/>
      <c r="MEI104" s="81"/>
      <c r="MEJ104" s="81"/>
      <c r="MEK104" s="81"/>
      <c r="MEL104" s="81"/>
      <c r="MEM104" s="81"/>
      <c r="MEN104" s="81"/>
      <c r="MEO104" s="81"/>
      <c r="MEP104" s="81"/>
      <c r="MEQ104" s="81"/>
      <c r="MER104" s="81"/>
      <c r="MES104" s="81"/>
      <c r="MET104" s="81"/>
      <c r="MEU104" s="81"/>
      <c r="MEV104" s="81"/>
      <c r="MEW104" s="81"/>
      <c r="MEX104" s="81"/>
      <c r="MEY104" s="81"/>
      <c r="MEZ104" s="81"/>
      <c r="MFA104" s="81"/>
      <c r="MFB104" s="81"/>
      <c r="MFC104" s="81"/>
      <c r="MFD104" s="81"/>
      <c r="MFE104" s="81"/>
      <c r="MFF104" s="81"/>
      <c r="MFG104" s="81"/>
      <c r="MFH104" s="81"/>
      <c r="MFI104" s="81"/>
      <c r="MFJ104" s="81"/>
      <c r="MFK104" s="81"/>
      <c r="MFL104" s="81"/>
      <c r="MFM104" s="81"/>
      <c r="MFN104" s="81"/>
      <c r="MFO104" s="81"/>
      <c r="MFP104" s="81"/>
      <c r="MFQ104" s="81"/>
      <c r="MFR104" s="81"/>
      <c r="MFS104" s="81"/>
      <c r="MFT104" s="81"/>
      <c r="MFU104" s="81"/>
      <c r="MFV104" s="81"/>
      <c r="MFW104" s="81"/>
      <c r="MFX104" s="81"/>
      <c r="MFY104" s="81"/>
      <c r="MFZ104" s="81"/>
      <c r="MGA104" s="81"/>
      <c r="MGB104" s="81"/>
      <c r="MGC104" s="81"/>
      <c r="MGD104" s="81"/>
      <c r="MGE104" s="81"/>
      <c r="MGF104" s="81"/>
      <c r="MGG104" s="81"/>
      <c r="MGH104" s="81"/>
      <c r="MGI104" s="81"/>
      <c r="MGJ104" s="81"/>
      <c r="MGK104" s="81"/>
      <c r="MGL104" s="81"/>
      <c r="MGM104" s="81"/>
      <c r="MGN104" s="81"/>
      <c r="MGO104" s="81"/>
      <c r="MGP104" s="81"/>
      <c r="MGQ104" s="81"/>
      <c r="MGR104" s="81"/>
      <c r="MGS104" s="81"/>
      <c r="MGT104" s="81"/>
      <c r="MGU104" s="81"/>
      <c r="MGV104" s="81"/>
      <c r="MGW104" s="81"/>
      <c r="MGX104" s="81"/>
      <c r="MGY104" s="81"/>
      <c r="MGZ104" s="81"/>
      <c r="MHA104" s="81"/>
      <c r="MHB104" s="81"/>
      <c r="MHC104" s="81"/>
      <c r="MHD104" s="81"/>
      <c r="MHE104" s="81"/>
      <c r="MHF104" s="81"/>
      <c r="MHG104" s="81"/>
      <c r="MHH104" s="81"/>
      <c r="MHI104" s="81"/>
      <c r="MHJ104" s="81"/>
      <c r="MHK104" s="81"/>
      <c r="MHL104" s="81"/>
      <c r="MHM104" s="81"/>
      <c r="MHN104" s="81"/>
      <c r="MHO104" s="81"/>
      <c r="MHP104" s="81"/>
      <c r="MHQ104" s="81"/>
      <c r="MHR104" s="81"/>
      <c r="MHS104" s="81"/>
      <c r="MHT104" s="81"/>
      <c r="MHU104" s="81"/>
      <c r="MHV104" s="81"/>
      <c r="MHW104" s="81"/>
      <c r="MHX104" s="81"/>
      <c r="MHY104" s="81"/>
      <c r="MHZ104" s="81"/>
      <c r="MIA104" s="81"/>
      <c r="MIB104" s="81"/>
      <c r="MIC104" s="81"/>
      <c r="MID104" s="81"/>
      <c r="MIE104" s="81"/>
      <c r="MIF104" s="81"/>
      <c r="MIG104" s="81"/>
      <c r="MIH104" s="81"/>
      <c r="MII104" s="81"/>
      <c r="MIJ104" s="81"/>
      <c r="MIK104" s="81"/>
      <c r="MIL104" s="81"/>
      <c r="MIM104" s="81"/>
      <c r="MIN104" s="81"/>
      <c r="MIO104" s="81"/>
      <c r="MIP104" s="81"/>
      <c r="MIQ104" s="81"/>
      <c r="MIR104" s="81"/>
      <c r="MIS104" s="81"/>
      <c r="MIT104" s="81"/>
      <c r="MIU104" s="81"/>
      <c r="MIV104" s="81"/>
      <c r="MIW104" s="81"/>
      <c r="MIX104" s="81"/>
      <c r="MIY104" s="81"/>
      <c r="MIZ104" s="81"/>
      <c r="MJA104" s="81"/>
      <c r="MJB104" s="81"/>
      <c r="MJC104" s="81"/>
      <c r="MJD104" s="81"/>
      <c r="MJE104" s="81"/>
      <c r="MJF104" s="81"/>
      <c r="MJG104" s="81"/>
      <c r="MJH104" s="81"/>
      <c r="MJI104" s="81"/>
      <c r="MJJ104" s="81"/>
      <c r="MJK104" s="81"/>
      <c r="MJL104" s="81"/>
      <c r="MJM104" s="81"/>
      <c r="MJN104" s="81"/>
      <c r="MJO104" s="81"/>
      <c r="MJP104" s="81"/>
      <c r="MJQ104" s="81"/>
      <c r="MJR104" s="81"/>
      <c r="MJS104" s="81"/>
      <c r="MJT104" s="81"/>
      <c r="MJU104" s="81"/>
      <c r="MJV104" s="81"/>
      <c r="MJW104" s="81"/>
      <c r="MJX104" s="81"/>
      <c r="MJY104" s="81"/>
      <c r="MJZ104" s="81"/>
      <c r="MKA104" s="81"/>
      <c r="MKB104" s="81"/>
      <c r="MKC104" s="81"/>
      <c r="MKD104" s="81"/>
      <c r="MKE104" s="81"/>
      <c r="MKF104" s="81"/>
      <c r="MKG104" s="81"/>
      <c r="MKH104" s="81"/>
      <c r="MKI104" s="81"/>
      <c r="MKJ104" s="81"/>
      <c r="MKK104" s="81"/>
      <c r="MKL104" s="81"/>
      <c r="MKM104" s="81"/>
      <c r="MKN104" s="81"/>
      <c r="MKO104" s="81"/>
      <c r="MKP104" s="81"/>
      <c r="MKQ104" s="81"/>
      <c r="MKR104" s="81"/>
      <c r="MKS104" s="81"/>
      <c r="MKT104" s="81"/>
      <c r="MKU104" s="81"/>
      <c r="MKV104" s="81"/>
      <c r="MKW104" s="81"/>
      <c r="MKX104" s="81"/>
      <c r="MKY104" s="81"/>
      <c r="MKZ104" s="81"/>
      <c r="MLA104" s="81"/>
      <c r="MLB104" s="81"/>
      <c r="MLC104" s="81"/>
      <c r="MLD104" s="81"/>
      <c r="MLE104" s="81"/>
      <c r="MLF104" s="81"/>
      <c r="MLG104" s="81"/>
      <c r="MLH104" s="81"/>
      <c r="MLI104" s="81"/>
      <c r="MLJ104" s="81"/>
      <c r="MLK104" s="81"/>
      <c r="MLL104" s="81"/>
      <c r="MLM104" s="81"/>
      <c r="MLN104" s="81"/>
      <c r="MLO104" s="81"/>
      <c r="MLP104" s="81"/>
      <c r="MLQ104" s="81"/>
      <c r="MLR104" s="81"/>
      <c r="MLS104" s="81"/>
      <c r="MLT104" s="81"/>
      <c r="MLU104" s="81"/>
      <c r="MLV104" s="81"/>
      <c r="MLW104" s="81"/>
      <c r="MLX104" s="81"/>
      <c r="MLY104" s="81"/>
      <c r="MLZ104" s="81"/>
      <c r="MMA104" s="81"/>
      <c r="MMB104" s="81"/>
      <c r="MMC104" s="81"/>
      <c r="MMD104" s="81"/>
      <c r="MME104" s="81"/>
      <c r="MMF104" s="81"/>
      <c r="MMG104" s="81"/>
      <c r="MMH104" s="81"/>
      <c r="MMI104" s="81"/>
      <c r="MMJ104" s="81"/>
      <c r="MMK104" s="81"/>
      <c r="MML104" s="81"/>
      <c r="MMM104" s="81"/>
      <c r="MMN104" s="81"/>
      <c r="MMO104" s="81"/>
      <c r="MMP104" s="81"/>
      <c r="MMQ104" s="81"/>
      <c r="MMR104" s="81"/>
      <c r="MMS104" s="81"/>
      <c r="MMT104" s="81"/>
      <c r="MMU104" s="81"/>
      <c r="MMV104" s="81"/>
      <c r="MMW104" s="81"/>
      <c r="MMX104" s="81"/>
      <c r="MMY104" s="81"/>
      <c r="MMZ104" s="81"/>
      <c r="MNA104" s="81"/>
      <c r="MNB104" s="81"/>
      <c r="MNC104" s="81"/>
      <c r="MND104" s="81"/>
      <c r="MNE104" s="81"/>
      <c r="MNF104" s="81"/>
      <c r="MNG104" s="81"/>
      <c r="MNH104" s="81"/>
      <c r="MNI104" s="81"/>
      <c r="MNJ104" s="81"/>
      <c r="MNK104" s="81"/>
      <c r="MNL104" s="81"/>
      <c r="MNM104" s="81"/>
      <c r="MNN104" s="81"/>
      <c r="MNO104" s="81"/>
      <c r="MNP104" s="81"/>
      <c r="MNQ104" s="81"/>
      <c r="MNR104" s="81"/>
      <c r="MNS104" s="81"/>
      <c r="MNT104" s="81"/>
      <c r="MNU104" s="81"/>
      <c r="MNV104" s="81"/>
      <c r="MNW104" s="81"/>
      <c r="MNX104" s="81"/>
      <c r="MNY104" s="81"/>
      <c r="MNZ104" s="81"/>
      <c r="MOA104" s="81"/>
      <c r="MOB104" s="81"/>
      <c r="MOC104" s="81"/>
      <c r="MOD104" s="81"/>
      <c r="MOE104" s="81"/>
      <c r="MOF104" s="81"/>
      <c r="MOG104" s="81"/>
      <c r="MOH104" s="81"/>
      <c r="MOI104" s="81"/>
      <c r="MOJ104" s="81"/>
      <c r="MOK104" s="81"/>
      <c r="MOL104" s="81"/>
      <c r="MOM104" s="81"/>
      <c r="MON104" s="81"/>
      <c r="MOO104" s="81"/>
      <c r="MOP104" s="81"/>
      <c r="MOQ104" s="81"/>
      <c r="MOR104" s="81"/>
      <c r="MOS104" s="81"/>
      <c r="MOT104" s="81"/>
      <c r="MOU104" s="81"/>
      <c r="MOV104" s="81"/>
      <c r="MOW104" s="81"/>
      <c r="MOX104" s="81"/>
      <c r="MOY104" s="81"/>
      <c r="MOZ104" s="81"/>
      <c r="MPA104" s="81"/>
      <c r="MPB104" s="81"/>
      <c r="MPC104" s="81"/>
      <c r="MPD104" s="81"/>
      <c r="MPE104" s="81"/>
      <c r="MPF104" s="81"/>
      <c r="MPG104" s="81"/>
      <c r="MPH104" s="81"/>
      <c r="MPI104" s="81"/>
      <c r="MPJ104" s="81"/>
      <c r="MPK104" s="81"/>
      <c r="MPL104" s="81"/>
      <c r="MPM104" s="81"/>
      <c r="MPN104" s="81"/>
      <c r="MPO104" s="81"/>
      <c r="MPP104" s="81"/>
      <c r="MPQ104" s="81"/>
      <c r="MPR104" s="81"/>
      <c r="MPS104" s="81"/>
      <c r="MPT104" s="81"/>
      <c r="MPU104" s="81"/>
      <c r="MPV104" s="81"/>
      <c r="MPW104" s="81"/>
      <c r="MPX104" s="81"/>
      <c r="MPY104" s="81"/>
      <c r="MPZ104" s="81"/>
      <c r="MQA104" s="81"/>
      <c r="MQB104" s="81"/>
      <c r="MQC104" s="81"/>
      <c r="MQD104" s="81"/>
      <c r="MQE104" s="81"/>
      <c r="MQF104" s="81"/>
      <c r="MQG104" s="81"/>
      <c r="MQH104" s="81"/>
      <c r="MQI104" s="81"/>
      <c r="MQJ104" s="81"/>
      <c r="MQK104" s="81"/>
      <c r="MQL104" s="81"/>
      <c r="MQM104" s="81"/>
      <c r="MQN104" s="81"/>
      <c r="MQO104" s="81"/>
      <c r="MQP104" s="81"/>
      <c r="MQQ104" s="81"/>
      <c r="MQR104" s="81"/>
      <c r="MQS104" s="81"/>
      <c r="MQT104" s="81"/>
      <c r="MQU104" s="81"/>
      <c r="MQV104" s="81"/>
      <c r="MQW104" s="81"/>
      <c r="MQX104" s="81"/>
      <c r="MQY104" s="81"/>
      <c r="MQZ104" s="81"/>
      <c r="MRA104" s="81"/>
      <c r="MRB104" s="81"/>
      <c r="MRC104" s="81"/>
      <c r="MRD104" s="81"/>
      <c r="MRE104" s="81"/>
      <c r="MRF104" s="81"/>
      <c r="MRG104" s="81"/>
      <c r="MRH104" s="81"/>
      <c r="MRI104" s="81"/>
      <c r="MRJ104" s="81"/>
      <c r="MRK104" s="81"/>
      <c r="MRL104" s="81"/>
      <c r="MRM104" s="81"/>
      <c r="MRN104" s="81"/>
      <c r="MRO104" s="81"/>
      <c r="MRP104" s="81"/>
      <c r="MRQ104" s="81"/>
      <c r="MRR104" s="81"/>
      <c r="MRS104" s="81"/>
      <c r="MRT104" s="81"/>
      <c r="MRU104" s="81"/>
      <c r="MRV104" s="81"/>
      <c r="MRW104" s="81"/>
      <c r="MRX104" s="81"/>
      <c r="MRY104" s="81"/>
      <c r="MRZ104" s="81"/>
      <c r="MSA104" s="81"/>
      <c r="MSB104" s="81"/>
      <c r="MSC104" s="81"/>
      <c r="MSD104" s="81"/>
      <c r="MSE104" s="81"/>
      <c r="MSF104" s="81"/>
      <c r="MSG104" s="81"/>
      <c r="MSH104" s="81"/>
      <c r="MSI104" s="81"/>
      <c r="MSJ104" s="81"/>
      <c r="MSK104" s="81"/>
      <c r="MSL104" s="81"/>
      <c r="MSM104" s="81"/>
      <c r="MSN104" s="81"/>
      <c r="MSO104" s="81"/>
      <c r="MSP104" s="81"/>
      <c r="MSQ104" s="81"/>
      <c r="MSR104" s="81"/>
      <c r="MSS104" s="81"/>
      <c r="MST104" s="81"/>
      <c r="MSU104" s="81"/>
      <c r="MSV104" s="81"/>
      <c r="MSW104" s="81"/>
      <c r="MSX104" s="81"/>
      <c r="MSY104" s="81"/>
      <c r="MSZ104" s="81"/>
      <c r="MTA104" s="81"/>
      <c r="MTB104" s="81"/>
      <c r="MTC104" s="81"/>
      <c r="MTD104" s="81"/>
      <c r="MTE104" s="81"/>
      <c r="MTF104" s="81"/>
      <c r="MTG104" s="81"/>
      <c r="MTH104" s="81"/>
      <c r="MTI104" s="81"/>
      <c r="MTJ104" s="81"/>
      <c r="MTK104" s="81"/>
      <c r="MTL104" s="81"/>
      <c r="MTM104" s="81"/>
      <c r="MTN104" s="81"/>
      <c r="MTO104" s="81"/>
      <c r="MTP104" s="81"/>
      <c r="MTQ104" s="81"/>
      <c r="MTR104" s="81"/>
      <c r="MTS104" s="81"/>
      <c r="MTT104" s="81"/>
      <c r="MTU104" s="81"/>
      <c r="MTV104" s="81"/>
      <c r="MTW104" s="81"/>
      <c r="MTX104" s="81"/>
      <c r="MTY104" s="81"/>
      <c r="MTZ104" s="81"/>
      <c r="MUA104" s="81"/>
      <c r="MUB104" s="81"/>
      <c r="MUC104" s="81"/>
      <c r="MUD104" s="81"/>
      <c r="MUE104" s="81"/>
      <c r="MUF104" s="81"/>
      <c r="MUG104" s="81"/>
      <c r="MUH104" s="81"/>
      <c r="MUI104" s="81"/>
      <c r="MUJ104" s="81"/>
      <c r="MUK104" s="81"/>
      <c r="MUL104" s="81"/>
      <c r="MUM104" s="81"/>
      <c r="MUN104" s="81"/>
      <c r="MUO104" s="81"/>
      <c r="MUP104" s="81"/>
      <c r="MUQ104" s="81"/>
      <c r="MUR104" s="81"/>
      <c r="MUS104" s="81"/>
      <c r="MUT104" s="81"/>
      <c r="MUU104" s="81"/>
      <c r="MUV104" s="81"/>
      <c r="MUW104" s="81"/>
      <c r="MUX104" s="81"/>
      <c r="MUY104" s="81"/>
      <c r="MUZ104" s="81"/>
      <c r="MVA104" s="81"/>
      <c r="MVB104" s="81"/>
      <c r="MVC104" s="81"/>
      <c r="MVD104" s="81"/>
      <c r="MVE104" s="81"/>
      <c r="MVF104" s="81"/>
      <c r="MVG104" s="81"/>
      <c r="MVH104" s="81"/>
      <c r="MVI104" s="81"/>
      <c r="MVJ104" s="81"/>
      <c r="MVK104" s="81"/>
      <c r="MVL104" s="81"/>
      <c r="MVM104" s="81"/>
      <c r="MVN104" s="81"/>
      <c r="MVO104" s="81"/>
      <c r="MVP104" s="81"/>
      <c r="MVQ104" s="81"/>
      <c r="MVR104" s="81"/>
      <c r="MVS104" s="81"/>
      <c r="MVT104" s="81"/>
      <c r="MVU104" s="81"/>
      <c r="MVV104" s="81"/>
      <c r="MVW104" s="81"/>
      <c r="MVX104" s="81"/>
      <c r="MVY104" s="81"/>
      <c r="MVZ104" s="81"/>
      <c r="MWA104" s="81"/>
      <c r="MWB104" s="81"/>
      <c r="MWC104" s="81"/>
      <c r="MWD104" s="81"/>
      <c r="MWE104" s="81"/>
      <c r="MWF104" s="81"/>
      <c r="MWG104" s="81"/>
      <c r="MWH104" s="81"/>
      <c r="MWI104" s="81"/>
      <c r="MWJ104" s="81"/>
      <c r="MWK104" s="81"/>
      <c r="MWL104" s="81"/>
      <c r="MWM104" s="81"/>
      <c r="MWN104" s="81"/>
      <c r="MWO104" s="81"/>
      <c r="MWP104" s="81"/>
      <c r="MWQ104" s="81"/>
      <c r="MWR104" s="81"/>
      <c r="MWS104" s="81"/>
      <c r="MWT104" s="81"/>
      <c r="MWU104" s="81"/>
      <c r="MWV104" s="81"/>
      <c r="MWW104" s="81"/>
      <c r="MWX104" s="81"/>
      <c r="MWY104" s="81"/>
      <c r="MWZ104" s="81"/>
      <c r="MXA104" s="81"/>
      <c r="MXB104" s="81"/>
      <c r="MXC104" s="81"/>
      <c r="MXD104" s="81"/>
      <c r="MXE104" s="81"/>
      <c r="MXF104" s="81"/>
      <c r="MXG104" s="81"/>
      <c r="MXH104" s="81"/>
      <c r="MXI104" s="81"/>
      <c r="MXJ104" s="81"/>
      <c r="MXK104" s="81"/>
      <c r="MXL104" s="81"/>
      <c r="MXM104" s="81"/>
      <c r="MXN104" s="81"/>
      <c r="MXO104" s="81"/>
      <c r="MXP104" s="81"/>
      <c r="MXQ104" s="81"/>
      <c r="MXR104" s="81"/>
      <c r="MXS104" s="81"/>
      <c r="MXT104" s="81"/>
      <c r="MXU104" s="81"/>
      <c r="MXV104" s="81"/>
      <c r="MXW104" s="81"/>
      <c r="MXX104" s="81"/>
      <c r="MXY104" s="81"/>
      <c r="MXZ104" s="81"/>
      <c r="MYA104" s="81"/>
      <c r="MYB104" s="81"/>
      <c r="MYC104" s="81"/>
      <c r="MYD104" s="81"/>
      <c r="MYE104" s="81"/>
      <c r="MYF104" s="81"/>
      <c r="MYG104" s="81"/>
      <c r="MYH104" s="81"/>
      <c r="MYI104" s="81"/>
      <c r="MYJ104" s="81"/>
      <c r="MYK104" s="81"/>
      <c r="MYL104" s="81"/>
      <c r="MYM104" s="81"/>
      <c r="MYN104" s="81"/>
      <c r="MYO104" s="81"/>
      <c r="MYP104" s="81"/>
      <c r="MYQ104" s="81"/>
      <c r="MYR104" s="81"/>
      <c r="MYS104" s="81"/>
      <c r="MYT104" s="81"/>
      <c r="MYU104" s="81"/>
      <c r="MYV104" s="81"/>
      <c r="MYW104" s="81"/>
      <c r="MYX104" s="81"/>
      <c r="MYY104" s="81"/>
      <c r="MYZ104" s="81"/>
      <c r="MZA104" s="81"/>
      <c r="MZB104" s="81"/>
      <c r="MZC104" s="81"/>
      <c r="MZD104" s="81"/>
      <c r="MZE104" s="81"/>
      <c r="MZF104" s="81"/>
      <c r="MZG104" s="81"/>
      <c r="MZH104" s="81"/>
      <c r="MZI104" s="81"/>
      <c r="MZJ104" s="81"/>
      <c r="MZK104" s="81"/>
      <c r="MZL104" s="81"/>
      <c r="MZM104" s="81"/>
      <c r="MZN104" s="81"/>
      <c r="MZO104" s="81"/>
      <c r="MZP104" s="81"/>
      <c r="MZQ104" s="81"/>
      <c r="MZR104" s="81"/>
      <c r="MZS104" s="81"/>
      <c r="MZT104" s="81"/>
      <c r="MZU104" s="81"/>
      <c r="MZV104" s="81"/>
      <c r="MZW104" s="81"/>
      <c r="MZX104" s="81"/>
      <c r="MZY104" s="81"/>
      <c r="MZZ104" s="81"/>
      <c r="NAA104" s="81"/>
      <c r="NAB104" s="81"/>
      <c r="NAC104" s="81"/>
      <c r="NAD104" s="81"/>
      <c r="NAE104" s="81"/>
      <c r="NAF104" s="81"/>
      <c r="NAG104" s="81"/>
      <c r="NAH104" s="81"/>
      <c r="NAI104" s="81"/>
      <c r="NAJ104" s="81"/>
      <c r="NAK104" s="81"/>
      <c r="NAL104" s="81"/>
      <c r="NAM104" s="81"/>
      <c r="NAN104" s="81"/>
      <c r="NAO104" s="81"/>
      <c r="NAP104" s="81"/>
      <c r="NAQ104" s="81"/>
      <c r="NAR104" s="81"/>
      <c r="NAS104" s="81"/>
      <c r="NAT104" s="81"/>
      <c r="NAU104" s="81"/>
      <c r="NAV104" s="81"/>
      <c r="NAW104" s="81"/>
      <c r="NAX104" s="81"/>
      <c r="NAY104" s="81"/>
      <c r="NAZ104" s="81"/>
      <c r="NBA104" s="81"/>
      <c r="NBB104" s="81"/>
      <c r="NBC104" s="81"/>
      <c r="NBD104" s="81"/>
      <c r="NBE104" s="81"/>
      <c r="NBF104" s="81"/>
      <c r="NBG104" s="81"/>
      <c r="NBH104" s="81"/>
      <c r="NBI104" s="81"/>
      <c r="NBJ104" s="81"/>
      <c r="NBK104" s="81"/>
      <c r="NBL104" s="81"/>
      <c r="NBM104" s="81"/>
      <c r="NBN104" s="81"/>
      <c r="NBO104" s="81"/>
      <c r="NBP104" s="81"/>
      <c r="NBQ104" s="81"/>
      <c r="NBR104" s="81"/>
      <c r="NBS104" s="81"/>
      <c r="NBT104" s="81"/>
      <c r="NBU104" s="81"/>
      <c r="NBV104" s="81"/>
      <c r="NBW104" s="81"/>
      <c r="NBX104" s="81"/>
      <c r="NBY104" s="81"/>
      <c r="NBZ104" s="81"/>
      <c r="NCA104" s="81"/>
      <c r="NCB104" s="81"/>
      <c r="NCC104" s="81"/>
      <c r="NCD104" s="81"/>
      <c r="NCE104" s="81"/>
      <c r="NCF104" s="81"/>
      <c r="NCG104" s="81"/>
      <c r="NCH104" s="81"/>
      <c r="NCI104" s="81"/>
      <c r="NCJ104" s="81"/>
      <c r="NCK104" s="81"/>
      <c r="NCL104" s="81"/>
      <c r="NCM104" s="81"/>
      <c r="NCN104" s="81"/>
      <c r="NCO104" s="81"/>
      <c r="NCP104" s="81"/>
      <c r="NCQ104" s="81"/>
      <c r="NCR104" s="81"/>
      <c r="NCS104" s="81"/>
      <c r="NCT104" s="81"/>
      <c r="NCU104" s="81"/>
      <c r="NCV104" s="81"/>
      <c r="NCW104" s="81"/>
      <c r="NCX104" s="81"/>
      <c r="NCY104" s="81"/>
      <c r="NCZ104" s="81"/>
      <c r="NDA104" s="81"/>
      <c r="NDB104" s="81"/>
      <c r="NDC104" s="81"/>
      <c r="NDD104" s="81"/>
      <c r="NDE104" s="81"/>
      <c r="NDF104" s="81"/>
      <c r="NDG104" s="81"/>
      <c r="NDH104" s="81"/>
      <c r="NDI104" s="81"/>
      <c r="NDJ104" s="81"/>
      <c r="NDK104" s="81"/>
      <c r="NDL104" s="81"/>
      <c r="NDM104" s="81"/>
      <c r="NDN104" s="81"/>
      <c r="NDO104" s="81"/>
      <c r="NDP104" s="81"/>
      <c r="NDQ104" s="81"/>
      <c r="NDR104" s="81"/>
      <c r="NDS104" s="81"/>
      <c r="NDT104" s="81"/>
      <c r="NDU104" s="81"/>
      <c r="NDV104" s="81"/>
      <c r="NDW104" s="81"/>
      <c r="NDX104" s="81"/>
      <c r="NDY104" s="81"/>
      <c r="NDZ104" s="81"/>
      <c r="NEA104" s="81"/>
      <c r="NEB104" s="81"/>
      <c r="NEC104" s="81"/>
      <c r="NED104" s="81"/>
      <c r="NEE104" s="81"/>
      <c r="NEF104" s="81"/>
      <c r="NEG104" s="81"/>
      <c r="NEH104" s="81"/>
      <c r="NEI104" s="81"/>
      <c r="NEJ104" s="81"/>
      <c r="NEK104" s="81"/>
      <c r="NEL104" s="81"/>
      <c r="NEM104" s="81"/>
      <c r="NEN104" s="81"/>
      <c r="NEO104" s="81"/>
      <c r="NEP104" s="81"/>
      <c r="NEQ104" s="81"/>
      <c r="NER104" s="81"/>
      <c r="NES104" s="81"/>
      <c r="NET104" s="81"/>
      <c r="NEU104" s="81"/>
      <c r="NEV104" s="81"/>
      <c r="NEW104" s="81"/>
      <c r="NEX104" s="81"/>
      <c r="NEY104" s="81"/>
      <c r="NEZ104" s="81"/>
      <c r="NFA104" s="81"/>
      <c r="NFB104" s="81"/>
      <c r="NFC104" s="81"/>
      <c r="NFD104" s="81"/>
      <c r="NFE104" s="81"/>
      <c r="NFF104" s="81"/>
      <c r="NFG104" s="81"/>
      <c r="NFH104" s="81"/>
      <c r="NFI104" s="81"/>
      <c r="NFJ104" s="81"/>
      <c r="NFK104" s="81"/>
      <c r="NFL104" s="81"/>
      <c r="NFM104" s="81"/>
      <c r="NFN104" s="81"/>
      <c r="NFO104" s="81"/>
      <c r="NFP104" s="81"/>
      <c r="NFQ104" s="81"/>
      <c r="NFR104" s="81"/>
      <c r="NFS104" s="81"/>
      <c r="NFT104" s="81"/>
      <c r="NFU104" s="81"/>
      <c r="NFV104" s="81"/>
      <c r="NFW104" s="81"/>
      <c r="NFX104" s="81"/>
      <c r="NFY104" s="81"/>
      <c r="NFZ104" s="81"/>
      <c r="NGA104" s="81"/>
      <c r="NGB104" s="81"/>
      <c r="NGC104" s="81"/>
      <c r="NGD104" s="81"/>
      <c r="NGE104" s="81"/>
      <c r="NGF104" s="81"/>
      <c r="NGG104" s="81"/>
      <c r="NGH104" s="81"/>
      <c r="NGI104" s="81"/>
      <c r="NGJ104" s="81"/>
      <c r="NGK104" s="81"/>
      <c r="NGL104" s="81"/>
      <c r="NGM104" s="81"/>
      <c r="NGN104" s="81"/>
      <c r="NGO104" s="81"/>
      <c r="NGP104" s="81"/>
      <c r="NGQ104" s="81"/>
      <c r="NGR104" s="81"/>
      <c r="NGS104" s="81"/>
      <c r="NGT104" s="81"/>
      <c r="NGU104" s="81"/>
      <c r="NGV104" s="81"/>
      <c r="NGW104" s="81"/>
      <c r="NGX104" s="81"/>
      <c r="NGY104" s="81"/>
      <c r="NGZ104" s="81"/>
      <c r="NHA104" s="81"/>
      <c r="NHB104" s="81"/>
      <c r="NHC104" s="81"/>
      <c r="NHD104" s="81"/>
      <c r="NHE104" s="81"/>
      <c r="NHF104" s="81"/>
      <c r="NHG104" s="81"/>
      <c r="NHH104" s="81"/>
      <c r="NHI104" s="81"/>
      <c r="NHJ104" s="81"/>
      <c r="NHK104" s="81"/>
      <c r="NHL104" s="81"/>
      <c r="NHM104" s="81"/>
      <c r="NHN104" s="81"/>
      <c r="NHO104" s="81"/>
      <c r="NHP104" s="81"/>
      <c r="NHQ104" s="81"/>
      <c r="NHR104" s="81"/>
      <c r="NHS104" s="81"/>
      <c r="NHT104" s="81"/>
      <c r="NHU104" s="81"/>
      <c r="NHV104" s="81"/>
      <c r="NHW104" s="81"/>
      <c r="NHX104" s="81"/>
      <c r="NHY104" s="81"/>
      <c r="NHZ104" s="81"/>
      <c r="NIA104" s="81"/>
      <c r="NIB104" s="81"/>
      <c r="NIC104" s="81"/>
      <c r="NID104" s="81"/>
      <c r="NIE104" s="81"/>
      <c r="NIF104" s="81"/>
      <c r="NIG104" s="81"/>
      <c r="NIH104" s="81"/>
      <c r="NII104" s="81"/>
      <c r="NIJ104" s="81"/>
      <c r="NIK104" s="81"/>
      <c r="NIL104" s="81"/>
      <c r="NIM104" s="81"/>
      <c r="NIN104" s="81"/>
      <c r="NIO104" s="81"/>
      <c r="NIP104" s="81"/>
      <c r="NIQ104" s="81"/>
      <c r="NIR104" s="81"/>
      <c r="NIS104" s="81"/>
      <c r="NIT104" s="81"/>
      <c r="NIU104" s="81"/>
      <c r="NIV104" s="81"/>
      <c r="NIW104" s="81"/>
      <c r="NIX104" s="81"/>
      <c r="NIY104" s="81"/>
      <c r="NIZ104" s="81"/>
      <c r="NJA104" s="81"/>
      <c r="NJB104" s="81"/>
      <c r="NJC104" s="81"/>
      <c r="NJD104" s="81"/>
      <c r="NJE104" s="81"/>
      <c r="NJF104" s="81"/>
      <c r="NJG104" s="81"/>
      <c r="NJH104" s="81"/>
      <c r="NJI104" s="81"/>
      <c r="NJJ104" s="81"/>
      <c r="NJK104" s="81"/>
      <c r="NJL104" s="81"/>
      <c r="NJM104" s="81"/>
      <c r="NJN104" s="81"/>
      <c r="NJO104" s="81"/>
      <c r="NJP104" s="81"/>
      <c r="NJQ104" s="81"/>
      <c r="NJR104" s="81"/>
      <c r="NJS104" s="81"/>
      <c r="NJT104" s="81"/>
      <c r="NJU104" s="81"/>
      <c r="NJV104" s="81"/>
      <c r="NJW104" s="81"/>
      <c r="NJX104" s="81"/>
      <c r="NJY104" s="81"/>
      <c r="NJZ104" s="81"/>
      <c r="NKA104" s="81"/>
      <c r="NKB104" s="81"/>
      <c r="NKC104" s="81"/>
      <c r="NKD104" s="81"/>
      <c r="NKE104" s="81"/>
      <c r="NKF104" s="81"/>
      <c r="NKG104" s="81"/>
      <c r="NKH104" s="81"/>
      <c r="NKI104" s="81"/>
      <c r="NKJ104" s="81"/>
      <c r="NKK104" s="81"/>
      <c r="NKL104" s="81"/>
      <c r="NKM104" s="81"/>
      <c r="NKN104" s="81"/>
      <c r="NKO104" s="81"/>
      <c r="NKP104" s="81"/>
      <c r="NKQ104" s="81"/>
      <c r="NKR104" s="81"/>
      <c r="NKS104" s="81"/>
      <c r="NKT104" s="81"/>
      <c r="NKU104" s="81"/>
      <c r="NKV104" s="81"/>
      <c r="NKW104" s="81"/>
      <c r="NKX104" s="81"/>
      <c r="NKY104" s="81"/>
      <c r="NKZ104" s="81"/>
      <c r="NLA104" s="81"/>
      <c r="NLB104" s="81"/>
      <c r="NLC104" s="81"/>
      <c r="NLD104" s="81"/>
      <c r="NLE104" s="81"/>
      <c r="NLF104" s="81"/>
      <c r="NLG104" s="81"/>
      <c r="NLH104" s="81"/>
      <c r="NLI104" s="81"/>
      <c r="NLJ104" s="81"/>
      <c r="NLK104" s="81"/>
      <c r="NLL104" s="81"/>
      <c r="NLM104" s="81"/>
      <c r="NLN104" s="81"/>
      <c r="NLO104" s="81"/>
      <c r="NLP104" s="81"/>
      <c r="NLQ104" s="81"/>
      <c r="NLR104" s="81"/>
      <c r="NLS104" s="81"/>
      <c r="NLT104" s="81"/>
      <c r="NLU104" s="81"/>
      <c r="NLV104" s="81"/>
      <c r="NLW104" s="81"/>
      <c r="NLX104" s="81"/>
      <c r="NLY104" s="81"/>
      <c r="NLZ104" s="81"/>
      <c r="NMA104" s="81"/>
      <c r="NMB104" s="81"/>
      <c r="NMC104" s="81"/>
      <c r="NMD104" s="81"/>
      <c r="NME104" s="81"/>
      <c r="NMF104" s="81"/>
      <c r="NMG104" s="81"/>
      <c r="NMH104" s="81"/>
      <c r="NMI104" s="81"/>
      <c r="NMJ104" s="81"/>
      <c r="NMK104" s="81"/>
      <c r="NML104" s="81"/>
      <c r="NMM104" s="81"/>
      <c r="NMN104" s="81"/>
      <c r="NMO104" s="81"/>
      <c r="NMP104" s="81"/>
      <c r="NMQ104" s="81"/>
      <c r="NMR104" s="81"/>
      <c r="NMS104" s="81"/>
      <c r="NMT104" s="81"/>
      <c r="NMU104" s="81"/>
      <c r="NMV104" s="81"/>
      <c r="NMW104" s="81"/>
      <c r="NMX104" s="81"/>
      <c r="NMY104" s="81"/>
      <c r="NMZ104" s="81"/>
      <c r="NNA104" s="81"/>
      <c r="NNB104" s="81"/>
      <c r="NNC104" s="81"/>
      <c r="NND104" s="81"/>
      <c r="NNE104" s="81"/>
      <c r="NNF104" s="81"/>
      <c r="NNG104" s="81"/>
      <c r="NNH104" s="81"/>
      <c r="NNI104" s="81"/>
      <c r="NNJ104" s="81"/>
      <c r="NNK104" s="81"/>
      <c r="NNL104" s="81"/>
      <c r="NNM104" s="81"/>
      <c r="NNN104" s="81"/>
      <c r="NNO104" s="81"/>
      <c r="NNP104" s="81"/>
      <c r="NNQ104" s="81"/>
      <c r="NNR104" s="81"/>
      <c r="NNS104" s="81"/>
      <c r="NNT104" s="81"/>
      <c r="NNU104" s="81"/>
      <c r="NNV104" s="81"/>
      <c r="NNW104" s="81"/>
      <c r="NNX104" s="81"/>
      <c r="NNY104" s="81"/>
      <c r="NNZ104" s="81"/>
      <c r="NOA104" s="81"/>
      <c r="NOB104" s="81"/>
      <c r="NOC104" s="81"/>
      <c r="NOD104" s="81"/>
      <c r="NOE104" s="81"/>
      <c r="NOF104" s="81"/>
      <c r="NOG104" s="81"/>
      <c r="NOH104" s="81"/>
      <c r="NOI104" s="81"/>
      <c r="NOJ104" s="81"/>
      <c r="NOK104" s="81"/>
      <c r="NOL104" s="81"/>
      <c r="NOM104" s="81"/>
      <c r="NON104" s="81"/>
      <c r="NOO104" s="81"/>
      <c r="NOP104" s="81"/>
      <c r="NOQ104" s="81"/>
      <c r="NOR104" s="81"/>
      <c r="NOS104" s="81"/>
      <c r="NOT104" s="81"/>
      <c r="NOU104" s="81"/>
      <c r="NOV104" s="81"/>
      <c r="NOW104" s="81"/>
      <c r="NOX104" s="81"/>
      <c r="NOY104" s="81"/>
      <c r="NOZ104" s="81"/>
      <c r="NPA104" s="81"/>
      <c r="NPB104" s="81"/>
      <c r="NPC104" s="81"/>
      <c r="NPD104" s="81"/>
      <c r="NPE104" s="81"/>
      <c r="NPF104" s="81"/>
      <c r="NPG104" s="81"/>
      <c r="NPH104" s="81"/>
      <c r="NPI104" s="81"/>
      <c r="NPJ104" s="81"/>
      <c r="NPK104" s="81"/>
      <c r="NPL104" s="81"/>
      <c r="NPM104" s="81"/>
      <c r="NPN104" s="81"/>
      <c r="NPO104" s="81"/>
      <c r="NPP104" s="81"/>
      <c r="NPQ104" s="81"/>
      <c r="NPR104" s="81"/>
      <c r="NPS104" s="81"/>
      <c r="NPT104" s="81"/>
      <c r="NPU104" s="81"/>
      <c r="NPV104" s="81"/>
      <c r="NPW104" s="81"/>
      <c r="NPX104" s="81"/>
      <c r="NPY104" s="81"/>
      <c r="NPZ104" s="81"/>
      <c r="NQA104" s="81"/>
      <c r="NQB104" s="81"/>
      <c r="NQC104" s="81"/>
      <c r="NQD104" s="81"/>
      <c r="NQE104" s="81"/>
      <c r="NQF104" s="81"/>
      <c r="NQG104" s="81"/>
      <c r="NQH104" s="81"/>
      <c r="NQI104" s="81"/>
      <c r="NQJ104" s="81"/>
      <c r="NQK104" s="81"/>
      <c r="NQL104" s="81"/>
      <c r="NQM104" s="81"/>
      <c r="NQN104" s="81"/>
      <c r="NQO104" s="81"/>
      <c r="NQP104" s="81"/>
      <c r="NQQ104" s="81"/>
      <c r="NQR104" s="81"/>
      <c r="NQS104" s="81"/>
      <c r="NQT104" s="81"/>
      <c r="NQU104" s="81"/>
      <c r="NQV104" s="81"/>
      <c r="NQW104" s="81"/>
      <c r="NQX104" s="81"/>
      <c r="NQY104" s="81"/>
      <c r="NQZ104" s="81"/>
      <c r="NRA104" s="81"/>
      <c r="NRB104" s="81"/>
      <c r="NRC104" s="81"/>
      <c r="NRD104" s="81"/>
      <c r="NRE104" s="81"/>
      <c r="NRF104" s="81"/>
      <c r="NRG104" s="81"/>
      <c r="NRH104" s="81"/>
      <c r="NRI104" s="81"/>
      <c r="NRJ104" s="81"/>
      <c r="NRK104" s="81"/>
      <c r="NRL104" s="81"/>
      <c r="NRM104" s="81"/>
      <c r="NRN104" s="81"/>
      <c r="NRO104" s="81"/>
      <c r="NRP104" s="81"/>
      <c r="NRQ104" s="81"/>
      <c r="NRR104" s="81"/>
      <c r="NRS104" s="81"/>
      <c r="NRT104" s="81"/>
      <c r="NRU104" s="81"/>
      <c r="NRV104" s="81"/>
      <c r="NRW104" s="81"/>
      <c r="NRX104" s="81"/>
      <c r="NRY104" s="81"/>
      <c r="NRZ104" s="81"/>
      <c r="NSA104" s="81"/>
      <c r="NSB104" s="81"/>
      <c r="NSC104" s="81"/>
      <c r="NSD104" s="81"/>
      <c r="NSE104" s="81"/>
      <c r="NSF104" s="81"/>
      <c r="NSG104" s="81"/>
      <c r="NSH104" s="81"/>
      <c r="NSI104" s="81"/>
      <c r="NSJ104" s="81"/>
      <c r="NSK104" s="81"/>
      <c r="NSL104" s="81"/>
      <c r="NSM104" s="81"/>
      <c r="NSN104" s="81"/>
      <c r="NSO104" s="81"/>
      <c r="NSP104" s="81"/>
      <c r="NSQ104" s="81"/>
      <c r="NSR104" s="81"/>
      <c r="NSS104" s="81"/>
      <c r="NST104" s="81"/>
      <c r="NSU104" s="81"/>
      <c r="NSV104" s="81"/>
      <c r="NSW104" s="81"/>
      <c r="NSX104" s="81"/>
      <c r="NSY104" s="81"/>
      <c r="NSZ104" s="81"/>
      <c r="NTA104" s="81"/>
      <c r="NTB104" s="81"/>
      <c r="NTC104" s="81"/>
      <c r="NTD104" s="81"/>
      <c r="NTE104" s="81"/>
      <c r="NTF104" s="81"/>
      <c r="NTG104" s="81"/>
      <c r="NTH104" s="81"/>
      <c r="NTI104" s="81"/>
      <c r="NTJ104" s="81"/>
      <c r="NTK104" s="81"/>
      <c r="NTL104" s="81"/>
      <c r="NTM104" s="81"/>
      <c r="NTN104" s="81"/>
      <c r="NTO104" s="81"/>
      <c r="NTP104" s="81"/>
      <c r="NTQ104" s="81"/>
      <c r="NTR104" s="81"/>
      <c r="NTS104" s="81"/>
      <c r="NTT104" s="81"/>
      <c r="NTU104" s="81"/>
      <c r="NTV104" s="81"/>
      <c r="NTW104" s="81"/>
      <c r="NTX104" s="81"/>
      <c r="NTY104" s="81"/>
      <c r="NTZ104" s="81"/>
      <c r="NUA104" s="81"/>
      <c r="NUB104" s="81"/>
      <c r="NUC104" s="81"/>
      <c r="NUD104" s="81"/>
      <c r="NUE104" s="81"/>
      <c r="NUF104" s="81"/>
      <c r="NUG104" s="81"/>
      <c r="NUH104" s="81"/>
      <c r="NUI104" s="81"/>
      <c r="NUJ104" s="81"/>
      <c r="NUK104" s="81"/>
      <c r="NUL104" s="81"/>
      <c r="NUM104" s="81"/>
      <c r="NUN104" s="81"/>
      <c r="NUO104" s="81"/>
      <c r="NUP104" s="81"/>
      <c r="NUQ104" s="81"/>
      <c r="NUR104" s="81"/>
      <c r="NUS104" s="81"/>
      <c r="NUT104" s="81"/>
      <c r="NUU104" s="81"/>
      <c r="NUV104" s="81"/>
      <c r="NUW104" s="81"/>
      <c r="NUX104" s="81"/>
      <c r="NUY104" s="81"/>
      <c r="NUZ104" s="81"/>
      <c r="NVA104" s="81"/>
      <c r="NVB104" s="81"/>
      <c r="NVC104" s="81"/>
      <c r="NVD104" s="81"/>
      <c r="NVE104" s="81"/>
      <c r="NVF104" s="81"/>
      <c r="NVG104" s="81"/>
      <c r="NVH104" s="81"/>
      <c r="NVI104" s="81"/>
      <c r="NVJ104" s="81"/>
      <c r="NVK104" s="81"/>
      <c r="NVL104" s="81"/>
      <c r="NVM104" s="81"/>
      <c r="NVN104" s="81"/>
      <c r="NVO104" s="81"/>
      <c r="NVP104" s="81"/>
      <c r="NVQ104" s="81"/>
      <c r="NVR104" s="81"/>
      <c r="NVS104" s="81"/>
      <c r="NVT104" s="81"/>
      <c r="NVU104" s="81"/>
      <c r="NVV104" s="81"/>
      <c r="NVW104" s="81"/>
      <c r="NVX104" s="81"/>
      <c r="NVY104" s="81"/>
      <c r="NVZ104" s="81"/>
      <c r="NWA104" s="81"/>
      <c r="NWB104" s="81"/>
      <c r="NWC104" s="81"/>
      <c r="NWD104" s="81"/>
      <c r="NWE104" s="81"/>
      <c r="NWF104" s="81"/>
      <c r="NWG104" s="81"/>
      <c r="NWH104" s="81"/>
      <c r="NWI104" s="81"/>
      <c r="NWJ104" s="81"/>
      <c r="NWK104" s="81"/>
      <c r="NWL104" s="81"/>
      <c r="NWM104" s="81"/>
      <c r="NWN104" s="81"/>
      <c r="NWO104" s="81"/>
      <c r="NWP104" s="81"/>
      <c r="NWQ104" s="81"/>
      <c r="NWR104" s="81"/>
      <c r="NWS104" s="81"/>
      <c r="NWT104" s="81"/>
      <c r="NWU104" s="81"/>
      <c r="NWV104" s="81"/>
      <c r="NWW104" s="81"/>
      <c r="NWX104" s="81"/>
      <c r="NWY104" s="81"/>
      <c r="NWZ104" s="81"/>
      <c r="NXA104" s="81"/>
      <c r="NXB104" s="81"/>
      <c r="NXC104" s="81"/>
      <c r="NXD104" s="81"/>
      <c r="NXE104" s="81"/>
      <c r="NXF104" s="81"/>
      <c r="NXG104" s="81"/>
      <c r="NXH104" s="81"/>
      <c r="NXI104" s="81"/>
      <c r="NXJ104" s="81"/>
      <c r="NXK104" s="81"/>
      <c r="NXL104" s="81"/>
      <c r="NXM104" s="81"/>
      <c r="NXN104" s="81"/>
      <c r="NXO104" s="81"/>
      <c r="NXP104" s="81"/>
      <c r="NXQ104" s="81"/>
      <c r="NXR104" s="81"/>
      <c r="NXS104" s="81"/>
      <c r="NXT104" s="81"/>
      <c r="NXU104" s="81"/>
      <c r="NXV104" s="81"/>
      <c r="NXW104" s="81"/>
      <c r="NXX104" s="81"/>
      <c r="NXY104" s="81"/>
      <c r="NXZ104" s="81"/>
      <c r="NYA104" s="81"/>
      <c r="NYB104" s="81"/>
      <c r="NYC104" s="81"/>
      <c r="NYD104" s="81"/>
      <c r="NYE104" s="81"/>
      <c r="NYF104" s="81"/>
      <c r="NYG104" s="81"/>
      <c r="NYH104" s="81"/>
      <c r="NYI104" s="81"/>
      <c r="NYJ104" s="81"/>
      <c r="NYK104" s="81"/>
      <c r="NYL104" s="81"/>
      <c r="NYM104" s="81"/>
      <c r="NYN104" s="81"/>
      <c r="NYO104" s="81"/>
      <c r="NYP104" s="81"/>
      <c r="NYQ104" s="81"/>
      <c r="NYR104" s="81"/>
      <c r="NYS104" s="81"/>
      <c r="NYT104" s="81"/>
      <c r="NYU104" s="81"/>
      <c r="NYV104" s="81"/>
      <c r="NYW104" s="81"/>
      <c r="NYX104" s="81"/>
      <c r="NYY104" s="81"/>
      <c r="NYZ104" s="81"/>
      <c r="NZA104" s="81"/>
      <c r="NZB104" s="81"/>
      <c r="NZC104" s="81"/>
      <c r="NZD104" s="81"/>
      <c r="NZE104" s="81"/>
      <c r="NZF104" s="81"/>
      <c r="NZG104" s="81"/>
      <c r="NZH104" s="81"/>
      <c r="NZI104" s="81"/>
      <c r="NZJ104" s="81"/>
      <c r="NZK104" s="81"/>
      <c r="NZL104" s="81"/>
      <c r="NZM104" s="81"/>
      <c r="NZN104" s="81"/>
      <c r="NZO104" s="81"/>
      <c r="NZP104" s="81"/>
      <c r="NZQ104" s="81"/>
      <c r="NZR104" s="81"/>
      <c r="NZS104" s="81"/>
      <c r="NZT104" s="81"/>
      <c r="NZU104" s="81"/>
      <c r="NZV104" s="81"/>
      <c r="NZW104" s="81"/>
      <c r="NZX104" s="81"/>
      <c r="NZY104" s="81"/>
      <c r="NZZ104" s="81"/>
      <c r="OAA104" s="81"/>
      <c r="OAB104" s="81"/>
      <c r="OAC104" s="81"/>
      <c r="OAD104" s="81"/>
      <c r="OAE104" s="81"/>
      <c r="OAF104" s="81"/>
      <c r="OAG104" s="81"/>
      <c r="OAH104" s="81"/>
      <c r="OAI104" s="81"/>
      <c r="OAJ104" s="81"/>
      <c r="OAK104" s="81"/>
      <c r="OAL104" s="81"/>
      <c r="OAM104" s="81"/>
      <c r="OAN104" s="81"/>
      <c r="OAO104" s="81"/>
      <c r="OAP104" s="81"/>
      <c r="OAQ104" s="81"/>
      <c r="OAR104" s="81"/>
      <c r="OAS104" s="81"/>
      <c r="OAT104" s="81"/>
      <c r="OAU104" s="81"/>
      <c r="OAV104" s="81"/>
      <c r="OAW104" s="81"/>
      <c r="OAX104" s="81"/>
      <c r="OAY104" s="81"/>
      <c r="OAZ104" s="81"/>
      <c r="OBA104" s="81"/>
      <c r="OBB104" s="81"/>
      <c r="OBC104" s="81"/>
      <c r="OBD104" s="81"/>
      <c r="OBE104" s="81"/>
      <c r="OBF104" s="81"/>
      <c r="OBG104" s="81"/>
      <c r="OBH104" s="81"/>
      <c r="OBI104" s="81"/>
      <c r="OBJ104" s="81"/>
      <c r="OBK104" s="81"/>
      <c r="OBL104" s="81"/>
      <c r="OBM104" s="81"/>
      <c r="OBN104" s="81"/>
      <c r="OBO104" s="81"/>
      <c r="OBP104" s="81"/>
      <c r="OBQ104" s="81"/>
      <c r="OBR104" s="81"/>
      <c r="OBS104" s="81"/>
      <c r="OBT104" s="81"/>
      <c r="OBU104" s="81"/>
      <c r="OBV104" s="81"/>
      <c r="OBW104" s="81"/>
      <c r="OBX104" s="81"/>
      <c r="OBY104" s="81"/>
      <c r="OBZ104" s="81"/>
      <c r="OCA104" s="81"/>
      <c r="OCB104" s="81"/>
      <c r="OCC104" s="81"/>
      <c r="OCD104" s="81"/>
      <c r="OCE104" s="81"/>
      <c r="OCF104" s="81"/>
      <c r="OCG104" s="81"/>
      <c r="OCH104" s="81"/>
      <c r="OCI104" s="81"/>
      <c r="OCJ104" s="81"/>
      <c r="OCK104" s="81"/>
      <c r="OCL104" s="81"/>
      <c r="OCM104" s="81"/>
      <c r="OCN104" s="81"/>
      <c r="OCO104" s="81"/>
      <c r="OCP104" s="81"/>
      <c r="OCQ104" s="81"/>
      <c r="OCR104" s="81"/>
      <c r="OCS104" s="81"/>
      <c r="OCT104" s="81"/>
      <c r="OCU104" s="81"/>
      <c r="OCV104" s="81"/>
      <c r="OCW104" s="81"/>
      <c r="OCX104" s="81"/>
      <c r="OCY104" s="81"/>
      <c r="OCZ104" s="81"/>
      <c r="ODA104" s="81"/>
      <c r="ODB104" s="81"/>
      <c r="ODC104" s="81"/>
      <c r="ODD104" s="81"/>
      <c r="ODE104" s="81"/>
      <c r="ODF104" s="81"/>
      <c r="ODG104" s="81"/>
      <c r="ODH104" s="81"/>
      <c r="ODI104" s="81"/>
      <c r="ODJ104" s="81"/>
      <c r="ODK104" s="81"/>
      <c r="ODL104" s="81"/>
      <c r="ODM104" s="81"/>
      <c r="ODN104" s="81"/>
      <c r="ODO104" s="81"/>
      <c r="ODP104" s="81"/>
      <c r="ODQ104" s="81"/>
      <c r="ODR104" s="81"/>
      <c r="ODS104" s="81"/>
      <c r="ODT104" s="81"/>
      <c r="ODU104" s="81"/>
      <c r="ODV104" s="81"/>
      <c r="ODW104" s="81"/>
      <c r="ODX104" s="81"/>
      <c r="ODY104" s="81"/>
      <c r="ODZ104" s="81"/>
      <c r="OEA104" s="81"/>
      <c r="OEB104" s="81"/>
      <c r="OEC104" s="81"/>
      <c r="OED104" s="81"/>
      <c r="OEE104" s="81"/>
      <c r="OEF104" s="81"/>
      <c r="OEG104" s="81"/>
      <c r="OEH104" s="81"/>
      <c r="OEI104" s="81"/>
      <c r="OEJ104" s="81"/>
      <c r="OEK104" s="81"/>
      <c r="OEL104" s="81"/>
      <c r="OEM104" s="81"/>
      <c r="OEN104" s="81"/>
      <c r="OEO104" s="81"/>
      <c r="OEP104" s="81"/>
      <c r="OEQ104" s="81"/>
      <c r="OER104" s="81"/>
      <c r="OES104" s="81"/>
      <c r="OET104" s="81"/>
      <c r="OEU104" s="81"/>
      <c r="OEV104" s="81"/>
      <c r="OEW104" s="81"/>
      <c r="OEX104" s="81"/>
      <c r="OEY104" s="81"/>
      <c r="OEZ104" s="81"/>
      <c r="OFA104" s="81"/>
      <c r="OFB104" s="81"/>
      <c r="OFC104" s="81"/>
      <c r="OFD104" s="81"/>
      <c r="OFE104" s="81"/>
      <c r="OFF104" s="81"/>
      <c r="OFG104" s="81"/>
      <c r="OFH104" s="81"/>
      <c r="OFI104" s="81"/>
      <c r="OFJ104" s="81"/>
      <c r="OFK104" s="81"/>
      <c r="OFL104" s="81"/>
      <c r="OFM104" s="81"/>
      <c r="OFN104" s="81"/>
      <c r="OFO104" s="81"/>
      <c r="OFP104" s="81"/>
      <c r="OFQ104" s="81"/>
      <c r="OFR104" s="81"/>
      <c r="OFS104" s="81"/>
      <c r="OFT104" s="81"/>
      <c r="OFU104" s="81"/>
      <c r="OFV104" s="81"/>
      <c r="OFW104" s="81"/>
      <c r="OFX104" s="81"/>
      <c r="OFY104" s="81"/>
      <c r="OFZ104" s="81"/>
      <c r="OGA104" s="81"/>
      <c r="OGB104" s="81"/>
      <c r="OGC104" s="81"/>
      <c r="OGD104" s="81"/>
      <c r="OGE104" s="81"/>
      <c r="OGF104" s="81"/>
      <c r="OGG104" s="81"/>
      <c r="OGH104" s="81"/>
      <c r="OGI104" s="81"/>
      <c r="OGJ104" s="81"/>
      <c r="OGK104" s="81"/>
      <c r="OGL104" s="81"/>
      <c r="OGM104" s="81"/>
      <c r="OGN104" s="81"/>
      <c r="OGO104" s="81"/>
      <c r="OGP104" s="81"/>
      <c r="OGQ104" s="81"/>
      <c r="OGR104" s="81"/>
      <c r="OGS104" s="81"/>
      <c r="OGT104" s="81"/>
      <c r="OGU104" s="81"/>
      <c r="OGV104" s="81"/>
      <c r="OGW104" s="81"/>
      <c r="OGX104" s="81"/>
      <c r="OGY104" s="81"/>
      <c r="OGZ104" s="81"/>
      <c r="OHA104" s="81"/>
      <c r="OHB104" s="81"/>
      <c r="OHC104" s="81"/>
      <c r="OHD104" s="81"/>
      <c r="OHE104" s="81"/>
      <c r="OHF104" s="81"/>
      <c r="OHG104" s="81"/>
      <c r="OHH104" s="81"/>
      <c r="OHI104" s="81"/>
      <c r="OHJ104" s="81"/>
      <c r="OHK104" s="81"/>
      <c r="OHL104" s="81"/>
      <c r="OHM104" s="81"/>
      <c r="OHN104" s="81"/>
      <c r="OHO104" s="81"/>
      <c r="OHP104" s="81"/>
      <c r="OHQ104" s="81"/>
      <c r="OHR104" s="81"/>
      <c r="OHS104" s="81"/>
      <c r="OHT104" s="81"/>
      <c r="OHU104" s="81"/>
      <c r="OHV104" s="81"/>
      <c r="OHW104" s="81"/>
      <c r="OHX104" s="81"/>
      <c r="OHY104" s="81"/>
      <c r="OHZ104" s="81"/>
      <c r="OIA104" s="81"/>
      <c r="OIB104" s="81"/>
      <c r="OIC104" s="81"/>
      <c r="OID104" s="81"/>
      <c r="OIE104" s="81"/>
      <c r="OIF104" s="81"/>
      <c r="OIG104" s="81"/>
      <c r="OIH104" s="81"/>
      <c r="OII104" s="81"/>
      <c r="OIJ104" s="81"/>
      <c r="OIK104" s="81"/>
      <c r="OIL104" s="81"/>
      <c r="OIM104" s="81"/>
      <c r="OIN104" s="81"/>
      <c r="OIO104" s="81"/>
      <c r="OIP104" s="81"/>
      <c r="OIQ104" s="81"/>
      <c r="OIR104" s="81"/>
      <c r="OIS104" s="81"/>
      <c r="OIT104" s="81"/>
      <c r="OIU104" s="81"/>
      <c r="OIV104" s="81"/>
      <c r="OIW104" s="81"/>
      <c r="OIX104" s="81"/>
      <c r="OIY104" s="81"/>
      <c r="OIZ104" s="81"/>
      <c r="OJA104" s="81"/>
      <c r="OJB104" s="81"/>
      <c r="OJC104" s="81"/>
      <c r="OJD104" s="81"/>
      <c r="OJE104" s="81"/>
      <c r="OJF104" s="81"/>
      <c r="OJG104" s="81"/>
      <c r="OJH104" s="81"/>
      <c r="OJI104" s="81"/>
      <c r="OJJ104" s="81"/>
      <c r="OJK104" s="81"/>
      <c r="OJL104" s="81"/>
      <c r="OJM104" s="81"/>
      <c r="OJN104" s="81"/>
      <c r="OJO104" s="81"/>
      <c r="OJP104" s="81"/>
      <c r="OJQ104" s="81"/>
      <c r="OJR104" s="81"/>
      <c r="OJS104" s="81"/>
      <c r="OJT104" s="81"/>
      <c r="OJU104" s="81"/>
      <c r="OJV104" s="81"/>
      <c r="OJW104" s="81"/>
      <c r="OJX104" s="81"/>
      <c r="OJY104" s="81"/>
      <c r="OJZ104" s="81"/>
      <c r="OKA104" s="81"/>
      <c r="OKB104" s="81"/>
      <c r="OKC104" s="81"/>
      <c r="OKD104" s="81"/>
      <c r="OKE104" s="81"/>
      <c r="OKF104" s="81"/>
      <c r="OKG104" s="81"/>
      <c r="OKH104" s="81"/>
      <c r="OKI104" s="81"/>
      <c r="OKJ104" s="81"/>
      <c r="OKK104" s="81"/>
      <c r="OKL104" s="81"/>
      <c r="OKM104" s="81"/>
      <c r="OKN104" s="81"/>
      <c r="OKO104" s="81"/>
      <c r="OKP104" s="81"/>
      <c r="OKQ104" s="81"/>
      <c r="OKR104" s="81"/>
      <c r="OKS104" s="81"/>
      <c r="OKT104" s="81"/>
      <c r="OKU104" s="81"/>
      <c r="OKV104" s="81"/>
      <c r="OKW104" s="81"/>
      <c r="OKX104" s="81"/>
      <c r="OKY104" s="81"/>
      <c r="OKZ104" s="81"/>
      <c r="OLA104" s="81"/>
      <c r="OLB104" s="81"/>
      <c r="OLC104" s="81"/>
      <c r="OLD104" s="81"/>
      <c r="OLE104" s="81"/>
      <c r="OLF104" s="81"/>
      <c r="OLG104" s="81"/>
      <c r="OLH104" s="81"/>
      <c r="OLI104" s="81"/>
      <c r="OLJ104" s="81"/>
      <c r="OLK104" s="81"/>
      <c r="OLL104" s="81"/>
      <c r="OLM104" s="81"/>
      <c r="OLN104" s="81"/>
      <c r="OLO104" s="81"/>
      <c r="OLP104" s="81"/>
      <c r="OLQ104" s="81"/>
      <c r="OLR104" s="81"/>
      <c r="OLS104" s="81"/>
      <c r="OLT104" s="81"/>
      <c r="OLU104" s="81"/>
      <c r="OLV104" s="81"/>
      <c r="OLW104" s="81"/>
      <c r="OLX104" s="81"/>
      <c r="OLY104" s="81"/>
      <c r="OLZ104" s="81"/>
      <c r="OMA104" s="81"/>
      <c r="OMB104" s="81"/>
      <c r="OMC104" s="81"/>
      <c r="OMD104" s="81"/>
      <c r="OME104" s="81"/>
      <c r="OMF104" s="81"/>
      <c r="OMG104" s="81"/>
      <c r="OMH104" s="81"/>
      <c r="OMI104" s="81"/>
      <c r="OMJ104" s="81"/>
      <c r="OMK104" s="81"/>
      <c r="OML104" s="81"/>
      <c r="OMM104" s="81"/>
      <c r="OMN104" s="81"/>
      <c r="OMO104" s="81"/>
      <c r="OMP104" s="81"/>
      <c r="OMQ104" s="81"/>
      <c r="OMR104" s="81"/>
      <c r="OMS104" s="81"/>
      <c r="OMT104" s="81"/>
      <c r="OMU104" s="81"/>
      <c r="OMV104" s="81"/>
      <c r="OMW104" s="81"/>
      <c r="OMX104" s="81"/>
      <c r="OMY104" s="81"/>
      <c r="OMZ104" s="81"/>
      <c r="ONA104" s="81"/>
      <c r="ONB104" s="81"/>
      <c r="ONC104" s="81"/>
      <c r="OND104" s="81"/>
      <c r="ONE104" s="81"/>
      <c r="ONF104" s="81"/>
      <c r="ONG104" s="81"/>
      <c r="ONH104" s="81"/>
      <c r="ONI104" s="81"/>
      <c r="ONJ104" s="81"/>
      <c r="ONK104" s="81"/>
      <c r="ONL104" s="81"/>
      <c r="ONM104" s="81"/>
      <c r="ONN104" s="81"/>
      <c r="ONO104" s="81"/>
      <c r="ONP104" s="81"/>
      <c r="ONQ104" s="81"/>
      <c r="ONR104" s="81"/>
      <c r="ONS104" s="81"/>
      <c r="ONT104" s="81"/>
      <c r="ONU104" s="81"/>
      <c r="ONV104" s="81"/>
      <c r="ONW104" s="81"/>
      <c r="ONX104" s="81"/>
      <c r="ONY104" s="81"/>
      <c r="ONZ104" s="81"/>
      <c r="OOA104" s="81"/>
      <c r="OOB104" s="81"/>
      <c r="OOC104" s="81"/>
      <c r="OOD104" s="81"/>
      <c r="OOE104" s="81"/>
      <c r="OOF104" s="81"/>
      <c r="OOG104" s="81"/>
      <c r="OOH104" s="81"/>
      <c r="OOI104" s="81"/>
      <c r="OOJ104" s="81"/>
      <c r="OOK104" s="81"/>
      <c r="OOL104" s="81"/>
      <c r="OOM104" s="81"/>
      <c r="OON104" s="81"/>
      <c r="OOO104" s="81"/>
      <c r="OOP104" s="81"/>
      <c r="OOQ104" s="81"/>
      <c r="OOR104" s="81"/>
      <c r="OOS104" s="81"/>
      <c r="OOT104" s="81"/>
      <c r="OOU104" s="81"/>
      <c r="OOV104" s="81"/>
      <c r="OOW104" s="81"/>
      <c r="OOX104" s="81"/>
      <c r="OOY104" s="81"/>
      <c r="OOZ104" s="81"/>
      <c r="OPA104" s="81"/>
      <c r="OPB104" s="81"/>
      <c r="OPC104" s="81"/>
      <c r="OPD104" s="81"/>
      <c r="OPE104" s="81"/>
      <c r="OPF104" s="81"/>
      <c r="OPG104" s="81"/>
      <c r="OPH104" s="81"/>
      <c r="OPI104" s="81"/>
      <c r="OPJ104" s="81"/>
      <c r="OPK104" s="81"/>
      <c r="OPL104" s="81"/>
      <c r="OPM104" s="81"/>
      <c r="OPN104" s="81"/>
      <c r="OPO104" s="81"/>
      <c r="OPP104" s="81"/>
      <c r="OPQ104" s="81"/>
      <c r="OPR104" s="81"/>
      <c r="OPS104" s="81"/>
      <c r="OPT104" s="81"/>
      <c r="OPU104" s="81"/>
      <c r="OPV104" s="81"/>
      <c r="OPW104" s="81"/>
      <c r="OPX104" s="81"/>
      <c r="OPY104" s="81"/>
      <c r="OPZ104" s="81"/>
      <c r="OQA104" s="81"/>
      <c r="OQB104" s="81"/>
      <c r="OQC104" s="81"/>
      <c r="OQD104" s="81"/>
      <c r="OQE104" s="81"/>
      <c r="OQF104" s="81"/>
      <c r="OQG104" s="81"/>
      <c r="OQH104" s="81"/>
      <c r="OQI104" s="81"/>
      <c r="OQJ104" s="81"/>
      <c r="OQK104" s="81"/>
      <c r="OQL104" s="81"/>
      <c r="OQM104" s="81"/>
      <c r="OQN104" s="81"/>
      <c r="OQO104" s="81"/>
      <c r="OQP104" s="81"/>
      <c r="OQQ104" s="81"/>
      <c r="OQR104" s="81"/>
      <c r="OQS104" s="81"/>
      <c r="OQT104" s="81"/>
      <c r="OQU104" s="81"/>
      <c r="OQV104" s="81"/>
      <c r="OQW104" s="81"/>
      <c r="OQX104" s="81"/>
      <c r="OQY104" s="81"/>
      <c r="OQZ104" s="81"/>
      <c r="ORA104" s="81"/>
      <c r="ORB104" s="81"/>
      <c r="ORC104" s="81"/>
      <c r="ORD104" s="81"/>
      <c r="ORE104" s="81"/>
      <c r="ORF104" s="81"/>
      <c r="ORG104" s="81"/>
      <c r="ORH104" s="81"/>
      <c r="ORI104" s="81"/>
      <c r="ORJ104" s="81"/>
      <c r="ORK104" s="81"/>
      <c r="ORL104" s="81"/>
      <c r="ORM104" s="81"/>
      <c r="ORN104" s="81"/>
      <c r="ORO104" s="81"/>
      <c r="ORP104" s="81"/>
      <c r="ORQ104" s="81"/>
      <c r="ORR104" s="81"/>
      <c r="ORS104" s="81"/>
      <c r="ORT104" s="81"/>
      <c r="ORU104" s="81"/>
      <c r="ORV104" s="81"/>
      <c r="ORW104" s="81"/>
      <c r="ORX104" s="81"/>
      <c r="ORY104" s="81"/>
      <c r="ORZ104" s="81"/>
      <c r="OSA104" s="81"/>
      <c r="OSB104" s="81"/>
      <c r="OSC104" s="81"/>
      <c r="OSD104" s="81"/>
      <c r="OSE104" s="81"/>
      <c r="OSF104" s="81"/>
      <c r="OSG104" s="81"/>
      <c r="OSH104" s="81"/>
      <c r="OSI104" s="81"/>
      <c r="OSJ104" s="81"/>
      <c r="OSK104" s="81"/>
      <c r="OSL104" s="81"/>
      <c r="OSM104" s="81"/>
      <c r="OSN104" s="81"/>
      <c r="OSO104" s="81"/>
      <c r="OSP104" s="81"/>
      <c r="OSQ104" s="81"/>
      <c r="OSR104" s="81"/>
      <c r="OSS104" s="81"/>
      <c r="OST104" s="81"/>
      <c r="OSU104" s="81"/>
      <c r="OSV104" s="81"/>
      <c r="OSW104" s="81"/>
      <c r="OSX104" s="81"/>
      <c r="OSY104" s="81"/>
      <c r="OSZ104" s="81"/>
      <c r="OTA104" s="81"/>
      <c r="OTB104" s="81"/>
      <c r="OTC104" s="81"/>
      <c r="OTD104" s="81"/>
      <c r="OTE104" s="81"/>
      <c r="OTF104" s="81"/>
      <c r="OTG104" s="81"/>
      <c r="OTH104" s="81"/>
      <c r="OTI104" s="81"/>
      <c r="OTJ104" s="81"/>
      <c r="OTK104" s="81"/>
      <c r="OTL104" s="81"/>
      <c r="OTM104" s="81"/>
      <c r="OTN104" s="81"/>
      <c r="OTO104" s="81"/>
      <c r="OTP104" s="81"/>
      <c r="OTQ104" s="81"/>
      <c r="OTR104" s="81"/>
      <c r="OTS104" s="81"/>
      <c r="OTT104" s="81"/>
      <c r="OTU104" s="81"/>
      <c r="OTV104" s="81"/>
      <c r="OTW104" s="81"/>
      <c r="OTX104" s="81"/>
      <c r="OTY104" s="81"/>
      <c r="OTZ104" s="81"/>
      <c r="OUA104" s="81"/>
      <c r="OUB104" s="81"/>
      <c r="OUC104" s="81"/>
      <c r="OUD104" s="81"/>
      <c r="OUE104" s="81"/>
      <c r="OUF104" s="81"/>
      <c r="OUG104" s="81"/>
      <c r="OUH104" s="81"/>
      <c r="OUI104" s="81"/>
      <c r="OUJ104" s="81"/>
      <c r="OUK104" s="81"/>
      <c r="OUL104" s="81"/>
      <c r="OUM104" s="81"/>
      <c r="OUN104" s="81"/>
      <c r="OUO104" s="81"/>
      <c r="OUP104" s="81"/>
      <c r="OUQ104" s="81"/>
      <c r="OUR104" s="81"/>
      <c r="OUS104" s="81"/>
      <c r="OUT104" s="81"/>
      <c r="OUU104" s="81"/>
      <c r="OUV104" s="81"/>
      <c r="OUW104" s="81"/>
      <c r="OUX104" s="81"/>
      <c r="OUY104" s="81"/>
      <c r="OUZ104" s="81"/>
      <c r="OVA104" s="81"/>
      <c r="OVB104" s="81"/>
      <c r="OVC104" s="81"/>
      <c r="OVD104" s="81"/>
      <c r="OVE104" s="81"/>
      <c r="OVF104" s="81"/>
      <c r="OVG104" s="81"/>
      <c r="OVH104" s="81"/>
      <c r="OVI104" s="81"/>
      <c r="OVJ104" s="81"/>
      <c r="OVK104" s="81"/>
      <c r="OVL104" s="81"/>
      <c r="OVM104" s="81"/>
      <c r="OVN104" s="81"/>
      <c r="OVO104" s="81"/>
      <c r="OVP104" s="81"/>
      <c r="OVQ104" s="81"/>
      <c r="OVR104" s="81"/>
      <c r="OVS104" s="81"/>
      <c r="OVT104" s="81"/>
      <c r="OVU104" s="81"/>
      <c r="OVV104" s="81"/>
      <c r="OVW104" s="81"/>
      <c r="OVX104" s="81"/>
      <c r="OVY104" s="81"/>
      <c r="OVZ104" s="81"/>
      <c r="OWA104" s="81"/>
      <c r="OWB104" s="81"/>
      <c r="OWC104" s="81"/>
      <c r="OWD104" s="81"/>
      <c r="OWE104" s="81"/>
      <c r="OWF104" s="81"/>
      <c r="OWG104" s="81"/>
      <c r="OWH104" s="81"/>
      <c r="OWI104" s="81"/>
      <c r="OWJ104" s="81"/>
      <c r="OWK104" s="81"/>
      <c r="OWL104" s="81"/>
      <c r="OWM104" s="81"/>
      <c r="OWN104" s="81"/>
      <c r="OWO104" s="81"/>
      <c r="OWP104" s="81"/>
      <c r="OWQ104" s="81"/>
      <c r="OWR104" s="81"/>
      <c r="OWS104" s="81"/>
      <c r="OWT104" s="81"/>
      <c r="OWU104" s="81"/>
      <c r="OWV104" s="81"/>
      <c r="OWW104" s="81"/>
      <c r="OWX104" s="81"/>
      <c r="OWY104" s="81"/>
      <c r="OWZ104" s="81"/>
      <c r="OXA104" s="81"/>
      <c r="OXB104" s="81"/>
      <c r="OXC104" s="81"/>
      <c r="OXD104" s="81"/>
      <c r="OXE104" s="81"/>
      <c r="OXF104" s="81"/>
      <c r="OXG104" s="81"/>
      <c r="OXH104" s="81"/>
      <c r="OXI104" s="81"/>
      <c r="OXJ104" s="81"/>
      <c r="OXK104" s="81"/>
      <c r="OXL104" s="81"/>
      <c r="OXM104" s="81"/>
      <c r="OXN104" s="81"/>
      <c r="OXO104" s="81"/>
      <c r="OXP104" s="81"/>
      <c r="OXQ104" s="81"/>
      <c r="OXR104" s="81"/>
      <c r="OXS104" s="81"/>
      <c r="OXT104" s="81"/>
      <c r="OXU104" s="81"/>
      <c r="OXV104" s="81"/>
      <c r="OXW104" s="81"/>
      <c r="OXX104" s="81"/>
      <c r="OXY104" s="81"/>
      <c r="OXZ104" s="81"/>
      <c r="OYA104" s="81"/>
      <c r="OYB104" s="81"/>
      <c r="OYC104" s="81"/>
      <c r="OYD104" s="81"/>
      <c r="OYE104" s="81"/>
      <c r="OYF104" s="81"/>
      <c r="OYG104" s="81"/>
      <c r="OYH104" s="81"/>
      <c r="OYI104" s="81"/>
      <c r="OYJ104" s="81"/>
      <c r="OYK104" s="81"/>
      <c r="OYL104" s="81"/>
      <c r="OYM104" s="81"/>
      <c r="OYN104" s="81"/>
      <c r="OYO104" s="81"/>
      <c r="OYP104" s="81"/>
      <c r="OYQ104" s="81"/>
      <c r="OYR104" s="81"/>
      <c r="OYS104" s="81"/>
      <c r="OYT104" s="81"/>
      <c r="OYU104" s="81"/>
      <c r="OYV104" s="81"/>
      <c r="OYW104" s="81"/>
      <c r="OYX104" s="81"/>
      <c r="OYY104" s="81"/>
      <c r="OYZ104" s="81"/>
      <c r="OZA104" s="81"/>
      <c r="OZB104" s="81"/>
      <c r="OZC104" s="81"/>
      <c r="OZD104" s="81"/>
      <c r="OZE104" s="81"/>
      <c r="OZF104" s="81"/>
      <c r="OZG104" s="81"/>
      <c r="OZH104" s="81"/>
      <c r="OZI104" s="81"/>
      <c r="OZJ104" s="81"/>
      <c r="OZK104" s="81"/>
      <c r="OZL104" s="81"/>
      <c r="OZM104" s="81"/>
      <c r="OZN104" s="81"/>
      <c r="OZO104" s="81"/>
      <c r="OZP104" s="81"/>
      <c r="OZQ104" s="81"/>
      <c r="OZR104" s="81"/>
      <c r="OZS104" s="81"/>
      <c r="OZT104" s="81"/>
      <c r="OZU104" s="81"/>
      <c r="OZV104" s="81"/>
      <c r="OZW104" s="81"/>
      <c r="OZX104" s="81"/>
      <c r="OZY104" s="81"/>
      <c r="OZZ104" s="81"/>
      <c r="PAA104" s="81"/>
      <c r="PAB104" s="81"/>
      <c r="PAC104" s="81"/>
      <c r="PAD104" s="81"/>
      <c r="PAE104" s="81"/>
      <c r="PAF104" s="81"/>
      <c r="PAG104" s="81"/>
      <c r="PAH104" s="81"/>
      <c r="PAI104" s="81"/>
      <c r="PAJ104" s="81"/>
      <c r="PAK104" s="81"/>
      <c r="PAL104" s="81"/>
      <c r="PAM104" s="81"/>
      <c r="PAN104" s="81"/>
      <c r="PAO104" s="81"/>
      <c r="PAP104" s="81"/>
      <c r="PAQ104" s="81"/>
      <c r="PAR104" s="81"/>
      <c r="PAS104" s="81"/>
      <c r="PAT104" s="81"/>
      <c r="PAU104" s="81"/>
      <c r="PAV104" s="81"/>
      <c r="PAW104" s="81"/>
      <c r="PAX104" s="81"/>
      <c r="PAY104" s="81"/>
      <c r="PAZ104" s="81"/>
      <c r="PBA104" s="81"/>
      <c r="PBB104" s="81"/>
      <c r="PBC104" s="81"/>
      <c r="PBD104" s="81"/>
      <c r="PBE104" s="81"/>
      <c r="PBF104" s="81"/>
      <c r="PBG104" s="81"/>
      <c r="PBH104" s="81"/>
      <c r="PBI104" s="81"/>
      <c r="PBJ104" s="81"/>
      <c r="PBK104" s="81"/>
      <c r="PBL104" s="81"/>
      <c r="PBM104" s="81"/>
      <c r="PBN104" s="81"/>
      <c r="PBO104" s="81"/>
      <c r="PBP104" s="81"/>
      <c r="PBQ104" s="81"/>
      <c r="PBR104" s="81"/>
      <c r="PBS104" s="81"/>
      <c r="PBT104" s="81"/>
      <c r="PBU104" s="81"/>
      <c r="PBV104" s="81"/>
      <c r="PBW104" s="81"/>
      <c r="PBX104" s="81"/>
      <c r="PBY104" s="81"/>
      <c r="PBZ104" s="81"/>
      <c r="PCA104" s="81"/>
      <c r="PCB104" s="81"/>
      <c r="PCC104" s="81"/>
      <c r="PCD104" s="81"/>
      <c r="PCE104" s="81"/>
      <c r="PCF104" s="81"/>
      <c r="PCG104" s="81"/>
      <c r="PCH104" s="81"/>
      <c r="PCI104" s="81"/>
      <c r="PCJ104" s="81"/>
      <c r="PCK104" s="81"/>
      <c r="PCL104" s="81"/>
      <c r="PCM104" s="81"/>
      <c r="PCN104" s="81"/>
      <c r="PCO104" s="81"/>
      <c r="PCP104" s="81"/>
      <c r="PCQ104" s="81"/>
      <c r="PCR104" s="81"/>
      <c r="PCS104" s="81"/>
      <c r="PCT104" s="81"/>
      <c r="PCU104" s="81"/>
      <c r="PCV104" s="81"/>
      <c r="PCW104" s="81"/>
      <c r="PCX104" s="81"/>
      <c r="PCY104" s="81"/>
      <c r="PCZ104" s="81"/>
      <c r="PDA104" s="81"/>
      <c r="PDB104" s="81"/>
      <c r="PDC104" s="81"/>
      <c r="PDD104" s="81"/>
      <c r="PDE104" s="81"/>
      <c r="PDF104" s="81"/>
      <c r="PDG104" s="81"/>
      <c r="PDH104" s="81"/>
      <c r="PDI104" s="81"/>
      <c r="PDJ104" s="81"/>
      <c r="PDK104" s="81"/>
      <c r="PDL104" s="81"/>
      <c r="PDM104" s="81"/>
      <c r="PDN104" s="81"/>
      <c r="PDO104" s="81"/>
      <c r="PDP104" s="81"/>
      <c r="PDQ104" s="81"/>
      <c r="PDR104" s="81"/>
      <c r="PDS104" s="81"/>
      <c r="PDT104" s="81"/>
      <c r="PDU104" s="81"/>
      <c r="PDV104" s="81"/>
      <c r="PDW104" s="81"/>
      <c r="PDX104" s="81"/>
      <c r="PDY104" s="81"/>
      <c r="PDZ104" s="81"/>
      <c r="PEA104" s="81"/>
      <c r="PEB104" s="81"/>
      <c r="PEC104" s="81"/>
      <c r="PED104" s="81"/>
      <c r="PEE104" s="81"/>
      <c r="PEF104" s="81"/>
      <c r="PEG104" s="81"/>
      <c r="PEH104" s="81"/>
      <c r="PEI104" s="81"/>
      <c r="PEJ104" s="81"/>
      <c r="PEK104" s="81"/>
      <c r="PEL104" s="81"/>
      <c r="PEM104" s="81"/>
      <c r="PEN104" s="81"/>
      <c r="PEO104" s="81"/>
      <c r="PEP104" s="81"/>
      <c r="PEQ104" s="81"/>
      <c r="PER104" s="81"/>
      <c r="PES104" s="81"/>
      <c r="PET104" s="81"/>
      <c r="PEU104" s="81"/>
      <c r="PEV104" s="81"/>
      <c r="PEW104" s="81"/>
      <c r="PEX104" s="81"/>
      <c r="PEY104" s="81"/>
      <c r="PEZ104" s="81"/>
      <c r="PFA104" s="81"/>
      <c r="PFB104" s="81"/>
      <c r="PFC104" s="81"/>
      <c r="PFD104" s="81"/>
      <c r="PFE104" s="81"/>
      <c r="PFF104" s="81"/>
      <c r="PFG104" s="81"/>
      <c r="PFH104" s="81"/>
      <c r="PFI104" s="81"/>
      <c r="PFJ104" s="81"/>
      <c r="PFK104" s="81"/>
      <c r="PFL104" s="81"/>
      <c r="PFM104" s="81"/>
      <c r="PFN104" s="81"/>
      <c r="PFO104" s="81"/>
      <c r="PFP104" s="81"/>
      <c r="PFQ104" s="81"/>
      <c r="PFR104" s="81"/>
      <c r="PFS104" s="81"/>
      <c r="PFT104" s="81"/>
      <c r="PFU104" s="81"/>
      <c r="PFV104" s="81"/>
      <c r="PFW104" s="81"/>
      <c r="PFX104" s="81"/>
      <c r="PFY104" s="81"/>
      <c r="PFZ104" s="81"/>
      <c r="PGA104" s="81"/>
      <c r="PGB104" s="81"/>
      <c r="PGC104" s="81"/>
      <c r="PGD104" s="81"/>
      <c r="PGE104" s="81"/>
      <c r="PGF104" s="81"/>
      <c r="PGG104" s="81"/>
      <c r="PGH104" s="81"/>
      <c r="PGI104" s="81"/>
      <c r="PGJ104" s="81"/>
      <c r="PGK104" s="81"/>
      <c r="PGL104" s="81"/>
      <c r="PGM104" s="81"/>
      <c r="PGN104" s="81"/>
      <c r="PGO104" s="81"/>
      <c r="PGP104" s="81"/>
      <c r="PGQ104" s="81"/>
      <c r="PGR104" s="81"/>
      <c r="PGS104" s="81"/>
      <c r="PGT104" s="81"/>
      <c r="PGU104" s="81"/>
      <c r="PGV104" s="81"/>
      <c r="PGW104" s="81"/>
      <c r="PGX104" s="81"/>
      <c r="PGY104" s="81"/>
      <c r="PGZ104" s="81"/>
      <c r="PHA104" s="81"/>
      <c r="PHB104" s="81"/>
      <c r="PHC104" s="81"/>
      <c r="PHD104" s="81"/>
      <c r="PHE104" s="81"/>
      <c r="PHF104" s="81"/>
      <c r="PHG104" s="81"/>
      <c r="PHH104" s="81"/>
      <c r="PHI104" s="81"/>
      <c r="PHJ104" s="81"/>
      <c r="PHK104" s="81"/>
      <c r="PHL104" s="81"/>
      <c r="PHM104" s="81"/>
      <c r="PHN104" s="81"/>
      <c r="PHO104" s="81"/>
      <c r="PHP104" s="81"/>
      <c r="PHQ104" s="81"/>
      <c r="PHR104" s="81"/>
      <c r="PHS104" s="81"/>
      <c r="PHT104" s="81"/>
      <c r="PHU104" s="81"/>
      <c r="PHV104" s="81"/>
      <c r="PHW104" s="81"/>
      <c r="PHX104" s="81"/>
      <c r="PHY104" s="81"/>
      <c r="PHZ104" s="81"/>
      <c r="PIA104" s="81"/>
      <c r="PIB104" s="81"/>
      <c r="PIC104" s="81"/>
      <c r="PID104" s="81"/>
      <c r="PIE104" s="81"/>
      <c r="PIF104" s="81"/>
      <c r="PIG104" s="81"/>
      <c r="PIH104" s="81"/>
      <c r="PII104" s="81"/>
      <c r="PIJ104" s="81"/>
      <c r="PIK104" s="81"/>
      <c r="PIL104" s="81"/>
      <c r="PIM104" s="81"/>
      <c r="PIN104" s="81"/>
      <c r="PIO104" s="81"/>
      <c r="PIP104" s="81"/>
      <c r="PIQ104" s="81"/>
      <c r="PIR104" s="81"/>
      <c r="PIS104" s="81"/>
      <c r="PIT104" s="81"/>
      <c r="PIU104" s="81"/>
      <c r="PIV104" s="81"/>
      <c r="PIW104" s="81"/>
      <c r="PIX104" s="81"/>
      <c r="PIY104" s="81"/>
      <c r="PIZ104" s="81"/>
      <c r="PJA104" s="81"/>
      <c r="PJB104" s="81"/>
      <c r="PJC104" s="81"/>
      <c r="PJD104" s="81"/>
      <c r="PJE104" s="81"/>
      <c r="PJF104" s="81"/>
      <c r="PJG104" s="81"/>
      <c r="PJH104" s="81"/>
      <c r="PJI104" s="81"/>
      <c r="PJJ104" s="81"/>
      <c r="PJK104" s="81"/>
      <c r="PJL104" s="81"/>
      <c r="PJM104" s="81"/>
      <c r="PJN104" s="81"/>
      <c r="PJO104" s="81"/>
      <c r="PJP104" s="81"/>
      <c r="PJQ104" s="81"/>
      <c r="PJR104" s="81"/>
      <c r="PJS104" s="81"/>
      <c r="PJT104" s="81"/>
      <c r="PJU104" s="81"/>
      <c r="PJV104" s="81"/>
      <c r="PJW104" s="81"/>
      <c r="PJX104" s="81"/>
      <c r="PJY104" s="81"/>
      <c r="PJZ104" s="81"/>
      <c r="PKA104" s="81"/>
      <c r="PKB104" s="81"/>
      <c r="PKC104" s="81"/>
      <c r="PKD104" s="81"/>
      <c r="PKE104" s="81"/>
      <c r="PKF104" s="81"/>
      <c r="PKG104" s="81"/>
      <c r="PKH104" s="81"/>
      <c r="PKI104" s="81"/>
      <c r="PKJ104" s="81"/>
      <c r="PKK104" s="81"/>
      <c r="PKL104" s="81"/>
      <c r="PKM104" s="81"/>
      <c r="PKN104" s="81"/>
      <c r="PKO104" s="81"/>
      <c r="PKP104" s="81"/>
      <c r="PKQ104" s="81"/>
      <c r="PKR104" s="81"/>
      <c r="PKS104" s="81"/>
      <c r="PKT104" s="81"/>
      <c r="PKU104" s="81"/>
      <c r="PKV104" s="81"/>
      <c r="PKW104" s="81"/>
      <c r="PKX104" s="81"/>
      <c r="PKY104" s="81"/>
      <c r="PKZ104" s="81"/>
      <c r="PLA104" s="81"/>
      <c r="PLB104" s="81"/>
      <c r="PLC104" s="81"/>
      <c r="PLD104" s="81"/>
      <c r="PLE104" s="81"/>
      <c r="PLF104" s="81"/>
      <c r="PLG104" s="81"/>
      <c r="PLH104" s="81"/>
      <c r="PLI104" s="81"/>
      <c r="PLJ104" s="81"/>
      <c r="PLK104" s="81"/>
      <c r="PLL104" s="81"/>
      <c r="PLM104" s="81"/>
      <c r="PLN104" s="81"/>
      <c r="PLO104" s="81"/>
      <c r="PLP104" s="81"/>
      <c r="PLQ104" s="81"/>
      <c r="PLR104" s="81"/>
      <c r="PLS104" s="81"/>
      <c r="PLT104" s="81"/>
      <c r="PLU104" s="81"/>
      <c r="PLV104" s="81"/>
      <c r="PLW104" s="81"/>
      <c r="PLX104" s="81"/>
      <c r="PLY104" s="81"/>
      <c r="PLZ104" s="81"/>
      <c r="PMA104" s="81"/>
      <c r="PMB104" s="81"/>
      <c r="PMC104" s="81"/>
      <c r="PMD104" s="81"/>
      <c r="PME104" s="81"/>
      <c r="PMF104" s="81"/>
      <c r="PMG104" s="81"/>
      <c r="PMH104" s="81"/>
      <c r="PMI104" s="81"/>
      <c r="PMJ104" s="81"/>
      <c r="PMK104" s="81"/>
      <c r="PML104" s="81"/>
      <c r="PMM104" s="81"/>
      <c r="PMN104" s="81"/>
      <c r="PMO104" s="81"/>
      <c r="PMP104" s="81"/>
      <c r="PMQ104" s="81"/>
      <c r="PMR104" s="81"/>
      <c r="PMS104" s="81"/>
      <c r="PMT104" s="81"/>
      <c r="PMU104" s="81"/>
      <c r="PMV104" s="81"/>
      <c r="PMW104" s="81"/>
      <c r="PMX104" s="81"/>
      <c r="PMY104" s="81"/>
      <c r="PMZ104" s="81"/>
      <c r="PNA104" s="81"/>
      <c r="PNB104" s="81"/>
      <c r="PNC104" s="81"/>
      <c r="PND104" s="81"/>
      <c r="PNE104" s="81"/>
      <c r="PNF104" s="81"/>
      <c r="PNG104" s="81"/>
      <c r="PNH104" s="81"/>
      <c r="PNI104" s="81"/>
      <c r="PNJ104" s="81"/>
      <c r="PNK104" s="81"/>
      <c r="PNL104" s="81"/>
      <c r="PNM104" s="81"/>
      <c r="PNN104" s="81"/>
      <c r="PNO104" s="81"/>
      <c r="PNP104" s="81"/>
      <c r="PNQ104" s="81"/>
      <c r="PNR104" s="81"/>
      <c r="PNS104" s="81"/>
      <c r="PNT104" s="81"/>
      <c r="PNU104" s="81"/>
      <c r="PNV104" s="81"/>
      <c r="PNW104" s="81"/>
      <c r="PNX104" s="81"/>
      <c r="PNY104" s="81"/>
      <c r="PNZ104" s="81"/>
      <c r="POA104" s="81"/>
      <c r="POB104" s="81"/>
      <c r="POC104" s="81"/>
      <c r="POD104" s="81"/>
      <c r="POE104" s="81"/>
      <c r="POF104" s="81"/>
      <c r="POG104" s="81"/>
      <c r="POH104" s="81"/>
      <c r="POI104" s="81"/>
      <c r="POJ104" s="81"/>
      <c r="POK104" s="81"/>
      <c r="POL104" s="81"/>
      <c r="POM104" s="81"/>
      <c r="PON104" s="81"/>
      <c r="POO104" s="81"/>
      <c r="POP104" s="81"/>
      <c r="POQ104" s="81"/>
      <c r="POR104" s="81"/>
      <c r="POS104" s="81"/>
      <c r="POT104" s="81"/>
      <c r="POU104" s="81"/>
      <c r="POV104" s="81"/>
      <c r="POW104" s="81"/>
      <c r="POX104" s="81"/>
      <c r="POY104" s="81"/>
      <c r="POZ104" s="81"/>
      <c r="PPA104" s="81"/>
      <c r="PPB104" s="81"/>
      <c r="PPC104" s="81"/>
      <c r="PPD104" s="81"/>
      <c r="PPE104" s="81"/>
      <c r="PPF104" s="81"/>
      <c r="PPG104" s="81"/>
      <c r="PPH104" s="81"/>
      <c r="PPI104" s="81"/>
      <c r="PPJ104" s="81"/>
      <c r="PPK104" s="81"/>
      <c r="PPL104" s="81"/>
      <c r="PPM104" s="81"/>
      <c r="PPN104" s="81"/>
      <c r="PPO104" s="81"/>
      <c r="PPP104" s="81"/>
      <c r="PPQ104" s="81"/>
      <c r="PPR104" s="81"/>
      <c r="PPS104" s="81"/>
      <c r="PPT104" s="81"/>
      <c r="PPU104" s="81"/>
      <c r="PPV104" s="81"/>
      <c r="PPW104" s="81"/>
      <c r="PPX104" s="81"/>
      <c r="PPY104" s="81"/>
      <c r="PPZ104" s="81"/>
      <c r="PQA104" s="81"/>
      <c r="PQB104" s="81"/>
      <c r="PQC104" s="81"/>
      <c r="PQD104" s="81"/>
      <c r="PQE104" s="81"/>
      <c r="PQF104" s="81"/>
      <c r="PQG104" s="81"/>
      <c r="PQH104" s="81"/>
      <c r="PQI104" s="81"/>
      <c r="PQJ104" s="81"/>
      <c r="PQK104" s="81"/>
      <c r="PQL104" s="81"/>
      <c r="PQM104" s="81"/>
      <c r="PQN104" s="81"/>
      <c r="PQO104" s="81"/>
      <c r="PQP104" s="81"/>
      <c r="PQQ104" s="81"/>
      <c r="PQR104" s="81"/>
      <c r="PQS104" s="81"/>
      <c r="PQT104" s="81"/>
      <c r="PQU104" s="81"/>
      <c r="PQV104" s="81"/>
      <c r="PQW104" s="81"/>
      <c r="PQX104" s="81"/>
      <c r="PQY104" s="81"/>
      <c r="PQZ104" s="81"/>
      <c r="PRA104" s="81"/>
      <c r="PRB104" s="81"/>
      <c r="PRC104" s="81"/>
      <c r="PRD104" s="81"/>
      <c r="PRE104" s="81"/>
      <c r="PRF104" s="81"/>
      <c r="PRG104" s="81"/>
      <c r="PRH104" s="81"/>
      <c r="PRI104" s="81"/>
      <c r="PRJ104" s="81"/>
      <c r="PRK104" s="81"/>
      <c r="PRL104" s="81"/>
      <c r="PRM104" s="81"/>
      <c r="PRN104" s="81"/>
      <c r="PRO104" s="81"/>
      <c r="PRP104" s="81"/>
      <c r="PRQ104" s="81"/>
      <c r="PRR104" s="81"/>
      <c r="PRS104" s="81"/>
      <c r="PRT104" s="81"/>
      <c r="PRU104" s="81"/>
      <c r="PRV104" s="81"/>
      <c r="PRW104" s="81"/>
      <c r="PRX104" s="81"/>
      <c r="PRY104" s="81"/>
      <c r="PRZ104" s="81"/>
      <c r="PSA104" s="81"/>
      <c r="PSB104" s="81"/>
      <c r="PSC104" s="81"/>
      <c r="PSD104" s="81"/>
      <c r="PSE104" s="81"/>
      <c r="PSF104" s="81"/>
      <c r="PSG104" s="81"/>
      <c r="PSH104" s="81"/>
      <c r="PSI104" s="81"/>
      <c r="PSJ104" s="81"/>
      <c r="PSK104" s="81"/>
      <c r="PSL104" s="81"/>
      <c r="PSM104" s="81"/>
      <c r="PSN104" s="81"/>
      <c r="PSO104" s="81"/>
      <c r="PSP104" s="81"/>
      <c r="PSQ104" s="81"/>
      <c r="PSR104" s="81"/>
      <c r="PSS104" s="81"/>
      <c r="PST104" s="81"/>
      <c r="PSU104" s="81"/>
      <c r="PSV104" s="81"/>
      <c r="PSW104" s="81"/>
      <c r="PSX104" s="81"/>
      <c r="PSY104" s="81"/>
      <c r="PSZ104" s="81"/>
      <c r="PTA104" s="81"/>
      <c r="PTB104" s="81"/>
      <c r="PTC104" s="81"/>
      <c r="PTD104" s="81"/>
      <c r="PTE104" s="81"/>
      <c r="PTF104" s="81"/>
      <c r="PTG104" s="81"/>
      <c r="PTH104" s="81"/>
      <c r="PTI104" s="81"/>
      <c r="PTJ104" s="81"/>
      <c r="PTK104" s="81"/>
      <c r="PTL104" s="81"/>
      <c r="PTM104" s="81"/>
      <c r="PTN104" s="81"/>
      <c r="PTO104" s="81"/>
      <c r="PTP104" s="81"/>
      <c r="PTQ104" s="81"/>
      <c r="PTR104" s="81"/>
      <c r="PTS104" s="81"/>
      <c r="PTT104" s="81"/>
      <c r="PTU104" s="81"/>
      <c r="PTV104" s="81"/>
      <c r="PTW104" s="81"/>
      <c r="PTX104" s="81"/>
      <c r="PTY104" s="81"/>
      <c r="PTZ104" s="81"/>
      <c r="PUA104" s="81"/>
      <c r="PUB104" s="81"/>
      <c r="PUC104" s="81"/>
      <c r="PUD104" s="81"/>
      <c r="PUE104" s="81"/>
      <c r="PUF104" s="81"/>
      <c r="PUG104" s="81"/>
      <c r="PUH104" s="81"/>
      <c r="PUI104" s="81"/>
      <c r="PUJ104" s="81"/>
      <c r="PUK104" s="81"/>
      <c r="PUL104" s="81"/>
      <c r="PUM104" s="81"/>
      <c r="PUN104" s="81"/>
      <c r="PUO104" s="81"/>
      <c r="PUP104" s="81"/>
      <c r="PUQ104" s="81"/>
      <c r="PUR104" s="81"/>
      <c r="PUS104" s="81"/>
      <c r="PUT104" s="81"/>
      <c r="PUU104" s="81"/>
      <c r="PUV104" s="81"/>
      <c r="PUW104" s="81"/>
      <c r="PUX104" s="81"/>
      <c r="PUY104" s="81"/>
      <c r="PUZ104" s="81"/>
      <c r="PVA104" s="81"/>
      <c r="PVB104" s="81"/>
      <c r="PVC104" s="81"/>
      <c r="PVD104" s="81"/>
      <c r="PVE104" s="81"/>
      <c r="PVF104" s="81"/>
      <c r="PVG104" s="81"/>
      <c r="PVH104" s="81"/>
      <c r="PVI104" s="81"/>
      <c r="PVJ104" s="81"/>
      <c r="PVK104" s="81"/>
      <c r="PVL104" s="81"/>
      <c r="PVM104" s="81"/>
      <c r="PVN104" s="81"/>
      <c r="PVO104" s="81"/>
      <c r="PVP104" s="81"/>
      <c r="PVQ104" s="81"/>
      <c r="PVR104" s="81"/>
      <c r="PVS104" s="81"/>
      <c r="PVT104" s="81"/>
      <c r="PVU104" s="81"/>
      <c r="PVV104" s="81"/>
      <c r="PVW104" s="81"/>
      <c r="PVX104" s="81"/>
      <c r="PVY104" s="81"/>
      <c r="PVZ104" s="81"/>
      <c r="PWA104" s="81"/>
      <c r="PWB104" s="81"/>
      <c r="PWC104" s="81"/>
      <c r="PWD104" s="81"/>
      <c r="PWE104" s="81"/>
      <c r="PWF104" s="81"/>
      <c r="PWG104" s="81"/>
      <c r="PWH104" s="81"/>
      <c r="PWI104" s="81"/>
      <c r="PWJ104" s="81"/>
      <c r="PWK104" s="81"/>
      <c r="PWL104" s="81"/>
      <c r="PWM104" s="81"/>
      <c r="PWN104" s="81"/>
      <c r="PWO104" s="81"/>
      <c r="PWP104" s="81"/>
      <c r="PWQ104" s="81"/>
      <c r="PWR104" s="81"/>
      <c r="PWS104" s="81"/>
      <c r="PWT104" s="81"/>
      <c r="PWU104" s="81"/>
      <c r="PWV104" s="81"/>
      <c r="PWW104" s="81"/>
      <c r="PWX104" s="81"/>
      <c r="PWY104" s="81"/>
      <c r="PWZ104" s="81"/>
      <c r="PXA104" s="81"/>
      <c r="PXB104" s="81"/>
      <c r="PXC104" s="81"/>
      <c r="PXD104" s="81"/>
      <c r="PXE104" s="81"/>
      <c r="PXF104" s="81"/>
      <c r="PXG104" s="81"/>
      <c r="PXH104" s="81"/>
      <c r="PXI104" s="81"/>
      <c r="PXJ104" s="81"/>
      <c r="PXK104" s="81"/>
      <c r="PXL104" s="81"/>
      <c r="PXM104" s="81"/>
      <c r="PXN104" s="81"/>
      <c r="PXO104" s="81"/>
      <c r="PXP104" s="81"/>
      <c r="PXQ104" s="81"/>
      <c r="PXR104" s="81"/>
      <c r="PXS104" s="81"/>
      <c r="PXT104" s="81"/>
      <c r="PXU104" s="81"/>
      <c r="PXV104" s="81"/>
      <c r="PXW104" s="81"/>
      <c r="PXX104" s="81"/>
      <c r="PXY104" s="81"/>
      <c r="PXZ104" s="81"/>
      <c r="PYA104" s="81"/>
      <c r="PYB104" s="81"/>
      <c r="PYC104" s="81"/>
      <c r="PYD104" s="81"/>
      <c r="PYE104" s="81"/>
      <c r="PYF104" s="81"/>
      <c r="PYG104" s="81"/>
      <c r="PYH104" s="81"/>
      <c r="PYI104" s="81"/>
      <c r="PYJ104" s="81"/>
      <c r="PYK104" s="81"/>
      <c r="PYL104" s="81"/>
      <c r="PYM104" s="81"/>
      <c r="PYN104" s="81"/>
      <c r="PYO104" s="81"/>
      <c r="PYP104" s="81"/>
      <c r="PYQ104" s="81"/>
      <c r="PYR104" s="81"/>
      <c r="PYS104" s="81"/>
      <c r="PYT104" s="81"/>
      <c r="PYU104" s="81"/>
      <c r="PYV104" s="81"/>
      <c r="PYW104" s="81"/>
      <c r="PYX104" s="81"/>
      <c r="PYY104" s="81"/>
      <c r="PYZ104" s="81"/>
      <c r="PZA104" s="81"/>
      <c r="PZB104" s="81"/>
      <c r="PZC104" s="81"/>
      <c r="PZD104" s="81"/>
      <c r="PZE104" s="81"/>
      <c r="PZF104" s="81"/>
      <c r="PZG104" s="81"/>
      <c r="PZH104" s="81"/>
      <c r="PZI104" s="81"/>
      <c r="PZJ104" s="81"/>
      <c r="PZK104" s="81"/>
      <c r="PZL104" s="81"/>
      <c r="PZM104" s="81"/>
      <c r="PZN104" s="81"/>
      <c r="PZO104" s="81"/>
      <c r="PZP104" s="81"/>
      <c r="PZQ104" s="81"/>
      <c r="PZR104" s="81"/>
      <c r="PZS104" s="81"/>
      <c r="PZT104" s="81"/>
      <c r="PZU104" s="81"/>
      <c r="PZV104" s="81"/>
      <c r="PZW104" s="81"/>
      <c r="PZX104" s="81"/>
      <c r="PZY104" s="81"/>
      <c r="PZZ104" s="81"/>
      <c r="QAA104" s="81"/>
      <c r="QAB104" s="81"/>
      <c r="QAC104" s="81"/>
      <c r="QAD104" s="81"/>
      <c r="QAE104" s="81"/>
      <c r="QAF104" s="81"/>
      <c r="QAG104" s="81"/>
      <c r="QAH104" s="81"/>
      <c r="QAI104" s="81"/>
      <c r="QAJ104" s="81"/>
      <c r="QAK104" s="81"/>
      <c r="QAL104" s="81"/>
      <c r="QAM104" s="81"/>
      <c r="QAN104" s="81"/>
      <c r="QAO104" s="81"/>
      <c r="QAP104" s="81"/>
      <c r="QAQ104" s="81"/>
      <c r="QAR104" s="81"/>
      <c r="QAS104" s="81"/>
      <c r="QAT104" s="81"/>
      <c r="QAU104" s="81"/>
      <c r="QAV104" s="81"/>
      <c r="QAW104" s="81"/>
      <c r="QAX104" s="81"/>
      <c r="QAY104" s="81"/>
      <c r="QAZ104" s="81"/>
      <c r="QBA104" s="81"/>
      <c r="QBB104" s="81"/>
      <c r="QBC104" s="81"/>
      <c r="QBD104" s="81"/>
      <c r="QBE104" s="81"/>
      <c r="QBF104" s="81"/>
      <c r="QBG104" s="81"/>
      <c r="QBH104" s="81"/>
      <c r="QBI104" s="81"/>
      <c r="QBJ104" s="81"/>
      <c r="QBK104" s="81"/>
      <c r="QBL104" s="81"/>
      <c r="QBM104" s="81"/>
      <c r="QBN104" s="81"/>
      <c r="QBO104" s="81"/>
      <c r="QBP104" s="81"/>
      <c r="QBQ104" s="81"/>
      <c r="QBR104" s="81"/>
      <c r="QBS104" s="81"/>
      <c r="QBT104" s="81"/>
      <c r="QBU104" s="81"/>
      <c r="QBV104" s="81"/>
      <c r="QBW104" s="81"/>
      <c r="QBX104" s="81"/>
      <c r="QBY104" s="81"/>
      <c r="QBZ104" s="81"/>
      <c r="QCA104" s="81"/>
      <c r="QCB104" s="81"/>
      <c r="QCC104" s="81"/>
      <c r="QCD104" s="81"/>
      <c r="QCE104" s="81"/>
      <c r="QCF104" s="81"/>
      <c r="QCG104" s="81"/>
      <c r="QCH104" s="81"/>
      <c r="QCI104" s="81"/>
      <c r="QCJ104" s="81"/>
      <c r="QCK104" s="81"/>
      <c r="QCL104" s="81"/>
      <c r="QCM104" s="81"/>
      <c r="QCN104" s="81"/>
      <c r="QCO104" s="81"/>
      <c r="QCP104" s="81"/>
      <c r="QCQ104" s="81"/>
      <c r="QCR104" s="81"/>
      <c r="QCS104" s="81"/>
      <c r="QCT104" s="81"/>
      <c r="QCU104" s="81"/>
      <c r="QCV104" s="81"/>
      <c r="QCW104" s="81"/>
      <c r="QCX104" s="81"/>
      <c r="QCY104" s="81"/>
      <c r="QCZ104" s="81"/>
      <c r="QDA104" s="81"/>
      <c r="QDB104" s="81"/>
      <c r="QDC104" s="81"/>
      <c r="QDD104" s="81"/>
      <c r="QDE104" s="81"/>
      <c r="QDF104" s="81"/>
      <c r="QDG104" s="81"/>
      <c r="QDH104" s="81"/>
      <c r="QDI104" s="81"/>
      <c r="QDJ104" s="81"/>
      <c r="QDK104" s="81"/>
      <c r="QDL104" s="81"/>
      <c r="QDM104" s="81"/>
      <c r="QDN104" s="81"/>
      <c r="QDO104" s="81"/>
      <c r="QDP104" s="81"/>
      <c r="QDQ104" s="81"/>
      <c r="QDR104" s="81"/>
      <c r="QDS104" s="81"/>
      <c r="QDT104" s="81"/>
      <c r="QDU104" s="81"/>
      <c r="QDV104" s="81"/>
      <c r="QDW104" s="81"/>
      <c r="QDX104" s="81"/>
      <c r="QDY104" s="81"/>
      <c r="QDZ104" s="81"/>
      <c r="QEA104" s="81"/>
      <c r="QEB104" s="81"/>
      <c r="QEC104" s="81"/>
      <c r="QED104" s="81"/>
      <c r="QEE104" s="81"/>
      <c r="QEF104" s="81"/>
      <c r="QEG104" s="81"/>
      <c r="QEH104" s="81"/>
      <c r="QEI104" s="81"/>
      <c r="QEJ104" s="81"/>
      <c r="QEK104" s="81"/>
      <c r="QEL104" s="81"/>
      <c r="QEM104" s="81"/>
      <c r="QEN104" s="81"/>
      <c r="QEO104" s="81"/>
      <c r="QEP104" s="81"/>
      <c r="QEQ104" s="81"/>
      <c r="QER104" s="81"/>
      <c r="QES104" s="81"/>
      <c r="QET104" s="81"/>
      <c r="QEU104" s="81"/>
      <c r="QEV104" s="81"/>
      <c r="QEW104" s="81"/>
      <c r="QEX104" s="81"/>
      <c r="QEY104" s="81"/>
      <c r="QEZ104" s="81"/>
      <c r="QFA104" s="81"/>
      <c r="QFB104" s="81"/>
      <c r="QFC104" s="81"/>
      <c r="QFD104" s="81"/>
      <c r="QFE104" s="81"/>
      <c r="QFF104" s="81"/>
      <c r="QFG104" s="81"/>
      <c r="QFH104" s="81"/>
      <c r="QFI104" s="81"/>
      <c r="QFJ104" s="81"/>
      <c r="QFK104" s="81"/>
      <c r="QFL104" s="81"/>
      <c r="QFM104" s="81"/>
      <c r="QFN104" s="81"/>
      <c r="QFO104" s="81"/>
      <c r="QFP104" s="81"/>
      <c r="QFQ104" s="81"/>
      <c r="QFR104" s="81"/>
      <c r="QFS104" s="81"/>
      <c r="QFT104" s="81"/>
      <c r="QFU104" s="81"/>
      <c r="QFV104" s="81"/>
      <c r="QFW104" s="81"/>
      <c r="QFX104" s="81"/>
      <c r="QFY104" s="81"/>
      <c r="QFZ104" s="81"/>
      <c r="QGA104" s="81"/>
      <c r="QGB104" s="81"/>
      <c r="QGC104" s="81"/>
      <c r="QGD104" s="81"/>
      <c r="QGE104" s="81"/>
      <c r="QGF104" s="81"/>
      <c r="QGG104" s="81"/>
      <c r="QGH104" s="81"/>
      <c r="QGI104" s="81"/>
      <c r="QGJ104" s="81"/>
      <c r="QGK104" s="81"/>
      <c r="QGL104" s="81"/>
      <c r="QGM104" s="81"/>
      <c r="QGN104" s="81"/>
      <c r="QGO104" s="81"/>
      <c r="QGP104" s="81"/>
      <c r="QGQ104" s="81"/>
      <c r="QGR104" s="81"/>
      <c r="QGS104" s="81"/>
      <c r="QGT104" s="81"/>
      <c r="QGU104" s="81"/>
      <c r="QGV104" s="81"/>
      <c r="QGW104" s="81"/>
      <c r="QGX104" s="81"/>
      <c r="QGY104" s="81"/>
      <c r="QGZ104" s="81"/>
      <c r="QHA104" s="81"/>
      <c r="QHB104" s="81"/>
      <c r="QHC104" s="81"/>
      <c r="QHD104" s="81"/>
      <c r="QHE104" s="81"/>
      <c r="QHF104" s="81"/>
      <c r="QHG104" s="81"/>
      <c r="QHH104" s="81"/>
      <c r="QHI104" s="81"/>
      <c r="QHJ104" s="81"/>
      <c r="QHK104" s="81"/>
      <c r="QHL104" s="81"/>
      <c r="QHM104" s="81"/>
      <c r="QHN104" s="81"/>
      <c r="QHO104" s="81"/>
      <c r="QHP104" s="81"/>
      <c r="QHQ104" s="81"/>
      <c r="QHR104" s="81"/>
      <c r="QHS104" s="81"/>
      <c r="QHT104" s="81"/>
      <c r="QHU104" s="81"/>
      <c r="QHV104" s="81"/>
      <c r="QHW104" s="81"/>
      <c r="QHX104" s="81"/>
      <c r="QHY104" s="81"/>
      <c r="QHZ104" s="81"/>
      <c r="QIA104" s="81"/>
      <c r="QIB104" s="81"/>
      <c r="QIC104" s="81"/>
      <c r="QID104" s="81"/>
      <c r="QIE104" s="81"/>
      <c r="QIF104" s="81"/>
      <c r="QIG104" s="81"/>
      <c r="QIH104" s="81"/>
      <c r="QII104" s="81"/>
      <c r="QIJ104" s="81"/>
      <c r="QIK104" s="81"/>
      <c r="QIL104" s="81"/>
      <c r="QIM104" s="81"/>
      <c r="QIN104" s="81"/>
      <c r="QIO104" s="81"/>
      <c r="QIP104" s="81"/>
      <c r="QIQ104" s="81"/>
      <c r="QIR104" s="81"/>
      <c r="QIS104" s="81"/>
      <c r="QIT104" s="81"/>
      <c r="QIU104" s="81"/>
      <c r="QIV104" s="81"/>
      <c r="QIW104" s="81"/>
      <c r="QIX104" s="81"/>
      <c r="QIY104" s="81"/>
      <c r="QIZ104" s="81"/>
      <c r="QJA104" s="81"/>
      <c r="QJB104" s="81"/>
      <c r="QJC104" s="81"/>
      <c r="QJD104" s="81"/>
      <c r="QJE104" s="81"/>
      <c r="QJF104" s="81"/>
      <c r="QJG104" s="81"/>
      <c r="QJH104" s="81"/>
      <c r="QJI104" s="81"/>
      <c r="QJJ104" s="81"/>
      <c r="QJK104" s="81"/>
      <c r="QJL104" s="81"/>
      <c r="QJM104" s="81"/>
      <c r="QJN104" s="81"/>
      <c r="QJO104" s="81"/>
      <c r="QJP104" s="81"/>
      <c r="QJQ104" s="81"/>
      <c r="QJR104" s="81"/>
      <c r="QJS104" s="81"/>
      <c r="QJT104" s="81"/>
      <c r="QJU104" s="81"/>
      <c r="QJV104" s="81"/>
      <c r="QJW104" s="81"/>
      <c r="QJX104" s="81"/>
      <c r="QJY104" s="81"/>
      <c r="QJZ104" s="81"/>
      <c r="QKA104" s="81"/>
      <c r="QKB104" s="81"/>
      <c r="QKC104" s="81"/>
      <c r="QKD104" s="81"/>
      <c r="QKE104" s="81"/>
      <c r="QKF104" s="81"/>
      <c r="QKG104" s="81"/>
      <c r="QKH104" s="81"/>
      <c r="QKI104" s="81"/>
      <c r="QKJ104" s="81"/>
      <c r="QKK104" s="81"/>
      <c r="QKL104" s="81"/>
      <c r="QKM104" s="81"/>
      <c r="QKN104" s="81"/>
      <c r="QKO104" s="81"/>
      <c r="QKP104" s="81"/>
      <c r="QKQ104" s="81"/>
      <c r="QKR104" s="81"/>
      <c r="QKS104" s="81"/>
      <c r="QKT104" s="81"/>
      <c r="QKU104" s="81"/>
      <c r="QKV104" s="81"/>
      <c r="QKW104" s="81"/>
      <c r="QKX104" s="81"/>
      <c r="QKY104" s="81"/>
      <c r="QKZ104" s="81"/>
      <c r="QLA104" s="81"/>
      <c r="QLB104" s="81"/>
      <c r="QLC104" s="81"/>
      <c r="QLD104" s="81"/>
      <c r="QLE104" s="81"/>
      <c r="QLF104" s="81"/>
      <c r="QLG104" s="81"/>
      <c r="QLH104" s="81"/>
      <c r="QLI104" s="81"/>
      <c r="QLJ104" s="81"/>
      <c r="QLK104" s="81"/>
      <c r="QLL104" s="81"/>
      <c r="QLM104" s="81"/>
      <c r="QLN104" s="81"/>
      <c r="QLO104" s="81"/>
      <c r="QLP104" s="81"/>
      <c r="QLQ104" s="81"/>
      <c r="QLR104" s="81"/>
      <c r="QLS104" s="81"/>
      <c r="QLT104" s="81"/>
      <c r="QLU104" s="81"/>
      <c r="QLV104" s="81"/>
      <c r="QLW104" s="81"/>
      <c r="QLX104" s="81"/>
      <c r="QLY104" s="81"/>
      <c r="QLZ104" s="81"/>
      <c r="QMA104" s="81"/>
      <c r="QMB104" s="81"/>
      <c r="QMC104" s="81"/>
      <c r="QMD104" s="81"/>
      <c r="QME104" s="81"/>
      <c r="QMF104" s="81"/>
      <c r="QMG104" s="81"/>
      <c r="QMH104" s="81"/>
      <c r="QMI104" s="81"/>
      <c r="QMJ104" s="81"/>
      <c r="QMK104" s="81"/>
      <c r="QML104" s="81"/>
      <c r="QMM104" s="81"/>
      <c r="QMN104" s="81"/>
      <c r="QMO104" s="81"/>
      <c r="QMP104" s="81"/>
      <c r="QMQ104" s="81"/>
      <c r="QMR104" s="81"/>
      <c r="QMS104" s="81"/>
      <c r="QMT104" s="81"/>
      <c r="QMU104" s="81"/>
      <c r="QMV104" s="81"/>
      <c r="QMW104" s="81"/>
      <c r="QMX104" s="81"/>
      <c r="QMY104" s="81"/>
      <c r="QMZ104" s="81"/>
      <c r="QNA104" s="81"/>
      <c r="QNB104" s="81"/>
      <c r="QNC104" s="81"/>
      <c r="QND104" s="81"/>
      <c r="QNE104" s="81"/>
      <c r="QNF104" s="81"/>
      <c r="QNG104" s="81"/>
      <c r="QNH104" s="81"/>
      <c r="QNI104" s="81"/>
      <c r="QNJ104" s="81"/>
      <c r="QNK104" s="81"/>
      <c r="QNL104" s="81"/>
      <c r="QNM104" s="81"/>
      <c r="QNN104" s="81"/>
      <c r="QNO104" s="81"/>
      <c r="QNP104" s="81"/>
      <c r="QNQ104" s="81"/>
      <c r="QNR104" s="81"/>
      <c r="QNS104" s="81"/>
      <c r="QNT104" s="81"/>
      <c r="QNU104" s="81"/>
      <c r="QNV104" s="81"/>
      <c r="QNW104" s="81"/>
      <c r="QNX104" s="81"/>
      <c r="QNY104" s="81"/>
      <c r="QNZ104" s="81"/>
      <c r="QOA104" s="81"/>
      <c r="QOB104" s="81"/>
      <c r="QOC104" s="81"/>
      <c r="QOD104" s="81"/>
      <c r="QOE104" s="81"/>
      <c r="QOF104" s="81"/>
      <c r="QOG104" s="81"/>
      <c r="QOH104" s="81"/>
      <c r="QOI104" s="81"/>
      <c r="QOJ104" s="81"/>
      <c r="QOK104" s="81"/>
      <c r="QOL104" s="81"/>
      <c r="QOM104" s="81"/>
      <c r="QON104" s="81"/>
      <c r="QOO104" s="81"/>
      <c r="QOP104" s="81"/>
      <c r="QOQ104" s="81"/>
      <c r="QOR104" s="81"/>
      <c r="QOS104" s="81"/>
      <c r="QOT104" s="81"/>
      <c r="QOU104" s="81"/>
      <c r="QOV104" s="81"/>
      <c r="QOW104" s="81"/>
      <c r="QOX104" s="81"/>
      <c r="QOY104" s="81"/>
      <c r="QOZ104" s="81"/>
      <c r="QPA104" s="81"/>
      <c r="QPB104" s="81"/>
      <c r="QPC104" s="81"/>
      <c r="QPD104" s="81"/>
      <c r="QPE104" s="81"/>
      <c r="QPF104" s="81"/>
      <c r="QPG104" s="81"/>
      <c r="QPH104" s="81"/>
      <c r="QPI104" s="81"/>
      <c r="QPJ104" s="81"/>
      <c r="QPK104" s="81"/>
      <c r="QPL104" s="81"/>
      <c r="QPM104" s="81"/>
      <c r="QPN104" s="81"/>
      <c r="QPO104" s="81"/>
      <c r="QPP104" s="81"/>
      <c r="QPQ104" s="81"/>
      <c r="QPR104" s="81"/>
      <c r="QPS104" s="81"/>
      <c r="QPT104" s="81"/>
      <c r="QPU104" s="81"/>
      <c r="QPV104" s="81"/>
      <c r="QPW104" s="81"/>
      <c r="QPX104" s="81"/>
      <c r="QPY104" s="81"/>
      <c r="QPZ104" s="81"/>
      <c r="QQA104" s="81"/>
      <c r="QQB104" s="81"/>
      <c r="QQC104" s="81"/>
      <c r="QQD104" s="81"/>
      <c r="QQE104" s="81"/>
      <c r="QQF104" s="81"/>
      <c r="QQG104" s="81"/>
      <c r="QQH104" s="81"/>
      <c r="QQI104" s="81"/>
      <c r="QQJ104" s="81"/>
      <c r="QQK104" s="81"/>
      <c r="QQL104" s="81"/>
      <c r="QQM104" s="81"/>
      <c r="QQN104" s="81"/>
      <c r="QQO104" s="81"/>
      <c r="QQP104" s="81"/>
      <c r="QQQ104" s="81"/>
      <c r="QQR104" s="81"/>
      <c r="QQS104" s="81"/>
      <c r="QQT104" s="81"/>
      <c r="QQU104" s="81"/>
      <c r="QQV104" s="81"/>
      <c r="QQW104" s="81"/>
      <c r="QQX104" s="81"/>
      <c r="QQY104" s="81"/>
      <c r="QQZ104" s="81"/>
      <c r="QRA104" s="81"/>
      <c r="QRB104" s="81"/>
      <c r="QRC104" s="81"/>
      <c r="QRD104" s="81"/>
      <c r="QRE104" s="81"/>
      <c r="QRF104" s="81"/>
      <c r="QRG104" s="81"/>
      <c r="QRH104" s="81"/>
      <c r="QRI104" s="81"/>
      <c r="QRJ104" s="81"/>
      <c r="QRK104" s="81"/>
      <c r="QRL104" s="81"/>
      <c r="QRM104" s="81"/>
      <c r="QRN104" s="81"/>
      <c r="QRO104" s="81"/>
      <c r="QRP104" s="81"/>
      <c r="QRQ104" s="81"/>
      <c r="QRR104" s="81"/>
      <c r="QRS104" s="81"/>
      <c r="QRT104" s="81"/>
      <c r="QRU104" s="81"/>
      <c r="QRV104" s="81"/>
      <c r="QRW104" s="81"/>
      <c r="QRX104" s="81"/>
      <c r="QRY104" s="81"/>
      <c r="QRZ104" s="81"/>
      <c r="QSA104" s="81"/>
      <c r="QSB104" s="81"/>
      <c r="QSC104" s="81"/>
      <c r="QSD104" s="81"/>
      <c r="QSE104" s="81"/>
      <c r="QSF104" s="81"/>
      <c r="QSG104" s="81"/>
      <c r="QSH104" s="81"/>
      <c r="QSI104" s="81"/>
      <c r="QSJ104" s="81"/>
      <c r="QSK104" s="81"/>
      <c r="QSL104" s="81"/>
      <c r="QSM104" s="81"/>
      <c r="QSN104" s="81"/>
      <c r="QSO104" s="81"/>
      <c r="QSP104" s="81"/>
      <c r="QSQ104" s="81"/>
      <c r="QSR104" s="81"/>
      <c r="QSS104" s="81"/>
      <c r="QST104" s="81"/>
      <c r="QSU104" s="81"/>
      <c r="QSV104" s="81"/>
      <c r="QSW104" s="81"/>
      <c r="QSX104" s="81"/>
      <c r="QSY104" s="81"/>
      <c r="QSZ104" s="81"/>
      <c r="QTA104" s="81"/>
      <c r="QTB104" s="81"/>
      <c r="QTC104" s="81"/>
      <c r="QTD104" s="81"/>
      <c r="QTE104" s="81"/>
      <c r="QTF104" s="81"/>
      <c r="QTG104" s="81"/>
      <c r="QTH104" s="81"/>
      <c r="QTI104" s="81"/>
      <c r="QTJ104" s="81"/>
      <c r="QTK104" s="81"/>
      <c r="QTL104" s="81"/>
      <c r="QTM104" s="81"/>
      <c r="QTN104" s="81"/>
      <c r="QTO104" s="81"/>
      <c r="QTP104" s="81"/>
      <c r="QTQ104" s="81"/>
      <c r="QTR104" s="81"/>
      <c r="QTS104" s="81"/>
      <c r="QTT104" s="81"/>
      <c r="QTU104" s="81"/>
      <c r="QTV104" s="81"/>
      <c r="QTW104" s="81"/>
      <c r="QTX104" s="81"/>
      <c r="QTY104" s="81"/>
      <c r="QTZ104" s="81"/>
      <c r="QUA104" s="81"/>
      <c r="QUB104" s="81"/>
      <c r="QUC104" s="81"/>
      <c r="QUD104" s="81"/>
      <c r="QUE104" s="81"/>
      <c r="QUF104" s="81"/>
      <c r="QUG104" s="81"/>
      <c r="QUH104" s="81"/>
      <c r="QUI104" s="81"/>
      <c r="QUJ104" s="81"/>
      <c r="QUK104" s="81"/>
      <c r="QUL104" s="81"/>
      <c r="QUM104" s="81"/>
      <c r="QUN104" s="81"/>
      <c r="QUO104" s="81"/>
      <c r="QUP104" s="81"/>
      <c r="QUQ104" s="81"/>
      <c r="QUR104" s="81"/>
      <c r="QUS104" s="81"/>
      <c r="QUT104" s="81"/>
      <c r="QUU104" s="81"/>
      <c r="QUV104" s="81"/>
      <c r="QUW104" s="81"/>
      <c r="QUX104" s="81"/>
      <c r="QUY104" s="81"/>
      <c r="QUZ104" s="81"/>
      <c r="QVA104" s="81"/>
      <c r="QVB104" s="81"/>
      <c r="QVC104" s="81"/>
      <c r="QVD104" s="81"/>
      <c r="QVE104" s="81"/>
      <c r="QVF104" s="81"/>
      <c r="QVG104" s="81"/>
      <c r="QVH104" s="81"/>
      <c r="QVI104" s="81"/>
      <c r="QVJ104" s="81"/>
      <c r="QVK104" s="81"/>
      <c r="QVL104" s="81"/>
      <c r="QVM104" s="81"/>
      <c r="QVN104" s="81"/>
      <c r="QVO104" s="81"/>
      <c r="QVP104" s="81"/>
      <c r="QVQ104" s="81"/>
      <c r="QVR104" s="81"/>
      <c r="QVS104" s="81"/>
      <c r="QVT104" s="81"/>
      <c r="QVU104" s="81"/>
      <c r="QVV104" s="81"/>
      <c r="QVW104" s="81"/>
      <c r="QVX104" s="81"/>
      <c r="QVY104" s="81"/>
      <c r="QVZ104" s="81"/>
      <c r="QWA104" s="81"/>
      <c r="QWB104" s="81"/>
      <c r="QWC104" s="81"/>
      <c r="QWD104" s="81"/>
      <c r="QWE104" s="81"/>
      <c r="QWF104" s="81"/>
      <c r="QWG104" s="81"/>
      <c r="QWH104" s="81"/>
      <c r="QWI104" s="81"/>
      <c r="QWJ104" s="81"/>
      <c r="QWK104" s="81"/>
      <c r="QWL104" s="81"/>
      <c r="QWM104" s="81"/>
      <c r="QWN104" s="81"/>
      <c r="QWO104" s="81"/>
      <c r="QWP104" s="81"/>
      <c r="QWQ104" s="81"/>
      <c r="QWR104" s="81"/>
      <c r="QWS104" s="81"/>
      <c r="QWT104" s="81"/>
      <c r="QWU104" s="81"/>
      <c r="QWV104" s="81"/>
      <c r="QWW104" s="81"/>
      <c r="QWX104" s="81"/>
      <c r="QWY104" s="81"/>
      <c r="QWZ104" s="81"/>
      <c r="QXA104" s="81"/>
      <c r="QXB104" s="81"/>
      <c r="QXC104" s="81"/>
      <c r="QXD104" s="81"/>
      <c r="QXE104" s="81"/>
      <c r="QXF104" s="81"/>
      <c r="QXG104" s="81"/>
      <c r="QXH104" s="81"/>
      <c r="QXI104" s="81"/>
      <c r="QXJ104" s="81"/>
      <c r="QXK104" s="81"/>
      <c r="QXL104" s="81"/>
      <c r="QXM104" s="81"/>
      <c r="QXN104" s="81"/>
      <c r="QXO104" s="81"/>
      <c r="QXP104" s="81"/>
      <c r="QXQ104" s="81"/>
      <c r="QXR104" s="81"/>
      <c r="QXS104" s="81"/>
      <c r="QXT104" s="81"/>
      <c r="QXU104" s="81"/>
      <c r="QXV104" s="81"/>
      <c r="QXW104" s="81"/>
      <c r="QXX104" s="81"/>
      <c r="QXY104" s="81"/>
      <c r="QXZ104" s="81"/>
      <c r="QYA104" s="81"/>
      <c r="QYB104" s="81"/>
      <c r="QYC104" s="81"/>
      <c r="QYD104" s="81"/>
      <c r="QYE104" s="81"/>
      <c r="QYF104" s="81"/>
      <c r="QYG104" s="81"/>
      <c r="QYH104" s="81"/>
      <c r="QYI104" s="81"/>
      <c r="QYJ104" s="81"/>
      <c r="QYK104" s="81"/>
      <c r="QYL104" s="81"/>
      <c r="QYM104" s="81"/>
      <c r="QYN104" s="81"/>
      <c r="QYO104" s="81"/>
      <c r="QYP104" s="81"/>
      <c r="QYQ104" s="81"/>
      <c r="QYR104" s="81"/>
      <c r="QYS104" s="81"/>
      <c r="QYT104" s="81"/>
      <c r="QYU104" s="81"/>
      <c r="QYV104" s="81"/>
      <c r="QYW104" s="81"/>
      <c r="QYX104" s="81"/>
      <c r="QYY104" s="81"/>
      <c r="QYZ104" s="81"/>
      <c r="QZA104" s="81"/>
      <c r="QZB104" s="81"/>
      <c r="QZC104" s="81"/>
      <c r="QZD104" s="81"/>
      <c r="QZE104" s="81"/>
      <c r="QZF104" s="81"/>
      <c r="QZG104" s="81"/>
      <c r="QZH104" s="81"/>
      <c r="QZI104" s="81"/>
      <c r="QZJ104" s="81"/>
      <c r="QZK104" s="81"/>
      <c r="QZL104" s="81"/>
      <c r="QZM104" s="81"/>
      <c r="QZN104" s="81"/>
      <c r="QZO104" s="81"/>
      <c r="QZP104" s="81"/>
      <c r="QZQ104" s="81"/>
      <c r="QZR104" s="81"/>
      <c r="QZS104" s="81"/>
      <c r="QZT104" s="81"/>
      <c r="QZU104" s="81"/>
      <c r="QZV104" s="81"/>
      <c r="QZW104" s="81"/>
      <c r="QZX104" s="81"/>
      <c r="QZY104" s="81"/>
      <c r="QZZ104" s="81"/>
      <c r="RAA104" s="81"/>
      <c r="RAB104" s="81"/>
      <c r="RAC104" s="81"/>
      <c r="RAD104" s="81"/>
      <c r="RAE104" s="81"/>
      <c r="RAF104" s="81"/>
      <c r="RAG104" s="81"/>
      <c r="RAH104" s="81"/>
      <c r="RAI104" s="81"/>
      <c r="RAJ104" s="81"/>
      <c r="RAK104" s="81"/>
      <c r="RAL104" s="81"/>
      <c r="RAM104" s="81"/>
      <c r="RAN104" s="81"/>
      <c r="RAO104" s="81"/>
      <c r="RAP104" s="81"/>
      <c r="RAQ104" s="81"/>
      <c r="RAR104" s="81"/>
      <c r="RAS104" s="81"/>
      <c r="RAT104" s="81"/>
      <c r="RAU104" s="81"/>
      <c r="RAV104" s="81"/>
      <c r="RAW104" s="81"/>
      <c r="RAX104" s="81"/>
      <c r="RAY104" s="81"/>
      <c r="RAZ104" s="81"/>
      <c r="RBA104" s="81"/>
      <c r="RBB104" s="81"/>
      <c r="RBC104" s="81"/>
      <c r="RBD104" s="81"/>
      <c r="RBE104" s="81"/>
      <c r="RBF104" s="81"/>
      <c r="RBG104" s="81"/>
      <c r="RBH104" s="81"/>
      <c r="RBI104" s="81"/>
      <c r="RBJ104" s="81"/>
      <c r="RBK104" s="81"/>
      <c r="RBL104" s="81"/>
      <c r="RBM104" s="81"/>
      <c r="RBN104" s="81"/>
      <c r="RBO104" s="81"/>
      <c r="RBP104" s="81"/>
      <c r="RBQ104" s="81"/>
      <c r="RBR104" s="81"/>
      <c r="RBS104" s="81"/>
      <c r="RBT104" s="81"/>
      <c r="RBU104" s="81"/>
      <c r="RBV104" s="81"/>
      <c r="RBW104" s="81"/>
      <c r="RBX104" s="81"/>
      <c r="RBY104" s="81"/>
      <c r="RBZ104" s="81"/>
      <c r="RCA104" s="81"/>
      <c r="RCB104" s="81"/>
      <c r="RCC104" s="81"/>
      <c r="RCD104" s="81"/>
      <c r="RCE104" s="81"/>
      <c r="RCF104" s="81"/>
      <c r="RCG104" s="81"/>
      <c r="RCH104" s="81"/>
      <c r="RCI104" s="81"/>
      <c r="RCJ104" s="81"/>
      <c r="RCK104" s="81"/>
      <c r="RCL104" s="81"/>
      <c r="RCM104" s="81"/>
      <c r="RCN104" s="81"/>
      <c r="RCO104" s="81"/>
      <c r="RCP104" s="81"/>
      <c r="RCQ104" s="81"/>
      <c r="RCR104" s="81"/>
      <c r="RCS104" s="81"/>
      <c r="RCT104" s="81"/>
      <c r="RCU104" s="81"/>
      <c r="RCV104" s="81"/>
      <c r="RCW104" s="81"/>
      <c r="RCX104" s="81"/>
      <c r="RCY104" s="81"/>
      <c r="RCZ104" s="81"/>
      <c r="RDA104" s="81"/>
      <c r="RDB104" s="81"/>
      <c r="RDC104" s="81"/>
      <c r="RDD104" s="81"/>
      <c r="RDE104" s="81"/>
      <c r="RDF104" s="81"/>
      <c r="RDG104" s="81"/>
      <c r="RDH104" s="81"/>
      <c r="RDI104" s="81"/>
      <c r="RDJ104" s="81"/>
      <c r="RDK104" s="81"/>
      <c r="RDL104" s="81"/>
      <c r="RDM104" s="81"/>
      <c r="RDN104" s="81"/>
      <c r="RDO104" s="81"/>
      <c r="RDP104" s="81"/>
      <c r="RDQ104" s="81"/>
      <c r="RDR104" s="81"/>
      <c r="RDS104" s="81"/>
      <c r="RDT104" s="81"/>
      <c r="RDU104" s="81"/>
      <c r="RDV104" s="81"/>
      <c r="RDW104" s="81"/>
      <c r="RDX104" s="81"/>
      <c r="RDY104" s="81"/>
      <c r="RDZ104" s="81"/>
      <c r="REA104" s="81"/>
      <c r="REB104" s="81"/>
      <c r="REC104" s="81"/>
      <c r="RED104" s="81"/>
      <c r="REE104" s="81"/>
      <c r="REF104" s="81"/>
      <c r="REG104" s="81"/>
      <c r="REH104" s="81"/>
      <c r="REI104" s="81"/>
      <c r="REJ104" s="81"/>
      <c r="REK104" s="81"/>
      <c r="REL104" s="81"/>
      <c r="REM104" s="81"/>
      <c r="REN104" s="81"/>
      <c r="REO104" s="81"/>
      <c r="REP104" s="81"/>
      <c r="REQ104" s="81"/>
      <c r="RER104" s="81"/>
      <c r="RES104" s="81"/>
      <c r="RET104" s="81"/>
      <c r="REU104" s="81"/>
      <c r="REV104" s="81"/>
      <c r="REW104" s="81"/>
      <c r="REX104" s="81"/>
      <c r="REY104" s="81"/>
      <c r="REZ104" s="81"/>
      <c r="RFA104" s="81"/>
      <c r="RFB104" s="81"/>
      <c r="RFC104" s="81"/>
      <c r="RFD104" s="81"/>
      <c r="RFE104" s="81"/>
      <c r="RFF104" s="81"/>
      <c r="RFG104" s="81"/>
      <c r="RFH104" s="81"/>
      <c r="RFI104" s="81"/>
      <c r="RFJ104" s="81"/>
      <c r="RFK104" s="81"/>
      <c r="RFL104" s="81"/>
      <c r="RFM104" s="81"/>
      <c r="RFN104" s="81"/>
      <c r="RFO104" s="81"/>
      <c r="RFP104" s="81"/>
      <c r="RFQ104" s="81"/>
      <c r="RFR104" s="81"/>
      <c r="RFS104" s="81"/>
      <c r="RFT104" s="81"/>
      <c r="RFU104" s="81"/>
      <c r="RFV104" s="81"/>
      <c r="RFW104" s="81"/>
      <c r="RFX104" s="81"/>
      <c r="RFY104" s="81"/>
      <c r="RFZ104" s="81"/>
      <c r="RGA104" s="81"/>
      <c r="RGB104" s="81"/>
      <c r="RGC104" s="81"/>
      <c r="RGD104" s="81"/>
      <c r="RGE104" s="81"/>
      <c r="RGF104" s="81"/>
      <c r="RGG104" s="81"/>
      <c r="RGH104" s="81"/>
      <c r="RGI104" s="81"/>
      <c r="RGJ104" s="81"/>
      <c r="RGK104" s="81"/>
      <c r="RGL104" s="81"/>
      <c r="RGM104" s="81"/>
      <c r="RGN104" s="81"/>
      <c r="RGO104" s="81"/>
      <c r="RGP104" s="81"/>
      <c r="RGQ104" s="81"/>
      <c r="RGR104" s="81"/>
      <c r="RGS104" s="81"/>
      <c r="RGT104" s="81"/>
      <c r="RGU104" s="81"/>
      <c r="RGV104" s="81"/>
      <c r="RGW104" s="81"/>
      <c r="RGX104" s="81"/>
      <c r="RGY104" s="81"/>
      <c r="RGZ104" s="81"/>
      <c r="RHA104" s="81"/>
      <c r="RHB104" s="81"/>
      <c r="RHC104" s="81"/>
      <c r="RHD104" s="81"/>
      <c r="RHE104" s="81"/>
      <c r="RHF104" s="81"/>
      <c r="RHG104" s="81"/>
      <c r="RHH104" s="81"/>
      <c r="RHI104" s="81"/>
      <c r="RHJ104" s="81"/>
      <c r="RHK104" s="81"/>
      <c r="RHL104" s="81"/>
      <c r="RHM104" s="81"/>
      <c r="RHN104" s="81"/>
      <c r="RHO104" s="81"/>
      <c r="RHP104" s="81"/>
      <c r="RHQ104" s="81"/>
      <c r="RHR104" s="81"/>
      <c r="RHS104" s="81"/>
      <c r="RHT104" s="81"/>
      <c r="RHU104" s="81"/>
      <c r="RHV104" s="81"/>
      <c r="RHW104" s="81"/>
      <c r="RHX104" s="81"/>
      <c r="RHY104" s="81"/>
      <c r="RHZ104" s="81"/>
      <c r="RIA104" s="81"/>
      <c r="RIB104" s="81"/>
      <c r="RIC104" s="81"/>
      <c r="RID104" s="81"/>
      <c r="RIE104" s="81"/>
      <c r="RIF104" s="81"/>
      <c r="RIG104" s="81"/>
      <c r="RIH104" s="81"/>
      <c r="RII104" s="81"/>
      <c r="RIJ104" s="81"/>
      <c r="RIK104" s="81"/>
      <c r="RIL104" s="81"/>
      <c r="RIM104" s="81"/>
      <c r="RIN104" s="81"/>
      <c r="RIO104" s="81"/>
      <c r="RIP104" s="81"/>
      <c r="RIQ104" s="81"/>
      <c r="RIR104" s="81"/>
      <c r="RIS104" s="81"/>
      <c r="RIT104" s="81"/>
      <c r="RIU104" s="81"/>
      <c r="RIV104" s="81"/>
      <c r="RIW104" s="81"/>
      <c r="RIX104" s="81"/>
      <c r="RIY104" s="81"/>
      <c r="RIZ104" s="81"/>
      <c r="RJA104" s="81"/>
      <c r="RJB104" s="81"/>
      <c r="RJC104" s="81"/>
      <c r="RJD104" s="81"/>
      <c r="RJE104" s="81"/>
      <c r="RJF104" s="81"/>
      <c r="RJG104" s="81"/>
      <c r="RJH104" s="81"/>
      <c r="RJI104" s="81"/>
      <c r="RJJ104" s="81"/>
      <c r="RJK104" s="81"/>
      <c r="RJL104" s="81"/>
      <c r="RJM104" s="81"/>
      <c r="RJN104" s="81"/>
      <c r="RJO104" s="81"/>
      <c r="RJP104" s="81"/>
      <c r="RJQ104" s="81"/>
      <c r="RJR104" s="81"/>
      <c r="RJS104" s="81"/>
      <c r="RJT104" s="81"/>
      <c r="RJU104" s="81"/>
      <c r="RJV104" s="81"/>
      <c r="RJW104" s="81"/>
      <c r="RJX104" s="81"/>
      <c r="RJY104" s="81"/>
      <c r="RJZ104" s="81"/>
      <c r="RKA104" s="81"/>
      <c r="RKB104" s="81"/>
      <c r="RKC104" s="81"/>
      <c r="RKD104" s="81"/>
      <c r="RKE104" s="81"/>
      <c r="RKF104" s="81"/>
      <c r="RKG104" s="81"/>
      <c r="RKH104" s="81"/>
      <c r="RKI104" s="81"/>
      <c r="RKJ104" s="81"/>
      <c r="RKK104" s="81"/>
      <c r="RKL104" s="81"/>
      <c r="RKM104" s="81"/>
      <c r="RKN104" s="81"/>
      <c r="RKO104" s="81"/>
      <c r="RKP104" s="81"/>
      <c r="RKQ104" s="81"/>
      <c r="RKR104" s="81"/>
      <c r="RKS104" s="81"/>
      <c r="RKT104" s="81"/>
      <c r="RKU104" s="81"/>
      <c r="RKV104" s="81"/>
      <c r="RKW104" s="81"/>
      <c r="RKX104" s="81"/>
      <c r="RKY104" s="81"/>
      <c r="RKZ104" s="81"/>
      <c r="RLA104" s="81"/>
      <c r="RLB104" s="81"/>
      <c r="RLC104" s="81"/>
      <c r="RLD104" s="81"/>
      <c r="RLE104" s="81"/>
      <c r="RLF104" s="81"/>
      <c r="RLG104" s="81"/>
      <c r="RLH104" s="81"/>
      <c r="RLI104" s="81"/>
      <c r="RLJ104" s="81"/>
      <c r="RLK104" s="81"/>
      <c r="RLL104" s="81"/>
      <c r="RLM104" s="81"/>
      <c r="RLN104" s="81"/>
      <c r="RLO104" s="81"/>
      <c r="RLP104" s="81"/>
      <c r="RLQ104" s="81"/>
      <c r="RLR104" s="81"/>
      <c r="RLS104" s="81"/>
      <c r="RLT104" s="81"/>
      <c r="RLU104" s="81"/>
      <c r="RLV104" s="81"/>
      <c r="RLW104" s="81"/>
      <c r="RLX104" s="81"/>
      <c r="RLY104" s="81"/>
      <c r="RLZ104" s="81"/>
      <c r="RMA104" s="81"/>
      <c r="RMB104" s="81"/>
      <c r="RMC104" s="81"/>
      <c r="RMD104" s="81"/>
      <c r="RME104" s="81"/>
      <c r="RMF104" s="81"/>
      <c r="RMG104" s="81"/>
      <c r="RMH104" s="81"/>
      <c r="RMI104" s="81"/>
      <c r="RMJ104" s="81"/>
      <c r="RMK104" s="81"/>
      <c r="RML104" s="81"/>
      <c r="RMM104" s="81"/>
      <c r="RMN104" s="81"/>
      <c r="RMO104" s="81"/>
      <c r="RMP104" s="81"/>
      <c r="RMQ104" s="81"/>
      <c r="RMR104" s="81"/>
      <c r="RMS104" s="81"/>
      <c r="RMT104" s="81"/>
      <c r="RMU104" s="81"/>
      <c r="RMV104" s="81"/>
      <c r="RMW104" s="81"/>
      <c r="RMX104" s="81"/>
      <c r="RMY104" s="81"/>
      <c r="RMZ104" s="81"/>
      <c r="RNA104" s="81"/>
      <c r="RNB104" s="81"/>
      <c r="RNC104" s="81"/>
      <c r="RND104" s="81"/>
      <c r="RNE104" s="81"/>
      <c r="RNF104" s="81"/>
      <c r="RNG104" s="81"/>
      <c r="RNH104" s="81"/>
      <c r="RNI104" s="81"/>
      <c r="RNJ104" s="81"/>
      <c r="RNK104" s="81"/>
      <c r="RNL104" s="81"/>
      <c r="RNM104" s="81"/>
      <c r="RNN104" s="81"/>
      <c r="RNO104" s="81"/>
      <c r="RNP104" s="81"/>
      <c r="RNQ104" s="81"/>
      <c r="RNR104" s="81"/>
      <c r="RNS104" s="81"/>
      <c r="RNT104" s="81"/>
      <c r="RNU104" s="81"/>
      <c r="RNV104" s="81"/>
      <c r="RNW104" s="81"/>
      <c r="RNX104" s="81"/>
      <c r="RNY104" s="81"/>
      <c r="RNZ104" s="81"/>
      <c r="ROA104" s="81"/>
      <c r="ROB104" s="81"/>
      <c r="ROC104" s="81"/>
      <c r="ROD104" s="81"/>
      <c r="ROE104" s="81"/>
      <c r="ROF104" s="81"/>
      <c r="ROG104" s="81"/>
      <c r="ROH104" s="81"/>
      <c r="ROI104" s="81"/>
      <c r="ROJ104" s="81"/>
      <c r="ROK104" s="81"/>
      <c r="ROL104" s="81"/>
      <c r="ROM104" s="81"/>
      <c r="RON104" s="81"/>
      <c r="ROO104" s="81"/>
      <c r="ROP104" s="81"/>
      <c r="ROQ104" s="81"/>
      <c r="ROR104" s="81"/>
      <c r="ROS104" s="81"/>
      <c r="ROT104" s="81"/>
      <c r="ROU104" s="81"/>
      <c r="ROV104" s="81"/>
      <c r="ROW104" s="81"/>
      <c r="ROX104" s="81"/>
      <c r="ROY104" s="81"/>
      <c r="ROZ104" s="81"/>
      <c r="RPA104" s="81"/>
      <c r="RPB104" s="81"/>
      <c r="RPC104" s="81"/>
      <c r="RPD104" s="81"/>
      <c r="RPE104" s="81"/>
      <c r="RPF104" s="81"/>
      <c r="RPG104" s="81"/>
      <c r="RPH104" s="81"/>
      <c r="RPI104" s="81"/>
      <c r="RPJ104" s="81"/>
      <c r="RPK104" s="81"/>
      <c r="RPL104" s="81"/>
      <c r="RPM104" s="81"/>
      <c r="RPN104" s="81"/>
      <c r="RPO104" s="81"/>
      <c r="RPP104" s="81"/>
      <c r="RPQ104" s="81"/>
      <c r="RPR104" s="81"/>
      <c r="RPS104" s="81"/>
      <c r="RPT104" s="81"/>
      <c r="RPU104" s="81"/>
      <c r="RPV104" s="81"/>
      <c r="RPW104" s="81"/>
      <c r="RPX104" s="81"/>
      <c r="RPY104" s="81"/>
      <c r="RPZ104" s="81"/>
      <c r="RQA104" s="81"/>
      <c r="RQB104" s="81"/>
      <c r="RQC104" s="81"/>
      <c r="RQD104" s="81"/>
      <c r="RQE104" s="81"/>
      <c r="RQF104" s="81"/>
      <c r="RQG104" s="81"/>
      <c r="RQH104" s="81"/>
      <c r="RQI104" s="81"/>
      <c r="RQJ104" s="81"/>
      <c r="RQK104" s="81"/>
      <c r="RQL104" s="81"/>
      <c r="RQM104" s="81"/>
      <c r="RQN104" s="81"/>
      <c r="RQO104" s="81"/>
      <c r="RQP104" s="81"/>
      <c r="RQQ104" s="81"/>
      <c r="RQR104" s="81"/>
      <c r="RQS104" s="81"/>
      <c r="RQT104" s="81"/>
      <c r="RQU104" s="81"/>
      <c r="RQV104" s="81"/>
      <c r="RQW104" s="81"/>
      <c r="RQX104" s="81"/>
      <c r="RQY104" s="81"/>
      <c r="RQZ104" s="81"/>
      <c r="RRA104" s="81"/>
      <c r="RRB104" s="81"/>
      <c r="RRC104" s="81"/>
      <c r="RRD104" s="81"/>
      <c r="RRE104" s="81"/>
      <c r="RRF104" s="81"/>
      <c r="RRG104" s="81"/>
      <c r="RRH104" s="81"/>
      <c r="RRI104" s="81"/>
      <c r="RRJ104" s="81"/>
      <c r="RRK104" s="81"/>
      <c r="RRL104" s="81"/>
      <c r="RRM104" s="81"/>
      <c r="RRN104" s="81"/>
      <c r="RRO104" s="81"/>
      <c r="RRP104" s="81"/>
      <c r="RRQ104" s="81"/>
      <c r="RRR104" s="81"/>
      <c r="RRS104" s="81"/>
      <c r="RRT104" s="81"/>
      <c r="RRU104" s="81"/>
      <c r="RRV104" s="81"/>
      <c r="RRW104" s="81"/>
      <c r="RRX104" s="81"/>
      <c r="RRY104" s="81"/>
      <c r="RRZ104" s="81"/>
      <c r="RSA104" s="81"/>
      <c r="RSB104" s="81"/>
      <c r="RSC104" s="81"/>
      <c r="RSD104" s="81"/>
      <c r="RSE104" s="81"/>
      <c r="RSF104" s="81"/>
      <c r="RSG104" s="81"/>
      <c r="RSH104" s="81"/>
      <c r="RSI104" s="81"/>
      <c r="RSJ104" s="81"/>
      <c r="RSK104" s="81"/>
      <c r="RSL104" s="81"/>
      <c r="RSM104" s="81"/>
      <c r="RSN104" s="81"/>
      <c r="RSO104" s="81"/>
      <c r="RSP104" s="81"/>
      <c r="RSQ104" s="81"/>
      <c r="RSR104" s="81"/>
      <c r="RSS104" s="81"/>
      <c r="RST104" s="81"/>
      <c r="RSU104" s="81"/>
      <c r="RSV104" s="81"/>
      <c r="RSW104" s="81"/>
      <c r="RSX104" s="81"/>
      <c r="RSY104" s="81"/>
      <c r="RSZ104" s="81"/>
      <c r="RTA104" s="81"/>
      <c r="RTB104" s="81"/>
      <c r="RTC104" s="81"/>
      <c r="RTD104" s="81"/>
      <c r="RTE104" s="81"/>
      <c r="RTF104" s="81"/>
      <c r="RTG104" s="81"/>
      <c r="RTH104" s="81"/>
      <c r="RTI104" s="81"/>
      <c r="RTJ104" s="81"/>
      <c r="RTK104" s="81"/>
      <c r="RTL104" s="81"/>
      <c r="RTM104" s="81"/>
      <c r="RTN104" s="81"/>
      <c r="RTO104" s="81"/>
      <c r="RTP104" s="81"/>
      <c r="RTQ104" s="81"/>
      <c r="RTR104" s="81"/>
      <c r="RTS104" s="81"/>
      <c r="RTT104" s="81"/>
      <c r="RTU104" s="81"/>
      <c r="RTV104" s="81"/>
      <c r="RTW104" s="81"/>
      <c r="RTX104" s="81"/>
      <c r="RTY104" s="81"/>
      <c r="RTZ104" s="81"/>
      <c r="RUA104" s="81"/>
      <c r="RUB104" s="81"/>
      <c r="RUC104" s="81"/>
      <c r="RUD104" s="81"/>
      <c r="RUE104" s="81"/>
      <c r="RUF104" s="81"/>
      <c r="RUG104" s="81"/>
      <c r="RUH104" s="81"/>
      <c r="RUI104" s="81"/>
      <c r="RUJ104" s="81"/>
      <c r="RUK104" s="81"/>
      <c r="RUL104" s="81"/>
      <c r="RUM104" s="81"/>
      <c r="RUN104" s="81"/>
      <c r="RUO104" s="81"/>
      <c r="RUP104" s="81"/>
      <c r="RUQ104" s="81"/>
      <c r="RUR104" s="81"/>
      <c r="RUS104" s="81"/>
      <c r="RUT104" s="81"/>
      <c r="RUU104" s="81"/>
      <c r="RUV104" s="81"/>
      <c r="RUW104" s="81"/>
      <c r="RUX104" s="81"/>
      <c r="RUY104" s="81"/>
      <c r="RUZ104" s="81"/>
      <c r="RVA104" s="81"/>
      <c r="RVB104" s="81"/>
      <c r="RVC104" s="81"/>
      <c r="RVD104" s="81"/>
      <c r="RVE104" s="81"/>
      <c r="RVF104" s="81"/>
      <c r="RVG104" s="81"/>
      <c r="RVH104" s="81"/>
      <c r="RVI104" s="81"/>
      <c r="RVJ104" s="81"/>
      <c r="RVK104" s="81"/>
      <c r="RVL104" s="81"/>
      <c r="RVM104" s="81"/>
      <c r="RVN104" s="81"/>
      <c r="RVO104" s="81"/>
      <c r="RVP104" s="81"/>
      <c r="RVQ104" s="81"/>
      <c r="RVR104" s="81"/>
      <c r="RVS104" s="81"/>
      <c r="RVT104" s="81"/>
      <c r="RVU104" s="81"/>
      <c r="RVV104" s="81"/>
      <c r="RVW104" s="81"/>
      <c r="RVX104" s="81"/>
      <c r="RVY104" s="81"/>
      <c r="RVZ104" s="81"/>
      <c r="RWA104" s="81"/>
      <c r="RWB104" s="81"/>
      <c r="RWC104" s="81"/>
      <c r="RWD104" s="81"/>
      <c r="RWE104" s="81"/>
      <c r="RWF104" s="81"/>
      <c r="RWG104" s="81"/>
      <c r="RWH104" s="81"/>
      <c r="RWI104" s="81"/>
      <c r="RWJ104" s="81"/>
      <c r="RWK104" s="81"/>
      <c r="RWL104" s="81"/>
      <c r="RWM104" s="81"/>
      <c r="RWN104" s="81"/>
      <c r="RWO104" s="81"/>
      <c r="RWP104" s="81"/>
      <c r="RWQ104" s="81"/>
      <c r="RWR104" s="81"/>
      <c r="RWS104" s="81"/>
      <c r="RWT104" s="81"/>
      <c r="RWU104" s="81"/>
      <c r="RWV104" s="81"/>
      <c r="RWW104" s="81"/>
      <c r="RWX104" s="81"/>
      <c r="RWY104" s="81"/>
      <c r="RWZ104" s="81"/>
      <c r="RXA104" s="81"/>
      <c r="RXB104" s="81"/>
      <c r="RXC104" s="81"/>
      <c r="RXD104" s="81"/>
      <c r="RXE104" s="81"/>
      <c r="RXF104" s="81"/>
      <c r="RXG104" s="81"/>
      <c r="RXH104" s="81"/>
      <c r="RXI104" s="81"/>
      <c r="RXJ104" s="81"/>
      <c r="RXK104" s="81"/>
      <c r="RXL104" s="81"/>
      <c r="RXM104" s="81"/>
      <c r="RXN104" s="81"/>
      <c r="RXO104" s="81"/>
      <c r="RXP104" s="81"/>
      <c r="RXQ104" s="81"/>
      <c r="RXR104" s="81"/>
      <c r="RXS104" s="81"/>
      <c r="RXT104" s="81"/>
      <c r="RXU104" s="81"/>
      <c r="RXV104" s="81"/>
      <c r="RXW104" s="81"/>
      <c r="RXX104" s="81"/>
      <c r="RXY104" s="81"/>
      <c r="RXZ104" s="81"/>
      <c r="RYA104" s="81"/>
      <c r="RYB104" s="81"/>
      <c r="RYC104" s="81"/>
      <c r="RYD104" s="81"/>
      <c r="RYE104" s="81"/>
      <c r="RYF104" s="81"/>
      <c r="RYG104" s="81"/>
      <c r="RYH104" s="81"/>
      <c r="RYI104" s="81"/>
      <c r="RYJ104" s="81"/>
      <c r="RYK104" s="81"/>
      <c r="RYL104" s="81"/>
      <c r="RYM104" s="81"/>
      <c r="RYN104" s="81"/>
      <c r="RYO104" s="81"/>
      <c r="RYP104" s="81"/>
      <c r="RYQ104" s="81"/>
      <c r="RYR104" s="81"/>
      <c r="RYS104" s="81"/>
      <c r="RYT104" s="81"/>
      <c r="RYU104" s="81"/>
      <c r="RYV104" s="81"/>
      <c r="RYW104" s="81"/>
      <c r="RYX104" s="81"/>
      <c r="RYY104" s="81"/>
      <c r="RYZ104" s="81"/>
      <c r="RZA104" s="81"/>
      <c r="RZB104" s="81"/>
      <c r="RZC104" s="81"/>
      <c r="RZD104" s="81"/>
      <c r="RZE104" s="81"/>
      <c r="RZF104" s="81"/>
      <c r="RZG104" s="81"/>
      <c r="RZH104" s="81"/>
      <c r="RZI104" s="81"/>
      <c r="RZJ104" s="81"/>
      <c r="RZK104" s="81"/>
      <c r="RZL104" s="81"/>
      <c r="RZM104" s="81"/>
      <c r="RZN104" s="81"/>
      <c r="RZO104" s="81"/>
      <c r="RZP104" s="81"/>
      <c r="RZQ104" s="81"/>
      <c r="RZR104" s="81"/>
      <c r="RZS104" s="81"/>
      <c r="RZT104" s="81"/>
      <c r="RZU104" s="81"/>
      <c r="RZV104" s="81"/>
      <c r="RZW104" s="81"/>
      <c r="RZX104" s="81"/>
      <c r="RZY104" s="81"/>
      <c r="RZZ104" s="81"/>
      <c r="SAA104" s="81"/>
      <c r="SAB104" s="81"/>
      <c r="SAC104" s="81"/>
      <c r="SAD104" s="81"/>
      <c r="SAE104" s="81"/>
      <c r="SAF104" s="81"/>
      <c r="SAG104" s="81"/>
      <c r="SAH104" s="81"/>
      <c r="SAI104" s="81"/>
      <c r="SAJ104" s="81"/>
      <c r="SAK104" s="81"/>
      <c r="SAL104" s="81"/>
      <c r="SAM104" s="81"/>
      <c r="SAN104" s="81"/>
      <c r="SAO104" s="81"/>
      <c r="SAP104" s="81"/>
      <c r="SAQ104" s="81"/>
      <c r="SAR104" s="81"/>
      <c r="SAS104" s="81"/>
      <c r="SAT104" s="81"/>
      <c r="SAU104" s="81"/>
      <c r="SAV104" s="81"/>
      <c r="SAW104" s="81"/>
      <c r="SAX104" s="81"/>
      <c r="SAY104" s="81"/>
      <c r="SAZ104" s="81"/>
      <c r="SBA104" s="81"/>
      <c r="SBB104" s="81"/>
      <c r="SBC104" s="81"/>
      <c r="SBD104" s="81"/>
      <c r="SBE104" s="81"/>
      <c r="SBF104" s="81"/>
      <c r="SBG104" s="81"/>
      <c r="SBH104" s="81"/>
      <c r="SBI104" s="81"/>
      <c r="SBJ104" s="81"/>
      <c r="SBK104" s="81"/>
      <c r="SBL104" s="81"/>
      <c r="SBM104" s="81"/>
      <c r="SBN104" s="81"/>
      <c r="SBO104" s="81"/>
      <c r="SBP104" s="81"/>
      <c r="SBQ104" s="81"/>
      <c r="SBR104" s="81"/>
      <c r="SBS104" s="81"/>
      <c r="SBT104" s="81"/>
      <c r="SBU104" s="81"/>
      <c r="SBV104" s="81"/>
      <c r="SBW104" s="81"/>
      <c r="SBX104" s="81"/>
      <c r="SBY104" s="81"/>
      <c r="SBZ104" s="81"/>
      <c r="SCA104" s="81"/>
      <c r="SCB104" s="81"/>
      <c r="SCC104" s="81"/>
      <c r="SCD104" s="81"/>
      <c r="SCE104" s="81"/>
      <c r="SCF104" s="81"/>
      <c r="SCG104" s="81"/>
      <c r="SCH104" s="81"/>
      <c r="SCI104" s="81"/>
      <c r="SCJ104" s="81"/>
      <c r="SCK104" s="81"/>
      <c r="SCL104" s="81"/>
      <c r="SCM104" s="81"/>
      <c r="SCN104" s="81"/>
      <c r="SCO104" s="81"/>
      <c r="SCP104" s="81"/>
      <c r="SCQ104" s="81"/>
      <c r="SCR104" s="81"/>
      <c r="SCS104" s="81"/>
      <c r="SCT104" s="81"/>
      <c r="SCU104" s="81"/>
      <c r="SCV104" s="81"/>
      <c r="SCW104" s="81"/>
      <c r="SCX104" s="81"/>
      <c r="SCY104" s="81"/>
      <c r="SCZ104" s="81"/>
      <c r="SDA104" s="81"/>
      <c r="SDB104" s="81"/>
      <c r="SDC104" s="81"/>
      <c r="SDD104" s="81"/>
      <c r="SDE104" s="81"/>
      <c r="SDF104" s="81"/>
      <c r="SDG104" s="81"/>
      <c r="SDH104" s="81"/>
      <c r="SDI104" s="81"/>
      <c r="SDJ104" s="81"/>
      <c r="SDK104" s="81"/>
      <c r="SDL104" s="81"/>
      <c r="SDM104" s="81"/>
      <c r="SDN104" s="81"/>
      <c r="SDO104" s="81"/>
      <c r="SDP104" s="81"/>
      <c r="SDQ104" s="81"/>
      <c r="SDR104" s="81"/>
      <c r="SDS104" s="81"/>
      <c r="SDT104" s="81"/>
      <c r="SDU104" s="81"/>
      <c r="SDV104" s="81"/>
      <c r="SDW104" s="81"/>
      <c r="SDX104" s="81"/>
      <c r="SDY104" s="81"/>
      <c r="SDZ104" s="81"/>
      <c r="SEA104" s="81"/>
      <c r="SEB104" s="81"/>
      <c r="SEC104" s="81"/>
      <c r="SED104" s="81"/>
      <c r="SEE104" s="81"/>
      <c r="SEF104" s="81"/>
      <c r="SEG104" s="81"/>
      <c r="SEH104" s="81"/>
      <c r="SEI104" s="81"/>
      <c r="SEJ104" s="81"/>
      <c r="SEK104" s="81"/>
      <c r="SEL104" s="81"/>
      <c r="SEM104" s="81"/>
      <c r="SEN104" s="81"/>
      <c r="SEO104" s="81"/>
      <c r="SEP104" s="81"/>
      <c r="SEQ104" s="81"/>
      <c r="SER104" s="81"/>
      <c r="SES104" s="81"/>
      <c r="SET104" s="81"/>
      <c r="SEU104" s="81"/>
      <c r="SEV104" s="81"/>
      <c r="SEW104" s="81"/>
      <c r="SEX104" s="81"/>
      <c r="SEY104" s="81"/>
      <c r="SEZ104" s="81"/>
      <c r="SFA104" s="81"/>
      <c r="SFB104" s="81"/>
      <c r="SFC104" s="81"/>
      <c r="SFD104" s="81"/>
      <c r="SFE104" s="81"/>
      <c r="SFF104" s="81"/>
      <c r="SFG104" s="81"/>
      <c r="SFH104" s="81"/>
      <c r="SFI104" s="81"/>
      <c r="SFJ104" s="81"/>
      <c r="SFK104" s="81"/>
      <c r="SFL104" s="81"/>
      <c r="SFM104" s="81"/>
      <c r="SFN104" s="81"/>
      <c r="SFO104" s="81"/>
      <c r="SFP104" s="81"/>
      <c r="SFQ104" s="81"/>
      <c r="SFR104" s="81"/>
      <c r="SFS104" s="81"/>
      <c r="SFT104" s="81"/>
      <c r="SFU104" s="81"/>
      <c r="SFV104" s="81"/>
      <c r="SFW104" s="81"/>
      <c r="SFX104" s="81"/>
      <c r="SFY104" s="81"/>
      <c r="SFZ104" s="81"/>
      <c r="SGA104" s="81"/>
      <c r="SGB104" s="81"/>
      <c r="SGC104" s="81"/>
      <c r="SGD104" s="81"/>
      <c r="SGE104" s="81"/>
      <c r="SGF104" s="81"/>
      <c r="SGG104" s="81"/>
      <c r="SGH104" s="81"/>
      <c r="SGI104" s="81"/>
      <c r="SGJ104" s="81"/>
      <c r="SGK104" s="81"/>
      <c r="SGL104" s="81"/>
      <c r="SGM104" s="81"/>
      <c r="SGN104" s="81"/>
      <c r="SGO104" s="81"/>
      <c r="SGP104" s="81"/>
      <c r="SGQ104" s="81"/>
      <c r="SGR104" s="81"/>
      <c r="SGS104" s="81"/>
      <c r="SGT104" s="81"/>
      <c r="SGU104" s="81"/>
      <c r="SGV104" s="81"/>
      <c r="SGW104" s="81"/>
      <c r="SGX104" s="81"/>
      <c r="SGY104" s="81"/>
      <c r="SGZ104" s="81"/>
      <c r="SHA104" s="81"/>
      <c r="SHB104" s="81"/>
      <c r="SHC104" s="81"/>
      <c r="SHD104" s="81"/>
      <c r="SHE104" s="81"/>
      <c r="SHF104" s="81"/>
      <c r="SHG104" s="81"/>
      <c r="SHH104" s="81"/>
      <c r="SHI104" s="81"/>
      <c r="SHJ104" s="81"/>
      <c r="SHK104" s="81"/>
      <c r="SHL104" s="81"/>
      <c r="SHM104" s="81"/>
      <c r="SHN104" s="81"/>
      <c r="SHO104" s="81"/>
      <c r="SHP104" s="81"/>
      <c r="SHQ104" s="81"/>
      <c r="SHR104" s="81"/>
      <c r="SHS104" s="81"/>
      <c r="SHT104" s="81"/>
      <c r="SHU104" s="81"/>
      <c r="SHV104" s="81"/>
      <c r="SHW104" s="81"/>
      <c r="SHX104" s="81"/>
      <c r="SHY104" s="81"/>
      <c r="SHZ104" s="81"/>
      <c r="SIA104" s="81"/>
      <c r="SIB104" s="81"/>
      <c r="SIC104" s="81"/>
      <c r="SID104" s="81"/>
      <c r="SIE104" s="81"/>
      <c r="SIF104" s="81"/>
      <c r="SIG104" s="81"/>
      <c r="SIH104" s="81"/>
      <c r="SII104" s="81"/>
      <c r="SIJ104" s="81"/>
      <c r="SIK104" s="81"/>
      <c r="SIL104" s="81"/>
      <c r="SIM104" s="81"/>
      <c r="SIN104" s="81"/>
      <c r="SIO104" s="81"/>
      <c r="SIP104" s="81"/>
      <c r="SIQ104" s="81"/>
      <c r="SIR104" s="81"/>
      <c r="SIS104" s="81"/>
      <c r="SIT104" s="81"/>
      <c r="SIU104" s="81"/>
      <c r="SIV104" s="81"/>
      <c r="SIW104" s="81"/>
      <c r="SIX104" s="81"/>
      <c r="SIY104" s="81"/>
      <c r="SIZ104" s="81"/>
      <c r="SJA104" s="81"/>
      <c r="SJB104" s="81"/>
      <c r="SJC104" s="81"/>
      <c r="SJD104" s="81"/>
      <c r="SJE104" s="81"/>
      <c r="SJF104" s="81"/>
      <c r="SJG104" s="81"/>
      <c r="SJH104" s="81"/>
      <c r="SJI104" s="81"/>
      <c r="SJJ104" s="81"/>
      <c r="SJK104" s="81"/>
      <c r="SJL104" s="81"/>
      <c r="SJM104" s="81"/>
      <c r="SJN104" s="81"/>
      <c r="SJO104" s="81"/>
      <c r="SJP104" s="81"/>
      <c r="SJQ104" s="81"/>
      <c r="SJR104" s="81"/>
      <c r="SJS104" s="81"/>
      <c r="SJT104" s="81"/>
      <c r="SJU104" s="81"/>
      <c r="SJV104" s="81"/>
      <c r="SJW104" s="81"/>
      <c r="SJX104" s="81"/>
      <c r="SJY104" s="81"/>
      <c r="SJZ104" s="81"/>
      <c r="SKA104" s="81"/>
      <c r="SKB104" s="81"/>
      <c r="SKC104" s="81"/>
      <c r="SKD104" s="81"/>
      <c r="SKE104" s="81"/>
      <c r="SKF104" s="81"/>
      <c r="SKG104" s="81"/>
      <c r="SKH104" s="81"/>
      <c r="SKI104" s="81"/>
      <c r="SKJ104" s="81"/>
      <c r="SKK104" s="81"/>
      <c r="SKL104" s="81"/>
      <c r="SKM104" s="81"/>
      <c r="SKN104" s="81"/>
      <c r="SKO104" s="81"/>
      <c r="SKP104" s="81"/>
      <c r="SKQ104" s="81"/>
      <c r="SKR104" s="81"/>
      <c r="SKS104" s="81"/>
      <c r="SKT104" s="81"/>
      <c r="SKU104" s="81"/>
      <c r="SKV104" s="81"/>
      <c r="SKW104" s="81"/>
      <c r="SKX104" s="81"/>
      <c r="SKY104" s="81"/>
      <c r="SKZ104" s="81"/>
      <c r="SLA104" s="81"/>
      <c r="SLB104" s="81"/>
      <c r="SLC104" s="81"/>
      <c r="SLD104" s="81"/>
      <c r="SLE104" s="81"/>
      <c r="SLF104" s="81"/>
      <c r="SLG104" s="81"/>
      <c r="SLH104" s="81"/>
      <c r="SLI104" s="81"/>
      <c r="SLJ104" s="81"/>
      <c r="SLK104" s="81"/>
      <c r="SLL104" s="81"/>
      <c r="SLM104" s="81"/>
      <c r="SLN104" s="81"/>
      <c r="SLO104" s="81"/>
      <c r="SLP104" s="81"/>
      <c r="SLQ104" s="81"/>
      <c r="SLR104" s="81"/>
      <c r="SLS104" s="81"/>
      <c r="SLT104" s="81"/>
      <c r="SLU104" s="81"/>
      <c r="SLV104" s="81"/>
      <c r="SLW104" s="81"/>
      <c r="SLX104" s="81"/>
      <c r="SLY104" s="81"/>
      <c r="SLZ104" s="81"/>
      <c r="SMA104" s="81"/>
      <c r="SMB104" s="81"/>
      <c r="SMC104" s="81"/>
      <c r="SMD104" s="81"/>
      <c r="SME104" s="81"/>
      <c r="SMF104" s="81"/>
      <c r="SMG104" s="81"/>
      <c r="SMH104" s="81"/>
      <c r="SMI104" s="81"/>
      <c r="SMJ104" s="81"/>
      <c r="SMK104" s="81"/>
      <c r="SML104" s="81"/>
      <c r="SMM104" s="81"/>
      <c r="SMN104" s="81"/>
      <c r="SMO104" s="81"/>
      <c r="SMP104" s="81"/>
      <c r="SMQ104" s="81"/>
      <c r="SMR104" s="81"/>
      <c r="SMS104" s="81"/>
      <c r="SMT104" s="81"/>
      <c r="SMU104" s="81"/>
      <c r="SMV104" s="81"/>
      <c r="SMW104" s="81"/>
      <c r="SMX104" s="81"/>
      <c r="SMY104" s="81"/>
      <c r="SMZ104" s="81"/>
      <c r="SNA104" s="81"/>
      <c r="SNB104" s="81"/>
      <c r="SNC104" s="81"/>
      <c r="SND104" s="81"/>
      <c r="SNE104" s="81"/>
      <c r="SNF104" s="81"/>
      <c r="SNG104" s="81"/>
      <c r="SNH104" s="81"/>
      <c r="SNI104" s="81"/>
      <c r="SNJ104" s="81"/>
      <c r="SNK104" s="81"/>
      <c r="SNL104" s="81"/>
      <c r="SNM104" s="81"/>
      <c r="SNN104" s="81"/>
      <c r="SNO104" s="81"/>
      <c r="SNP104" s="81"/>
      <c r="SNQ104" s="81"/>
      <c r="SNR104" s="81"/>
      <c r="SNS104" s="81"/>
      <c r="SNT104" s="81"/>
      <c r="SNU104" s="81"/>
      <c r="SNV104" s="81"/>
      <c r="SNW104" s="81"/>
      <c r="SNX104" s="81"/>
      <c r="SNY104" s="81"/>
      <c r="SNZ104" s="81"/>
      <c r="SOA104" s="81"/>
      <c r="SOB104" s="81"/>
      <c r="SOC104" s="81"/>
      <c r="SOD104" s="81"/>
      <c r="SOE104" s="81"/>
      <c r="SOF104" s="81"/>
      <c r="SOG104" s="81"/>
      <c r="SOH104" s="81"/>
      <c r="SOI104" s="81"/>
      <c r="SOJ104" s="81"/>
      <c r="SOK104" s="81"/>
      <c r="SOL104" s="81"/>
      <c r="SOM104" s="81"/>
      <c r="SON104" s="81"/>
      <c r="SOO104" s="81"/>
      <c r="SOP104" s="81"/>
      <c r="SOQ104" s="81"/>
      <c r="SOR104" s="81"/>
      <c r="SOS104" s="81"/>
      <c r="SOT104" s="81"/>
      <c r="SOU104" s="81"/>
      <c r="SOV104" s="81"/>
      <c r="SOW104" s="81"/>
      <c r="SOX104" s="81"/>
      <c r="SOY104" s="81"/>
      <c r="SOZ104" s="81"/>
      <c r="SPA104" s="81"/>
      <c r="SPB104" s="81"/>
      <c r="SPC104" s="81"/>
      <c r="SPD104" s="81"/>
      <c r="SPE104" s="81"/>
      <c r="SPF104" s="81"/>
      <c r="SPG104" s="81"/>
      <c r="SPH104" s="81"/>
      <c r="SPI104" s="81"/>
      <c r="SPJ104" s="81"/>
      <c r="SPK104" s="81"/>
      <c r="SPL104" s="81"/>
      <c r="SPM104" s="81"/>
      <c r="SPN104" s="81"/>
      <c r="SPO104" s="81"/>
      <c r="SPP104" s="81"/>
      <c r="SPQ104" s="81"/>
      <c r="SPR104" s="81"/>
      <c r="SPS104" s="81"/>
      <c r="SPT104" s="81"/>
      <c r="SPU104" s="81"/>
      <c r="SPV104" s="81"/>
      <c r="SPW104" s="81"/>
      <c r="SPX104" s="81"/>
      <c r="SPY104" s="81"/>
      <c r="SPZ104" s="81"/>
      <c r="SQA104" s="81"/>
      <c r="SQB104" s="81"/>
      <c r="SQC104" s="81"/>
      <c r="SQD104" s="81"/>
      <c r="SQE104" s="81"/>
      <c r="SQF104" s="81"/>
      <c r="SQG104" s="81"/>
      <c r="SQH104" s="81"/>
      <c r="SQI104" s="81"/>
      <c r="SQJ104" s="81"/>
      <c r="SQK104" s="81"/>
      <c r="SQL104" s="81"/>
      <c r="SQM104" s="81"/>
      <c r="SQN104" s="81"/>
      <c r="SQO104" s="81"/>
      <c r="SQP104" s="81"/>
      <c r="SQQ104" s="81"/>
      <c r="SQR104" s="81"/>
      <c r="SQS104" s="81"/>
      <c r="SQT104" s="81"/>
      <c r="SQU104" s="81"/>
      <c r="SQV104" s="81"/>
      <c r="SQW104" s="81"/>
      <c r="SQX104" s="81"/>
      <c r="SQY104" s="81"/>
      <c r="SQZ104" s="81"/>
      <c r="SRA104" s="81"/>
      <c r="SRB104" s="81"/>
      <c r="SRC104" s="81"/>
      <c r="SRD104" s="81"/>
      <c r="SRE104" s="81"/>
      <c r="SRF104" s="81"/>
      <c r="SRG104" s="81"/>
      <c r="SRH104" s="81"/>
      <c r="SRI104" s="81"/>
      <c r="SRJ104" s="81"/>
      <c r="SRK104" s="81"/>
      <c r="SRL104" s="81"/>
      <c r="SRM104" s="81"/>
      <c r="SRN104" s="81"/>
      <c r="SRO104" s="81"/>
      <c r="SRP104" s="81"/>
      <c r="SRQ104" s="81"/>
      <c r="SRR104" s="81"/>
      <c r="SRS104" s="81"/>
      <c r="SRT104" s="81"/>
      <c r="SRU104" s="81"/>
      <c r="SRV104" s="81"/>
      <c r="SRW104" s="81"/>
      <c r="SRX104" s="81"/>
      <c r="SRY104" s="81"/>
      <c r="SRZ104" s="81"/>
      <c r="SSA104" s="81"/>
      <c r="SSB104" s="81"/>
      <c r="SSC104" s="81"/>
      <c r="SSD104" s="81"/>
      <c r="SSE104" s="81"/>
      <c r="SSF104" s="81"/>
      <c r="SSG104" s="81"/>
      <c r="SSH104" s="81"/>
      <c r="SSI104" s="81"/>
      <c r="SSJ104" s="81"/>
      <c r="SSK104" s="81"/>
      <c r="SSL104" s="81"/>
      <c r="SSM104" s="81"/>
      <c r="SSN104" s="81"/>
      <c r="SSO104" s="81"/>
      <c r="SSP104" s="81"/>
      <c r="SSQ104" s="81"/>
      <c r="SSR104" s="81"/>
      <c r="SSS104" s="81"/>
      <c r="SST104" s="81"/>
      <c r="SSU104" s="81"/>
      <c r="SSV104" s="81"/>
      <c r="SSW104" s="81"/>
      <c r="SSX104" s="81"/>
      <c r="SSY104" s="81"/>
      <c r="SSZ104" s="81"/>
      <c r="STA104" s="81"/>
      <c r="STB104" s="81"/>
      <c r="STC104" s="81"/>
      <c r="STD104" s="81"/>
      <c r="STE104" s="81"/>
      <c r="STF104" s="81"/>
      <c r="STG104" s="81"/>
      <c r="STH104" s="81"/>
      <c r="STI104" s="81"/>
      <c r="STJ104" s="81"/>
      <c r="STK104" s="81"/>
      <c r="STL104" s="81"/>
      <c r="STM104" s="81"/>
      <c r="STN104" s="81"/>
      <c r="STO104" s="81"/>
      <c r="STP104" s="81"/>
      <c r="STQ104" s="81"/>
      <c r="STR104" s="81"/>
      <c r="STS104" s="81"/>
      <c r="STT104" s="81"/>
      <c r="STU104" s="81"/>
      <c r="STV104" s="81"/>
      <c r="STW104" s="81"/>
      <c r="STX104" s="81"/>
      <c r="STY104" s="81"/>
      <c r="STZ104" s="81"/>
      <c r="SUA104" s="81"/>
      <c r="SUB104" s="81"/>
      <c r="SUC104" s="81"/>
      <c r="SUD104" s="81"/>
      <c r="SUE104" s="81"/>
      <c r="SUF104" s="81"/>
      <c r="SUG104" s="81"/>
      <c r="SUH104" s="81"/>
      <c r="SUI104" s="81"/>
      <c r="SUJ104" s="81"/>
      <c r="SUK104" s="81"/>
      <c r="SUL104" s="81"/>
      <c r="SUM104" s="81"/>
      <c r="SUN104" s="81"/>
      <c r="SUO104" s="81"/>
      <c r="SUP104" s="81"/>
      <c r="SUQ104" s="81"/>
      <c r="SUR104" s="81"/>
      <c r="SUS104" s="81"/>
      <c r="SUT104" s="81"/>
      <c r="SUU104" s="81"/>
      <c r="SUV104" s="81"/>
      <c r="SUW104" s="81"/>
      <c r="SUX104" s="81"/>
      <c r="SUY104" s="81"/>
      <c r="SUZ104" s="81"/>
      <c r="SVA104" s="81"/>
      <c r="SVB104" s="81"/>
      <c r="SVC104" s="81"/>
      <c r="SVD104" s="81"/>
      <c r="SVE104" s="81"/>
      <c r="SVF104" s="81"/>
      <c r="SVG104" s="81"/>
      <c r="SVH104" s="81"/>
      <c r="SVI104" s="81"/>
      <c r="SVJ104" s="81"/>
      <c r="SVK104" s="81"/>
      <c r="SVL104" s="81"/>
      <c r="SVM104" s="81"/>
      <c r="SVN104" s="81"/>
      <c r="SVO104" s="81"/>
      <c r="SVP104" s="81"/>
      <c r="SVQ104" s="81"/>
      <c r="SVR104" s="81"/>
      <c r="SVS104" s="81"/>
      <c r="SVT104" s="81"/>
      <c r="SVU104" s="81"/>
      <c r="SVV104" s="81"/>
      <c r="SVW104" s="81"/>
      <c r="SVX104" s="81"/>
      <c r="SVY104" s="81"/>
      <c r="SVZ104" s="81"/>
      <c r="SWA104" s="81"/>
      <c r="SWB104" s="81"/>
      <c r="SWC104" s="81"/>
      <c r="SWD104" s="81"/>
      <c r="SWE104" s="81"/>
      <c r="SWF104" s="81"/>
      <c r="SWG104" s="81"/>
      <c r="SWH104" s="81"/>
      <c r="SWI104" s="81"/>
      <c r="SWJ104" s="81"/>
      <c r="SWK104" s="81"/>
      <c r="SWL104" s="81"/>
      <c r="SWM104" s="81"/>
      <c r="SWN104" s="81"/>
      <c r="SWO104" s="81"/>
      <c r="SWP104" s="81"/>
      <c r="SWQ104" s="81"/>
      <c r="SWR104" s="81"/>
      <c r="SWS104" s="81"/>
      <c r="SWT104" s="81"/>
      <c r="SWU104" s="81"/>
      <c r="SWV104" s="81"/>
      <c r="SWW104" s="81"/>
      <c r="SWX104" s="81"/>
      <c r="SWY104" s="81"/>
      <c r="SWZ104" s="81"/>
      <c r="SXA104" s="81"/>
      <c r="SXB104" s="81"/>
      <c r="SXC104" s="81"/>
      <c r="SXD104" s="81"/>
      <c r="SXE104" s="81"/>
      <c r="SXF104" s="81"/>
      <c r="SXG104" s="81"/>
      <c r="SXH104" s="81"/>
      <c r="SXI104" s="81"/>
      <c r="SXJ104" s="81"/>
      <c r="SXK104" s="81"/>
      <c r="SXL104" s="81"/>
      <c r="SXM104" s="81"/>
      <c r="SXN104" s="81"/>
      <c r="SXO104" s="81"/>
      <c r="SXP104" s="81"/>
      <c r="SXQ104" s="81"/>
      <c r="SXR104" s="81"/>
      <c r="SXS104" s="81"/>
      <c r="SXT104" s="81"/>
      <c r="SXU104" s="81"/>
      <c r="SXV104" s="81"/>
      <c r="SXW104" s="81"/>
      <c r="SXX104" s="81"/>
      <c r="SXY104" s="81"/>
      <c r="SXZ104" s="81"/>
      <c r="SYA104" s="81"/>
      <c r="SYB104" s="81"/>
      <c r="SYC104" s="81"/>
      <c r="SYD104" s="81"/>
      <c r="SYE104" s="81"/>
      <c r="SYF104" s="81"/>
      <c r="SYG104" s="81"/>
      <c r="SYH104" s="81"/>
      <c r="SYI104" s="81"/>
      <c r="SYJ104" s="81"/>
      <c r="SYK104" s="81"/>
      <c r="SYL104" s="81"/>
      <c r="SYM104" s="81"/>
      <c r="SYN104" s="81"/>
      <c r="SYO104" s="81"/>
      <c r="SYP104" s="81"/>
      <c r="SYQ104" s="81"/>
      <c r="SYR104" s="81"/>
      <c r="SYS104" s="81"/>
      <c r="SYT104" s="81"/>
      <c r="SYU104" s="81"/>
      <c r="SYV104" s="81"/>
      <c r="SYW104" s="81"/>
      <c r="SYX104" s="81"/>
      <c r="SYY104" s="81"/>
      <c r="SYZ104" s="81"/>
      <c r="SZA104" s="81"/>
      <c r="SZB104" s="81"/>
      <c r="SZC104" s="81"/>
      <c r="SZD104" s="81"/>
      <c r="SZE104" s="81"/>
      <c r="SZF104" s="81"/>
      <c r="SZG104" s="81"/>
      <c r="SZH104" s="81"/>
      <c r="SZI104" s="81"/>
      <c r="SZJ104" s="81"/>
      <c r="SZK104" s="81"/>
      <c r="SZL104" s="81"/>
      <c r="SZM104" s="81"/>
      <c r="SZN104" s="81"/>
      <c r="SZO104" s="81"/>
      <c r="SZP104" s="81"/>
      <c r="SZQ104" s="81"/>
      <c r="SZR104" s="81"/>
      <c r="SZS104" s="81"/>
      <c r="SZT104" s="81"/>
      <c r="SZU104" s="81"/>
      <c r="SZV104" s="81"/>
      <c r="SZW104" s="81"/>
      <c r="SZX104" s="81"/>
      <c r="SZY104" s="81"/>
      <c r="SZZ104" s="81"/>
      <c r="TAA104" s="81"/>
      <c r="TAB104" s="81"/>
      <c r="TAC104" s="81"/>
      <c r="TAD104" s="81"/>
      <c r="TAE104" s="81"/>
      <c r="TAF104" s="81"/>
      <c r="TAG104" s="81"/>
      <c r="TAH104" s="81"/>
      <c r="TAI104" s="81"/>
      <c r="TAJ104" s="81"/>
      <c r="TAK104" s="81"/>
      <c r="TAL104" s="81"/>
      <c r="TAM104" s="81"/>
      <c r="TAN104" s="81"/>
      <c r="TAO104" s="81"/>
      <c r="TAP104" s="81"/>
      <c r="TAQ104" s="81"/>
      <c r="TAR104" s="81"/>
      <c r="TAS104" s="81"/>
      <c r="TAT104" s="81"/>
      <c r="TAU104" s="81"/>
      <c r="TAV104" s="81"/>
      <c r="TAW104" s="81"/>
      <c r="TAX104" s="81"/>
      <c r="TAY104" s="81"/>
      <c r="TAZ104" s="81"/>
      <c r="TBA104" s="81"/>
      <c r="TBB104" s="81"/>
      <c r="TBC104" s="81"/>
      <c r="TBD104" s="81"/>
      <c r="TBE104" s="81"/>
      <c r="TBF104" s="81"/>
      <c r="TBG104" s="81"/>
      <c r="TBH104" s="81"/>
      <c r="TBI104" s="81"/>
      <c r="TBJ104" s="81"/>
      <c r="TBK104" s="81"/>
      <c r="TBL104" s="81"/>
      <c r="TBM104" s="81"/>
      <c r="TBN104" s="81"/>
      <c r="TBO104" s="81"/>
      <c r="TBP104" s="81"/>
      <c r="TBQ104" s="81"/>
      <c r="TBR104" s="81"/>
      <c r="TBS104" s="81"/>
      <c r="TBT104" s="81"/>
      <c r="TBU104" s="81"/>
      <c r="TBV104" s="81"/>
      <c r="TBW104" s="81"/>
      <c r="TBX104" s="81"/>
      <c r="TBY104" s="81"/>
      <c r="TBZ104" s="81"/>
      <c r="TCA104" s="81"/>
      <c r="TCB104" s="81"/>
      <c r="TCC104" s="81"/>
      <c r="TCD104" s="81"/>
      <c r="TCE104" s="81"/>
      <c r="TCF104" s="81"/>
      <c r="TCG104" s="81"/>
      <c r="TCH104" s="81"/>
      <c r="TCI104" s="81"/>
      <c r="TCJ104" s="81"/>
      <c r="TCK104" s="81"/>
      <c r="TCL104" s="81"/>
      <c r="TCM104" s="81"/>
      <c r="TCN104" s="81"/>
      <c r="TCO104" s="81"/>
      <c r="TCP104" s="81"/>
      <c r="TCQ104" s="81"/>
      <c r="TCR104" s="81"/>
      <c r="TCS104" s="81"/>
      <c r="TCT104" s="81"/>
      <c r="TCU104" s="81"/>
      <c r="TCV104" s="81"/>
      <c r="TCW104" s="81"/>
      <c r="TCX104" s="81"/>
      <c r="TCY104" s="81"/>
      <c r="TCZ104" s="81"/>
      <c r="TDA104" s="81"/>
      <c r="TDB104" s="81"/>
      <c r="TDC104" s="81"/>
      <c r="TDD104" s="81"/>
      <c r="TDE104" s="81"/>
      <c r="TDF104" s="81"/>
      <c r="TDG104" s="81"/>
      <c r="TDH104" s="81"/>
      <c r="TDI104" s="81"/>
      <c r="TDJ104" s="81"/>
      <c r="TDK104" s="81"/>
      <c r="TDL104" s="81"/>
      <c r="TDM104" s="81"/>
      <c r="TDN104" s="81"/>
      <c r="TDO104" s="81"/>
      <c r="TDP104" s="81"/>
      <c r="TDQ104" s="81"/>
      <c r="TDR104" s="81"/>
      <c r="TDS104" s="81"/>
      <c r="TDT104" s="81"/>
      <c r="TDU104" s="81"/>
      <c r="TDV104" s="81"/>
      <c r="TDW104" s="81"/>
      <c r="TDX104" s="81"/>
      <c r="TDY104" s="81"/>
      <c r="TDZ104" s="81"/>
      <c r="TEA104" s="81"/>
      <c r="TEB104" s="81"/>
      <c r="TEC104" s="81"/>
      <c r="TED104" s="81"/>
      <c r="TEE104" s="81"/>
      <c r="TEF104" s="81"/>
      <c r="TEG104" s="81"/>
      <c r="TEH104" s="81"/>
      <c r="TEI104" s="81"/>
      <c r="TEJ104" s="81"/>
      <c r="TEK104" s="81"/>
      <c r="TEL104" s="81"/>
      <c r="TEM104" s="81"/>
      <c r="TEN104" s="81"/>
      <c r="TEO104" s="81"/>
      <c r="TEP104" s="81"/>
      <c r="TEQ104" s="81"/>
      <c r="TER104" s="81"/>
      <c r="TES104" s="81"/>
      <c r="TET104" s="81"/>
      <c r="TEU104" s="81"/>
      <c r="TEV104" s="81"/>
      <c r="TEW104" s="81"/>
      <c r="TEX104" s="81"/>
      <c r="TEY104" s="81"/>
      <c r="TEZ104" s="81"/>
      <c r="TFA104" s="81"/>
      <c r="TFB104" s="81"/>
      <c r="TFC104" s="81"/>
      <c r="TFD104" s="81"/>
      <c r="TFE104" s="81"/>
      <c r="TFF104" s="81"/>
      <c r="TFG104" s="81"/>
      <c r="TFH104" s="81"/>
      <c r="TFI104" s="81"/>
      <c r="TFJ104" s="81"/>
      <c r="TFK104" s="81"/>
      <c r="TFL104" s="81"/>
      <c r="TFM104" s="81"/>
      <c r="TFN104" s="81"/>
      <c r="TFO104" s="81"/>
      <c r="TFP104" s="81"/>
      <c r="TFQ104" s="81"/>
      <c r="TFR104" s="81"/>
      <c r="TFS104" s="81"/>
      <c r="TFT104" s="81"/>
      <c r="TFU104" s="81"/>
      <c r="TFV104" s="81"/>
      <c r="TFW104" s="81"/>
      <c r="TFX104" s="81"/>
      <c r="TFY104" s="81"/>
      <c r="TFZ104" s="81"/>
      <c r="TGA104" s="81"/>
      <c r="TGB104" s="81"/>
      <c r="TGC104" s="81"/>
      <c r="TGD104" s="81"/>
      <c r="TGE104" s="81"/>
      <c r="TGF104" s="81"/>
      <c r="TGG104" s="81"/>
      <c r="TGH104" s="81"/>
      <c r="TGI104" s="81"/>
      <c r="TGJ104" s="81"/>
      <c r="TGK104" s="81"/>
      <c r="TGL104" s="81"/>
      <c r="TGM104" s="81"/>
      <c r="TGN104" s="81"/>
      <c r="TGO104" s="81"/>
      <c r="TGP104" s="81"/>
      <c r="TGQ104" s="81"/>
      <c r="TGR104" s="81"/>
      <c r="TGS104" s="81"/>
      <c r="TGT104" s="81"/>
      <c r="TGU104" s="81"/>
      <c r="TGV104" s="81"/>
      <c r="TGW104" s="81"/>
      <c r="TGX104" s="81"/>
      <c r="TGY104" s="81"/>
      <c r="TGZ104" s="81"/>
      <c r="THA104" s="81"/>
      <c r="THB104" s="81"/>
      <c r="THC104" s="81"/>
      <c r="THD104" s="81"/>
      <c r="THE104" s="81"/>
      <c r="THF104" s="81"/>
      <c r="THG104" s="81"/>
      <c r="THH104" s="81"/>
      <c r="THI104" s="81"/>
      <c r="THJ104" s="81"/>
      <c r="THK104" s="81"/>
      <c r="THL104" s="81"/>
      <c r="THM104" s="81"/>
      <c r="THN104" s="81"/>
      <c r="THO104" s="81"/>
      <c r="THP104" s="81"/>
      <c r="THQ104" s="81"/>
      <c r="THR104" s="81"/>
      <c r="THS104" s="81"/>
      <c r="THT104" s="81"/>
      <c r="THU104" s="81"/>
      <c r="THV104" s="81"/>
      <c r="THW104" s="81"/>
      <c r="THX104" s="81"/>
      <c r="THY104" s="81"/>
      <c r="THZ104" s="81"/>
      <c r="TIA104" s="81"/>
      <c r="TIB104" s="81"/>
      <c r="TIC104" s="81"/>
      <c r="TID104" s="81"/>
      <c r="TIE104" s="81"/>
      <c r="TIF104" s="81"/>
      <c r="TIG104" s="81"/>
      <c r="TIH104" s="81"/>
      <c r="TII104" s="81"/>
      <c r="TIJ104" s="81"/>
      <c r="TIK104" s="81"/>
      <c r="TIL104" s="81"/>
      <c r="TIM104" s="81"/>
      <c r="TIN104" s="81"/>
      <c r="TIO104" s="81"/>
      <c r="TIP104" s="81"/>
      <c r="TIQ104" s="81"/>
      <c r="TIR104" s="81"/>
      <c r="TIS104" s="81"/>
      <c r="TIT104" s="81"/>
      <c r="TIU104" s="81"/>
      <c r="TIV104" s="81"/>
      <c r="TIW104" s="81"/>
      <c r="TIX104" s="81"/>
      <c r="TIY104" s="81"/>
      <c r="TIZ104" s="81"/>
      <c r="TJA104" s="81"/>
      <c r="TJB104" s="81"/>
      <c r="TJC104" s="81"/>
      <c r="TJD104" s="81"/>
      <c r="TJE104" s="81"/>
      <c r="TJF104" s="81"/>
      <c r="TJG104" s="81"/>
      <c r="TJH104" s="81"/>
      <c r="TJI104" s="81"/>
      <c r="TJJ104" s="81"/>
      <c r="TJK104" s="81"/>
      <c r="TJL104" s="81"/>
      <c r="TJM104" s="81"/>
      <c r="TJN104" s="81"/>
      <c r="TJO104" s="81"/>
      <c r="TJP104" s="81"/>
      <c r="TJQ104" s="81"/>
      <c r="TJR104" s="81"/>
      <c r="TJS104" s="81"/>
      <c r="TJT104" s="81"/>
      <c r="TJU104" s="81"/>
      <c r="TJV104" s="81"/>
      <c r="TJW104" s="81"/>
      <c r="TJX104" s="81"/>
      <c r="TJY104" s="81"/>
      <c r="TJZ104" s="81"/>
      <c r="TKA104" s="81"/>
      <c r="TKB104" s="81"/>
      <c r="TKC104" s="81"/>
      <c r="TKD104" s="81"/>
      <c r="TKE104" s="81"/>
      <c r="TKF104" s="81"/>
      <c r="TKG104" s="81"/>
      <c r="TKH104" s="81"/>
      <c r="TKI104" s="81"/>
      <c r="TKJ104" s="81"/>
      <c r="TKK104" s="81"/>
      <c r="TKL104" s="81"/>
      <c r="TKM104" s="81"/>
      <c r="TKN104" s="81"/>
      <c r="TKO104" s="81"/>
      <c r="TKP104" s="81"/>
      <c r="TKQ104" s="81"/>
      <c r="TKR104" s="81"/>
      <c r="TKS104" s="81"/>
      <c r="TKT104" s="81"/>
      <c r="TKU104" s="81"/>
      <c r="TKV104" s="81"/>
      <c r="TKW104" s="81"/>
      <c r="TKX104" s="81"/>
      <c r="TKY104" s="81"/>
      <c r="TKZ104" s="81"/>
      <c r="TLA104" s="81"/>
      <c r="TLB104" s="81"/>
      <c r="TLC104" s="81"/>
      <c r="TLD104" s="81"/>
      <c r="TLE104" s="81"/>
      <c r="TLF104" s="81"/>
      <c r="TLG104" s="81"/>
      <c r="TLH104" s="81"/>
      <c r="TLI104" s="81"/>
      <c r="TLJ104" s="81"/>
      <c r="TLK104" s="81"/>
      <c r="TLL104" s="81"/>
      <c r="TLM104" s="81"/>
      <c r="TLN104" s="81"/>
      <c r="TLO104" s="81"/>
      <c r="TLP104" s="81"/>
      <c r="TLQ104" s="81"/>
      <c r="TLR104" s="81"/>
      <c r="TLS104" s="81"/>
      <c r="TLT104" s="81"/>
      <c r="TLU104" s="81"/>
      <c r="TLV104" s="81"/>
      <c r="TLW104" s="81"/>
      <c r="TLX104" s="81"/>
      <c r="TLY104" s="81"/>
      <c r="TLZ104" s="81"/>
      <c r="TMA104" s="81"/>
      <c r="TMB104" s="81"/>
      <c r="TMC104" s="81"/>
      <c r="TMD104" s="81"/>
      <c r="TME104" s="81"/>
      <c r="TMF104" s="81"/>
      <c r="TMG104" s="81"/>
      <c r="TMH104" s="81"/>
      <c r="TMI104" s="81"/>
      <c r="TMJ104" s="81"/>
      <c r="TMK104" s="81"/>
      <c r="TML104" s="81"/>
      <c r="TMM104" s="81"/>
      <c r="TMN104" s="81"/>
      <c r="TMO104" s="81"/>
      <c r="TMP104" s="81"/>
      <c r="TMQ104" s="81"/>
      <c r="TMR104" s="81"/>
      <c r="TMS104" s="81"/>
      <c r="TMT104" s="81"/>
      <c r="TMU104" s="81"/>
      <c r="TMV104" s="81"/>
      <c r="TMW104" s="81"/>
      <c r="TMX104" s="81"/>
      <c r="TMY104" s="81"/>
      <c r="TMZ104" s="81"/>
      <c r="TNA104" s="81"/>
      <c r="TNB104" s="81"/>
      <c r="TNC104" s="81"/>
      <c r="TND104" s="81"/>
      <c r="TNE104" s="81"/>
      <c r="TNF104" s="81"/>
      <c r="TNG104" s="81"/>
      <c r="TNH104" s="81"/>
      <c r="TNI104" s="81"/>
      <c r="TNJ104" s="81"/>
      <c r="TNK104" s="81"/>
      <c r="TNL104" s="81"/>
      <c r="TNM104" s="81"/>
      <c r="TNN104" s="81"/>
      <c r="TNO104" s="81"/>
      <c r="TNP104" s="81"/>
      <c r="TNQ104" s="81"/>
      <c r="TNR104" s="81"/>
      <c r="TNS104" s="81"/>
      <c r="TNT104" s="81"/>
      <c r="TNU104" s="81"/>
      <c r="TNV104" s="81"/>
      <c r="TNW104" s="81"/>
      <c r="TNX104" s="81"/>
      <c r="TNY104" s="81"/>
      <c r="TNZ104" s="81"/>
      <c r="TOA104" s="81"/>
      <c r="TOB104" s="81"/>
      <c r="TOC104" s="81"/>
      <c r="TOD104" s="81"/>
      <c r="TOE104" s="81"/>
      <c r="TOF104" s="81"/>
      <c r="TOG104" s="81"/>
      <c r="TOH104" s="81"/>
      <c r="TOI104" s="81"/>
      <c r="TOJ104" s="81"/>
      <c r="TOK104" s="81"/>
      <c r="TOL104" s="81"/>
      <c r="TOM104" s="81"/>
      <c r="TON104" s="81"/>
      <c r="TOO104" s="81"/>
      <c r="TOP104" s="81"/>
      <c r="TOQ104" s="81"/>
      <c r="TOR104" s="81"/>
      <c r="TOS104" s="81"/>
      <c r="TOT104" s="81"/>
      <c r="TOU104" s="81"/>
      <c r="TOV104" s="81"/>
      <c r="TOW104" s="81"/>
      <c r="TOX104" s="81"/>
      <c r="TOY104" s="81"/>
      <c r="TOZ104" s="81"/>
      <c r="TPA104" s="81"/>
      <c r="TPB104" s="81"/>
      <c r="TPC104" s="81"/>
      <c r="TPD104" s="81"/>
      <c r="TPE104" s="81"/>
      <c r="TPF104" s="81"/>
      <c r="TPG104" s="81"/>
      <c r="TPH104" s="81"/>
      <c r="TPI104" s="81"/>
      <c r="TPJ104" s="81"/>
      <c r="TPK104" s="81"/>
      <c r="TPL104" s="81"/>
      <c r="TPM104" s="81"/>
      <c r="TPN104" s="81"/>
      <c r="TPO104" s="81"/>
      <c r="TPP104" s="81"/>
      <c r="TPQ104" s="81"/>
      <c r="TPR104" s="81"/>
      <c r="TPS104" s="81"/>
      <c r="TPT104" s="81"/>
      <c r="TPU104" s="81"/>
      <c r="TPV104" s="81"/>
      <c r="TPW104" s="81"/>
      <c r="TPX104" s="81"/>
      <c r="TPY104" s="81"/>
      <c r="TPZ104" s="81"/>
      <c r="TQA104" s="81"/>
      <c r="TQB104" s="81"/>
      <c r="TQC104" s="81"/>
      <c r="TQD104" s="81"/>
      <c r="TQE104" s="81"/>
      <c r="TQF104" s="81"/>
      <c r="TQG104" s="81"/>
      <c r="TQH104" s="81"/>
      <c r="TQI104" s="81"/>
      <c r="TQJ104" s="81"/>
      <c r="TQK104" s="81"/>
      <c r="TQL104" s="81"/>
      <c r="TQM104" s="81"/>
      <c r="TQN104" s="81"/>
      <c r="TQO104" s="81"/>
      <c r="TQP104" s="81"/>
      <c r="TQQ104" s="81"/>
      <c r="TQR104" s="81"/>
      <c r="TQS104" s="81"/>
      <c r="TQT104" s="81"/>
      <c r="TQU104" s="81"/>
      <c r="TQV104" s="81"/>
      <c r="TQW104" s="81"/>
      <c r="TQX104" s="81"/>
      <c r="TQY104" s="81"/>
      <c r="TQZ104" s="81"/>
      <c r="TRA104" s="81"/>
      <c r="TRB104" s="81"/>
      <c r="TRC104" s="81"/>
      <c r="TRD104" s="81"/>
      <c r="TRE104" s="81"/>
      <c r="TRF104" s="81"/>
      <c r="TRG104" s="81"/>
      <c r="TRH104" s="81"/>
      <c r="TRI104" s="81"/>
      <c r="TRJ104" s="81"/>
      <c r="TRK104" s="81"/>
      <c r="TRL104" s="81"/>
      <c r="TRM104" s="81"/>
      <c r="TRN104" s="81"/>
      <c r="TRO104" s="81"/>
      <c r="TRP104" s="81"/>
      <c r="TRQ104" s="81"/>
      <c r="TRR104" s="81"/>
      <c r="TRS104" s="81"/>
      <c r="TRT104" s="81"/>
      <c r="TRU104" s="81"/>
      <c r="TRV104" s="81"/>
      <c r="TRW104" s="81"/>
      <c r="TRX104" s="81"/>
      <c r="TRY104" s="81"/>
      <c r="TRZ104" s="81"/>
      <c r="TSA104" s="81"/>
      <c r="TSB104" s="81"/>
      <c r="TSC104" s="81"/>
      <c r="TSD104" s="81"/>
      <c r="TSE104" s="81"/>
      <c r="TSF104" s="81"/>
      <c r="TSG104" s="81"/>
      <c r="TSH104" s="81"/>
      <c r="TSI104" s="81"/>
      <c r="TSJ104" s="81"/>
      <c r="TSK104" s="81"/>
      <c r="TSL104" s="81"/>
      <c r="TSM104" s="81"/>
      <c r="TSN104" s="81"/>
      <c r="TSO104" s="81"/>
      <c r="TSP104" s="81"/>
      <c r="TSQ104" s="81"/>
      <c r="TSR104" s="81"/>
      <c r="TSS104" s="81"/>
      <c r="TST104" s="81"/>
      <c r="TSU104" s="81"/>
      <c r="TSV104" s="81"/>
      <c r="TSW104" s="81"/>
      <c r="TSX104" s="81"/>
      <c r="TSY104" s="81"/>
      <c r="TSZ104" s="81"/>
      <c r="TTA104" s="81"/>
      <c r="TTB104" s="81"/>
      <c r="TTC104" s="81"/>
      <c r="TTD104" s="81"/>
      <c r="TTE104" s="81"/>
      <c r="TTF104" s="81"/>
      <c r="TTG104" s="81"/>
      <c r="TTH104" s="81"/>
      <c r="TTI104" s="81"/>
      <c r="TTJ104" s="81"/>
      <c r="TTK104" s="81"/>
      <c r="TTL104" s="81"/>
      <c r="TTM104" s="81"/>
      <c r="TTN104" s="81"/>
      <c r="TTO104" s="81"/>
      <c r="TTP104" s="81"/>
      <c r="TTQ104" s="81"/>
      <c r="TTR104" s="81"/>
      <c r="TTS104" s="81"/>
      <c r="TTT104" s="81"/>
      <c r="TTU104" s="81"/>
      <c r="TTV104" s="81"/>
      <c r="TTW104" s="81"/>
      <c r="TTX104" s="81"/>
      <c r="TTY104" s="81"/>
      <c r="TTZ104" s="81"/>
      <c r="TUA104" s="81"/>
      <c r="TUB104" s="81"/>
      <c r="TUC104" s="81"/>
      <c r="TUD104" s="81"/>
      <c r="TUE104" s="81"/>
      <c r="TUF104" s="81"/>
      <c r="TUG104" s="81"/>
      <c r="TUH104" s="81"/>
      <c r="TUI104" s="81"/>
      <c r="TUJ104" s="81"/>
      <c r="TUK104" s="81"/>
      <c r="TUL104" s="81"/>
      <c r="TUM104" s="81"/>
      <c r="TUN104" s="81"/>
      <c r="TUO104" s="81"/>
      <c r="TUP104" s="81"/>
      <c r="TUQ104" s="81"/>
      <c r="TUR104" s="81"/>
      <c r="TUS104" s="81"/>
      <c r="TUT104" s="81"/>
      <c r="TUU104" s="81"/>
      <c r="TUV104" s="81"/>
      <c r="TUW104" s="81"/>
      <c r="TUX104" s="81"/>
      <c r="TUY104" s="81"/>
      <c r="TUZ104" s="81"/>
      <c r="TVA104" s="81"/>
      <c r="TVB104" s="81"/>
      <c r="TVC104" s="81"/>
      <c r="TVD104" s="81"/>
      <c r="TVE104" s="81"/>
      <c r="TVF104" s="81"/>
      <c r="TVG104" s="81"/>
      <c r="TVH104" s="81"/>
      <c r="TVI104" s="81"/>
      <c r="TVJ104" s="81"/>
      <c r="TVK104" s="81"/>
      <c r="TVL104" s="81"/>
      <c r="TVM104" s="81"/>
      <c r="TVN104" s="81"/>
      <c r="TVO104" s="81"/>
      <c r="TVP104" s="81"/>
      <c r="TVQ104" s="81"/>
      <c r="TVR104" s="81"/>
      <c r="TVS104" s="81"/>
      <c r="TVT104" s="81"/>
      <c r="TVU104" s="81"/>
      <c r="TVV104" s="81"/>
      <c r="TVW104" s="81"/>
      <c r="TVX104" s="81"/>
      <c r="TVY104" s="81"/>
      <c r="TVZ104" s="81"/>
      <c r="TWA104" s="81"/>
      <c r="TWB104" s="81"/>
      <c r="TWC104" s="81"/>
      <c r="TWD104" s="81"/>
      <c r="TWE104" s="81"/>
      <c r="TWF104" s="81"/>
      <c r="TWG104" s="81"/>
      <c r="TWH104" s="81"/>
      <c r="TWI104" s="81"/>
      <c r="TWJ104" s="81"/>
      <c r="TWK104" s="81"/>
      <c r="TWL104" s="81"/>
      <c r="TWM104" s="81"/>
      <c r="TWN104" s="81"/>
      <c r="TWO104" s="81"/>
      <c r="TWP104" s="81"/>
      <c r="TWQ104" s="81"/>
      <c r="TWR104" s="81"/>
      <c r="TWS104" s="81"/>
      <c r="TWT104" s="81"/>
      <c r="TWU104" s="81"/>
      <c r="TWV104" s="81"/>
      <c r="TWW104" s="81"/>
      <c r="TWX104" s="81"/>
      <c r="TWY104" s="81"/>
      <c r="TWZ104" s="81"/>
      <c r="TXA104" s="81"/>
      <c r="TXB104" s="81"/>
      <c r="TXC104" s="81"/>
      <c r="TXD104" s="81"/>
      <c r="TXE104" s="81"/>
      <c r="TXF104" s="81"/>
      <c r="TXG104" s="81"/>
      <c r="TXH104" s="81"/>
      <c r="TXI104" s="81"/>
      <c r="TXJ104" s="81"/>
      <c r="TXK104" s="81"/>
      <c r="TXL104" s="81"/>
      <c r="TXM104" s="81"/>
      <c r="TXN104" s="81"/>
      <c r="TXO104" s="81"/>
      <c r="TXP104" s="81"/>
      <c r="TXQ104" s="81"/>
      <c r="TXR104" s="81"/>
      <c r="TXS104" s="81"/>
      <c r="TXT104" s="81"/>
      <c r="TXU104" s="81"/>
      <c r="TXV104" s="81"/>
      <c r="TXW104" s="81"/>
      <c r="TXX104" s="81"/>
      <c r="TXY104" s="81"/>
      <c r="TXZ104" s="81"/>
      <c r="TYA104" s="81"/>
      <c r="TYB104" s="81"/>
      <c r="TYC104" s="81"/>
      <c r="TYD104" s="81"/>
      <c r="TYE104" s="81"/>
      <c r="TYF104" s="81"/>
      <c r="TYG104" s="81"/>
      <c r="TYH104" s="81"/>
      <c r="TYI104" s="81"/>
      <c r="TYJ104" s="81"/>
      <c r="TYK104" s="81"/>
      <c r="TYL104" s="81"/>
      <c r="TYM104" s="81"/>
      <c r="TYN104" s="81"/>
      <c r="TYO104" s="81"/>
      <c r="TYP104" s="81"/>
      <c r="TYQ104" s="81"/>
      <c r="TYR104" s="81"/>
      <c r="TYS104" s="81"/>
      <c r="TYT104" s="81"/>
      <c r="TYU104" s="81"/>
      <c r="TYV104" s="81"/>
      <c r="TYW104" s="81"/>
      <c r="TYX104" s="81"/>
      <c r="TYY104" s="81"/>
      <c r="TYZ104" s="81"/>
      <c r="TZA104" s="81"/>
      <c r="TZB104" s="81"/>
      <c r="TZC104" s="81"/>
      <c r="TZD104" s="81"/>
      <c r="TZE104" s="81"/>
      <c r="TZF104" s="81"/>
      <c r="TZG104" s="81"/>
      <c r="TZH104" s="81"/>
      <c r="TZI104" s="81"/>
      <c r="TZJ104" s="81"/>
      <c r="TZK104" s="81"/>
      <c r="TZL104" s="81"/>
      <c r="TZM104" s="81"/>
      <c r="TZN104" s="81"/>
      <c r="TZO104" s="81"/>
      <c r="TZP104" s="81"/>
      <c r="TZQ104" s="81"/>
      <c r="TZR104" s="81"/>
      <c r="TZS104" s="81"/>
      <c r="TZT104" s="81"/>
      <c r="TZU104" s="81"/>
      <c r="TZV104" s="81"/>
      <c r="TZW104" s="81"/>
      <c r="TZX104" s="81"/>
      <c r="TZY104" s="81"/>
      <c r="TZZ104" s="81"/>
      <c r="UAA104" s="81"/>
      <c r="UAB104" s="81"/>
      <c r="UAC104" s="81"/>
      <c r="UAD104" s="81"/>
      <c r="UAE104" s="81"/>
      <c r="UAF104" s="81"/>
      <c r="UAG104" s="81"/>
      <c r="UAH104" s="81"/>
      <c r="UAI104" s="81"/>
      <c r="UAJ104" s="81"/>
      <c r="UAK104" s="81"/>
      <c r="UAL104" s="81"/>
      <c r="UAM104" s="81"/>
      <c r="UAN104" s="81"/>
      <c r="UAO104" s="81"/>
      <c r="UAP104" s="81"/>
      <c r="UAQ104" s="81"/>
      <c r="UAR104" s="81"/>
      <c r="UAS104" s="81"/>
      <c r="UAT104" s="81"/>
      <c r="UAU104" s="81"/>
      <c r="UAV104" s="81"/>
      <c r="UAW104" s="81"/>
      <c r="UAX104" s="81"/>
      <c r="UAY104" s="81"/>
      <c r="UAZ104" s="81"/>
      <c r="UBA104" s="81"/>
      <c r="UBB104" s="81"/>
      <c r="UBC104" s="81"/>
      <c r="UBD104" s="81"/>
      <c r="UBE104" s="81"/>
      <c r="UBF104" s="81"/>
      <c r="UBG104" s="81"/>
      <c r="UBH104" s="81"/>
      <c r="UBI104" s="81"/>
      <c r="UBJ104" s="81"/>
      <c r="UBK104" s="81"/>
      <c r="UBL104" s="81"/>
      <c r="UBM104" s="81"/>
      <c r="UBN104" s="81"/>
      <c r="UBO104" s="81"/>
      <c r="UBP104" s="81"/>
      <c r="UBQ104" s="81"/>
      <c r="UBR104" s="81"/>
      <c r="UBS104" s="81"/>
      <c r="UBT104" s="81"/>
      <c r="UBU104" s="81"/>
      <c r="UBV104" s="81"/>
      <c r="UBW104" s="81"/>
      <c r="UBX104" s="81"/>
      <c r="UBY104" s="81"/>
      <c r="UBZ104" s="81"/>
      <c r="UCA104" s="81"/>
      <c r="UCB104" s="81"/>
      <c r="UCC104" s="81"/>
      <c r="UCD104" s="81"/>
      <c r="UCE104" s="81"/>
      <c r="UCF104" s="81"/>
      <c r="UCG104" s="81"/>
      <c r="UCH104" s="81"/>
      <c r="UCI104" s="81"/>
      <c r="UCJ104" s="81"/>
      <c r="UCK104" s="81"/>
      <c r="UCL104" s="81"/>
      <c r="UCM104" s="81"/>
      <c r="UCN104" s="81"/>
      <c r="UCO104" s="81"/>
      <c r="UCP104" s="81"/>
      <c r="UCQ104" s="81"/>
      <c r="UCR104" s="81"/>
      <c r="UCS104" s="81"/>
      <c r="UCT104" s="81"/>
      <c r="UCU104" s="81"/>
      <c r="UCV104" s="81"/>
      <c r="UCW104" s="81"/>
      <c r="UCX104" s="81"/>
      <c r="UCY104" s="81"/>
      <c r="UCZ104" s="81"/>
      <c r="UDA104" s="81"/>
      <c r="UDB104" s="81"/>
      <c r="UDC104" s="81"/>
      <c r="UDD104" s="81"/>
      <c r="UDE104" s="81"/>
      <c r="UDF104" s="81"/>
      <c r="UDG104" s="81"/>
      <c r="UDH104" s="81"/>
      <c r="UDI104" s="81"/>
      <c r="UDJ104" s="81"/>
      <c r="UDK104" s="81"/>
      <c r="UDL104" s="81"/>
      <c r="UDM104" s="81"/>
      <c r="UDN104" s="81"/>
      <c r="UDO104" s="81"/>
      <c r="UDP104" s="81"/>
      <c r="UDQ104" s="81"/>
      <c r="UDR104" s="81"/>
      <c r="UDS104" s="81"/>
      <c r="UDT104" s="81"/>
      <c r="UDU104" s="81"/>
      <c r="UDV104" s="81"/>
      <c r="UDW104" s="81"/>
      <c r="UDX104" s="81"/>
      <c r="UDY104" s="81"/>
      <c r="UDZ104" s="81"/>
      <c r="UEA104" s="81"/>
      <c r="UEB104" s="81"/>
      <c r="UEC104" s="81"/>
      <c r="UED104" s="81"/>
      <c r="UEE104" s="81"/>
      <c r="UEF104" s="81"/>
      <c r="UEG104" s="81"/>
      <c r="UEH104" s="81"/>
      <c r="UEI104" s="81"/>
      <c r="UEJ104" s="81"/>
      <c r="UEK104" s="81"/>
      <c r="UEL104" s="81"/>
      <c r="UEM104" s="81"/>
      <c r="UEN104" s="81"/>
      <c r="UEO104" s="81"/>
      <c r="UEP104" s="81"/>
      <c r="UEQ104" s="81"/>
      <c r="UER104" s="81"/>
      <c r="UES104" s="81"/>
      <c r="UET104" s="81"/>
      <c r="UEU104" s="81"/>
      <c r="UEV104" s="81"/>
      <c r="UEW104" s="81"/>
      <c r="UEX104" s="81"/>
      <c r="UEY104" s="81"/>
      <c r="UEZ104" s="81"/>
      <c r="UFA104" s="81"/>
      <c r="UFB104" s="81"/>
      <c r="UFC104" s="81"/>
      <c r="UFD104" s="81"/>
      <c r="UFE104" s="81"/>
      <c r="UFF104" s="81"/>
      <c r="UFG104" s="81"/>
      <c r="UFH104" s="81"/>
      <c r="UFI104" s="81"/>
      <c r="UFJ104" s="81"/>
      <c r="UFK104" s="81"/>
      <c r="UFL104" s="81"/>
      <c r="UFM104" s="81"/>
      <c r="UFN104" s="81"/>
      <c r="UFO104" s="81"/>
      <c r="UFP104" s="81"/>
      <c r="UFQ104" s="81"/>
      <c r="UFR104" s="81"/>
      <c r="UFS104" s="81"/>
      <c r="UFT104" s="81"/>
      <c r="UFU104" s="81"/>
      <c r="UFV104" s="81"/>
      <c r="UFW104" s="81"/>
      <c r="UFX104" s="81"/>
      <c r="UFY104" s="81"/>
      <c r="UFZ104" s="81"/>
      <c r="UGA104" s="81"/>
      <c r="UGB104" s="81"/>
      <c r="UGC104" s="81"/>
      <c r="UGD104" s="81"/>
      <c r="UGE104" s="81"/>
      <c r="UGF104" s="81"/>
      <c r="UGG104" s="81"/>
      <c r="UGH104" s="81"/>
      <c r="UGI104" s="81"/>
      <c r="UGJ104" s="81"/>
      <c r="UGK104" s="81"/>
      <c r="UGL104" s="81"/>
      <c r="UGM104" s="81"/>
      <c r="UGN104" s="81"/>
      <c r="UGO104" s="81"/>
      <c r="UGP104" s="81"/>
      <c r="UGQ104" s="81"/>
      <c r="UGR104" s="81"/>
      <c r="UGS104" s="81"/>
      <c r="UGT104" s="81"/>
      <c r="UGU104" s="81"/>
      <c r="UGV104" s="81"/>
      <c r="UGW104" s="81"/>
      <c r="UGX104" s="81"/>
      <c r="UGY104" s="81"/>
      <c r="UGZ104" s="81"/>
      <c r="UHA104" s="81"/>
      <c r="UHB104" s="81"/>
      <c r="UHC104" s="81"/>
      <c r="UHD104" s="81"/>
      <c r="UHE104" s="81"/>
      <c r="UHF104" s="81"/>
      <c r="UHG104" s="81"/>
      <c r="UHH104" s="81"/>
      <c r="UHI104" s="81"/>
      <c r="UHJ104" s="81"/>
      <c r="UHK104" s="81"/>
      <c r="UHL104" s="81"/>
      <c r="UHM104" s="81"/>
      <c r="UHN104" s="81"/>
      <c r="UHO104" s="81"/>
      <c r="UHP104" s="81"/>
      <c r="UHQ104" s="81"/>
      <c r="UHR104" s="81"/>
      <c r="UHS104" s="81"/>
      <c r="UHT104" s="81"/>
      <c r="UHU104" s="81"/>
      <c r="UHV104" s="81"/>
      <c r="UHW104" s="81"/>
      <c r="UHX104" s="81"/>
      <c r="UHY104" s="81"/>
      <c r="UHZ104" s="81"/>
      <c r="UIA104" s="81"/>
      <c r="UIB104" s="81"/>
      <c r="UIC104" s="81"/>
      <c r="UID104" s="81"/>
      <c r="UIE104" s="81"/>
      <c r="UIF104" s="81"/>
      <c r="UIG104" s="81"/>
      <c r="UIH104" s="81"/>
      <c r="UII104" s="81"/>
      <c r="UIJ104" s="81"/>
      <c r="UIK104" s="81"/>
      <c r="UIL104" s="81"/>
      <c r="UIM104" s="81"/>
      <c r="UIN104" s="81"/>
      <c r="UIO104" s="81"/>
      <c r="UIP104" s="81"/>
      <c r="UIQ104" s="81"/>
      <c r="UIR104" s="81"/>
      <c r="UIS104" s="81"/>
      <c r="UIT104" s="81"/>
      <c r="UIU104" s="81"/>
      <c r="UIV104" s="81"/>
      <c r="UIW104" s="81"/>
      <c r="UIX104" s="81"/>
      <c r="UIY104" s="81"/>
      <c r="UIZ104" s="81"/>
      <c r="UJA104" s="81"/>
      <c r="UJB104" s="81"/>
      <c r="UJC104" s="81"/>
      <c r="UJD104" s="81"/>
      <c r="UJE104" s="81"/>
      <c r="UJF104" s="81"/>
      <c r="UJG104" s="81"/>
      <c r="UJH104" s="81"/>
      <c r="UJI104" s="81"/>
      <c r="UJJ104" s="81"/>
      <c r="UJK104" s="81"/>
      <c r="UJL104" s="81"/>
      <c r="UJM104" s="81"/>
      <c r="UJN104" s="81"/>
      <c r="UJO104" s="81"/>
      <c r="UJP104" s="81"/>
      <c r="UJQ104" s="81"/>
      <c r="UJR104" s="81"/>
      <c r="UJS104" s="81"/>
      <c r="UJT104" s="81"/>
      <c r="UJU104" s="81"/>
      <c r="UJV104" s="81"/>
      <c r="UJW104" s="81"/>
      <c r="UJX104" s="81"/>
      <c r="UJY104" s="81"/>
      <c r="UJZ104" s="81"/>
      <c r="UKA104" s="81"/>
      <c r="UKB104" s="81"/>
      <c r="UKC104" s="81"/>
      <c r="UKD104" s="81"/>
      <c r="UKE104" s="81"/>
      <c r="UKF104" s="81"/>
      <c r="UKG104" s="81"/>
      <c r="UKH104" s="81"/>
      <c r="UKI104" s="81"/>
      <c r="UKJ104" s="81"/>
      <c r="UKK104" s="81"/>
      <c r="UKL104" s="81"/>
      <c r="UKM104" s="81"/>
      <c r="UKN104" s="81"/>
      <c r="UKO104" s="81"/>
      <c r="UKP104" s="81"/>
      <c r="UKQ104" s="81"/>
      <c r="UKR104" s="81"/>
      <c r="UKS104" s="81"/>
      <c r="UKT104" s="81"/>
      <c r="UKU104" s="81"/>
      <c r="UKV104" s="81"/>
      <c r="UKW104" s="81"/>
      <c r="UKX104" s="81"/>
      <c r="UKY104" s="81"/>
      <c r="UKZ104" s="81"/>
      <c r="ULA104" s="81"/>
      <c r="ULB104" s="81"/>
      <c r="ULC104" s="81"/>
      <c r="ULD104" s="81"/>
      <c r="ULE104" s="81"/>
      <c r="ULF104" s="81"/>
      <c r="ULG104" s="81"/>
      <c r="ULH104" s="81"/>
      <c r="ULI104" s="81"/>
      <c r="ULJ104" s="81"/>
      <c r="ULK104" s="81"/>
      <c r="ULL104" s="81"/>
      <c r="ULM104" s="81"/>
      <c r="ULN104" s="81"/>
      <c r="ULO104" s="81"/>
      <c r="ULP104" s="81"/>
      <c r="ULQ104" s="81"/>
      <c r="ULR104" s="81"/>
      <c r="ULS104" s="81"/>
      <c r="ULT104" s="81"/>
      <c r="ULU104" s="81"/>
      <c r="ULV104" s="81"/>
      <c r="ULW104" s="81"/>
      <c r="ULX104" s="81"/>
      <c r="ULY104" s="81"/>
      <c r="ULZ104" s="81"/>
      <c r="UMA104" s="81"/>
      <c r="UMB104" s="81"/>
      <c r="UMC104" s="81"/>
      <c r="UMD104" s="81"/>
      <c r="UME104" s="81"/>
      <c r="UMF104" s="81"/>
      <c r="UMG104" s="81"/>
      <c r="UMH104" s="81"/>
      <c r="UMI104" s="81"/>
      <c r="UMJ104" s="81"/>
      <c r="UMK104" s="81"/>
      <c r="UML104" s="81"/>
      <c r="UMM104" s="81"/>
      <c r="UMN104" s="81"/>
      <c r="UMO104" s="81"/>
      <c r="UMP104" s="81"/>
      <c r="UMQ104" s="81"/>
      <c r="UMR104" s="81"/>
      <c r="UMS104" s="81"/>
      <c r="UMT104" s="81"/>
      <c r="UMU104" s="81"/>
      <c r="UMV104" s="81"/>
      <c r="UMW104" s="81"/>
      <c r="UMX104" s="81"/>
      <c r="UMY104" s="81"/>
      <c r="UMZ104" s="81"/>
      <c r="UNA104" s="81"/>
      <c r="UNB104" s="81"/>
      <c r="UNC104" s="81"/>
      <c r="UND104" s="81"/>
      <c r="UNE104" s="81"/>
      <c r="UNF104" s="81"/>
      <c r="UNG104" s="81"/>
      <c r="UNH104" s="81"/>
      <c r="UNI104" s="81"/>
      <c r="UNJ104" s="81"/>
      <c r="UNK104" s="81"/>
      <c r="UNL104" s="81"/>
      <c r="UNM104" s="81"/>
      <c r="UNN104" s="81"/>
      <c r="UNO104" s="81"/>
      <c r="UNP104" s="81"/>
      <c r="UNQ104" s="81"/>
      <c r="UNR104" s="81"/>
      <c r="UNS104" s="81"/>
      <c r="UNT104" s="81"/>
      <c r="UNU104" s="81"/>
      <c r="UNV104" s="81"/>
      <c r="UNW104" s="81"/>
      <c r="UNX104" s="81"/>
      <c r="UNY104" s="81"/>
      <c r="UNZ104" s="81"/>
      <c r="UOA104" s="81"/>
      <c r="UOB104" s="81"/>
      <c r="UOC104" s="81"/>
      <c r="UOD104" s="81"/>
      <c r="UOE104" s="81"/>
      <c r="UOF104" s="81"/>
      <c r="UOG104" s="81"/>
      <c r="UOH104" s="81"/>
      <c r="UOI104" s="81"/>
      <c r="UOJ104" s="81"/>
      <c r="UOK104" s="81"/>
      <c r="UOL104" s="81"/>
      <c r="UOM104" s="81"/>
      <c r="UON104" s="81"/>
      <c r="UOO104" s="81"/>
      <c r="UOP104" s="81"/>
      <c r="UOQ104" s="81"/>
      <c r="UOR104" s="81"/>
      <c r="UOS104" s="81"/>
      <c r="UOT104" s="81"/>
      <c r="UOU104" s="81"/>
      <c r="UOV104" s="81"/>
      <c r="UOW104" s="81"/>
      <c r="UOX104" s="81"/>
      <c r="UOY104" s="81"/>
      <c r="UOZ104" s="81"/>
      <c r="UPA104" s="81"/>
      <c r="UPB104" s="81"/>
      <c r="UPC104" s="81"/>
      <c r="UPD104" s="81"/>
      <c r="UPE104" s="81"/>
      <c r="UPF104" s="81"/>
      <c r="UPG104" s="81"/>
      <c r="UPH104" s="81"/>
      <c r="UPI104" s="81"/>
      <c r="UPJ104" s="81"/>
      <c r="UPK104" s="81"/>
      <c r="UPL104" s="81"/>
      <c r="UPM104" s="81"/>
      <c r="UPN104" s="81"/>
      <c r="UPO104" s="81"/>
      <c r="UPP104" s="81"/>
      <c r="UPQ104" s="81"/>
      <c r="UPR104" s="81"/>
      <c r="UPS104" s="81"/>
      <c r="UPT104" s="81"/>
      <c r="UPU104" s="81"/>
      <c r="UPV104" s="81"/>
      <c r="UPW104" s="81"/>
      <c r="UPX104" s="81"/>
      <c r="UPY104" s="81"/>
      <c r="UPZ104" s="81"/>
      <c r="UQA104" s="81"/>
      <c r="UQB104" s="81"/>
      <c r="UQC104" s="81"/>
      <c r="UQD104" s="81"/>
      <c r="UQE104" s="81"/>
      <c r="UQF104" s="81"/>
      <c r="UQG104" s="81"/>
      <c r="UQH104" s="81"/>
      <c r="UQI104" s="81"/>
      <c r="UQJ104" s="81"/>
      <c r="UQK104" s="81"/>
      <c r="UQL104" s="81"/>
      <c r="UQM104" s="81"/>
      <c r="UQN104" s="81"/>
      <c r="UQO104" s="81"/>
      <c r="UQP104" s="81"/>
      <c r="UQQ104" s="81"/>
      <c r="UQR104" s="81"/>
      <c r="UQS104" s="81"/>
      <c r="UQT104" s="81"/>
      <c r="UQU104" s="81"/>
      <c r="UQV104" s="81"/>
      <c r="UQW104" s="81"/>
      <c r="UQX104" s="81"/>
      <c r="UQY104" s="81"/>
      <c r="UQZ104" s="81"/>
      <c r="URA104" s="81"/>
      <c r="URB104" s="81"/>
      <c r="URC104" s="81"/>
      <c r="URD104" s="81"/>
      <c r="URE104" s="81"/>
      <c r="URF104" s="81"/>
      <c r="URG104" s="81"/>
      <c r="URH104" s="81"/>
      <c r="URI104" s="81"/>
      <c r="URJ104" s="81"/>
      <c r="URK104" s="81"/>
      <c r="URL104" s="81"/>
      <c r="URM104" s="81"/>
      <c r="URN104" s="81"/>
      <c r="URO104" s="81"/>
      <c r="URP104" s="81"/>
      <c r="URQ104" s="81"/>
      <c r="URR104" s="81"/>
      <c r="URS104" s="81"/>
      <c r="URT104" s="81"/>
      <c r="URU104" s="81"/>
      <c r="URV104" s="81"/>
      <c r="URW104" s="81"/>
      <c r="URX104" s="81"/>
      <c r="URY104" s="81"/>
      <c r="URZ104" s="81"/>
      <c r="USA104" s="81"/>
      <c r="USB104" s="81"/>
      <c r="USC104" s="81"/>
      <c r="USD104" s="81"/>
      <c r="USE104" s="81"/>
      <c r="USF104" s="81"/>
      <c r="USG104" s="81"/>
      <c r="USH104" s="81"/>
      <c r="USI104" s="81"/>
      <c r="USJ104" s="81"/>
      <c r="USK104" s="81"/>
      <c r="USL104" s="81"/>
      <c r="USM104" s="81"/>
      <c r="USN104" s="81"/>
      <c r="USO104" s="81"/>
      <c r="USP104" s="81"/>
      <c r="USQ104" s="81"/>
      <c r="USR104" s="81"/>
      <c r="USS104" s="81"/>
      <c r="UST104" s="81"/>
      <c r="USU104" s="81"/>
      <c r="USV104" s="81"/>
      <c r="USW104" s="81"/>
      <c r="USX104" s="81"/>
      <c r="USY104" s="81"/>
      <c r="USZ104" s="81"/>
      <c r="UTA104" s="81"/>
      <c r="UTB104" s="81"/>
      <c r="UTC104" s="81"/>
      <c r="UTD104" s="81"/>
      <c r="UTE104" s="81"/>
      <c r="UTF104" s="81"/>
      <c r="UTG104" s="81"/>
      <c r="UTH104" s="81"/>
      <c r="UTI104" s="81"/>
      <c r="UTJ104" s="81"/>
      <c r="UTK104" s="81"/>
      <c r="UTL104" s="81"/>
      <c r="UTM104" s="81"/>
      <c r="UTN104" s="81"/>
      <c r="UTO104" s="81"/>
      <c r="UTP104" s="81"/>
      <c r="UTQ104" s="81"/>
      <c r="UTR104" s="81"/>
      <c r="UTS104" s="81"/>
      <c r="UTT104" s="81"/>
      <c r="UTU104" s="81"/>
      <c r="UTV104" s="81"/>
      <c r="UTW104" s="81"/>
      <c r="UTX104" s="81"/>
      <c r="UTY104" s="81"/>
      <c r="UTZ104" s="81"/>
      <c r="UUA104" s="81"/>
      <c r="UUB104" s="81"/>
      <c r="UUC104" s="81"/>
      <c r="UUD104" s="81"/>
      <c r="UUE104" s="81"/>
      <c r="UUF104" s="81"/>
      <c r="UUG104" s="81"/>
      <c r="UUH104" s="81"/>
      <c r="UUI104" s="81"/>
      <c r="UUJ104" s="81"/>
      <c r="UUK104" s="81"/>
      <c r="UUL104" s="81"/>
      <c r="UUM104" s="81"/>
      <c r="UUN104" s="81"/>
      <c r="UUO104" s="81"/>
      <c r="UUP104" s="81"/>
      <c r="UUQ104" s="81"/>
      <c r="UUR104" s="81"/>
      <c r="UUS104" s="81"/>
      <c r="UUT104" s="81"/>
      <c r="UUU104" s="81"/>
      <c r="UUV104" s="81"/>
      <c r="UUW104" s="81"/>
      <c r="UUX104" s="81"/>
      <c r="UUY104" s="81"/>
      <c r="UUZ104" s="81"/>
      <c r="UVA104" s="81"/>
      <c r="UVB104" s="81"/>
      <c r="UVC104" s="81"/>
      <c r="UVD104" s="81"/>
      <c r="UVE104" s="81"/>
      <c r="UVF104" s="81"/>
      <c r="UVG104" s="81"/>
      <c r="UVH104" s="81"/>
      <c r="UVI104" s="81"/>
      <c r="UVJ104" s="81"/>
      <c r="UVK104" s="81"/>
      <c r="UVL104" s="81"/>
      <c r="UVM104" s="81"/>
      <c r="UVN104" s="81"/>
      <c r="UVO104" s="81"/>
      <c r="UVP104" s="81"/>
      <c r="UVQ104" s="81"/>
      <c r="UVR104" s="81"/>
      <c r="UVS104" s="81"/>
      <c r="UVT104" s="81"/>
      <c r="UVU104" s="81"/>
      <c r="UVV104" s="81"/>
      <c r="UVW104" s="81"/>
      <c r="UVX104" s="81"/>
      <c r="UVY104" s="81"/>
      <c r="UVZ104" s="81"/>
      <c r="UWA104" s="81"/>
      <c r="UWB104" s="81"/>
      <c r="UWC104" s="81"/>
      <c r="UWD104" s="81"/>
      <c r="UWE104" s="81"/>
      <c r="UWF104" s="81"/>
      <c r="UWG104" s="81"/>
      <c r="UWH104" s="81"/>
      <c r="UWI104" s="81"/>
      <c r="UWJ104" s="81"/>
      <c r="UWK104" s="81"/>
      <c r="UWL104" s="81"/>
      <c r="UWM104" s="81"/>
      <c r="UWN104" s="81"/>
      <c r="UWO104" s="81"/>
      <c r="UWP104" s="81"/>
      <c r="UWQ104" s="81"/>
      <c r="UWR104" s="81"/>
      <c r="UWS104" s="81"/>
      <c r="UWT104" s="81"/>
      <c r="UWU104" s="81"/>
      <c r="UWV104" s="81"/>
      <c r="UWW104" s="81"/>
      <c r="UWX104" s="81"/>
      <c r="UWY104" s="81"/>
      <c r="UWZ104" s="81"/>
      <c r="UXA104" s="81"/>
      <c r="UXB104" s="81"/>
      <c r="UXC104" s="81"/>
      <c r="UXD104" s="81"/>
      <c r="UXE104" s="81"/>
      <c r="UXF104" s="81"/>
      <c r="UXG104" s="81"/>
      <c r="UXH104" s="81"/>
      <c r="UXI104" s="81"/>
      <c r="UXJ104" s="81"/>
      <c r="UXK104" s="81"/>
      <c r="UXL104" s="81"/>
      <c r="UXM104" s="81"/>
      <c r="UXN104" s="81"/>
      <c r="UXO104" s="81"/>
      <c r="UXP104" s="81"/>
      <c r="UXQ104" s="81"/>
      <c r="UXR104" s="81"/>
      <c r="UXS104" s="81"/>
      <c r="UXT104" s="81"/>
      <c r="UXU104" s="81"/>
      <c r="UXV104" s="81"/>
      <c r="UXW104" s="81"/>
      <c r="UXX104" s="81"/>
      <c r="UXY104" s="81"/>
      <c r="UXZ104" s="81"/>
      <c r="UYA104" s="81"/>
      <c r="UYB104" s="81"/>
      <c r="UYC104" s="81"/>
      <c r="UYD104" s="81"/>
      <c r="UYE104" s="81"/>
      <c r="UYF104" s="81"/>
      <c r="UYG104" s="81"/>
      <c r="UYH104" s="81"/>
      <c r="UYI104" s="81"/>
      <c r="UYJ104" s="81"/>
      <c r="UYK104" s="81"/>
      <c r="UYL104" s="81"/>
      <c r="UYM104" s="81"/>
      <c r="UYN104" s="81"/>
      <c r="UYO104" s="81"/>
      <c r="UYP104" s="81"/>
      <c r="UYQ104" s="81"/>
      <c r="UYR104" s="81"/>
      <c r="UYS104" s="81"/>
      <c r="UYT104" s="81"/>
      <c r="UYU104" s="81"/>
      <c r="UYV104" s="81"/>
      <c r="UYW104" s="81"/>
      <c r="UYX104" s="81"/>
      <c r="UYY104" s="81"/>
      <c r="UYZ104" s="81"/>
      <c r="UZA104" s="81"/>
      <c r="UZB104" s="81"/>
      <c r="UZC104" s="81"/>
      <c r="UZD104" s="81"/>
      <c r="UZE104" s="81"/>
      <c r="UZF104" s="81"/>
      <c r="UZG104" s="81"/>
      <c r="UZH104" s="81"/>
      <c r="UZI104" s="81"/>
      <c r="UZJ104" s="81"/>
      <c r="UZK104" s="81"/>
      <c r="UZL104" s="81"/>
      <c r="UZM104" s="81"/>
      <c r="UZN104" s="81"/>
      <c r="UZO104" s="81"/>
      <c r="UZP104" s="81"/>
      <c r="UZQ104" s="81"/>
      <c r="UZR104" s="81"/>
      <c r="UZS104" s="81"/>
      <c r="UZT104" s="81"/>
      <c r="UZU104" s="81"/>
      <c r="UZV104" s="81"/>
      <c r="UZW104" s="81"/>
      <c r="UZX104" s="81"/>
      <c r="UZY104" s="81"/>
      <c r="UZZ104" s="81"/>
      <c r="VAA104" s="81"/>
      <c r="VAB104" s="81"/>
      <c r="VAC104" s="81"/>
      <c r="VAD104" s="81"/>
      <c r="VAE104" s="81"/>
      <c r="VAF104" s="81"/>
      <c r="VAG104" s="81"/>
      <c r="VAH104" s="81"/>
      <c r="VAI104" s="81"/>
      <c r="VAJ104" s="81"/>
      <c r="VAK104" s="81"/>
      <c r="VAL104" s="81"/>
      <c r="VAM104" s="81"/>
      <c r="VAN104" s="81"/>
      <c r="VAO104" s="81"/>
      <c r="VAP104" s="81"/>
      <c r="VAQ104" s="81"/>
      <c r="VAR104" s="81"/>
      <c r="VAS104" s="81"/>
      <c r="VAT104" s="81"/>
      <c r="VAU104" s="81"/>
      <c r="VAV104" s="81"/>
      <c r="VAW104" s="81"/>
      <c r="VAX104" s="81"/>
      <c r="VAY104" s="81"/>
      <c r="VAZ104" s="81"/>
      <c r="VBA104" s="81"/>
      <c r="VBB104" s="81"/>
      <c r="VBC104" s="81"/>
      <c r="VBD104" s="81"/>
      <c r="VBE104" s="81"/>
      <c r="VBF104" s="81"/>
      <c r="VBG104" s="81"/>
      <c r="VBH104" s="81"/>
      <c r="VBI104" s="81"/>
      <c r="VBJ104" s="81"/>
      <c r="VBK104" s="81"/>
      <c r="VBL104" s="81"/>
      <c r="VBM104" s="81"/>
      <c r="VBN104" s="81"/>
      <c r="VBO104" s="81"/>
      <c r="VBP104" s="81"/>
      <c r="VBQ104" s="81"/>
      <c r="VBR104" s="81"/>
      <c r="VBS104" s="81"/>
      <c r="VBT104" s="81"/>
      <c r="VBU104" s="81"/>
      <c r="VBV104" s="81"/>
      <c r="VBW104" s="81"/>
      <c r="VBX104" s="81"/>
      <c r="VBY104" s="81"/>
      <c r="VBZ104" s="81"/>
      <c r="VCA104" s="81"/>
      <c r="VCB104" s="81"/>
      <c r="VCC104" s="81"/>
      <c r="VCD104" s="81"/>
      <c r="VCE104" s="81"/>
      <c r="VCF104" s="81"/>
      <c r="VCG104" s="81"/>
      <c r="VCH104" s="81"/>
      <c r="VCI104" s="81"/>
      <c r="VCJ104" s="81"/>
      <c r="VCK104" s="81"/>
      <c r="VCL104" s="81"/>
      <c r="VCM104" s="81"/>
      <c r="VCN104" s="81"/>
      <c r="VCO104" s="81"/>
      <c r="VCP104" s="81"/>
      <c r="VCQ104" s="81"/>
      <c r="VCR104" s="81"/>
      <c r="VCS104" s="81"/>
      <c r="VCT104" s="81"/>
      <c r="VCU104" s="81"/>
      <c r="VCV104" s="81"/>
      <c r="VCW104" s="81"/>
      <c r="VCX104" s="81"/>
      <c r="VCY104" s="81"/>
      <c r="VCZ104" s="81"/>
      <c r="VDA104" s="81"/>
      <c r="VDB104" s="81"/>
      <c r="VDC104" s="81"/>
      <c r="VDD104" s="81"/>
      <c r="VDE104" s="81"/>
      <c r="VDF104" s="81"/>
      <c r="VDG104" s="81"/>
      <c r="VDH104" s="81"/>
      <c r="VDI104" s="81"/>
      <c r="VDJ104" s="81"/>
      <c r="VDK104" s="81"/>
      <c r="VDL104" s="81"/>
      <c r="VDM104" s="81"/>
      <c r="VDN104" s="81"/>
      <c r="VDO104" s="81"/>
      <c r="VDP104" s="81"/>
      <c r="VDQ104" s="81"/>
      <c r="VDR104" s="81"/>
      <c r="VDS104" s="81"/>
      <c r="VDT104" s="81"/>
      <c r="VDU104" s="81"/>
      <c r="VDV104" s="81"/>
      <c r="VDW104" s="81"/>
      <c r="VDX104" s="81"/>
      <c r="VDY104" s="81"/>
      <c r="VDZ104" s="81"/>
      <c r="VEA104" s="81"/>
      <c r="VEB104" s="81"/>
      <c r="VEC104" s="81"/>
      <c r="VED104" s="81"/>
      <c r="VEE104" s="81"/>
      <c r="VEF104" s="81"/>
      <c r="VEG104" s="81"/>
      <c r="VEH104" s="81"/>
      <c r="VEI104" s="81"/>
      <c r="VEJ104" s="81"/>
      <c r="VEK104" s="81"/>
      <c r="VEL104" s="81"/>
      <c r="VEM104" s="81"/>
      <c r="VEN104" s="81"/>
      <c r="VEO104" s="81"/>
      <c r="VEP104" s="81"/>
      <c r="VEQ104" s="81"/>
      <c r="VER104" s="81"/>
      <c r="VES104" s="81"/>
      <c r="VET104" s="81"/>
      <c r="VEU104" s="81"/>
      <c r="VEV104" s="81"/>
      <c r="VEW104" s="81"/>
      <c r="VEX104" s="81"/>
      <c r="VEY104" s="81"/>
      <c r="VEZ104" s="81"/>
      <c r="VFA104" s="81"/>
      <c r="VFB104" s="81"/>
      <c r="VFC104" s="81"/>
      <c r="VFD104" s="81"/>
      <c r="VFE104" s="81"/>
      <c r="VFF104" s="81"/>
      <c r="VFG104" s="81"/>
      <c r="VFH104" s="81"/>
      <c r="VFI104" s="81"/>
      <c r="VFJ104" s="81"/>
      <c r="VFK104" s="81"/>
      <c r="VFL104" s="81"/>
      <c r="VFM104" s="81"/>
      <c r="VFN104" s="81"/>
      <c r="VFO104" s="81"/>
      <c r="VFP104" s="81"/>
      <c r="VFQ104" s="81"/>
      <c r="VFR104" s="81"/>
      <c r="VFS104" s="81"/>
      <c r="VFT104" s="81"/>
      <c r="VFU104" s="81"/>
      <c r="VFV104" s="81"/>
      <c r="VFW104" s="81"/>
      <c r="VFX104" s="81"/>
      <c r="VFY104" s="81"/>
      <c r="VFZ104" s="81"/>
      <c r="VGA104" s="81"/>
      <c r="VGB104" s="81"/>
      <c r="VGC104" s="81"/>
      <c r="VGD104" s="81"/>
      <c r="VGE104" s="81"/>
      <c r="VGF104" s="81"/>
      <c r="VGG104" s="81"/>
      <c r="VGH104" s="81"/>
      <c r="VGI104" s="81"/>
      <c r="VGJ104" s="81"/>
      <c r="VGK104" s="81"/>
      <c r="VGL104" s="81"/>
      <c r="VGM104" s="81"/>
      <c r="VGN104" s="81"/>
      <c r="VGO104" s="81"/>
      <c r="VGP104" s="81"/>
      <c r="VGQ104" s="81"/>
      <c r="VGR104" s="81"/>
      <c r="VGS104" s="81"/>
      <c r="VGT104" s="81"/>
      <c r="VGU104" s="81"/>
      <c r="VGV104" s="81"/>
      <c r="VGW104" s="81"/>
      <c r="VGX104" s="81"/>
      <c r="VGY104" s="81"/>
      <c r="VGZ104" s="81"/>
      <c r="VHA104" s="81"/>
      <c r="VHB104" s="81"/>
      <c r="VHC104" s="81"/>
      <c r="VHD104" s="81"/>
      <c r="VHE104" s="81"/>
      <c r="VHF104" s="81"/>
      <c r="VHG104" s="81"/>
      <c r="VHH104" s="81"/>
      <c r="VHI104" s="81"/>
      <c r="VHJ104" s="81"/>
      <c r="VHK104" s="81"/>
      <c r="VHL104" s="81"/>
      <c r="VHM104" s="81"/>
      <c r="VHN104" s="81"/>
      <c r="VHO104" s="81"/>
      <c r="VHP104" s="81"/>
      <c r="VHQ104" s="81"/>
      <c r="VHR104" s="81"/>
      <c r="VHS104" s="81"/>
      <c r="VHT104" s="81"/>
      <c r="VHU104" s="81"/>
      <c r="VHV104" s="81"/>
      <c r="VHW104" s="81"/>
      <c r="VHX104" s="81"/>
      <c r="VHY104" s="81"/>
      <c r="VHZ104" s="81"/>
      <c r="VIA104" s="81"/>
      <c r="VIB104" s="81"/>
      <c r="VIC104" s="81"/>
      <c r="VID104" s="81"/>
      <c r="VIE104" s="81"/>
      <c r="VIF104" s="81"/>
      <c r="VIG104" s="81"/>
      <c r="VIH104" s="81"/>
      <c r="VII104" s="81"/>
      <c r="VIJ104" s="81"/>
      <c r="VIK104" s="81"/>
      <c r="VIL104" s="81"/>
      <c r="VIM104" s="81"/>
      <c r="VIN104" s="81"/>
      <c r="VIO104" s="81"/>
      <c r="VIP104" s="81"/>
      <c r="VIQ104" s="81"/>
      <c r="VIR104" s="81"/>
      <c r="VIS104" s="81"/>
      <c r="VIT104" s="81"/>
      <c r="VIU104" s="81"/>
      <c r="VIV104" s="81"/>
      <c r="VIW104" s="81"/>
      <c r="VIX104" s="81"/>
      <c r="VIY104" s="81"/>
      <c r="VIZ104" s="81"/>
      <c r="VJA104" s="81"/>
      <c r="VJB104" s="81"/>
      <c r="VJC104" s="81"/>
      <c r="VJD104" s="81"/>
      <c r="VJE104" s="81"/>
      <c r="VJF104" s="81"/>
      <c r="VJG104" s="81"/>
      <c r="VJH104" s="81"/>
      <c r="VJI104" s="81"/>
      <c r="VJJ104" s="81"/>
      <c r="VJK104" s="81"/>
      <c r="VJL104" s="81"/>
      <c r="VJM104" s="81"/>
      <c r="VJN104" s="81"/>
      <c r="VJO104" s="81"/>
      <c r="VJP104" s="81"/>
      <c r="VJQ104" s="81"/>
      <c r="VJR104" s="81"/>
      <c r="VJS104" s="81"/>
      <c r="VJT104" s="81"/>
      <c r="VJU104" s="81"/>
      <c r="VJV104" s="81"/>
      <c r="VJW104" s="81"/>
      <c r="VJX104" s="81"/>
      <c r="VJY104" s="81"/>
      <c r="VJZ104" s="81"/>
      <c r="VKA104" s="81"/>
      <c r="VKB104" s="81"/>
      <c r="VKC104" s="81"/>
      <c r="VKD104" s="81"/>
      <c r="VKE104" s="81"/>
      <c r="VKF104" s="81"/>
      <c r="VKG104" s="81"/>
      <c r="VKH104" s="81"/>
      <c r="VKI104" s="81"/>
      <c r="VKJ104" s="81"/>
      <c r="VKK104" s="81"/>
      <c r="VKL104" s="81"/>
      <c r="VKM104" s="81"/>
      <c r="VKN104" s="81"/>
      <c r="VKO104" s="81"/>
      <c r="VKP104" s="81"/>
      <c r="VKQ104" s="81"/>
      <c r="VKR104" s="81"/>
      <c r="VKS104" s="81"/>
      <c r="VKT104" s="81"/>
      <c r="VKU104" s="81"/>
      <c r="VKV104" s="81"/>
      <c r="VKW104" s="81"/>
      <c r="VKX104" s="81"/>
      <c r="VKY104" s="81"/>
      <c r="VKZ104" s="81"/>
      <c r="VLA104" s="81"/>
      <c r="VLB104" s="81"/>
      <c r="VLC104" s="81"/>
      <c r="VLD104" s="81"/>
      <c r="VLE104" s="81"/>
      <c r="VLF104" s="81"/>
      <c r="VLG104" s="81"/>
      <c r="VLH104" s="81"/>
      <c r="VLI104" s="81"/>
      <c r="VLJ104" s="81"/>
      <c r="VLK104" s="81"/>
      <c r="VLL104" s="81"/>
      <c r="VLM104" s="81"/>
      <c r="VLN104" s="81"/>
      <c r="VLO104" s="81"/>
      <c r="VLP104" s="81"/>
      <c r="VLQ104" s="81"/>
      <c r="VLR104" s="81"/>
      <c r="VLS104" s="81"/>
      <c r="VLT104" s="81"/>
      <c r="VLU104" s="81"/>
      <c r="VLV104" s="81"/>
      <c r="VLW104" s="81"/>
      <c r="VLX104" s="81"/>
      <c r="VLY104" s="81"/>
      <c r="VLZ104" s="81"/>
      <c r="VMA104" s="81"/>
      <c r="VMB104" s="81"/>
      <c r="VMC104" s="81"/>
      <c r="VMD104" s="81"/>
      <c r="VME104" s="81"/>
      <c r="VMF104" s="81"/>
      <c r="VMG104" s="81"/>
      <c r="VMH104" s="81"/>
      <c r="VMI104" s="81"/>
      <c r="VMJ104" s="81"/>
      <c r="VMK104" s="81"/>
      <c r="VML104" s="81"/>
      <c r="VMM104" s="81"/>
      <c r="VMN104" s="81"/>
      <c r="VMO104" s="81"/>
      <c r="VMP104" s="81"/>
      <c r="VMQ104" s="81"/>
      <c r="VMR104" s="81"/>
      <c r="VMS104" s="81"/>
      <c r="VMT104" s="81"/>
      <c r="VMU104" s="81"/>
      <c r="VMV104" s="81"/>
      <c r="VMW104" s="81"/>
      <c r="VMX104" s="81"/>
      <c r="VMY104" s="81"/>
      <c r="VMZ104" s="81"/>
      <c r="VNA104" s="81"/>
      <c r="VNB104" s="81"/>
      <c r="VNC104" s="81"/>
      <c r="VND104" s="81"/>
      <c r="VNE104" s="81"/>
      <c r="VNF104" s="81"/>
      <c r="VNG104" s="81"/>
      <c r="VNH104" s="81"/>
      <c r="VNI104" s="81"/>
      <c r="VNJ104" s="81"/>
      <c r="VNK104" s="81"/>
      <c r="VNL104" s="81"/>
      <c r="VNM104" s="81"/>
      <c r="VNN104" s="81"/>
      <c r="VNO104" s="81"/>
      <c r="VNP104" s="81"/>
      <c r="VNQ104" s="81"/>
      <c r="VNR104" s="81"/>
      <c r="VNS104" s="81"/>
      <c r="VNT104" s="81"/>
      <c r="VNU104" s="81"/>
      <c r="VNV104" s="81"/>
      <c r="VNW104" s="81"/>
      <c r="VNX104" s="81"/>
      <c r="VNY104" s="81"/>
      <c r="VNZ104" s="81"/>
      <c r="VOA104" s="81"/>
      <c r="VOB104" s="81"/>
      <c r="VOC104" s="81"/>
      <c r="VOD104" s="81"/>
      <c r="VOE104" s="81"/>
      <c r="VOF104" s="81"/>
      <c r="VOG104" s="81"/>
      <c r="VOH104" s="81"/>
      <c r="VOI104" s="81"/>
      <c r="VOJ104" s="81"/>
      <c r="VOK104" s="81"/>
      <c r="VOL104" s="81"/>
      <c r="VOM104" s="81"/>
      <c r="VON104" s="81"/>
      <c r="VOO104" s="81"/>
      <c r="VOP104" s="81"/>
      <c r="VOQ104" s="81"/>
      <c r="VOR104" s="81"/>
      <c r="VOS104" s="81"/>
      <c r="VOT104" s="81"/>
      <c r="VOU104" s="81"/>
      <c r="VOV104" s="81"/>
      <c r="VOW104" s="81"/>
      <c r="VOX104" s="81"/>
      <c r="VOY104" s="81"/>
      <c r="VOZ104" s="81"/>
      <c r="VPA104" s="81"/>
      <c r="VPB104" s="81"/>
      <c r="VPC104" s="81"/>
      <c r="VPD104" s="81"/>
      <c r="VPE104" s="81"/>
      <c r="VPF104" s="81"/>
      <c r="VPG104" s="81"/>
      <c r="VPH104" s="81"/>
      <c r="VPI104" s="81"/>
      <c r="VPJ104" s="81"/>
      <c r="VPK104" s="81"/>
      <c r="VPL104" s="81"/>
      <c r="VPM104" s="81"/>
      <c r="VPN104" s="81"/>
      <c r="VPO104" s="81"/>
      <c r="VPP104" s="81"/>
      <c r="VPQ104" s="81"/>
      <c r="VPR104" s="81"/>
      <c r="VPS104" s="81"/>
      <c r="VPT104" s="81"/>
      <c r="VPU104" s="81"/>
      <c r="VPV104" s="81"/>
      <c r="VPW104" s="81"/>
      <c r="VPX104" s="81"/>
      <c r="VPY104" s="81"/>
      <c r="VPZ104" s="81"/>
      <c r="VQA104" s="81"/>
      <c r="VQB104" s="81"/>
      <c r="VQC104" s="81"/>
      <c r="VQD104" s="81"/>
      <c r="VQE104" s="81"/>
      <c r="VQF104" s="81"/>
      <c r="VQG104" s="81"/>
      <c r="VQH104" s="81"/>
      <c r="VQI104" s="81"/>
      <c r="VQJ104" s="81"/>
      <c r="VQK104" s="81"/>
      <c r="VQL104" s="81"/>
      <c r="VQM104" s="81"/>
      <c r="VQN104" s="81"/>
      <c r="VQO104" s="81"/>
      <c r="VQP104" s="81"/>
      <c r="VQQ104" s="81"/>
      <c r="VQR104" s="81"/>
      <c r="VQS104" s="81"/>
      <c r="VQT104" s="81"/>
      <c r="VQU104" s="81"/>
      <c r="VQV104" s="81"/>
      <c r="VQW104" s="81"/>
      <c r="VQX104" s="81"/>
      <c r="VQY104" s="81"/>
      <c r="VQZ104" s="81"/>
      <c r="VRA104" s="81"/>
      <c r="VRB104" s="81"/>
      <c r="VRC104" s="81"/>
      <c r="VRD104" s="81"/>
      <c r="VRE104" s="81"/>
      <c r="VRF104" s="81"/>
      <c r="VRG104" s="81"/>
      <c r="VRH104" s="81"/>
      <c r="VRI104" s="81"/>
      <c r="VRJ104" s="81"/>
      <c r="VRK104" s="81"/>
      <c r="VRL104" s="81"/>
      <c r="VRM104" s="81"/>
      <c r="VRN104" s="81"/>
      <c r="VRO104" s="81"/>
      <c r="VRP104" s="81"/>
      <c r="VRQ104" s="81"/>
      <c r="VRR104" s="81"/>
      <c r="VRS104" s="81"/>
      <c r="VRT104" s="81"/>
      <c r="VRU104" s="81"/>
      <c r="VRV104" s="81"/>
      <c r="VRW104" s="81"/>
      <c r="VRX104" s="81"/>
      <c r="VRY104" s="81"/>
      <c r="VRZ104" s="81"/>
      <c r="VSA104" s="81"/>
      <c r="VSB104" s="81"/>
      <c r="VSC104" s="81"/>
      <c r="VSD104" s="81"/>
      <c r="VSE104" s="81"/>
      <c r="VSF104" s="81"/>
      <c r="VSG104" s="81"/>
      <c r="VSH104" s="81"/>
      <c r="VSI104" s="81"/>
      <c r="VSJ104" s="81"/>
      <c r="VSK104" s="81"/>
      <c r="VSL104" s="81"/>
      <c r="VSM104" s="81"/>
      <c r="VSN104" s="81"/>
      <c r="VSO104" s="81"/>
      <c r="VSP104" s="81"/>
      <c r="VSQ104" s="81"/>
      <c r="VSR104" s="81"/>
      <c r="VSS104" s="81"/>
      <c r="VST104" s="81"/>
      <c r="VSU104" s="81"/>
      <c r="VSV104" s="81"/>
      <c r="VSW104" s="81"/>
      <c r="VSX104" s="81"/>
      <c r="VSY104" s="81"/>
      <c r="VSZ104" s="81"/>
      <c r="VTA104" s="81"/>
      <c r="VTB104" s="81"/>
      <c r="VTC104" s="81"/>
      <c r="VTD104" s="81"/>
      <c r="VTE104" s="81"/>
      <c r="VTF104" s="81"/>
      <c r="VTG104" s="81"/>
      <c r="VTH104" s="81"/>
      <c r="VTI104" s="81"/>
      <c r="VTJ104" s="81"/>
      <c r="VTK104" s="81"/>
      <c r="VTL104" s="81"/>
      <c r="VTM104" s="81"/>
      <c r="VTN104" s="81"/>
      <c r="VTO104" s="81"/>
      <c r="VTP104" s="81"/>
      <c r="VTQ104" s="81"/>
      <c r="VTR104" s="81"/>
      <c r="VTS104" s="81"/>
      <c r="VTT104" s="81"/>
      <c r="VTU104" s="81"/>
      <c r="VTV104" s="81"/>
      <c r="VTW104" s="81"/>
      <c r="VTX104" s="81"/>
      <c r="VTY104" s="81"/>
      <c r="VTZ104" s="81"/>
      <c r="VUA104" s="81"/>
      <c r="VUB104" s="81"/>
      <c r="VUC104" s="81"/>
      <c r="VUD104" s="81"/>
      <c r="VUE104" s="81"/>
      <c r="VUF104" s="81"/>
      <c r="VUG104" s="81"/>
      <c r="VUH104" s="81"/>
      <c r="VUI104" s="81"/>
      <c r="VUJ104" s="81"/>
      <c r="VUK104" s="81"/>
      <c r="VUL104" s="81"/>
      <c r="VUM104" s="81"/>
      <c r="VUN104" s="81"/>
      <c r="VUO104" s="81"/>
      <c r="VUP104" s="81"/>
      <c r="VUQ104" s="81"/>
      <c r="VUR104" s="81"/>
      <c r="VUS104" s="81"/>
      <c r="VUT104" s="81"/>
      <c r="VUU104" s="81"/>
      <c r="VUV104" s="81"/>
      <c r="VUW104" s="81"/>
      <c r="VUX104" s="81"/>
      <c r="VUY104" s="81"/>
      <c r="VUZ104" s="81"/>
      <c r="VVA104" s="81"/>
      <c r="VVB104" s="81"/>
      <c r="VVC104" s="81"/>
      <c r="VVD104" s="81"/>
      <c r="VVE104" s="81"/>
      <c r="VVF104" s="81"/>
      <c r="VVG104" s="81"/>
      <c r="VVH104" s="81"/>
      <c r="VVI104" s="81"/>
      <c r="VVJ104" s="81"/>
      <c r="VVK104" s="81"/>
      <c r="VVL104" s="81"/>
      <c r="VVM104" s="81"/>
      <c r="VVN104" s="81"/>
      <c r="VVO104" s="81"/>
      <c r="VVP104" s="81"/>
      <c r="VVQ104" s="81"/>
      <c r="VVR104" s="81"/>
      <c r="VVS104" s="81"/>
      <c r="VVT104" s="81"/>
      <c r="VVU104" s="81"/>
      <c r="VVV104" s="81"/>
      <c r="VVW104" s="81"/>
      <c r="VVX104" s="81"/>
      <c r="VVY104" s="81"/>
      <c r="VVZ104" s="81"/>
      <c r="VWA104" s="81"/>
      <c r="VWB104" s="81"/>
      <c r="VWC104" s="81"/>
      <c r="VWD104" s="81"/>
      <c r="VWE104" s="81"/>
      <c r="VWF104" s="81"/>
      <c r="VWG104" s="81"/>
      <c r="VWH104" s="81"/>
      <c r="VWI104" s="81"/>
      <c r="VWJ104" s="81"/>
      <c r="VWK104" s="81"/>
      <c r="VWL104" s="81"/>
      <c r="VWM104" s="81"/>
      <c r="VWN104" s="81"/>
      <c r="VWO104" s="81"/>
      <c r="VWP104" s="81"/>
      <c r="VWQ104" s="81"/>
      <c r="VWR104" s="81"/>
      <c r="VWS104" s="81"/>
      <c r="VWT104" s="81"/>
      <c r="VWU104" s="81"/>
      <c r="VWV104" s="81"/>
      <c r="VWW104" s="81"/>
      <c r="VWX104" s="81"/>
      <c r="VWY104" s="81"/>
      <c r="VWZ104" s="81"/>
      <c r="VXA104" s="81"/>
      <c r="VXB104" s="81"/>
      <c r="VXC104" s="81"/>
      <c r="VXD104" s="81"/>
      <c r="VXE104" s="81"/>
      <c r="VXF104" s="81"/>
      <c r="VXG104" s="81"/>
      <c r="VXH104" s="81"/>
      <c r="VXI104" s="81"/>
      <c r="VXJ104" s="81"/>
      <c r="VXK104" s="81"/>
      <c r="VXL104" s="81"/>
      <c r="VXM104" s="81"/>
      <c r="VXN104" s="81"/>
      <c r="VXO104" s="81"/>
      <c r="VXP104" s="81"/>
      <c r="VXQ104" s="81"/>
      <c r="VXR104" s="81"/>
      <c r="VXS104" s="81"/>
      <c r="VXT104" s="81"/>
      <c r="VXU104" s="81"/>
      <c r="VXV104" s="81"/>
      <c r="VXW104" s="81"/>
      <c r="VXX104" s="81"/>
      <c r="VXY104" s="81"/>
      <c r="VXZ104" s="81"/>
      <c r="VYA104" s="81"/>
      <c r="VYB104" s="81"/>
      <c r="VYC104" s="81"/>
      <c r="VYD104" s="81"/>
      <c r="VYE104" s="81"/>
      <c r="VYF104" s="81"/>
      <c r="VYG104" s="81"/>
      <c r="VYH104" s="81"/>
      <c r="VYI104" s="81"/>
      <c r="VYJ104" s="81"/>
      <c r="VYK104" s="81"/>
      <c r="VYL104" s="81"/>
      <c r="VYM104" s="81"/>
      <c r="VYN104" s="81"/>
      <c r="VYO104" s="81"/>
      <c r="VYP104" s="81"/>
      <c r="VYQ104" s="81"/>
      <c r="VYR104" s="81"/>
      <c r="VYS104" s="81"/>
      <c r="VYT104" s="81"/>
      <c r="VYU104" s="81"/>
      <c r="VYV104" s="81"/>
      <c r="VYW104" s="81"/>
      <c r="VYX104" s="81"/>
      <c r="VYY104" s="81"/>
      <c r="VYZ104" s="81"/>
      <c r="VZA104" s="81"/>
      <c r="VZB104" s="81"/>
      <c r="VZC104" s="81"/>
      <c r="VZD104" s="81"/>
      <c r="VZE104" s="81"/>
      <c r="VZF104" s="81"/>
      <c r="VZG104" s="81"/>
      <c r="VZH104" s="81"/>
      <c r="VZI104" s="81"/>
      <c r="VZJ104" s="81"/>
      <c r="VZK104" s="81"/>
      <c r="VZL104" s="81"/>
      <c r="VZM104" s="81"/>
      <c r="VZN104" s="81"/>
      <c r="VZO104" s="81"/>
      <c r="VZP104" s="81"/>
      <c r="VZQ104" s="81"/>
      <c r="VZR104" s="81"/>
      <c r="VZS104" s="81"/>
      <c r="VZT104" s="81"/>
      <c r="VZU104" s="81"/>
      <c r="VZV104" s="81"/>
      <c r="VZW104" s="81"/>
      <c r="VZX104" s="81"/>
      <c r="VZY104" s="81"/>
      <c r="VZZ104" s="81"/>
      <c r="WAA104" s="81"/>
      <c r="WAB104" s="81"/>
      <c r="WAC104" s="81"/>
      <c r="WAD104" s="81"/>
      <c r="WAE104" s="81"/>
      <c r="WAF104" s="81"/>
      <c r="WAG104" s="81"/>
      <c r="WAH104" s="81"/>
      <c r="WAI104" s="81"/>
      <c r="WAJ104" s="81"/>
      <c r="WAK104" s="81"/>
      <c r="WAL104" s="81"/>
      <c r="WAM104" s="81"/>
      <c r="WAN104" s="81"/>
      <c r="WAO104" s="81"/>
      <c r="WAP104" s="81"/>
      <c r="WAQ104" s="81"/>
      <c r="WAR104" s="81"/>
      <c r="WAS104" s="81"/>
      <c r="WAT104" s="81"/>
      <c r="WAU104" s="81"/>
      <c r="WAV104" s="81"/>
      <c r="WAW104" s="81"/>
      <c r="WAX104" s="81"/>
      <c r="WAY104" s="81"/>
      <c r="WAZ104" s="81"/>
      <c r="WBA104" s="81"/>
      <c r="WBB104" s="81"/>
      <c r="WBC104" s="81"/>
      <c r="WBD104" s="81"/>
      <c r="WBE104" s="81"/>
      <c r="WBF104" s="81"/>
      <c r="WBG104" s="81"/>
      <c r="WBH104" s="81"/>
      <c r="WBI104" s="81"/>
      <c r="WBJ104" s="81"/>
      <c r="WBK104" s="81"/>
      <c r="WBL104" s="81"/>
      <c r="WBM104" s="81"/>
      <c r="WBN104" s="81"/>
      <c r="WBO104" s="81"/>
      <c r="WBP104" s="81"/>
      <c r="WBQ104" s="81"/>
      <c r="WBR104" s="81"/>
      <c r="WBS104" s="81"/>
      <c r="WBT104" s="81"/>
      <c r="WBU104" s="81"/>
      <c r="WBV104" s="81"/>
      <c r="WBW104" s="81"/>
      <c r="WBX104" s="81"/>
      <c r="WBY104" s="81"/>
      <c r="WBZ104" s="81"/>
      <c r="WCA104" s="81"/>
      <c r="WCB104" s="81"/>
      <c r="WCC104" s="81"/>
      <c r="WCD104" s="81"/>
      <c r="WCE104" s="81"/>
      <c r="WCF104" s="81"/>
      <c r="WCG104" s="81"/>
      <c r="WCH104" s="81"/>
      <c r="WCI104" s="81"/>
      <c r="WCJ104" s="81"/>
      <c r="WCK104" s="81"/>
      <c r="WCL104" s="81"/>
      <c r="WCM104" s="81"/>
      <c r="WCN104" s="81"/>
      <c r="WCO104" s="81"/>
      <c r="WCP104" s="81"/>
      <c r="WCQ104" s="81"/>
      <c r="WCR104" s="81"/>
      <c r="WCS104" s="81"/>
      <c r="WCT104" s="81"/>
      <c r="WCU104" s="81"/>
      <c r="WCV104" s="81"/>
      <c r="WCW104" s="81"/>
      <c r="WCX104" s="81"/>
      <c r="WCY104" s="81"/>
      <c r="WCZ104" s="81"/>
      <c r="WDA104" s="81"/>
      <c r="WDB104" s="81"/>
      <c r="WDC104" s="81"/>
      <c r="WDD104" s="81"/>
      <c r="WDE104" s="81"/>
      <c r="WDF104" s="81"/>
      <c r="WDG104" s="81"/>
      <c r="WDH104" s="81"/>
      <c r="WDI104" s="81"/>
      <c r="WDJ104" s="81"/>
      <c r="WDK104" s="81"/>
      <c r="WDL104" s="81"/>
      <c r="WDM104" s="81"/>
      <c r="WDN104" s="81"/>
      <c r="WDO104" s="81"/>
      <c r="WDP104" s="81"/>
      <c r="WDQ104" s="81"/>
      <c r="WDR104" s="81"/>
      <c r="WDS104" s="81"/>
      <c r="WDT104" s="81"/>
      <c r="WDU104" s="81"/>
      <c r="WDV104" s="81"/>
      <c r="WDW104" s="81"/>
      <c r="WDX104" s="81"/>
      <c r="WDY104" s="81"/>
      <c r="WDZ104" s="81"/>
      <c r="WEA104" s="81"/>
      <c r="WEB104" s="81"/>
      <c r="WEC104" s="81"/>
      <c r="WED104" s="81"/>
      <c r="WEE104" s="81"/>
      <c r="WEF104" s="81"/>
      <c r="WEG104" s="81"/>
      <c r="WEH104" s="81"/>
      <c r="WEI104" s="81"/>
      <c r="WEJ104" s="81"/>
      <c r="WEK104" s="81"/>
      <c r="WEL104" s="81"/>
      <c r="WEM104" s="81"/>
      <c r="WEN104" s="81"/>
      <c r="WEO104" s="81"/>
      <c r="WEP104" s="81"/>
      <c r="WEQ104" s="81"/>
      <c r="WER104" s="81"/>
      <c r="WES104" s="81"/>
      <c r="WET104" s="81"/>
      <c r="WEU104" s="81"/>
      <c r="WEV104" s="81"/>
      <c r="WEW104" s="81"/>
      <c r="WEX104" s="81"/>
      <c r="WEY104" s="81"/>
      <c r="WEZ104" s="81"/>
      <c r="WFA104" s="81"/>
      <c r="WFB104" s="81"/>
      <c r="WFC104" s="81"/>
      <c r="WFD104" s="81"/>
      <c r="WFE104" s="81"/>
      <c r="WFF104" s="81"/>
      <c r="WFG104" s="81"/>
      <c r="WFH104" s="81"/>
      <c r="WFI104" s="81"/>
      <c r="WFJ104" s="81"/>
      <c r="WFK104" s="81"/>
      <c r="WFL104" s="81"/>
      <c r="WFM104" s="81"/>
      <c r="WFN104" s="81"/>
      <c r="WFO104" s="81"/>
      <c r="WFP104" s="81"/>
      <c r="WFQ104" s="81"/>
      <c r="WFR104" s="81"/>
      <c r="WFS104" s="81"/>
      <c r="WFT104" s="81"/>
      <c r="WFU104" s="81"/>
      <c r="WFV104" s="81"/>
      <c r="WFW104" s="81"/>
      <c r="WFX104" s="81"/>
      <c r="WFY104" s="81"/>
      <c r="WFZ104" s="81"/>
      <c r="WGA104" s="81"/>
      <c r="WGB104" s="81"/>
      <c r="WGC104" s="81"/>
      <c r="WGD104" s="81"/>
      <c r="WGE104" s="81"/>
      <c r="WGF104" s="81"/>
      <c r="WGG104" s="81"/>
      <c r="WGH104" s="81"/>
      <c r="WGI104" s="81"/>
      <c r="WGJ104" s="81"/>
      <c r="WGK104" s="81"/>
      <c r="WGL104" s="81"/>
      <c r="WGM104" s="81"/>
      <c r="WGN104" s="81"/>
      <c r="WGO104" s="81"/>
      <c r="WGP104" s="81"/>
      <c r="WGQ104" s="81"/>
      <c r="WGR104" s="81"/>
      <c r="WGS104" s="81"/>
      <c r="WGT104" s="81"/>
      <c r="WGU104" s="81"/>
      <c r="WGV104" s="81"/>
      <c r="WGW104" s="81"/>
      <c r="WGX104" s="81"/>
      <c r="WGY104" s="81"/>
      <c r="WGZ104" s="81"/>
      <c r="WHA104" s="81"/>
      <c r="WHB104" s="81"/>
      <c r="WHC104" s="81"/>
      <c r="WHD104" s="81"/>
      <c r="WHE104" s="81"/>
      <c r="WHF104" s="81"/>
      <c r="WHG104" s="81"/>
      <c r="WHH104" s="81"/>
      <c r="WHI104" s="81"/>
      <c r="WHJ104" s="81"/>
      <c r="WHK104" s="81"/>
      <c r="WHL104" s="81"/>
      <c r="WHM104" s="81"/>
      <c r="WHN104" s="81"/>
      <c r="WHO104" s="81"/>
      <c r="WHP104" s="81"/>
      <c r="WHQ104" s="81"/>
      <c r="WHR104" s="81"/>
      <c r="WHS104" s="81"/>
      <c r="WHT104" s="81"/>
      <c r="WHU104" s="81"/>
      <c r="WHV104" s="81"/>
      <c r="WHW104" s="81"/>
      <c r="WHX104" s="81"/>
      <c r="WHY104" s="81"/>
      <c r="WHZ104" s="81"/>
      <c r="WIA104" s="81"/>
      <c r="WIB104" s="81"/>
      <c r="WIC104" s="81"/>
      <c r="WID104" s="81"/>
      <c r="WIE104" s="81"/>
      <c r="WIF104" s="81"/>
      <c r="WIG104" s="81"/>
      <c r="WIH104" s="81"/>
      <c r="WII104" s="81"/>
      <c r="WIJ104" s="81"/>
      <c r="WIK104" s="81"/>
      <c r="WIL104" s="81"/>
      <c r="WIM104" s="81"/>
      <c r="WIN104" s="81"/>
      <c r="WIO104" s="81"/>
      <c r="WIP104" s="81"/>
      <c r="WIQ104" s="81"/>
      <c r="WIR104" s="81"/>
      <c r="WIS104" s="81"/>
      <c r="WIT104" s="81"/>
      <c r="WIU104" s="81"/>
      <c r="WIV104" s="81"/>
      <c r="WIW104" s="81"/>
      <c r="WIX104" s="81"/>
      <c r="WIY104" s="81"/>
      <c r="WIZ104" s="81"/>
      <c r="WJA104" s="81"/>
      <c r="WJB104" s="81"/>
      <c r="WJC104" s="81"/>
      <c r="WJD104" s="81"/>
      <c r="WJE104" s="81"/>
      <c r="WJF104" s="81"/>
      <c r="WJG104" s="81"/>
      <c r="WJH104" s="81"/>
      <c r="WJI104" s="81"/>
      <c r="WJJ104" s="81"/>
      <c r="WJK104" s="81"/>
      <c r="WJL104" s="81"/>
      <c r="WJM104" s="81"/>
      <c r="WJN104" s="81"/>
      <c r="WJO104" s="81"/>
      <c r="WJP104" s="81"/>
      <c r="WJQ104" s="81"/>
      <c r="WJR104" s="81"/>
      <c r="WJS104" s="81"/>
      <c r="WJT104" s="81"/>
      <c r="WJU104" s="81"/>
      <c r="WJV104" s="81"/>
      <c r="WJW104" s="81"/>
      <c r="WJX104" s="81"/>
      <c r="WJY104" s="81"/>
      <c r="WJZ104" s="81"/>
      <c r="WKA104" s="81"/>
      <c r="WKB104" s="81"/>
      <c r="WKC104" s="81"/>
      <c r="WKD104" s="81"/>
      <c r="WKE104" s="81"/>
      <c r="WKF104" s="81"/>
      <c r="WKG104" s="81"/>
      <c r="WKH104" s="81"/>
      <c r="WKI104" s="81"/>
      <c r="WKJ104" s="81"/>
      <c r="WKK104" s="81"/>
      <c r="WKL104" s="81"/>
      <c r="WKM104" s="81"/>
      <c r="WKN104" s="81"/>
      <c r="WKO104" s="81"/>
      <c r="WKP104" s="81"/>
      <c r="WKQ104" s="81"/>
      <c r="WKR104" s="81"/>
      <c r="WKS104" s="81"/>
      <c r="WKT104" s="81"/>
      <c r="WKU104" s="81"/>
      <c r="WKV104" s="81"/>
      <c r="WKW104" s="81"/>
      <c r="WKX104" s="81"/>
      <c r="WKY104" s="81"/>
      <c r="WKZ104" s="81"/>
      <c r="WLA104" s="81"/>
      <c r="WLB104" s="81"/>
      <c r="WLC104" s="81"/>
      <c r="WLD104" s="81"/>
      <c r="WLE104" s="81"/>
      <c r="WLF104" s="81"/>
      <c r="WLG104" s="81"/>
      <c r="WLH104" s="81"/>
      <c r="WLI104" s="81"/>
      <c r="WLJ104" s="81"/>
      <c r="WLK104" s="81"/>
      <c r="WLL104" s="81"/>
      <c r="WLM104" s="81"/>
      <c r="WLN104" s="81"/>
      <c r="WLO104" s="81"/>
      <c r="WLP104" s="81"/>
      <c r="WLQ104" s="81"/>
      <c r="WLR104" s="81"/>
      <c r="WLS104" s="81"/>
      <c r="WLT104" s="81"/>
      <c r="WLU104" s="81"/>
      <c r="WLV104" s="81"/>
      <c r="WLW104" s="81"/>
      <c r="WLX104" s="81"/>
      <c r="WLY104" s="81"/>
      <c r="WLZ104" s="81"/>
      <c r="WMA104" s="81"/>
      <c r="WMB104" s="81"/>
      <c r="WMC104" s="81"/>
      <c r="WMD104" s="81"/>
      <c r="WME104" s="81"/>
      <c r="WMF104" s="81"/>
      <c r="WMG104" s="81"/>
      <c r="WMH104" s="81"/>
      <c r="WMI104" s="81"/>
      <c r="WMJ104" s="81"/>
      <c r="WMK104" s="81"/>
      <c r="WML104" s="81"/>
      <c r="WMM104" s="81"/>
      <c r="WMN104" s="81"/>
      <c r="WMO104" s="81"/>
      <c r="WMP104" s="81"/>
      <c r="WMQ104" s="81"/>
      <c r="WMR104" s="81"/>
      <c r="WMS104" s="81"/>
      <c r="WMT104" s="81"/>
      <c r="WMU104" s="81"/>
      <c r="WMV104" s="81"/>
      <c r="WMW104" s="81"/>
      <c r="WMX104" s="81"/>
      <c r="WMY104" s="81"/>
      <c r="WMZ104" s="81"/>
      <c r="WNA104" s="81"/>
      <c r="WNB104" s="81"/>
      <c r="WNC104" s="81"/>
      <c r="WND104" s="81"/>
      <c r="WNE104" s="81"/>
      <c r="WNF104" s="81"/>
      <c r="WNG104" s="81"/>
      <c r="WNH104" s="81"/>
      <c r="WNI104" s="81"/>
      <c r="WNJ104" s="81"/>
      <c r="WNK104" s="81"/>
      <c r="WNL104" s="81"/>
      <c r="WNM104" s="81"/>
      <c r="WNN104" s="81"/>
      <c r="WNO104" s="81"/>
      <c r="WNP104" s="81"/>
      <c r="WNQ104" s="81"/>
      <c r="WNR104" s="81"/>
      <c r="WNS104" s="81"/>
      <c r="WNT104" s="81"/>
      <c r="WNU104" s="81"/>
      <c r="WNV104" s="81"/>
      <c r="WNW104" s="81"/>
      <c r="WNX104" s="81"/>
      <c r="WNY104" s="81"/>
      <c r="WNZ104" s="81"/>
      <c r="WOA104" s="81"/>
      <c r="WOB104" s="81"/>
      <c r="WOC104" s="81"/>
      <c r="WOD104" s="81"/>
      <c r="WOE104" s="81"/>
      <c r="WOF104" s="81"/>
      <c r="WOG104" s="81"/>
      <c r="WOH104" s="81"/>
      <c r="WOI104" s="81"/>
      <c r="WOJ104" s="81"/>
      <c r="WOK104" s="81"/>
      <c r="WOL104" s="81"/>
      <c r="WOM104" s="81"/>
      <c r="WON104" s="81"/>
      <c r="WOO104" s="81"/>
      <c r="WOP104" s="81"/>
      <c r="WOQ104" s="81"/>
      <c r="WOR104" s="81"/>
      <c r="WOS104" s="81"/>
      <c r="WOT104" s="81"/>
      <c r="WOU104" s="81"/>
      <c r="WOV104" s="81"/>
      <c r="WOW104" s="81"/>
      <c r="WOX104" s="81"/>
      <c r="WOY104" s="81"/>
      <c r="WOZ104" s="81"/>
      <c r="WPA104" s="81"/>
      <c r="WPB104" s="81"/>
      <c r="WPC104" s="81"/>
      <c r="WPD104" s="81"/>
      <c r="WPE104" s="81"/>
      <c r="WPF104" s="81"/>
      <c r="WPG104" s="81"/>
      <c r="WPH104" s="81"/>
      <c r="WPI104" s="81"/>
      <c r="WPJ104" s="81"/>
      <c r="WPK104" s="81"/>
      <c r="WPL104" s="81"/>
      <c r="WPM104" s="81"/>
      <c r="WPN104" s="81"/>
      <c r="WPO104" s="81"/>
      <c r="WPP104" s="81"/>
      <c r="WPQ104" s="81"/>
      <c r="WPR104" s="81"/>
      <c r="WPS104" s="81"/>
      <c r="WPT104" s="81"/>
      <c r="WPU104" s="81"/>
      <c r="WPV104" s="81"/>
      <c r="WPW104" s="81"/>
      <c r="WPX104" s="81"/>
      <c r="WPY104" s="81"/>
      <c r="WPZ104" s="81"/>
      <c r="WQA104" s="81"/>
      <c r="WQB104" s="81"/>
      <c r="WQC104" s="81"/>
      <c r="WQD104" s="81"/>
      <c r="WQE104" s="81"/>
      <c r="WQF104" s="81"/>
      <c r="WQG104" s="81"/>
      <c r="WQH104" s="81"/>
      <c r="WQI104" s="81"/>
      <c r="WQJ104" s="81"/>
      <c r="WQK104" s="81"/>
      <c r="WQL104" s="81"/>
      <c r="WQM104" s="81"/>
      <c r="WQN104" s="81"/>
      <c r="WQO104" s="81"/>
      <c r="WQP104" s="81"/>
      <c r="WQQ104" s="81"/>
      <c r="WQR104" s="81"/>
      <c r="WQS104" s="81"/>
      <c r="WQT104" s="81"/>
      <c r="WQU104" s="81"/>
      <c r="WQV104" s="81"/>
      <c r="WQW104" s="81"/>
      <c r="WQX104" s="81"/>
      <c r="WQY104" s="81"/>
      <c r="WQZ104" s="81"/>
      <c r="WRA104" s="81"/>
      <c r="WRB104" s="81"/>
      <c r="WRC104" s="81"/>
      <c r="WRD104" s="81"/>
      <c r="WRE104" s="81"/>
      <c r="WRF104" s="81"/>
      <c r="WRG104" s="81"/>
      <c r="WRH104" s="81"/>
      <c r="WRI104" s="81"/>
      <c r="WRJ104" s="81"/>
      <c r="WRK104" s="81"/>
      <c r="WRL104" s="81"/>
      <c r="WRM104" s="81"/>
      <c r="WRN104" s="81"/>
      <c r="WRO104" s="81"/>
      <c r="WRP104" s="81"/>
      <c r="WRQ104" s="81"/>
      <c r="WRR104" s="81"/>
      <c r="WRS104" s="81"/>
      <c r="WRT104" s="81"/>
      <c r="WRU104" s="81"/>
      <c r="WRV104" s="81"/>
      <c r="WRW104" s="81"/>
      <c r="WRX104" s="81"/>
      <c r="WRY104" s="81"/>
      <c r="WRZ104" s="81"/>
      <c r="WSA104" s="81"/>
      <c r="WSB104" s="81"/>
      <c r="WSC104" s="81"/>
      <c r="WSD104" s="81"/>
      <c r="WSE104" s="81"/>
      <c r="WSF104" s="81"/>
      <c r="WSG104" s="81"/>
      <c r="WSH104" s="81"/>
      <c r="WSI104" s="81"/>
      <c r="WSJ104" s="81"/>
      <c r="WSK104" s="81"/>
      <c r="WSL104" s="81"/>
      <c r="WSM104" s="81"/>
      <c r="WSN104" s="81"/>
      <c r="WSO104" s="81"/>
      <c r="WSP104" s="81"/>
      <c r="WSQ104" s="81"/>
      <c r="WSR104" s="81"/>
      <c r="WSS104" s="81"/>
      <c r="WST104" s="81"/>
      <c r="WSU104" s="81"/>
      <c r="WSV104" s="81"/>
      <c r="WSW104" s="81"/>
      <c r="WSX104" s="81"/>
      <c r="WSY104" s="81"/>
      <c r="WSZ104" s="81"/>
      <c r="WTA104" s="81"/>
      <c r="WTB104" s="81"/>
      <c r="WTC104" s="81"/>
      <c r="WTD104" s="81"/>
      <c r="WTE104" s="81"/>
      <c r="WTF104" s="81"/>
      <c r="WTG104" s="81"/>
      <c r="WTH104" s="81"/>
      <c r="WTI104" s="81"/>
      <c r="WTJ104" s="81"/>
      <c r="WTK104" s="81"/>
      <c r="WTL104" s="81"/>
      <c r="WTM104" s="81"/>
      <c r="WTN104" s="81"/>
      <c r="WTO104" s="81"/>
      <c r="WTP104" s="81"/>
      <c r="WTQ104" s="81"/>
      <c r="WTR104" s="81"/>
      <c r="WTS104" s="81"/>
      <c r="WTT104" s="81"/>
      <c r="WTU104" s="81"/>
      <c r="WTV104" s="81"/>
      <c r="WTW104" s="81"/>
      <c r="WTX104" s="81"/>
      <c r="WTY104" s="81"/>
      <c r="WTZ104" s="81"/>
      <c r="WUA104" s="81"/>
      <c r="WUB104" s="81"/>
      <c r="WUC104" s="81"/>
      <c r="WUD104" s="81"/>
      <c r="WUE104" s="81"/>
      <c r="WUF104" s="81"/>
      <c r="WUG104" s="81"/>
      <c r="WUH104" s="81"/>
      <c r="WUI104" s="81"/>
      <c r="WUJ104" s="81"/>
      <c r="WUK104" s="81"/>
      <c r="WUL104" s="81"/>
      <c r="WUM104" s="81"/>
      <c r="WUN104" s="81"/>
      <c r="WUO104" s="81"/>
      <c r="WUP104" s="81"/>
      <c r="WUQ104" s="81"/>
      <c r="WUR104" s="81"/>
      <c r="WUS104" s="81"/>
      <c r="WUT104" s="81"/>
      <c r="WUU104" s="81"/>
      <c r="WUV104" s="81"/>
      <c r="WUW104" s="81"/>
      <c r="WUX104" s="81"/>
      <c r="WUY104" s="81"/>
      <c r="WUZ104" s="81"/>
      <c r="WVA104" s="81"/>
      <c r="WVB104" s="81"/>
      <c r="WVC104" s="81"/>
      <c r="WVD104" s="81"/>
      <c r="WVE104" s="81"/>
      <c r="WVF104" s="81"/>
      <c r="WVG104" s="81"/>
      <c r="WVH104" s="81"/>
      <c r="WVI104" s="81"/>
      <c r="WVJ104" s="81"/>
      <c r="WVK104" s="81"/>
      <c r="WVL104" s="81"/>
      <c r="WVM104" s="81"/>
      <c r="WVN104" s="81"/>
      <c r="WVO104" s="81"/>
      <c r="WVP104" s="81"/>
      <c r="WVQ104" s="81"/>
      <c r="WVR104" s="81"/>
      <c r="WVS104" s="81"/>
      <c r="WVT104" s="81"/>
      <c r="WVU104" s="81"/>
      <c r="WVV104" s="81"/>
      <c r="WVW104" s="81"/>
      <c r="WVX104" s="81"/>
      <c r="WVY104" s="81"/>
      <c r="WVZ104" s="81"/>
      <c r="WWA104" s="81"/>
      <c r="WWB104" s="81"/>
      <c r="WWC104" s="81"/>
      <c r="WWD104" s="81"/>
      <c r="WWE104" s="81"/>
      <c r="WWF104" s="81"/>
      <c r="WWG104" s="81"/>
      <c r="WWH104" s="81"/>
      <c r="WWI104" s="81"/>
      <c r="WWJ104" s="81"/>
      <c r="WWK104" s="81"/>
      <c r="WWL104" s="81"/>
      <c r="WWM104" s="81"/>
      <c r="WWN104" s="81"/>
      <c r="WWO104" s="81"/>
      <c r="WWP104" s="81"/>
      <c r="WWQ104" s="81"/>
      <c r="WWR104" s="81"/>
      <c r="WWS104" s="81"/>
      <c r="WWT104" s="81"/>
      <c r="WWU104" s="81"/>
      <c r="WWV104" s="81"/>
      <c r="WWW104" s="81"/>
      <c r="WWX104" s="81"/>
      <c r="WWY104" s="81"/>
      <c r="WWZ104" s="81"/>
      <c r="WXA104" s="81"/>
      <c r="WXB104" s="81"/>
      <c r="WXC104" s="81"/>
      <c r="WXD104" s="81"/>
      <c r="WXE104" s="81"/>
      <c r="WXF104" s="81"/>
      <c r="WXG104" s="81"/>
      <c r="WXH104" s="81"/>
      <c r="WXI104" s="81"/>
      <c r="WXJ104" s="81"/>
      <c r="WXK104" s="81"/>
      <c r="WXL104" s="81"/>
      <c r="WXM104" s="81"/>
      <c r="WXN104" s="81"/>
      <c r="WXO104" s="81"/>
      <c r="WXP104" s="81"/>
      <c r="WXQ104" s="81"/>
      <c r="WXR104" s="81"/>
      <c r="WXS104" s="81"/>
      <c r="WXT104" s="81"/>
      <c r="WXU104" s="81"/>
      <c r="WXV104" s="81"/>
      <c r="WXW104" s="81"/>
      <c r="WXX104" s="81"/>
      <c r="WXY104" s="81"/>
      <c r="WXZ104" s="81"/>
      <c r="WYA104" s="81"/>
      <c r="WYB104" s="81"/>
      <c r="WYC104" s="81"/>
      <c r="WYD104" s="81"/>
      <c r="WYE104" s="81"/>
      <c r="WYF104" s="81"/>
      <c r="WYG104" s="81"/>
      <c r="WYH104" s="81"/>
      <c r="WYI104" s="81"/>
      <c r="WYJ104" s="81"/>
      <c r="WYK104" s="81"/>
      <c r="WYL104" s="81"/>
      <c r="WYM104" s="81"/>
      <c r="WYN104" s="81"/>
      <c r="WYO104" s="81"/>
      <c r="WYP104" s="81"/>
      <c r="WYQ104" s="81"/>
      <c r="WYR104" s="81"/>
      <c r="WYS104" s="81"/>
      <c r="WYT104" s="81"/>
      <c r="WYU104" s="81"/>
      <c r="WYV104" s="81"/>
      <c r="WYW104" s="81"/>
      <c r="WYX104" s="81"/>
      <c r="WYY104" s="81"/>
      <c r="WYZ104" s="81"/>
      <c r="WZA104" s="81"/>
      <c r="WZB104" s="81"/>
      <c r="WZC104" s="81"/>
      <c r="WZD104" s="81"/>
      <c r="WZE104" s="81"/>
      <c r="WZF104" s="81"/>
      <c r="WZG104" s="81"/>
      <c r="WZH104" s="81"/>
      <c r="WZI104" s="81"/>
      <c r="WZJ104" s="81"/>
      <c r="WZK104" s="81"/>
      <c r="WZL104" s="81"/>
      <c r="WZM104" s="81"/>
      <c r="WZN104" s="81"/>
      <c r="WZO104" s="81"/>
      <c r="WZP104" s="81"/>
      <c r="WZQ104" s="81"/>
      <c r="WZR104" s="81"/>
      <c r="WZS104" s="81"/>
      <c r="WZT104" s="81"/>
      <c r="WZU104" s="81"/>
      <c r="WZV104" s="81"/>
      <c r="WZW104" s="81"/>
      <c r="WZX104" s="81"/>
      <c r="WZY104" s="81"/>
      <c r="WZZ104" s="81"/>
      <c r="XAA104" s="81"/>
      <c r="XAB104" s="81"/>
      <c r="XAC104" s="81"/>
      <c r="XAD104" s="81"/>
      <c r="XAE104" s="81"/>
      <c r="XAF104" s="81"/>
      <c r="XAG104" s="81"/>
      <c r="XAH104" s="81"/>
      <c r="XAI104" s="81"/>
      <c r="XAJ104" s="81"/>
      <c r="XAK104" s="81"/>
      <c r="XAL104" s="81"/>
      <c r="XAM104" s="81"/>
      <c r="XAN104" s="81"/>
      <c r="XAO104" s="81"/>
      <c r="XAP104" s="81"/>
      <c r="XAQ104" s="81"/>
      <c r="XAR104" s="81"/>
      <c r="XAS104" s="81"/>
      <c r="XAT104" s="81"/>
      <c r="XAU104" s="81"/>
      <c r="XAV104" s="81"/>
      <c r="XAW104" s="81"/>
      <c r="XAX104" s="81"/>
      <c r="XAY104" s="81"/>
      <c r="XAZ104" s="81"/>
      <c r="XBA104" s="81"/>
      <c r="XBB104" s="81"/>
      <c r="XBC104" s="81"/>
      <c r="XBD104" s="81"/>
      <c r="XBE104" s="81"/>
      <c r="XBF104" s="81"/>
      <c r="XBG104" s="81"/>
      <c r="XBH104" s="81"/>
      <c r="XBI104" s="81"/>
      <c r="XBJ104" s="81"/>
      <c r="XBK104" s="81"/>
      <c r="XBL104" s="81"/>
      <c r="XBM104" s="81"/>
      <c r="XBN104" s="81"/>
      <c r="XBO104" s="81"/>
      <c r="XBP104" s="81"/>
      <c r="XBQ104" s="81"/>
      <c r="XBR104" s="81"/>
      <c r="XBS104" s="81"/>
      <c r="XBT104" s="81"/>
      <c r="XBU104" s="81"/>
      <c r="XBV104" s="81"/>
      <c r="XBW104" s="81"/>
      <c r="XBX104" s="81"/>
      <c r="XBY104" s="81"/>
      <c r="XBZ104" s="81"/>
      <c r="XCA104" s="81"/>
      <c r="XCB104" s="81"/>
      <c r="XCC104" s="81"/>
      <c r="XCD104" s="81"/>
      <c r="XCE104" s="81"/>
      <c r="XCF104" s="81"/>
      <c r="XCG104" s="81"/>
      <c r="XCH104" s="81"/>
      <c r="XCI104" s="81"/>
      <c r="XCJ104" s="81"/>
      <c r="XCK104" s="81"/>
      <c r="XCL104" s="81"/>
      <c r="XCM104" s="81"/>
      <c r="XCN104" s="81"/>
      <c r="XCO104" s="81"/>
      <c r="XCP104" s="81"/>
      <c r="XCQ104" s="81"/>
      <c r="XCR104" s="81"/>
      <c r="XCS104" s="81"/>
      <c r="XCT104" s="81"/>
      <c r="XCU104" s="81"/>
      <c r="XCV104" s="81"/>
      <c r="XCW104" s="81"/>
      <c r="XCX104" s="81"/>
      <c r="XCY104" s="81"/>
      <c r="XCZ104" s="81"/>
      <c r="XDA104" s="81"/>
      <c r="XDB104" s="81"/>
      <c r="XDC104" s="81"/>
      <c r="XDD104" s="81"/>
      <c r="XDE104" s="81"/>
      <c r="XDF104" s="81"/>
      <c r="XDG104" s="81"/>
      <c r="XDH104" s="81"/>
      <c r="XDI104" s="81"/>
      <c r="XDJ104" s="81"/>
      <c r="XDK104" s="81"/>
      <c r="XDL104" s="81"/>
      <c r="XDM104" s="81"/>
      <c r="XDN104" s="81"/>
      <c r="XDO104" s="81"/>
      <c r="XDP104" s="81"/>
      <c r="XDQ104" s="81"/>
      <c r="XDR104" s="81"/>
      <c r="XDS104" s="81"/>
      <c r="XDT104" s="81"/>
      <c r="XDU104" s="81"/>
      <c r="XDV104" s="81"/>
      <c r="XDW104" s="81"/>
      <c r="XDX104" s="81"/>
      <c r="XDY104" s="81"/>
      <c r="XDZ104" s="81"/>
      <c r="XEA104" s="81"/>
      <c r="XEB104" s="81"/>
      <c r="XEC104" s="81"/>
      <c r="XED104" s="81"/>
      <c r="XEE104" s="81"/>
      <c r="XEF104" s="81"/>
      <c r="XEG104" s="81"/>
      <c r="XEH104" s="81"/>
      <c r="XEI104" s="81"/>
      <c r="XEJ104" s="81"/>
      <c r="XEK104" s="81"/>
      <c r="XEL104" s="81"/>
      <c r="XEM104" s="81"/>
      <c r="XEN104" s="81"/>
      <c r="XEO104" s="81"/>
      <c r="XEP104" s="81"/>
      <c r="XEQ104" s="81"/>
      <c r="XER104" s="81"/>
      <c r="XES104" s="81"/>
      <c r="XET104" s="81"/>
    </row>
    <row r="105" spans="1:16374" s="77" customFormat="1" x14ac:dyDescent="0.2">
      <c r="B105" s="72">
        <v>2024</v>
      </c>
      <c r="C105" s="74">
        <f>SUM(B45:G45)</f>
        <v>580807978.06999993</v>
      </c>
      <c r="D105" s="75" t="e">
        <f>C105/E104-1</f>
        <v>#DIV/0!</v>
      </c>
      <c r="E105" s="74">
        <f>SUM(H45:M45)</f>
        <v>412187536.81000006</v>
      </c>
      <c r="F105" s="75">
        <f>E105/C105-1</f>
        <v>-0.29032046326277816</v>
      </c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  <c r="BT105" s="81"/>
      <c r="BU105" s="81"/>
      <c r="BV105" s="81"/>
      <c r="BW105" s="81"/>
      <c r="BX105" s="81"/>
      <c r="BY105" s="81"/>
      <c r="BZ105" s="81"/>
      <c r="CA105" s="81"/>
      <c r="CB105" s="81"/>
      <c r="CC105" s="81"/>
      <c r="CD105" s="81"/>
      <c r="CE105" s="81"/>
      <c r="CF105" s="81"/>
      <c r="CG105" s="81"/>
      <c r="CH105" s="81"/>
      <c r="CI105" s="81"/>
      <c r="CJ105" s="81"/>
      <c r="CK105" s="81"/>
      <c r="CL105" s="81"/>
      <c r="CM105" s="81"/>
      <c r="CN105" s="81"/>
      <c r="CO105" s="81"/>
      <c r="CP105" s="81"/>
      <c r="CQ105" s="81"/>
      <c r="CR105" s="81"/>
      <c r="CS105" s="81"/>
      <c r="CT105" s="81"/>
      <c r="CU105" s="81"/>
      <c r="CV105" s="81"/>
      <c r="CW105" s="81"/>
      <c r="CX105" s="81"/>
      <c r="CY105" s="81"/>
      <c r="CZ105" s="81"/>
      <c r="DA105" s="81"/>
      <c r="DB105" s="81"/>
      <c r="DC105" s="81"/>
      <c r="DD105" s="81"/>
      <c r="DE105" s="81"/>
      <c r="DF105" s="81"/>
      <c r="DG105" s="81"/>
      <c r="DH105" s="81"/>
      <c r="DI105" s="81"/>
      <c r="DJ105" s="81"/>
      <c r="DK105" s="81"/>
      <c r="DL105" s="81"/>
      <c r="DM105" s="81"/>
      <c r="DN105" s="81"/>
      <c r="DO105" s="81"/>
      <c r="DP105" s="81"/>
      <c r="DQ105" s="81"/>
      <c r="DR105" s="81"/>
      <c r="DS105" s="81"/>
      <c r="DT105" s="81"/>
      <c r="DU105" s="81"/>
      <c r="DV105" s="81"/>
      <c r="DW105" s="81"/>
      <c r="DX105" s="81"/>
      <c r="DY105" s="81"/>
      <c r="DZ105" s="81"/>
      <c r="EA105" s="81"/>
      <c r="EB105" s="81"/>
      <c r="EC105" s="81"/>
      <c r="ED105" s="81"/>
      <c r="EE105" s="81"/>
      <c r="EF105" s="81"/>
      <c r="EG105" s="81"/>
      <c r="EH105" s="81"/>
      <c r="EI105" s="81"/>
      <c r="EJ105" s="81"/>
      <c r="EK105" s="81"/>
      <c r="EL105" s="81"/>
      <c r="EM105" s="81"/>
      <c r="EN105" s="81"/>
      <c r="EO105" s="81"/>
      <c r="EP105" s="81"/>
      <c r="EQ105" s="81"/>
      <c r="ER105" s="81"/>
      <c r="ES105" s="81"/>
      <c r="ET105" s="81"/>
      <c r="EU105" s="81"/>
      <c r="EV105" s="81"/>
      <c r="EW105" s="81"/>
      <c r="EX105" s="81"/>
      <c r="EY105" s="81"/>
      <c r="EZ105" s="81"/>
      <c r="FA105" s="81"/>
      <c r="FB105" s="81"/>
      <c r="FC105" s="81"/>
      <c r="FD105" s="81"/>
      <c r="FE105" s="81"/>
      <c r="FF105" s="81"/>
      <c r="FG105" s="81"/>
      <c r="FH105" s="81"/>
      <c r="FI105" s="81"/>
      <c r="FJ105" s="81"/>
      <c r="FK105" s="81"/>
      <c r="FL105" s="81"/>
      <c r="FM105" s="81"/>
      <c r="FN105" s="81"/>
      <c r="FO105" s="81"/>
      <c r="FP105" s="81"/>
      <c r="FQ105" s="81"/>
      <c r="FR105" s="81"/>
      <c r="FS105" s="81"/>
      <c r="FT105" s="81"/>
      <c r="FU105" s="81"/>
      <c r="FV105" s="81"/>
      <c r="FW105" s="81"/>
      <c r="FX105" s="81"/>
      <c r="FY105" s="81"/>
      <c r="FZ105" s="81"/>
      <c r="GA105" s="81"/>
      <c r="GB105" s="81"/>
      <c r="GC105" s="81"/>
      <c r="GD105" s="81"/>
      <c r="GE105" s="81"/>
      <c r="GF105" s="81"/>
      <c r="GG105" s="81"/>
      <c r="GH105" s="81"/>
      <c r="GI105" s="81"/>
      <c r="GJ105" s="81"/>
      <c r="GK105" s="81"/>
      <c r="GL105" s="81"/>
      <c r="GM105" s="81"/>
      <c r="GN105" s="81"/>
      <c r="GO105" s="81"/>
      <c r="GP105" s="81"/>
      <c r="GQ105" s="81"/>
      <c r="GR105" s="81"/>
      <c r="GS105" s="81"/>
      <c r="GT105" s="81"/>
      <c r="GU105" s="81"/>
      <c r="GV105" s="81"/>
      <c r="GW105" s="81"/>
      <c r="GX105" s="81"/>
      <c r="GY105" s="81"/>
      <c r="GZ105" s="81"/>
      <c r="HA105" s="81"/>
      <c r="HB105" s="81"/>
      <c r="HC105" s="81"/>
      <c r="HD105" s="81"/>
      <c r="HE105" s="81"/>
      <c r="HF105" s="81"/>
      <c r="HG105" s="81"/>
      <c r="HH105" s="81"/>
      <c r="HI105" s="81"/>
      <c r="HJ105" s="81"/>
      <c r="HK105" s="81"/>
      <c r="HL105" s="81"/>
      <c r="HM105" s="81"/>
      <c r="HN105" s="81"/>
      <c r="HO105" s="81"/>
      <c r="HP105" s="81"/>
      <c r="HQ105" s="81"/>
      <c r="HR105" s="81"/>
      <c r="HS105" s="81"/>
      <c r="HT105" s="81"/>
      <c r="HU105" s="81"/>
      <c r="HV105" s="81"/>
      <c r="HW105" s="81"/>
      <c r="HX105" s="81"/>
      <c r="HY105" s="81"/>
      <c r="HZ105" s="81"/>
      <c r="IA105" s="81"/>
      <c r="IB105" s="81"/>
      <c r="IC105" s="81"/>
      <c r="ID105" s="81"/>
      <c r="IE105" s="81"/>
      <c r="IF105" s="81"/>
      <c r="IG105" s="81"/>
      <c r="IH105" s="81"/>
      <c r="II105" s="81"/>
      <c r="IJ105" s="81"/>
      <c r="IK105" s="81"/>
      <c r="IL105" s="81"/>
      <c r="IM105" s="81"/>
      <c r="IN105" s="81"/>
      <c r="IO105" s="81"/>
      <c r="IP105" s="81"/>
      <c r="IQ105" s="81"/>
      <c r="IR105" s="81"/>
      <c r="IS105" s="81"/>
      <c r="IT105" s="81"/>
      <c r="IU105" s="81"/>
      <c r="IV105" s="81"/>
      <c r="IW105" s="81"/>
      <c r="IX105" s="81"/>
      <c r="IY105" s="81"/>
      <c r="IZ105" s="81"/>
      <c r="JA105" s="81"/>
      <c r="JB105" s="81"/>
      <c r="JC105" s="81"/>
      <c r="JD105" s="81"/>
      <c r="JE105" s="81"/>
      <c r="JF105" s="81"/>
      <c r="JG105" s="81"/>
      <c r="JH105" s="81"/>
      <c r="JI105" s="81"/>
      <c r="JJ105" s="81"/>
      <c r="JK105" s="81"/>
      <c r="JL105" s="81"/>
      <c r="JM105" s="81"/>
      <c r="JN105" s="81"/>
      <c r="JO105" s="81"/>
      <c r="JP105" s="81"/>
      <c r="JQ105" s="81"/>
      <c r="JR105" s="81"/>
      <c r="JS105" s="81"/>
      <c r="JT105" s="81"/>
      <c r="JU105" s="81"/>
      <c r="JV105" s="81"/>
      <c r="JW105" s="81"/>
      <c r="JX105" s="81"/>
      <c r="JY105" s="81"/>
      <c r="JZ105" s="81"/>
      <c r="KA105" s="81"/>
      <c r="KB105" s="81"/>
      <c r="KC105" s="81"/>
      <c r="KD105" s="81"/>
      <c r="KE105" s="81"/>
      <c r="KF105" s="81"/>
      <c r="KG105" s="81"/>
      <c r="KH105" s="81"/>
      <c r="KI105" s="81"/>
      <c r="KJ105" s="81"/>
      <c r="KK105" s="81"/>
      <c r="KL105" s="81"/>
      <c r="KM105" s="81"/>
      <c r="KN105" s="81"/>
      <c r="KO105" s="81"/>
      <c r="KP105" s="81"/>
      <c r="KQ105" s="81"/>
      <c r="KR105" s="81"/>
      <c r="KS105" s="81"/>
      <c r="KT105" s="81"/>
      <c r="KU105" s="81"/>
      <c r="KV105" s="81"/>
      <c r="KW105" s="81"/>
      <c r="KX105" s="81"/>
      <c r="KY105" s="81"/>
      <c r="KZ105" s="81"/>
      <c r="LA105" s="81"/>
      <c r="LB105" s="81"/>
      <c r="LC105" s="81"/>
      <c r="LD105" s="81"/>
      <c r="LE105" s="81"/>
      <c r="LF105" s="81"/>
      <c r="LG105" s="81"/>
      <c r="LH105" s="81"/>
      <c r="LI105" s="81"/>
      <c r="LJ105" s="81"/>
      <c r="LK105" s="81"/>
      <c r="LL105" s="81"/>
      <c r="LM105" s="81"/>
      <c r="LN105" s="81"/>
      <c r="LO105" s="81"/>
      <c r="LP105" s="81"/>
      <c r="LQ105" s="81"/>
      <c r="LR105" s="81"/>
      <c r="LS105" s="81"/>
      <c r="LT105" s="81"/>
      <c r="LU105" s="81"/>
      <c r="LV105" s="81"/>
      <c r="LW105" s="81"/>
      <c r="LX105" s="81"/>
      <c r="LY105" s="81"/>
      <c r="LZ105" s="81"/>
      <c r="MA105" s="81"/>
      <c r="MB105" s="81"/>
      <c r="MC105" s="81"/>
      <c r="MD105" s="81"/>
      <c r="ME105" s="81"/>
      <c r="MF105" s="81"/>
      <c r="MG105" s="81"/>
      <c r="MH105" s="81"/>
      <c r="MI105" s="81"/>
      <c r="MJ105" s="81"/>
      <c r="MK105" s="81"/>
      <c r="ML105" s="81"/>
      <c r="MM105" s="81"/>
      <c r="MN105" s="81"/>
      <c r="MO105" s="81"/>
      <c r="MP105" s="81"/>
      <c r="MQ105" s="81"/>
      <c r="MR105" s="81"/>
      <c r="MS105" s="81"/>
      <c r="MT105" s="81"/>
      <c r="MU105" s="81"/>
      <c r="MV105" s="81"/>
      <c r="MW105" s="81"/>
      <c r="MX105" s="81"/>
      <c r="MY105" s="81"/>
      <c r="MZ105" s="81"/>
      <c r="NA105" s="81"/>
      <c r="NB105" s="81"/>
      <c r="NC105" s="81"/>
      <c r="ND105" s="81"/>
      <c r="NE105" s="81"/>
      <c r="NF105" s="81"/>
      <c r="NG105" s="81"/>
      <c r="NH105" s="81"/>
      <c r="NI105" s="81"/>
      <c r="NJ105" s="81"/>
      <c r="NK105" s="81"/>
      <c r="NL105" s="81"/>
      <c r="NM105" s="81"/>
      <c r="NN105" s="81"/>
      <c r="NO105" s="81"/>
      <c r="NP105" s="81"/>
      <c r="NQ105" s="81"/>
      <c r="NR105" s="81"/>
      <c r="NS105" s="81"/>
      <c r="NT105" s="81"/>
      <c r="NU105" s="81"/>
      <c r="NV105" s="81"/>
      <c r="NW105" s="81"/>
      <c r="NX105" s="81"/>
      <c r="NY105" s="81"/>
      <c r="NZ105" s="81"/>
      <c r="OA105" s="81"/>
      <c r="OB105" s="81"/>
      <c r="OC105" s="81"/>
      <c r="OD105" s="81"/>
      <c r="OE105" s="81"/>
      <c r="OF105" s="81"/>
      <c r="OG105" s="81"/>
      <c r="OH105" s="81"/>
      <c r="OI105" s="81"/>
      <c r="OJ105" s="81"/>
      <c r="OK105" s="81"/>
      <c r="OL105" s="81"/>
      <c r="OM105" s="81"/>
      <c r="ON105" s="81"/>
      <c r="OO105" s="81"/>
      <c r="OP105" s="81"/>
      <c r="OQ105" s="81"/>
      <c r="OR105" s="81"/>
      <c r="OS105" s="81"/>
      <c r="OT105" s="81"/>
      <c r="OU105" s="81"/>
      <c r="OV105" s="81"/>
      <c r="OW105" s="81"/>
      <c r="OX105" s="81"/>
      <c r="OY105" s="81"/>
      <c r="OZ105" s="81"/>
      <c r="PA105" s="81"/>
      <c r="PB105" s="81"/>
      <c r="PC105" s="81"/>
      <c r="PD105" s="81"/>
      <c r="PE105" s="81"/>
      <c r="PF105" s="81"/>
      <c r="PG105" s="81"/>
      <c r="PH105" s="81"/>
      <c r="PI105" s="81"/>
      <c r="PJ105" s="81"/>
      <c r="PK105" s="81"/>
      <c r="PL105" s="81"/>
      <c r="PM105" s="81"/>
      <c r="PN105" s="81"/>
      <c r="PO105" s="81"/>
      <c r="PP105" s="81"/>
      <c r="PQ105" s="81"/>
      <c r="PR105" s="81"/>
      <c r="PS105" s="81"/>
      <c r="PT105" s="81"/>
      <c r="PU105" s="81"/>
      <c r="PV105" s="81"/>
      <c r="PW105" s="81"/>
      <c r="PX105" s="81"/>
      <c r="PY105" s="81"/>
      <c r="PZ105" s="81"/>
      <c r="QA105" s="81"/>
      <c r="QB105" s="81"/>
      <c r="QC105" s="81"/>
      <c r="QD105" s="81"/>
      <c r="QE105" s="81"/>
      <c r="QF105" s="81"/>
      <c r="QG105" s="81"/>
      <c r="QH105" s="81"/>
      <c r="QI105" s="81"/>
      <c r="QJ105" s="81"/>
      <c r="QK105" s="81"/>
      <c r="QL105" s="81"/>
      <c r="QM105" s="81"/>
      <c r="QN105" s="81"/>
      <c r="QO105" s="81"/>
      <c r="QP105" s="81"/>
      <c r="QQ105" s="81"/>
      <c r="QR105" s="81"/>
      <c r="QS105" s="81"/>
      <c r="QT105" s="81"/>
      <c r="QU105" s="81"/>
      <c r="QV105" s="81"/>
      <c r="QW105" s="81"/>
      <c r="QX105" s="81"/>
      <c r="QY105" s="81"/>
      <c r="QZ105" s="81"/>
      <c r="RA105" s="81"/>
      <c r="RB105" s="81"/>
      <c r="RC105" s="81"/>
      <c r="RD105" s="81"/>
      <c r="RE105" s="81"/>
      <c r="RF105" s="81"/>
      <c r="RG105" s="81"/>
      <c r="RH105" s="81"/>
      <c r="RI105" s="81"/>
      <c r="RJ105" s="81"/>
      <c r="RK105" s="81"/>
      <c r="RL105" s="81"/>
      <c r="RM105" s="81"/>
      <c r="RN105" s="81"/>
      <c r="RO105" s="81"/>
      <c r="RP105" s="81"/>
      <c r="RQ105" s="81"/>
      <c r="RR105" s="81"/>
      <c r="RS105" s="81"/>
      <c r="RT105" s="81"/>
      <c r="RU105" s="81"/>
      <c r="RV105" s="81"/>
      <c r="RW105" s="81"/>
      <c r="RX105" s="81"/>
      <c r="RY105" s="81"/>
      <c r="RZ105" s="81"/>
      <c r="SA105" s="81"/>
      <c r="SB105" s="81"/>
      <c r="SC105" s="81"/>
      <c r="SD105" s="81"/>
      <c r="SE105" s="81"/>
      <c r="SF105" s="81"/>
      <c r="SG105" s="81"/>
      <c r="SH105" s="81"/>
      <c r="SI105" s="81"/>
      <c r="SJ105" s="81"/>
      <c r="SK105" s="81"/>
      <c r="SL105" s="81"/>
      <c r="SM105" s="81"/>
      <c r="SN105" s="81"/>
      <c r="SO105" s="81"/>
      <c r="SP105" s="81"/>
      <c r="SQ105" s="81"/>
      <c r="SR105" s="81"/>
      <c r="SS105" s="81"/>
      <c r="ST105" s="81"/>
      <c r="SU105" s="81"/>
      <c r="SV105" s="81"/>
      <c r="SW105" s="81"/>
      <c r="SX105" s="81"/>
      <c r="SY105" s="81"/>
      <c r="SZ105" s="81"/>
      <c r="TA105" s="81"/>
      <c r="TB105" s="81"/>
      <c r="TC105" s="81"/>
      <c r="TD105" s="81"/>
      <c r="TE105" s="81"/>
      <c r="TF105" s="81"/>
      <c r="TG105" s="81"/>
      <c r="TH105" s="81"/>
      <c r="TI105" s="81"/>
      <c r="TJ105" s="81"/>
      <c r="TK105" s="81"/>
      <c r="TL105" s="81"/>
      <c r="TM105" s="81"/>
      <c r="TN105" s="81"/>
      <c r="TO105" s="81"/>
      <c r="TP105" s="81"/>
      <c r="TQ105" s="81"/>
      <c r="TR105" s="81"/>
      <c r="TS105" s="81"/>
      <c r="TT105" s="81"/>
      <c r="TU105" s="81"/>
      <c r="TV105" s="81"/>
      <c r="TW105" s="81"/>
      <c r="TX105" s="81"/>
      <c r="TY105" s="81"/>
      <c r="TZ105" s="81"/>
      <c r="UA105" s="81"/>
      <c r="UB105" s="81"/>
      <c r="UC105" s="81"/>
      <c r="UD105" s="81"/>
      <c r="UE105" s="81"/>
      <c r="UF105" s="81"/>
      <c r="UG105" s="81"/>
      <c r="UH105" s="81"/>
      <c r="UI105" s="81"/>
      <c r="UJ105" s="81"/>
      <c r="UK105" s="81"/>
      <c r="UL105" s="81"/>
      <c r="UM105" s="81"/>
      <c r="UN105" s="81"/>
      <c r="UO105" s="81"/>
      <c r="UP105" s="81"/>
      <c r="UQ105" s="81"/>
      <c r="UR105" s="81"/>
      <c r="US105" s="81"/>
      <c r="UT105" s="81"/>
      <c r="UU105" s="81"/>
      <c r="UV105" s="81"/>
      <c r="UW105" s="81"/>
      <c r="UX105" s="81"/>
      <c r="UY105" s="81"/>
      <c r="UZ105" s="81"/>
      <c r="VA105" s="81"/>
      <c r="VB105" s="81"/>
      <c r="VC105" s="81"/>
      <c r="VD105" s="81"/>
      <c r="VE105" s="81"/>
      <c r="VF105" s="81"/>
      <c r="VG105" s="81"/>
      <c r="VH105" s="81"/>
      <c r="VI105" s="81"/>
      <c r="VJ105" s="81"/>
      <c r="VK105" s="81"/>
      <c r="VL105" s="81"/>
      <c r="VM105" s="81"/>
      <c r="VN105" s="81"/>
      <c r="VO105" s="81"/>
      <c r="VP105" s="81"/>
      <c r="VQ105" s="81"/>
      <c r="VR105" s="81"/>
      <c r="VS105" s="81"/>
      <c r="VT105" s="81"/>
      <c r="VU105" s="81"/>
      <c r="VV105" s="81"/>
      <c r="VW105" s="81"/>
      <c r="VX105" s="81"/>
      <c r="VY105" s="81"/>
      <c r="VZ105" s="81"/>
      <c r="WA105" s="81"/>
      <c r="WB105" s="81"/>
      <c r="WC105" s="81"/>
      <c r="WD105" s="81"/>
      <c r="WE105" s="81"/>
      <c r="WF105" s="81"/>
      <c r="WG105" s="81"/>
      <c r="WH105" s="81"/>
      <c r="WI105" s="81"/>
      <c r="WJ105" s="81"/>
      <c r="WK105" s="81"/>
      <c r="WL105" s="81"/>
      <c r="WM105" s="81"/>
      <c r="WN105" s="81"/>
      <c r="WO105" s="81"/>
      <c r="WP105" s="81"/>
      <c r="WQ105" s="81"/>
      <c r="WR105" s="81"/>
      <c r="WS105" s="81"/>
      <c r="WT105" s="81"/>
      <c r="WU105" s="81"/>
      <c r="WV105" s="81"/>
      <c r="WW105" s="81"/>
      <c r="WX105" s="81"/>
      <c r="WY105" s="81"/>
      <c r="WZ105" s="81"/>
      <c r="XA105" s="81"/>
      <c r="XB105" s="81"/>
      <c r="XC105" s="81"/>
      <c r="XD105" s="81"/>
      <c r="XE105" s="81"/>
      <c r="XF105" s="81"/>
      <c r="XG105" s="81"/>
      <c r="XH105" s="81"/>
      <c r="XI105" s="81"/>
      <c r="XJ105" s="81"/>
      <c r="XK105" s="81"/>
      <c r="XL105" s="81"/>
      <c r="XM105" s="81"/>
      <c r="XN105" s="81"/>
      <c r="XO105" s="81"/>
      <c r="XP105" s="81"/>
      <c r="XQ105" s="81"/>
      <c r="XR105" s="81"/>
      <c r="XS105" s="81"/>
      <c r="XT105" s="81"/>
      <c r="XU105" s="81"/>
      <c r="XV105" s="81"/>
      <c r="XW105" s="81"/>
      <c r="XX105" s="81"/>
      <c r="XY105" s="81"/>
      <c r="XZ105" s="81"/>
      <c r="YA105" s="81"/>
      <c r="YB105" s="81"/>
      <c r="YC105" s="81"/>
      <c r="YD105" s="81"/>
      <c r="YE105" s="81"/>
      <c r="YF105" s="81"/>
      <c r="YG105" s="81"/>
      <c r="YH105" s="81"/>
      <c r="YI105" s="81"/>
      <c r="YJ105" s="81"/>
      <c r="YK105" s="81"/>
      <c r="YL105" s="81"/>
      <c r="YM105" s="81"/>
      <c r="YN105" s="81"/>
      <c r="YO105" s="81"/>
      <c r="YP105" s="81"/>
      <c r="YQ105" s="81"/>
      <c r="YR105" s="81"/>
      <c r="YS105" s="81"/>
      <c r="YT105" s="81"/>
      <c r="YU105" s="81"/>
      <c r="YV105" s="81"/>
      <c r="YW105" s="81"/>
      <c r="YX105" s="81"/>
      <c r="YY105" s="81"/>
      <c r="YZ105" s="81"/>
      <c r="ZA105" s="81"/>
      <c r="ZB105" s="81"/>
      <c r="ZC105" s="81"/>
      <c r="ZD105" s="81"/>
      <c r="ZE105" s="81"/>
      <c r="ZF105" s="81"/>
      <c r="ZG105" s="81"/>
      <c r="ZH105" s="81"/>
      <c r="ZI105" s="81"/>
      <c r="ZJ105" s="81"/>
      <c r="ZK105" s="81"/>
      <c r="ZL105" s="81"/>
      <c r="ZM105" s="81"/>
      <c r="ZN105" s="81"/>
      <c r="ZO105" s="81"/>
      <c r="ZP105" s="81"/>
      <c r="ZQ105" s="81"/>
      <c r="ZR105" s="81"/>
      <c r="ZS105" s="81"/>
      <c r="ZT105" s="81"/>
      <c r="ZU105" s="81"/>
      <c r="ZV105" s="81"/>
      <c r="ZW105" s="81"/>
      <c r="ZX105" s="81"/>
      <c r="ZY105" s="81"/>
      <c r="ZZ105" s="81"/>
      <c r="AAA105" s="81"/>
      <c r="AAB105" s="81"/>
      <c r="AAC105" s="81"/>
      <c r="AAD105" s="81"/>
      <c r="AAE105" s="81"/>
      <c r="AAF105" s="81"/>
      <c r="AAG105" s="81"/>
      <c r="AAH105" s="81"/>
      <c r="AAI105" s="81"/>
      <c r="AAJ105" s="81"/>
      <c r="AAK105" s="81"/>
      <c r="AAL105" s="81"/>
      <c r="AAM105" s="81"/>
      <c r="AAN105" s="81"/>
      <c r="AAO105" s="81"/>
      <c r="AAP105" s="81"/>
      <c r="AAQ105" s="81"/>
      <c r="AAR105" s="81"/>
      <c r="AAS105" s="81"/>
      <c r="AAT105" s="81"/>
      <c r="AAU105" s="81"/>
      <c r="AAV105" s="81"/>
      <c r="AAW105" s="81"/>
      <c r="AAX105" s="81"/>
      <c r="AAY105" s="81"/>
      <c r="AAZ105" s="81"/>
      <c r="ABA105" s="81"/>
      <c r="ABB105" s="81"/>
      <c r="ABC105" s="81"/>
      <c r="ABD105" s="81"/>
      <c r="ABE105" s="81"/>
      <c r="ABF105" s="81"/>
      <c r="ABG105" s="81"/>
      <c r="ABH105" s="81"/>
      <c r="ABI105" s="81"/>
      <c r="ABJ105" s="81"/>
      <c r="ABK105" s="81"/>
      <c r="ABL105" s="81"/>
      <c r="ABM105" s="81"/>
      <c r="ABN105" s="81"/>
      <c r="ABO105" s="81"/>
      <c r="ABP105" s="81"/>
      <c r="ABQ105" s="81"/>
      <c r="ABR105" s="81"/>
      <c r="ABS105" s="81"/>
      <c r="ABT105" s="81"/>
      <c r="ABU105" s="81"/>
      <c r="ABV105" s="81"/>
      <c r="ABW105" s="81"/>
      <c r="ABX105" s="81"/>
      <c r="ABY105" s="81"/>
      <c r="ABZ105" s="81"/>
      <c r="ACA105" s="81"/>
      <c r="ACB105" s="81"/>
      <c r="ACC105" s="81"/>
      <c r="ACD105" s="81"/>
      <c r="ACE105" s="81"/>
      <c r="ACF105" s="81"/>
      <c r="ACG105" s="81"/>
      <c r="ACH105" s="81"/>
      <c r="ACI105" s="81"/>
      <c r="ACJ105" s="81"/>
      <c r="ACK105" s="81"/>
      <c r="ACL105" s="81"/>
      <c r="ACM105" s="81"/>
      <c r="ACN105" s="81"/>
      <c r="ACO105" s="81"/>
      <c r="ACP105" s="81"/>
      <c r="ACQ105" s="81"/>
      <c r="ACR105" s="81"/>
      <c r="ACS105" s="81"/>
      <c r="ACT105" s="81"/>
      <c r="ACU105" s="81"/>
      <c r="ACV105" s="81"/>
      <c r="ACW105" s="81"/>
      <c r="ACX105" s="81"/>
      <c r="ACY105" s="81"/>
      <c r="ACZ105" s="81"/>
      <c r="ADA105" s="81"/>
      <c r="ADB105" s="81"/>
      <c r="ADC105" s="81"/>
      <c r="ADD105" s="81"/>
      <c r="ADE105" s="81"/>
      <c r="ADF105" s="81"/>
      <c r="ADG105" s="81"/>
      <c r="ADH105" s="81"/>
      <c r="ADI105" s="81"/>
      <c r="ADJ105" s="81"/>
      <c r="ADK105" s="81"/>
      <c r="ADL105" s="81"/>
      <c r="ADM105" s="81"/>
      <c r="ADN105" s="81"/>
      <c r="ADO105" s="81"/>
      <c r="ADP105" s="81"/>
      <c r="ADQ105" s="81"/>
      <c r="ADR105" s="81"/>
      <c r="ADS105" s="81"/>
      <c r="ADT105" s="81"/>
      <c r="ADU105" s="81"/>
      <c r="ADV105" s="81"/>
      <c r="ADW105" s="81"/>
      <c r="ADX105" s="81"/>
      <c r="ADY105" s="81"/>
      <c r="ADZ105" s="81"/>
      <c r="AEA105" s="81"/>
      <c r="AEB105" s="81"/>
      <c r="AEC105" s="81"/>
      <c r="AED105" s="81"/>
      <c r="AEE105" s="81"/>
      <c r="AEF105" s="81"/>
      <c r="AEG105" s="81"/>
      <c r="AEH105" s="81"/>
      <c r="AEI105" s="81"/>
      <c r="AEJ105" s="81"/>
      <c r="AEK105" s="81"/>
      <c r="AEL105" s="81"/>
      <c r="AEM105" s="81"/>
      <c r="AEN105" s="81"/>
      <c r="AEO105" s="81"/>
      <c r="AEP105" s="81"/>
      <c r="AEQ105" s="81"/>
      <c r="AER105" s="81"/>
      <c r="AES105" s="81"/>
      <c r="AET105" s="81"/>
      <c r="AEU105" s="81"/>
      <c r="AEV105" s="81"/>
      <c r="AEW105" s="81"/>
      <c r="AEX105" s="81"/>
      <c r="AEY105" s="81"/>
      <c r="AEZ105" s="81"/>
      <c r="AFA105" s="81"/>
      <c r="AFB105" s="81"/>
      <c r="AFC105" s="81"/>
      <c r="AFD105" s="81"/>
      <c r="AFE105" s="81"/>
      <c r="AFF105" s="81"/>
      <c r="AFG105" s="81"/>
      <c r="AFH105" s="81"/>
      <c r="AFI105" s="81"/>
      <c r="AFJ105" s="81"/>
      <c r="AFK105" s="81"/>
      <c r="AFL105" s="81"/>
      <c r="AFM105" s="81"/>
      <c r="AFN105" s="81"/>
      <c r="AFO105" s="81"/>
      <c r="AFP105" s="81"/>
      <c r="AFQ105" s="81"/>
      <c r="AFR105" s="81"/>
      <c r="AFS105" s="81"/>
      <c r="AFT105" s="81"/>
      <c r="AFU105" s="81"/>
      <c r="AFV105" s="81"/>
      <c r="AFW105" s="81"/>
      <c r="AFX105" s="81"/>
      <c r="AFY105" s="81"/>
      <c r="AFZ105" s="81"/>
      <c r="AGA105" s="81"/>
      <c r="AGB105" s="81"/>
      <c r="AGC105" s="81"/>
      <c r="AGD105" s="81"/>
      <c r="AGE105" s="81"/>
      <c r="AGF105" s="81"/>
      <c r="AGG105" s="81"/>
      <c r="AGH105" s="81"/>
      <c r="AGI105" s="81"/>
      <c r="AGJ105" s="81"/>
      <c r="AGK105" s="81"/>
      <c r="AGL105" s="81"/>
      <c r="AGM105" s="81"/>
      <c r="AGN105" s="81"/>
      <c r="AGO105" s="81"/>
      <c r="AGP105" s="81"/>
      <c r="AGQ105" s="81"/>
      <c r="AGR105" s="81"/>
      <c r="AGS105" s="81"/>
      <c r="AGT105" s="81"/>
      <c r="AGU105" s="81"/>
      <c r="AGV105" s="81"/>
      <c r="AGW105" s="81"/>
      <c r="AGX105" s="81"/>
      <c r="AGY105" s="81"/>
      <c r="AGZ105" s="81"/>
      <c r="AHA105" s="81"/>
      <c r="AHB105" s="81"/>
      <c r="AHC105" s="81"/>
      <c r="AHD105" s="81"/>
      <c r="AHE105" s="81"/>
      <c r="AHF105" s="81"/>
      <c r="AHG105" s="81"/>
      <c r="AHH105" s="81"/>
      <c r="AHI105" s="81"/>
      <c r="AHJ105" s="81"/>
      <c r="AHK105" s="81"/>
      <c r="AHL105" s="81"/>
      <c r="AHM105" s="81"/>
      <c r="AHN105" s="81"/>
      <c r="AHO105" s="81"/>
      <c r="AHP105" s="81"/>
      <c r="AHQ105" s="81"/>
      <c r="AHR105" s="81"/>
      <c r="AHS105" s="81"/>
      <c r="AHT105" s="81"/>
      <c r="AHU105" s="81"/>
      <c r="AHV105" s="81"/>
      <c r="AHW105" s="81"/>
      <c r="AHX105" s="81"/>
      <c r="AHY105" s="81"/>
      <c r="AHZ105" s="81"/>
      <c r="AIA105" s="81"/>
      <c r="AIB105" s="81"/>
      <c r="AIC105" s="81"/>
      <c r="AID105" s="81"/>
      <c r="AIE105" s="81"/>
      <c r="AIF105" s="81"/>
      <c r="AIG105" s="81"/>
      <c r="AIH105" s="81"/>
      <c r="AII105" s="81"/>
      <c r="AIJ105" s="81"/>
      <c r="AIK105" s="81"/>
      <c r="AIL105" s="81"/>
      <c r="AIM105" s="81"/>
      <c r="AIN105" s="81"/>
      <c r="AIO105" s="81"/>
      <c r="AIP105" s="81"/>
      <c r="AIQ105" s="81"/>
      <c r="AIR105" s="81"/>
      <c r="AIS105" s="81"/>
      <c r="AIT105" s="81"/>
      <c r="AIU105" s="81"/>
      <c r="AIV105" s="81"/>
      <c r="AIW105" s="81"/>
      <c r="AIX105" s="81"/>
      <c r="AIY105" s="81"/>
      <c r="AIZ105" s="81"/>
      <c r="AJA105" s="81"/>
      <c r="AJB105" s="81"/>
      <c r="AJC105" s="81"/>
      <c r="AJD105" s="81"/>
      <c r="AJE105" s="81"/>
      <c r="AJF105" s="81"/>
      <c r="AJG105" s="81"/>
      <c r="AJH105" s="81"/>
      <c r="AJI105" s="81"/>
      <c r="AJJ105" s="81"/>
      <c r="AJK105" s="81"/>
      <c r="AJL105" s="81"/>
      <c r="AJM105" s="81"/>
      <c r="AJN105" s="81"/>
      <c r="AJO105" s="81"/>
      <c r="AJP105" s="81"/>
      <c r="AJQ105" s="81"/>
      <c r="AJR105" s="81"/>
      <c r="AJS105" s="81"/>
      <c r="AJT105" s="81"/>
      <c r="AJU105" s="81"/>
      <c r="AJV105" s="81"/>
      <c r="AJW105" s="81"/>
      <c r="AJX105" s="81"/>
      <c r="AJY105" s="81"/>
      <c r="AJZ105" s="81"/>
      <c r="AKA105" s="81"/>
      <c r="AKB105" s="81"/>
      <c r="AKC105" s="81"/>
      <c r="AKD105" s="81"/>
      <c r="AKE105" s="81"/>
      <c r="AKF105" s="81"/>
      <c r="AKG105" s="81"/>
      <c r="AKH105" s="81"/>
      <c r="AKI105" s="81"/>
      <c r="AKJ105" s="81"/>
      <c r="AKK105" s="81"/>
      <c r="AKL105" s="81"/>
      <c r="AKM105" s="81"/>
      <c r="AKN105" s="81"/>
      <c r="AKO105" s="81"/>
      <c r="AKP105" s="81"/>
      <c r="AKQ105" s="81"/>
      <c r="AKR105" s="81"/>
      <c r="AKS105" s="81"/>
      <c r="AKT105" s="81"/>
      <c r="AKU105" s="81"/>
      <c r="AKV105" s="81"/>
      <c r="AKW105" s="81"/>
      <c r="AKX105" s="81"/>
      <c r="AKY105" s="81"/>
      <c r="AKZ105" s="81"/>
      <c r="ALA105" s="81"/>
      <c r="ALB105" s="81"/>
      <c r="ALC105" s="81"/>
      <c r="ALD105" s="81"/>
      <c r="ALE105" s="81"/>
      <c r="ALF105" s="81"/>
      <c r="ALG105" s="81"/>
      <c r="ALH105" s="81"/>
      <c r="ALI105" s="81"/>
      <c r="ALJ105" s="81"/>
      <c r="ALK105" s="81"/>
      <c r="ALL105" s="81"/>
      <c r="ALM105" s="81"/>
      <c r="ALN105" s="81"/>
      <c r="ALO105" s="81"/>
      <c r="ALP105" s="81"/>
      <c r="ALQ105" s="81"/>
      <c r="ALR105" s="81"/>
      <c r="ALS105" s="81"/>
      <c r="ALT105" s="81"/>
      <c r="ALU105" s="81"/>
      <c r="ALV105" s="81"/>
      <c r="ALW105" s="81"/>
      <c r="ALX105" s="81"/>
      <c r="ALY105" s="81"/>
      <c r="ALZ105" s="81"/>
      <c r="AMA105" s="81"/>
      <c r="AMB105" s="81"/>
      <c r="AMC105" s="81"/>
      <c r="AMD105" s="81"/>
      <c r="AME105" s="81"/>
      <c r="AMF105" s="81"/>
      <c r="AMG105" s="81"/>
      <c r="AMH105" s="81"/>
      <c r="AMI105" s="81"/>
      <c r="AMJ105" s="81"/>
      <c r="AMK105" s="81"/>
      <c r="AML105" s="81"/>
      <c r="AMM105" s="81"/>
      <c r="AMN105" s="81"/>
      <c r="AMO105" s="81"/>
      <c r="AMP105" s="81"/>
      <c r="AMQ105" s="81"/>
      <c r="AMR105" s="81"/>
      <c r="AMS105" s="81"/>
      <c r="AMT105" s="81"/>
      <c r="AMU105" s="81"/>
      <c r="AMV105" s="81"/>
      <c r="AMW105" s="81"/>
      <c r="AMX105" s="81"/>
      <c r="AMY105" s="81"/>
      <c r="AMZ105" s="81"/>
      <c r="ANA105" s="81"/>
      <c r="ANB105" s="81"/>
      <c r="ANC105" s="81"/>
      <c r="AND105" s="81"/>
      <c r="ANE105" s="81"/>
      <c r="ANF105" s="81"/>
      <c r="ANG105" s="81"/>
      <c r="ANH105" s="81"/>
      <c r="ANI105" s="81"/>
      <c r="ANJ105" s="81"/>
      <c r="ANK105" s="81"/>
      <c r="ANL105" s="81"/>
      <c r="ANM105" s="81"/>
      <c r="ANN105" s="81"/>
      <c r="ANO105" s="81"/>
      <c r="ANP105" s="81"/>
      <c r="ANQ105" s="81"/>
      <c r="ANR105" s="81"/>
      <c r="ANS105" s="81"/>
      <c r="ANT105" s="81"/>
      <c r="ANU105" s="81"/>
      <c r="ANV105" s="81"/>
      <c r="ANW105" s="81"/>
      <c r="ANX105" s="81"/>
      <c r="ANY105" s="81"/>
      <c r="ANZ105" s="81"/>
      <c r="AOA105" s="81"/>
      <c r="AOB105" s="81"/>
      <c r="AOC105" s="81"/>
      <c r="AOD105" s="81"/>
      <c r="AOE105" s="81"/>
      <c r="AOF105" s="81"/>
      <c r="AOG105" s="81"/>
      <c r="AOH105" s="81"/>
      <c r="AOI105" s="81"/>
      <c r="AOJ105" s="81"/>
      <c r="AOK105" s="81"/>
      <c r="AOL105" s="81"/>
      <c r="AOM105" s="81"/>
      <c r="AON105" s="81"/>
      <c r="AOO105" s="81"/>
      <c r="AOP105" s="81"/>
      <c r="AOQ105" s="81"/>
      <c r="AOR105" s="81"/>
      <c r="AOS105" s="81"/>
      <c r="AOT105" s="81"/>
      <c r="AOU105" s="81"/>
      <c r="AOV105" s="81"/>
      <c r="AOW105" s="81"/>
      <c r="AOX105" s="81"/>
      <c r="AOY105" s="81"/>
      <c r="AOZ105" s="81"/>
      <c r="APA105" s="81"/>
      <c r="APB105" s="81"/>
      <c r="APC105" s="81"/>
      <c r="APD105" s="81"/>
      <c r="APE105" s="81"/>
      <c r="APF105" s="81"/>
      <c r="APG105" s="81"/>
      <c r="APH105" s="81"/>
      <c r="API105" s="81"/>
      <c r="APJ105" s="81"/>
      <c r="APK105" s="81"/>
      <c r="APL105" s="81"/>
      <c r="APM105" s="81"/>
      <c r="APN105" s="81"/>
      <c r="APO105" s="81"/>
      <c r="APP105" s="81"/>
      <c r="APQ105" s="81"/>
      <c r="APR105" s="81"/>
      <c r="APS105" s="81"/>
      <c r="APT105" s="81"/>
      <c r="APU105" s="81"/>
      <c r="APV105" s="81"/>
      <c r="APW105" s="81"/>
      <c r="APX105" s="81"/>
      <c r="APY105" s="81"/>
      <c r="APZ105" s="81"/>
      <c r="AQA105" s="81"/>
      <c r="AQB105" s="81"/>
      <c r="AQC105" s="81"/>
      <c r="AQD105" s="81"/>
      <c r="AQE105" s="81"/>
      <c r="AQF105" s="81"/>
      <c r="AQG105" s="81"/>
      <c r="AQH105" s="81"/>
      <c r="AQI105" s="81"/>
      <c r="AQJ105" s="81"/>
      <c r="AQK105" s="81"/>
      <c r="AQL105" s="81"/>
      <c r="AQM105" s="81"/>
      <c r="AQN105" s="81"/>
      <c r="AQO105" s="81"/>
      <c r="AQP105" s="81"/>
      <c r="AQQ105" s="81"/>
      <c r="AQR105" s="81"/>
      <c r="AQS105" s="81"/>
      <c r="AQT105" s="81"/>
      <c r="AQU105" s="81"/>
      <c r="AQV105" s="81"/>
      <c r="AQW105" s="81"/>
      <c r="AQX105" s="81"/>
      <c r="AQY105" s="81"/>
      <c r="AQZ105" s="81"/>
      <c r="ARA105" s="81"/>
      <c r="ARB105" s="81"/>
      <c r="ARC105" s="81"/>
      <c r="ARD105" s="81"/>
      <c r="ARE105" s="81"/>
      <c r="ARF105" s="81"/>
      <c r="ARG105" s="81"/>
      <c r="ARH105" s="81"/>
      <c r="ARI105" s="81"/>
      <c r="ARJ105" s="81"/>
      <c r="ARK105" s="81"/>
      <c r="ARL105" s="81"/>
      <c r="ARM105" s="81"/>
      <c r="ARN105" s="81"/>
      <c r="ARO105" s="81"/>
      <c r="ARP105" s="81"/>
      <c r="ARQ105" s="81"/>
      <c r="ARR105" s="81"/>
      <c r="ARS105" s="81"/>
      <c r="ART105" s="81"/>
      <c r="ARU105" s="81"/>
      <c r="ARV105" s="81"/>
      <c r="ARW105" s="81"/>
      <c r="ARX105" s="81"/>
      <c r="ARY105" s="81"/>
      <c r="ARZ105" s="81"/>
      <c r="ASA105" s="81"/>
      <c r="ASB105" s="81"/>
      <c r="ASC105" s="81"/>
      <c r="ASD105" s="81"/>
      <c r="ASE105" s="81"/>
      <c r="ASF105" s="81"/>
      <c r="ASG105" s="81"/>
      <c r="ASH105" s="81"/>
      <c r="ASI105" s="81"/>
      <c r="ASJ105" s="81"/>
      <c r="ASK105" s="81"/>
      <c r="ASL105" s="81"/>
      <c r="ASM105" s="81"/>
      <c r="ASN105" s="81"/>
      <c r="ASO105" s="81"/>
      <c r="ASP105" s="81"/>
      <c r="ASQ105" s="81"/>
      <c r="ASR105" s="81"/>
      <c r="ASS105" s="81"/>
      <c r="AST105" s="81"/>
      <c r="ASU105" s="81"/>
      <c r="ASV105" s="81"/>
      <c r="ASW105" s="81"/>
      <c r="ASX105" s="81"/>
      <c r="ASY105" s="81"/>
      <c r="ASZ105" s="81"/>
      <c r="ATA105" s="81"/>
      <c r="ATB105" s="81"/>
      <c r="ATC105" s="81"/>
      <c r="ATD105" s="81"/>
      <c r="ATE105" s="81"/>
      <c r="ATF105" s="81"/>
      <c r="ATG105" s="81"/>
      <c r="ATH105" s="81"/>
      <c r="ATI105" s="81"/>
      <c r="ATJ105" s="81"/>
      <c r="ATK105" s="81"/>
      <c r="ATL105" s="81"/>
      <c r="ATM105" s="81"/>
      <c r="ATN105" s="81"/>
      <c r="ATO105" s="81"/>
      <c r="ATP105" s="81"/>
      <c r="ATQ105" s="81"/>
      <c r="ATR105" s="81"/>
      <c r="ATS105" s="81"/>
      <c r="ATT105" s="81"/>
      <c r="ATU105" s="81"/>
      <c r="ATV105" s="81"/>
      <c r="ATW105" s="81"/>
      <c r="ATX105" s="81"/>
      <c r="ATY105" s="81"/>
      <c r="ATZ105" s="81"/>
      <c r="AUA105" s="81"/>
      <c r="AUB105" s="81"/>
      <c r="AUC105" s="81"/>
      <c r="AUD105" s="81"/>
      <c r="AUE105" s="81"/>
      <c r="AUF105" s="81"/>
      <c r="AUG105" s="81"/>
      <c r="AUH105" s="81"/>
      <c r="AUI105" s="81"/>
      <c r="AUJ105" s="81"/>
      <c r="AUK105" s="81"/>
      <c r="AUL105" s="81"/>
      <c r="AUM105" s="81"/>
      <c r="AUN105" s="81"/>
      <c r="AUO105" s="81"/>
      <c r="AUP105" s="81"/>
      <c r="AUQ105" s="81"/>
      <c r="AUR105" s="81"/>
      <c r="AUS105" s="81"/>
      <c r="AUT105" s="81"/>
      <c r="AUU105" s="81"/>
      <c r="AUV105" s="81"/>
      <c r="AUW105" s="81"/>
      <c r="AUX105" s="81"/>
      <c r="AUY105" s="81"/>
      <c r="AUZ105" s="81"/>
      <c r="AVA105" s="81"/>
      <c r="AVB105" s="81"/>
      <c r="AVC105" s="81"/>
      <c r="AVD105" s="81"/>
      <c r="AVE105" s="81"/>
      <c r="AVF105" s="81"/>
      <c r="AVG105" s="81"/>
      <c r="AVH105" s="81"/>
      <c r="AVI105" s="81"/>
      <c r="AVJ105" s="81"/>
      <c r="AVK105" s="81"/>
      <c r="AVL105" s="81"/>
      <c r="AVM105" s="81"/>
      <c r="AVN105" s="81"/>
      <c r="AVO105" s="81"/>
      <c r="AVP105" s="81"/>
      <c r="AVQ105" s="81"/>
      <c r="AVR105" s="81"/>
      <c r="AVS105" s="81"/>
      <c r="AVT105" s="81"/>
      <c r="AVU105" s="81"/>
      <c r="AVV105" s="81"/>
      <c r="AVW105" s="81"/>
      <c r="AVX105" s="81"/>
      <c r="AVY105" s="81"/>
      <c r="AVZ105" s="81"/>
      <c r="AWA105" s="81"/>
      <c r="AWB105" s="81"/>
      <c r="AWC105" s="81"/>
      <c r="AWD105" s="81"/>
      <c r="AWE105" s="81"/>
      <c r="AWF105" s="81"/>
      <c r="AWG105" s="81"/>
      <c r="AWH105" s="81"/>
      <c r="AWI105" s="81"/>
      <c r="AWJ105" s="81"/>
      <c r="AWK105" s="81"/>
      <c r="AWL105" s="81"/>
      <c r="AWM105" s="81"/>
      <c r="AWN105" s="81"/>
      <c r="AWO105" s="81"/>
      <c r="AWP105" s="81"/>
      <c r="AWQ105" s="81"/>
      <c r="AWR105" s="81"/>
      <c r="AWS105" s="81"/>
      <c r="AWT105" s="81"/>
      <c r="AWU105" s="81"/>
      <c r="AWV105" s="81"/>
      <c r="AWW105" s="81"/>
      <c r="AWX105" s="81"/>
      <c r="AWY105" s="81"/>
      <c r="AWZ105" s="81"/>
      <c r="AXA105" s="81"/>
      <c r="AXB105" s="81"/>
      <c r="AXC105" s="81"/>
      <c r="AXD105" s="81"/>
      <c r="AXE105" s="81"/>
      <c r="AXF105" s="81"/>
      <c r="AXG105" s="81"/>
      <c r="AXH105" s="81"/>
      <c r="AXI105" s="81"/>
      <c r="AXJ105" s="81"/>
      <c r="AXK105" s="81"/>
      <c r="AXL105" s="81"/>
      <c r="AXM105" s="81"/>
      <c r="AXN105" s="81"/>
      <c r="AXO105" s="81"/>
      <c r="AXP105" s="81"/>
      <c r="AXQ105" s="81"/>
      <c r="AXR105" s="81"/>
      <c r="AXS105" s="81"/>
      <c r="AXT105" s="81"/>
      <c r="AXU105" s="81"/>
      <c r="AXV105" s="81"/>
      <c r="AXW105" s="81"/>
      <c r="AXX105" s="81"/>
      <c r="AXY105" s="81"/>
      <c r="AXZ105" s="81"/>
      <c r="AYA105" s="81"/>
      <c r="AYB105" s="81"/>
      <c r="AYC105" s="81"/>
      <c r="AYD105" s="81"/>
      <c r="AYE105" s="81"/>
      <c r="AYF105" s="81"/>
      <c r="AYG105" s="81"/>
      <c r="AYH105" s="81"/>
      <c r="AYI105" s="81"/>
      <c r="AYJ105" s="81"/>
      <c r="AYK105" s="81"/>
      <c r="AYL105" s="81"/>
      <c r="AYM105" s="81"/>
      <c r="AYN105" s="81"/>
      <c r="AYO105" s="81"/>
      <c r="AYP105" s="81"/>
      <c r="AYQ105" s="81"/>
      <c r="AYR105" s="81"/>
      <c r="AYS105" s="81"/>
      <c r="AYT105" s="81"/>
      <c r="AYU105" s="81"/>
      <c r="AYV105" s="81"/>
      <c r="AYW105" s="81"/>
      <c r="AYX105" s="81"/>
      <c r="AYY105" s="81"/>
      <c r="AYZ105" s="81"/>
      <c r="AZA105" s="81"/>
      <c r="AZB105" s="81"/>
      <c r="AZC105" s="81"/>
      <c r="AZD105" s="81"/>
      <c r="AZE105" s="81"/>
      <c r="AZF105" s="81"/>
      <c r="AZG105" s="81"/>
      <c r="AZH105" s="81"/>
      <c r="AZI105" s="81"/>
      <c r="AZJ105" s="81"/>
      <c r="AZK105" s="81"/>
      <c r="AZL105" s="81"/>
      <c r="AZM105" s="81"/>
      <c r="AZN105" s="81"/>
      <c r="AZO105" s="81"/>
      <c r="AZP105" s="81"/>
      <c r="AZQ105" s="81"/>
      <c r="AZR105" s="81"/>
      <c r="AZS105" s="81"/>
      <c r="AZT105" s="81"/>
      <c r="AZU105" s="81"/>
      <c r="AZV105" s="81"/>
      <c r="AZW105" s="81"/>
      <c r="AZX105" s="81"/>
      <c r="AZY105" s="81"/>
      <c r="AZZ105" s="81"/>
      <c r="BAA105" s="81"/>
      <c r="BAB105" s="81"/>
      <c r="BAC105" s="81"/>
      <c r="BAD105" s="81"/>
      <c r="BAE105" s="81"/>
      <c r="BAF105" s="81"/>
      <c r="BAG105" s="81"/>
      <c r="BAH105" s="81"/>
      <c r="BAI105" s="81"/>
      <c r="BAJ105" s="81"/>
      <c r="BAK105" s="81"/>
      <c r="BAL105" s="81"/>
      <c r="BAM105" s="81"/>
      <c r="BAN105" s="81"/>
      <c r="BAO105" s="81"/>
      <c r="BAP105" s="81"/>
      <c r="BAQ105" s="81"/>
      <c r="BAR105" s="81"/>
      <c r="BAS105" s="81"/>
      <c r="BAT105" s="81"/>
      <c r="BAU105" s="81"/>
      <c r="BAV105" s="81"/>
      <c r="BAW105" s="81"/>
      <c r="BAX105" s="81"/>
      <c r="BAY105" s="81"/>
      <c r="BAZ105" s="81"/>
      <c r="BBA105" s="81"/>
      <c r="BBB105" s="81"/>
      <c r="BBC105" s="81"/>
      <c r="BBD105" s="81"/>
      <c r="BBE105" s="81"/>
      <c r="BBF105" s="81"/>
      <c r="BBG105" s="81"/>
      <c r="BBH105" s="81"/>
      <c r="BBI105" s="81"/>
      <c r="BBJ105" s="81"/>
      <c r="BBK105" s="81"/>
      <c r="BBL105" s="81"/>
      <c r="BBM105" s="81"/>
      <c r="BBN105" s="81"/>
      <c r="BBO105" s="81"/>
      <c r="BBP105" s="81"/>
      <c r="BBQ105" s="81"/>
      <c r="BBR105" s="81"/>
      <c r="BBS105" s="81"/>
      <c r="BBT105" s="81"/>
      <c r="BBU105" s="81"/>
      <c r="BBV105" s="81"/>
      <c r="BBW105" s="81"/>
      <c r="BBX105" s="81"/>
      <c r="BBY105" s="81"/>
      <c r="BBZ105" s="81"/>
      <c r="BCA105" s="81"/>
      <c r="BCB105" s="81"/>
      <c r="BCC105" s="81"/>
      <c r="BCD105" s="81"/>
      <c r="BCE105" s="81"/>
      <c r="BCF105" s="81"/>
      <c r="BCG105" s="81"/>
      <c r="BCH105" s="81"/>
      <c r="BCI105" s="81"/>
      <c r="BCJ105" s="81"/>
      <c r="BCK105" s="81"/>
      <c r="BCL105" s="81"/>
      <c r="BCM105" s="81"/>
      <c r="BCN105" s="81"/>
      <c r="BCO105" s="81"/>
      <c r="BCP105" s="81"/>
      <c r="BCQ105" s="81"/>
      <c r="BCR105" s="81"/>
      <c r="BCS105" s="81"/>
      <c r="BCT105" s="81"/>
      <c r="BCU105" s="81"/>
      <c r="BCV105" s="81"/>
      <c r="BCW105" s="81"/>
      <c r="BCX105" s="81"/>
      <c r="BCY105" s="81"/>
      <c r="BCZ105" s="81"/>
      <c r="BDA105" s="81"/>
      <c r="BDB105" s="81"/>
      <c r="BDC105" s="81"/>
      <c r="BDD105" s="81"/>
      <c r="BDE105" s="81"/>
      <c r="BDF105" s="81"/>
      <c r="BDG105" s="81"/>
      <c r="BDH105" s="81"/>
      <c r="BDI105" s="81"/>
      <c r="BDJ105" s="81"/>
      <c r="BDK105" s="81"/>
      <c r="BDL105" s="81"/>
      <c r="BDM105" s="81"/>
      <c r="BDN105" s="81"/>
      <c r="BDO105" s="81"/>
      <c r="BDP105" s="81"/>
      <c r="BDQ105" s="81"/>
      <c r="BDR105" s="81"/>
      <c r="BDS105" s="81"/>
      <c r="BDT105" s="81"/>
      <c r="BDU105" s="81"/>
      <c r="BDV105" s="81"/>
      <c r="BDW105" s="81"/>
      <c r="BDX105" s="81"/>
      <c r="BDY105" s="81"/>
      <c r="BDZ105" s="81"/>
      <c r="BEA105" s="81"/>
      <c r="BEB105" s="81"/>
      <c r="BEC105" s="81"/>
      <c r="BED105" s="81"/>
      <c r="BEE105" s="81"/>
      <c r="BEF105" s="81"/>
      <c r="BEG105" s="81"/>
      <c r="BEH105" s="81"/>
      <c r="BEI105" s="81"/>
      <c r="BEJ105" s="81"/>
      <c r="BEK105" s="81"/>
      <c r="BEL105" s="81"/>
      <c r="BEM105" s="81"/>
      <c r="BEN105" s="81"/>
      <c r="BEO105" s="81"/>
      <c r="BEP105" s="81"/>
      <c r="BEQ105" s="81"/>
      <c r="BER105" s="81"/>
      <c r="BES105" s="81"/>
      <c r="BET105" s="81"/>
      <c r="BEU105" s="81"/>
      <c r="BEV105" s="81"/>
      <c r="BEW105" s="81"/>
      <c r="BEX105" s="81"/>
      <c r="BEY105" s="81"/>
      <c r="BEZ105" s="81"/>
      <c r="BFA105" s="81"/>
      <c r="BFB105" s="81"/>
      <c r="BFC105" s="81"/>
      <c r="BFD105" s="81"/>
      <c r="BFE105" s="81"/>
      <c r="BFF105" s="81"/>
      <c r="BFG105" s="81"/>
      <c r="BFH105" s="81"/>
      <c r="BFI105" s="81"/>
      <c r="BFJ105" s="81"/>
      <c r="BFK105" s="81"/>
      <c r="BFL105" s="81"/>
      <c r="BFM105" s="81"/>
      <c r="BFN105" s="81"/>
      <c r="BFO105" s="81"/>
      <c r="BFP105" s="81"/>
      <c r="BFQ105" s="81"/>
      <c r="BFR105" s="81"/>
      <c r="BFS105" s="81"/>
      <c r="BFT105" s="81"/>
      <c r="BFU105" s="81"/>
      <c r="BFV105" s="81"/>
      <c r="BFW105" s="81"/>
      <c r="BFX105" s="81"/>
      <c r="BFY105" s="81"/>
      <c r="BFZ105" s="81"/>
      <c r="BGA105" s="81"/>
      <c r="BGB105" s="81"/>
      <c r="BGC105" s="81"/>
      <c r="BGD105" s="81"/>
      <c r="BGE105" s="81"/>
      <c r="BGF105" s="81"/>
      <c r="BGG105" s="81"/>
      <c r="BGH105" s="81"/>
      <c r="BGI105" s="81"/>
      <c r="BGJ105" s="81"/>
      <c r="BGK105" s="81"/>
      <c r="BGL105" s="81"/>
      <c r="BGM105" s="81"/>
      <c r="BGN105" s="81"/>
      <c r="BGO105" s="81"/>
      <c r="BGP105" s="81"/>
      <c r="BGQ105" s="81"/>
      <c r="BGR105" s="81"/>
      <c r="BGS105" s="81"/>
      <c r="BGT105" s="81"/>
      <c r="BGU105" s="81"/>
      <c r="BGV105" s="81"/>
      <c r="BGW105" s="81"/>
      <c r="BGX105" s="81"/>
      <c r="BGY105" s="81"/>
      <c r="BGZ105" s="81"/>
      <c r="BHA105" s="81"/>
      <c r="BHB105" s="81"/>
      <c r="BHC105" s="81"/>
      <c r="BHD105" s="81"/>
      <c r="BHE105" s="81"/>
      <c r="BHF105" s="81"/>
      <c r="BHG105" s="81"/>
      <c r="BHH105" s="81"/>
      <c r="BHI105" s="81"/>
      <c r="BHJ105" s="81"/>
      <c r="BHK105" s="81"/>
      <c r="BHL105" s="81"/>
      <c r="BHM105" s="81"/>
      <c r="BHN105" s="81"/>
      <c r="BHO105" s="81"/>
      <c r="BHP105" s="81"/>
      <c r="BHQ105" s="81"/>
      <c r="BHR105" s="81"/>
      <c r="BHS105" s="81"/>
      <c r="BHT105" s="81"/>
      <c r="BHU105" s="81"/>
      <c r="BHV105" s="81"/>
      <c r="BHW105" s="81"/>
      <c r="BHX105" s="81"/>
      <c r="BHY105" s="81"/>
      <c r="BHZ105" s="81"/>
      <c r="BIA105" s="81"/>
      <c r="BIB105" s="81"/>
      <c r="BIC105" s="81"/>
      <c r="BID105" s="81"/>
      <c r="BIE105" s="81"/>
      <c r="BIF105" s="81"/>
      <c r="BIG105" s="81"/>
      <c r="BIH105" s="81"/>
      <c r="BII105" s="81"/>
      <c r="BIJ105" s="81"/>
      <c r="BIK105" s="81"/>
      <c r="BIL105" s="81"/>
      <c r="BIM105" s="81"/>
      <c r="BIN105" s="81"/>
      <c r="BIO105" s="81"/>
      <c r="BIP105" s="81"/>
      <c r="BIQ105" s="81"/>
      <c r="BIR105" s="81"/>
      <c r="BIS105" s="81"/>
      <c r="BIT105" s="81"/>
      <c r="BIU105" s="81"/>
      <c r="BIV105" s="81"/>
      <c r="BIW105" s="81"/>
      <c r="BIX105" s="81"/>
      <c r="BIY105" s="81"/>
      <c r="BIZ105" s="81"/>
      <c r="BJA105" s="81"/>
      <c r="BJB105" s="81"/>
      <c r="BJC105" s="81"/>
      <c r="BJD105" s="81"/>
      <c r="BJE105" s="81"/>
      <c r="BJF105" s="81"/>
      <c r="BJG105" s="81"/>
      <c r="BJH105" s="81"/>
      <c r="BJI105" s="81"/>
      <c r="BJJ105" s="81"/>
      <c r="BJK105" s="81"/>
      <c r="BJL105" s="81"/>
      <c r="BJM105" s="81"/>
      <c r="BJN105" s="81"/>
      <c r="BJO105" s="81"/>
      <c r="BJP105" s="81"/>
      <c r="BJQ105" s="81"/>
      <c r="BJR105" s="81"/>
      <c r="BJS105" s="81"/>
      <c r="BJT105" s="81"/>
      <c r="BJU105" s="81"/>
      <c r="BJV105" s="81"/>
      <c r="BJW105" s="81"/>
      <c r="BJX105" s="81"/>
      <c r="BJY105" s="81"/>
      <c r="BJZ105" s="81"/>
      <c r="BKA105" s="81"/>
      <c r="BKB105" s="81"/>
      <c r="BKC105" s="81"/>
      <c r="BKD105" s="81"/>
      <c r="BKE105" s="81"/>
      <c r="BKF105" s="81"/>
      <c r="BKG105" s="81"/>
      <c r="BKH105" s="81"/>
      <c r="BKI105" s="81"/>
      <c r="BKJ105" s="81"/>
      <c r="BKK105" s="81"/>
      <c r="BKL105" s="81"/>
      <c r="BKM105" s="81"/>
      <c r="BKN105" s="81"/>
      <c r="BKO105" s="81"/>
      <c r="BKP105" s="81"/>
      <c r="BKQ105" s="81"/>
      <c r="BKR105" s="81"/>
      <c r="BKS105" s="81"/>
      <c r="BKT105" s="81"/>
      <c r="BKU105" s="81"/>
      <c r="BKV105" s="81"/>
      <c r="BKW105" s="81"/>
      <c r="BKX105" s="81"/>
      <c r="BKY105" s="81"/>
      <c r="BKZ105" s="81"/>
      <c r="BLA105" s="81"/>
      <c r="BLB105" s="81"/>
      <c r="BLC105" s="81"/>
      <c r="BLD105" s="81"/>
      <c r="BLE105" s="81"/>
      <c r="BLF105" s="81"/>
      <c r="BLG105" s="81"/>
      <c r="BLH105" s="81"/>
      <c r="BLI105" s="81"/>
      <c r="BLJ105" s="81"/>
      <c r="BLK105" s="81"/>
      <c r="BLL105" s="81"/>
      <c r="BLM105" s="81"/>
      <c r="BLN105" s="81"/>
      <c r="BLO105" s="81"/>
      <c r="BLP105" s="81"/>
      <c r="BLQ105" s="81"/>
      <c r="BLR105" s="81"/>
      <c r="BLS105" s="81"/>
      <c r="BLT105" s="81"/>
      <c r="BLU105" s="81"/>
      <c r="BLV105" s="81"/>
      <c r="BLW105" s="81"/>
      <c r="BLX105" s="81"/>
      <c r="BLY105" s="81"/>
      <c r="BLZ105" s="81"/>
      <c r="BMA105" s="81"/>
      <c r="BMB105" s="81"/>
      <c r="BMC105" s="81"/>
      <c r="BMD105" s="81"/>
      <c r="BME105" s="81"/>
      <c r="BMF105" s="81"/>
      <c r="BMG105" s="81"/>
      <c r="BMH105" s="81"/>
      <c r="BMI105" s="81"/>
      <c r="BMJ105" s="81"/>
      <c r="BMK105" s="81"/>
      <c r="BML105" s="81"/>
      <c r="BMM105" s="81"/>
      <c r="BMN105" s="81"/>
      <c r="BMO105" s="81"/>
      <c r="BMP105" s="81"/>
      <c r="BMQ105" s="81"/>
      <c r="BMR105" s="81"/>
      <c r="BMS105" s="81"/>
      <c r="BMT105" s="81"/>
      <c r="BMU105" s="81"/>
      <c r="BMV105" s="81"/>
      <c r="BMW105" s="81"/>
      <c r="BMX105" s="81"/>
      <c r="BMY105" s="81"/>
      <c r="BMZ105" s="81"/>
      <c r="BNA105" s="81"/>
      <c r="BNB105" s="81"/>
      <c r="BNC105" s="81"/>
      <c r="BND105" s="81"/>
      <c r="BNE105" s="81"/>
      <c r="BNF105" s="81"/>
      <c r="BNG105" s="81"/>
      <c r="BNH105" s="81"/>
      <c r="BNI105" s="81"/>
      <c r="BNJ105" s="81"/>
      <c r="BNK105" s="81"/>
      <c r="BNL105" s="81"/>
      <c r="BNM105" s="81"/>
      <c r="BNN105" s="81"/>
      <c r="BNO105" s="81"/>
      <c r="BNP105" s="81"/>
      <c r="BNQ105" s="81"/>
      <c r="BNR105" s="81"/>
      <c r="BNS105" s="81"/>
      <c r="BNT105" s="81"/>
      <c r="BNU105" s="81"/>
      <c r="BNV105" s="81"/>
      <c r="BNW105" s="81"/>
      <c r="BNX105" s="81"/>
      <c r="BNY105" s="81"/>
      <c r="BNZ105" s="81"/>
      <c r="BOA105" s="81"/>
      <c r="BOB105" s="81"/>
      <c r="BOC105" s="81"/>
      <c r="BOD105" s="81"/>
      <c r="BOE105" s="81"/>
      <c r="BOF105" s="81"/>
      <c r="BOG105" s="81"/>
      <c r="BOH105" s="81"/>
      <c r="BOI105" s="81"/>
      <c r="BOJ105" s="81"/>
      <c r="BOK105" s="81"/>
      <c r="BOL105" s="81"/>
      <c r="BOM105" s="81"/>
      <c r="BON105" s="81"/>
      <c r="BOO105" s="81"/>
      <c r="BOP105" s="81"/>
      <c r="BOQ105" s="81"/>
      <c r="BOR105" s="81"/>
      <c r="BOS105" s="81"/>
      <c r="BOT105" s="81"/>
      <c r="BOU105" s="81"/>
      <c r="BOV105" s="81"/>
      <c r="BOW105" s="81"/>
      <c r="BOX105" s="81"/>
      <c r="BOY105" s="81"/>
      <c r="BOZ105" s="81"/>
      <c r="BPA105" s="81"/>
      <c r="BPB105" s="81"/>
      <c r="BPC105" s="81"/>
      <c r="BPD105" s="81"/>
      <c r="BPE105" s="81"/>
      <c r="BPF105" s="81"/>
      <c r="BPG105" s="81"/>
      <c r="BPH105" s="81"/>
      <c r="BPI105" s="81"/>
      <c r="BPJ105" s="81"/>
      <c r="BPK105" s="81"/>
      <c r="BPL105" s="81"/>
      <c r="BPM105" s="81"/>
      <c r="BPN105" s="81"/>
      <c r="BPO105" s="81"/>
      <c r="BPP105" s="81"/>
      <c r="BPQ105" s="81"/>
      <c r="BPR105" s="81"/>
      <c r="BPS105" s="81"/>
      <c r="BPT105" s="81"/>
      <c r="BPU105" s="81"/>
      <c r="BPV105" s="81"/>
      <c r="BPW105" s="81"/>
      <c r="BPX105" s="81"/>
      <c r="BPY105" s="81"/>
      <c r="BPZ105" s="81"/>
      <c r="BQA105" s="81"/>
      <c r="BQB105" s="81"/>
      <c r="BQC105" s="81"/>
      <c r="BQD105" s="81"/>
      <c r="BQE105" s="81"/>
      <c r="BQF105" s="81"/>
      <c r="BQG105" s="81"/>
      <c r="BQH105" s="81"/>
      <c r="BQI105" s="81"/>
      <c r="BQJ105" s="81"/>
      <c r="BQK105" s="81"/>
      <c r="BQL105" s="81"/>
      <c r="BQM105" s="81"/>
      <c r="BQN105" s="81"/>
      <c r="BQO105" s="81"/>
      <c r="BQP105" s="81"/>
      <c r="BQQ105" s="81"/>
      <c r="BQR105" s="81"/>
      <c r="BQS105" s="81"/>
      <c r="BQT105" s="81"/>
      <c r="BQU105" s="81"/>
      <c r="BQV105" s="81"/>
      <c r="BQW105" s="81"/>
      <c r="BQX105" s="81"/>
      <c r="BQY105" s="81"/>
      <c r="BQZ105" s="81"/>
      <c r="BRA105" s="81"/>
      <c r="BRB105" s="81"/>
      <c r="BRC105" s="81"/>
      <c r="BRD105" s="81"/>
      <c r="BRE105" s="81"/>
      <c r="BRF105" s="81"/>
      <c r="BRG105" s="81"/>
      <c r="BRH105" s="81"/>
      <c r="BRI105" s="81"/>
      <c r="BRJ105" s="81"/>
      <c r="BRK105" s="81"/>
      <c r="BRL105" s="81"/>
      <c r="BRM105" s="81"/>
      <c r="BRN105" s="81"/>
      <c r="BRO105" s="81"/>
      <c r="BRP105" s="81"/>
      <c r="BRQ105" s="81"/>
      <c r="BRR105" s="81"/>
      <c r="BRS105" s="81"/>
      <c r="BRT105" s="81"/>
      <c r="BRU105" s="81"/>
      <c r="BRV105" s="81"/>
      <c r="BRW105" s="81"/>
      <c r="BRX105" s="81"/>
      <c r="BRY105" s="81"/>
      <c r="BRZ105" s="81"/>
      <c r="BSA105" s="81"/>
      <c r="BSB105" s="81"/>
      <c r="BSC105" s="81"/>
      <c r="BSD105" s="81"/>
      <c r="BSE105" s="81"/>
      <c r="BSF105" s="81"/>
      <c r="BSG105" s="81"/>
      <c r="BSH105" s="81"/>
      <c r="BSI105" s="81"/>
      <c r="BSJ105" s="81"/>
      <c r="BSK105" s="81"/>
      <c r="BSL105" s="81"/>
      <c r="BSM105" s="81"/>
      <c r="BSN105" s="81"/>
      <c r="BSO105" s="81"/>
      <c r="BSP105" s="81"/>
      <c r="BSQ105" s="81"/>
      <c r="BSR105" s="81"/>
      <c r="BSS105" s="81"/>
      <c r="BST105" s="81"/>
      <c r="BSU105" s="81"/>
      <c r="BSV105" s="81"/>
      <c r="BSW105" s="81"/>
      <c r="BSX105" s="81"/>
      <c r="BSY105" s="81"/>
      <c r="BSZ105" s="81"/>
      <c r="BTA105" s="81"/>
      <c r="BTB105" s="81"/>
      <c r="BTC105" s="81"/>
      <c r="BTD105" s="81"/>
      <c r="BTE105" s="81"/>
      <c r="BTF105" s="81"/>
      <c r="BTG105" s="81"/>
      <c r="BTH105" s="81"/>
      <c r="BTI105" s="81"/>
      <c r="BTJ105" s="81"/>
      <c r="BTK105" s="81"/>
      <c r="BTL105" s="81"/>
      <c r="BTM105" s="81"/>
      <c r="BTN105" s="81"/>
      <c r="BTO105" s="81"/>
      <c r="BTP105" s="81"/>
      <c r="BTQ105" s="81"/>
      <c r="BTR105" s="81"/>
      <c r="BTS105" s="81"/>
      <c r="BTT105" s="81"/>
      <c r="BTU105" s="81"/>
      <c r="BTV105" s="81"/>
      <c r="BTW105" s="81"/>
      <c r="BTX105" s="81"/>
      <c r="BTY105" s="81"/>
      <c r="BTZ105" s="81"/>
      <c r="BUA105" s="81"/>
      <c r="BUB105" s="81"/>
      <c r="BUC105" s="81"/>
      <c r="BUD105" s="81"/>
      <c r="BUE105" s="81"/>
      <c r="BUF105" s="81"/>
      <c r="BUG105" s="81"/>
      <c r="BUH105" s="81"/>
      <c r="BUI105" s="81"/>
      <c r="BUJ105" s="81"/>
      <c r="BUK105" s="81"/>
      <c r="BUL105" s="81"/>
      <c r="BUM105" s="81"/>
      <c r="BUN105" s="81"/>
      <c r="BUO105" s="81"/>
      <c r="BUP105" s="81"/>
      <c r="BUQ105" s="81"/>
      <c r="BUR105" s="81"/>
      <c r="BUS105" s="81"/>
      <c r="BUT105" s="81"/>
      <c r="BUU105" s="81"/>
      <c r="BUV105" s="81"/>
      <c r="BUW105" s="81"/>
      <c r="BUX105" s="81"/>
      <c r="BUY105" s="81"/>
      <c r="BUZ105" s="81"/>
      <c r="BVA105" s="81"/>
      <c r="BVB105" s="81"/>
      <c r="BVC105" s="81"/>
      <c r="BVD105" s="81"/>
      <c r="BVE105" s="81"/>
      <c r="BVF105" s="81"/>
      <c r="BVG105" s="81"/>
      <c r="BVH105" s="81"/>
      <c r="BVI105" s="81"/>
      <c r="BVJ105" s="81"/>
      <c r="BVK105" s="81"/>
      <c r="BVL105" s="81"/>
      <c r="BVM105" s="81"/>
      <c r="BVN105" s="81"/>
      <c r="BVO105" s="81"/>
      <c r="BVP105" s="81"/>
      <c r="BVQ105" s="81"/>
      <c r="BVR105" s="81"/>
      <c r="BVS105" s="81"/>
      <c r="BVT105" s="81"/>
      <c r="BVU105" s="81"/>
      <c r="BVV105" s="81"/>
      <c r="BVW105" s="81"/>
      <c r="BVX105" s="81"/>
      <c r="BVY105" s="81"/>
      <c r="BVZ105" s="81"/>
      <c r="BWA105" s="81"/>
      <c r="BWB105" s="81"/>
      <c r="BWC105" s="81"/>
      <c r="BWD105" s="81"/>
      <c r="BWE105" s="81"/>
      <c r="BWF105" s="81"/>
      <c r="BWG105" s="81"/>
      <c r="BWH105" s="81"/>
      <c r="BWI105" s="81"/>
      <c r="BWJ105" s="81"/>
      <c r="BWK105" s="81"/>
      <c r="BWL105" s="81"/>
      <c r="BWM105" s="81"/>
      <c r="BWN105" s="81"/>
      <c r="BWO105" s="81"/>
      <c r="BWP105" s="81"/>
      <c r="BWQ105" s="81"/>
      <c r="BWR105" s="81"/>
      <c r="BWS105" s="81"/>
      <c r="BWT105" s="81"/>
      <c r="BWU105" s="81"/>
      <c r="BWV105" s="81"/>
      <c r="BWW105" s="81"/>
      <c r="BWX105" s="81"/>
      <c r="BWY105" s="81"/>
      <c r="BWZ105" s="81"/>
      <c r="BXA105" s="81"/>
      <c r="BXB105" s="81"/>
      <c r="BXC105" s="81"/>
      <c r="BXD105" s="81"/>
      <c r="BXE105" s="81"/>
      <c r="BXF105" s="81"/>
      <c r="BXG105" s="81"/>
      <c r="BXH105" s="81"/>
      <c r="BXI105" s="81"/>
      <c r="BXJ105" s="81"/>
      <c r="BXK105" s="81"/>
      <c r="BXL105" s="81"/>
      <c r="BXM105" s="81"/>
      <c r="BXN105" s="81"/>
      <c r="BXO105" s="81"/>
      <c r="BXP105" s="81"/>
      <c r="BXQ105" s="81"/>
      <c r="BXR105" s="81"/>
      <c r="BXS105" s="81"/>
      <c r="BXT105" s="81"/>
      <c r="BXU105" s="81"/>
      <c r="BXV105" s="81"/>
      <c r="BXW105" s="81"/>
      <c r="BXX105" s="81"/>
      <c r="BXY105" s="81"/>
      <c r="BXZ105" s="81"/>
      <c r="BYA105" s="81"/>
      <c r="BYB105" s="81"/>
      <c r="BYC105" s="81"/>
      <c r="BYD105" s="81"/>
      <c r="BYE105" s="81"/>
      <c r="BYF105" s="81"/>
      <c r="BYG105" s="81"/>
      <c r="BYH105" s="81"/>
      <c r="BYI105" s="81"/>
      <c r="BYJ105" s="81"/>
      <c r="BYK105" s="81"/>
      <c r="BYL105" s="81"/>
      <c r="BYM105" s="81"/>
      <c r="BYN105" s="81"/>
      <c r="BYO105" s="81"/>
      <c r="BYP105" s="81"/>
      <c r="BYQ105" s="81"/>
      <c r="BYR105" s="81"/>
      <c r="BYS105" s="81"/>
      <c r="BYT105" s="81"/>
      <c r="BYU105" s="81"/>
      <c r="BYV105" s="81"/>
      <c r="BYW105" s="81"/>
      <c r="BYX105" s="81"/>
      <c r="BYY105" s="81"/>
      <c r="BYZ105" s="81"/>
      <c r="BZA105" s="81"/>
      <c r="BZB105" s="81"/>
      <c r="BZC105" s="81"/>
      <c r="BZD105" s="81"/>
      <c r="BZE105" s="81"/>
      <c r="BZF105" s="81"/>
      <c r="BZG105" s="81"/>
      <c r="BZH105" s="81"/>
      <c r="BZI105" s="81"/>
      <c r="BZJ105" s="81"/>
      <c r="BZK105" s="81"/>
      <c r="BZL105" s="81"/>
      <c r="BZM105" s="81"/>
      <c r="BZN105" s="81"/>
      <c r="BZO105" s="81"/>
      <c r="BZP105" s="81"/>
      <c r="BZQ105" s="81"/>
      <c r="BZR105" s="81"/>
      <c r="BZS105" s="81"/>
      <c r="BZT105" s="81"/>
      <c r="BZU105" s="81"/>
      <c r="BZV105" s="81"/>
      <c r="BZW105" s="81"/>
      <c r="BZX105" s="81"/>
      <c r="BZY105" s="81"/>
      <c r="BZZ105" s="81"/>
      <c r="CAA105" s="81"/>
      <c r="CAB105" s="81"/>
      <c r="CAC105" s="81"/>
      <c r="CAD105" s="81"/>
      <c r="CAE105" s="81"/>
      <c r="CAF105" s="81"/>
      <c r="CAG105" s="81"/>
      <c r="CAH105" s="81"/>
      <c r="CAI105" s="81"/>
      <c r="CAJ105" s="81"/>
      <c r="CAK105" s="81"/>
      <c r="CAL105" s="81"/>
      <c r="CAM105" s="81"/>
      <c r="CAN105" s="81"/>
      <c r="CAO105" s="81"/>
      <c r="CAP105" s="81"/>
      <c r="CAQ105" s="81"/>
      <c r="CAR105" s="81"/>
      <c r="CAS105" s="81"/>
      <c r="CAT105" s="81"/>
      <c r="CAU105" s="81"/>
      <c r="CAV105" s="81"/>
      <c r="CAW105" s="81"/>
      <c r="CAX105" s="81"/>
      <c r="CAY105" s="81"/>
      <c r="CAZ105" s="81"/>
      <c r="CBA105" s="81"/>
      <c r="CBB105" s="81"/>
      <c r="CBC105" s="81"/>
      <c r="CBD105" s="81"/>
      <c r="CBE105" s="81"/>
      <c r="CBF105" s="81"/>
      <c r="CBG105" s="81"/>
      <c r="CBH105" s="81"/>
      <c r="CBI105" s="81"/>
      <c r="CBJ105" s="81"/>
      <c r="CBK105" s="81"/>
      <c r="CBL105" s="81"/>
      <c r="CBM105" s="81"/>
      <c r="CBN105" s="81"/>
      <c r="CBO105" s="81"/>
      <c r="CBP105" s="81"/>
      <c r="CBQ105" s="81"/>
      <c r="CBR105" s="81"/>
      <c r="CBS105" s="81"/>
      <c r="CBT105" s="81"/>
      <c r="CBU105" s="81"/>
      <c r="CBV105" s="81"/>
      <c r="CBW105" s="81"/>
      <c r="CBX105" s="81"/>
      <c r="CBY105" s="81"/>
      <c r="CBZ105" s="81"/>
      <c r="CCA105" s="81"/>
      <c r="CCB105" s="81"/>
      <c r="CCC105" s="81"/>
      <c r="CCD105" s="81"/>
      <c r="CCE105" s="81"/>
      <c r="CCF105" s="81"/>
      <c r="CCG105" s="81"/>
      <c r="CCH105" s="81"/>
      <c r="CCI105" s="81"/>
      <c r="CCJ105" s="81"/>
      <c r="CCK105" s="81"/>
      <c r="CCL105" s="81"/>
      <c r="CCM105" s="81"/>
      <c r="CCN105" s="81"/>
      <c r="CCO105" s="81"/>
      <c r="CCP105" s="81"/>
      <c r="CCQ105" s="81"/>
      <c r="CCR105" s="81"/>
      <c r="CCS105" s="81"/>
      <c r="CCT105" s="81"/>
      <c r="CCU105" s="81"/>
      <c r="CCV105" s="81"/>
      <c r="CCW105" s="81"/>
      <c r="CCX105" s="81"/>
      <c r="CCY105" s="81"/>
      <c r="CCZ105" s="81"/>
      <c r="CDA105" s="81"/>
      <c r="CDB105" s="81"/>
      <c r="CDC105" s="81"/>
      <c r="CDD105" s="81"/>
      <c r="CDE105" s="81"/>
      <c r="CDF105" s="81"/>
      <c r="CDG105" s="81"/>
      <c r="CDH105" s="81"/>
      <c r="CDI105" s="81"/>
      <c r="CDJ105" s="81"/>
      <c r="CDK105" s="81"/>
      <c r="CDL105" s="81"/>
      <c r="CDM105" s="81"/>
      <c r="CDN105" s="81"/>
      <c r="CDO105" s="81"/>
      <c r="CDP105" s="81"/>
      <c r="CDQ105" s="81"/>
      <c r="CDR105" s="81"/>
      <c r="CDS105" s="81"/>
      <c r="CDT105" s="81"/>
      <c r="CDU105" s="81"/>
      <c r="CDV105" s="81"/>
      <c r="CDW105" s="81"/>
      <c r="CDX105" s="81"/>
      <c r="CDY105" s="81"/>
      <c r="CDZ105" s="81"/>
      <c r="CEA105" s="81"/>
      <c r="CEB105" s="81"/>
      <c r="CEC105" s="81"/>
      <c r="CED105" s="81"/>
      <c r="CEE105" s="81"/>
      <c r="CEF105" s="81"/>
      <c r="CEG105" s="81"/>
      <c r="CEH105" s="81"/>
      <c r="CEI105" s="81"/>
      <c r="CEJ105" s="81"/>
      <c r="CEK105" s="81"/>
      <c r="CEL105" s="81"/>
      <c r="CEM105" s="81"/>
      <c r="CEN105" s="81"/>
      <c r="CEO105" s="81"/>
      <c r="CEP105" s="81"/>
      <c r="CEQ105" s="81"/>
      <c r="CER105" s="81"/>
      <c r="CES105" s="81"/>
      <c r="CET105" s="81"/>
      <c r="CEU105" s="81"/>
      <c r="CEV105" s="81"/>
      <c r="CEW105" s="81"/>
      <c r="CEX105" s="81"/>
      <c r="CEY105" s="81"/>
      <c r="CEZ105" s="81"/>
      <c r="CFA105" s="81"/>
      <c r="CFB105" s="81"/>
      <c r="CFC105" s="81"/>
      <c r="CFD105" s="81"/>
      <c r="CFE105" s="81"/>
      <c r="CFF105" s="81"/>
      <c r="CFG105" s="81"/>
      <c r="CFH105" s="81"/>
      <c r="CFI105" s="81"/>
      <c r="CFJ105" s="81"/>
      <c r="CFK105" s="81"/>
      <c r="CFL105" s="81"/>
      <c r="CFM105" s="81"/>
      <c r="CFN105" s="81"/>
      <c r="CFO105" s="81"/>
      <c r="CFP105" s="81"/>
      <c r="CFQ105" s="81"/>
      <c r="CFR105" s="81"/>
      <c r="CFS105" s="81"/>
      <c r="CFT105" s="81"/>
      <c r="CFU105" s="81"/>
      <c r="CFV105" s="81"/>
      <c r="CFW105" s="81"/>
      <c r="CFX105" s="81"/>
      <c r="CFY105" s="81"/>
      <c r="CFZ105" s="81"/>
      <c r="CGA105" s="81"/>
      <c r="CGB105" s="81"/>
      <c r="CGC105" s="81"/>
      <c r="CGD105" s="81"/>
      <c r="CGE105" s="81"/>
      <c r="CGF105" s="81"/>
      <c r="CGG105" s="81"/>
      <c r="CGH105" s="81"/>
      <c r="CGI105" s="81"/>
      <c r="CGJ105" s="81"/>
      <c r="CGK105" s="81"/>
      <c r="CGL105" s="81"/>
      <c r="CGM105" s="81"/>
      <c r="CGN105" s="81"/>
      <c r="CGO105" s="81"/>
      <c r="CGP105" s="81"/>
      <c r="CGQ105" s="81"/>
      <c r="CGR105" s="81"/>
      <c r="CGS105" s="81"/>
      <c r="CGT105" s="81"/>
      <c r="CGU105" s="81"/>
      <c r="CGV105" s="81"/>
      <c r="CGW105" s="81"/>
      <c r="CGX105" s="81"/>
      <c r="CGY105" s="81"/>
      <c r="CGZ105" s="81"/>
      <c r="CHA105" s="81"/>
      <c r="CHB105" s="81"/>
      <c r="CHC105" s="81"/>
      <c r="CHD105" s="81"/>
      <c r="CHE105" s="81"/>
      <c r="CHF105" s="81"/>
      <c r="CHG105" s="81"/>
      <c r="CHH105" s="81"/>
      <c r="CHI105" s="81"/>
      <c r="CHJ105" s="81"/>
      <c r="CHK105" s="81"/>
      <c r="CHL105" s="81"/>
      <c r="CHM105" s="81"/>
      <c r="CHN105" s="81"/>
      <c r="CHO105" s="81"/>
      <c r="CHP105" s="81"/>
      <c r="CHQ105" s="81"/>
      <c r="CHR105" s="81"/>
      <c r="CHS105" s="81"/>
      <c r="CHT105" s="81"/>
      <c r="CHU105" s="81"/>
      <c r="CHV105" s="81"/>
      <c r="CHW105" s="81"/>
      <c r="CHX105" s="81"/>
      <c r="CHY105" s="81"/>
      <c r="CHZ105" s="81"/>
      <c r="CIA105" s="81"/>
      <c r="CIB105" s="81"/>
      <c r="CIC105" s="81"/>
      <c r="CID105" s="81"/>
      <c r="CIE105" s="81"/>
      <c r="CIF105" s="81"/>
      <c r="CIG105" s="81"/>
      <c r="CIH105" s="81"/>
      <c r="CII105" s="81"/>
      <c r="CIJ105" s="81"/>
      <c r="CIK105" s="81"/>
      <c r="CIL105" s="81"/>
      <c r="CIM105" s="81"/>
      <c r="CIN105" s="81"/>
      <c r="CIO105" s="81"/>
      <c r="CIP105" s="81"/>
      <c r="CIQ105" s="81"/>
      <c r="CIR105" s="81"/>
      <c r="CIS105" s="81"/>
      <c r="CIT105" s="81"/>
      <c r="CIU105" s="81"/>
      <c r="CIV105" s="81"/>
      <c r="CIW105" s="81"/>
      <c r="CIX105" s="81"/>
      <c r="CIY105" s="81"/>
      <c r="CIZ105" s="81"/>
      <c r="CJA105" s="81"/>
      <c r="CJB105" s="81"/>
      <c r="CJC105" s="81"/>
      <c r="CJD105" s="81"/>
      <c r="CJE105" s="81"/>
      <c r="CJF105" s="81"/>
      <c r="CJG105" s="81"/>
      <c r="CJH105" s="81"/>
      <c r="CJI105" s="81"/>
      <c r="CJJ105" s="81"/>
      <c r="CJK105" s="81"/>
      <c r="CJL105" s="81"/>
      <c r="CJM105" s="81"/>
      <c r="CJN105" s="81"/>
      <c r="CJO105" s="81"/>
      <c r="CJP105" s="81"/>
      <c r="CJQ105" s="81"/>
      <c r="CJR105" s="81"/>
      <c r="CJS105" s="81"/>
      <c r="CJT105" s="81"/>
      <c r="CJU105" s="81"/>
      <c r="CJV105" s="81"/>
      <c r="CJW105" s="81"/>
      <c r="CJX105" s="81"/>
      <c r="CJY105" s="81"/>
      <c r="CJZ105" s="81"/>
      <c r="CKA105" s="81"/>
      <c r="CKB105" s="81"/>
      <c r="CKC105" s="81"/>
      <c r="CKD105" s="81"/>
      <c r="CKE105" s="81"/>
      <c r="CKF105" s="81"/>
      <c r="CKG105" s="81"/>
      <c r="CKH105" s="81"/>
      <c r="CKI105" s="81"/>
      <c r="CKJ105" s="81"/>
      <c r="CKK105" s="81"/>
      <c r="CKL105" s="81"/>
      <c r="CKM105" s="81"/>
      <c r="CKN105" s="81"/>
      <c r="CKO105" s="81"/>
      <c r="CKP105" s="81"/>
      <c r="CKQ105" s="81"/>
      <c r="CKR105" s="81"/>
      <c r="CKS105" s="81"/>
      <c r="CKT105" s="81"/>
      <c r="CKU105" s="81"/>
      <c r="CKV105" s="81"/>
      <c r="CKW105" s="81"/>
      <c r="CKX105" s="81"/>
      <c r="CKY105" s="81"/>
      <c r="CKZ105" s="81"/>
      <c r="CLA105" s="81"/>
      <c r="CLB105" s="81"/>
      <c r="CLC105" s="81"/>
      <c r="CLD105" s="81"/>
      <c r="CLE105" s="81"/>
      <c r="CLF105" s="81"/>
      <c r="CLG105" s="81"/>
      <c r="CLH105" s="81"/>
      <c r="CLI105" s="81"/>
      <c r="CLJ105" s="81"/>
      <c r="CLK105" s="81"/>
      <c r="CLL105" s="81"/>
      <c r="CLM105" s="81"/>
      <c r="CLN105" s="81"/>
      <c r="CLO105" s="81"/>
      <c r="CLP105" s="81"/>
      <c r="CLQ105" s="81"/>
      <c r="CLR105" s="81"/>
      <c r="CLS105" s="81"/>
      <c r="CLT105" s="81"/>
      <c r="CLU105" s="81"/>
      <c r="CLV105" s="81"/>
      <c r="CLW105" s="81"/>
      <c r="CLX105" s="81"/>
      <c r="CLY105" s="81"/>
      <c r="CLZ105" s="81"/>
      <c r="CMA105" s="81"/>
      <c r="CMB105" s="81"/>
      <c r="CMC105" s="81"/>
      <c r="CMD105" s="81"/>
      <c r="CME105" s="81"/>
      <c r="CMF105" s="81"/>
      <c r="CMG105" s="81"/>
      <c r="CMH105" s="81"/>
      <c r="CMI105" s="81"/>
      <c r="CMJ105" s="81"/>
      <c r="CMK105" s="81"/>
      <c r="CML105" s="81"/>
      <c r="CMM105" s="81"/>
      <c r="CMN105" s="81"/>
      <c r="CMO105" s="81"/>
      <c r="CMP105" s="81"/>
      <c r="CMQ105" s="81"/>
      <c r="CMR105" s="81"/>
      <c r="CMS105" s="81"/>
      <c r="CMT105" s="81"/>
      <c r="CMU105" s="81"/>
      <c r="CMV105" s="81"/>
      <c r="CMW105" s="81"/>
      <c r="CMX105" s="81"/>
      <c r="CMY105" s="81"/>
      <c r="CMZ105" s="81"/>
      <c r="CNA105" s="81"/>
      <c r="CNB105" s="81"/>
      <c r="CNC105" s="81"/>
      <c r="CND105" s="81"/>
      <c r="CNE105" s="81"/>
      <c r="CNF105" s="81"/>
      <c r="CNG105" s="81"/>
      <c r="CNH105" s="81"/>
      <c r="CNI105" s="81"/>
      <c r="CNJ105" s="81"/>
      <c r="CNK105" s="81"/>
      <c r="CNL105" s="81"/>
      <c r="CNM105" s="81"/>
      <c r="CNN105" s="81"/>
      <c r="CNO105" s="81"/>
      <c r="CNP105" s="81"/>
      <c r="CNQ105" s="81"/>
      <c r="CNR105" s="81"/>
      <c r="CNS105" s="81"/>
      <c r="CNT105" s="81"/>
      <c r="CNU105" s="81"/>
      <c r="CNV105" s="81"/>
      <c r="CNW105" s="81"/>
      <c r="CNX105" s="81"/>
      <c r="CNY105" s="81"/>
      <c r="CNZ105" s="81"/>
      <c r="COA105" s="81"/>
      <c r="COB105" s="81"/>
      <c r="COC105" s="81"/>
      <c r="COD105" s="81"/>
      <c r="COE105" s="81"/>
      <c r="COF105" s="81"/>
      <c r="COG105" s="81"/>
      <c r="COH105" s="81"/>
      <c r="COI105" s="81"/>
      <c r="COJ105" s="81"/>
      <c r="COK105" s="81"/>
      <c r="COL105" s="81"/>
      <c r="COM105" s="81"/>
      <c r="CON105" s="81"/>
      <c r="COO105" s="81"/>
      <c r="COP105" s="81"/>
      <c r="COQ105" s="81"/>
      <c r="COR105" s="81"/>
      <c r="COS105" s="81"/>
      <c r="COT105" s="81"/>
      <c r="COU105" s="81"/>
      <c r="COV105" s="81"/>
      <c r="COW105" s="81"/>
      <c r="COX105" s="81"/>
      <c r="COY105" s="81"/>
      <c r="COZ105" s="81"/>
      <c r="CPA105" s="81"/>
      <c r="CPB105" s="81"/>
      <c r="CPC105" s="81"/>
      <c r="CPD105" s="81"/>
      <c r="CPE105" s="81"/>
      <c r="CPF105" s="81"/>
      <c r="CPG105" s="81"/>
      <c r="CPH105" s="81"/>
      <c r="CPI105" s="81"/>
      <c r="CPJ105" s="81"/>
      <c r="CPK105" s="81"/>
      <c r="CPL105" s="81"/>
      <c r="CPM105" s="81"/>
      <c r="CPN105" s="81"/>
      <c r="CPO105" s="81"/>
      <c r="CPP105" s="81"/>
      <c r="CPQ105" s="81"/>
      <c r="CPR105" s="81"/>
      <c r="CPS105" s="81"/>
      <c r="CPT105" s="81"/>
      <c r="CPU105" s="81"/>
      <c r="CPV105" s="81"/>
      <c r="CPW105" s="81"/>
      <c r="CPX105" s="81"/>
      <c r="CPY105" s="81"/>
      <c r="CPZ105" s="81"/>
      <c r="CQA105" s="81"/>
      <c r="CQB105" s="81"/>
      <c r="CQC105" s="81"/>
      <c r="CQD105" s="81"/>
      <c r="CQE105" s="81"/>
      <c r="CQF105" s="81"/>
      <c r="CQG105" s="81"/>
      <c r="CQH105" s="81"/>
      <c r="CQI105" s="81"/>
      <c r="CQJ105" s="81"/>
      <c r="CQK105" s="81"/>
      <c r="CQL105" s="81"/>
      <c r="CQM105" s="81"/>
      <c r="CQN105" s="81"/>
      <c r="CQO105" s="81"/>
      <c r="CQP105" s="81"/>
      <c r="CQQ105" s="81"/>
      <c r="CQR105" s="81"/>
      <c r="CQS105" s="81"/>
      <c r="CQT105" s="81"/>
      <c r="CQU105" s="81"/>
      <c r="CQV105" s="81"/>
      <c r="CQW105" s="81"/>
      <c r="CQX105" s="81"/>
      <c r="CQY105" s="81"/>
      <c r="CQZ105" s="81"/>
      <c r="CRA105" s="81"/>
      <c r="CRB105" s="81"/>
      <c r="CRC105" s="81"/>
      <c r="CRD105" s="81"/>
      <c r="CRE105" s="81"/>
      <c r="CRF105" s="81"/>
      <c r="CRG105" s="81"/>
      <c r="CRH105" s="81"/>
      <c r="CRI105" s="81"/>
      <c r="CRJ105" s="81"/>
      <c r="CRK105" s="81"/>
      <c r="CRL105" s="81"/>
      <c r="CRM105" s="81"/>
      <c r="CRN105" s="81"/>
      <c r="CRO105" s="81"/>
      <c r="CRP105" s="81"/>
      <c r="CRQ105" s="81"/>
      <c r="CRR105" s="81"/>
      <c r="CRS105" s="81"/>
      <c r="CRT105" s="81"/>
      <c r="CRU105" s="81"/>
      <c r="CRV105" s="81"/>
      <c r="CRW105" s="81"/>
      <c r="CRX105" s="81"/>
      <c r="CRY105" s="81"/>
      <c r="CRZ105" s="81"/>
      <c r="CSA105" s="81"/>
      <c r="CSB105" s="81"/>
      <c r="CSC105" s="81"/>
      <c r="CSD105" s="81"/>
      <c r="CSE105" s="81"/>
      <c r="CSF105" s="81"/>
      <c r="CSG105" s="81"/>
      <c r="CSH105" s="81"/>
      <c r="CSI105" s="81"/>
      <c r="CSJ105" s="81"/>
      <c r="CSK105" s="81"/>
      <c r="CSL105" s="81"/>
      <c r="CSM105" s="81"/>
      <c r="CSN105" s="81"/>
      <c r="CSO105" s="81"/>
      <c r="CSP105" s="81"/>
      <c r="CSQ105" s="81"/>
      <c r="CSR105" s="81"/>
      <c r="CSS105" s="81"/>
      <c r="CST105" s="81"/>
      <c r="CSU105" s="81"/>
      <c r="CSV105" s="81"/>
      <c r="CSW105" s="81"/>
      <c r="CSX105" s="81"/>
      <c r="CSY105" s="81"/>
      <c r="CSZ105" s="81"/>
      <c r="CTA105" s="81"/>
      <c r="CTB105" s="81"/>
      <c r="CTC105" s="81"/>
      <c r="CTD105" s="81"/>
      <c r="CTE105" s="81"/>
      <c r="CTF105" s="81"/>
      <c r="CTG105" s="81"/>
      <c r="CTH105" s="81"/>
      <c r="CTI105" s="81"/>
      <c r="CTJ105" s="81"/>
      <c r="CTK105" s="81"/>
      <c r="CTL105" s="81"/>
      <c r="CTM105" s="81"/>
      <c r="CTN105" s="81"/>
      <c r="CTO105" s="81"/>
      <c r="CTP105" s="81"/>
      <c r="CTQ105" s="81"/>
      <c r="CTR105" s="81"/>
      <c r="CTS105" s="81"/>
      <c r="CTT105" s="81"/>
      <c r="CTU105" s="81"/>
      <c r="CTV105" s="81"/>
      <c r="CTW105" s="81"/>
      <c r="CTX105" s="81"/>
      <c r="CTY105" s="81"/>
      <c r="CTZ105" s="81"/>
      <c r="CUA105" s="81"/>
      <c r="CUB105" s="81"/>
      <c r="CUC105" s="81"/>
      <c r="CUD105" s="81"/>
      <c r="CUE105" s="81"/>
      <c r="CUF105" s="81"/>
      <c r="CUG105" s="81"/>
      <c r="CUH105" s="81"/>
      <c r="CUI105" s="81"/>
      <c r="CUJ105" s="81"/>
      <c r="CUK105" s="81"/>
      <c r="CUL105" s="81"/>
      <c r="CUM105" s="81"/>
      <c r="CUN105" s="81"/>
      <c r="CUO105" s="81"/>
      <c r="CUP105" s="81"/>
      <c r="CUQ105" s="81"/>
      <c r="CUR105" s="81"/>
      <c r="CUS105" s="81"/>
      <c r="CUT105" s="81"/>
      <c r="CUU105" s="81"/>
      <c r="CUV105" s="81"/>
      <c r="CUW105" s="81"/>
      <c r="CUX105" s="81"/>
      <c r="CUY105" s="81"/>
      <c r="CUZ105" s="81"/>
      <c r="CVA105" s="81"/>
      <c r="CVB105" s="81"/>
      <c r="CVC105" s="81"/>
      <c r="CVD105" s="81"/>
      <c r="CVE105" s="81"/>
      <c r="CVF105" s="81"/>
      <c r="CVG105" s="81"/>
      <c r="CVH105" s="81"/>
      <c r="CVI105" s="81"/>
      <c r="CVJ105" s="81"/>
      <c r="CVK105" s="81"/>
      <c r="CVL105" s="81"/>
      <c r="CVM105" s="81"/>
      <c r="CVN105" s="81"/>
      <c r="CVO105" s="81"/>
      <c r="CVP105" s="81"/>
      <c r="CVQ105" s="81"/>
      <c r="CVR105" s="81"/>
      <c r="CVS105" s="81"/>
      <c r="CVT105" s="81"/>
      <c r="CVU105" s="81"/>
      <c r="CVV105" s="81"/>
      <c r="CVW105" s="81"/>
      <c r="CVX105" s="81"/>
      <c r="CVY105" s="81"/>
      <c r="CVZ105" s="81"/>
      <c r="CWA105" s="81"/>
      <c r="CWB105" s="81"/>
      <c r="CWC105" s="81"/>
      <c r="CWD105" s="81"/>
      <c r="CWE105" s="81"/>
      <c r="CWF105" s="81"/>
      <c r="CWG105" s="81"/>
      <c r="CWH105" s="81"/>
      <c r="CWI105" s="81"/>
      <c r="CWJ105" s="81"/>
      <c r="CWK105" s="81"/>
      <c r="CWL105" s="81"/>
      <c r="CWM105" s="81"/>
      <c r="CWN105" s="81"/>
      <c r="CWO105" s="81"/>
      <c r="CWP105" s="81"/>
      <c r="CWQ105" s="81"/>
      <c r="CWR105" s="81"/>
      <c r="CWS105" s="81"/>
      <c r="CWT105" s="81"/>
      <c r="CWU105" s="81"/>
      <c r="CWV105" s="81"/>
      <c r="CWW105" s="81"/>
      <c r="CWX105" s="81"/>
      <c r="CWY105" s="81"/>
      <c r="CWZ105" s="81"/>
      <c r="CXA105" s="81"/>
      <c r="CXB105" s="81"/>
      <c r="CXC105" s="81"/>
      <c r="CXD105" s="81"/>
      <c r="CXE105" s="81"/>
      <c r="CXF105" s="81"/>
      <c r="CXG105" s="81"/>
      <c r="CXH105" s="81"/>
      <c r="CXI105" s="81"/>
      <c r="CXJ105" s="81"/>
      <c r="CXK105" s="81"/>
      <c r="CXL105" s="81"/>
      <c r="CXM105" s="81"/>
      <c r="CXN105" s="81"/>
      <c r="CXO105" s="81"/>
      <c r="CXP105" s="81"/>
      <c r="CXQ105" s="81"/>
      <c r="CXR105" s="81"/>
      <c r="CXS105" s="81"/>
      <c r="CXT105" s="81"/>
      <c r="CXU105" s="81"/>
      <c r="CXV105" s="81"/>
      <c r="CXW105" s="81"/>
      <c r="CXX105" s="81"/>
      <c r="CXY105" s="81"/>
      <c r="CXZ105" s="81"/>
      <c r="CYA105" s="81"/>
      <c r="CYB105" s="81"/>
      <c r="CYC105" s="81"/>
      <c r="CYD105" s="81"/>
      <c r="CYE105" s="81"/>
      <c r="CYF105" s="81"/>
      <c r="CYG105" s="81"/>
      <c r="CYH105" s="81"/>
      <c r="CYI105" s="81"/>
      <c r="CYJ105" s="81"/>
      <c r="CYK105" s="81"/>
      <c r="CYL105" s="81"/>
      <c r="CYM105" s="81"/>
      <c r="CYN105" s="81"/>
      <c r="CYO105" s="81"/>
      <c r="CYP105" s="81"/>
      <c r="CYQ105" s="81"/>
      <c r="CYR105" s="81"/>
      <c r="CYS105" s="81"/>
      <c r="CYT105" s="81"/>
      <c r="CYU105" s="81"/>
      <c r="CYV105" s="81"/>
      <c r="CYW105" s="81"/>
      <c r="CYX105" s="81"/>
      <c r="CYY105" s="81"/>
      <c r="CYZ105" s="81"/>
      <c r="CZA105" s="81"/>
      <c r="CZB105" s="81"/>
      <c r="CZC105" s="81"/>
      <c r="CZD105" s="81"/>
      <c r="CZE105" s="81"/>
      <c r="CZF105" s="81"/>
      <c r="CZG105" s="81"/>
      <c r="CZH105" s="81"/>
      <c r="CZI105" s="81"/>
      <c r="CZJ105" s="81"/>
      <c r="CZK105" s="81"/>
      <c r="CZL105" s="81"/>
      <c r="CZM105" s="81"/>
      <c r="CZN105" s="81"/>
      <c r="CZO105" s="81"/>
      <c r="CZP105" s="81"/>
      <c r="CZQ105" s="81"/>
      <c r="CZR105" s="81"/>
      <c r="CZS105" s="81"/>
      <c r="CZT105" s="81"/>
      <c r="CZU105" s="81"/>
      <c r="CZV105" s="81"/>
      <c r="CZW105" s="81"/>
      <c r="CZX105" s="81"/>
      <c r="CZY105" s="81"/>
      <c r="CZZ105" s="81"/>
      <c r="DAA105" s="81"/>
      <c r="DAB105" s="81"/>
      <c r="DAC105" s="81"/>
      <c r="DAD105" s="81"/>
      <c r="DAE105" s="81"/>
      <c r="DAF105" s="81"/>
      <c r="DAG105" s="81"/>
      <c r="DAH105" s="81"/>
      <c r="DAI105" s="81"/>
      <c r="DAJ105" s="81"/>
      <c r="DAK105" s="81"/>
      <c r="DAL105" s="81"/>
      <c r="DAM105" s="81"/>
      <c r="DAN105" s="81"/>
      <c r="DAO105" s="81"/>
      <c r="DAP105" s="81"/>
      <c r="DAQ105" s="81"/>
      <c r="DAR105" s="81"/>
      <c r="DAS105" s="81"/>
      <c r="DAT105" s="81"/>
      <c r="DAU105" s="81"/>
      <c r="DAV105" s="81"/>
      <c r="DAW105" s="81"/>
      <c r="DAX105" s="81"/>
      <c r="DAY105" s="81"/>
      <c r="DAZ105" s="81"/>
      <c r="DBA105" s="81"/>
      <c r="DBB105" s="81"/>
      <c r="DBC105" s="81"/>
      <c r="DBD105" s="81"/>
      <c r="DBE105" s="81"/>
      <c r="DBF105" s="81"/>
      <c r="DBG105" s="81"/>
      <c r="DBH105" s="81"/>
      <c r="DBI105" s="81"/>
      <c r="DBJ105" s="81"/>
      <c r="DBK105" s="81"/>
      <c r="DBL105" s="81"/>
      <c r="DBM105" s="81"/>
      <c r="DBN105" s="81"/>
      <c r="DBO105" s="81"/>
      <c r="DBP105" s="81"/>
      <c r="DBQ105" s="81"/>
      <c r="DBR105" s="81"/>
      <c r="DBS105" s="81"/>
      <c r="DBT105" s="81"/>
      <c r="DBU105" s="81"/>
      <c r="DBV105" s="81"/>
      <c r="DBW105" s="81"/>
      <c r="DBX105" s="81"/>
      <c r="DBY105" s="81"/>
      <c r="DBZ105" s="81"/>
      <c r="DCA105" s="81"/>
      <c r="DCB105" s="81"/>
      <c r="DCC105" s="81"/>
      <c r="DCD105" s="81"/>
      <c r="DCE105" s="81"/>
      <c r="DCF105" s="81"/>
      <c r="DCG105" s="81"/>
      <c r="DCH105" s="81"/>
      <c r="DCI105" s="81"/>
      <c r="DCJ105" s="81"/>
      <c r="DCK105" s="81"/>
      <c r="DCL105" s="81"/>
      <c r="DCM105" s="81"/>
      <c r="DCN105" s="81"/>
      <c r="DCO105" s="81"/>
      <c r="DCP105" s="81"/>
      <c r="DCQ105" s="81"/>
      <c r="DCR105" s="81"/>
      <c r="DCS105" s="81"/>
      <c r="DCT105" s="81"/>
      <c r="DCU105" s="81"/>
      <c r="DCV105" s="81"/>
      <c r="DCW105" s="81"/>
      <c r="DCX105" s="81"/>
      <c r="DCY105" s="81"/>
      <c r="DCZ105" s="81"/>
      <c r="DDA105" s="81"/>
      <c r="DDB105" s="81"/>
      <c r="DDC105" s="81"/>
      <c r="DDD105" s="81"/>
      <c r="DDE105" s="81"/>
      <c r="DDF105" s="81"/>
      <c r="DDG105" s="81"/>
      <c r="DDH105" s="81"/>
      <c r="DDI105" s="81"/>
      <c r="DDJ105" s="81"/>
      <c r="DDK105" s="81"/>
      <c r="DDL105" s="81"/>
      <c r="DDM105" s="81"/>
      <c r="DDN105" s="81"/>
      <c r="DDO105" s="81"/>
      <c r="DDP105" s="81"/>
      <c r="DDQ105" s="81"/>
      <c r="DDR105" s="81"/>
      <c r="DDS105" s="81"/>
      <c r="DDT105" s="81"/>
      <c r="DDU105" s="81"/>
      <c r="DDV105" s="81"/>
      <c r="DDW105" s="81"/>
      <c r="DDX105" s="81"/>
      <c r="DDY105" s="81"/>
      <c r="DDZ105" s="81"/>
      <c r="DEA105" s="81"/>
      <c r="DEB105" s="81"/>
      <c r="DEC105" s="81"/>
      <c r="DED105" s="81"/>
      <c r="DEE105" s="81"/>
      <c r="DEF105" s="81"/>
      <c r="DEG105" s="81"/>
      <c r="DEH105" s="81"/>
      <c r="DEI105" s="81"/>
      <c r="DEJ105" s="81"/>
      <c r="DEK105" s="81"/>
      <c r="DEL105" s="81"/>
      <c r="DEM105" s="81"/>
      <c r="DEN105" s="81"/>
      <c r="DEO105" s="81"/>
      <c r="DEP105" s="81"/>
      <c r="DEQ105" s="81"/>
      <c r="DER105" s="81"/>
      <c r="DES105" s="81"/>
      <c r="DET105" s="81"/>
      <c r="DEU105" s="81"/>
      <c r="DEV105" s="81"/>
      <c r="DEW105" s="81"/>
      <c r="DEX105" s="81"/>
      <c r="DEY105" s="81"/>
      <c r="DEZ105" s="81"/>
      <c r="DFA105" s="81"/>
      <c r="DFB105" s="81"/>
      <c r="DFC105" s="81"/>
      <c r="DFD105" s="81"/>
      <c r="DFE105" s="81"/>
      <c r="DFF105" s="81"/>
      <c r="DFG105" s="81"/>
      <c r="DFH105" s="81"/>
      <c r="DFI105" s="81"/>
      <c r="DFJ105" s="81"/>
      <c r="DFK105" s="81"/>
      <c r="DFL105" s="81"/>
      <c r="DFM105" s="81"/>
      <c r="DFN105" s="81"/>
      <c r="DFO105" s="81"/>
      <c r="DFP105" s="81"/>
      <c r="DFQ105" s="81"/>
      <c r="DFR105" s="81"/>
      <c r="DFS105" s="81"/>
      <c r="DFT105" s="81"/>
      <c r="DFU105" s="81"/>
      <c r="DFV105" s="81"/>
      <c r="DFW105" s="81"/>
      <c r="DFX105" s="81"/>
      <c r="DFY105" s="81"/>
      <c r="DFZ105" s="81"/>
      <c r="DGA105" s="81"/>
      <c r="DGB105" s="81"/>
      <c r="DGC105" s="81"/>
      <c r="DGD105" s="81"/>
      <c r="DGE105" s="81"/>
      <c r="DGF105" s="81"/>
      <c r="DGG105" s="81"/>
      <c r="DGH105" s="81"/>
      <c r="DGI105" s="81"/>
      <c r="DGJ105" s="81"/>
      <c r="DGK105" s="81"/>
      <c r="DGL105" s="81"/>
      <c r="DGM105" s="81"/>
      <c r="DGN105" s="81"/>
      <c r="DGO105" s="81"/>
      <c r="DGP105" s="81"/>
      <c r="DGQ105" s="81"/>
      <c r="DGR105" s="81"/>
      <c r="DGS105" s="81"/>
      <c r="DGT105" s="81"/>
      <c r="DGU105" s="81"/>
      <c r="DGV105" s="81"/>
      <c r="DGW105" s="81"/>
      <c r="DGX105" s="81"/>
      <c r="DGY105" s="81"/>
      <c r="DGZ105" s="81"/>
      <c r="DHA105" s="81"/>
      <c r="DHB105" s="81"/>
      <c r="DHC105" s="81"/>
      <c r="DHD105" s="81"/>
      <c r="DHE105" s="81"/>
      <c r="DHF105" s="81"/>
      <c r="DHG105" s="81"/>
      <c r="DHH105" s="81"/>
      <c r="DHI105" s="81"/>
      <c r="DHJ105" s="81"/>
      <c r="DHK105" s="81"/>
      <c r="DHL105" s="81"/>
      <c r="DHM105" s="81"/>
      <c r="DHN105" s="81"/>
      <c r="DHO105" s="81"/>
      <c r="DHP105" s="81"/>
      <c r="DHQ105" s="81"/>
      <c r="DHR105" s="81"/>
      <c r="DHS105" s="81"/>
      <c r="DHT105" s="81"/>
      <c r="DHU105" s="81"/>
      <c r="DHV105" s="81"/>
      <c r="DHW105" s="81"/>
      <c r="DHX105" s="81"/>
      <c r="DHY105" s="81"/>
      <c r="DHZ105" s="81"/>
      <c r="DIA105" s="81"/>
      <c r="DIB105" s="81"/>
      <c r="DIC105" s="81"/>
      <c r="DID105" s="81"/>
      <c r="DIE105" s="81"/>
      <c r="DIF105" s="81"/>
      <c r="DIG105" s="81"/>
      <c r="DIH105" s="81"/>
      <c r="DII105" s="81"/>
      <c r="DIJ105" s="81"/>
      <c r="DIK105" s="81"/>
      <c r="DIL105" s="81"/>
      <c r="DIM105" s="81"/>
      <c r="DIN105" s="81"/>
      <c r="DIO105" s="81"/>
      <c r="DIP105" s="81"/>
      <c r="DIQ105" s="81"/>
      <c r="DIR105" s="81"/>
      <c r="DIS105" s="81"/>
      <c r="DIT105" s="81"/>
      <c r="DIU105" s="81"/>
      <c r="DIV105" s="81"/>
      <c r="DIW105" s="81"/>
      <c r="DIX105" s="81"/>
      <c r="DIY105" s="81"/>
      <c r="DIZ105" s="81"/>
      <c r="DJA105" s="81"/>
      <c r="DJB105" s="81"/>
      <c r="DJC105" s="81"/>
      <c r="DJD105" s="81"/>
      <c r="DJE105" s="81"/>
      <c r="DJF105" s="81"/>
      <c r="DJG105" s="81"/>
      <c r="DJH105" s="81"/>
      <c r="DJI105" s="81"/>
      <c r="DJJ105" s="81"/>
      <c r="DJK105" s="81"/>
      <c r="DJL105" s="81"/>
      <c r="DJM105" s="81"/>
      <c r="DJN105" s="81"/>
      <c r="DJO105" s="81"/>
      <c r="DJP105" s="81"/>
      <c r="DJQ105" s="81"/>
      <c r="DJR105" s="81"/>
      <c r="DJS105" s="81"/>
      <c r="DJT105" s="81"/>
      <c r="DJU105" s="81"/>
      <c r="DJV105" s="81"/>
      <c r="DJW105" s="81"/>
      <c r="DJX105" s="81"/>
      <c r="DJY105" s="81"/>
      <c r="DJZ105" s="81"/>
      <c r="DKA105" s="81"/>
      <c r="DKB105" s="81"/>
      <c r="DKC105" s="81"/>
      <c r="DKD105" s="81"/>
      <c r="DKE105" s="81"/>
      <c r="DKF105" s="81"/>
      <c r="DKG105" s="81"/>
      <c r="DKH105" s="81"/>
      <c r="DKI105" s="81"/>
      <c r="DKJ105" s="81"/>
      <c r="DKK105" s="81"/>
      <c r="DKL105" s="81"/>
      <c r="DKM105" s="81"/>
      <c r="DKN105" s="81"/>
      <c r="DKO105" s="81"/>
      <c r="DKP105" s="81"/>
      <c r="DKQ105" s="81"/>
      <c r="DKR105" s="81"/>
      <c r="DKS105" s="81"/>
      <c r="DKT105" s="81"/>
      <c r="DKU105" s="81"/>
      <c r="DKV105" s="81"/>
      <c r="DKW105" s="81"/>
      <c r="DKX105" s="81"/>
      <c r="DKY105" s="81"/>
      <c r="DKZ105" s="81"/>
      <c r="DLA105" s="81"/>
      <c r="DLB105" s="81"/>
      <c r="DLC105" s="81"/>
      <c r="DLD105" s="81"/>
      <c r="DLE105" s="81"/>
      <c r="DLF105" s="81"/>
      <c r="DLG105" s="81"/>
      <c r="DLH105" s="81"/>
      <c r="DLI105" s="81"/>
      <c r="DLJ105" s="81"/>
      <c r="DLK105" s="81"/>
      <c r="DLL105" s="81"/>
      <c r="DLM105" s="81"/>
      <c r="DLN105" s="81"/>
      <c r="DLO105" s="81"/>
      <c r="DLP105" s="81"/>
      <c r="DLQ105" s="81"/>
      <c r="DLR105" s="81"/>
      <c r="DLS105" s="81"/>
      <c r="DLT105" s="81"/>
      <c r="DLU105" s="81"/>
      <c r="DLV105" s="81"/>
      <c r="DLW105" s="81"/>
      <c r="DLX105" s="81"/>
      <c r="DLY105" s="81"/>
      <c r="DLZ105" s="81"/>
      <c r="DMA105" s="81"/>
      <c r="DMB105" s="81"/>
      <c r="DMC105" s="81"/>
      <c r="DMD105" s="81"/>
      <c r="DME105" s="81"/>
      <c r="DMF105" s="81"/>
      <c r="DMG105" s="81"/>
      <c r="DMH105" s="81"/>
      <c r="DMI105" s="81"/>
      <c r="DMJ105" s="81"/>
      <c r="DMK105" s="81"/>
      <c r="DML105" s="81"/>
      <c r="DMM105" s="81"/>
      <c r="DMN105" s="81"/>
      <c r="DMO105" s="81"/>
      <c r="DMP105" s="81"/>
      <c r="DMQ105" s="81"/>
      <c r="DMR105" s="81"/>
      <c r="DMS105" s="81"/>
      <c r="DMT105" s="81"/>
      <c r="DMU105" s="81"/>
      <c r="DMV105" s="81"/>
      <c r="DMW105" s="81"/>
      <c r="DMX105" s="81"/>
      <c r="DMY105" s="81"/>
      <c r="DMZ105" s="81"/>
      <c r="DNA105" s="81"/>
      <c r="DNB105" s="81"/>
      <c r="DNC105" s="81"/>
      <c r="DND105" s="81"/>
      <c r="DNE105" s="81"/>
      <c r="DNF105" s="81"/>
      <c r="DNG105" s="81"/>
      <c r="DNH105" s="81"/>
      <c r="DNI105" s="81"/>
      <c r="DNJ105" s="81"/>
      <c r="DNK105" s="81"/>
      <c r="DNL105" s="81"/>
      <c r="DNM105" s="81"/>
      <c r="DNN105" s="81"/>
      <c r="DNO105" s="81"/>
      <c r="DNP105" s="81"/>
      <c r="DNQ105" s="81"/>
      <c r="DNR105" s="81"/>
      <c r="DNS105" s="81"/>
      <c r="DNT105" s="81"/>
      <c r="DNU105" s="81"/>
      <c r="DNV105" s="81"/>
      <c r="DNW105" s="81"/>
      <c r="DNX105" s="81"/>
      <c r="DNY105" s="81"/>
      <c r="DNZ105" s="81"/>
      <c r="DOA105" s="81"/>
      <c r="DOB105" s="81"/>
      <c r="DOC105" s="81"/>
      <c r="DOD105" s="81"/>
      <c r="DOE105" s="81"/>
      <c r="DOF105" s="81"/>
      <c r="DOG105" s="81"/>
      <c r="DOH105" s="81"/>
      <c r="DOI105" s="81"/>
      <c r="DOJ105" s="81"/>
      <c r="DOK105" s="81"/>
      <c r="DOL105" s="81"/>
      <c r="DOM105" s="81"/>
      <c r="DON105" s="81"/>
      <c r="DOO105" s="81"/>
      <c r="DOP105" s="81"/>
      <c r="DOQ105" s="81"/>
      <c r="DOR105" s="81"/>
      <c r="DOS105" s="81"/>
      <c r="DOT105" s="81"/>
      <c r="DOU105" s="81"/>
      <c r="DOV105" s="81"/>
      <c r="DOW105" s="81"/>
      <c r="DOX105" s="81"/>
      <c r="DOY105" s="81"/>
      <c r="DOZ105" s="81"/>
      <c r="DPA105" s="81"/>
      <c r="DPB105" s="81"/>
      <c r="DPC105" s="81"/>
      <c r="DPD105" s="81"/>
      <c r="DPE105" s="81"/>
      <c r="DPF105" s="81"/>
      <c r="DPG105" s="81"/>
      <c r="DPH105" s="81"/>
      <c r="DPI105" s="81"/>
      <c r="DPJ105" s="81"/>
      <c r="DPK105" s="81"/>
      <c r="DPL105" s="81"/>
      <c r="DPM105" s="81"/>
      <c r="DPN105" s="81"/>
      <c r="DPO105" s="81"/>
      <c r="DPP105" s="81"/>
      <c r="DPQ105" s="81"/>
      <c r="DPR105" s="81"/>
      <c r="DPS105" s="81"/>
      <c r="DPT105" s="81"/>
      <c r="DPU105" s="81"/>
      <c r="DPV105" s="81"/>
      <c r="DPW105" s="81"/>
      <c r="DPX105" s="81"/>
      <c r="DPY105" s="81"/>
      <c r="DPZ105" s="81"/>
      <c r="DQA105" s="81"/>
      <c r="DQB105" s="81"/>
      <c r="DQC105" s="81"/>
      <c r="DQD105" s="81"/>
      <c r="DQE105" s="81"/>
      <c r="DQF105" s="81"/>
      <c r="DQG105" s="81"/>
      <c r="DQH105" s="81"/>
      <c r="DQI105" s="81"/>
      <c r="DQJ105" s="81"/>
      <c r="DQK105" s="81"/>
      <c r="DQL105" s="81"/>
      <c r="DQM105" s="81"/>
      <c r="DQN105" s="81"/>
      <c r="DQO105" s="81"/>
      <c r="DQP105" s="81"/>
      <c r="DQQ105" s="81"/>
      <c r="DQR105" s="81"/>
      <c r="DQS105" s="81"/>
      <c r="DQT105" s="81"/>
      <c r="DQU105" s="81"/>
      <c r="DQV105" s="81"/>
      <c r="DQW105" s="81"/>
      <c r="DQX105" s="81"/>
      <c r="DQY105" s="81"/>
      <c r="DQZ105" s="81"/>
      <c r="DRA105" s="81"/>
      <c r="DRB105" s="81"/>
      <c r="DRC105" s="81"/>
      <c r="DRD105" s="81"/>
      <c r="DRE105" s="81"/>
      <c r="DRF105" s="81"/>
      <c r="DRG105" s="81"/>
      <c r="DRH105" s="81"/>
      <c r="DRI105" s="81"/>
      <c r="DRJ105" s="81"/>
      <c r="DRK105" s="81"/>
      <c r="DRL105" s="81"/>
      <c r="DRM105" s="81"/>
      <c r="DRN105" s="81"/>
      <c r="DRO105" s="81"/>
      <c r="DRP105" s="81"/>
      <c r="DRQ105" s="81"/>
      <c r="DRR105" s="81"/>
      <c r="DRS105" s="81"/>
      <c r="DRT105" s="81"/>
      <c r="DRU105" s="81"/>
      <c r="DRV105" s="81"/>
      <c r="DRW105" s="81"/>
      <c r="DRX105" s="81"/>
      <c r="DRY105" s="81"/>
      <c r="DRZ105" s="81"/>
      <c r="DSA105" s="81"/>
      <c r="DSB105" s="81"/>
      <c r="DSC105" s="81"/>
      <c r="DSD105" s="81"/>
      <c r="DSE105" s="81"/>
      <c r="DSF105" s="81"/>
      <c r="DSG105" s="81"/>
      <c r="DSH105" s="81"/>
      <c r="DSI105" s="81"/>
      <c r="DSJ105" s="81"/>
      <c r="DSK105" s="81"/>
      <c r="DSL105" s="81"/>
      <c r="DSM105" s="81"/>
      <c r="DSN105" s="81"/>
      <c r="DSO105" s="81"/>
      <c r="DSP105" s="81"/>
      <c r="DSQ105" s="81"/>
      <c r="DSR105" s="81"/>
      <c r="DSS105" s="81"/>
      <c r="DST105" s="81"/>
      <c r="DSU105" s="81"/>
      <c r="DSV105" s="81"/>
      <c r="DSW105" s="81"/>
      <c r="DSX105" s="81"/>
      <c r="DSY105" s="81"/>
      <c r="DSZ105" s="81"/>
      <c r="DTA105" s="81"/>
      <c r="DTB105" s="81"/>
      <c r="DTC105" s="81"/>
      <c r="DTD105" s="81"/>
      <c r="DTE105" s="81"/>
      <c r="DTF105" s="81"/>
      <c r="DTG105" s="81"/>
      <c r="DTH105" s="81"/>
      <c r="DTI105" s="81"/>
      <c r="DTJ105" s="81"/>
      <c r="DTK105" s="81"/>
      <c r="DTL105" s="81"/>
      <c r="DTM105" s="81"/>
      <c r="DTN105" s="81"/>
      <c r="DTO105" s="81"/>
      <c r="DTP105" s="81"/>
      <c r="DTQ105" s="81"/>
      <c r="DTR105" s="81"/>
      <c r="DTS105" s="81"/>
      <c r="DTT105" s="81"/>
      <c r="DTU105" s="81"/>
      <c r="DTV105" s="81"/>
      <c r="DTW105" s="81"/>
      <c r="DTX105" s="81"/>
      <c r="DTY105" s="81"/>
      <c r="DTZ105" s="81"/>
      <c r="DUA105" s="81"/>
      <c r="DUB105" s="81"/>
      <c r="DUC105" s="81"/>
      <c r="DUD105" s="81"/>
      <c r="DUE105" s="81"/>
      <c r="DUF105" s="81"/>
      <c r="DUG105" s="81"/>
      <c r="DUH105" s="81"/>
      <c r="DUI105" s="81"/>
      <c r="DUJ105" s="81"/>
      <c r="DUK105" s="81"/>
      <c r="DUL105" s="81"/>
      <c r="DUM105" s="81"/>
      <c r="DUN105" s="81"/>
      <c r="DUO105" s="81"/>
      <c r="DUP105" s="81"/>
      <c r="DUQ105" s="81"/>
      <c r="DUR105" s="81"/>
      <c r="DUS105" s="81"/>
      <c r="DUT105" s="81"/>
      <c r="DUU105" s="81"/>
      <c r="DUV105" s="81"/>
      <c r="DUW105" s="81"/>
      <c r="DUX105" s="81"/>
      <c r="DUY105" s="81"/>
      <c r="DUZ105" s="81"/>
      <c r="DVA105" s="81"/>
      <c r="DVB105" s="81"/>
      <c r="DVC105" s="81"/>
      <c r="DVD105" s="81"/>
      <c r="DVE105" s="81"/>
      <c r="DVF105" s="81"/>
      <c r="DVG105" s="81"/>
      <c r="DVH105" s="81"/>
      <c r="DVI105" s="81"/>
      <c r="DVJ105" s="81"/>
      <c r="DVK105" s="81"/>
      <c r="DVL105" s="81"/>
      <c r="DVM105" s="81"/>
      <c r="DVN105" s="81"/>
      <c r="DVO105" s="81"/>
      <c r="DVP105" s="81"/>
      <c r="DVQ105" s="81"/>
      <c r="DVR105" s="81"/>
      <c r="DVS105" s="81"/>
      <c r="DVT105" s="81"/>
      <c r="DVU105" s="81"/>
      <c r="DVV105" s="81"/>
      <c r="DVW105" s="81"/>
      <c r="DVX105" s="81"/>
      <c r="DVY105" s="81"/>
      <c r="DVZ105" s="81"/>
      <c r="DWA105" s="81"/>
      <c r="DWB105" s="81"/>
      <c r="DWC105" s="81"/>
      <c r="DWD105" s="81"/>
      <c r="DWE105" s="81"/>
      <c r="DWF105" s="81"/>
      <c r="DWG105" s="81"/>
      <c r="DWH105" s="81"/>
      <c r="DWI105" s="81"/>
      <c r="DWJ105" s="81"/>
      <c r="DWK105" s="81"/>
      <c r="DWL105" s="81"/>
      <c r="DWM105" s="81"/>
      <c r="DWN105" s="81"/>
      <c r="DWO105" s="81"/>
      <c r="DWP105" s="81"/>
      <c r="DWQ105" s="81"/>
      <c r="DWR105" s="81"/>
      <c r="DWS105" s="81"/>
      <c r="DWT105" s="81"/>
      <c r="DWU105" s="81"/>
      <c r="DWV105" s="81"/>
      <c r="DWW105" s="81"/>
      <c r="DWX105" s="81"/>
      <c r="DWY105" s="81"/>
      <c r="DWZ105" s="81"/>
      <c r="DXA105" s="81"/>
      <c r="DXB105" s="81"/>
      <c r="DXC105" s="81"/>
      <c r="DXD105" s="81"/>
      <c r="DXE105" s="81"/>
      <c r="DXF105" s="81"/>
      <c r="DXG105" s="81"/>
      <c r="DXH105" s="81"/>
      <c r="DXI105" s="81"/>
      <c r="DXJ105" s="81"/>
      <c r="DXK105" s="81"/>
      <c r="DXL105" s="81"/>
      <c r="DXM105" s="81"/>
      <c r="DXN105" s="81"/>
      <c r="DXO105" s="81"/>
      <c r="DXP105" s="81"/>
      <c r="DXQ105" s="81"/>
      <c r="DXR105" s="81"/>
      <c r="DXS105" s="81"/>
      <c r="DXT105" s="81"/>
      <c r="DXU105" s="81"/>
      <c r="DXV105" s="81"/>
      <c r="DXW105" s="81"/>
      <c r="DXX105" s="81"/>
      <c r="DXY105" s="81"/>
      <c r="DXZ105" s="81"/>
      <c r="DYA105" s="81"/>
      <c r="DYB105" s="81"/>
      <c r="DYC105" s="81"/>
      <c r="DYD105" s="81"/>
      <c r="DYE105" s="81"/>
      <c r="DYF105" s="81"/>
      <c r="DYG105" s="81"/>
      <c r="DYH105" s="81"/>
      <c r="DYI105" s="81"/>
      <c r="DYJ105" s="81"/>
      <c r="DYK105" s="81"/>
      <c r="DYL105" s="81"/>
      <c r="DYM105" s="81"/>
      <c r="DYN105" s="81"/>
      <c r="DYO105" s="81"/>
      <c r="DYP105" s="81"/>
      <c r="DYQ105" s="81"/>
      <c r="DYR105" s="81"/>
      <c r="DYS105" s="81"/>
      <c r="DYT105" s="81"/>
      <c r="DYU105" s="81"/>
      <c r="DYV105" s="81"/>
      <c r="DYW105" s="81"/>
      <c r="DYX105" s="81"/>
      <c r="DYY105" s="81"/>
      <c r="DYZ105" s="81"/>
      <c r="DZA105" s="81"/>
      <c r="DZB105" s="81"/>
      <c r="DZC105" s="81"/>
      <c r="DZD105" s="81"/>
      <c r="DZE105" s="81"/>
      <c r="DZF105" s="81"/>
      <c r="DZG105" s="81"/>
      <c r="DZH105" s="81"/>
      <c r="DZI105" s="81"/>
      <c r="DZJ105" s="81"/>
      <c r="DZK105" s="81"/>
      <c r="DZL105" s="81"/>
      <c r="DZM105" s="81"/>
      <c r="DZN105" s="81"/>
      <c r="DZO105" s="81"/>
      <c r="DZP105" s="81"/>
      <c r="DZQ105" s="81"/>
      <c r="DZR105" s="81"/>
      <c r="DZS105" s="81"/>
      <c r="DZT105" s="81"/>
      <c r="DZU105" s="81"/>
      <c r="DZV105" s="81"/>
      <c r="DZW105" s="81"/>
      <c r="DZX105" s="81"/>
      <c r="DZY105" s="81"/>
      <c r="DZZ105" s="81"/>
      <c r="EAA105" s="81"/>
      <c r="EAB105" s="81"/>
      <c r="EAC105" s="81"/>
      <c r="EAD105" s="81"/>
      <c r="EAE105" s="81"/>
      <c r="EAF105" s="81"/>
      <c r="EAG105" s="81"/>
      <c r="EAH105" s="81"/>
      <c r="EAI105" s="81"/>
      <c r="EAJ105" s="81"/>
      <c r="EAK105" s="81"/>
      <c r="EAL105" s="81"/>
      <c r="EAM105" s="81"/>
      <c r="EAN105" s="81"/>
      <c r="EAO105" s="81"/>
      <c r="EAP105" s="81"/>
      <c r="EAQ105" s="81"/>
      <c r="EAR105" s="81"/>
      <c r="EAS105" s="81"/>
      <c r="EAT105" s="81"/>
      <c r="EAU105" s="81"/>
      <c r="EAV105" s="81"/>
      <c r="EAW105" s="81"/>
      <c r="EAX105" s="81"/>
      <c r="EAY105" s="81"/>
      <c r="EAZ105" s="81"/>
      <c r="EBA105" s="81"/>
      <c r="EBB105" s="81"/>
      <c r="EBC105" s="81"/>
      <c r="EBD105" s="81"/>
      <c r="EBE105" s="81"/>
      <c r="EBF105" s="81"/>
      <c r="EBG105" s="81"/>
      <c r="EBH105" s="81"/>
      <c r="EBI105" s="81"/>
      <c r="EBJ105" s="81"/>
      <c r="EBK105" s="81"/>
      <c r="EBL105" s="81"/>
      <c r="EBM105" s="81"/>
      <c r="EBN105" s="81"/>
      <c r="EBO105" s="81"/>
      <c r="EBP105" s="81"/>
      <c r="EBQ105" s="81"/>
      <c r="EBR105" s="81"/>
      <c r="EBS105" s="81"/>
      <c r="EBT105" s="81"/>
      <c r="EBU105" s="81"/>
      <c r="EBV105" s="81"/>
      <c r="EBW105" s="81"/>
      <c r="EBX105" s="81"/>
      <c r="EBY105" s="81"/>
      <c r="EBZ105" s="81"/>
      <c r="ECA105" s="81"/>
      <c r="ECB105" s="81"/>
      <c r="ECC105" s="81"/>
      <c r="ECD105" s="81"/>
      <c r="ECE105" s="81"/>
      <c r="ECF105" s="81"/>
      <c r="ECG105" s="81"/>
      <c r="ECH105" s="81"/>
      <c r="ECI105" s="81"/>
      <c r="ECJ105" s="81"/>
      <c r="ECK105" s="81"/>
      <c r="ECL105" s="81"/>
      <c r="ECM105" s="81"/>
      <c r="ECN105" s="81"/>
      <c r="ECO105" s="81"/>
      <c r="ECP105" s="81"/>
      <c r="ECQ105" s="81"/>
      <c r="ECR105" s="81"/>
      <c r="ECS105" s="81"/>
      <c r="ECT105" s="81"/>
      <c r="ECU105" s="81"/>
      <c r="ECV105" s="81"/>
      <c r="ECW105" s="81"/>
      <c r="ECX105" s="81"/>
      <c r="ECY105" s="81"/>
      <c r="ECZ105" s="81"/>
      <c r="EDA105" s="81"/>
      <c r="EDB105" s="81"/>
      <c r="EDC105" s="81"/>
      <c r="EDD105" s="81"/>
      <c r="EDE105" s="81"/>
      <c r="EDF105" s="81"/>
      <c r="EDG105" s="81"/>
      <c r="EDH105" s="81"/>
      <c r="EDI105" s="81"/>
      <c r="EDJ105" s="81"/>
      <c r="EDK105" s="81"/>
      <c r="EDL105" s="81"/>
      <c r="EDM105" s="81"/>
      <c r="EDN105" s="81"/>
      <c r="EDO105" s="81"/>
      <c r="EDP105" s="81"/>
      <c r="EDQ105" s="81"/>
      <c r="EDR105" s="81"/>
      <c r="EDS105" s="81"/>
      <c r="EDT105" s="81"/>
      <c r="EDU105" s="81"/>
      <c r="EDV105" s="81"/>
      <c r="EDW105" s="81"/>
      <c r="EDX105" s="81"/>
      <c r="EDY105" s="81"/>
      <c r="EDZ105" s="81"/>
      <c r="EEA105" s="81"/>
      <c r="EEB105" s="81"/>
      <c r="EEC105" s="81"/>
      <c r="EED105" s="81"/>
      <c r="EEE105" s="81"/>
      <c r="EEF105" s="81"/>
      <c r="EEG105" s="81"/>
      <c r="EEH105" s="81"/>
      <c r="EEI105" s="81"/>
      <c r="EEJ105" s="81"/>
      <c r="EEK105" s="81"/>
      <c r="EEL105" s="81"/>
      <c r="EEM105" s="81"/>
      <c r="EEN105" s="81"/>
      <c r="EEO105" s="81"/>
      <c r="EEP105" s="81"/>
      <c r="EEQ105" s="81"/>
      <c r="EER105" s="81"/>
      <c r="EES105" s="81"/>
      <c r="EET105" s="81"/>
      <c r="EEU105" s="81"/>
      <c r="EEV105" s="81"/>
      <c r="EEW105" s="81"/>
      <c r="EEX105" s="81"/>
      <c r="EEY105" s="81"/>
      <c r="EEZ105" s="81"/>
      <c r="EFA105" s="81"/>
      <c r="EFB105" s="81"/>
      <c r="EFC105" s="81"/>
      <c r="EFD105" s="81"/>
      <c r="EFE105" s="81"/>
      <c r="EFF105" s="81"/>
      <c r="EFG105" s="81"/>
      <c r="EFH105" s="81"/>
      <c r="EFI105" s="81"/>
      <c r="EFJ105" s="81"/>
      <c r="EFK105" s="81"/>
      <c r="EFL105" s="81"/>
      <c r="EFM105" s="81"/>
      <c r="EFN105" s="81"/>
      <c r="EFO105" s="81"/>
      <c r="EFP105" s="81"/>
      <c r="EFQ105" s="81"/>
      <c r="EFR105" s="81"/>
      <c r="EFS105" s="81"/>
      <c r="EFT105" s="81"/>
      <c r="EFU105" s="81"/>
      <c r="EFV105" s="81"/>
      <c r="EFW105" s="81"/>
      <c r="EFX105" s="81"/>
      <c r="EFY105" s="81"/>
      <c r="EFZ105" s="81"/>
      <c r="EGA105" s="81"/>
      <c r="EGB105" s="81"/>
      <c r="EGC105" s="81"/>
      <c r="EGD105" s="81"/>
      <c r="EGE105" s="81"/>
      <c r="EGF105" s="81"/>
      <c r="EGG105" s="81"/>
      <c r="EGH105" s="81"/>
      <c r="EGI105" s="81"/>
      <c r="EGJ105" s="81"/>
      <c r="EGK105" s="81"/>
      <c r="EGL105" s="81"/>
      <c r="EGM105" s="81"/>
      <c r="EGN105" s="81"/>
      <c r="EGO105" s="81"/>
      <c r="EGP105" s="81"/>
      <c r="EGQ105" s="81"/>
      <c r="EGR105" s="81"/>
      <c r="EGS105" s="81"/>
      <c r="EGT105" s="81"/>
      <c r="EGU105" s="81"/>
      <c r="EGV105" s="81"/>
      <c r="EGW105" s="81"/>
      <c r="EGX105" s="81"/>
      <c r="EGY105" s="81"/>
      <c r="EGZ105" s="81"/>
      <c r="EHA105" s="81"/>
      <c r="EHB105" s="81"/>
      <c r="EHC105" s="81"/>
      <c r="EHD105" s="81"/>
      <c r="EHE105" s="81"/>
      <c r="EHF105" s="81"/>
      <c r="EHG105" s="81"/>
      <c r="EHH105" s="81"/>
      <c r="EHI105" s="81"/>
      <c r="EHJ105" s="81"/>
      <c r="EHK105" s="81"/>
      <c r="EHL105" s="81"/>
      <c r="EHM105" s="81"/>
      <c r="EHN105" s="81"/>
      <c r="EHO105" s="81"/>
      <c r="EHP105" s="81"/>
      <c r="EHQ105" s="81"/>
      <c r="EHR105" s="81"/>
      <c r="EHS105" s="81"/>
      <c r="EHT105" s="81"/>
      <c r="EHU105" s="81"/>
      <c r="EHV105" s="81"/>
      <c r="EHW105" s="81"/>
      <c r="EHX105" s="81"/>
      <c r="EHY105" s="81"/>
      <c r="EHZ105" s="81"/>
      <c r="EIA105" s="81"/>
      <c r="EIB105" s="81"/>
      <c r="EIC105" s="81"/>
      <c r="EID105" s="81"/>
      <c r="EIE105" s="81"/>
      <c r="EIF105" s="81"/>
      <c r="EIG105" s="81"/>
      <c r="EIH105" s="81"/>
      <c r="EII105" s="81"/>
      <c r="EIJ105" s="81"/>
      <c r="EIK105" s="81"/>
      <c r="EIL105" s="81"/>
      <c r="EIM105" s="81"/>
      <c r="EIN105" s="81"/>
      <c r="EIO105" s="81"/>
      <c r="EIP105" s="81"/>
      <c r="EIQ105" s="81"/>
      <c r="EIR105" s="81"/>
      <c r="EIS105" s="81"/>
      <c r="EIT105" s="81"/>
      <c r="EIU105" s="81"/>
      <c r="EIV105" s="81"/>
      <c r="EIW105" s="81"/>
      <c r="EIX105" s="81"/>
      <c r="EIY105" s="81"/>
      <c r="EIZ105" s="81"/>
      <c r="EJA105" s="81"/>
      <c r="EJB105" s="81"/>
      <c r="EJC105" s="81"/>
      <c r="EJD105" s="81"/>
      <c r="EJE105" s="81"/>
      <c r="EJF105" s="81"/>
      <c r="EJG105" s="81"/>
      <c r="EJH105" s="81"/>
      <c r="EJI105" s="81"/>
      <c r="EJJ105" s="81"/>
      <c r="EJK105" s="81"/>
      <c r="EJL105" s="81"/>
      <c r="EJM105" s="81"/>
      <c r="EJN105" s="81"/>
      <c r="EJO105" s="81"/>
      <c r="EJP105" s="81"/>
      <c r="EJQ105" s="81"/>
      <c r="EJR105" s="81"/>
      <c r="EJS105" s="81"/>
      <c r="EJT105" s="81"/>
      <c r="EJU105" s="81"/>
      <c r="EJV105" s="81"/>
      <c r="EJW105" s="81"/>
      <c r="EJX105" s="81"/>
      <c r="EJY105" s="81"/>
      <c r="EJZ105" s="81"/>
      <c r="EKA105" s="81"/>
      <c r="EKB105" s="81"/>
      <c r="EKC105" s="81"/>
      <c r="EKD105" s="81"/>
      <c r="EKE105" s="81"/>
      <c r="EKF105" s="81"/>
      <c r="EKG105" s="81"/>
      <c r="EKH105" s="81"/>
      <c r="EKI105" s="81"/>
      <c r="EKJ105" s="81"/>
      <c r="EKK105" s="81"/>
      <c r="EKL105" s="81"/>
      <c r="EKM105" s="81"/>
      <c r="EKN105" s="81"/>
      <c r="EKO105" s="81"/>
      <c r="EKP105" s="81"/>
      <c r="EKQ105" s="81"/>
      <c r="EKR105" s="81"/>
      <c r="EKS105" s="81"/>
      <c r="EKT105" s="81"/>
      <c r="EKU105" s="81"/>
      <c r="EKV105" s="81"/>
      <c r="EKW105" s="81"/>
      <c r="EKX105" s="81"/>
      <c r="EKY105" s="81"/>
      <c r="EKZ105" s="81"/>
      <c r="ELA105" s="81"/>
      <c r="ELB105" s="81"/>
      <c r="ELC105" s="81"/>
      <c r="ELD105" s="81"/>
      <c r="ELE105" s="81"/>
      <c r="ELF105" s="81"/>
      <c r="ELG105" s="81"/>
      <c r="ELH105" s="81"/>
      <c r="ELI105" s="81"/>
      <c r="ELJ105" s="81"/>
      <c r="ELK105" s="81"/>
      <c r="ELL105" s="81"/>
      <c r="ELM105" s="81"/>
      <c r="ELN105" s="81"/>
      <c r="ELO105" s="81"/>
      <c r="ELP105" s="81"/>
      <c r="ELQ105" s="81"/>
      <c r="ELR105" s="81"/>
      <c r="ELS105" s="81"/>
      <c r="ELT105" s="81"/>
      <c r="ELU105" s="81"/>
      <c r="ELV105" s="81"/>
      <c r="ELW105" s="81"/>
      <c r="ELX105" s="81"/>
      <c r="ELY105" s="81"/>
      <c r="ELZ105" s="81"/>
      <c r="EMA105" s="81"/>
      <c r="EMB105" s="81"/>
      <c r="EMC105" s="81"/>
      <c r="EMD105" s="81"/>
      <c r="EME105" s="81"/>
      <c r="EMF105" s="81"/>
      <c r="EMG105" s="81"/>
      <c r="EMH105" s="81"/>
      <c r="EMI105" s="81"/>
      <c r="EMJ105" s="81"/>
      <c r="EMK105" s="81"/>
      <c r="EML105" s="81"/>
      <c r="EMM105" s="81"/>
      <c r="EMN105" s="81"/>
      <c r="EMO105" s="81"/>
      <c r="EMP105" s="81"/>
      <c r="EMQ105" s="81"/>
      <c r="EMR105" s="81"/>
      <c r="EMS105" s="81"/>
      <c r="EMT105" s="81"/>
      <c r="EMU105" s="81"/>
      <c r="EMV105" s="81"/>
      <c r="EMW105" s="81"/>
      <c r="EMX105" s="81"/>
      <c r="EMY105" s="81"/>
      <c r="EMZ105" s="81"/>
      <c r="ENA105" s="81"/>
      <c r="ENB105" s="81"/>
      <c r="ENC105" s="81"/>
      <c r="END105" s="81"/>
      <c r="ENE105" s="81"/>
      <c r="ENF105" s="81"/>
      <c r="ENG105" s="81"/>
      <c r="ENH105" s="81"/>
      <c r="ENI105" s="81"/>
      <c r="ENJ105" s="81"/>
      <c r="ENK105" s="81"/>
      <c r="ENL105" s="81"/>
      <c r="ENM105" s="81"/>
      <c r="ENN105" s="81"/>
      <c r="ENO105" s="81"/>
      <c r="ENP105" s="81"/>
      <c r="ENQ105" s="81"/>
      <c r="ENR105" s="81"/>
      <c r="ENS105" s="81"/>
      <c r="ENT105" s="81"/>
      <c r="ENU105" s="81"/>
      <c r="ENV105" s="81"/>
      <c r="ENW105" s="81"/>
      <c r="ENX105" s="81"/>
      <c r="ENY105" s="81"/>
      <c r="ENZ105" s="81"/>
      <c r="EOA105" s="81"/>
      <c r="EOB105" s="81"/>
      <c r="EOC105" s="81"/>
      <c r="EOD105" s="81"/>
      <c r="EOE105" s="81"/>
      <c r="EOF105" s="81"/>
      <c r="EOG105" s="81"/>
      <c r="EOH105" s="81"/>
      <c r="EOI105" s="81"/>
      <c r="EOJ105" s="81"/>
      <c r="EOK105" s="81"/>
      <c r="EOL105" s="81"/>
      <c r="EOM105" s="81"/>
      <c r="EON105" s="81"/>
      <c r="EOO105" s="81"/>
      <c r="EOP105" s="81"/>
      <c r="EOQ105" s="81"/>
      <c r="EOR105" s="81"/>
      <c r="EOS105" s="81"/>
      <c r="EOT105" s="81"/>
      <c r="EOU105" s="81"/>
      <c r="EOV105" s="81"/>
      <c r="EOW105" s="81"/>
      <c r="EOX105" s="81"/>
      <c r="EOY105" s="81"/>
      <c r="EOZ105" s="81"/>
      <c r="EPA105" s="81"/>
      <c r="EPB105" s="81"/>
      <c r="EPC105" s="81"/>
      <c r="EPD105" s="81"/>
      <c r="EPE105" s="81"/>
      <c r="EPF105" s="81"/>
      <c r="EPG105" s="81"/>
      <c r="EPH105" s="81"/>
      <c r="EPI105" s="81"/>
      <c r="EPJ105" s="81"/>
      <c r="EPK105" s="81"/>
      <c r="EPL105" s="81"/>
      <c r="EPM105" s="81"/>
      <c r="EPN105" s="81"/>
      <c r="EPO105" s="81"/>
      <c r="EPP105" s="81"/>
      <c r="EPQ105" s="81"/>
      <c r="EPR105" s="81"/>
      <c r="EPS105" s="81"/>
      <c r="EPT105" s="81"/>
      <c r="EPU105" s="81"/>
      <c r="EPV105" s="81"/>
      <c r="EPW105" s="81"/>
      <c r="EPX105" s="81"/>
      <c r="EPY105" s="81"/>
      <c r="EPZ105" s="81"/>
      <c r="EQA105" s="81"/>
      <c r="EQB105" s="81"/>
      <c r="EQC105" s="81"/>
      <c r="EQD105" s="81"/>
      <c r="EQE105" s="81"/>
      <c r="EQF105" s="81"/>
      <c r="EQG105" s="81"/>
      <c r="EQH105" s="81"/>
      <c r="EQI105" s="81"/>
      <c r="EQJ105" s="81"/>
      <c r="EQK105" s="81"/>
      <c r="EQL105" s="81"/>
      <c r="EQM105" s="81"/>
      <c r="EQN105" s="81"/>
      <c r="EQO105" s="81"/>
      <c r="EQP105" s="81"/>
      <c r="EQQ105" s="81"/>
      <c r="EQR105" s="81"/>
      <c r="EQS105" s="81"/>
      <c r="EQT105" s="81"/>
      <c r="EQU105" s="81"/>
      <c r="EQV105" s="81"/>
      <c r="EQW105" s="81"/>
      <c r="EQX105" s="81"/>
      <c r="EQY105" s="81"/>
      <c r="EQZ105" s="81"/>
      <c r="ERA105" s="81"/>
      <c r="ERB105" s="81"/>
      <c r="ERC105" s="81"/>
      <c r="ERD105" s="81"/>
      <c r="ERE105" s="81"/>
      <c r="ERF105" s="81"/>
      <c r="ERG105" s="81"/>
      <c r="ERH105" s="81"/>
      <c r="ERI105" s="81"/>
      <c r="ERJ105" s="81"/>
      <c r="ERK105" s="81"/>
      <c r="ERL105" s="81"/>
      <c r="ERM105" s="81"/>
      <c r="ERN105" s="81"/>
      <c r="ERO105" s="81"/>
      <c r="ERP105" s="81"/>
      <c r="ERQ105" s="81"/>
      <c r="ERR105" s="81"/>
      <c r="ERS105" s="81"/>
      <c r="ERT105" s="81"/>
      <c r="ERU105" s="81"/>
      <c r="ERV105" s="81"/>
      <c r="ERW105" s="81"/>
      <c r="ERX105" s="81"/>
      <c r="ERY105" s="81"/>
      <c r="ERZ105" s="81"/>
      <c r="ESA105" s="81"/>
      <c r="ESB105" s="81"/>
      <c r="ESC105" s="81"/>
      <c r="ESD105" s="81"/>
      <c r="ESE105" s="81"/>
      <c r="ESF105" s="81"/>
      <c r="ESG105" s="81"/>
      <c r="ESH105" s="81"/>
      <c r="ESI105" s="81"/>
      <c r="ESJ105" s="81"/>
      <c r="ESK105" s="81"/>
      <c r="ESL105" s="81"/>
      <c r="ESM105" s="81"/>
      <c r="ESN105" s="81"/>
      <c r="ESO105" s="81"/>
      <c r="ESP105" s="81"/>
      <c r="ESQ105" s="81"/>
      <c r="ESR105" s="81"/>
      <c r="ESS105" s="81"/>
      <c r="EST105" s="81"/>
      <c r="ESU105" s="81"/>
      <c r="ESV105" s="81"/>
      <c r="ESW105" s="81"/>
      <c r="ESX105" s="81"/>
      <c r="ESY105" s="81"/>
      <c r="ESZ105" s="81"/>
      <c r="ETA105" s="81"/>
      <c r="ETB105" s="81"/>
      <c r="ETC105" s="81"/>
      <c r="ETD105" s="81"/>
      <c r="ETE105" s="81"/>
      <c r="ETF105" s="81"/>
      <c r="ETG105" s="81"/>
      <c r="ETH105" s="81"/>
      <c r="ETI105" s="81"/>
      <c r="ETJ105" s="81"/>
      <c r="ETK105" s="81"/>
      <c r="ETL105" s="81"/>
      <c r="ETM105" s="81"/>
      <c r="ETN105" s="81"/>
      <c r="ETO105" s="81"/>
      <c r="ETP105" s="81"/>
      <c r="ETQ105" s="81"/>
      <c r="ETR105" s="81"/>
      <c r="ETS105" s="81"/>
      <c r="ETT105" s="81"/>
      <c r="ETU105" s="81"/>
      <c r="ETV105" s="81"/>
      <c r="ETW105" s="81"/>
      <c r="ETX105" s="81"/>
      <c r="ETY105" s="81"/>
      <c r="ETZ105" s="81"/>
      <c r="EUA105" s="81"/>
      <c r="EUB105" s="81"/>
      <c r="EUC105" s="81"/>
      <c r="EUD105" s="81"/>
      <c r="EUE105" s="81"/>
      <c r="EUF105" s="81"/>
      <c r="EUG105" s="81"/>
      <c r="EUH105" s="81"/>
      <c r="EUI105" s="81"/>
      <c r="EUJ105" s="81"/>
      <c r="EUK105" s="81"/>
      <c r="EUL105" s="81"/>
      <c r="EUM105" s="81"/>
      <c r="EUN105" s="81"/>
      <c r="EUO105" s="81"/>
      <c r="EUP105" s="81"/>
      <c r="EUQ105" s="81"/>
      <c r="EUR105" s="81"/>
      <c r="EUS105" s="81"/>
      <c r="EUT105" s="81"/>
      <c r="EUU105" s="81"/>
      <c r="EUV105" s="81"/>
      <c r="EUW105" s="81"/>
      <c r="EUX105" s="81"/>
      <c r="EUY105" s="81"/>
      <c r="EUZ105" s="81"/>
      <c r="EVA105" s="81"/>
      <c r="EVB105" s="81"/>
      <c r="EVC105" s="81"/>
      <c r="EVD105" s="81"/>
      <c r="EVE105" s="81"/>
      <c r="EVF105" s="81"/>
      <c r="EVG105" s="81"/>
      <c r="EVH105" s="81"/>
      <c r="EVI105" s="81"/>
      <c r="EVJ105" s="81"/>
      <c r="EVK105" s="81"/>
      <c r="EVL105" s="81"/>
      <c r="EVM105" s="81"/>
      <c r="EVN105" s="81"/>
      <c r="EVO105" s="81"/>
      <c r="EVP105" s="81"/>
      <c r="EVQ105" s="81"/>
      <c r="EVR105" s="81"/>
      <c r="EVS105" s="81"/>
      <c r="EVT105" s="81"/>
      <c r="EVU105" s="81"/>
      <c r="EVV105" s="81"/>
      <c r="EVW105" s="81"/>
      <c r="EVX105" s="81"/>
      <c r="EVY105" s="81"/>
      <c r="EVZ105" s="81"/>
      <c r="EWA105" s="81"/>
      <c r="EWB105" s="81"/>
      <c r="EWC105" s="81"/>
      <c r="EWD105" s="81"/>
      <c r="EWE105" s="81"/>
      <c r="EWF105" s="81"/>
      <c r="EWG105" s="81"/>
      <c r="EWH105" s="81"/>
      <c r="EWI105" s="81"/>
      <c r="EWJ105" s="81"/>
      <c r="EWK105" s="81"/>
      <c r="EWL105" s="81"/>
      <c r="EWM105" s="81"/>
      <c r="EWN105" s="81"/>
      <c r="EWO105" s="81"/>
      <c r="EWP105" s="81"/>
      <c r="EWQ105" s="81"/>
      <c r="EWR105" s="81"/>
      <c r="EWS105" s="81"/>
      <c r="EWT105" s="81"/>
      <c r="EWU105" s="81"/>
      <c r="EWV105" s="81"/>
      <c r="EWW105" s="81"/>
      <c r="EWX105" s="81"/>
      <c r="EWY105" s="81"/>
      <c r="EWZ105" s="81"/>
      <c r="EXA105" s="81"/>
      <c r="EXB105" s="81"/>
      <c r="EXC105" s="81"/>
      <c r="EXD105" s="81"/>
      <c r="EXE105" s="81"/>
      <c r="EXF105" s="81"/>
      <c r="EXG105" s="81"/>
      <c r="EXH105" s="81"/>
      <c r="EXI105" s="81"/>
      <c r="EXJ105" s="81"/>
      <c r="EXK105" s="81"/>
      <c r="EXL105" s="81"/>
      <c r="EXM105" s="81"/>
      <c r="EXN105" s="81"/>
      <c r="EXO105" s="81"/>
      <c r="EXP105" s="81"/>
      <c r="EXQ105" s="81"/>
      <c r="EXR105" s="81"/>
      <c r="EXS105" s="81"/>
      <c r="EXT105" s="81"/>
      <c r="EXU105" s="81"/>
      <c r="EXV105" s="81"/>
      <c r="EXW105" s="81"/>
      <c r="EXX105" s="81"/>
      <c r="EXY105" s="81"/>
      <c r="EXZ105" s="81"/>
      <c r="EYA105" s="81"/>
      <c r="EYB105" s="81"/>
      <c r="EYC105" s="81"/>
      <c r="EYD105" s="81"/>
      <c r="EYE105" s="81"/>
      <c r="EYF105" s="81"/>
      <c r="EYG105" s="81"/>
      <c r="EYH105" s="81"/>
      <c r="EYI105" s="81"/>
      <c r="EYJ105" s="81"/>
      <c r="EYK105" s="81"/>
      <c r="EYL105" s="81"/>
      <c r="EYM105" s="81"/>
      <c r="EYN105" s="81"/>
      <c r="EYO105" s="81"/>
      <c r="EYP105" s="81"/>
      <c r="EYQ105" s="81"/>
      <c r="EYR105" s="81"/>
      <c r="EYS105" s="81"/>
      <c r="EYT105" s="81"/>
      <c r="EYU105" s="81"/>
      <c r="EYV105" s="81"/>
      <c r="EYW105" s="81"/>
      <c r="EYX105" s="81"/>
      <c r="EYY105" s="81"/>
      <c r="EYZ105" s="81"/>
      <c r="EZA105" s="81"/>
      <c r="EZB105" s="81"/>
      <c r="EZC105" s="81"/>
      <c r="EZD105" s="81"/>
      <c r="EZE105" s="81"/>
      <c r="EZF105" s="81"/>
      <c r="EZG105" s="81"/>
      <c r="EZH105" s="81"/>
      <c r="EZI105" s="81"/>
      <c r="EZJ105" s="81"/>
      <c r="EZK105" s="81"/>
      <c r="EZL105" s="81"/>
      <c r="EZM105" s="81"/>
      <c r="EZN105" s="81"/>
      <c r="EZO105" s="81"/>
      <c r="EZP105" s="81"/>
      <c r="EZQ105" s="81"/>
      <c r="EZR105" s="81"/>
      <c r="EZS105" s="81"/>
      <c r="EZT105" s="81"/>
      <c r="EZU105" s="81"/>
      <c r="EZV105" s="81"/>
      <c r="EZW105" s="81"/>
      <c r="EZX105" s="81"/>
      <c r="EZY105" s="81"/>
      <c r="EZZ105" s="81"/>
      <c r="FAA105" s="81"/>
      <c r="FAB105" s="81"/>
      <c r="FAC105" s="81"/>
      <c r="FAD105" s="81"/>
      <c r="FAE105" s="81"/>
      <c r="FAF105" s="81"/>
      <c r="FAG105" s="81"/>
      <c r="FAH105" s="81"/>
      <c r="FAI105" s="81"/>
      <c r="FAJ105" s="81"/>
      <c r="FAK105" s="81"/>
      <c r="FAL105" s="81"/>
      <c r="FAM105" s="81"/>
      <c r="FAN105" s="81"/>
      <c r="FAO105" s="81"/>
      <c r="FAP105" s="81"/>
      <c r="FAQ105" s="81"/>
      <c r="FAR105" s="81"/>
      <c r="FAS105" s="81"/>
      <c r="FAT105" s="81"/>
      <c r="FAU105" s="81"/>
      <c r="FAV105" s="81"/>
      <c r="FAW105" s="81"/>
      <c r="FAX105" s="81"/>
      <c r="FAY105" s="81"/>
      <c r="FAZ105" s="81"/>
      <c r="FBA105" s="81"/>
      <c r="FBB105" s="81"/>
      <c r="FBC105" s="81"/>
      <c r="FBD105" s="81"/>
      <c r="FBE105" s="81"/>
      <c r="FBF105" s="81"/>
      <c r="FBG105" s="81"/>
      <c r="FBH105" s="81"/>
      <c r="FBI105" s="81"/>
      <c r="FBJ105" s="81"/>
      <c r="FBK105" s="81"/>
      <c r="FBL105" s="81"/>
      <c r="FBM105" s="81"/>
      <c r="FBN105" s="81"/>
      <c r="FBO105" s="81"/>
      <c r="FBP105" s="81"/>
      <c r="FBQ105" s="81"/>
      <c r="FBR105" s="81"/>
      <c r="FBS105" s="81"/>
      <c r="FBT105" s="81"/>
      <c r="FBU105" s="81"/>
      <c r="FBV105" s="81"/>
      <c r="FBW105" s="81"/>
      <c r="FBX105" s="81"/>
      <c r="FBY105" s="81"/>
      <c r="FBZ105" s="81"/>
      <c r="FCA105" s="81"/>
      <c r="FCB105" s="81"/>
      <c r="FCC105" s="81"/>
      <c r="FCD105" s="81"/>
      <c r="FCE105" s="81"/>
      <c r="FCF105" s="81"/>
      <c r="FCG105" s="81"/>
      <c r="FCH105" s="81"/>
      <c r="FCI105" s="81"/>
      <c r="FCJ105" s="81"/>
      <c r="FCK105" s="81"/>
      <c r="FCL105" s="81"/>
      <c r="FCM105" s="81"/>
      <c r="FCN105" s="81"/>
      <c r="FCO105" s="81"/>
      <c r="FCP105" s="81"/>
      <c r="FCQ105" s="81"/>
      <c r="FCR105" s="81"/>
      <c r="FCS105" s="81"/>
      <c r="FCT105" s="81"/>
      <c r="FCU105" s="81"/>
      <c r="FCV105" s="81"/>
      <c r="FCW105" s="81"/>
      <c r="FCX105" s="81"/>
      <c r="FCY105" s="81"/>
      <c r="FCZ105" s="81"/>
      <c r="FDA105" s="81"/>
      <c r="FDB105" s="81"/>
      <c r="FDC105" s="81"/>
      <c r="FDD105" s="81"/>
      <c r="FDE105" s="81"/>
      <c r="FDF105" s="81"/>
      <c r="FDG105" s="81"/>
      <c r="FDH105" s="81"/>
      <c r="FDI105" s="81"/>
      <c r="FDJ105" s="81"/>
      <c r="FDK105" s="81"/>
      <c r="FDL105" s="81"/>
      <c r="FDM105" s="81"/>
      <c r="FDN105" s="81"/>
      <c r="FDO105" s="81"/>
      <c r="FDP105" s="81"/>
      <c r="FDQ105" s="81"/>
      <c r="FDR105" s="81"/>
      <c r="FDS105" s="81"/>
      <c r="FDT105" s="81"/>
      <c r="FDU105" s="81"/>
      <c r="FDV105" s="81"/>
      <c r="FDW105" s="81"/>
      <c r="FDX105" s="81"/>
      <c r="FDY105" s="81"/>
      <c r="FDZ105" s="81"/>
      <c r="FEA105" s="81"/>
      <c r="FEB105" s="81"/>
      <c r="FEC105" s="81"/>
      <c r="FED105" s="81"/>
      <c r="FEE105" s="81"/>
      <c r="FEF105" s="81"/>
      <c r="FEG105" s="81"/>
      <c r="FEH105" s="81"/>
      <c r="FEI105" s="81"/>
      <c r="FEJ105" s="81"/>
      <c r="FEK105" s="81"/>
      <c r="FEL105" s="81"/>
      <c r="FEM105" s="81"/>
      <c r="FEN105" s="81"/>
      <c r="FEO105" s="81"/>
      <c r="FEP105" s="81"/>
      <c r="FEQ105" s="81"/>
      <c r="FER105" s="81"/>
      <c r="FES105" s="81"/>
      <c r="FET105" s="81"/>
      <c r="FEU105" s="81"/>
      <c r="FEV105" s="81"/>
      <c r="FEW105" s="81"/>
      <c r="FEX105" s="81"/>
      <c r="FEY105" s="81"/>
      <c r="FEZ105" s="81"/>
      <c r="FFA105" s="81"/>
      <c r="FFB105" s="81"/>
      <c r="FFC105" s="81"/>
      <c r="FFD105" s="81"/>
      <c r="FFE105" s="81"/>
      <c r="FFF105" s="81"/>
      <c r="FFG105" s="81"/>
      <c r="FFH105" s="81"/>
      <c r="FFI105" s="81"/>
      <c r="FFJ105" s="81"/>
      <c r="FFK105" s="81"/>
      <c r="FFL105" s="81"/>
      <c r="FFM105" s="81"/>
      <c r="FFN105" s="81"/>
      <c r="FFO105" s="81"/>
      <c r="FFP105" s="81"/>
      <c r="FFQ105" s="81"/>
      <c r="FFR105" s="81"/>
      <c r="FFS105" s="81"/>
      <c r="FFT105" s="81"/>
      <c r="FFU105" s="81"/>
      <c r="FFV105" s="81"/>
      <c r="FFW105" s="81"/>
      <c r="FFX105" s="81"/>
      <c r="FFY105" s="81"/>
      <c r="FFZ105" s="81"/>
      <c r="FGA105" s="81"/>
      <c r="FGB105" s="81"/>
      <c r="FGC105" s="81"/>
      <c r="FGD105" s="81"/>
      <c r="FGE105" s="81"/>
      <c r="FGF105" s="81"/>
      <c r="FGG105" s="81"/>
      <c r="FGH105" s="81"/>
      <c r="FGI105" s="81"/>
      <c r="FGJ105" s="81"/>
      <c r="FGK105" s="81"/>
      <c r="FGL105" s="81"/>
      <c r="FGM105" s="81"/>
      <c r="FGN105" s="81"/>
      <c r="FGO105" s="81"/>
      <c r="FGP105" s="81"/>
      <c r="FGQ105" s="81"/>
      <c r="FGR105" s="81"/>
      <c r="FGS105" s="81"/>
      <c r="FGT105" s="81"/>
      <c r="FGU105" s="81"/>
      <c r="FGV105" s="81"/>
      <c r="FGW105" s="81"/>
      <c r="FGX105" s="81"/>
      <c r="FGY105" s="81"/>
      <c r="FGZ105" s="81"/>
      <c r="FHA105" s="81"/>
      <c r="FHB105" s="81"/>
      <c r="FHC105" s="81"/>
      <c r="FHD105" s="81"/>
      <c r="FHE105" s="81"/>
      <c r="FHF105" s="81"/>
      <c r="FHG105" s="81"/>
      <c r="FHH105" s="81"/>
      <c r="FHI105" s="81"/>
      <c r="FHJ105" s="81"/>
      <c r="FHK105" s="81"/>
      <c r="FHL105" s="81"/>
      <c r="FHM105" s="81"/>
      <c r="FHN105" s="81"/>
      <c r="FHO105" s="81"/>
      <c r="FHP105" s="81"/>
      <c r="FHQ105" s="81"/>
      <c r="FHR105" s="81"/>
      <c r="FHS105" s="81"/>
      <c r="FHT105" s="81"/>
      <c r="FHU105" s="81"/>
      <c r="FHV105" s="81"/>
      <c r="FHW105" s="81"/>
      <c r="FHX105" s="81"/>
      <c r="FHY105" s="81"/>
      <c r="FHZ105" s="81"/>
      <c r="FIA105" s="81"/>
      <c r="FIB105" s="81"/>
      <c r="FIC105" s="81"/>
      <c r="FID105" s="81"/>
      <c r="FIE105" s="81"/>
      <c r="FIF105" s="81"/>
      <c r="FIG105" s="81"/>
      <c r="FIH105" s="81"/>
      <c r="FII105" s="81"/>
      <c r="FIJ105" s="81"/>
      <c r="FIK105" s="81"/>
      <c r="FIL105" s="81"/>
      <c r="FIM105" s="81"/>
      <c r="FIN105" s="81"/>
      <c r="FIO105" s="81"/>
      <c r="FIP105" s="81"/>
      <c r="FIQ105" s="81"/>
      <c r="FIR105" s="81"/>
      <c r="FIS105" s="81"/>
      <c r="FIT105" s="81"/>
      <c r="FIU105" s="81"/>
      <c r="FIV105" s="81"/>
      <c r="FIW105" s="81"/>
      <c r="FIX105" s="81"/>
      <c r="FIY105" s="81"/>
      <c r="FIZ105" s="81"/>
      <c r="FJA105" s="81"/>
      <c r="FJB105" s="81"/>
      <c r="FJC105" s="81"/>
      <c r="FJD105" s="81"/>
      <c r="FJE105" s="81"/>
      <c r="FJF105" s="81"/>
      <c r="FJG105" s="81"/>
      <c r="FJH105" s="81"/>
      <c r="FJI105" s="81"/>
      <c r="FJJ105" s="81"/>
      <c r="FJK105" s="81"/>
      <c r="FJL105" s="81"/>
      <c r="FJM105" s="81"/>
      <c r="FJN105" s="81"/>
      <c r="FJO105" s="81"/>
      <c r="FJP105" s="81"/>
      <c r="FJQ105" s="81"/>
      <c r="FJR105" s="81"/>
      <c r="FJS105" s="81"/>
      <c r="FJT105" s="81"/>
      <c r="FJU105" s="81"/>
      <c r="FJV105" s="81"/>
      <c r="FJW105" s="81"/>
      <c r="FJX105" s="81"/>
      <c r="FJY105" s="81"/>
      <c r="FJZ105" s="81"/>
      <c r="FKA105" s="81"/>
      <c r="FKB105" s="81"/>
      <c r="FKC105" s="81"/>
      <c r="FKD105" s="81"/>
      <c r="FKE105" s="81"/>
      <c r="FKF105" s="81"/>
      <c r="FKG105" s="81"/>
      <c r="FKH105" s="81"/>
      <c r="FKI105" s="81"/>
      <c r="FKJ105" s="81"/>
      <c r="FKK105" s="81"/>
      <c r="FKL105" s="81"/>
      <c r="FKM105" s="81"/>
      <c r="FKN105" s="81"/>
      <c r="FKO105" s="81"/>
      <c r="FKP105" s="81"/>
      <c r="FKQ105" s="81"/>
      <c r="FKR105" s="81"/>
      <c r="FKS105" s="81"/>
      <c r="FKT105" s="81"/>
      <c r="FKU105" s="81"/>
      <c r="FKV105" s="81"/>
      <c r="FKW105" s="81"/>
      <c r="FKX105" s="81"/>
      <c r="FKY105" s="81"/>
      <c r="FKZ105" s="81"/>
      <c r="FLA105" s="81"/>
      <c r="FLB105" s="81"/>
      <c r="FLC105" s="81"/>
      <c r="FLD105" s="81"/>
      <c r="FLE105" s="81"/>
      <c r="FLF105" s="81"/>
      <c r="FLG105" s="81"/>
      <c r="FLH105" s="81"/>
      <c r="FLI105" s="81"/>
      <c r="FLJ105" s="81"/>
      <c r="FLK105" s="81"/>
      <c r="FLL105" s="81"/>
      <c r="FLM105" s="81"/>
      <c r="FLN105" s="81"/>
      <c r="FLO105" s="81"/>
      <c r="FLP105" s="81"/>
      <c r="FLQ105" s="81"/>
      <c r="FLR105" s="81"/>
      <c r="FLS105" s="81"/>
      <c r="FLT105" s="81"/>
      <c r="FLU105" s="81"/>
      <c r="FLV105" s="81"/>
      <c r="FLW105" s="81"/>
      <c r="FLX105" s="81"/>
      <c r="FLY105" s="81"/>
      <c r="FLZ105" s="81"/>
      <c r="FMA105" s="81"/>
      <c r="FMB105" s="81"/>
      <c r="FMC105" s="81"/>
      <c r="FMD105" s="81"/>
      <c r="FME105" s="81"/>
      <c r="FMF105" s="81"/>
      <c r="FMG105" s="81"/>
      <c r="FMH105" s="81"/>
      <c r="FMI105" s="81"/>
      <c r="FMJ105" s="81"/>
      <c r="FMK105" s="81"/>
      <c r="FML105" s="81"/>
      <c r="FMM105" s="81"/>
      <c r="FMN105" s="81"/>
      <c r="FMO105" s="81"/>
      <c r="FMP105" s="81"/>
      <c r="FMQ105" s="81"/>
      <c r="FMR105" s="81"/>
      <c r="FMS105" s="81"/>
      <c r="FMT105" s="81"/>
      <c r="FMU105" s="81"/>
      <c r="FMV105" s="81"/>
      <c r="FMW105" s="81"/>
      <c r="FMX105" s="81"/>
      <c r="FMY105" s="81"/>
      <c r="FMZ105" s="81"/>
      <c r="FNA105" s="81"/>
      <c r="FNB105" s="81"/>
      <c r="FNC105" s="81"/>
      <c r="FND105" s="81"/>
      <c r="FNE105" s="81"/>
      <c r="FNF105" s="81"/>
      <c r="FNG105" s="81"/>
      <c r="FNH105" s="81"/>
      <c r="FNI105" s="81"/>
      <c r="FNJ105" s="81"/>
      <c r="FNK105" s="81"/>
      <c r="FNL105" s="81"/>
      <c r="FNM105" s="81"/>
      <c r="FNN105" s="81"/>
      <c r="FNO105" s="81"/>
      <c r="FNP105" s="81"/>
      <c r="FNQ105" s="81"/>
      <c r="FNR105" s="81"/>
      <c r="FNS105" s="81"/>
      <c r="FNT105" s="81"/>
      <c r="FNU105" s="81"/>
      <c r="FNV105" s="81"/>
      <c r="FNW105" s="81"/>
      <c r="FNX105" s="81"/>
      <c r="FNY105" s="81"/>
      <c r="FNZ105" s="81"/>
      <c r="FOA105" s="81"/>
      <c r="FOB105" s="81"/>
      <c r="FOC105" s="81"/>
      <c r="FOD105" s="81"/>
      <c r="FOE105" s="81"/>
      <c r="FOF105" s="81"/>
      <c r="FOG105" s="81"/>
      <c r="FOH105" s="81"/>
      <c r="FOI105" s="81"/>
      <c r="FOJ105" s="81"/>
      <c r="FOK105" s="81"/>
      <c r="FOL105" s="81"/>
      <c r="FOM105" s="81"/>
      <c r="FON105" s="81"/>
      <c r="FOO105" s="81"/>
      <c r="FOP105" s="81"/>
      <c r="FOQ105" s="81"/>
      <c r="FOR105" s="81"/>
      <c r="FOS105" s="81"/>
      <c r="FOT105" s="81"/>
      <c r="FOU105" s="81"/>
      <c r="FOV105" s="81"/>
      <c r="FOW105" s="81"/>
      <c r="FOX105" s="81"/>
      <c r="FOY105" s="81"/>
      <c r="FOZ105" s="81"/>
      <c r="FPA105" s="81"/>
      <c r="FPB105" s="81"/>
      <c r="FPC105" s="81"/>
      <c r="FPD105" s="81"/>
      <c r="FPE105" s="81"/>
      <c r="FPF105" s="81"/>
      <c r="FPG105" s="81"/>
      <c r="FPH105" s="81"/>
      <c r="FPI105" s="81"/>
      <c r="FPJ105" s="81"/>
      <c r="FPK105" s="81"/>
      <c r="FPL105" s="81"/>
      <c r="FPM105" s="81"/>
      <c r="FPN105" s="81"/>
      <c r="FPO105" s="81"/>
      <c r="FPP105" s="81"/>
      <c r="FPQ105" s="81"/>
      <c r="FPR105" s="81"/>
      <c r="FPS105" s="81"/>
      <c r="FPT105" s="81"/>
      <c r="FPU105" s="81"/>
      <c r="FPV105" s="81"/>
      <c r="FPW105" s="81"/>
      <c r="FPX105" s="81"/>
      <c r="FPY105" s="81"/>
      <c r="FPZ105" s="81"/>
      <c r="FQA105" s="81"/>
      <c r="FQB105" s="81"/>
      <c r="FQC105" s="81"/>
      <c r="FQD105" s="81"/>
      <c r="FQE105" s="81"/>
      <c r="FQF105" s="81"/>
      <c r="FQG105" s="81"/>
      <c r="FQH105" s="81"/>
      <c r="FQI105" s="81"/>
      <c r="FQJ105" s="81"/>
      <c r="FQK105" s="81"/>
      <c r="FQL105" s="81"/>
      <c r="FQM105" s="81"/>
      <c r="FQN105" s="81"/>
      <c r="FQO105" s="81"/>
      <c r="FQP105" s="81"/>
      <c r="FQQ105" s="81"/>
      <c r="FQR105" s="81"/>
      <c r="FQS105" s="81"/>
      <c r="FQT105" s="81"/>
      <c r="FQU105" s="81"/>
      <c r="FQV105" s="81"/>
      <c r="FQW105" s="81"/>
      <c r="FQX105" s="81"/>
      <c r="FQY105" s="81"/>
      <c r="FQZ105" s="81"/>
      <c r="FRA105" s="81"/>
      <c r="FRB105" s="81"/>
      <c r="FRC105" s="81"/>
      <c r="FRD105" s="81"/>
      <c r="FRE105" s="81"/>
      <c r="FRF105" s="81"/>
      <c r="FRG105" s="81"/>
      <c r="FRH105" s="81"/>
      <c r="FRI105" s="81"/>
      <c r="FRJ105" s="81"/>
      <c r="FRK105" s="81"/>
      <c r="FRL105" s="81"/>
      <c r="FRM105" s="81"/>
      <c r="FRN105" s="81"/>
      <c r="FRO105" s="81"/>
      <c r="FRP105" s="81"/>
      <c r="FRQ105" s="81"/>
      <c r="FRR105" s="81"/>
      <c r="FRS105" s="81"/>
      <c r="FRT105" s="81"/>
      <c r="FRU105" s="81"/>
      <c r="FRV105" s="81"/>
      <c r="FRW105" s="81"/>
      <c r="FRX105" s="81"/>
      <c r="FRY105" s="81"/>
      <c r="FRZ105" s="81"/>
      <c r="FSA105" s="81"/>
      <c r="FSB105" s="81"/>
      <c r="FSC105" s="81"/>
      <c r="FSD105" s="81"/>
      <c r="FSE105" s="81"/>
      <c r="FSF105" s="81"/>
      <c r="FSG105" s="81"/>
      <c r="FSH105" s="81"/>
      <c r="FSI105" s="81"/>
      <c r="FSJ105" s="81"/>
      <c r="FSK105" s="81"/>
      <c r="FSL105" s="81"/>
      <c r="FSM105" s="81"/>
      <c r="FSN105" s="81"/>
      <c r="FSO105" s="81"/>
      <c r="FSP105" s="81"/>
      <c r="FSQ105" s="81"/>
      <c r="FSR105" s="81"/>
      <c r="FSS105" s="81"/>
      <c r="FST105" s="81"/>
      <c r="FSU105" s="81"/>
      <c r="FSV105" s="81"/>
      <c r="FSW105" s="81"/>
      <c r="FSX105" s="81"/>
      <c r="FSY105" s="81"/>
      <c r="FSZ105" s="81"/>
      <c r="FTA105" s="81"/>
      <c r="FTB105" s="81"/>
      <c r="FTC105" s="81"/>
      <c r="FTD105" s="81"/>
      <c r="FTE105" s="81"/>
      <c r="FTF105" s="81"/>
      <c r="FTG105" s="81"/>
      <c r="FTH105" s="81"/>
      <c r="FTI105" s="81"/>
      <c r="FTJ105" s="81"/>
      <c r="FTK105" s="81"/>
      <c r="FTL105" s="81"/>
      <c r="FTM105" s="81"/>
      <c r="FTN105" s="81"/>
      <c r="FTO105" s="81"/>
      <c r="FTP105" s="81"/>
      <c r="FTQ105" s="81"/>
      <c r="FTR105" s="81"/>
      <c r="FTS105" s="81"/>
      <c r="FTT105" s="81"/>
      <c r="FTU105" s="81"/>
      <c r="FTV105" s="81"/>
      <c r="FTW105" s="81"/>
      <c r="FTX105" s="81"/>
      <c r="FTY105" s="81"/>
      <c r="FTZ105" s="81"/>
      <c r="FUA105" s="81"/>
      <c r="FUB105" s="81"/>
      <c r="FUC105" s="81"/>
      <c r="FUD105" s="81"/>
      <c r="FUE105" s="81"/>
      <c r="FUF105" s="81"/>
      <c r="FUG105" s="81"/>
      <c r="FUH105" s="81"/>
      <c r="FUI105" s="81"/>
      <c r="FUJ105" s="81"/>
      <c r="FUK105" s="81"/>
      <c r="FUL105" s="81"/>
      <c r="FUM105" s="81"/>
      <c r="FUN105" s="81"/>
      <c r="FUO105" s="81"/>
      <c r="FUP105" s="81"/>
      <c r="FUQ105" s="81"/>
      <c r="FUR105" s="81"/>
      <c r="FUS105" s="81"/>
      <c r="FUT105" s="81"/>
      <c r="FUU105" s="81"/>
      <c r="FUV105" s="81"/>
      <c r="FUW105" s="81"/>
      <c r="FUX105" s="81"/>
      <c r="FUY105" s="81"/>
      <c r="FUZ105" s="81"/>
      <c r="FVA105" s="81"/>
      <c r="FVB105" s="81"/>
      <c r="FVC105" s="81"/>
      <c r="FVD105" s="81"/>
      <c r="FVE105" s="81"/>
      <c r="FVF105" s="81"/>
      <c r="FVG105" s="81"/>
      <c r="FVH105" s="81"/>
      <c r="FVI105" s="81"/>
      <c r="FVJ105" s="81"/>
      <c r="FVK105" s="81"/>
      <c r="FVL105" s="81"/>
      <c r="FVM105" s="81"/>
      <c r="FVN105" s="81"/>
      <c r="FVO105" s="81"/>
      <c r="FVP105" s="81"/>
      <c r="FVQ105" s="81"/>
      <c r="FVR105" s="81"/>
      <c r="FVS105" s="81"/>
      <c r="FVT105" s="81"/>
      <c r="FVU105" s="81"/>
      <c r="FVV105" s="81"/>
      <c r="FVW105" s="81"/>
      <c r="FVX105" s="81"/>
      <c r="FVY105" s="81"/>
      <c r="FVZ105" s="81"/>
      <c r="FWA105" s="81"/>
      <c r="FWB105" s="81"/>
      <c r="FWC105" s="81"/>
      <c r="FWD105" s="81"/>
      <c r="FWE105" s="81"/>
      <c r="FWF105" s="81"/>
      <c r="FWG105" s="81"/>
      <c r="FWH105" s="81"/>
      <c r="FWI105" s="81"/>
      <c r="FWJ105" s="81"/>
      <c r="FWK105" s="81"/>
      <c r="FWL105" s="81"/>
      <c r="FWM105" s="81"/>
      <c r="FWN105" s="81"/>
      <c r="FWO105" s="81"/>
      <c r="FWP105" s="81"/>
      <c r="FWQ105" s="81"/>
      <c r="FWR105" s="81"/>
      <c r="FWS105" s="81"/>
      <c r="FWT105" s="81"/>
      <c r="FWU105" s="81"/>
      <c r="FWV105" s="81"/>
      <c r="FWW105" s="81"/>
      <c r="FWX105" s="81"/>
      <c r="FWY105" s="81"/>
      <c r="FWZ105" s="81"/>
      <c r="FXA105" s="81"/>
      <c r="FXB105" s="81"/>
      <c r="FXC105" s="81"/>
      <c r="FXD105" s="81"/>
      <c r="FXE105" s="81"/>
      <c r="FXF105" s="81"/>
      <c r="FXG105" s="81"/>
      <c r="FXH105" s="81"/>
      <c r="FXI105" s="81"/>
      <c r="FXJ105" s="81"/>
      <c r="FXK105" s="81"/>
      <c r="FXL105" s="81"/>
      <c r="FXM105" s="81"/>
      <c r="FXN105" s="81"/>
      <c r="FXO105" s="81"/>
      <c r="FXP105" s="81"/>
      <c r="FXQ105" s="81"/>
      <c r="FXR105" s="81"/>
      <c r="FXS105" s="81"/>
      <c r="FXT105" s="81"/>
      <c r="FXU105" s="81"/>
      <c r="FXV105" s="81"/>
      <c r="FXW105" s="81"/>
      <c r="FXX105" s="81"/>
      <c r="FXY105" s="81"/>
      <c r="FXZ105" s="81"/>
      <c r="FYA105" s="81"/>
      <c r="FYB105" s="81"/>
      <c r="FYC105" s="81"/>
      <c r="FYD105" s="81"/>
      <c r="FYE105" s="81"/>
      <c r="FYF105" s="81"/>
      <c r="FYG105" s="81"/>
      <c r="FYH105" s="81"/>
      <c r="FYI105" s="81"/>
      <c r="FYJ105" s="81"/>
      <c r="FYK105" s="81"/>
      <c r="FYL105" s="81"/>
      <c r="FYM105" s="81"/>
      <c r="FYN105" s="81"/>
      <c r="FYO105" s="81"/>
      <c r="FYP105" s="81"/>
      <c r="FYQ105" s="81"/>
      <c r="FYR105" s="81"/>
      <c r="FYS105" s="81"/>
      <c r="FYT105" s="81"/>
      <c r="FYU105" s="81"/>
      <c r="FYV105" s="81"/>
      <c r="FYW105" s="81"/>
      <c r="FYX105" s="81"/>
      <c r="FYY105" s="81"/>
      <c r="FYZ105" s="81"/>
      <c r="FZA105" s="81"/>
      <c r="FZB105" s="81"/>
      <c r="FZC105" s="81"/>
      <c r="FZD105" s="81"/>
      <c r="FZE105" s="81"/>
      <c r="FZF105" s="81"/>
      <c r="FZG105" s="81"/>
      <c r="FZH105" s="81"/>
      <c r="FZI105" s="81"/>
      <c r="FZJ105" s="81"/>
      <c r="FZK105" s="81"/>
      <c r="FZL105" s="81"/>
      <c r="FZM105" s="81"/>
      <c r="FZN105" s="81"/>
      <c r="FZO105" s="81"/>
      <c r="FZP105" s="81"/>
      <c r="FZQ105" s="81"/>
      <c r="FZR105" s="81"/>
      <c r="FZS105" s="81"/>
      <c r="FZT105" s="81"/>
      <c r="FZU105" s="81"/>
      <c r="FZV105" s="81"/>
      <c r="FZW105" s="81"/>
      <c r="FZX105" s="81"/>
      <c r="FZY105" s="81"/>
      <c r="FZZ105" s="81"/>
      <c r="GAA105" s="81"/>
      <c r="GAB105" s="81"/>
      <c r="GAC105" s="81"/>
      <c r="GAD105" s="81"/>
      <c r="GAE105" s="81"/>
      <c r="GAF105" s="81"/>
      <c r="GAG105" s="81"/>
      <c r="GAH105" s="81"/>
      <c r="GAI105" s="81"/>
      <c r="GAJ105" s="81"/>
      <c r="GAK105" s="81"/>
      <c r="GAL105" s="81"/>
      <c r="GAM105" s="81"/>
      <c r="GAN105" s="81"/>
      <c r="GAO105" s="81"/>
      <c r="GAP105" s="81"/>
      <c r="GAQ105" s="81"/>
      <c r="GAR105" s="81"/>
      <c r="GAS105" s="81"/>
      <c r="GAT105" s="81"/>
      <c r="GAU105" s="81"/>
      <c r="GAV105" s="81"/>
      <c r="GAW105" s="81"/>
      <c r="GAX105" s="81"/>
      <c r="GAY105" s="81"/>
      <c r="GAZ105" s="81"/>
      <c r="GBA105" s="81"/>
      <c r="GBB105" s="81"/>
      <c r="GBC105" s="81"/>
      <c r="GBD105" s="81"/>
      <c r="GBE105" s="81"/>
      <c r="GBF105" s="81"/>
      <c r="GBG105" s="81"/>
      <c r="GBH105" s="81"/>
      <c r="GBI105" s="81"/>
      <c r="GBJ105" s="81"/>
      <c r="GBK105" s="81"/>
      <c r="GBL105" s="81"/>
      <c r="GBM105" s="81"/>
      <c r="GBN105" s="81"/>
      <c r="GBO105" s="81"/>
      <c r="GBP105" s="81"/>
      <c r="GBQ105" s="81"/>
      <c r="GBR105" s="81"/>
      <c r="GBS105" s="81"/>
      <c r="GBT105" s="81"/>
      <c r="GBU105" s="81"/>
      <c r="GBV105" s="81"/>
      <c r="GBW105" s="81"/>
      <c r="GBX105" s="81"/>
      <c r="GBY105" s="81"/>
      <c r="GBZ105" s="81"/>
      <c r="GCA105" s="81"/>
      <c r="GCB105" s="81"/>
      <c r="GCC105" s="81"/>
      <c r="GCD105" s="81"/>
      <c r="GCE105" s="81"/>
      <c r="GCF105" s="81"/>
      <c r="GCG105" s="81"/>
      <c r="GCH105" s="81"/>
      <c r="GCI105" s="81"/>
      <c r="GCJ105" s="81"/>
      <c r="GCK105" s="81"/>
      <c r="GCL105" s="81"/>
      <c r="GCM105" s="81"/>
      <c r="GCN105" s="81"/>
      <c r="GCO105" s="81"/>
      <c r="GCP105" s="81"/>
      <c r="GCQ105" s="81"/>
      <c r="GCR105" s="81"/>
      <c r="GCS105" s="81"/>
      <c r="GCT105" s="81"/>
      <c r="GCU105" s="81"/>
      <c r="GCV105" s="81"/>
      <c r="GCW105" s="81"/>
      <c r="GCX105" s="81"/>
      <c r="GCY105" s="81"/>
      <c r="GCZ105" s="81"/>
      <c r="GDA105" s="81"/>
      <c r="GDB105" s="81"/>
      <c r="GDC105" s="81"/>
      <c r="GDD105" s="81"/>
      <c r="GDE105" s="81"/>
      <c r="GDF105" s="81"/>
      <c r="GDG105" s="81"/>
      <c r="GDH105" s="81"/>
      <c r="GDI105" s="81"/>
      <c r="GDJ105" s="81"/>
      <c r="GDK105" s="81"/>
      <c r="GDL105" s="81"/>
      <c r="GDM105" s="81"/>
      <c r="GDN105" s="81"/>
      <c r="GDO105" s="81"/>
      <c r="GDP105" s="81"/>
      <c r="GDQ105" s="81"/>
      <c r="GDR105" s="81"/>
      <c r="GDS105" s="81"/>
      <c r="GDT105" s="81"/>
      <c r="GDU105" s="81"/>
      <c r="GDV105" s="81"/>
      <c r="GDW105" s="81"/>
      <c r="GDX105" s="81"/>
      <c r="GDY105" s="81"/>
      <c r="GDZ105" s="81"/>
      <c r="GEA105" s="81"/>
      <c r="GEB105" s="81"/>
      <c r="GEC105" s="81"/>
      <c r="GED105" s="81"/>
      <c r="GEE105" s="81"/>
      <c r="GEF105" s="81"/>
      <c r="GEG105" s="81"/>
      <c r="GEH105" s="81"/>
      <c r="GEI105" s="81"/>
      <c r="GEJ105" s="81"/>
      <c r="GEK105" s="81"/>
      <c r="GEL105" s="81"/>
      <c r="GEM105" s="81"/>
      <c r="GEN105" s="81"/>
      <c r="GEO105" s="81"/>
      <c r="GEP105" s="81"/>
      <c r="GEQ105" s="81"/>
      <c r="GER105" s="81"/>
      <c r="GES105" s="81"/>
      <c r="GET105" s="81"/>
      <c r="GEU105" s="81"/>
      <c r="GEV105" s="81"/>
      <c r="GEW105" s="81"/>
      <c r="GEX105" s="81"/>
      <c r="GEY105" s="81"/>
      <c r="GEZ105" s="81"/>
      <c r="GFA105" s="81"/>
      <c r="GFB105" s="81"/>
      <c r="GFC105" s="81"/>
      <c r="GFD105" s="81"/>
      <c r="GFE105" s="81"/>
      <c r="GFF105" s="81"/>
      <c r="GFG105" s="81"/>
      <c r="GFH105" s="81"/>
      <c r="GFI105" s="81"/>
      <c r="GFJ105" s="81"/>
      <c r="GFK105" s="81"/>
      <c r="GFL105" s="81"/>
      <c r="GFM105" s="81"/>
      <c r="GFN105" s="81"/>
      <c r="GFO105" s="81"/>
      <c r="GFP105" s="81"/>
      <c r="GFQ105" s="81"/>
      <c r="GFR105" s="81"/>
      <c r="GFS105" s="81"/>
      <c r="GFT105" s="81"/>
      <c r="GFU105" s="81"/>
      <c r="GFV105" s="81"/>
      <c r="GFW105" s="81"/>
      <c r="GFX105" s="81"/>
      <c r="GFY105" s="81"/>
      <c r="GFZ105" s="81"/>
      <c r="GGA105" s="81"/>
      <c r="GGB105" s="81"/>
      <c r="GGC105" s="81"/>
      <c r="GGD105" s="81"/>
      <c r="GGE105" s="81"/>
      <c r="GGF105" s="81"/>
      <c r="GGG105" s="81"/>
      <c r="GGH105" s="81"/>
      <c r="GGI105" s="81"/>
      <c r="GGJ105" s="81"/>
      <c r="GGK105" s="81"/>
      <c r="GGL105" s="81"/>
      <c r="GGM105" s="81"/>
      <c r="GGN105" s="81"/>
      <c r="GGO105" s="81"/>
      <c r="GGP105" s="81"/>
      <c r="GGQ105" s="81"/>
      <c r="GGR105" s="81"/>
      <c r="GGS105" s="81"/>
      <c r="GGT105" s="81"/>
      <c r="GGU105" s="81"/>
      <c r="GGV105" s="81"/>
      <c r="GGW105" s="81"/>
      <c r="GGX105" s="81"/>
      <c r="GGY105" s="81"/>
      <c r="GGZ105" s="81"/>
      <c r="GHA105" s="81"/>
      <c r="GHB105" s="81"/>
      <c r="GHC105" s="81"/>
      <c r="GHD105" s="81"/>
      <c r="GHE105" s="81"/>
      <c r="GHF105" s="81"/>
      <c r="GHG105" s="81"/>
      <c r="GHH105" s="81"/>
      <c r="GHI105" s="81"/>
      <c r="GHJ105" s="81"/>
      <c r="GHK105" s="81"/>
      <c r="GHL105" s="81"/>
      <c r="GHM105" s="81"/>
      <c r="GHN105" s="81"/>
      <c r="GHO105" s="81"/>
      <c r="GHP105" s="81"/>
      <c r="GHQ105" s="81"/>
      <c r="GHR105" s="81"/>
      <c r="GHS105" s="81"/>
      <c r="GHT105" s="81"/>
      <c r="GHU105" s="81"/>
      <c r="GHV105" s="81"/>
      <c r="GHW105" s="81"/>
      <c r="GHX105" s="81"/>
      <c r="GHY105" s="81"/>
      <c r="GHZ105" s="81"/>
      <c r="GIA105" s="81"/>
      <c r="GIB105" s="81"/>
      <c r="GIC105" s="81"/>
      <c r="GID105" s="81"/>
      <c r="GIE105" s="81"/>
      <c r="GIF105" s="81"/>
      <c r="GIG105" s="81"/>
      <c r="GIH105" s="81"/>
      <c r="GII105" s="81"/>
      <c r="GIJ105" s="81"/>
      <c r="GIK105" s="81"/>
      <c r="GIL105" s="81"/>
      <c r="GIM105" s="81"/>
      <c r="GIN105" s="81"/>
      <c r="GIO105" s="81"/>
      <c r="GIP105" s="81"/>
      <c r="GIQ105" s="81"/>
      <c r="GIR105" s="81"/>
      <c r="GIS105" s="81"/>
      <c r="GIT105" s="81"/>
      <c r="GIU105" s="81"/>
      <c r="GIV105" s="81"/>
      <c r="GIW105" s="81"/>
      <c r="GIX105" s="81"/>
      <c r="GIY105" s="81"/>
      <c r="GIZ105" s="81"/>
      <c r="GJA105" s="81"/>
      <c r="GJB105" s="81"/>
      <c r="GJC105" s="81"/>
      <c r="GJD105" s="81"/>
      <c r="GJE105" s="81"/>
      <c r="GJF105" s="81"/>
      <c r="GJG105" s="81"/>
      <c r="GJH105" s="81"/>
      <c r="GJI105" s="81"/>
      <c r="GJJ105" s="81"/>
      <c r="GJK105" s="81"/>
      <c r="GJL105" s="81"/>
      <c r="GJM105" s="81"/>
      <c r="GJN105" s="81"/>
      <c r="GJO105" s="81"/>
      <c r="GJP105" s="81"/>
      <c r="GJQ105" s="81"/>
      <c r="GJR105" s="81"/>
      <c r="GJS105" s="81"/>
      <c r="GJT105" s="81"/>
      <c r="GJU105" s="81"/>
      <c r="GJV105" s="81"/>
      <c r="GJW105" s="81"/>
      <c r="GJX105" s="81"/>
      <c r="GJY105" s="81"/>
      <c r="GJZ105" s="81"/>
      <c r="GKA105" s="81"/>
      <c r="GKB105" s="81"/>
      <c r="GKC105" s="81"/>
      <c r="GKD105" s="81"/>
      <c r="GKE105" s="81"/>
      <c r="GKF105" s="81"/>
      <c r="GKG105" s="81"/>
      <c r="GKH105" s="81"/>
      <c r="GKI105" s="81"/>
      <c r="GKJ105" s="81"/>
      <c r="GKK105" s="81"/>
      <c r="GKL105" s="81"/>
      <c r="GKM105" s="81"/>
      <c r="GKN105" s="81"/>
      <c r="GKO105" s="81"/>
      <c r="GKP105" s="81"/>
      <c r="GKQ105" s="81"/>
      <c r="GKR105" s="81"/>
      <c r="GKS105" s="81"/>
      <c r="GKT105" s="81"/>
      <c r="GKU105" s="81"/>
      <c r="GKV105" s="81"/>
      <c r="GKW105" s="81"/>
      <c r="GKX105" s="81"/>
      <c r="GKY105" s="81"/>
      <c r="GKZ105" s="81"/>
      <c r="GLA105" s="81"/>
      <c r="GLB105" s="81"/>
      <c r="GLC105" s="81"/>
      <c r="GLD105" s="81"/>
      <c r="GLE105" s="81"/>
      <c r="GLF105" s="81"/>
      <c r="GLG105" s="81"/>
      <c r="GLH105" s="81"/>
      <c r="GLI105" s="81"/>
      <c r="GLJ105" s="81"/>
      <c r="GLK105" s="81"/>
      <c r="GLL105" s="81"/>
      <c r="GLM105" s="81"/>
      <c r="GLN105" s="81"/>
      <c r="GLO105" s="81"/>
      <c r="GLP105" s="81"/>
      <c r="GLQ105" s="81"/>
      <c r="GLR105" s="81"/>
      <c r="GLS105" s="81"/>
      <c r="GLT105" s="81"/>
      <c r="GLU105" s="81"/>
      <c r="GLV105" s="81"/>
      <c r="GLW105" s="81"/>
      <c r="GLX105" s="81"/>
      <c r="GLY105" s="81"/>
      <c r="GLZ105" s="81"/>
      <c r="GMA105" s="81"/>
      <c r="GMB105" s="81"/>
      <c r="GMC105" s="81"/>
      <c r="GMD105" s="81"/>
      <c r="GME105" s="81"/>
      <c r="GMF105" s="81"/>
      <c r="GMG105" s="81"/>
      <c r="GMH105" s="81"/>
      <c r="GMI105" s="81"/>
      <c r="GMJ105" s="81"/>
      <c r="GMK105" s="81"/>
      <c r="GML105" s="81"/>
      <c r="GMM105" s="81"/>
      <c r="GMN105" s="81"/>
      <c r="GMO105" s="81"/>
      <c r="GMP105" s="81"/>
      <c r="GMQ105" s="81"/>
      <c r="GMR105" s="81"/>
      <c r="GMS105" s="81"/>
      <c r="GMT105" s="81"/>
      <c r="GMU105" s="81"/>
      <c r="GMV105" s="81"/>
      <c r="GMW105" s="81"/>
      <c r="GMX105" s="81"/>
      <c r="GMY105" s="81"/>
      <c r="GMZ105" s="81"/>
      <c r="GNA105" s="81"/>
      <c r="GNB105" s="81"/>
      <c r="GNC105" s="81"/>
      <c r="GND105" s="81"/>
      <c r="GNE105" s="81"/>
      <c r="GNF105" s="81"/>
      <c r="GNG105" s="81"/>
      <c r="GNH105" s="81"/>
      <c r="GNI105" s="81"/>
      <c r="GNJ105" s="81"/>
      <c r="GNK105" s="81"/>
      <c r="GNL105" s="81"/>
      <c r="GNM105" s="81"/>
      <c r="GNN105" s="81"/>
      <c r="GNO105" s="81"/>
      <c r="GNP105" s="81"/>
      <c r="GNQ105" s="81"/>
      <c r="GNR105" s="81"/>
      <c r="GNS105" s="81"/>
      <c r="GNT105" s="81"/>
      <c r="GNU105" s="81"/>
      <c r="GNV105" s="81"/>
      <c r="GNW105" s="81"/>
      <c r="GNX105" s="81"/>
      <c r="GNY105" s="81"/>
      <c r="GNZ105" s="81"/>
      <c r="GOA105" s="81"/>
      <c r="GOB105" s="81"/>
      <c r="GOC105" s="81"/>
      <c r="GOD105" s="81"/>
      <c r="GOE105" s="81"/>
      <c r="GOF105" s="81"/>
      <c r="GOG105" s="81"/>
      <c r="GOH105" s="81"/>
      <c r="GOI105" s="81"/>
      <c r="GOJ105" s="81"/>
      <c r="GOK105" s="81"/>
      <c r="GOL105" s="81"/>
      <c r="GOM105" s="81"/>
      <c r="GON105" s="81"/>
      <c r="GOO105" s="81"/>
      <c r="GOP105" s="81"/>
      <c r="GOQ105" s="81"/>
      <c r="GOR105" s="81"/>
      <c r="GOS105" s="81"/>
      <c r="GOT105" s="81"/>
      <c r="GOU105" s="81"/>
      <c r="GOV105" s="81"/>
      <c r="GOW105" s="81"/>
      <c r="GOX105" s="81"/>
      <c r="GOY105" s="81"/>
      <c r="GOZ105" s="81"/>
      <c r="GPA105" s="81"/>
      <c r="GPB105" s="81"/>
      <c r="GPC105" s="81"/>
      <c r="GPD105" s="81"/>
      <c r="GPE105" s="81"/>
      <c r="GPF105" s="81"/>
      <c r="GPG105" s="81"/>
      <c r="GPH105" s="81"/>
      <c r="GPI105" s="81"/>
      <c r="GPJ105" s="81"/>
      <c r="GPK105" s="81"/>
      <c r="GPL105" s="81"/>
      <c r="GPM105" s="81"/>
      <c r="GPN105" s="81"/>
      <c r="GPO105" s="81"/>
      <c r="GPP105" s="81"/>
      <c r="GPQ105" s="81"/>
      <c r="GPR105" s="81"/>
      <c r="GPS105" s="81"/>
      <c r="GPT105" s="81"/>
      <c r="GPU105" s="81"/>
      <c r="GPV105" s="81"/>
      <c r="GPW105" s="81"/>
      <c r="GPX105" s="81"/>
      <c r="GPY105" s="81"/>
      <c r="GPZ105" s="81"/>
      <c r="GQA105" s="81"/>
      <c r="GQB105" s="81"/>
      <c r="GQC105" s="81"/>
      <c r="GQD105" s="81"/>
      <c r="GQE105" s="81"/>
      <c r="GQF105" s="81"/>
      <c r="GQG105" s="81"/>
      <c r="GQH105" s="81"/>
      <c r="GQI105" s="81"/>
      <c r="GQJ105" s="81"/>
      <c r="GQK105" s="81"/>
      <c r="GQL105" s="81"/>
      <c r="GQM105" s="81"/>
      <c r="GQN105" s="81"/>
      <c r="GQO105" s="81"/>
      <c r="GQP105" s="81"/>
      <c r="GQQ105" s="81"/>
      <c r="GQR105" s="81"/>
      <c r="GQS105" s="81"/>
      <c r="GQT105" s="81"/>
      <c r="GQU105" s="81"/>
      <c r="GQV105" s="81"/>
      <c r="GQW105" s="81"/>
      <c r="GQX105" s="81"/>
      <c r="GQY105" s="81"/>
      <c r="GQZ105" s="81"/>
      <c r="GRA105" s="81"/>
      <c r="GRB105" s="81"/>
      <c r="GRC105" s="81"/>
      <c r="GRD105" s="81"/>
      <c r="GRE105" s="81"/>
      <c r="GRF105" s="81"/>
      <c r="GRG105" s="81"/>
      <c r="GRH105" s="81"/>
      <c r="GRI105" s="81"/>
      <c r="GRJ105" s="81"/>
      <c r="GRK105" s="81"/>
      <c r="GRL105" s="81"/>
      <c r="GRM105" s="81"/>
      <c r="GRN105" s="81"/>
      <c r="GRO105" s="81"/>
      <c r="GRP105" s="81"/>
      <c r="GRQ105" s="81"/>
      <c r="GRR105" s="81"/>
      <c r="GRS105" s="81"/>
      <c r="GRT105" s="81"/>
      <c r="GRU105" s="81"/>
      <c r="GRV105" s="81"/>
      <c r="GRW105" s="81"/>
      <c r="GRX105" s="81"/>
      <c r="GRY105" s="81"/>
      <c r="GRZ105" s="81"/>
      <c r="GSA105" s="81"/>
      <c r="GSB105" s="81"/>
      <c r="GSC105" s="81"/>
      <c r="GSD105" s="81"/>
      <c r="GSE105" s="81"/>
      <c r="GSF105" s="81"/>
      <c r="GSG105" s="81"/>
      <c r="GSH105" s="81"/>
      <c r="GSI105" s="81"/>
      <c r="GSJ105" s="81"/>
      <c r="GSK105" s="81"/>
      <c r="GSL105" s="81"/>
      <c r="GSM105" s="81"/>
      <c r="GSN105" s="81"/>
      <c r="GSO105" s="81"/>
      <c r="GSP105" s="81"/>
      <c r="GSQ105" s="81"/>
      <c r="GSR105" s="81"/>
      <c r="GSS105" s="81"/>
      <c r="GST105" s="81"/>
      <c r="GSU105" s="81"/>
      <c r="GSV105" s="81"/>
      <c r="GSW105" s="81"/>
      <c r="GSX105" s="81"/>
      <c r="GSY105" s="81"/>
      <c r="GSZ105" s="81"/>
      <c r="GTA105" s="81"/>
      <c r="GTB105" s="81"/>
      <c r="GTC105" s="81"/>
      <c r="GTD105" s="81"/>
      <c r="GTE105" s="81"/>
      <c r="GTF105" s="81"/>
      <c r="GTG105" s="81"/>
      <c r="GTH105" s="81"/>
      <c r="GTI105" s="81"/>
      <c r="GTJ105" s="81"/>
      <c r="GTK105" s="81"/>
      <c r="GTL105" s="81"/>
      <c r="GTM105" s="81"/>
      <c r="GTN105" s="81"/>
      <c r="GTO105" s="81"/>
      <c r="GTP105" s="81"/>
      <c r="GTQ105" s="81"/>
      <c r="GTR105" s="81"/>
      <c r="GTS105" s="81"/>
      <c r="GTT105" s="81"/>
      <c r="GTU105" s="81"/>
      <c r="GTV105" s="81"/>
      <c r="GTW105" s="81"/>
      <c r="GTX105" s="81"/>
      <c r="GTY105" s="81"/>
      <c r="GTZ105" s="81"/>
      <c r="GUA105" s="81"/>
      <c r="GUB105" s="81"/>
      <c r="GUC105" s="81"/>
      <c r="GUD105" s="81"/>
      <c r="GUE105" s="81"/>
      <c r="GUF105" s="81"/>
      <c r="GUG105" s="81"/>
      <c r="GUH105" s="81"/>
      <c r="GUI105" s="81"/>
      <c r="GUJ105" s="81"/>
      <c r="GUK105" s="81"/>
      <c r="GUL105" s="81"/>
      <c r="GUM105" s="81"/>
      <c r="GUN105" s="81"/>
      <c r="GUO105" s="81"/>
      <c r="GUP105" s="81"/>
      <c r="GUQ105" s="81"/>
      <c r="GUR105" s="81"/>
      <c r="GUS105" s="81"/>
      <c r="GUT105" s="81"/>
      <c r="GUU105" s="81"/>
      <c r="GUV105" s="81"/>
      <c r="GUW105" s="81"/>
      <c r="GUX105" s="81"/>
      <c r="GUY105" s="81"/>
      <c r="GUZ105" s="81"/>
      <c r="GVA105" s="81"/>
      <c r="GVB105" s="81"/>
      <c r="GVC105" s="81"/>
      <c r="GVD105" s="81"/>
      <c r="GVE105" s="81"/>
      <c r="GVF105" s="81"/>
      <c r="GVG105" s="81"/>
      <c r="GVH105" s="81"/>
      <c r="GVI105" s="81"/>
      <c r="GVJ105" s="81"/>
      <c r="GVK105" s="81"/>
      <c r="GVL105" s="81"/>
      <c r="GVM105" s="81"/>
      <c r="GVN105" s="81"/>
      <c r="GVO105" s="81"/>
      <c r="GVP105" s="81"/>
      <c r="GVQ105" s="81"/>
      <c r="GVR105" s="81"/>
      <c r="GVS105" s="81"/>
      <c r="GVT105" s="81"/>
      <c r="GVU105" s="81"/>
      <c r="GVV105" s="81"/>
      <c r="GVW105" s="81"/>
      <c r="GVX105" s="81"/>
      <c r="GVY105" s="81"/>
      <c r="GVZ105" s="81"/>
      <c r="GWA105" s="81"/>
      <c r="GWB105" s="81"/>
      <c r="GWC105" s="81"/>
      <c r="GWD105" s="81"/>
      <c r="GWE105" s="81"/>
      <c r="GWF105" s="81"/>
      <c r="GWG105" s="81"/>
      <c r="GWH105" s="81"/>
      <c r="GWI105" s="81"/>
      <c r="GWJ105" s="81"/>
      <c r="GWK105" s="81"/>
      <c r="GWL105" s="81"/>
      <c r="GWM105" s="81"/>
      <c r="GWN105" s="81"/>
      <c r="GWO105" s="81"/>
      <c r="GWP105" s="81"/>
      <c r="GWQ105" s="81"/>
      <c r="GWR105" s="81"/>
      <c r="GWS105" s="81"/>
      <c r="GWT105" s="81"/>
      <c r="GWU105" s="81"/>
      <c r="GWV105" s="81"/>
      <c r="GWW105" s="81"/>
      <c r="GWX105" s="81"/>
      <c r="GWY105" s="81"/>
      <c r="GWZ105" s="81"/>
      <c r="GXA105" s="81"/>
      <c r="GXB105" s="81"/>
      <c r="GXC105" s="81"/>
      <c r="GXD105" s="81"/>
      <c r="GXE105" s="81"/>
      <c r="GXF105" s="81"/>
      <c r="GXG105" s="81"/>
      <c r="GXH105" s="81"/>
      <c r="GXI105" s="81"/>
      <c r="GXJ105" s="81"/>
      <c r="GXK105" s="81"/>
      <c r="GXL105" s="81"/>
      <c r="GXM105" s="81"/>
      <c r="GXN105" s="81"/>
      <c r="GXO105" s="81"/>
      <c r="GXP105" s="81"/>
      <c r="GXQ105" s="81"/>
      <c r="GXR105" s="81"/>
      <c r="GXS105" s="81"/>
      <c r="GXT105" s="81"/>
      <c r="GXU105" s="81"/>
      <c r="GXV105" s="81"/>
      <c r="GXW105" s="81"/>
      <c r="GXX105" s="81"/>
      <c r="GXY105" s="81"/>
      <c r="GXZ105" s="81"/>
      <c r="GYA105" s="81"/>
      <c r="GYB105" s="81"/>
      <c r="GYC105" s="81"/>
      <c r="GYD105" s="81"/>
      <c r="GYE105" s="81"/>
      <c r="GYF105" s="81"/>
      <c r="GYG105" s="81"/>
      <c r="GYH105" s="81"/>
      <c r="GYI105" s="81"/>
      <c r="GYJ105" s="81"/>
      <c r="GYK105" s="81"/>
      <c r="GYL105" s="81"/>
      <c r="GYM105" s="81"/>
      <c r="GYN105" s="81"/>
      <c r="GYO105" s="81"/>
      <c r="GYP105" s="81"/>
      <c r="GYQ105" s="81"/>
      <c r="GYR105" s="81"/>
      <c r="GYS105" s="81"/>
      <c r="GYT105" s="81"/>
      <c r="GYU105" s="81"/>
      <c r="GYV105" s="81"/>
      <c r="GYW105" s="81"/>
      <c r="GYX105" s="81"/>
      <c r="GYY105" s="81"/>
      <c r="GYZ105" s="81"/>
      <c r="GZA105" s="81"/>
      <c r="GZB105" s="81"/>
      <c r="GZC105" s="81"/>
      <c r="GZD105" s="81"/>
      <c r="GZE105" s="81"/>
      <c r="GZF105" s="81"/>
      <c r="GZG105" s="81"/>
      <c r="GZH105" s="81"/>
      <c r="GZI105" s="81"/>
      <c r="GZJ105" s="81"/>
      <c r="GZK105" s="81"/>
      <c r="GZL105" s="81"/>
      <c r="GZM105" s="81"/>
      <c r="GZN105" s="81"/>
      <c r="GZO105" s="81"/>
      <c r="GZP105" s="81"/>
      <c r="GZQ105" s="81"/>
      <c r="GZR105" s="81"/>
      <c r="GZS105" s="81"/>
      <c r="GZT105" s="81"/>
      <c r="GZU105" s="81"/>
      <c r="GZV105" s="81"/>
      <c r="GZW105" s="81"/>
      <c r="GZX105" s="81"/>
      <c r="GZY105" s="81"/>
      <c r="GZZ105" s="81"/>
      <c r="HAA105" s="81"/>
      <c r="HAB105" s="81"/>
      <c r="HAC105" s="81"/>
      <c r="HAD105" s="81"/>
      <c r="HAE105" s="81"/>
      <c r="HAF105" s="81"/>
      <c r="HAG105" s="81"/>
      <c r="HAH105" s="81"/>
      <c r="HAI105" s="81"/>
      <c r="HAJ105" s="81"/>
      <c r="HAK105" s="81"/>
      <c r="HAL105" s="81"/>
      <c r="HAM105" s="81"/>
      <c r="HAN105" s="81"/>
      <c r="HAO105" s="81"/>
      <c r="HAP105" s="81"/>
      <c r="HAQ105" s="81"/>
      <c r="HAR105" s="81"/>
      <c r="HAS105" s="81"/>
      <c r="HAT105" s="81"/>
      <c r="HAU105" s="81"/>
      <c r="HAV105" s="81"/>
      <c r="HAW105" s="81"/>
      <c r="HAX105" s="81"/>
      <c r="HAY105" s="81"/>
      <c r="HAZ105" s="81"/>
      <c r="HBA105" s="81"/>
      <c r="HBB105" s="81"/>
      <c r="HBC105" s="81"/>
      <c r="HBD105" s="81"/>
      <c r="HBE105" s="81"/>
      <c r="HBF105" s="81"/>
      <c r="HBG105" s="81"/>
      <c r="HBH105" s="81"/>
      <c r="HBI105" s="81"/>
      <c r="HBJ105" s="81"/>
      <c r="HBK105" s="81"/>
      <c r="HBL105" s="81"/>
      <c r="HBM105" s="81"/>
      <c r="HBN105" s="81"/>
      <c r="HBO105" s="81"/>
      <c r="HBP105" s="81"/>
      <c r="HBQ105" s="81"/>
      <c r="HBR105" s="81"/>
      <c r="HBS105" s="81"/>
      <c r="HBT105" s="81"/>
      <c r="HBU105" s="81"/>
      <c r="HBV105" s="81"/>
      <c r="HBW105" s="81"/>
      <c r="HBX105" s="81"/>
      <c r="HBY105" s="81"/>
      <c r="HBZ105" s="81"/>
      <c r="HCA105" s="81"/>
      <c r="HCB105" s="81"/>
      <c r="HCC105" s="81"/>
      <c r="HCD105" s="81"/>
      <c r="HCE105" s="81"/>
      <c r="HCF105" s="81"/>
      <c r="HCG105" s="81"/>
      <c r="HCH105" s="81"/>
      <c r="HCI105" s="81"/>
      <c r="HCJ105" s="81"/>
      <c r="HCK105" s="81"/>
      <c r="HCL105" s="81"/>
      <c r="HCM105" s="81"/>
      <c r="HCN105" s="81"/>
      <c r="HCO105" s="81"/>
      <c r="HCP105" s="81"/>
      <c r="HCQ105" s="81"/>
      <c r="HCR105" s="81"/>
      <c r="HCS105" s="81"/>
      <c r="HCT105" s="81"/>
      <c r="HCU105" s="81"/>
      <c r="HCV105" s="81"/>
      <c r="HCW105" s="81"/>
      <c r="HCX105" s="81"/>
      <c r="HCY105" s="81"/>
      <c r="HCZ105" s="81"/>
      <c r="HDA105" s="81"/>
      <c r="HDB105" s="81"/>
      <c r="HDC105" s="81"/>
      <c r="HDD105" s="81"/>
      <c r="HDE105" s="81"/>
      <c r="HDF105" s="81"/>
      <c r="HDG105" s="81"/>
      <c r="HDH105" s="81"/>
      <c r="HDI105" s="81"/>
      <c r="HDJ105" s="81"/>
      <c r="HDK105" s="81"/>
      <c r="HDL105" s="81"/>
      <c r="HDM105" s="81"/>
      <c r="HDN105" s="81"/>
      <c r="HDO105" s="81"/>
      <c r="HDP105" s="81"/>
      <c r="HDQ105" s="81"/>
      <c r="HDR105" s="81"/>
      <c r="HDS105" s="81"/>
      <c r="HDT105" s="81"/>
      <c r="HDU105" s="81"/>
      <c r="HDV105" s="81"/>
      <c r="HDW105" s="81"/>
      <c r="HDX105" s="81"/>
      <c r="HDY105" s="81"/>
      <c r="HDZ105" s="81"/>
      <c r="HEA105" s="81"/>
      <c r="HEB105" s="81"/>
      <c r="HEC105" s="81"/>
      <c r="HED105" s="81"/>
      <c r="HEE105" s="81"/>
      <c r="HEF105" s="81"/>
      <c r="HEG105" s="81"/>
      <c r="HEH105" s="81"/>
      <c r="HEI105" s="81"/>
      <c r="HEJ105" s="81"/>
      <c r="HEK105" s="81"/>
      <c r="HEL105" s="81"/>
      <c r="HEM105" s="81"/>
      <c r="HEN105" s="81"/>
      <c r="HEO105" s="81"/>
      <c r="HEP105" s="81"/>
      <c r="HEQ105" s="81"/>
      <c r="HER105" s="81"/>
      <c r="HES105" s="81"/>
      <c r="HET105" s="81"/>
      <c r="HEU105" s="81"/>
      <c r="HEV105" s="81"/>
      <c r="HEW105" s="81"/>
      <c r="HEX105" s="81"/>
      <c r="HEY105" s="81"/>
      <c r="HEZ105" s="81"/>
      <c r="HFA105" s="81"/>
      <c r="HFB105" s="81"/>
      <c r="HFC105" s="81"/>
      <c r="HFD105" s="81"/>
      <c r="HFE105" s="81"/>
      <c r="HFF105" s="81"/>
      <c r="HFG105" s="81"/>
      <c r="HFH105" s="81"/>
      <c r="HFI105" s="81"/>
      <c r="HFJ105" s="81"/>
      <c r="HFK105" s="81"/>
      <c r="HFL105" s="81"/>
      <c r="HFM105" s="81"/>
      <c r="HFN105" s="81"/>
      <c r="HFO105" s="81"/>
      <c r="HFP105" s="81"/>
      <c r="HFQ105" s="81"/>
      <c r="HFR105" s="81"/>
      <c r="HFS105" s="81"/>
      <c r="HFT105" s="81"/>
      <c r="HFU105" s="81"/>
      <c r="HFV105" s="81"/>
      <c r="HFW105" s="81"/>
      <c r="HFX105" s="81"/>
      <c r="HFY105" s="81"/>
      <c r="HFZ105" s="81"/>
      <c r="HGA105" s="81"/>
      <c r="HGB105" s="81"/>
      <c r="HGC105" s="81"/>
      <c r="HGD105" s="81"/>
      <c r="HGE105" s="81"/>
      <c r="HGF105" s="81"/>
      <c r="HGG105" s="81"/>
      <c r="HGH105" s="81"/>
      <c r="HGI105" s="81"/>
      <c r="HGJ105" s="81"/>
      <c r="HGK105" s="81"/>
      <c r="HGL105" s="81"/>
      <c r="HGM105" s="81"/>
      <c r="HGN105" s="81"/>
      <c r="HGO105" s="81"/>
      <c r="HGP105" s="81"/>
      <c r="HGQ105" s="81"/>
      <c r="HGR105" s="81"/>
      <c r="HGS105" s="81"/>
      <c r="HGT105" s="81"/>
      <c r="HGU105" s="81"/>
      <c r="HGV105" s="81"/>
      <c r="HGW105" s="81"/>
      <c r="HGX105" s="81"/>
      <c r="HGY105" s="81"/>
      <c r="HGZ105" s="81"/>
      <c r="HHA105" s="81"/>
      <c r="HHB105" s="81"/>
      <c r="HHC105" s="81"/>
      <c r="HHD105" s="81"/>
      <c r="HHE105" s="81"/>
      <c r="HHF105" s="81"/>
      <c r="HHG105" s="81"/>
      <c r="HHH105" s="81"/>
      <c r="HHI105" s="81"/>
      <c r="HHJ105" s="81"/>
      <c r="HHK105" s="81"/>
      <c r="HHL105" s="81"/>
      <c r="HHM105" s="81"/>
      <c r="HHN105" s="81"/>
      <c r="HHO105" s="81"/>
      <c r="HHP105" s="81"/>
      <c r="HHQ105" s="81"/>
      <c r="HHR105" s="81"/>
      <c r="HHS105" s="81"/>
      <c r="HHT105" s="81"/>
      <c r="HHU105" s="81"/>
      <c r="HHV105" s="81"/>
      <c r="HHW105" s="81"/>
      <c r="HHX105" s="81"/>
      <c r="HHY105" s="81"/>
      <c r="HHZ105" s="81"/>
      <c r="HIA105" s="81"/>
      <c r="HIB105" s="81"/>
      <c r="HIC105" s="81"/>
      <c r="HID105" s="81"/>
      <c r="HIE105" s="81"/>
      <c r="HIF105" s="81"/>
      <c r="HIG105" s="81"/>
      <c r="HIH105" s="81"/>
      <c r="HII105" s="81"/>
      <c r="HIJ105" s="81"/>
      <c r="HIK105" s="81"/>
      <c r="HIL105" s="81"/>
      <c r="HIM105" s="81"/>
      <c r="HIN105" s="81"/>
      <c r="HIO105" s="81"/>
      <c r="HIP105" s="81"/>
      <c r="HIQ105" s="81"/>
      <c r="HIR105" s="81"/>
      <c r="HIS105" s="81"/>
      <c r="HIT105" s="81"/>
      <c r="HIU105" s="81"/>
      <c r="HIV105" s="81"/>
      <c r="HIW105" s="81"/>
      <c r="HIX105" s="81"/>
      <c r="HIY105" s="81"/>
      <c r="HIZ105" s="81"/>
      <c r="HJA105" s="81"/>
      <c r="HJB105" s="81"/>
      <c r="HJC105" s="81"/>
      <c r="HJD105" s="81"/>
      <c r="HJE105" s="81"/>
      <c r="HJF105" s="81"/>
      <c r="HJG105" s="81"/>
      <c r="HJH105" s="81"/>
      <c r="HJI105" s="81"/>
      <c r="HJJ105" s="81"/>
      <c r="HJK105" s="81"/>
      <c r="HJL105" s="81"/>
      <c r="HJM105" s="81"/>
      <c r="HJN105" s="81"/>
      <c r="HJO105" s="81"/>
      <c r="HJP105" s="81"/>
      <c r="HJQ105" s="81"/>
      <c r="HJR105" s="81"/>
      <c r="HJS105" s="81"/>
      <c r="HJT105" s="81"/>
      <c r="HJU105" s="81"/>
      <c r="HJV105" s="81"/>
      <c r="HJW105" s="81"/>
      <c r="HJX105" s="81"/>
      <c r="HJY105" s="81"/>
      <c r="HJZ105" s="81"/>
      <c r="HKA105" s="81"/>
      <c r="HKB105" s="81"/>
      <c r="HKC105" s="81"/>
      <c r="HKD105" s="81"/>
      <c r="HKE105" s="81"/>
      <c r="HKF105" s="81"/>
      <c r="HKG105" s="81"/>
      <c r="HKH105" s="81"/>
      <c r="HKI105" s="81"/>
      <c r="HKJ105" s="81"/>
      <c r="HKK105" s="81"/>
      <c r="HKL105" s="81"/>
      <c r="HKM105" s="81"/>
      <c r="HKN105" s="81"/>
      <c r="HKO105" s="81"/>
      <c r="HKP105" s="81"/>
      <c r="HKQ105" s="81"/>
      <c r="HKR105" s="81"/>
      <c r="HKS105" s="81"/>
      <c r="HKT105" s="81"/>
      <c r="HKU105" s="81"/>
      <c r="HKV105" s="81"/>
      <c r="HKW105" s="81"/>
      <c r="HKX105" s="81"/>
      <c r="HKY105" s="81"/>
      <c r="HKZ105" s="81"/>
      <c r="HLA105" s="81"/>
      <c r="HLB105" s="81"/>
      <c r="HLC105" s="81"/>
      <c r="HLD105" s="81"/>
      <c r="HLE105" s="81"/>
      <c r="HLF105" s="81"/>
      <c r="HLG105" s="81"/>
      <c r="HLH105" s="81"/>
      <c r="HLI105" s="81"/>
      <c r="HLJ105" s="81"/>
      <c r="HLK105" s="81"/>
      <c r="HLL105" s="81"/>
      <c r="HLM105" s="81"/>
      <c r="HLN105" s="81"/>
      <c r="HLO105" s="81"/>
      <c r="HLP105" s="81"/>
      <c r="HLQ105" s="81"/>
      <c r="HLR105" s="81"/>
      <c r="HLS105" s="81"/>
      <c r="HLT105" s="81"/>
      <c r="HLU105" s="81"/>
      <c r="HLV105" s="81"/>
      <c r="HLW105" s="81"/>
      <c r="HLX105" s="81"/>
      <c r="HLY105" s="81"/>
      <c r="HLZ105" s="81"/>
      <c r="HMA105" s="81"/>
      <c r="HMB105" s="81"/>
      <c r="HMC105" s="81"/>
      <c r="HMD105" s="81"/>
      <c r="HME105" s="81"/>
      <c r="HMF105" s="81"/>
      <c r="HMG105" s="81"/>
      <c r="HMH105" s="81"/>
      <c r="HMI105" s="81"/>
      <c r="HMJ105" s="81"/>
      <c r="HMK105" s="81"/>
      <c r="HML105" s="81"/>
      <c r="HMM105" s="81"/>
      <c r="HMN105" s="81"/>
      <c r="HMO105" s="81"/>
      <c r="HMP105" s="81"/>
      <c r="HMQ105" s="81"/>
      <c r="HMR105" s="81"/>
      <c r="HMS105" s="81"/>
      <c r="HMT105" s="81"/>
      <c r="HMU105" s="81"/>
      <c r="HMV105" s="81"/>
      <c r="HMW105" s="81"/>
      <c r="HMX105" s="81"/>
      <c r="HMY105" s="81"/>
      <c r="HMZ105" s="81"/>
      <c r="HNA105" s="81"/>
      <c r="HNB105" s="81"/>
      <c r="HNC105" s="81"/>
      <c r="HND105" s="81"/>
      <c r="HNE105" s="81"/>
      <c r="HNF105" s="81"/>
      <c r="HNG105" s="81"/>
      <c r="HNH105" s="81"/>
      <c r="HNI105" s="81"/>
      <c r="HNJ105" s="81"/>
      <c r="HNK105" s="81"/>
      <c r="HNL105" s="81"/>
      <c r="HNM105" s="81"/>
      <c r="HNN105" s="81"/>
      <c r="HNO105" s="81"/>
      <c r="HNP105" s="81"/>
      <c r="HNQ105" s="81"/>
      <c r="HNR105" s="81"/>
      <c r="HNS105" s="81"/>
      <c r="HNT105" s="81"/>
      <c r="HNU105" s="81"/>
      <c r="HNV105" s="81"/>
      <c r="HNW105" s="81"/>
      <c r="HNX105" s="81"/>
      <c r="HNY105" s="81"/>
      <c r="HNZ105" s="81"/>
      <c r="HOA105" s="81"/>
      <c r="HOB105" s="81"/>
      <c r="HOC105" s="81"/>
      <c r="HOD105" s="81"/>
      <c r="HOE105" s="81"/>
      <c r="HOF105" s="81"/>
      <c r="HOG105" s="81"/>
      <c r="HOH105" s="81"/>
      <c r="HOI105" s="81"/>
      <c r="HOJ105" s="81"/>
      <c r="HOK105" s="81"/>
      <c r="HOL105" s="81"/>
      <c r="HOM105" s="81"/>
      <c r="HON105" s="81"/>
      <c r="HOO105" s="81"/>
      <c r="HOP105" s="81"/>
      <c r="HOQ105" s="81"/>
      <c r="HOR105" s="81"/>
      <c r="HOS105" s="81"/>
      <c r="HOT105" s="81"/>
      <c r="HOU105" s="81"/>
      <c r="HOV105" s="81"/>
      <c r="HOW105" s="81"/>
      <c r="HOX105" s="81"/>
      <c r="HOY105" s="81"/>
      <c r="HOZ105" s="81"/>
      <c r="HPA105" s="81"/>
      <c r="HPB105" s="81"/>
      <c r="HPC105" s="81"/>
      <c r="HPD105" s="81"/>
      <c r="HPE105" s="81"/>
      <c r="HPF105" s="81"/>
      <c r="HPG105" s="81"/>
      <c r="HPH105" s="81"/>
      <c r="HPI105" s="81"/>
      <c r="HPJ105" s="81"/>
      <c r="HPK105" s="81"/>
      <c r="HPL105" s="81"/>
      <c r="HPM105" s="81"/>
      <c r="HPN105" s="81"/>
      <c r="HPO105" s="81"/>
      <c r="HPP105" s="81"/>
      <c r="HPQ105" s="81"/>
      <c r="HPR105" s="81"/>
      <c r="HPS105" s="81"/>
      <c r="HPT105" s="81"/>
      <c r="HPU105" s="81"/>
      <c r="HPV105" s="81"/>
      <c r="HPW105" s="81"/>
      <c r="HPX105" s="81"/>
      <c r="HPY105" s="81"/>
      <c r="HPZ105" s="81"/>
      <c r="HQA105" s="81"/>
      <c r="HQB105" s="81"/>
      <c r="HQC105" s="81"/>
      <c r="HQD105" s="81"/>
      <c r="HQE105" s="81"/>
      <c r="HQF105" s="81"/>
      <c r="HQG105" s="81"/>
      <c r="HQH105" s="81"/>
      <c r="HQI105" s="81"/>
      <c r="HQJ105" s="81"/>
      <c r="HQK105" s="81"/>
      <c r="HQL105" s="81"/>
      <c r="HQM105" s="81"/>
      <c r="HQN105" s="81"/>
      <c r="HQO105" s="81"/>
      <c r="HQP105" s="81"/>
      <c r="HQQ105" s="81"/>
      <c r="HQR105" s="81"/>
      <c r="HQS105" s="81"/>
      <c r="HQT105" s="81"/>
      <c r="HQU105" s="81"/>
      <c r="HQV105" s="81"/>
      <c r="HQW105" s="81"/>
      <c r="HQX105" s="81"/>
      <c r="HQY105" s="81"/>
      <c r="HQZ105" s="81"/>
      <c r="HRA105" s="81"/>
      <c r="HRB105" s="81"/>
      <c r="HRC105" s="81"/>
      <c r="HRD105" s="81"/>
      <c r="HRE105" s="81"/>
      <c r="HRF105" s="81"/>
      <c r="HRG105" s="81"/>
      <c r="HRH105" s="81"/>
      <c r="HRI105" s="81"/>
      <c r="HRJ105" s="81"/>
      <c r="HRK105" s="81"/>
      <c r="HRL105" s="81"/>
      <c r="HRM105" s="81"/>
      <c r="HRN105" s="81"/>
      <c r="HRO105" s="81"/>
      <c r="HRP105" s="81"/>
      <c r="HRQ105" s="81"/>
      <c r="HRR105" s="81"/>
      <c r="HRS105" s="81"/>
      <c r="HRT105" s="81"/>
      <c r="HRU105" s="81"/>
      <c r="HRV105" s="81"/>
      <c r="HRW105" s="81"/>
      <c r="HRX105" s="81"/>
      <c r="HRY105" s="81"/>
      <c r="HRZ105" s="81"/>
      <c r="HSA105" s="81"/>
      <c r="HSB105" s="81"/>
      <c r="HSC105" s="81"/>
      <c r="HSD105" s="81"/>
      <c r="HSE105" s="81"/>
      <c r="HSF105" s="81"/>
      <c r="HSG105" s="81"/>
      <c r="HSH105" s="81"/>
      <c r="HSI105" s="81"/>
      <c r="HSJ105" s="81"/>
      <c r="HSK105" s="81"/>
      <c r="HSL105" s="81"/>
      <c r="HSM105" s="81"/>
      <c r="HSN105" s="81"/>
      <c r="HSO105" s="81"/>
      <c r="HSP105" s="81"/>
      <c r="HSQ105" s="81"/>
      <c r="HSR105" s="81"/>
      <c r="HSS105" s="81"/>
      <c r="HST105" s="81"/>
      <c r="HSU105" s="81"/>
      <c r="HSV105" s="81"/>
      <c r="HSW105" s="81"/>
      <c r="HSX105" s="81"/>
      <c r="HSY105" s="81"/>
      <c r="HSZ105" s="81"/>
      <c r="HTA105" s="81"/>
      <c r="HTB105" s="81"/>
      <c r="HTC105" s="81"/>
      <c r="HTD105" s="81"/>
      <c r="HTE105" s="81"/>
      <c r="HTF105" s="81"/>
      <c r="HTG105" s="81"/>
      <c r="HTH105" s="81"/>
      <c r="HTI105" s="81"/>
      <c r="HTJ105" s="81"/>
      <c r="HTK105" s="81"/>
      <c r="HTL105" s="81"/>
      <c r="HTM105" s="81"/>
      <c r="HTN105" s="81"/>
      <c r="HTO105" s="81"/>
      <c r="HTP105" s="81"/>
      <c r="HTQ105" s="81"/>
      <c r="HTR105" s="81"/>
      <c r="HTS105" s="81"/>
      <c r="HTT105" s="81"/>
      <c r="HTU105" s="81"/>
      <c r="HTV105" s="81"/>
      <c r="HTW105" s="81"/>
      <c r="HTX105" s="81"/>
      <c r="HTY105" s="81"/>
      <c r="HTZ105" s="81"/>
      <c r="HUA105" s="81"/>
      <c r="HUB105" s="81"/>
      <c r="HUC105" s="81"/>
      <c r="HUD105" s="81"/>
      <c r="HUE105" s="81"/>
      <c r="HUF105" s="81"/>
      <c r="HUG105" s="81"/>
      <c r="HUH105" s="81"/>
      <c r="HUI105" s="81"/>
      <c r="HUJ105" s="81"/>
      <c r="HUK105" s="81"/>
      <c r="HUL105" s="81"/>
      <c r="HUM105" s="81"/>
      <c r="HUN105" s="81"/>
      <c r="HUO105" s="81"/>
      <c r="HUP105" s="81"/>
      <c r="HUQ105" s="81"/>
      <c r="HUR105" s="81"/>
      <c r="HUS105" s="81"/>
      <c r="HUT105" s="81"/>
      <c r="HUU105" s="81"/>
      <c r="HUV105" s="81"/>
      <c r="HUW105" s="81"/>
      <c r="HUX105" s="81"/>
      <c r="HUY105" s="81"/>
      <c r="HUZ105" s="81"/>
      <c r="HVA105" s="81"/>
      <c r="HVB105" s="81"/>
      <c r="HVC105" s="81"/>
      <c r="HVD105" s="81"/>
      <c r="HVE105" s="81"/>
      <c r="HVF105" s="81"/>
      <c r="HVG105" s="81"/>
      <c r="HVH105" s="81"/>
      <c r="HVI105" s="81"/>
      <c r="HVJ105" s="81"/>
      <c r="HVK105" s="81"/>
      <c r="HVL105" s="81"/>
      <c r="HVM105" s="81"/>
      <c r="HVN105" s="81"/>
      <c r="HVO105" s="81"/>
      <c r="HVP105" s="81"/>
      <c r="HVQ105" s="81"/>
      <c r="HVR105" s="81"/>
      <c r="HVS105" s="81"/>
      <c r="HVT105" s="81"/>
      <c r="HVU105" s="81"/>
      <c r="HVV105" s="81"/>
      <c r="HVW105" s="81"/>
      <c r="HVX105" s="81"/>
      <c r="HVY105" s="81"/>
      <c r="HVZ105" s="81"/>
      <c r="HWA105" s="81"/>
      <c r="HWB105" s="81"/>
      <c r="HWC105" s="81"/>
      <c r="HWD105" s="81"/>
      <c r="HWE105" s="81"/>
      <c r="HWF105" s="81"/>
      <c r="HWG105" s="81"/>
      <c r="HWH105" s="81"/>
      <c r="HWI105" s="81"/>
      <c r="HWJ105" s="81"/>
      <c r="HWK105" s="81"/>
      <c r="HWL105" s="81"/>
      <c r="HWM105" s="81"/>
      <c r="HWN105" s="81"/>
      <c r="HWO105" s="81"/>
      <c r="HWP105" s="81"/>
      <c r="HWQ105" s="81"/>
      <c r="HWR105" s="81"/>
      <c r="HWS105" s="81"/>
      <c r="HWT105" s="81"/>
      <c r="HWU105" s="81"/>
      <c r="HWV105" s="81"/>
      <c r="HWW105" s="81"/>
      <c r="HWX105" s="81"/>
      <c r="HWY105" s="81"/>
      <c r="HWZ105" s="81"/>
      <c r="HXA105" s="81"/>
      <c r="HXB105" s="81"/>
      <c r="HXC105" s="81"/>
      <c r="HXD105" s="81"/>
      <c r="HXE105" s="81"/>
      <c r="HXF105" s="81"/>
      <c r="HXG105" s="81"/>
      <c r="HXH105" s="81"/>
      <c r="HXI105" s="81"/>
      <c r="HXJ105" s="81"/>
      <c r="HXK105" s="81"/>
      <c r="HXL105" s="81"/>
      <c r="HXM105" s="81"/>
      <c r="HXN105" s="81"/>
      <c r="HXO105" s="81"/>
      <c r="HXP105" s="81"/>
      <c r="HXQ105" s="81"/>
      <c r="HXR105" s="81"/>
      <c r="HXS105" s="81"/>
      <c r="HXT105" s="81"/>
      <c r="HXU105" s="81"/>
      <c r="HXV105" s="81"/>
      <c r="HXW105" s="81"/>
      <c r="HXX105" s="81"/>
      <c r="HXY105" s="81"/>
      <c r="HXZ105" s="81"/>
      <c r="HYA105" s="81"/>
      <c r="HYB105" s="81"/>
      <c r="HYC105" s="81"/>
      <c r="HYD105" s="81"/>
      <c r="HYE105" s="81"/>
      <c r="HYF105" s="81"/>
      <c r="HYG105" s="81"/>
      <c r="HYH105" s="81"/>
      <c r="HYI105" s="81"/>
      <c r="HYJ105" s="81"/>
      <c r="HYK105" s="81"/>
      <c r="HYL105" s="81"/>
      <c r="HYM105" s="81"/>
      <c r="HYN105" s="81"/>
      <c r="HYO105" s="81"/>
      <c r="HYP105" s="81"/>
      <c r="HYQ105" s="81"/>
      <c r="HYR105" s="81"/>
      <c r="HYS105" s="81"/>
      <c r="HYT105" s="81"/>
      <c r="HYU105" s="81"/>
      <c r="HYV105" s="81"/>
      <c r="HYW105" s="81"/>
      <c r="HYX105" s="81"/>
      <c r="HYY105" s="81"/>
      <c r="HYZ105" s="81"/>
      <c r="HZA105" s="81"/>
      <c r="HZB105" s="81"/>
      <c r="HZC105" s="81"/>
      <c r="HZD105" s="81"/>
      <c r="HZE105" s="81"/>
      <c r="HZF105" s="81"/>
      <c r="HZG105" s="81"/>
      <c r="HZH105" s="81"/>
      <c r="HZI105" s="81"/>
      <c r="HZJ105" s="81"/>
      <c r="HZK105" s="81"/>
      <c r="HZL105" s="81"/>
      <c r="HZM105" s="81"/>
      <c r="HZN105" s="81"/>
      <c r="HZO105" s="81"/>
      <c r="HZP105" s="81"/>
      <c r="HZQ105" s="81"/>
      <c r="HZR105" s="81"/>
      <c r="HZS105" s="81"/>
      <c r="HZT105" s="81"/>
      <c r="HZU105" s="81"/>
      <c r="HZV105" s="81"/>
      <c r="HZW105" s="81"/>
      <c r="HZX105" s="81"/>
      <c r="HZY105" s="81"/>
      <c r="HZZ105" s="81"/>
      <c r="IAA105" s="81"/>
      <c r="IAB105" s="81"/>
      <c r="IAC105" s="81"/>
      <c r="IAD105" s="81"/>
      <c r="IAE105" s="81"/>
      <c r="IAF105" s="81"/>
      <c r="IAG105" s="81"/>
      <c r="IAH105" s="81"/>
      <c r="IAI105" s="81"/>
      <c r="IAJ105" s="81"/>
      <c r="IAK105" s="81"/>
      <c r="IAL105" s="81"/>
      <c r="IAM105" s="81"/>
      <c r="IAN105" s="81"/>
      <c r="IAO105" s="81"/>
      <c r="IAP105" s="81"/>
      <c r="IAQ105" s="81"/>
      <c r="IAR105" s="81"/>
      <c r="IAS105" s="81"/>
      <c r="IAT105" s="81"/>
      <c r="IAU105" s="81"/>
      <c r="IAV105" s="81"/>
      <c r="IAW105" s="81"/>
      <c r="IAX105" s="81"/>
      <c r="IAY105" s="81"/>
      <c r="IAZ105" s="81"/>
      <c r="IBA105" s="81"/>
      <c r="IBB105" s="81"/>
      <c r="IBC105" s="81"/>
      <c r="IBD105" s="81"/>
      <c r="IBE105" s="81"/>
      <c r="IBF105" s="81"/>
      <c r="IBG105" s="81"/>
      <c r="IBH105" s="81"/>
      <c r="IBI105" s="81"/>
      <c r="IBJ105" s="81"/>
      <c r="IBK105" s="81"/>
      <c r="IBL105" s="81"/>
      <c r="IBM105" s="81"/>
      <c r="IBN105" s="81"/>
      <c r="IBO105" s="81"/>
      <c r="IBP105" s="81"/>
      <c r="IBQ105" s="81"/>
      <c r="IBR105" s="81"/>
      <c r="IBS105" s="81"/>
      <c r="IBT105" s="81"/>
      <c r="IBU105" s="81"/>
      <c r="IBV105" s="81"/>
      <c r="IBW105" s="81"/>
      <c r="IBX105" s="81"/>
      <c r="IBY105" s="81"/>
      <c r="IBZ105" s="81"/>
      <c r="ICA105" s="81"/>
      <c r="ICB105" s="81"/>
      <c r="ICC105" s="81"/>
      <c r="ICD105" s="81"/>
      <c r="ICE105" s="81"/>
      <c r="ICF105" s="81"/>
      <c r="ICG105" s="81"/>
      <c r="ICH105" s="81"/>
      <c r="ICI105" s="81"/>
      <c r="ICJ105" s="81"/>
      <c r="ICK105" s="81"/>
      <c r="ICL105" s="81"/>
      <c r="ICM105" s="81"/>
      <c r="ICN105" s="81"/>
      <c r="ICO105" s="81"/>
      <c r="ICP105" s="81"/>
      <c r="ICQ105" s="81"/>
      <c r="ICR105" s="81"/>
      <c r="ICS105" s="81"/>
      <c r="ICT105" s="81"/>
      <c r="ICU105" s="81"/>
      <c r="ICV105" s="81"/>
      <c r="ICW105" s="81"/>
      <c r="ICX105" s="81"/>
      <c r="ICY105" s="81"/>
      <c r="ICZ105" s="81"/>
      <c r="IDA105" s="81"/>
      <c r="IDB105" s="81"/>
      <c r="IDC105" s="81"/>
      <c r="IDD105" s="81"/>
      <c r="IDE105" s="81"/>
      <c r="IDF105" s="81"/>
      <c r="IDG105" s="81"/>
      <c r="IDH105" s="81"/>
      <c r="IDI105" s="81"/>
      <c r="IDJ105" s="81"/>
      <c r="IDK105" s="81"/>
      <c r="IDL105" s="81"/>
      <c r="IDM105" s="81"/>
      <c r="IDN105" s="81"/>
      <c r="IDO105" s="81"/>
      <c r="IDP105" s="81"/>
      <c r="IDQ105" s="81"/>
      <c r="IDR105" s="81"/>
      <c r="IDS105" s="81"/>
      <c r="IDT105" s="81"/>
      <c r="IDU105" s="81"/>
      <c r="IDV105" s="81"/>
      <c r="IDW105" s="81"/>
      <c r="IDX105" s="81"/>
      <c r="IDY105" s="81"/>
      <c r="IDZ105" s="81"/>
      <c r="IEA105" s="81"/>
      <c r="IEB105" s="81"/>
      <c r="IEC105" s="81"/>
      <c r="IED105" s="81"/>
      <c r="IEE105" s="81"/>
      <c r="IEF105" s="81"/>
      <c r="IEG105" s="81"/>
      <c r="IEH105" s="81"/>
      <c r="IEI105" s="81"/>
      <c r="IEJ105" s="81"/>
      <c r="IEK105" s="81"/>
      <c r="IEL105" s="81"/>
      <c r="IEM105" s="81"/>
      <c r="IEN105" s="81"/>
      <c r="IEO105" s="81"/>
      <c r="IEP105" s="81"/>
      <c r="IEQ105" s="81"/>
      <c r="IER105" s="81"/>
      <c r="IES105" s="81"/>
      <c r="IET105" s="81"/>
      <c r="IEU105" s="81"/>
      <c r="IEV105" s="81"/>
      <c r="IEW105" s="81"/>
      <c r="IEX105" s="81"/>
      <c r="IEY105" s="81"/>
      <c r="IEZ105" s="81"/>
      <c r="IFA105" s="81"/>
      <c r="IFB105" s="81"/>
      <c r="IFC105" s="81"/>
      <c r="IFD105" s="81"/>
      <c r="IFE105" s="81"/>
      <c r="IFF105" s="81"/>
      <c r="IFG105" s="81"/>
      <c r="IFH105" s="81"/>
      <c r="IFI105" s="81"/>
      <c r="IFJ105" s="81"/>
      <c r="IFK105" s="81"/>
      <c r="IFL105" s="81"/>
      <c r="IFM105" s="81"/>
      <c r="IFN105" s="81"/>
      <c r="IFO105" s="81"/>
      <c r="IFP105" s="81"/>
      <c r="IFQ105" s="81"/>
      <c r="IFR105" s="81"/>
      <c r="IFS105" s="81"/>
      <c r="IFT105" s="81"/>
      <c r="IFU105" s="81"/>
      <c r="IFV105" s="81"/>
      <c r="IFW105" s="81"/>
      <c r="IFX105" s="81"/>
      <c r="IFY105" s="81"/>
      <c r="IFZ105" s="81"/>
      <c r="IGA105" s="81"/>
      <c r="IGB105" s="81"/>
      <c r="IGC105" s="81"/>
      <c r="IGD105" s="81"/>
      <c r="IGE105" s="81"/>
      <c r="IGF105" s="81"/>
      <c r="IGG105" s="81"/>
      <c r="IGH105" s="81"/>
      <c r="IGI105" s="81"/>
      <c r="IGJ105" s="81"/>
      <c r="IGK105" s="81"/>
      <c r="IGL105" s="81"/>
      <c r="IGM105" s="81"/>
      <c r="IGN105" s="81"/>
      <c r="IGO105" s="81"/>
      <c r="IGP105" s="81"/>
      <c r="IGQ105" s="81"/>
      <c r="IGR105" s="81"/>
      <c r="IGS105" s="81"/>
      <c r="IGT105" s="81"/>
      <c r="IGU105" s="81"/>
      <c r="IGV105" s="81"/>
      <c r="IGW105" s="81"/>
      <c r="IGX105" s="81"/>
      <c r="IGY105" s="81"/>
      <c r="IGZ105" s="81"/>
      <c r="IHA105" s="81"/>
      <c r="IHB105" s="81"/>
      <c r="IHC105" s="81"/>
      <c r="IHD105" s="81"/>
      <c r="IHE105" s="81"/>
      <c r="IHF105" s="81"/>
      <c r="IHG105" s="81"/>
      <c r="IHH105" s="81"/>
      <c r="IHI105" s="81"/>
      <c r="IHJ105" s="81"/>
      <c r="IHK105" s="81"/>
      <c r="IHL105" s="81"/>
      <c r="IHM105" s="81"/>
      <c r="IHN105" s="81"/>
      <c r="IHO105" s="81"/>
      <c r="IHP105" s="81"/>
      <c r="IHQ105" s="81"/>
      <c r="IHR105" s="81"/>
      <c r="IHS105" s="81"/>
      <c r="IHT105" s="81"/>
      <c r="IHU105" s="81"/>
      <c r="IHV105" s="81"/>
      <c r="IHW105" s="81"/>
      <c r="IHX105" s="81"/>
      <c r="IHY105" s="81"/>
      <c r="IHZ105" s="81"/>
      <c r="IIA105" s="81"/>
      <c r="IIB105" s="81"/>
      <c r="IIC105" s="81"/>
      <c r="IID105" s="81"/>
      <c r="IIE105" s="81"/>
      <c r="IIF105" s="81"/>
      <c r="IIG105" s="81"/>
      <c r="IIH105" s="81"/>
      <c r="III105" s="81"/>
      <c r="IIJ105" s="81"/>
      <c r="IIK105" s="81"/>
      <c r="IIL105" s="81"/>
      <c r="IIM105" s="81"/>
      <c r="IIN105" s="81"/>
      <c r="IIO105" s="81"/>
      <c r="IIP105" s="81"/>
      <c r="IIQ105" s="81"/>
      <c r="IIR105" s="81"/>
      <c r="IIS105" s="81"/>
      <c r="IIT105" s="81"/>
      <c r="IIU105" s="81"/>
      <c r="IIV105" s="81"/>
      <c r="IIW105" s="81"/>
      <c r="IIX105" s="81"/>
      <c r="IIY105" s="81"/>
      <c r="IIZ105" s="81"/>
      <c r="IJA105" s="81"/>
      <c r="IJB105" s="81"/>
      <c r="IJC105" s="81"/>
      <c r="IJD105" s="81"/>
      <c r="IJE105" s="81"/>
      <c r="IJF105" s="81"/>
      <c r="IJG105" s="81"/>
      <c r="IJH105" s="81"/>
      <c r="IJI105" s="81"/>
      <c r="IJJ105" s="81"/>
      <c r="IJK105" s="81"/>
      <c r="IJL105" s="81"/>
      <c r="IJM105" s="81"/>
      <c r="IJN105" s="81"/>
      <c r="IJO105" s="81"/>
      <c r="IJP105" s="81"/>
      <c r="IJQ105" s="81"/>
      <c r="IJR105" s="81"/>
      <c r="IJS105" s="81"/>
      <c r="IJT105" s="81"/>
      <c r="IJU105" s="81"/>
      <c r="IJV105" s="81"/>
      <c r="IJW105" s="81"/>
      <c r="IJX105" s="81"/>
      <c r="IJY105" s="81"/>
      <c r="IJZ105" s="81"/>
      <c r="IKA105" s="81"/>
      <c r="IKB105" s="81"/>
      <c r="IKC105" s="81"/>
      <c r="IKD105" s="81"/>
      <c r="IKE105" s="81"/>
      <c r="IKF105" s="81"/>
      <c r="IKG105" s="81"/>
      <c r="IKH105" s="81"/>
      <c r="IKI105" s="81"/>
      <c r="IKJ105" s="81"/>
      <c r="IKK105" s="81"/>
      <c r="IKL105" s="81"/>
      <c r="IKM105" s="81"/>
      <c r="IKN105" s="81"/>
      <c r="IKO105" s="81"/>
      <c r="IKP105" s="81"/>
      <c r="IKQ105" s="81"/>
      <c r="IKR105" s="81"/>
      <c r="IKS105" s="81"/>
      <c r="IKT105" s="81"/>
      <c r="IKU105" s="81"/>
      <c r="IKV105" s="81"/>
      <c r="IKW105" s="81"/>
      <c r="IKX105" s="81"/>
      <c r="IKY105" s="81"/>
      <c r="IKZ105" s="81"/>
      <c r="ILA105" s="81"/>
      <c r="ILB105" s="81"/>
      <c r="ILC105" s="81"/>
      <c r="ILD105" s="81"/>
      <c r="ILE105" s="81"/>
      <c r="ILF105" s="81"/>
      <c r="ILG105" s="81"/>
      <c r="ILH105" s="81"/>
      <c r="ILI105" s="81"/>
      <c r="ILJ105" s="81"/>
      <c r="ILK105" s="81"/>
      <c r="ILL105" s="81"/>
      <c r="ILM105" s="81"/>
      <c r="ILN105" s="81"/>
      <c r="ILO105" s="81"/>
      <c r="ILP105" s="81"/>
      <c r="ILQ105" s="81"/>
      <c r="ILR105" s="81"/>
      <c r="ILS105" s="81"/>
      <c r="ILT105" s="81"/>
      <c r="ILU105" s="81"/>
      <c r="ILV105" s="81"/>
      <c r="ILW105" s="81"/>
      <c r="ILX105" s="81"/>
      <c r="ILY105" s="81"/>
      <c r="ILZ105" s="81"/>
      <c r="IMA105" s="81"/>
      <c r="IMB105" s="81"/>
      <c r="IMC105" s="81"/>
      <c r="IMD105" s="81"/>
      <c r="IME105" s="81"/>
      <c r="IMF105" s="81"/>
      <c r="IMG105" s="81"/>
      <c r="IMH105" s="81"/>
      <c r="IMI105" s="81"/>
      <c r="IMJ105" s="81"/>
      <c r="IMK105" s="81"/>
      <c r="IML105" s="81"/>
      <c r="IMM105" s="81"/>
      <c r="IMN105" s="81"/>
      <c r="IMO105" s="81"/>
      <c r="IMP105" s="81"/>
      <c r="IMQ105" s="81"/>
      <c r="IMR105" s="81"/>
      <c r="IMS105" s="81"/>
      <c r="IMT105" s="81"/>
      <c r="IMU105" s="81"/>
      <c r="IMV105" s="81"/>
      <c r="IMW105" s="81"/>
      <c r="IMX105" s="81"/>
      <c r="IMY105" s="81"/>
      <c r="IMZ105" s="81"/>
      <c r="INA105" s="81"/>
      <c r="INB105" s="81"/>
      <c r="INC105" s="81"/>
      <c r="IND105" s="81"/>
      <c r="INE105" s="81"/>
      <c r="INF105" s="81"/>
      <c r="ING105" s="81"/>
      <c r="INH105" s="81"/>
      <c r="INI105" s="81"/>
      <c r="INJ105" s="81"/>
      <c r="INK105" s="81"/>
      <c r="INL105" s="81"/>
      <c r="INM105" s="81"/>
      <c r="INN105" s="81"/>
      <c r="INO105" s="81"/>
      <c r="INP105" s="81"/>
      <c r="INQ105" s="81"/>
      <c r="INR105" s="81"/>
      <c r="INS105" s="81"/>
      <c r="INT105" s="81"/>
      <c r="INU105" s="81"/>
      <c r="INV105" s="81"/>
      <c r="INW105" s="81"/>
      <c r="INX105" s="81"/>
      <c r="INY105" s="81"/>
      <c r="INZ105" s="81"/>
      <c r="IOA105" s="81"/>
      <c r="IOB105" s="81"/>
      <c r="IOC105" s="81"/>
      <c r="IOD105" s="81"/>
      <c r="IOE105" s="81"/>
      <c r="IOF105" s="81"/>
      <c r="IOG105" s="81"/>
      <c r="IOH105" s="81"/>
      <c r="IOI105" s="81"/>
      <c r="IOJ105" s="81"/>
      <c r="IOK105" s="81"/>
      <c r="IOL105" s="81"/>
      <c r="IOM105" s="81"/>
      <c r="ION105" s="81"/>
      <c r="IOO105" s="81"/>
      <c r="IOP105" s="81"/>
      <c r="IOQ105" s="81"/>
      <c r="IOR105" s="81"/>
      <c r="IOS105" s="81"/>
      <c r="IOT105" s="81"/>
      <c r="IOU105" s="81"/>
      <c r="IOV105" s="81"/>
      <c r="IOW105" s="81"/>
      <c r="IOX105" s="81"/>
      <c r="IOY105" s="81"/>
      <c r="IOZ105" s="81"/>
      <c r="IPA105" s="81"/>
      <c r="IPB105" s="81"/>
      <c r="IPC105" s="81"/>
      <c r="IPD105" s="81"/>
      <c r="IPE105" s="81"/>
      <c r="IPF105" s="81"/>
      <c r="IPG105" s="81"/>
      <c r="IPH105" s="81"/>
      <c r="IPI105" s="81"/>
      <c r="IPJ105" s="81"/>
      <c r="IPK105" s="81"/>
      <c r="IPL105" s="81"/>
      <c r="IPM105" s="81"/>
      <c r="IPN105" s="81"/>
      <c r="IPO105" s="81"/>
      <c r="IPP105" s="81"/>
      <c r="IPQ105" s="81"/>
      <c r="IPR105" s="81"/>
      <c r="IPS105" s="81"/>
      <c r="IPT105" s="81"/>
      <c r="IPU105" s="81"/>
      <c r="IPV105" s="81"/>
      <c r="IPW105" s="81"/>
      <c r="IPX105" s="81"/>
      <c r="IPY105" s="81"/>
      <c r="IPZ105" s="81"/>
      <c r="IQA105" s="81"/>
      <c r="IQB105" s="81"/>
      <c r="IQC105" s="81"/>
      <c r="IQD105" s="81"/>
      <c r="IQE105" s="81"/>
      <c r="IQF105" s="81"/>
      <c r="IQG105" s="81"/>
      <c r="IQH105" s="81"/>
      <c r="IQI105" s="81"/>
      <c r="IQJ105" s="81"/>
      <c r="IQK105" s="81"/>
      <c r="IQL105" s="81"/>
      <c r="IQM105" s="81"/>
      <c r="IQN105" s="81"/>
      <c r="IQO105" s="81"/>
      <c r="IQP105" s="81"/>
      <c r="IQQ105" s="81"/>
      <c r="IQR105" s="81"/>
      <c r="IQS105" s="81"/>
      <c r="IQT105" s="81"/>
      <c r="IQU105" s="81"/>
      <c r="IQV105" s="81"/>
      <c r="IQW105" s="81"/>
      <c r="IQX105" s="81"/>
      <c r="IQY105" s="81"/>
      <c r="IQZ105" s="81"/>
      <c r="IRA105" s="81"/>
      <c r="IRB105" s="81"/>
      <c r="IRC105" s="81"/>
      <c r="IRD105" s="81"/>
      <c r="IRE105" s="81"/>
      <c r="IRF105" s="81"/>
      <c r="IRG105" s="81"/>
      <c r="IRH105" s="81"/>
      <c r="IRI105" s="81"/>
      <c r="IRJ105" s="81"/>
      <c r="IRK105" s="81"/>
      <c r="IRL105" s="81"/>
      <c r="IRM105" s="81"/>
      <c r="IRN105" s="81"/>
      <c r="IRO105" s="81"/>
      <c r="IRP105" s="81"/>
      <c r="IRQ105" s="81"/>
      <c r="IRR105" s="81"/>
      <c r="IRS105" s="81"/>
      <c r="IRT105" s="81"/>
      <c r="IRU105" s="81"/>
      <c r="IRV105" s="81"/>
      <c r="IRW105" s="81"/>
      <c r="IRX105" s="81"/>
      <c r="IRY105" s="81"/>
      <c r="IRZ105" s="81"/>
      <c r="ISA105" s="81"/>
      <c r="ISB105" s="81"/>
      <c r="ISC105" s="81"/>
      <c r="ISD105" s="81"/>
      <c r="ISE105" s="81"/>
      <c r="ISF105" s="81"/>
      <c r="ISG105" s="81"/>
      <c r="ISH105" s="81"/>
      <c r="ISI105" s="81"/>
      <c r="ISJ105" s="81"/>
      <c r="ISK105" s="81"/>
      <c r="ISL105" s="81"/>
      <c r="ISM105" s="81"/>
      <c r="ISN105" s="81"/>
      <c r="ISO105" s="81"/>
      <c r="ISP105" s="81"/>
      <c r="ISQ105" s="81"/>
      <c r="ISR105" s="81"/>
      <c r="ISS105" s="81"/>
      <c r="IST105" s="81"/>
      <c r="ISU105" s="81"/>
      <c r="ISV105" s="81"/>
      <c r="ISW105" s="81"/>
      <c r="ISX105" s="81"/>
      <c r="ISY105" s="81"/>
      <c r="ISZ105" s="81"/>
      <c r="ITA105" s="81"/>
      <c r="ITB105" s="81"/>
      <c r="ITC105" s="81"/>
      <c r="ITD105" s="81"/>
      <c r="ITE105" s="81"/>
      <c r="ITF105" s="81"/>
      <c r="ITG105" s="81"/>
      <c r="ITH105" s="81"/>
      <c r="ITI105" s="81"/>
      <c r="ITJ105" s="81"/>
      <c r="ITK105" s="81"/>
      <c r="ITL105" s="81"/>
      <c r="ITM105" s="81"/>
      <c r="ITN105" s="81"/>
      <c r="ITO105" s="81"/>
      <c r="ITP105" s="81"/>
      <c r="ITQ105" s="81"/>
      <c r="ITR105" s="81"/>
      <c r="ITS105" s="81"/>
      <c r="ITT105" s="81"/>
      <c r="ITU105" s="81"/>
      <c r="ITV105" s="81"/>
      <c r="ITW105" s="81"/>
      <c r="ITX105" s="81"/>
      <c r="ITY105" s="81"/>
      <c r="ITZ105" s="81"/>
      <c r="IUA105" s="81"/>
      <c r="IUB105" s="81"/>
      <c r="IUC105" s="81"/>
      <c r="IUD105" s="81"/>
      <c r="IUE105" s="81"/>
      <c r="IUF105" s="81"/>
      <c r="IUG105" s="81"/>
      <c r="IUH105" s="81"/>
      <c r="IUI105" s="81"/>
      <c r="IUJ105" s="81"/>
      <c r="IUK105" s="81"/>
      <c r="IUL105" s="81"/>
      <c r="IUM105" s="81"/>
      <c r="IUN105" s="81"/>
      <c r="IUO105" s="81"/>
      <c r="IUP105" s="81"/>
      <c r="IUQ105" s="81"/>
      <c r="IUR105" s="81"/>
      <c r="IUS105" s="81"/>
      <c r="IUT105" s="81"/>
      <c r="IUU105" s="81"/>
      <c r="IUV105" s="81"/>
      <c r="IUW105" s="81"/>
      <c r="IUX105" s="81"/>
      <c r="IUY105" s="81"/>
      <c r="IUZ105" s="81"/>
      <c r="IVA105" s="81"/>
      <c r="IVB105" s="81"/>
      <c r="IVC105" s="81"/>
      <c r="IVD105" s="81"/>
      <c r="IVE105" s="81"/>
      <c r="IVF105" s="81"/>
      <c r="IVG105" s="81"/>
      <c r="IVH105" s="81"/>
      <c r="IVI105" s="81"/>
      <c r="IVJ105" s="81"/>
      <c r="IVK105" s="81"/>
      <c r="IVL105" s="81"/>
      <c r="IVM105" s="81"/>
      <c r="IVN105" s="81"/>
      <c r="IVO105" s="81"/>
      <c r="IVP105" s="81"/>
      <c r="IVQ105" s="81"/>
      <c r="IVR105" s="81"/>
      <c r="IVS105" s="81"/>
      <c r="IVT105" s="81"/>
      <c r="IVU105" s="81"/>
      <c r="IVV105" s="81"/>
      <c r="IVW105" s="81"/>
      <c r="IVX105" s="81"/>
      <c r="IVY105" s="81"/>
      <c r="IVZ105" s="81"/>
      <c r="IWA105" s="81"/>
      <c r="IWB105" s="81"/>
      <c r="IWC105" s="81"/>
      <c r="IWD105" s="81"/>
      <c r="IWE105" s="81"/>
      <c r="IWF105" s="81"/>
      <c r="IWG105" s="81"/>
      <c r="IWH105" s="81"/>
      <c r="IWI105" s="81"/>
      <c r="IWJ105" s="81"/>
      <c r="IWK105" s="81"/>
      <c r="IWL105" s="81"/>
      <c r="IWM105" s="81"/>
      <c r="IWN105" s="81"/>
      <c r="IWO105" s="81"/>
      <c r="IWP105" s="81"/>
      <c r="IWQ105" s="81"/>
      <c r="IWR105" s="81"/>
      <c r="IWS105" s="81"/>
      <c r="IWT105" s="81"/>
      <c r="IWU105" s="81"/>
      <c r="IWV105" s="81"/>
      <c r="IWW105" s="81"/>
      <c r="IWX105" s="81"/>
      <c r="IWY105" s="81"/>
      <c r="IWZ105" s="81"/>
      <c r="IXA105" s="81"/>
      <c r="IXB105" s="81"/>
      <c r="IXC105" s="81"/>
      <c r="IXD105" s="81"/>
      <c r="IXE105" s="81"/>
      <c r="IXF105" s="81"/>
      <c r="IXG105" s="81"/>
      <c r="IXH105" s="81"/>
      <c r="IXI105" s="81"/>
      <c r="IXJ105" s="81"/>
      <c r="IXK105" s="81"/>
      <c r="IXL105" s="81"/>
      <c r="IXM105" s="81"/>
      <c r="IXN105" s="81"/>
      <c r="IXO105" s="81"/>
      <c r="IXP105" s="81"/>
      <c r="IXQ105" s="81"/>
      <c r="IXR105" s="81"/>
      <c r="IXS105" s="81"/>
      <c r="IXT105" s="81"/>
      <c r="IXU105" s="81"/>
      <c r="IXV105" s="81"/>
      <c r="IXW105" s="81"/>
      <c r="IXX105" s="81"/>
      <c r="IXY105" s="81"/>
      <c r="IXZ105" s="81"/>
      <c r="IYA105" s="81"/>
      <c r="IYB105" s="81"/>
      <c r="IYC105" s="81"/>
      <c r="IYD105" s="81"/>
      <c r="IYE105" s="81"/>
      <c r="IYF105" s="81"/>
      <c r="IYG105" s="81"/>
      <c r="IYH105" s="81"/>
      <c r="IYI105" s="81"/>
      <c r="IYJ105" s="81"/>
      <c r="IYK105" s="81"/>
      <c r="IYL105" s="81"/>
      <c r="IYM105" s="81"/>
      <c r="IYN105" s="81"/>
      <c r="IYO105" s="81"/>
      <c r="IYP105" s="81"/>
      <c r="IYQ105" s="81"/>
      <c r="IYR105" s="81"/>
      <c r="IYS105" s="81"/>
      <c r="IYT105" s="81"/>
      <c r="IYU105" s="81"/>
      <c r="IYV105" s="81"/>
      <c r="IYW105" s="81"/>
      <c r="IYX105" s="81"/>
      <c r="IYY105" s="81"/>
      <c r="IYZ105" s="81"/>
      <c r="IZA105" s="81"/>
      <c r="IZB105" s="81"/>
      <c r="IZC105" s="81"/>
      <c r="IZD105" s="81"/>
      <c r="IZE105" s="81"/>
      <c r="IZF105" s="81"/>
      <c r="IZG105" s="81"/>
      <c r="IZH105" s="81"/>
      <c r="IZI105" s="81"/>
      <c r="IZJ105" s="81"/>
      <c r="IZK105" s="81"/>
      <c r="IZL105" s="81"/>
      <c r="IZM105" s="81"/>
      <c r="IZN105" s="81"/>
      <c r="IZO105" s="81"/>
      <c r="IZP105" s="81"/>
      <c r="IZQ105" s="81"/>
      <c r="IZR105" s="81"/>
      <c r="IZS105" s="81"/>
      <c r="IZT105" s="81"/>
      <c r="IZU105" s="81"/>
      <c r="IZV105" s="81"/>
      <c r="IZW105" s="81"/>
      <c r="IZX105" s="81"/>
      <c r="IZY105" s="81"/>
      <c r="IZZ105" s="81"/>
      <c r="JAA105" s="81"/>
      <c r="JAB105" s="81"/>
      <c r="JAC105" s="81"/>
      <c r="JAD105" s="81"/>
      <c r="JAE105" s="81"/>
      <c r="JAF105" s="81"/>
      <c r="JAG105" s="81"/>
      <c r="JAH105" s="81"/>
      <c r="JAI105" s="81"/>
      <c r="JAJ105" s="81"/>
      <c r="JAK105" s="81"/>
      <c r="JAL105" s="81"/>
      <c r="JAM105" s="81"/>
      <c r="JAN105" s="81"/>
      <c r="JAO105" s="81"/>
      <c r="JAP105" s="81"/>
      <c r="JAQ105" s="81"/>
      <c r="JAR105" s="81"/>
      <c r="JAS105" s="81"/>
      <c r="JAT105" s="81"/>
      <c r="JAU105" s="81"/>
      <c r="JAV105" s="81"/>
      <c r="JAW105" s="81"/>
      <c r="JAX105" s="81"/>
      <c r="JAY105" s="81"/>
      <c r="JAZ105" s="81"/>
      <c r="JBA105" s="81"/>
      <c r="JBB105" s="81"/>
      <c r="JBC105" s="81"/>
      <c r="JBD105" s="81"/>
      <c r="JBE105" s="81"/>
      <c r="JBF105" s="81"/>
      <c r="JBG105" s="81"/>
      <c r="JBH105" s="81"/>
      <c r="JBI105" s="81"/>
      <c r="JBJ105" s="81"/>
      <c r="JBK105" s="81"/>
      <c r="JBL105" s="81"/>
      <c r="JBM105" s="81"/>
      <c r="JBN105" s="81"/>
      <c r="JBO105" s="81"/>
      <c r="JBP105" s="81"/>
      <c r="JBQ105" s="81"/>
      <c r="JBR105" s="81"/>
      <c r="JBS105" s="81"/>
      <c r="JBT105" s="81"/>
      <c r="JBU105" s="81"/>
      <c r="JBV105" s="81"/>
      <c r="JBW105" s="81"/>
      <c r="JBX105" s="81"/>
      <c r="JBY105" s="81"/>
      <c r="JBZ105" s="81"/>
      <c r="JCA105" s="81"/>
      <c r="JCB105" s="81"/>
      <c r="JCC105" s="81"/>
      <c r="JCD105" s="81"/>
      <c r="JCE105" s="81"/>
      <c r="JCF105" s="81"/>
      <c r="JCG105" s="81"/>
      <c r="JCH105" s="81"/>
      <c r="JCI105" s="81"/>
      <c r="JCJ105" s="81"/>
      <c r="JCK105" s="81"/>
      <c r="JCL105" s="81"/>
      <c r="JCM105" s="81"/>
      <c r="JCN105" s="81"/>
      <c r="JCO105" s="81"/>
      <c r="JCP105" s="81"/>
      <c r="JCQ105" s="81"/>
      <c r="JCR105" s="81"/>
      <c r="JCS105" s="81"/>
      <c r="JCT105" s="81"/>
      <c r="JCU105" s="81"/>
      <c r="JCV105" s="81"/>
      <c r="JCW105" s="81"/>
      <c r="JCX105" s="81"/>
      <c r="JCY105" s="81"/>
      <c r="JCZ105" s="81"/>
      <c r="JDA105" s="81"/>
      <c r="JDB105" s="81"/>
      <c r="JDC105" s="81"/>
      <c r="JDD105" s="81"/>
      <c r="JDE105" s="81"/>
      <c r="JDF105" s="81"/>
      <c r="JDG105" s="81"/>
      <c r="JDH105" s="81"/>
      <c r="JDI105" s="81"/>
      <c r="JDJ105" s="81"/>
      <c r="JDK105" s="81"/>
      <c r="JDL105" s="81"/>
      <c r="JDM105" s="81"/>
      <c r="JDN105" s="81"/>
      <c r="JDO105" s="81"/>
      <c r="JDP105" s="81"/>
      <c r="JDQ105" s="81"/>
      <c r="JDR105" s="81"/>
      <c r="JDS105" s="81"/>
      <c r="JDT105" s="81"/>
      <c r="JDU105" s="81"/>
      <c r="JDV105" s="81"/>
      <c r="JDW105" s="81"/>
      <c r="JDX105" s="81"/>
      <c r="JDY105" s="81"/>
      <c r="JDZ105" s="81"/>
      <c r="JEA105" s="81"/>
      <c r="JEB105" s="81"/>
      <c r="JEC105" s="81"/>
      <c r="JED105" s="81"/>
      <c r="JEE105" s="81"/>
      <c r="JEF105" s="81"/>
      <c r="JEG105" s="81"/>
      <c r="JEH105" s="81"/>
      <c r="JEI105" s="81"/>
      <c r="JEJ105" s="81"/>
      <c r="JEK105" s="81"/>
      <c r="JEL105" s="81"/>
      <c r="JEM105" s="81"/>
      <c r="JEN105" s="81"/>
      <c r="JEO105" s="81"/>
      <c r="JEP105" s="81"/>
      <c r="JEQ105" s="81"/>
      <c r="JER105" s="81"/>
      <c r="JES105" s="81"/>
      <c r="JET105" s="81"/>
      <c r="JEU105" s="81"/>
      <c r="JEV105" s="81"/>
      <c r="JEW105" s="81"/>
      <c r="JEX105" s="81"/>
      <c r="JEY105" s="81"/>
      <c r="JEZ105" s="81"/>
      <c r="JFA105" s="81"/>
      <c r="JFB105" s="81"/>
      <c r="JFC105" s="81"/>
      <c r="JFD105" s="81"/>
      <c r="JFE105" s="81"/>
      <c r="JFF105" s="81"/>
      <c r="JFG105" s="81"/>
      <c r="JFH105" s="81"/>
      <c r="JFI105" s="81"/>
      <c r="JFJ105" s="81"/>
      <c r="JFK105" s="81"/>
      <c r="JFL105" s="81"/>
      <c r="JFM105" s="81"/>
      <c r="JFN105" s="81"/>
      <c r="JFO105" s="81"/>
      <c r="JFP105" s="81"/>
      <c r="JFQ105" s="81"/>
      <c r="JFR105" s="81"/>
      <c r="JFS105" s="81"/>
      <c r="JFT105" s="81"/>
      <c r="JFU105" s="81"/>
      <c r="JFV105" s="81"/>
      <c r="JFW105" s="81"/>
      <c r="JFX105" s="81"/>
      <c r="JFY105" s="81"/>
      <c r="JFZ105" s="81"/>
      <c r="JGA105" s="81"/>
      <c r="JGB105" s="81"/>
      <c r="JGC105" s="81"/>
      <c r="JGD105" s="81"/>
      <c r="JGE105" s="81"/>
      <c r="JGF105" s="81"/>
      <c r="JGG105" s="81"/>
      <c r="JGH105" s="81"/>
      <c r="JGI105" s="81"/>
      <c r="JGJ105" s="81"/>
      <c r="JGK105" s="81"/>
      <c r="JGL105" s="81"/>
      <c r="JGM105" s="81"/>
      <c r="JGN105" s="81"/>
      <c r="JGO105" s="81"/>
      <c r="JGP105" s="81"/>
      <c r="JGQ105" s="81"/>
      <c r="JGR105" s="81"/>
      <c r="JGS105" s="81"/>
      <c r="JGT105" s="81"/>
      <c r="JGU105" s="81"/>
      <c r="JGV105" s="81"/>
      <c r="JGW105" s="81"/>
      <c r="JGX105" s="81"/>
      <c r="JGY105" s="81"/>
      <c r="JGZ105" s="81"/>
      <c r="JHA105" s="81"/>
      <c r="JHB105" s="81"/>
      <c r="JHC105" s="81"/>
      <c r="JHD105" s="81"/>
      <c r="JHE105" s="81"/>
      <c r="JHF105" s="81"/>
      <c r="JHG105" s="81"/>
      <c r="JHH105" s="81"/>
      <c r="JHI105" s="81"/>
      <c r="JHJ105" s="81"/>
      <c r="JHK105" s="81"/>
      <c r="JHL105" s="81"/>
      <c r="JHM105" s="81"/>
      <c r="JHN105" s="81"/>
      <c r="JHO105" s="81"/>
      <c r="JHP105" s="81"/>
      <c r="JHQ105" s="81"/>
      <c r="JHR105" s="81"/>
      <c r="JHS105" s="81"/>
      <c r="JHT105" s="81"/>
      <c r="JHU105" s="81"/>
      <c r="JHV105" s="81"/>
      <c r="JHW105" s="81"/>
      <c r="JHX105" s="81"/>
      <c r="JHY105" s="81"/>
      <c r="JHZ105" s="81"/>
      <c r="JIA105" s="81"/>
      <c r="JIB105" s="81"/>
      <c r="JIC105" s="81"/>
      <c r="JID105" s="81"/>
      <c r="JIE105" s="81"/>
      <c r="JIF105" s="81"/>
      <c r="JIG105" s="81"/>
      <c r="JIH105" s="81"/>
      <c r="JII105" s="81"/>
      <c r="JIJ105" s="81"/>
      <c r="JIK105" s="81"/>
      <c r="JIL105" s="81"/>
      <c r="JIM105" s="81"/>
      <c r="JIN105" s="81"/>
      <c r="JIO105" s="81"/>
      <c r="JIP105" s="81"/>
      <c r="JIQ105" s="81"/>
      <c r="JIR105" s="81"/>
      <c r="JIS105" s="81"/>
      <c r="JIT105" s="81"/>
      <c r="JIU105" s="81"/>
      <c r="JIV105" s="81"/>
      <c r="JIW105" s="81"/>
      <c r="JIX105" s="81"/>
      <c r="JIY105" s="81"/>
      <c r="JIZ105" s="81"/>
      <c r="JJA105" s="81"/>
      <c r="JJB105" s="81"/>
      <c r="JJC105" s="81"/>
      <c r="JJD105" s="81"/>
      <c r="JJE105" s="81"/>
      <c r="JJF105" s="81"/>
      <c r="JJG105" s="81"/>
      <c r="JJH105" s="81"/>
      <c r="JJI105" s="81"/>
      <c r="JJJ105" s="81"/>
      <c r="JJK105" s="81"/>
      <c r="JJL105" s="81"/>
      <c r="JJM105" s="81"/>
      <c r="JJN105" s="81"/>
      <c r="JJO105" s="81"/>
      <c r="JJP105" s="81"/>
      <c r="JJQ105" s="81"/>
      <c r="JJR105" s="81"/>
      <c r="JJS105" s="81"/>
      <c r="JJT105" s="81"/>
      <c r="JJU105" s="81"/>
      <c r="JJV105" s="81"/>
      <c r="JJW105" s="81"/>
      <c r="JJX105" s="81"/>
      <c r="JJY105" s="81"/>
      <c r="JJZ105" s="81"/>
      <c r="JKA105" s="81"/>
      <c r="JKB105" s="81"/>
      <c r="JKC105" s="81"/>
      <c r="JKD105" s="81"/>
      <c r="JKE105" s="81"/>
      <c r="JKF105" s="81"/>
      <c r="JKG105" s="81"/>
      <c r="JKH105" s="81"/>
      <c r="JKI105" s="81"/>
      <c r="JKJ105" s="81"/>
      <c r="JKK105" s="81"/>
      <c r="JKL105" s="81"/>
      <c r="JKM105" s="81"/>
      <c r="JKN105" s="81"/>
      <c r="JKO105" s="81"/>
      <c r="JKP105" s="81"/>
      <c r="JKQ105" s="81"/>
      <c r="JKR105" s="81"/>
      <c r="JKS105" s="81"/>
      <c r="JKT105" s="81"/>
      <c r="JKU105" s="81"/>
      <c r="JKV105" s="81"/>
      <c r="JKW105" s="81"/>
      <c r="JKX105" s="81"/>
      <c r="JKY105" s="81"/>
      <c r="JKZ105" s="81"/>
      <c r="JLA105" s="81"/>
      <c r="JLB105" s="81"/>
      <c r="JLC105" s="81"/>
      <c r="JLD105" s="81"/>
      <c r="JLE105" s="81"/>
      <c r="JLF105" s="81"/>
      <c r="JLG105" s="81"/>
      <c r="JLH105" s="81"/>
      <c r="JLI105" s="81"/>
      <c r="JLJ105" s="81"/>
      <c r="JLK105" s="81"/>
      <c r="JLL105" s="81"/>
      <c r="JLM105" s="81"/>
      <c r="JLN105" s="81"/>
      <c r="JLO105" s="81"/>
      <c r="JLP105" s="81"/>
      <c r="JLQ105" s="81"/>
      <c r="JLR105" s="81"/>
      <c r="JLS105" s="81"/>
      <c r="JLT105" s="81"/>
      <c r="JLU105" s="81"/>
      <c r="JLV105" s="81"/>
      <c r="JLW105" s="81"/>
      <c r="JLX105" s="81"/>
      <c r="JLY105" s="81"/>
      <c r="JLZ105" s="81"/>
      <c r="JMA105" s="81"/>
      <c r="JMB105" s="81"/>
      <c r="JMC105" s="81"/>
      <c r="JMD105" s="81"/>
      <c r="JME105" s="81"/>
      <c r="JMF105" s="81"/>
      <c r="JMG105" s="81"/>
      <c r="JMH105" s="81"/>
      <c r="JMI105" s="81"/>
      <c r="JMJ105" s="81"/>
      <c r="JMK105" s="81"/>
      <c r="JML105" s="81"/>
      <c r="JMM105" s="81"/>
      <c r="JMN105" s="81"/>
      <c r="JMO105" s="81"/>
      <c r="JMP105" s="81"/>
      <c r="JMQ105" s="81"/>
      <c r="JMR105" s="81"/>
      <c r="JMS105" s="81"/>
      <c r="JMT105" s="81"/>
      <c r="JMU105" s="81"/>
      <c r="JMV105" s="81"/>
      <c r="JMW105" s="81"/>
      <c r="JMX105" s="81"/>
      <c r="JMY105" s="81"/>
      <c r="JMZ105" s="81"/>
      <c r="JNA105" s="81"/>
      <c r="JNB105" s="81"/>
      <c r="JNC105" s="81"/>
      <c r="JND105" s="81"/>
      <c r="JNE105" s="81"/>
      <c r="JNF105" s="81"/>
      <c r="JNG105" s="81"/>
      <c r="JNH105" s="81"/>
      <c r="JNI105" s="81"/>
      <c r="JNJ105" s="81"/>
      <c r="JNK105" s="81"/>
      <c r="JNL105" s="81"/>
      <c r="JNM105" s="81"/>
      <c r="JNN105" s="81"/>
      <c r="JNO105" s="81"/>
      <c r="JNP105" s="81"/>
      <c r="JNQ105" s="81"/>
      <c r="JNR105" s="81"/>
      <c r="JNS105" s="81"/>
      <c r="JNT105" s="81"/>
      <c r="JNU105" s="81"/>
      <c r="JNV105" s="81"/>
      <c r="JNW105" s="81"/>
      <c r="JNX105" s="81"/>
      <c r="JNY105" s="81"/>
      <c r="JNZ105" s="81"/>
      <c r="JOA105" s="81"/>
      <c r="JOB105" s="81"/>
      <c r="JOC105" s="81"/>
      <c r="JOD105" s="81"/>
      <c r="JOE105" s="81"/>
      <c r="JOF105" s="81"/>
      <c r="JOG105" s="81"/>
      <c r="JOH105" s="81"/>
      <c r="JOI105" s="81"/>
      <c r="JOJ105" s="81"/>
      <c r="JOK105" s="81"/>
      <c r="JOL105" s="81"/>
      <c r="JOM105" s="81"/>
      <c r="JON105" s="81"/>
      <c r="JOO105" s="81"/>
      <c r="JOP105" s="81"/>
      <c r="JOQ105" s="81"/>
      <c r="JOR105" s="81"/>
      <c r="JOS105" s="81"/>
      <c r="JOT105" s="81"/>
      <c r="JOU105" s="81"/>
      <c r="JOV105" s="81"/>
      <c r="JOW105" s="81"/>
      <c r="JOX105" s="81"/>
      <c r="JOY105" s="81"/>
      <c r="JOZ105" s="81"/>
      <c r="JPA105" s="81"/>
      <c r="JPB105" s="81"/>
      <c r="JPC105" s="81"/>
      <c r="JPD105" s="81"/>
      <c r="JPE105" s="81"/>
      <c r="JPF105" s="81"/>
      <c r="JPG105" s="81"/>
      <c r="JPH105" s="81"/>
      <c r="JPI105" s="81"/>
      <c r="JPJ105" s="81"/>
      <c r="JPK105" s="81"/>
      <c r="JPL105" s="81"/>
      <c r="JPM105" s="81"/>
      <c r="JPN105" s="81"/>
      <c r="JPO105" s="81"/>
      <c r="JPP105" s="81"/>
      <c r="JPQ105" s="81"/>
      <c r="JPR105" s="81"/>
      <c r="JPS105" s="81"/>
      <c r="JPT105" s="81"/>
      <c r="JPU105" s="81"/>
      <c r="JPV105" s="81"/>
      <c r="JPW105" s="81"/>
      <c r="JPX105" s="81"/>
      <c r="JPY105" s="81"/>
      <c r="JPZ105" s="81"/>
      <c r="JQA105" s="81"/>
      <c r="JQB105" s="81"/>
      <c r="JQC105" s="81"/>
      <c r="JQD105" s="81"/>
      <c r="JQE105" s="81"/>
      <c r="JQF105" s="81"/>
      <c r="JQG105" s="81"/>
      <c r="JQH105" s="81"/>
      <c r="JQI105" s="81"/>
      <c r="JQJ105" s="81"/>
      <c r="JQK105" s="81"/>
      <c r="JQL105" s="81"/>
      <c r="JQM105" s="81"/>
      <c r="JQN105" s="81"/>
      <c r="JQO105" s="81"/>
      <c r="JQP105" s="81"/>
      <c r="JQQ105" s="81"/>
      <c r="JQR105" s="81"/>
      <c r="JQS105" s="81"/>
      <c r="JQT105" s="81"/>
      <c r="JQU105" s="81"/>
      <c r="JQV105" s="81"/>
      <c r="JQW105" s="81"/>
      <c r="JQX105" s="81"/>
      <c r="JQY105" s="81"/>
      <c r="JQZ105" s="81"/>
      <c r="JRA105" s="81"/>
      <c r="JRB105" s="81"/>
      <c r="JRC105" s="81"/>
      <c r="JRD105" s="81"/>
      <c r="JRE105" s="81"/>
      <c r="JRF105" s="81"/>
      <c r="JRG105" s="81"/>
      <c r="JRH105" s="81"/>
      <c r="JRI105" s="81"/>
      <c r="JRJ105" s="81"/>
      <c r="JRK105" s="81"/>
      <c r="JRL105" s="81"/>
      <c r="JRM105" s="81"/>
      <c r="JRN105" s="81"/>
      <c r="JRO105" s="81"/>
      <c r="JRP105" s="81"/>
      <c r="JRQ105" s="81"/>
      <c r="JRR105" s="81"/>
      <c r="JRS105" s="81"/>
      <c r="JRT105" s="81"/>
      <c r="JRU105" s="81"/>
      <c r="JRV105" s="81"/>
      <c r="JRW105" s="81"/>
      <c r="JRX105" s="81"/>
      <c r="JRY105" s="81"/>
      <c r="JRZ105" s="81"/>
      <c r="JSA105" s="81"/>
      <c r="JSB105" s="81"/>
      <c r="JSC105" s="81"/>
      <c r="JSD105" s="81"/>
      <c r="JSE105" s="81"/>
      <c r="JSF105" s="81"/>
      <c r="JSG105" s="81"/>
      <c r="JSH105" s="81"/>
      <c r="JSI105" s="81"/>
      <c r="JSJ105" s="81"/>
      <c r="JSK105" s="81"/>
      <c r="JSL105" s="81"/>
      <c r="JSM105" s="81"/>
      <c r="JSN105" s="81"/>
      <c r="JSO105" s="81"/>
      <c r="JSP105" s="81"/>
      <c r="JSQ105" s="81"/>
      <c r="JSR105" s="81"/>
      <c r="JSS105" s="81"/>
      <c r="JST105" s="81"/>
      <c r="JSU105" s="81"/>
      <c r="JSV105" s="81"/>
      <c r="JSW105" s="81"/>
      <c r="JSX105" s="81"/>
      <c r="JSY105" s="81"/>
      <c r="JSZ105" s="81"/>
      <c r="JTA105" s="81"/>
      <c r="JTB105" s="81"/>
      <c r="JTC105" s="81"/>
      <c r="JTD105" s="81"/>
      <c r="JTE105" s="81"/>
      <c r="JTF105" s="81"/>
      <c r="JTG105" s="81"/>
      <c r="JTH105" s="81"/>
      <c r="JTI105" s="81"/>
      <c r="JTJ105" s="81"/>
      <c r="JTK105" s="81"/>
      <c r="JTL105" s="81"/>
      <c r="JTM105" s="81"/>
      <c r="JTN105" s="81"/>
      <c r="JTO105" s="81"/>
      <c r="JTP105" s="81"/>
      <c r="JTQ105" s="81"/>
      <c r="JTR105" s="81"/>
      <c r="JTS105" s="81"/>
      <c r="JTT105" s="81"/>
      <c r="JTU105" s="81"/>
      <c r="JTV105" s="81"/>
      <c r="JTW105" s="81"/>
      <c r="JTX105" s="81"/>
      <c r="JTY105" s="81"/>
      <c r="JTZ105" s="81"/>
      <c r="JUA105" s="81"/>
      <c r="JUB105" s="81"/>
      <c r="JUC105" s="81"/>
      <c r="JUD105" s="81"/>
      <c r="JUE105" s="81"/>
      <c r="JUF105" s="81"/>
      <c r="JUG105" s="81"/>
      <c r="JUH105" s="81"/>
      <c r="JUI105" s="81"/>
      <c r="JUJ105" s="81"/>
      <c r="JUK105" s="81"/>
      <c r="JUL105" s="81"/>
      <c r="JUM105" s="81"/>
      <c r="JUN105" s="81"/>
      <c r="JUO105" s="81"/>
      <c r="JUP105" s="81"/>
      <c r="JUQ105" s="81"/>
      <c r="JUR105" s="81"/>
      <c r="JUS105" s="81"/>
      <c r="JUT105" s="81"/>
      <c r="JUU105" s="81"/>
      <c r="JUV105" s="81"/>
      <c r="JUW105" s="81"/>
      <c r="JUX105" s="81"/>
      <c r="JUY105" s="81"/>
      <c r="JUZ105" s="81"/>
      <c r="JVA105" s="81"/>
      <c r="JVB105" s="81"/>
      <c r="JVC105" s="81"/>
      <c r="JVD105" s="81"/>
      <c r="JVE105" s="81"/>
      <c r="JVF105" s="81"/>
      <c r="JVG105" s="81"/>
      <c r="JVH105" s="81"/>
      <c r="JVI105" s="81"/>
      <c r="JVJ105" s="81"/>
      <c r="JVK105" s="81"/>
      <c r="JVL105" s="81"/>
      <c r="JVM105" s="81"/>
      <c r="JVN105" s="81"/>
      <c r="JVO105" s="81"/>
      <c r="JVP105" s="81"/>
      <c r="JVQ105" s="81"/>
      <c r="JVR105" s="81"/>
      <c r="JVS105" s="81"/>
      <c r="JVT105" s="81"/>
      <c r="JVU105" s="81"/>
      <c r="JVV105" s="81"/>
      <c r="JVW105" s="81"/>
      <c r="JVX105" s="81"/>
      <c r="JVY105" s="81"/>
      <c r="JVZ105" s="81"/>
      <c r="JWA105" s="81"/>
      <c r="JWB105" s="81"/>
      <c r="JWC105" s="81"/>
      <c r="JWD105" s="81"/>
      <c r="JWE105" s="81"/>
      <c r="JWF105" s="81"/>
      <c r="JWG105" s="81"/>
      <c r="JWH105" s="81"/>
      <c r="JWI105" s="81"/>
      <c r="JWJ105" s="81"/>
      <c r="JWK105" s="81"/>
      <c r="JWL105" s="81"/>
      <c r="JWM105" s="81"/>
      <c r="JWN105" s="81"/>
      <c r="JWO105" s="81"/>
      <c r="JWP105" s="81"/>
      <c r="JWQ105" s="81"/>
      <c r="JWR105" s="81"/>
      <c r="JWS105" s="81"/>
      <c r="JWT105" s="81"/>
      <c r="JWU105" s="81"/>
      <c r="JWV105" s="81"/>
      <c r="JWW105" s="81"/>
      <c r="JWX105" s="81"/>
      <c r="JWY105" s="81"/>
      <c r="JWZ105" s="81"/>
      <c r="JXA105" s="81"/>
      <c r="JXB105" s="81"/>
      <c r="JXC105" s="81"/>
      <c r="JXD105" s="81"/>
      <c r="JXE105" s="81"/>
      <c r="JXF105" s="81"/>
      <c r="JXG105" s="81"/>
      <c r="JXH105" s="81"/>
      <c r="JXI105" s="81"/>
      <c r="JXJ105" s="81"/>
      <c r="JXK105" s="81"/>
      <c r="JXL105" s="81"/>
      <c r="JXM105" s="81"/>
      <c r="JXN105" s="81"/>
      <c r="JXO105" s="81"/>
      <c r="JXP105" s="81"/>
      <c r="JXQ105" s="81"/>
      <c r="JXR105" s="81"/>
      <c r="JXS105" s="81"/>
      <c r="JXT105" s="81"/>
      <c r="JXU105" s="81"/>
      <c r="JXV105" s="81"/>
      <c r="JXW105" s="81"/>
      <c r="JXX105" s="81"/>
      <c r="JXY105" s="81"/>
      <c r="JXZ105" s="81"/>
      <c r="JYA105" s="81"/>
      <c r="JYB105" s="81"/>
      <c r="JYC105" s="81"/>
      <c r="JYD105" s="81"/>
      <c r="JYE105" s="81"/>
      <c r="JYF105" s="81"/>
      <c r="JYG105" s="81"/>
      <c r="JYH105" s="81"/>
      <c r="JYI105" s="81"/>
      <c r="JYJ105" s="81"/>
      <c r="JYK105" s="81"/>
      <c r="JYL105" s="81"/>
      <c r="JYM105" s="81"/>
      <c r="JYN105" s="81"/>
      <c r="JYO105" s="81"/>
      <c r="JYP105" s="81"/>
      <c r="JYQ105" s="81"/>
      <c r="JYR105" s="81"/>
      <c r="JYS105" s="81"/>
      <c r="JYT105" s="81"/>
      <c r="JYU105" s="81"/>
      <c r="JYV105" s="81"/>
      <c r="JYW105" s="81"/>
      <c r="JYX105" s="81"/>
      <c r="JYY105" s="81"/>
      <c r="JYZ105" s="81"/>
      <c r="JZA105" s="81"/>
      <c r="JZB105" s="81"/>
      <c r="JZC105" s="81"/>
      <c r="JZD105" s="81"/>
      <c r="JZE105" s="81"/>
      <c r="JZF105" s="81"/>
      <c r="JZG105" s="81"/>
      <c r="JZH105" s="81"/>
      <c r="JZI105" s="81"/>
      <c r="JZJ105" s="81"/>
      <c r="JZK105" s="81"/>
      <c r="JZL105" s="81"/>
      <c r="JZM105" s="81"/>
      <c r="JZN105" s="81"/>
      <c r="JZO105" s="81"/>
      <c r="JZP105" s="81"/>
      <c r="JZQ105" s="81"/>
      <c r="JZR105" s="81"/>
      <c r="JZS105" s="81"/>
      <c r="JZT105" s="81"/>
      <c r="JZU105" s="81"/>
      <c r="JZV105" s="81"/>
      <c r="JZW105" s="81"/>
      <c r="JZX105" s="81"/>
      <c r="JZY105" s="81"/>
      <c r="JZZ105" s="81"/>
      <c r="KAA105" s="81"/>
      <c r="KAB105" s="81"/>
      <c r="KAC105" s="81"/>
      <c r="KAD105" s="81"/>
      <c r="KAE105" s="81"/>
      <c r="KAF105" s="81"/>
      <c r="KAG105" s="81"/>
      <c r="KAH105" s="81"/>
      <c r="KAI105" s="81"/>
      <c r="KAJ105" s="81"/>
      <c r="KAK105" s="81"/>
      <c r="KAL105" s="81"/>
      <c r="KAM105" s="81"/>
      <c r="KAN105" s="81"/>
      <c r="KAO105" s="81"/>
      <c r="KAP105" s="81"/>
      <c r="KAQ105" s="81"/>
      <c r="KAR105" s="81"/>
      <c r="KAS105" s="81"/>
      <c r="KAT105" s="81"/>
      <c r="KAU105" s="81"/>
      <c r="KAV105" s="81"/>
      <c r="KAW105" s="81"/>
      <c r="KAX105" s="81"/>
      <c r="KAY105" s="81"/>
      <c r="KAZ105" s="81"/>
      <c r="KBA105" s="81"/>
      <c r="KBB105" s="81"/>
      <c r="KBC105" s="81"/>
      <c r="KBD105" s="81"/>
      <c r="KBE105" s="81"/>
      <c r="KBF105" s="81"/>
      <c r="KBG105" s="81"/>
      <c r="KBH105" s="81"/>
      <c r="KBI105" s="81"/>
      <c r="KBJ105" s="81"/>
      <c r="KBK105" s="81"/>
      <c r="KBL105" s="81"/>
      <c r="KBM105" s="81"/>
      <c r="KBN105" s="81"/>
      <c r="KBO105" s="81"/>
      <c r="KBP105" s="81"/>
      <c r="KBQ105" s="81"/>
      <c r="KBR105" s="81"/>
      <c r="KBS105" s="81"/>
      <c r="KBT105" s="81"/>
      <c r="KBU105" s="81"/>
      <c r="KBV105" s="81"/>
      <c r="KBW105" s="81"/>
      <c r="KBX105" s="81"/>
      <c r="KBY105" s="81"/>
      <c r="KBZ105" s="81"/>
      <c r="KCA105" s="81"/>
      <c r="KCB105" s="81"/>
      <c r="KCC105" s="81"/>
      <c r="KCD105" s="81"/>
      <c r="KCE105" s="81"/>
      <c r="KCF105" s="81"/>
      <c r="KCG105" s="81"/>
      <c r="KCH105" s="81"/>
      <c r="KCI105" s="81"/>
      <c r="KCJ105" s="81"/>
      <c r="KCK105" s="81"/>
      <c r="KCL105" s="81"/>
      <c r="KCM105" s="81"/>
      <c r="KCN105" s="81"/>
      <c r="KCO105" s="81"/>
      <c r="KCP105" s="81"/>
      <c r="KCQ105" s="81"/>
      <c r="KCR105" s="81"/>
      <c r="KCS105" s="81"/>
      <c r="KCT105" s="81"/>
      <c r="KCU105" s="81"/>
      <c r="KCV105" s="81"/>
      <c r="KCW105" s="81"/>
      <c r="KCX105" s="81"/>
      <c r="KCY105" s="81"/>
      <c r="KCZ105" s="81"/>
      <c r="KDA105" s="81"/>
      <c r="KDB105" s="81"/>
      <c r="KDC105" s="81"/>
      <c r="KDD105" s="81"/>
      <c r="KDE105" s="81"/>
      <c r="KDF105" s="81"/>
      <c r="KDG105" s="81"/>
      <c r="KDH105" s="81"/>
      <c r="KDI105" s="81"/>
      <c r="KDJ105" s="81"/>
      <c r="KDK105" s="81"/>
      <c r="KDL105" s="81"/>
      <c r="KDM105" s="81"/>
      <c r="KDN105" s="81"/>
      <c r="KDO105" s="81"/>
      <c r="KDP105" s="81"/>
      <c r="KDQ105" s="81"/>
      <c r="KDR105" s="81"/>
      <c r="KDS105" s="81"/>
      <c r="KDT105" s="81"/>
      <c r="KDU105" s="81"/>
      <c r="KDV105" s="81"/>
      <c r="KDW105" s="81"/>
      <c r="KDX105" s="81"/>
      <c r="KDY105" s="81"/>
      <c r="KDZ105" s="81"/>
      <c r="KEA105" s="81"/>
      <c r="KEB105" s="81"/>
      <c r="KEC105" s="81"/>
      <c r="KED105" s="81"/>
      <c r="KEE105" s="81"/>
      <c r="KEF105" s="81"/>
      <c r="KEG105" s="81"/>
      <c r="KEH105" s="81"/>
      <c r="KEI105" s="81"/>
      <c r="KEJ105" s="81"/>
      <c r="KEK105" s="81"/>
      <c r="KEL105" s="81"/>
      <c r="KEM105" s="81"/>
      <c r="KEN105" s="81"/>
      <c r="KEO105" s="81"/>
      <c r="KEP105" s="81"/>
      <c r="KEQ105" s="81"/>
      <c r="KER105" s="81"/>
      <c r="KES105" s="81"/>
      <c r="KET105" s="81"/>
      <c r="KEU105" s="81"/>
      <c r="KEV105" s="81"/>
      <c r="KEW105" s="81"/>
      <c r="KEX105" s="81"/>
      <c r="KEY105" s="81"/>
      <c r="KEZ105" s="81"/>
      <c r="KFA105" s="81"/>
      <c r="KFB105" s="81"/>
      <c r="KFC105" s="81"/>
      <c r="KFD105" s="81"/>
      <c r="KFE105" s="81"/>
      <c r="KFF105" s="81"/>
      <c r="KFG105" s="81"/>
      <c r="KFH105" s="81"/>
      <c r="KFI105" s="81"/>
      <c r="KFJ105" s="81"/>
      <c r="KFK105" s="81"/>
      <c r="KFL105" s="81"/>
      <c r="KFM105" s="81"/>
      <c r="KFN105" s="81"/>
      <c r="KFO105" s="81"/>
      <c r="KFP105" s="81"/>
      <c r="KFQ105" s="81"/>
      <c r="KFR105" s="81"/>
      <c r="KFS105" s="81"/>
      <c r="KFT105" s="81"/>
      <c r="KFU105" s="81"/>
      <c r="KFV105" s="81"/>
      <c r="KFW105" s="81"/>
      <c r="KFX105" s="81"/>
      <c r="KFY105" s="81"/>
      <c r="KFZ105" s="81"/>
      <c r="KGA105" s="81"/>
      <c r="KGB105" s="81"/>
      <c r="KGC105" s="81"/>
      <c r="KGD105" s="81"/>
      <c r="KGE105" s="81"/>
      <c r="KGF105" s="81"/>
      <c r="KGG105" s="81"/>
      <c r="KGH105" s="81"/>
      <c r="KGI105" s="81"/>
      <c r="KGJ105" s="81"/>
      <c r="KGK105" s="81"/>
      <c r="KGL105" s="81"/>
      <c r="KGM105" s="81"/>
      <c r="KGN105" s="81"/>
      <c r="KGO105" s="81"/>
      <c r="KGP105" s="81"/>
      <c r="KGQ105" s="81"/>
      <c r="KGR105" s="81"/>
      <c r="KGS105" s="81"/>
      <c r="KGT105" s="81"/>
      <c r="KGU105" s="81"/>
      <c r="KGV105" s="81"/>
      <c r="KGW105" s="81"/>
      <c r="KGX105" s="81"/>
      <c r="KGY105" s="81"/>
      <c r="KGZ105" s="81"/>
      <c r="KHA105" s="81"/>
      <c r="KHB105" s="81"/>
      <c r="KHC105" s="81"/>
      <c r="KHD105" s="81"/>
      <c r="KHE105" s="81"/>
      <c r="KHF105" s="81"/>
      <c r="KHG105" s="81"/>
      <c r="KHH105" s="81"/>
      <c r="KHI105" s="81"/>
      <c r="KHJ105" s="81"/>
      <c r="KHK105" s="81"/>
      <c r="KHL105" s="81"/>
      <c r="KHM105" s="81"/>
      <c r="KHN105" s="81"/>
      <c r="KHO105" s="81"/>
      <c r="KHP105" s="81"/>
      <c r="KHQ105" s="81"/>
      <c r="KHR105" s="81"/>
      <c r="KHS105" s="81"/>
      <c r="KHT105" s="81"/>
      <c r="KHU105" s="81"/>
      <c r="KHV105" s="81"/>
      <c r="KHW105" s="81"/>
      <c r="KHX105" s="81"/>
      <c r="KHY105" s="81"/>
      <c r="KHZ105" s="81"/>
      <c r="KIA105" s="81"/>
      <c r="KIB105" s="81"/>
      <c r="KIC105" s="81"/>
      <c r="KID105" s="81"/>
      <c r="KIE105" s="81"/>
      <c r="KIF105" s="81"/>
      <c r="KIG105" s="81"/>
      <c r="KIH105" s="81"/>
      <c r="KII105" s="81"/>
      <c r="KIJ105" s="81"/>
      <c r="KIK105" s="81"/>
      <c r="KIL105" s="81"/>
      <c r="KIM105" s="81"/>
      <c r="KIN105" s="81"/>
      <c r="KIO105" s="81"/>
      <c r="KIP105" s="81"/>
      <c r="KIQ105" s="81"/>
      <c r="KIR105" s="81"/>
      <c r="KIS105" s="81"/>
      <c r="KIT105" s="81"/>
      <c r="KIU105" s="81"/>
      <c r="KIV105" s="81"/>
      <c r="KIW105" s="81"/>
      <c r="KIX105" s="81"/>
      <c r="KIY105" s="81"/>
      <c r="KIZ105" s="81"/>
      <c r="KJA105" s="81"/>
      <c r="KJB105" s="81"/>
      <c r="KJC105" s="81"/>
      <c r="KJD105" s="81"/>
      <c r="KJE105" s="81"/>
      <c r="KJF105" s="81"/>
      <c r="KJG105" s="81"/>
      <c r="KJH105" s="81"/>
      <c r="KJI105" s="81"/>
      <c r="KJJ105" s="81"/>
      <c r="KJK105" s="81"/>
      <c r="KJL105" s="81"/>
      <c r="KJM105" s="81"/>
      <c r="KJN105" s="81"/>
      <c r="KJO105" s="81"/>
      <c r="KJP105" s="81"/>
      <c r="KJQ105" s="81"/>
      <c r="KJR105" s="81"/>
      <c r="KJS105" s="81"/>
      <c r="KJT105" s="81"/>
      <c r="KJU105" s="81"/>
      <c r="KJV105" s="81"/>
      <c r="KJW105" s="81"/>
      <c r="KJX105" s="81"/>
      <c r="KJY105" s="81"/>
      <c r="KJZ105" s="81"/>
      <c r="KKA105" s="81"/>
      <c r="KKB105" s="81"/>
      <c r="KKC105" s="81"/>
      <c r="KKD105" s="81"/>
      <c r="KKE105" s="81"/>
      <c r="KKF105" s="81"/>
      <c r="KKG105" s="81"/>
      <c r="KKH105" s="81"/>
      <c r="KKI105" s="81"/>
      <c r="KKJ105" s="81"/>
      <c r="KKK105" s="81"/>
      <c r="KKL105" s="81"/>
      <c r="KKM105" s="81"/>
      <c r="KKN105" s="81"/>
      <c r="KKO105" s="81"/>
      <c r="KKP105" s="81"/>
      <c r="KKQ105" s="81"/>
      <c r="KKR105" s="81"/>
      <c r="KKS105" s="81"/>
      <c r="KKT105" s="81"/>
      <c r="KKU105" s="81"/>
      <c r="KKV105" s="81"/>
      <c r="KKW105" s="81"/>
      <c r="KKX105" s="81"/>
      <c r="KKY105" s="81"/>
      <c r="KKZ105" s="81"/>
      <c r="KLA105" s="81"/>
      <c r="KLB105" s="81"/>
      <c r="KLC105" s="81"/>
      <c r="KLD105" s="81"/>
      <c r="KLE105" s="81"/>
      <c r="KLF105" s="81"/>
      <c r="KLG105" s="81"/>
      <c r="KLH105" s="81"/>
      <c r="KLI105" s="81"/>
      <c r="KLJ105" s="81"/>
      <c r="KLK105" s="81"/>
      <c r="KLL105" s="81"/>
      <c r="KLM105" s="81"/>
      <c r="KLN105" s="81"/>
      <c r="KLO105" s="81"/>
      <c r="KLP105" s="81"/>
      <c r="KLQ105" s="81"/>
      <c r="KLR105" s="81"/>
      <c r="KLS105" s="81"/>
      <c r="KLT105" s="81"/>
      <c r="KLU105" s="81"/>
      <c r="KLV105" s="81"/>
      <c r="KLW105" s="81"/>
      <c r="KLX105" s="81"/>
      <c r="KLY105" s="81"/>
      <c r="KLZ105" s="81"/>
      <c r="KMA105" s="81"/>
      <c r="KMB105" s="81"/>
      <c r="KMC105" s="81"/>
      <c r="KMD105" s="81"/>
      <c r="KME105" s="81"/>
      <c r="KMF105" s="81"/>
      <c r="KMG105" s="81"/>
      <c r="KMH105" s="81"/>
      <c r="KMI105" s="81"/>
      <c r="KMJ105" s="81"/>
      <c r="KMK105" s="81"/>
      <c r="KML105" s="81"/>
      <c r="KMM105" s="81"/>
      <c r="KMN105" s="81"/>
      <c r="KMO105" s="81"/>
      <c r="KMP105" s="81"/>
      <c r="KMQ105" s="81"/>
      <c r="KMR105" s="81"/>
      <c r="KMS105" s="81"/>
      <c r="KMT105" s="81"/>
      <c r="KMU105" s="81"/>
      <c r="KMV105" s="81"/>
      <c r="KMW105" s="81"/>
      <c r="KMX105" s="81"/>
      <c r="KMY105" s="81"/>
      <c r="KMZ105" s="81"/>
      <c r="KNA105" s="81"/>
      <c r="KNB105" s="81"/>
      <c r="KNC105" s="81"/>
      <c r="KND105" s="81"/>
      <c r="KNE105" s="81"/>
      <c r="KNF105" s="81"/>
      <c r="KNG105" s="81"/>
      <c r="KNH105" s="81"/>
      <c r="KNI105" s="81"/>
      <c r="KNJ105" s="81"/>
      <c r="KNK105" s="81"/>
      <c r="KNL105" s="81"/>
      <c r="KNM105" s="81"/>
      <c r="KNN105" s="81"/>
      <c r="KNO105" s="81"/>
      <c r="KNP105" s="81"/>
      <c r="KNQ105" s="81"/>
      <c r="KNR105" s="81"/>
      <c r="KNS105" s="81"/>
      <c r="KNT105" s="81"/>
      <c r="KNU105" s="81"/>
      <c r="KNV105" s="81"/>
      <c r="KNW105" s="81"/>
      <c r="KNX105" s="81"/>
      <c r="KNY105" s="81"/>
      <c r="KNZ105" s="81"/>
      <c r="KOA105" s="81"/>
      <c r="KOB105" s="81"/>
      <c r="KOC105" s="81"/>
      <c r="KOD105" s="81"/>
      <c r="KOE105" s="81"/>
      <c r="KOF105" s="81"/>
      <c r="KOG105" s="81"/>
      <c r="KOH105" s="81"/>
      <c r="KOI105" s="81"/>
      <c r="KOJ105" s="81"/>
      <c r="KOK105" s="81"/>
      <c r="KOL105" s="81"/>
      <c r="KOM105" s="81"/>
      <c r="KON105" s="81"/>
      <c r="KOO105" s="81"/>
      <c r="KOP105" s="81"/>
      <c r="KOQ105" s="81"/>
      <c r="KOR105" s="81"/>
      <c r="KOS105" s="81"/>
      <c r="KOT105" s="81"/>
      <c r="KOU105" s="81"/>
      <c r="KOV105" s="81"/>
      <c r="KOW105" s="81"/>
      <c r="KOX105" s="81"/>
      <c r="KOY105" s="81"/>
      <c r="KOZ105" s="81"/>
      <c r="KPA105" s="81"/>
      <c r="KPB105" s="81"/>
      <c r="KPC105" s="81"/>
      <c r="KPD105" s="81"/>
      <c r="KPE105" s="81"/>
      <c r="KPF105" s="81"/>
      <c r="KPG105" s="81"/>
      <c r="KPH105" s="81"/>
      <c r="KPI105" s="81"/>
      <c r="KPJ105" s="81"/>
      <c r="KPK105" s="81"/>
      <c r="KPL105" s="81"/>
      <c r="KPM105" s="81"/>
      <c r="KPN105" s="81"/>
      <c r="KPO105" s="81"/>
      <c r="KPP105" s="81"/>
      <c r="KPQ105" s="81"/>
      <c r="KPR105" s="81"/>
      <c r="KPS105" s="81"/>
      <c r="KPT105" s="81"/>
      <c r="KPU105" s="81"/>
      <c r="KPV105" s="81"/>
      <c r="KPW105" s="81"/>
      <c r="KPX105" s="81"/>
      <c r="KPY105" s="81"/>
      <c r="KPZ105" s="81"/>
      <c r="KQA105" s="81"/>
      <c r="KQB105" s="81"/>
      <c r="KQC105" s="81"/>
      <c r="KQD105" s="81"/>
      <c r="KQE105" s="81"/>
      <c r="KQF105" s="81"/>
      <c r="KQG105" s="81"/>
      <c r="KQH105" s="81"/>
      <c r="KQI105" s="81"/>
      <c r="KQJ105" s="81"/>
      <c r="KQK105" s="81"/>
      <c r="KQL105" s="81"/>
      <c r="KQM105" s="81"/>
      <c r="KQN105" s="81"/>
      <c r="KQO105" s="81"/>
      <c r="KQP105" s="81"/>
      <c r="KQQ105" s="81"/>
      <c r="KQR105" s="81"/>
      <c r="KQS105" s="81"/>
      <c r="KQT105" s="81"/>
      <c r="KQU105" s="81"/>
      <c r="KQV105" s="81"/>
      <c r="KQW105" s="81"/>
      <c r="KQX105" s="81"/>
      <c r="KQY105" s="81"/>
      <c r="KQZ105" s="81"/>
      <c r="KRA105" s="81"/>
      <c r="KRB105" s="81"/>
      <c r="KRC105" s="81"/>
      <c r="KRD105" s="81"/>
      <c r="KRE105" s="81"/>
      <c r="KRF105" s="81"/>
      <c r="KRG105" s="81"/>
      <c r="KRH105" s="81"/>
      <c r="KRI105" s="81"/>
      <c r="KRJ105" s="81"/>
      <c r="KRK105" s="81"/>
      <c r="KRL105" s="81"/>
      <c r="KRM105" s="81"/>
      <c r="KRN105" s="81"/>
      <c r="KRO105" s="81"/>
      <c r="KRP105" s="81"/>
      <c r="KRQ105" s="81"/>
      <c r="KRR105" s="81"/>
      <c r="KRS105" s="81"/>
      <c r="KRT105" s="81"/>
      <c r="KRU105" s="81"/>
      <c r="KRV105" s="81"/>
      <c r="KRW105" s="81"/>
      <c r="KRX105" s="81"/>
      <c r="KRY105" s="81"/>
      <c r="KRZ105" s="81"/>
      <c r="KSA105" s="81"/>
      <c r="KSB105" s="81"/>
      <c r="KSC105" s="81"/>
      <c r="KSD105" s="81"/>
      <c r="KSE105" s="81"/>
      <c r="KSF105" s="81"/>
      <c r="KSG105" s="81"/>
      <c r="KSH105" s="81"/>
      <c r="KSI105" s="81"/>
      <c r="KSJ105" s="81"/>
      <c r="KSK105" s="81"/>
      <c r="KSL105" s="81"/>
      <c r="KSM105" s="81"/>
      <c r="KSN105" s="81"/>
      <c r="KSO105" s="81"/>
      <c r="KSP105" s="81"/>
      <c r="KSQ105" s="81"/>
      <c r="KSR105" s="81"/>
      <c r="KSS105" s="81"/>
      <c r="KST105" s="81"/>
      <c r="KSU105" s="81"/>
      <c r="KSV105" s="81"/>
      <c r="KSW105" s="81"/>
      <c r="KSX105" s="81"/>
      <c r="KSY105" s="81"/>
      <c r="KSZ105" s="81"/>
      <c r="KTA105" s="81"/>
      <c r="KTB105" s="81"/>
      <c r="KTC105" s="81"/>
      <c r="KTD105" s="81"/>
      <c r="KTE105" s="81"/>
      <c r="KTF105" s="81"/>
      <c r="KTG105" s="81"/>
      <c r="KTH105" s="81"/>
      <c r="KTI105" s="81"/>
      <c r="KTJ105" s="81"/>
      <c r="KTK105" s="81"/>
      <c r="KTL105" s="81"/>
      <c r="KTM105" s="81"/>
      <c r="KTN105" s="81"/>
      <c r="KTO105" s="81"/>
      <c r="KTP105" s="81"/>
      <c r="KTQ105" s="81"/>
      <c r="KTR105" s="81"/>
      <c r="KTS105" s="81"/>
      <c r="KTT105" s="81"/>
      <c r="KTU105" s="81"/>
      <c r="KTV105" s="81"/>
      <c r="KTW105" s="81"/>
      <c r="KTX105" s="81"/>
      <c r="KTY105" s="81"/>
      <c r="KTZ105" s="81"/>
      <c r="KUA105" s="81"/>
      <c r="KUB105" s="81"/>
      <c r="KUC105" s="81"/>
      <c r="KUD105" s="81"/>
      <c r="KUE105" s="81"/>
      <c r="KUF105" s="81"/>
      <c r="KUG105" s="81"/>
      <c r="KUH105" s="81"/>
      <c r="KUI105" s="81"/>
      <c r="KUJ105" s="81"/>
      <c r="KUK105" s="81"/>
      <c r="KUL105" s="81"/>
      <c r="KUM105" s="81"/>
      <c r="KUN105" s="81"/>
      <c r="KUO105" s="81"/>
      <c r="KUP105" s="81"/>
      <c r="KUQ105" s="81"/>
      <c r="KUR105" s="81"/>
      <c r="KUS105" s="81"/>
      <c r="KUT105" s="81"/>
      <c r="KUU105" s="81"/>
      <c r="KUV105" s="81"/>
      <c r="KUW105" s="81"/>
      <c r="KUX105" s="81"/>
      <c r="KUY105" s="81"/>
      <c r="KUZ105" s="81"/>
      <c r="KVA105" s="81"/>
      <c r="KVB105" s="81"/>
      <c r="KVC105" s="81"/>
      <c r="KVD105" s="81"/>
      <c r="KVE105" s="81"/>
      <c r="KVF105" s="81"/>
      <c r="KVG105" s="81"/>
      <c r="KVH105" s="81"/>
      <c r="KVI105" s="81"/>
      <c r="KVJ105" s="81"/>
      <c r="KVK105" s="81"/>
      <c r="KVL105" s="81"/>
      <c r="KVM105" s="81"/>
      <c r="KVN105" s="81"/>
      <c r="KVO105" s="81"/>
      <c r="KVP105" s="81"/>
      <c r="KVQ105" s="81"/>
      <c r="KVR105" s="81"/>
      <c r="KVS105" s="81"/>
      <c r="KVT105" s="81"/>
      <c r="KVU105" s="81"/>
      <c r="KVV105" s="81"/>
      <c r="KVW105" s="81"/>
      <c r="KVX105" s="81"/>
      <c r="KVY105" s="81"/>
      <c r="KVZ105" s="81"/>
      <c r="KWA105" s="81"/>
      <c r="KWB105" s="81"/>
      <c r="KWC105" s="81"/>
      <c r="KWD105" s="81"/>
      <c r="KWE105" s="81"/>
      <c r="KWF105" s="81"/>
      <c r="KWG105" s="81"/>
      <c r="KWH105" s="81"/>
      <c r="KWI105" s="81"/>
      <c r="KWJ105" s="81"/>
      <c r="KWK105" s="81"/>
      <c r="KWL105" s="81"/>
      <c r="KWM105" s="81"/>
      <c r="KWN105" s="81"/>
      <c r="KWO105" s="81"/>
      <c r="KWP105" s="81"/>
      <c r="KWQ105" s="81"/>
      <c r="KWR105" s="81"/>
      <c r="KWS105" s="81"/>
      <c r="KWT105" s="81"/>
      <c r="KWU105" s="81"/>
      <c r="KWV105" s="81"/>
      <c r="KWW105" s="81"/>
      <c r="KWX105" s="81"/>
      <c r="KWY105" s="81"/>
      <c r="KWZ105" s="81"/>
      <c r="KXA105" s="81"/>
      <c r="KXB105" s="81"/>
      <c r="KXC105" s="81"/>
      <c r="KXD105" s="81"/>
      <c r="KXE105" s="81"/>
      <c r="KXF105" s="81"/>
      <c r="KXG105" s="81"/>
      <c r="KXH105" s="81"/>
      <c r="KXI105" s="81"/>
      <c r="KXJ105" s="81"/>
      <c r="KXK105" s="81"/>
      <c r="KXL105" s="81"/>
      <c r="KXM105" s="81"/>
      <c r="KXN105" s="81"/>
      <c r="KXO105" s="81"/>
      <c r="KXP105" s="81"/>
      <c r="KXQ105" s="81"/>
      <c r="KXR105" s="81"/>
      <c r="KXS105" s="81"/>
      <c r="KXT105" s="81"/>
      <c r="KXU105" s="81"/>
      <c r="KXV105" s="81"/>
      <c r="KXW105" s="81"/>
      <c r="KXX105" s="81"/>
      <c r="KXY105" s="81"/>
      <c r="KXZ105" s="81"/>
      <c r="KYA105" s="81"/>
      <c r="KYB105" s="81"/>
      <c r="KYC105" s="81"/>
      <c r="KYD105" s="81"/>
      <c r="KYE105" s="81"/>
      <c r="KYF105" s="81"/>
      <c r="KYG105" s="81"/>
      <c r="KYH105" s="81"/>
      <c r="KYI105" s="81"/>
      <c r="KYJ105" s="81"/>
      <c r="KYK105" s="81"/>
      <c r="KYL105" s="81"/>
      <c r="KYM105" s="81"/>
      <c r="KYN105" s="81"/>
      <c r="KYO105" s="81"/>
      <c r="KYP105" s="81"/>
      <c r="KYQ105" s="81"/>
      <c r="KYR105" s="81"/>
      <c r="KYS105" s="81"/>
      <c r="KYT105" s="81"/>
      <c r="KYU105" s="81"/>
      <c r="KYV105" s="81"/>
      <c r="KYW105" s="81"/>
      <c r="KYX105" s="81"/>
      <c r="KYY105" s="81"/>
      <c r="KYZ105" s="81"/>
      <c r="KZA105" s="81"/>
      <c r="KZB105" s="81"/>
      <c r="KZC105" s="81"/>
      <c r="KZD105" s="81"/>
      <c r="KZE105" s="81"/>
      <c r="KZF105" s="81"/>
      <c r="KZG105" s="81"/>
      <c r="KZH105" s="81"/>
      <c r="KZI105" s="81"/>
      <c r="KZJ105" s="81"/>
      <c r="KZK105" s="81"/>
      <c r="KZL105" s="81"/>
      <c r="KZM105" s="81"/>
      <c r="KZN105" s="81"/>
      <c r="KZO105" s="81"/>
      <c r="KZP105" s="81"/>
      <c r="KZQ105" s="81"/>
      <c r="KZR105" s="81"/>
      <c r="KZS105" s="81"/>
      <c r="KZT105" s="81"/>
      <c r="KZU105" s="81"/>
      <c r="KZV105" s="81"/>
      <c r="KZW105" s="81"/>
      <c r="KZX105" s="81"/>
      <c r="KZY105" s="81"/>
      <c r="KZZ105" s="81"/>
      <c r="LAA105" s="81"/>
      <c r="LAB105" s="81"/>
      <c r="LAC105" s="81"/>
      <c r="LAD105" s="81"/>
      <c r="LAE105" s="81"/>
      <c r="LAF105" s="81"/>
      <c r="LAG105" s="81"/>
      <c r="LAH105" s="81"/>
      <c r="LAI105" s="81"/>
      <c r="LAJ105" s="81"/>
      <c r="LAK105" s="81"/>
      <c r="LAL105" s="81"/>
      <c r="LAM105" s="81"/>
      <c r="LAN105" s="81"/>
      <c r="LAO105" s="81"/>
      <c r="LAP105" s="81"/>
      <c r="LAQ105" s="81"/>
      <c r="LAR105" s="81"/>
      <c r="LAS105" s="81"/>
      <c r="LAT105" s="81"/>
      <c r="LAU105" s="81"/>
      <c r="LAV105" s="81"/>
      <c r="LAW105" s="81"/>
      <c r="LAX105" s="81"/>
      <c r="LAY105" s="81"/>
      <c r="LAZ105" s="81"/>
      <c r="LBA105" s="81"/>
      <c r="LBB105" s="81"/>
      <c r="LBC105" s="81"/>
      <c r="LBD105" s="81"/>
      <c r="LBE105" s="81"/>
      <c r="LBF105" s="81"/>
      <c r="LBG105" s="81"/>
      <c r="LBH105" s="81"/>
      <c r="LBI105" s="81"/>
      <c r="LBJ105" s="81"/>
      <c r="LBK105" s="81"/>
      <c r="LBL105" s="81"/>
      <c r="LBM105" s="81"/>
      <c r="LBN105" s="81"/>
      <c r="LBO105" s="81"/>
      <c r="LBP105" s="81"/>
      <c r="LBQ105" s="81"/>
      <c r="LBR105" s="81"/>
      <c r="LBS105" s="81"/>
      <c r="LBT105" s="81"/>
      <c r="LBU105" s="81"/>
      <c r="LBV105" s="81"/>
      <c r="LBW105" s="81"/>
      <c r="LBX105" s="81"/>
      <c r="LBY105" s="81"/>
      <c r="LBZ105" s="81"/>
      <c r="LCA105" s="81"/>
      <c r="LCB105" s="81"/>
      <c r="LCC105" s="81"/>
      <c r="LCD105" s="81"/>
      <c r="LCE105" s="81"/>
      <c r="LCF105" s="81"/>
      <c r="LCG105" s="81"/>
      <c r="LCH105" s="81"/>
      <c r="LCI105" s="81"/>
      <c r="LCJ105" s="81"/>
      <c r="LCK105" s="81"/>
      <c r="LCL105" s="81"/>
      <c r="LCM105" s="81"/>
      <c r="LCN105" s="81"/>
      <c r="LCO105" s="81"/>
      <c r="LCP105" s="81"/>
      <c r="LCQ105" s="81"/>
      <c r="LCR105" s="81"/>
      <c r="LCS105" s="81"/>
      <c r="LCT105" s="81"/>
      <c r="LCU105" s="81"/>
      <c r="LCV105" s="81"/>
      <c r="LCW105" s="81"/>
      <c r="LCX105" s="81"/>
      <c r="LCY105" s="81"/>
      <c r="LCZ105" s="81"/>
      <c r="LDA105" s="81"/>
      <c r="LDB105" s="81"/>
      <c r="LDC105" s="81"/>
      <c r="LDD105" s="81"/>
      <c r="LDE105" s="81"/>
      <c r="LDF105" s="81"/>
      <c r="LDG105" s="81"/>
      <c r="LDH105" s="81"/>
      <c r="LDI105" s="81"/>
      <c r="LDJ105" s="81"/>
      <c r="LDK105" s="81"/>
      <c r="LDL105" s="81"/>
      <c r="LDM105" s="81"/>
      <c r="LDN105" s="81"/>
      <c r="LDO105" s="81"/>
      <c r="LDP105" s="81"/>
      <c r="LDQ105" s="81"/>
      <c r="LDR105" s="81"/>
      <c r="LDS105" s="81"/>
      <c r="LDT105" s="81"/>
      <c r="LDU105" s="81"/>
      <c r="LDV105" s="81"/>
      <c r="LDW105" s="81"/>
      <c r="LDX105" s="81"/>
      <c r="LDY105" s="81"/>
      <c r="LDZ105" s="81"/>
      <c r="LEA105" s="81"/>
      <c r="LEB105" s="81"/>
      <c r="LEC105" s="81"/>
      <c r="LED105" s="81"/>
      <c r="LEE105" s="81"/>
      <c r="LEF105" s="81"/>
      <c r="LEG105" s="81"/>
      <c r="LEH105" s="81"/>
      <c r="LEI105" s="81"/>
      <c r="LEJ105" s="81"/>
      <c r="LEK105" s="81"/>
      <c r="LEL105" s="81"/>
      <c r="LEM105" s="81"/>
      <c r="LEN105" s="81"/>
      <c r="LEO105" s="81"/>
      <c r="LEP105" s="81"/>
      <c r="LEQ105" s="81"/>
      <c r="LER105" s="81"/>
      <c r="LES105" s="81"/>
      <c r="LET105" s="81"/>
      <c r="LEU105" s="81"/>
      <c r="LEV105" s="81"/>
      <c r="LEW105" s="81"/>
      <c r="LEX105" s="81"/>
      <c r="LEY105" s="81"/>
      <c r="LEZ105" s="81"/>
      <c r="LFA105" s="81"/>
      <c r="LFB105" s="81"/>
      <c r="LFC105" s="81"/>
      <c r="LFD105" s="81"/>
      <c r="LFE105" s="81"/>
      <c r="LFF105" s="81"/>
      <c r="LFG105" s="81"/>
      <c r="LFH105" s="81"/>
      <c r="LFI105" s="81"/>
      <c r="LFJ105" s="81"/>
      <c r="LFK105" s="81"/>
      <c r="LFL105" s="81"/>
      <c r="LFM105" s="81"/>
      <c r="LFN105" s="81"/>
      <c r="LFO105" s="81"/>
      <c r="LFP105" s="81"/>
      <c r="LFQ105" s="81"/>
      <c r="LFR105" s="81"/>
      <c r="LFS105" s="81"/>
      <c r="LFT105" s="81"/>
      <c r="LFU105" s="81"/>
      <c r="LFV105" s="81"/>
      <c r="LFW105" s="81"/>
      <c r="LFX105" s="81"/>
      <c r="LFY105" s="81"/>
      <c r="LFZ105" s="81"/>
      <c r="LGA105" s="81"/>
      <c r="LGB105" s="81"/>
      <c r="LGC105" s="81"/>
      <c r="LGD105" s="81"/>
      <c r="LGE105" s="81"/>
      <c r="LGF105" s="81"/>
      <c r="LGG105" s="81"/>
      <c r="LGH105" s="81"/>
      <c r="LGI105" s="81"/>
      <c r="LGJ105" s="81"/>
      <c r="LGK105" s="81"/>
      <c r="LGL105" s="81"/>
      <c r="LGM105" s="81"/>
      <c r="LGN105" s="81"/>
      <c r="LGO105" s="81"/>
      <c r="LGP105" s="81"/>
      <c r="LGQ105" s="81"/>
      <c r="LGR105" s="81"/>
      <c r="LGS105" s="81"/>
      <c r="LGT105" s="81"/>
      <c r="LGU105" s="81"/>
      <c r="LGV105" s="81"/>
      <c r="LGW105" s="81"/>
      <c r="LGX105" s="81"/>
      <c r="LGY105" s="81"/>
      <c r="LGZ105" s="81"/>
      <c r="LHA105" s="81"/>
      <c r="LHB105" s="81"/>
      <c r="LHC105" s="81"/>
      <c r="LHD105" s="81"/>
      <c r="LHE105" s="81"/>
      <c r="LHF105" s="81"/>
      <c r="LHG105" s="81"/>
      <c r="LHH105" s="81"/>
      <c r="LHI105" s="81"/>
      <c r="LHJ105" s="81"/>
      <c r="LHK105" s="81"/>
      <c r="LHL105" s="81"/>
      <c r="LHM105" s="81"/>
      <c r="LHN105" s="81"/>
      <c r="LHO105" s="81"/>
      <c r="LHP105" s="81"/>
      <c r="LHQ105" s="81"/>
      <c r="LHR105" s="81"/>
      <c r="LHS105" s="81"/>
      <c r="LHT105" s="81"/>
      <c r="LHU105" s="81"/>
      <c r="LHV105" s="81"/>
      <c r="LHW105" s="81"/>
      <c r="LHX105" s="81"/>
      <c r="LHY105" s="81"/>
      <c r="LHZ105" s="81"/>
      <c r="LIA105" s="81"/>
      <c r="LIB105" s="81"/>
      <c r="LIC105" s="81"/>
      <c r="LID105" s="81"/>
      <c r="LIE105" s="81"/>
      <c r="LIF105" s="81"/>
      <c r="LIG105" s="81"/>
      <c r="LIH105" s="81"/>
      <c r="LII105" s="81"/>
      <c r="LIJ105" s="81"/>
      <c r="LIK105" s="81"/>
      <c r="LIL105" s="81"/>
      <c r="LIM105" s="81"/>
      <c r="LIN105" s="81"/>
      <c r="LIO105" s="81"/>
      <c r="LIP105" s="81"/>
      <c r="LIQ105" s="81"/>
      <c r="LIR105" s="81"/>
      <c r="LIS105" s="81"/>
      <c r="LIT105" s="81"/>
      <c r="LIU105" s="81"/>
      <c r="LIV105" s="81"/>
      <c r="LIW105" s="81"/>
      <c r="LIX105" s="81"/>
      <c r="LIY105" s="81"/>
      <c r="LIZ105" s="81"/>
      <c r="LJA105" s="81"/>
      <c r="LJB105" s="81"/>
      <c r="LJC105" s="81"/>
      <c r="LJD105" s="81"/>
      <c r="LJE105" s="81"/>
      <c r="LJF105" s="81"/>
      <c r="LJG105" s="81"/>
      <c r="LJH105" s="81"/>
      <c r="LJI105" s="81"/>
      <c r="LJJ105" s="81"/>
      <c r="LJK105" s="81"/>
      <c r="LJL105" s="81"/>
      <c r="LJM105" s="81"/>
      <c r="LJN105" s="81"/>
      <c r="LJO105" s="81"/>
      <c r="LJP105" s="81"/>
      <c r="LJQ105" s="81"/>
      <c r="LJR105" s="81"/>
      <c r="LJS105" s="81"/>
      <c r="LJT105" s="81"/>
      <c r="LJU105" s="81"/>
      <c r="LJV105" s="81"/>
      <c r="LJW105" s="81"/>
      <c r="LJX105" s="81"/>
      <c r="LJY105" s="81"/>
      <c r="LJZ105" s="81"/>
      <c r="LKA105" s="81"/>
      <c r="LKB105" s="81"/>
      <c r="LKC105" s="81"/>
      <c r="LKD105" s="81"/>
      <c r="LKE105" s="81"/>
      <c r="LKF105" s="81"/>
      <c r="LKG105" s="81"/>
      <c r="LKH105" s="81"/>
      <c r="LKI105" s="81"/>
      <c r="LKJ105" s="81"/>
      <c r="LKK105" s="81"/>
      <c r="LKL105" s="81"/>
      <c r="LKM105" s="81"/>
      <c r="LKN105" s="81"/>
      <c r="LKO105" s="81"/>
      <c r="LKP105" s="81"/>
      <c r="LKQ105" s="81"/>
      <c r="LKR105" s="81"/>
      <c r="LKS105" s="81"/>
      <c r="LKT105" s="81"/>
      <c r="LKU105" s="81"/>
      <c r="LKV105" s="81"/>
      <c r="LKW105" s="81"/>
      <c r="LKX105" s="81"/>
      <c r="LKY105" s="81"/>
      <c r="LKZ105" s="81"/>
      <c r="LLA105" s="81"/>
      <c r="LLB105" s="81"/>
      <c r="LLC105" s="81"/>
      <c r="LLD105" s="81"/>
      <c r="LLE105" s="81"/>
      <c r="LLF105" s="81"/>
      <c r="LLG105" s="81"/>
      <c r="LLH105" s="81"/>
      <c r="LLI105" s="81"/>
      <c r="LLJ105" s="81"/>
      <c r="LLK105" s="81"/>
      <c r="LLL105" s="81"/>
      <c r="LLM105" s="81"/>
      <c r="LLN105" s="81"/>
      <c r="LLO105" s="81"/>
      <c r="LLP105" s="81"/>
      <c r="LLQ105" s="81"/>
      <c r="LLR105" s="81"/>
      <c r="LLS105" s="81"/>
      <c r="LLT105" s="81"/>
      <c r="LLU105" s="81"/>
      <c r="LLV105" s="81"/>
      <c r="LLW105" s="81"/>
      <c r="LLX105" s="81"/>
      <c r="LLY105" s="81"/>
      <c r="LLZ105" s="81"/>
      <c r="LMA105" s="81"/>
      <c r="LMB105" s="81"/>
      <c r="LMC105" s="81"/>
      <c r="LMD105" s="81"/>
      <c r="LME105" s="81"/>
      <c r="LMF105" s="81"/>
      <c r="LMG105" s="81"/>
      <c r="LMH105" s="81"/>
      <c r="LMI105" s="81"/>
      <c r="LMJ105" s="81"/>
      <c r="LMK105" s="81"/>
      <c r="LML105" s="81"/>
      <c r="LMM105" s="81"/>
      <c r="LMN105" s="81"/>
      <c r="LMO105" s="81"/>
      <c r="LMP105" s="81"/>
      <c r="LMQ105" s="81"/>
      <c r="LMR105" s="81"/>
      <c r="LMS105" s="81"/>
      <c r="LMT105" s="81"/>
      <c r="LMU105" s="81"/>
      <c r="LMV105" s="81"/>
      <c r="LMW105" s="81"/>
      <c r="LMX105" s="81"/>
      <c r="LMY105" s="81"/>
      <c r="LMZ105" s="81"/>
      <c r="LNA105" s="81"/>
      <c r="LNB105" s="81"/>
      <c r="LNC105" s="81"/>
      <c r="LND105" s="81"/>
      <c r="LNE105" s="81"/>
      <c r="LNF105" s="81"/>
      <c r="LNG105" s="81"/>
      <c r="LNH105" s="81"/>
      <c r="LNI105" s="81"/>
      <c r="LNJ105" s="81"/>
      <c r="LNK105" s="81"/>
      <c r="LNL105" s="81"/>
      <c r="LNM105" s="81"/>
      <c r="LNN105" s="81"/>
      <c r="LNO105" s="81"/>
      <c r="LNP105" s="81"/>
      <c r="LNQ105" s="81"/>
      <c r="LNR105" s="81"/>
      <c r="LNS105" s="81"/>
      <c r="LNT105" s="81"/>
      <c r="LNU105" s="81"/>
      <c r="LNV105" s="81"/>
      <c r="LNW105" s="81"/>
      <c r="LNX105" s="81"/>
      <c r="LNY105" s="81"/>
      <c r="LNZ105" s="81"/>
      <c r="LOA105" s="81"/>
      <c r="LOB105" s="81"/>
      <c r="LOC105" s="81"/>
      <c r="LOD105" s="81"/>
      <c r="LOE105" s="81"/>
      <c r="LOF105" s="81"/>
      <c r="LOG105" s="81"/>
      <c r="LOH105" s="81"/>
      <c r="LOI105" s="81"/>
      <c r="LOJ105" s="81"/>
      <c r="LOK105" s="81"/>
      <c r="LOL105" s="81"/>
      <c r="LOM105" s="81"/>
      <c r="LON105" s="81"/>
      <c r="LOO105" s="81"/>
      <c r="LOP105" s="81"/>
      <c r="LOQ105" s="81"/>
      <c r="LOR105" s="81"/>
      <c r="LOS105" s="81"/>
      <c r="LOT105" s="81"/>
      <c r="LOU105" s="81"/>
      <c r="LOV105" s="81"/>
      <c r="LOW105" s="81"/>
      <c r="LOX105" s="81"/>
      <c r="LOY105" s="81"/>
      <c r="LOZ105" s="81"/>
      <c r="LPA105" s="81"/>
      <c r="LPB105" s="81"/>
      <c r="LPC105" s="81"/>
      <c r="LPD105" s="81"/>
      <c r="LPE105" s="81"/>
      <c r="LPF105" s="81"/>
      <c r="LPG105" s="81"/>
      <c r="LPH105" s="81"/>
      <c r="LPI105" s="81"/>
      <c r="LPJ105" s="81"/>
      <c r="LPK105" s="81"/>
      <c r="LPL105" s="81"/>
      <c r="LPM105" s="81"/>
      <c r="LPN105" s="81"/>
      <c r="LPO105" s="81"/>
      <c r="LPP105" s="81"/>
      <c r="LPQ105" s="81"/>
      <c r="LPR105" s="81"/>
      <c r="LPS105" s="81"/>
      <c r="LPT105" s="81"/>
      <c r="LPU105" s="81"/>
      <c r="LPV105" s="81"/>
      <c r="LPW105" s="81"/>
      <c r="LPX105" s="81"/>
      <c r="LPY105" s="81"/>
      <c r="LPZ105" s="81"/>
      <c r="LQA105" s="81"/>
      <c r="LQB105" s="81"/>
      <c r="LQC105" s="81"/>
      <c r="LQD105" s="81"/>
      <c r="LQE105" s="81"/>
      <c r="LQF105" s="81"/>
      <c r="LQG105" s="81"/>
      <c r="LQH105" s="81"/>
      <c r="LQI105" s="81"/>
      <c r="LQJ105" s="81"/>
      <c r="LQK105" s="81"/>
      <c r="LQL105" s="81"/>
      <c r="LQM105" s="81"/>
      <c r="LQN105" s="81"/>
      <c r="LQO105" s="81"/>
      <c r="LQP105" s="81"/>
      <c r="LQQ105" s="81"/>
      <c r="LQR105" s="81"/>
      <c r="LQS105" s="81"/>
      <c r="LQT105" s="81"/>
      <c r="LQU105" s="81"/>
      <c r="LQV105" s="81"/>
      <c r="LQW105" s="81"/>
      <c r="LQX105" s="81"/>
      <c r="LQY105" s="81"/>
      <c r="LQZ105" s="81"/>
      <c r="LRA105" s="81"/>
      <c r="LRB105" s="81"/>
      <c r="LRC105" s="81"/>
      <c r="LRD105" s="81"/>
      <c r="LRE105" s="81"/>
      <c r="LRF105" s="81"/>
      <c r="LRG105" s="81"/>
      <c r="LRH105" s="81"/>
      <c r="LRI105" s="81"/>
      <c r="LRJ105" s="81"/>
      <c r="LRK105" s="81"/>
      <c r="LRL105" s="81"/>
      <c r="LRM105" s="81"/>
      <c r="LRN105" s="81"/>
      <c r="LRO105" s="81"/>
      <c r="LRP105" s="81"/>
      <c r="LRQ105" s="81"/>
      <c r="LRR105" s="81"/>
      <c r="LRS105" s="81"/>
      <c r="LRT105" s="81"/>
      <c r="LRU105" s="81"/>
      <c r="LRV105" s="81"/>
      <c r="LRW105" s="81"/>
      <c r="LRX105" s="81"/>
      <c r="LRY105" s="81"/>
      <c r="LRZ105" s="81"/>
      <c r="LSA105" s="81"/>
      <c r="LSB105" s="81"/>
      <c r="LSC105" s="81"/>
      <c r="LSD105" s="81"/>
      <c r="LSE105" s="81"/>
      <c r="LSF105" s="81"/>
      <c r="LSG105" s="81"/>
      <c r="LSH105" s="81"/>
      <c r="LSI105" s="81"/>
      <c r="LSJ105" s="81"/>
      <c r="LSK105" s="81"/>
      <c r="LSL105" s="81"/>
      <c r="LSM105" s="81"/>
      <c r="LSN105" s="81"/>
      <c r="LSO105" s="81"/>
      <c r="LSP105" s="81"/>
      <c r="LSQ105" s="81"/>
      <c r="LSR105" s="81"/>
      <c r="LSS105" s="81"/>
      <c r="LST105" s="81"/>
      <c r="LSU105" s="81"/>
      <c r="LSV105" s="81"/>
      <c r="LSW105" s="81"/>
      <c r="LSX105" s="81"/>
      <c r="LSY105" s="81"/>
      <c r="LSZ105" s="81"/>
      <c r="LTA105" s="81"/>
      <c r="LTB105" s="81"/>
      <c r="LTC105" s="81"/>
      <c r="LTD105" s="81"/>
      <c r="LTE105" s="81"/>
      <c r="LTF105" s="81"/>
      <c r="LTG105" s="81"/>
      <c r="LTH105" s="81"/>
      <c r="LTI105" s="81"/>
      <c r="LTJ105" s="81"/>
      <c r="LTK105" s="81"/>
      <c r="LTL105" s="81"/>
      <c r="LTM105" s="81"/>
      <c r="LTN105" s="81"/>
      <c r="LTO105" s="81"/>
      <c r="LTP105" s="81"/>
      <c r="LTQ105" s="81"/>
      <c r="LTR105" s="81"/>
      <c r="LTS105" s="81"/>
      <c r="LTT105" s="81"/>
      <c r="LTU105" s="81"/>
      <c r="LTV105" s="81"/>
      <c r="LTW105" s="81"/>
      <c r="LTX105" s="81"/>
      <c r="LTY105" s="81"/>
      <c r="LTZ105" s="81"/>
      <c r="LUA105" s="81"/>
      <c r="LUB105" s="81"/>
      <c r="LUC105" s="81"/>
      <c r="LUD105" s="81"/>
      <c r="LUE105" s="81"/>
      <c r="LUF105" s="81"/>
      <c r="LUG105" s="81"/>
      <c r="LUH105" s="81"/>
      <c r="LUI105" s="81"/>
      <c r="LUJ105" s="81"/>
      <c r="LUK105" s="81"/>
      <c r="LUL105" s="81"/>
      <c r="LUM105" s="81"/>
      <c r="LUN105" s="81"/>
      <c r="LUO105" s="81"/>
      <c r="LUP105" s="81"/>
      <c r="LUQ105" s="81"/>
      <c r="LUR105" s="81"/>
      <c r="LUS105" s="81"/>
      <c r="LUT105" s="81"/>
      <c r="LUU105" s="81"/>
      <c r="LUV105" s="81"/>
      <c r="LUW105" s="81"/>
      <c r="LUX105" s="81"/>
      <c r="LUY105" s="81"/>
      <c r="LUZ105" s="81"/>
      <c r="LVA105" s="81"/>
      <c r="LVB105" s="81"/>
      <c r="LVC105" s="81"/>
      <c r="LVD105" s="81"/>
      <c r="LVE105" s="81"/>
      <c r="LVF105" s="81"/>
      <c r="LVG105" s="81"/>
      <c r="LVH105" s="81"/>
      <c r="LVI105" s="81"/>
      <c r="LVJ105" s="81"/>
      <c r="LVK105" s="81"/>
      <c r="LVL105" s="81"/>
      <c r="LVM105" s="81"/>
      <c r="LVN105" s="81"/>
      <c r="LVO105" s="81"/>
      <c r="LVP105" s="81"/>
      <c r="LVQ105" s="81"/>
      <c r="LVR105" s="81"/>
      <c r="LVS105" s="81"/>
      <c r="LVT105" s="81"/>
      <c r="LVU105" s="81"/>
      <c r="LVV105" s="81"/>
      <c r="LVW105" s="81"/>
      <c r="LVX105" s="81"/>
      <c r="LVY105" s="81"/>
      <c r="LVZ105" s="81"/>
      <c r="LWA105" s="81"/>
      <c r="LWB105" s="81"/>
      <c r="LWC105" s="81"/>
      <c r="LWD105" s="81"/>
      <c r="LWE105" s="81"/>
      <c r="LWF105" s="81"/>
      <c r="LWG105" s="81"/>
      <c r="LWH105" s="81"/>
      <c r="LWI105" s="81"/>
      <c r="LWJ105" s="81"/>
      <c r="LWK105" s="81"/>
      <c r="LWL105" s="81"/>
      <c r="LWM105" s="81"/>
      <c r="LWN105" s="81"/>
      <c r="LWO105" s="81"/>
      <c r="LWP105" s="81"/>
      <c r="LWQ105" s="81"/>
      <c r="LWR105" s="81"/>
      <c r="LWS105" s="81"/>
      <c r="LWT105" s="81"/>
      <c r="LWU105" s="81"/>
      <c r="LWV105" s="81"/>
      <c r="LWW105" s="81"/>
      <c r="LWX105" s="81"/>
      <c r="LWY105" s="81"/>
      <c r="LWZ105" s="81"/>
      <c r="LXA105" s="81"/>
      <c r="LXB105" s="81"/>
      <c r="LXC105" s="81"/>
      <c r="LXD105" s="81"/>
      <c r="LXE105" s="81"/>
      <c r="LXF105" s="81"/>
      <c r="LXG105" s="81"/>
      <c r="LXH105" s="81"/>
      <c r="LXI105" s="81"/>
      <c r="LXJ105" s="81"/>
      <c r="LXK105" s="81"/>
      <c r="LXL105" s="81"/>
      <c r="LXM105" s="81"/>
      <c r="LXN105" s="81"/>
      <c r="LXO105" s="81"/>
      <c r="LXP105" s="81"/>
      <c r="LXQ105" s="81"/>
      <c r="LXR105" s="81"/>
      <c r="LXS105" s="81"/>
      <c r="LXT105" s="81"/>
      <c r="LXU105" s="81"/>
      <c r="LXV105" s="81"/>
      <c r="LXW105" s="81"/>
      <c r="LXX105" s="81"/>
      <c r="LXY105" s="81"/>
      <c r="LXZ105" s="81"/>
      <c r="LYA105" s="81"/>
      <c r="LYB105" s="81"/>
      <c r="LYC105" s="81"/>
      <c r="LYD105" s="81"/>
      <c r="LYE105" s="81"/>
      <c r="LYF105" s="81"/>
      <c r="LYG105" s="81"/>
      <c r="LYH105" s="81"/>
      <c r="LYI105" s="81"/>
      <c r="LYJ105" s="81"/>
      <c r="LYK105" s="81"/>
      <c r="LYL105" s="81"/>
      <c r="LYM105" s="81"/>
      <c r="LYN105" s="81"/>
      <c r="LYO105" s="81"/>
      <c r="LYP105" s="81"/>
      <c r="LYQ105" s="81"/>
      <c r="LYR105" s="81"/>
      <c r="LYS105" s="81"/>
      <c r="LYT105" s="81"/>
      <c r="LYU105" s="81"/>
      <c r="LYV105" s="81"/>
      <c r="LYW105" s="81"/>
      <c r="LYX105" s="81"/>
      <c r="LYY105" s="81"/>
      <c r="LYZ105" s="81"/>
      <c r="LZA105" s="81"/>
      <c r="LZB105" s="81"/>
      <c r="LZC105" s="81"/>
      <c r="LZD105" s="81"/>
      <c r="LZE105" s="81"/>
      <c r="LZF105" s="81"/>
      <c r="LZG105" s="81"/>
      <c r="LZH105" s="81"/>
      <c r="LZI105" s="81"/>
      <c r="LZJ105" s="81"/>
      <c r="LZK105" s="81"/>
      <c r="LZL105" s="81"/>
      <c r="LZM105" s="81"/>
      <c r="LZN105" s="81"/>
      <c r="LZO105" s="81"/>
      <c r="LZP105" s="81"/>
      <c r="LZQ105" s="81"/>
      <c r="LZR105" s="81"/>
      <c r="LZS105" s="81"/>
      <c r="LZT105" s="81"/>
      <c r="LZU105" s="81"/>
      <c r="LZV105" s="81"/>
      <c r="LZW105" s="81"/>
      <c r="LZX105" s="81"/>
      <c r="LZY105" s="81"/>
      <c r="LZZ105" s="81"/>
      <c r="MAA105" s="81"/>
      <c r="MAB105" s="81"/>
      <c r="MAC105" s="81"/>
      <c r="MAD105" s="81"/>
      <c r="MAE105" s="81"/>
      <c r="MAF105" s="81"/>
      <c r="MAG105" s="81"/>
      <c r="MAH105" s="81"/>
      <c r="MAI105" s="81"/>
      <c r="MAJ105" s="81"/>
      <c r="MAK105" s="81"/>
      <c r="MAL105" s="81"/>
      <c r="MAM105" s="81"/>
      <c r="MAN105" s="81"/>
      <c r="MAO105" s="81"/>
      <c r="MAP105" s="81"/>
      <c r="MAQ105" s="81"/>
      <c r="MAR105" s="81"/>
      <c r="MAS105" s="81"/>
      <c r="MAT105" s="81"/>
      <c r="MAU105" s="81"/>
      <c r="MAV105" s="81"/>
      <c r="MAW105" s="81"/>
      <c r="MAX105" s="81"/>
      <c r="MAY105" s="81"/>
      <c r="MAZ105" s="81"/>
      <c r="MBA105" s="81"/>
      <c r="MBB105" s="81"/>
      <c r="MBC105" s="81"/>
      <c r="MBD105" s="81"/>
      <c r="MBE105" s="81"/>
      <c r="MBF105" s="81"/>
      <c r="MBG105" s="81"/>
      <c r="MBH105" s="81"/>
      <c r="MBI105" s="81"/>
      <c r="MBJ105" s="81"/>
      <c r="MBK105" s="81"/>
      <c r="MBL105" s="81"/>
      <c r="MBM105" s="81"/>
      <c r="MBN105" s="81"/>
      <c r="MBO105" s="81"/>
      <c r="MBP105" s="81"/>
      <c r="MBQ105" s="81"/>
      <c r="MBR105" s="81"/>
      <c r="MBS105" s="81"/>
      <c r="MBT105" s="81"/>
      <c r="MBU105" s="81"/>
      <c r="MBV105" s="81"/>
      <c r="MBW105" s="81"/>
      <c r="MBX105" s="81"/>
      <c r="MBY105" s="81"/>
      <c r="MBZ105" s="81"/>
      <c r="MCA105" s="81"/>
      <c r="MCB105" s="81"/>
      <c r="MCC105" s="81"/>
      <c r="MCD105" s="81"/>
      <c r="MCE105" s="81"/>
      <c r="MCF105" s="81"/>
      <c r="MCG105" s="81"/>
      <c r="MCH105" s="81"/>
      <c r="MCI105" s="81"/>
      <c r="MCJ105" s="81"/>
      <c r="MCK105" s="81"/>
      <c r="MCL105" s="81"/>
      <c r="MCM105" s="81"/>
      <c r="MCN105" s="81"/>
      <c r="MCO105" s="81"/>
      <c r="MCP105" s="81"/>
      <c r="MCQ105" s="81"/>
      <c r="MCR105" s="81"/>
      <c r="MCS105" s="81"/>
      <c r="MCT105" s="81"/>
      <c r="MCU105" s="81"/>
      <c r="MCV105" s="81"/>
      <c r="MCW105" s="81"/>
      <c r="MCX105" s="81"/>
      <c r="MCY105" s="81"/>
      <c r="MCZ105" s="81"/>
      <c r="MDA105" s="81"/>
      <c r="MDB105" s="81"/>
      <c r="MDC105" s="81"/>
      <c r="MDD105" s="81"/>
      <c r="MDE105" s="81"/>
      <c r="MDF105" s="81"/>
      <c r="MDG105" s="81"/>
      <c r="MDH105" s="81"/>
      <c r="MDI105" s="81"/>
      <c r="MDJ105" s="81"/>
      <c r="MDK105" s="81"/>
      <c r="MDL105" s="81"/>
      <c r="MDM105" s="81"/>
      <c r="MDN105" s="81"/>
      <c r="MDO105" s="81"/>
      <c r="MDP105" s="81"/>
      <c r="MDQ105" s="81"/>
      <c r="MDR105" s="81"/>
      <c r="MDS105" s="81"/>
      <c r="MDT105" s="81"/>
      <c r="MDU105" s="81"/>
      <c r="MDV105" s="81"/>
      <c r="MDW105" s="81"/>
      <c r="MDX105" s="81"/>
      <c r="MDY105" s="81"/>
      <c r="MDZ105" s="81"/>
      <c r="MEA105" s="81"/>
      <c r="MEB105" s="81"/>
      <c r="MEC105" s="81"/>
      <c r="MED105" s="81"/>
      <c r="MEE105" s="81"/>
      <c r="MEF105" s="81"/>
      <c r="MEG105" s="81"/>
      <c r="MEH105" s="81"/>
      <c r="MEI105" s="81"/>
      <c r="MEJ105" s="81"/>
      <c r="MEK105" s="81"/>
      <c r="MEL105" s="81"/>
      <c r="MEM105" s="81"/>
      <c r="MEN105" s="81"/>
      <c r="MEO105" s="81"/>
      <c r="MEP105" s="81"/>
      <c r="MEQ105" s="81"/>
      <c r="MER105" s="81"/>
      <c r="MES105" s="81"/>
      <c r="MET105" s="81"/>
      <c r="MEU105" s="81"/>
      <c r="MEV105" s="81"/>
      <c r="MEW105" s="81"/>
      <c r="MEX105" s="81"/>
      <c r="MEY105" s="81"/>
      <c r="MEZ105" s="81"/>
      <c r="MFA105" s="81"/>
      <c r="MFB105" s="81"/>
      <c r="MFC105" s="81"/>
      <c r="MFD105" s="81"/>
      <c r="MFE105" s="81"/>
      <c r="MFF105" s="81"/>
      <c r="MFG105" s="81"/>
      <c r="MFH105" s="81"/>
      <c r="MFI105" s="81"/>
      <c r="MFJ105" s="81"/>
      <c r="MFK105" s="81"/>
      <c r="MFL105" s="81"/>
      <c r="MFM105" s="81"/>
      <c r="MFN105" s="81"/>
      <c r="MFO105" s="81"/>
      <c r="MFP105" s="81"/>
      <c r="MFQ105" s="81"/>
      <c r="MFR105" s="81"/>
      <c r="MFS105" s="81"/>
      <c r="MFT105" s="81"/>
      <c r="MFU105" s="81"/>
      <c r="MFV105" s="81"/>
      <c r="MFW105" s="81"/>
      <c r="MFX105" s="81"/>
      <c r="MFY105" s="81"/>
      <c r="MFZ105" s="81"/>
      <c r="MGA105" s="81"/>
      <c r="MGB105" s="81"/>
      <c r="MGC105" s="81"/>
      <c r="MGD105" s="81"/>
      <c r="MGE105" s="81"/>
      <c r="MGF105" s="81"/>
      <c r="MGG105" s="81"/>
      <c r="MGH105" s="81"/>
      <c r="MGI105" s="81"/>
      <c r="MGJ105" s="81"/>
      <c r="MGK105" s="81"/>
      <c r="MGL105" s="81"/>
      <c r="MGM105" s="81"/>
      <c r="MGN105" s="81"/>
      <c r="MGO105" s="81"/>
      <c r="MGP105" s="81"/>
      <c r="MGQ105" s="81"/>
      <c r="MGR105" s="81"/>
      <c r="MGS105" s="81"/>
      <c r="MGT105" s="81"/>
      <c r="MGU105" s="81"/>
      <c r="MGV105" s="81"/>
      <c r="MGW105" s="81"/>
      <c r="MGX105" s="81"/>
      <c r="MGY105" s="81"/>
      <c r="MGZ105" s="81"/>
      <c r="MHA105" s="81"/>
      <c r="MHB105" s="81"/>
      <c r="MHC105" s="81"/>
      <c r="MHD105" s="81"/>
      <c r="MHE105" s="81"/>
      <c r="MHF105" s="81"/>
      <c r="MHG105" s="81"/>
      <c r="MHH105" s="81"/>
      <c r="MHI105" s="81"/>
      <c r="MHJ105" s="81"/>
      <c r="MHK105" s="81"/>
      <c r="MHL105" s="81"/>
      <c r="MHM105" s="81"/>
      <c r="MHN105" s="81"/>
      <c r="MHO105" s="81"/>
      <c r="MHP105" s="81"/>
      <c r="MHQ105" s="81"/>
      <c r="MHR105" s="81"/>
      <c r="MHS105" s="81"/>
      <c r="MHT105" s="81"/>
      <c r="MHU105" s="81"/>
      <c r="MHV105" s="81"/>
      <c r="MHW105" s="81"/>
      <c r="MHX105" s="81"/>
      <c r="MHY105" s="81"/>
      <c r="MHZ105" s="81"/>
      <c r="MIA105" s="81"/>
      <c r="MIB105" s="81"/>
      <c r="MIC105" s="81"/>
      <c r="MID105" s="81"/>
      <c r="MIE105" s="81"/>
      <c r="MIF105" s="81"/>
      <c r="MIG105" s="81"/>
      <c r="MIH105" s="81"/>
      <c r="MII105" s="81"/>
      <c r="MIJ105" s="81"/>
      <c r="MIK105" s="81"/>
      <c r="MIL105" s="81"/>
      <c r="MIM105" s="81"/>
      <c r="MIN105" s="81"/>
      <c r="MIO105" s="81"/>
      <c r="MIP105" s="81"/>
      <c r="MIQ105" s="81"/>
      <c r="MIR105" s="81"/>
      <c r="MIS105" s="81"/>
      <c r="MIT105" s="81"/>
      <c r="MIU105" s="81"/>
      <c r="MIV105" s="81"/>
      <c r="MIW105" s="81"/>
      <c r="MIX105" s="81"/>
      <c r="MIY105" s="81"/>
      <c r="MIZ105" s="81"/>
      <c r="MJA105" s="81"/>
      <c r="MJB105" s="81"/>
      <c r="MJC105" s="81"/>
      <c r="MJD105" s="81"/>
      <c r="MJE105" s="81"/>
      <c r="MJF105" s="81"/>
      <c r="MJG105" s="81"/>
      <c r="MJH105" s="81"/>
      <c r="MJI105" s="81"/>
      <c r="MJJ105" s="81"/>
      <c r="MJK105" s="81"/>
      <c r="MJL105" s="81"/>
      <c r="MJM105" s="81"/>
      <c r="MJN105" s="81"/>
      <c r="MJO105" s="81"/>
      <c r="MJP105" s="81"/>
      <c r="MJQ105" s="81"/>
      <c r="MJR105" s="81"/>
      <c r="MJS105" s="81"/>
      <c r="MJT105" s="81"/>
      <c r="MJU105" s="81"/>
      <c r="MJV105" s="81"/>
      <c r="MJW105" s="81"/>
      <c r="MJX105" s="81"/>
      <c r="MJY105" s="81"/>
      <c r="MJZ105" s="81"/>
      <c r="MKA105" s="81"/>
      <c r="MKB105" s="81"/>
      <c r="MKC105" s="81"/>
      <c r="MKD105" s="81"/>
      <c r="MKE105" s="81"/>
      <c r="MKF105" s="81"/>
      <c r="MKG105" s="81"/>
      <c r="MKH105" s="81"/>
      <c r="MKI105" s="81"/>
      <c r="MKJ105" s="81"/>
      <c r="MKK105" s="81"/>
      <c r="MKL105" s="81"/>
      <c r="MKM105" s="81"/>
      <c r="MKN105" s="81"/>
      <c r="MKO105" s="81"/>
      <c r="MKP105" s="81"/>
      <c r="MKQ105" s="81"/>
      <c r="MKR105" s="81"/>
      <c r="MKS105" s="81"/>
      <c r="MKT105" s="81"/>
      <c r="MKU105" s="81"/>
      <c r="MKV105" s="81"/>
      <c r="MKW105" s="81"/>
      <c r="MKX105" s="81"/>
      <c r="MKY105" s="81"/>
      <c r="MKZ105" s="81"/>
      <c r="MLA105" s="81"/>
      <c r="MLB105" s="81"/>
      <c r="MLC105" s="81"/>
      <c r="MLD105" s="81"/>
      <c r="MLE105" s="81"/>
      <c r="MLF105" s="81"/>
      <c r="MLG105" s="81"/>
      <c r="MLH105" s="81"/>
      <c r="MLI105" s="81"/>
      <c r="MLJ105" s="81"/>
      <c r="MLK105" s="81"/>
      <c r="MLL105" s="81"/>
      <c r="MLM105" s="81"/>
      <c r="MLN105" s="81"/>
      <c r="MLO105" s="81"/>
      <c r="MLP105" s="81"/>
      <c r="MLQ105" s="81"/>
      <c r="MLR105" s="81"/>
      <c r="MLS105" s="81"/>
      <c r="MLT105" s="81"/>
      <c r="MLU105" s="81"/>
      <c r="MLV105" s="81"/>
      <c r="MLW105" s="81"/>
      <c r="MLX105" s="81"/>
      <c r="MLY105" s="81"/>
      <c r="MLZ105" s="81"/>
      <c r="MMA105" s="81"/>
      <c r="MMB105" s="81"/>
      <c r="MMC105" s="81"/>
      <c r="MMD105" s="81"/>
      <c r="MME105" s="81"/>
      <c r="MMF105" s="81"/>
      <c r="MMG105" s="81"/>
      <c r="MMH105" s="81"/>
      <c r="MMI105" s="81"/>
      <c r="MMJ105" s="81"/>
      <c r="MMK105" s="81"/>
      <c r="MML105" s="81"/>
      <c r="MMM105" s="81"/>
      <c r="MMN105" s="81"/>
      <c r="MMO105" s="81"/>
      <c r="MMP105" s="81"/>
      <c r="MMQ105" s="81"/>
      <c r="MMR105" s="81"/>
      <c r="MMS105" s="81"/>
      <c r="MMT105" s="81"/>
      <c r="MMU105" s="81"/>
      <c r="MMV105" s="81"/>
      <c r="MMW105" s="81"/>
      <c r="MMX105" s="81"/>
      <c r="MMY105" s="81"/>
      <c r="MMZ105" s="81"/>
      <c r="MNA105" s="81"/>
      <c r="MNB105" s="81"/>
      <c r="MNC105" s="81"/>
      <c r="MND105" s="81"/>
      <c r="MNE105" s="81"/>
      <c r="MNF105" s="81"/>
      <c r="MNG105" s="81"/>
      <c r="MNH105" s="81"/>
      <c r="MNI105" s="81"/>
      <c r="MNJ105" s="81"/>
      <c r="MNK105" s="81"/>
      <c r="MNL105" s="81"/>
      <c r="MNM105" s="81"/>
      <c r="MNN105" s="81"/>
      <c r="MNO105" s="81"/>
      <c r="MNP105" s="81"/>
      <c r="MNQ105" s="81"/>
      <c r="MNR105" s="81"/>
      <c r="MNS105" s="81"/>
      <c r="MNT105" s="81"/>
      <c r="MNU105" s="81"/>
      <c r="MNV105" s="81"/>
      <c r="MNW105" s="81"/>
      <c r="MNX105" s="81"/>
      <c r="MNY105" s="81"/>
      <c r="MNZ105" s="81"/>
      <c r="MOA105" s="81"/>
      <c r="MOB105" s="81"/>
      <c r="MOC105" s="81"/>
      <c r="MOD105" s="81"/>
      <c r="MOE105" s="81"/>
      <c r="MOF105" s="81"/>
      <c r="MOG105" s="81"/>
      <c r="MOH105" s="81"/>
      <c r="MOI105" s="81"/>
      <c r="MOJ105" s="81"/>
      <c r="MOK105" s="81"/>
      <c r="MOL105" s="81"/>
      <c r="MOM105" s="81"/>
      <c r="MON105" s="81"/>
      <c r="MOO105" s="81"/>
      <c r="MOP105" s="81"/>
      <c r="MOQ105" s="81"/>
      <c r="MOR105" s="81"/>
      <c r="MOS105" s="81"/>
      <c r="MOT105" s="81"/>
      <c r="MOU105" s="81"/>
      <c r="MOV105" s="81"/>
      <c r="MOW105" s="81"/>
      <c r="MOX105" s="81"/>
      <c r="MOY105" s="81"/>
      <c r="MOZ105" s="81"/>
      <c r="MPA105" s="81"/>
      <c r="MPB105" s="81"/>
      <c r="MPC105" s="81"/>
      <c r="MPD105" s="81"/>
      <c r="MPE105" s="81"/>
      <c r="MPF105" s="81"/>
      <c r="MPG105" s="81"/>
      <c r="MPH105" s="81"/>
      <c r="MPI105" s="81"/>
      <c r="MPJ105" s="81"/>
      <c r="MPK105" s="81"/>
      <c r="MPL105" s="81"/>
      <c r="MPM105" s="81"/>
      <c r="MPN105" s="81"/>
      <c r="MPO105" s="81"/>
      <c r="MPP105" s="81"/>
      <c r="MPQ105" s="81"/>
      <c r="MPR105" s="81"/>
      <c r="MPS105" s="81"/>
      <c r="MPT105" s="81"/>
      <c r="MPU105" s="81"/>
      <c r="MPV105" s="81"/>
      <c r="MPW105" s="81"/>
      <c r="MPX105" s="81"/>
      <c r="MPY105" s="81"/>
      <c r="MPZ105" s="81"/>
      <c r="MQA105" s="81"/>
      <c r="MQB105" s="81"/>
      <c r="MQC105" s="81"/>
      <c r="MQD105" s="81"/>
      <c r="MQE105" s="81"/>
      <c r="MQF105" s="81"/>
      <c r="MQG105" s="81"/>
      <c r="MQH105" s="81"/>
      <c r="MQI105" s="81"/>
      <c r="MQJ105" s="81"/>
      <c r="MQK105" s="81"/>
      <c r="MQL105" s="81"/>
      <c r="MQM105" s="81"/>
      <c r="MQN105" s="81"/>
      <c r="MQO105" s="81"/>
      <c r="MQP105" s="81"/>
      <c r="MQQ105" s="81"/>
      <c r="MQR105" s="81"/>
      <c r="MQS105" s="81"/>
      <c r="MQT105" s="81"/>
      <c r="MQU105" s="81"/>
      <c r="MQV105" s="81"/>
      <c r="MQW105" s="81"/>
      <c r="MQX105" s="81"/>
      <c r="MQY105" s="81"/>
      <c r="MQZ105" s="81"/>
      <c r="MRA105" s="81"/>
      <c r="MRB105" s="81"/>
      <c r="MRC105" s="81"/>
      <c r="MRD105" s="81"/>
      <c r="MRE105" s="81"/>
      <c r="MRF105" s="81"/>
      <c r="MRG105" s="81"/>
      <c r="MRH105" s="81"/>
      <c r="MRI105" s="81"/>
      <c r="MRJ105" s="81"/>
      <c r="MRK105" s="81"/>
      <c r="MRL105" s="81"/>
      <c r="MRM105" s="81"/>
      <c r="MRN105" s="81"/>
      <c r="MRO105" s="81"/>
      <c r="MRP105" s="81"/>
      <c r="MRQ105" s="81"/>
      <c r="MRR105" s="81"/>
      <c r="MRS105" s="81"/>
      <c r="MRT105" s="81"/>
      <c r="MRU105" s="81"/>
      <c r="MRV105" s="81"/>
      <c r="MRW105" s="81"/>
      <c r="MRX105" s="81"/>
      <c r="MRY105" s="81"/>
      <c r="MRZ105" s="81"/>
      <c r="MSA105" s="81"/>
      <c r="MSB105" s="81"/>
      <c r="MSC105" s="81"/>
      <c r="MSD105" s="81"/>
      <c r="MSE105" s="81"/>
      <c r="MSF105" s="81"/>
      <c r="MSG105" s="81"/>
      <c r="MSH105" s="81"/>
      <c r="MSI105" s="81"/>
      <c r="MSJ105" s="81"/>
      <c r="MSK105" s="81"/>
      <c r="MSL105" s="81"/>
      <c r="MSM105" s="81"/>
      <c r="MSN105" s="81"/>
      <c r="MSO105" s="81"/>
      <c r="MSP105" s="81"/>
      <c r="MSQ105" s="81"/>
      <c r="MSR105" s="81"/>
      <c r="MSS105" s="81"/>
      <c r="MST105" s="81"/>
      <c r="MSU105" s="81"/>
      <c r="MSV105" s="81"/>
      <c r="MSW105" s="81"/>
      <c r="MSX105" s="81"/>
      <c r="MSY105" s="81"/>
      <c r="MSZ105" s="81"/>
      <c r="MTA105" s="81"/>
      <c r="MTB105" s="81"/>
      <c r="MTC105" s="81"/>
      <c r="MTD105" s="81"/>
      <c r="MTE105" s="81"/>
      <c r="MTF105" s="81"/>
      <c r="MTG105" s="81"/>
      <c r="MTH105" s="81"/>
      <c r="MTI105" s="81"/>
      <c r="MTJ105" s="81"/>
      <c r="MTK105" s="81"/>
      <c r="MTL105" s="81"/>
      <c r="MTM105" s="81"/>
      <c r="MTN105" s="81"/>
      <c r="MTO105" s="81"/>
      <c r="MTP105" s="81"/>
      <c r="MTQ105" s="81"/>
      <c r="MTR105" s="81"/>
      <c r="MTS105" s="81"/>
      <c r="MTT105" s="81"/>
      <c r="MTU105" s="81"/>
      <c r="MTV105" s="81"/>
      <c r="MTW105" s="81"/>
      <c r="MTX105" s="81"/>
      <c r="MTY105" s="81"/>
      <c r="MTZ105" s="81"/>
      <c r="MUA105" s="81"/>
      <c r="MUB105" s="81"/>
      <c r="MUC105" s="81"/>
      <c r="MUD105" s="81"/>
      <c r="MUE105" s="81"/>
      <c r="MUF105" s="81"/>
      <c r="MUG105" s="81"/>
      <c r="MUH105" s="81"/>
      <c r="MUI105" s="81"/>
      <c r="MUJ105" s="81"/>
      <c r="MUK105" s="81"/>
      <c r="MUL105" s="81"/>
      <c r="MUM105" s="81"/>
      <c r="MUN105" s="81"/>
      <c r="MUO105" s="81"/>
      <c r="MUP105" s="81"/>
      <c r="MUQ105" s="81"/>
      <c r="MUR105" s="81"/>
      <c r="MUS105" s="81"/>
      <c r="MUT105" s="81"/>
      <c r="MUU105" s="81"/>
      <c r="MUV105" s="81"/>
      <c r="MUW105" s="81"/>
      <c r="MUX105" s="81"/>
      <c r="MUY105" s="81"/>
      <c r="MUZ105" s="81"/>
      <c r="MVA105" s="81"/>
      <c r="MVB105" s="81"/>
      <c r="MVC105" s="81"/>
      <c r="MVD105" s="81"/>
      <c r="MVE105" s="81"/>
      <c r="MVF105" s="81"/>
      <c r="MVG105" s="81"/>
      <c r="MVH105" s="81"/>
      <c r="MVI105" s="81"/>
      <c r="MVJ105" s="81"/>
      <c r="MVK105" s="81"/>
      <c r="MVL105" s="81"/>
      <c r="MVM105" s="81"/>
      <c r="MVN105" s="81"/>
      <c r="MVO105" s="81"/>
      <c r="MVP105" s="81"/>
      <c r="MVQ105" s="81"/>
      <c r="MVR105" s="81"/>
      <c r="MVS105" s="81"/>
      <c r="MVT105" s="81"/>
      <c r="MVU105" s="81"/>
      <c r="MVV105" s="81"/>
      <c r="MVW105" s="81"/>
      <c r="MVX105" s="81"/>
      <c r="MVY105" s="81"/>
      <c r="MVZ105" s="81"/>
      <c r="MWA105" s="81"/>
      <c r="MWB105" s="81"/>
      <c r="MWC105" s="81"/>
      <c r="MWD105" s="81"/>
      <c r="MWE105" s="81"/>
      <c r="MWF105" s="81"/>
      <c r="MWG105" s="81"/>
      <c r="MWH105" s="81"/>
      <c r="MWI105" s="81"/>
      <c r="MWJ105" s="81"/>
      <c r="MWK105" s="81"/>
      <c r="MWL105" s="81"/>
      <c r="MWM105" s="81"/>
      <c r="MWN105" s="81"/>
      <c r="MWO105" s="81"/>
      <c r="MWP105" s="81"/>
      <c r="MWQ105" s="81"/>
      <c r="MWR105" s="81"/>
      <c r="MWS105" s="81"/>
      <c r="MWT105" s="81"/>
      <c r="MWU105" s="81"/>
      <c r="MWV105" s="81"/>
      <c r="MWW105" s="81"/>
      <c r="MWX105" s="81"/>
      <c r="MWY105" s="81"/>
      <c r="MWZ105" s="81"/>
      <c r="MXA105" s="81"/>
      <c r="MXB105" s="81"/>
      <c r="MXC105" s="81"/>
      <c r="MXD105" s="81"/>
      <c r="MXE105" s="81"/>
      <c r="MXF105" s="81"/>
      <c r="MXG105" s="81"/>
      <c r="MXH105" s="81"/>
      <c r="MXI105" s="81"/>
      <c r="MXJ105" s="81"/>
      <c r="MXK105" s="81"/>
      <c r="MXL105" s="81"/>
      <c r="MXM105" s="81"/>
      <c r="MXN105" s="81"/>
      <c r="MXO105" s="81"/>
      <c r="MXP105" s="81"/>
      <c r="MXQ105" s="81"/>
      <c r="MXR105" s="81"/>
      <c r="MXS105" s="81"/>
      <c r="MXT105" s="81"/>
      <c r="MXU105" s="81"/>
      <c r="MXV105" s="81"/>
      <c r="MXW105" s="81"/>
      <c r="MXX105" s="81"/>
      <c r="MXY105" s="81"/>
      <c r="MXZ105" s="81"/>
      <c r="MYA105" s="81"/>
      <c r="MYB105" s="81"/>
      <c r="MYC105" s="81"/>
      <c r="MYD105" s="81"/>
      <c r="MYE105" s="81"/>
      <c r="MYF105" s="81"/>
      <c r="MYG105" s="81"/>
      <c r="MYH105" s="81"/>
      <c r="MYI105" s="81"/>
      <c r="MYJ105" s="81"/>
      <c r="MYK105" s="81"/>
      <c r="MYL105" s="81"/>
      <c r="MYM105" s="81"/>
      <c r="MYN105" s="81"/>
      <c r="MYO105" s="81"/>
      <c r="MYP105" s="81"/>
      <c r="MYQ105" s="81"/>
      <c r="MYR105" s="81"/>
      <c r="MYS105" s="81"/>
      <c r="MYT105" s="81"/>
      <c r="MYU105" s="81"/>
      <c r="MYV105" s="81"/>
      <c r="MYW105" s="81"/>
      <c r="MYX105" s="81"/>
      <c r="MYY105" s="81"/>
      <c r="MYZ105" s="81"/>
      <c r="MZA105" s="81"/>
      <c r="MZB105" s="81"/>
      <c r="MZC105" s="81"/>
      <c r="MZD105" s="81"/>
      <c r="MZE105" s="81"/>
      <c r="MZF105" s="81"/>
      <c r="MZG105" s="81"/>
      <c r="MZH105" s="81"/>
      <c r="MZI105" s="81"/>
      <c r="MZJ105" s="81"/>
      <c r="MZK105" s="81"/>
      <c r="MZL105" s="81"/>
      <c r="MZM105" s="81"/>
      <c r="MZN105" s="81"/>
      <c r="MZO105" s="81"/>
      <c r="MZP105" s="81"/>
      <c r="MZQ105" s="81"/>
      <c r="MZR105" s="81"/>
      <c r="MZS105" s="81"/>
      <c r="MZT105" s="81"/>
      <c r="MZU105" s="81"/>
      <c r="MZV105" s="81"/>
      <c r="MZW105" s="81"/>
      <c r="MZX105" s="81"/>
      <c r="MZY105" s="81"/>
      <c r="MZZ105" s="81"/>
      <c r="NAA105" s="81"/>
      <c r="NAB105" s="81"/>
      <c r="NAC105" s="81"/>
      <c r="NAD105" s="81"/>
      <c r="NAE105" s="81"/>
      <c r="NAF105" s="81"/>
      <c r="NAG105" s="81"/>
      <c r="NAH105" s="81"/>
      <c r="NAI105" s="81"/>
      <c r="NAJ105" s="81"/>
      <c r="NAK105" s="81"/>
      <c r="NAL105" s="81"/>
      <c r="NAM105" s="81"/>
      <c r="NAN105" s="81"/>
      <c r="NAO105" s="81"/>
      <c r="NAP105" s="81"/>
      <c r="NAQ105" s="81"/>
      <c r="NAR105" s="81"/>
      <c r="NAS105" s="81"/>
      <c r="NAT105" s="81"/>
      <c r="NAU105" s="81"/>
      <c r="NAV105" s="81"/>
      <c r="NAW105" s="81"/>
      <c r="NAX105" s="81"/>
      <c r="NAY105" s="81"/>
      <c r="NAZ105" s="81"/>
      <c r="NBA105" s="81"/>
      <c r="NBB105" s="81"/>
      <c r="NBC105" s="81"/>
      <c r="NBD105" s="81"/>
      <c r="NBE105" s="81"/>
      <c r="NBF105" s="81"/>
      <c r="NBG105" s="81"/>
      <c r="NBH105" s="81"/>
      <c r="NBI105" s="81"/>
      <c r="NBJ105" s="81"/>
      <c r="NBK105" s="81"/>
      <c r="NBL105" s="81"/>
      <c r="NBM105" s="81"/>
      <c r="NBN105" s="81"/>
      <c r="NBO105" s="81"/>
      <c r="NBP105" s="81"/>
      <c r="NBQ105" s="81"/>
      <c r="NBR105" s="81"/>
      <c r="NBS105" s="81"/>
      <c r="NBT105" s="81"/>
      <c r="NBU105" s="81"/>
      <c r="NBV105" s="81"/>
      <c r="NBW105" s="81"/>
      <c r="NBX105" s="81"/>
      <c r="NBY105" s="81"/>
      <c r="NBZ105" s="81"/>
      <c r="NCA105" s="81"/>
      <c r="NCB105" s="81"/>
      <c r="NCC105" s="81"/>
      <c r="NCD105" s="81"/>
      <c r="NCE105" s="81"/>
      <c r="NCF105" s="81"/>
      <c r="NCG105" s="81"/>
      <c r="NCH105" s="81"/>
      <c r="NCI105" s="81"/>
      <c r="NCJ105" s="81"/>
      <c r="NCK105" s="81"/>
      <c r="NCL105" s="81"/>
      <c r="NCM105" s="81"/>
      <c r="NCN105" s="81"/>
      <c r="NCO105" s="81"/>
      <c r="NCP105" s="81"/>
      <c r="NCQ105" s="81"/>
      <c r="NCR105" s="81"/>
      <c r="NCS105" s="81"/>
      <c r="NCT105" s="81"/>
      <c r="NCU105" s="81"/>
      <c r="NCV105" s="81"/>
      <c r="NCW105" s="81"/>
      <c r="NCX105" s="81"/>
      <c r="NCY105" s="81"/>
      <c r="NCZ105" s="81"/>
      <c r="NDA105" s="81"/>
      <c r="NDB105" s="81"/>
      <c r="NDC105" s="81"/>
      <c r="NDD105" s="81"/>
      <c r="NDE105" s="81"/>
      <c r="NDF105" s="81"/>
      <c r="NDG105" s="81"/>
      <c r="NDH105" s="81"/>
      <c r="NDI105" s="81"/>
      <c r="NDJ105" s="81"/>
      <c r="NDK105" s="81"/>
      <c r="NDL105" s="81"/>
      <c r="NDM105" s="81"/>
      <c r="NDN105" s="81"/>
      <c r="NDO105" s="81"/>
      <c r="NDP105" s="81"/>
      <c r="NDQ105" s="81"/>
      <c r="NDR105" s="81"/>
      <c r="NDS105" s="81"/>
      <c r="NDT105" s="81"/>
      <c r="NDU105" s="81"/>
      <c r="NDV105" s="81"/>
      <c r="NDW105" s="81"/>
      <c r="NDX105" s="81"/>
      <c r="NDY105" s="81"/>
      <c r="NDZ105" s="81"/>
      <c r="NEA105" s="81"/>
      <c r="NEB105" s="81"/>
      <c r="NEC105" s="81"/>
      <c r="NED105" s="81"/>
      <c r="NEE105" s="81"/>
      <c r="NEF105" s="81"/>
      <c r="NEG105" s="81"/>
      <c r="NEH105" s="81"/>
      <c r="NEI105" s="81"/>
      <c r="NEJ105" s="81"/>
      <c r="NEK105" s="81"/>
      <c r="NEL105" s="81"/>
      <c r="NEM105" s="81"/>
      <c r="NEN105" s="81"/>
      <c r="NEO105" s="81"/>
      <c r="NEP105" s="81"/>
      <c r="NEQ105" s="81"/>
      <c r="NER105" s="81"/>
      <c r="NES105" s="81"/>
      <c r="NET105" s="81"/>
      <c r="NEU105" s="81"/>
      <c r="NEV105" s="81"/>
      <c r="NEW105" s="81"/>
      <c r="NEX105" s="81"/>
      <c r="NEY105" s="81"/>
      <c r="NEZ105" s="81"/>
      <c r="NFA105" s="81"/>
      <c r="NFB105" s="81"/>
      <c r="NFC105" s="81"/>
      <c r="NFD105" s="81"/>
      <c r="NFE105" s="81"/>
      <c r="NFF105" s="81"/>
      <c r="NFG105" s="81"/>
      <c r="NFH105" s="81"/>
      <c r="NFI105" s="81"/>
      <c r="NFJ105" s="81"/>
      <c r="NFK105" s="81"/>
      <c r="NFL105" s="81"/>
      <c r="NFM105" s="81"/>
      <c r="NFN105" s="81"/>
      <c r="NFO105" s="81"/>
      <c r="NFP105" s="81"/>
      <c r="NFQ105" s="81"/>
      <c r="NFR105" s="81"/>
      <c r="NFS105" s="81"/>
      <c r="NFT105" s="81"/>
      <c r="NFU105" s="81"/>
      <c r="NFV105" s="81"/>
      <c r="NFW105" s="81"/>
      <c r="NFX105" s="81"/>
      <c r="NFY105" s="81"/>
      <c r="NFZ105" s="81"/>
      <c r="NGA105" s="81"/>
      <c r="NGB105" s="81"/>
      <c r="NGC105" s="81"/>
      <c r="NGD105" s="81"/>
      <c r="NGE105" s="81"/>
      <c r="NGF105" s="81"/>
      <c r="NGG105" s="81"/>
      <c r="NGH105" s="81"/>
      <c r="NGI105" s="81"/>
      <c r="NGJ105" s="81"/>
      <c r="NGK105" s="81"/>
      <c r="NGL105" s="81"/>
      <c r="NGM105" s="81"/>
      <c r="NGN105" s="81"/>
      <c r="NGO105" s="81"/>
      <c r="NGP105" s="81"/>
      <c r="NGQ105" s="81"/>
      <c r="NGR105" s="81"/>
      <c r="NGS105" s="81"/>
      <c r="NGT105" s="81"/>
      <c r="NGU105" s="81"/>
      <c r="NGV105" s="81"/>
      <c r="NGW105" s="81"/>
      <c r="NGX105" s="81"/>
      <c r="NGY105" s="81"/>
      <c r="NGZ105" s="81"/>
      <c r="NHA105" s="81"/>
      <c r="NHB105" s="81"/>
      <c r="NHC105" s="81"/>
      <c r="NHD105" s="81"/>
      <c r="NHE105" s="81"/>
      <c r="NHF105" s="81"/>
      <c r="NHG105" s="81"/>
      <c r="NHH105" s="81"/>
      <c r="NHI105" s="81"/>
      <c r="NHJ105" s="81"/>
      <c r="NHK105" s="81"/>
      <c r="NHL105" s="81"/>
      <c r="NHM105" s="81"/>
      <c r="NHN105" s="81"/>
      <c r="NHO105" s="81"/>
      <c r="NHP105" s="81"/>
      <c r="NHQ105" s="81"/>
      <c r="NHR105" s="81"/>
      <c r="NHS105" s="81"/>
      <c r="NHT105" s="81"/>
      <c r="NHU105" s="81"/>
      <c r="NHV105" s="81"/>
      <c r="NHW105" s="81"/>
      <c r="NHX105" s="81"/>
      <c r="NHY105" s="81"/>
      <c r="NHZ105" s="81"/>
      <c r="NIA105" s="81"/>
      <c r="NIB105" s="81"/>
      <c r="NIC105" s="81"/>
      <c r="NID105" s="81"/>
      <c r="NIE105" s="81"/>
      <c r="NIF105" s="81"/>
      <c r="NIG105" s="81"/>
      <c r="NIH105" s="81"/>
      <c r="NII105" s="81"/>
      <c r="NIJ105" s="81"/>
      <c r="NIK105" s="81"/>
      <c r="NIL105" s="81"/>
      <c r="NIM105" s="81"/>
      <c r="NIN105" s="81"/>
      <c r="NIO105" s="81"/>
      <c r="NIP105" s="81"/>
      <c r="NIQ105" s="81"/>
      <c r="NIR105" s="81"/>
      <c r="NIS105" s="81"/>
      <c r="NIT105" s="81"/>
      <c r="NIU105" s="81"/>
      <c r="NIV105" s="81"/>
      <c r="NIW105" s="81"/>
      <c r="NIX105" s="81"/>
      <c r="NIY105" s="81"/>
      <c r="NIZ105" s="81"/>
      <c r="NJA105" s="81"/>
      <c r="NJB105" s="81"/>
      <c r="NJC105" s="81"/>
      <c r="NJD105" s="81"/>
      <c r="NJE105" s="81"/>
      <c r="NJF105" s="81"/>
      <c r="NJG105" s="81"/>
      <c r="NJH105" s="81"/>
      <c r="NJI105" s="81"/>
      <c r="NJJ105" s="81"/>
      <c r="NJK105" s="81"/>
      <c r="NJL105" s="81"/>
      <c r="NJM105" s="81"/>
      <c r="NJN105" s="81"/>
      <c r="NJO105" s="81"/>
      <c r="NJP105" s="81"/>
      <c r="NJQ105" s="81"/>
      <c r="NJR105" s="81"/>
      <c r="NJS105" s="81"/>
      <c r="NJT105" s="81"/>
      <c r="NJU105" s="81"/>
      <c r="NJV105" s="81"/>
      <c r="NJW105" s="81"/>
      <c r="NJX105" s="81"/>
      <c r="NJY105" s="81"/>
      <c r="NJZ105" s="81"/>
      <c r="NKA105" s="81"/>
      <c r="NKB105" s="81"/>
      <c r="NKC105" s="81"/>
      <c r="NKD105" s="81"/>
      <c r="NKE105" s="81"/>
      <c r="NKF105" s="81"/>
      <c r="NKG105" s="81"/>
      <c r="NKH105" s="81"/>
      <c r="NKI105" s="81"/>
      <c r="NKJ105" s="81"/>
      <c r="NKK105" s="81"/>
      <c r="NKL105" s="81"/>
      <c r="NKM105" s="81"/>
      <c r="NKN105" s="81"/>
      <c r="NKO105" s="81"/>
      <c r="NKP105" s="81"/>
      <c r="NKQ105" s="81"/>
      <c r="NKR105" s="81"/>
      <c r="NKS105" s="81"/>
      <c r="NKT105" s="81"/>
      <c r="NKU105" s="81"/>
      <c r="NKV105" s="81"/>
      <c r="NKW105" s="81"/>
      <c r="NKX105" s="81"/>
      <c r="NKY105" s="81"/>
      <c r="NKZ105" s="81"/>
      <c r="NLA105" s="81"/>
      <c r="NLB105" s="81"/>
      <c r="NLC105" s="81"/>
      <c r="NLD105" s="81"/>
      <c r="NLE105" s="81"/>
      <c r="NLF105" s="81"/>
      <c r="NLG105" s="81"/>
      <c r="NLH105" s="81"/>
      <c r="NLI105" s="81"/>
      <c r="NLJ105" s="81"/>
      <c r="NLK105" s="81"/>
      <c r="NLL105" s="81"/>
      <c r="NLM105" s="81"/>
      <c r="NLN105" s="81"/>
      <c r="NLO105" s="81"/>
      <c r="NLP105" s="81"/>
      <c r="NLQ105" s="81"/>
      <c r="NLR105" s="81"/>
      <c r="NLS105" s="81"/>
      <c r="NLT105" s="81"/>
      <c r="NLU105" s="81"/>
      <c r="NLV105" s="81"/>
      <c r="NLW105" s="81"/>
      <c r="NLX105" s="81"/>
      <c r="NLY105" s="81"/>
      <c r="NLZ105" s="81"/>
      <c r="NMA105" s="81"/>
      <c r="NMB105" s="81"/>
      <c r="NMC105" s="81"/>
      <c r="NMD105" s="81"/>
      <c r="NME105" s="81"/>
      <c r="NMF105" s="81"/>
      <c r="NMG105" s="81"/>
      <c r="NMH105" s="81"/>
      <c r="NMI105" s="81"/>
      <c r="NMJ105" s="81"/>
      <c r="NMK105" s="81"/>
      <c r="NML105" s="81"/>
      <c r="NMM105" s="81"/>
      <c r="NMN105" s="81"/>
      <c r="NMO105" s="81"/>
      <c r="NMP105" s="81"/>
      <c r="NMQ105" s="81"/>
      <c r="NMR105" s="81"/>
      <c r="NMS105" s="81"/>
      <c r="NMT105" s="81"/>
      <c r="NMU105" s="81"/>
      <c r="NMV105" s="81"/>
      <c r="NMW105" s="81"/>
      <c r="NMX105" s="81"/>
      <c r="NMY105" s="81"/>
      <c r="NMZ105" s="81"/>
      <c r="NNA105" s="81"/>
      <c r="NNB105" s="81"/>
      <c r="NNC105" s="81"/>
      <c r="NND105" s="81"/>
      <c r="NNE105" s="81"/>
      <c r="NNF105" s="81"/>
      <c r="NNG105" s="81"/>
      <c r="NNH105" s="81"/>
      <c r="NNI105" s="81"/>
      <c r="NNJ105" s="81"/>
      <c r="NNK105" s="81"/>
      <c r="NNL105" s="81"/>
      <c r="NNM105" s="81"/>
      <c r="NNN105" s="81"/>
      <c r="NNO105" s="81"/>
      <c r="NNP105" s="81"/>
      <c r="NNQ105" s="81"/>
      <c r="NNR105" s="81"/>
      <c r="NNS105" s="81"/>
      <c r="NNT105" s="81"/>
      <c r="NNU105" s="81"/>
      <c r="NNV105" s="81"/>
      <c r="NNW105" s="81"/>
      <c r="NNX105" s="81"/>
      <c r="NNY105" s="81"/>
      <c r="NNZ105" s="81"/>
      <c r="NOA105" s="81"/>
      <c r="NOB105" s="81"/>
      <c r="NOC105" s="81"/>
      <c r="NOD105" s="81"/>
      <c r="NOE105" s="81"/>
      <c r="NOF105" s="81"/>
      <c r="NOG105" s="81"/>
      <c r="NOH105" s="81"/>
      <c r="NOI105" s="81"/>
      <c r="NOJ105" s="81"/>
      <c r="NOK105" s="81"/>
      <c r="NOL105" s="81"/>
      <c r="NOM105" s="81"/>
      <c r="NON105" s="81"/>
      <c r="NOO105" s="81"/>
      <c r="NOP105" s="81"/>
      <c r="NOQ105" s="81"/>
      <c r="NOR105" s="81"/>
      <c r="NOS105" s="81"/>
      <c r="NOT105" s="81"/>
      <c r="NOU105" s="81"/>
      <c r="NOV105" s="81"/>
      <c r="NOW105" s="81"/>
      <c r="NOX105" s="81"/>
      <c r="NOY105" s="81"/>
      <c r="NOZ105" s="81"/>
      <c r="NPA105" s="81"/>
      <c r="NPB105" s="81"/>
      <c r="NPC105" s="81"/>
      <c r="NPD105" s="81"/>
      <c r="NPE105" s="81"/>
      <c r="NPF105" s="81"/>
      <c r="NPG105" s="81"/>
      <c r="NPH105" s="81"/>
      <c r="NPI105" s="81"/>
      <c r="NPJ105" s="81"/>
      <c r="NPK105" s="81"/>
      <c r="NPL105" s="81"/>
      <c r="NPM105" s="81"/>
      <c r="NPN105" s="81"/>
      <c r="NPO105" s="81"/>
      <c r="NPP105" s="81"/>
      <c r="NPQ105" s="81"/>
      <c r="NPR105" s="81"/>
      <c r="NPS105" s="81"/>
      <c r="NPT105" s="81"/>
      <c r="NPU105" s="81"/>
      <c r="NPV105" s="81"/>
      <c r="NPW105" s="81"/>
      <c r="NPX105" s="81"/>
      <c r="NPY105" s="81"/>
      <c r="NPZ105" s="81"/>
      <c r="NQA105" s="81"/>
      <c r="NQB105" s="81"/>
      <c r="NQC105" s="81"/>
      <c r="NQD105" s="81"/>
      <c r="NQE105" s="81"/>
      <c r="NQF105" s="81"/>
      <c r="NQG105" s="81"/>
      <c r="NQH105" s="81"/>
      <c r="NQI105" s="81"/>
      <c r="NQJ105" s="81"/>
      <c r="NQK105" s="81"/>
      <c r="NQL105" s="81"/>
      <c r="NQM105" s="81"/>
      <c r="NQN105" s="81"/>
      <c r="NQO105" s="81"/>
      <c r="NQP105" s="81"/>
      <c r="NQQ105" s="81"/>
      <c r="NQR105" s="81"/>
      <c r="NQS105" s="81"/>
      <c r="NQT105" s="81"/>
      <c r="NQU105" s="81"/>
      <c r="NQV105" s="81"/>
      <c r="NQW105" s="81"/>
      <c r="NQX105" s="81"/>
      <c r="NQY105" s="81"/>
      <c r="NQZ105" s="81"/>
      <c r="NRA105" s="81"/>
      <c r="NRB105" s="81"/>
      <c r="NRC105" s="81"/>
      <c r="NRD105" s="81"/>
      <c r="NRE105" s="81"/>
      <c r="NRF105" s="81"/>
      <c r="NRG105" s="81"/>
      <c r="NRH105" s="81"/>
      <c r="NRI105" s="81"/>
      <c r="NRJ105" s="81"/>
      <c r="NRK105" s="81"/>
      <c r="NRL105" s="81"/>
      <c r="NRM105" s="81"/>
      <c r="NRN105" s="81"/>
      <c r="NRO105" s="81"/>
      <c r="NRP105" s="81"/>
      <c r="NRQ105" s="81"/>
      <c r="NRR105" s="81"/>
      <c r="NRS105" s="81"/>
      <c r="NRT105" s="81"/>
      <c r="NRU105" s="81"/>
      <c r="NRV105" s="81"/>
      <c r="NRW105" s="81"/>
      <c r="NRX105" s="81"/>
      <c r="NRY105" s="81"/>
      <c r="NRZ105" s="81"/>
      <c r="NSA105" s="81"/>
      <c r="NSB105" s="81"/>
      <c r="NSC105" s="81"/>
      <c r="NSD105" s="81"/>
      <c r="NSE105" s="81"/>
      <c r="NSF105" s="81"/>
      <c r="NSG105" s="81"/>
      <c r="NSH105" s="81"/>
      <c r="NSI105" s="81"/>
      <c r="NSJ105" s="81"/>
      <c r="NSK105" s="81"/>
      <c r="NSL105" s="81"/>
      <c r="NSM105" s="81"/>
      <c r="NSN105" s="81"/>
      <c r="NSO105" s="81"/>
      <c r="NSP105" s="81"/>
      <c r="NSQ105" s="81"/>
      <c r="NSR105" s="81"/>
      <c r="NSS105" s="81"/>
      <c r="NST105" s="81"/>
      <c r="NSU105" s="81"/>
      <c r="NSV105" s="81"/>
      <c r="NSW105" s="81"/>
      <c r="NSX105" s="81"/>
      <c r="NSY105" s="81"/>
      <c r="NSZ105" s="81"/>
      <c r="NTA105" s="81"/>
      <c r="NTB105" s="81"/>
      <c r="NTC105" s="81"/>
      <c r="NTD105" s="81"/>
      <c r="NTE105" s="81"/>
      <c r="NTF105" s="81"/>
      <c r="NTG105" s="81"/>
      <c r="NTH105" s="81"/>
      <c r="NTI105" s="81"/>
      <c r="NTJ105" s="81"/>
      <c r="NTK105" s="81"/>
      <c r="NTL105" s="81"/>
      <c r="NTM105" s="81"/>
      <c r="NTN105" s="81"/>
      <c r="NTO105" s="81"/>
      <c r="NTP105" s="81"/>
      <c r="NTQ105" s="81"/>
      <c r="NTR105" s="81"/>
      <c r="NTS105" s="81"/>
      <c r="NTT105" s="81"/>
      <c r="NTU105" s="81"/>
      <c r="NTV105" s="81"/>
      <c r="NTW105" s="81"/>
      <c r="NTX105" s="81"/>
      <c r="NTY105" s="81"/>
      <c r="NTZ105" s="81"/>
      <c r="NUA105" s="81"/>
      <c r="NUB105" s="81"/>
      <c r="NUC105" s="81"/>
      <c r="NUD105" s="81"/>
      <c r="NUE105" s="81"/>
      <c r="NUF105" s="81"/>
      <c r="NUG105" s="81"/>
      <c r="NUH105" s="81"/>
      <c r="NUI105" s="81"/>
      <c r="NUJ105" s="81"/>
      <c r="NUK105" s="81"/>
      <c r="NUL105" s="81"/>
      <c r="NUM105" s="81"/>
      <c r="NUN105" s="81"/>
      <c r="NUO105" s="81"/>
      <c r="NUP105" s="81"/>
      <c r="NUQ105" s="81"/>
      <c r="NUR105" s="81"/>
      <c r="NUS105" s="81"/>
      <c r="NUT105" s="81"/>
      <c r="NUU105" s="81"/>
      <c r="NUV105" s="81"/>
      <c r="NUW105" s="81"/>
      <c r="NUX105" s="81"/>
      <c r="NUY105" s="81"/>
      <c r="NUZ105" s="81"/>
      <c r="NVA105" s="81"/>
      <c r="NVB105" s="81"/>
      <c r="NVC105" s="81"/>
      <c r="NVD105" s="81"/>
      <c r="NVE105" s="81"/>
      <c r="NVF105" s="81"/>
      <c r="NVG105" s="81"/>
      <c r="NVH105" s="81"/>
      <c r="NVI105" s="81"/>
      <c r="NVJ105" s="81"/>
      <c r="NVK105" s="81"/>
      <c r="NVL105" s="81"/>
      <c r="NVM105" s="81"/>
      <c r="NVN105" s="81"/>
      <c r="NVO105" s="81"/>
      <c r="NVP105" s="81"/>
      <c r="NVQ105" s="81"/>
      <c r="NVR105" s="81"/>
      <c r="NVS105" s="81"/>
      <c r="NVT105" s="81"/>
      <c r="NVU105" s="81"/>
      <c r="NVV105" s="81"/>
      <c r="NVW105" s="81"/>
      <c r="NVX105" s="81"/>
      <c r="NVY105" s="81"/>
      <c r="NVZ105" s="81"/>
      <c r="NWA105" s="81"/>
      <c r="NWB105" s="81"/>
      <c r="NWC105" s="81"/>
      <c r="NWD105" s="81"/>
      <c r="NWE105" s="81"/>
      <c r="NWF105" s="81"/>
      <c r="NWG105" s="81"/>
      <c r="NWH105" s="81"/>
      <c r="NWI105" s="81"/>
      <c r="NWJ105" s="81"/>
      <c r="NWK105" s="81"/>
      <c r="NWL105" s="81"/>
      <c r="NWM105" s="81"/>
      <c r="NWN105" s="81"/>
      <c r="NWO105" s="81"/>
      <c r="NWP105" s="81"/>
      <c r="NWQ105" s="81"/>
      <c r="NWR105" s="81"/>
      <c r="NWS105" s="81"/>
      <c r="NWT105" s="81"/>
      <c r="NWU105" s="81"/>
      <c r="NWV105" s="81"/>
      <c r="NWW105" s="81"/>
      <c r="NWX105" s="81"/>
      <c r="NWY105" s="81"/>
      <c r="NWZ105" s="81"/>
      <c r="NXA105" s="81"/>
      <c r="NXB105" s="81"/>
      <c r="NXC105" s="81"/>
      <c r="NXD105" s="81"/>
      <c r="NXE105" s="81"/>
      <c r="NXF105" s="81"/>
      <c r="NXG105" s="81"/>
      <c r="NXH105" s="81"/>
      <c r="NXI105" s="81"/>
      <c r="NXJ105" s="81"/>
      <c r="NXK105" s="81"/>
      <c r="NXL105" s="81"/>
      <c r="NXM105" s="81"/>
      <c r="NXN105" s="81"/>
      <c r="NXO105" s="81"/>
      <c r="NXP105" s="81"/>
      <c r="NXQ105" s="81"/>
      <c r="NXR105" s="81"/>
      <c r="NXS105" s="81"/>
      <c r="NXT105" s="81"/>
      <c r="NXU105" s="81"/>
      <c r="NXV105" s="81"/>
      <c r="NXW105" s="81"/>
      <c r="NXX105" s="81"/>
      <c r="NXY105" s="81"/>
      <c r="NXZ105" s="81"/>
      <c r="NYA105" s="81"/>
      <c r="NYB105" s="81"/>
      <c r="NYC105" s="81"/>
      <c r="NYD105" s="81"/>
      <c r="NYE105" s="81"/>
      <c r="NYF105" s="81"/>
      <c r="NYG105" s="81"/>
      <c r="NYH105" s="81"/>
      <c r="NYI105" s="81"/>
      <c r="NYJ105" s="81"/>
      <c r="NYK105" s="81"/>
      <c r="NYL105" s="81"/>
      <c r="NYM105" s="81"/>
      <c r="NYN105" s="81"/>
      <c r="NYO105" s="81"/>
      <c r="NYP105" s="81"/>
      <c r="NYQ105" s="81"/>
      <c r="NYR105" s="81"/>
      <c r="NYS105" s="81"/>
      <c r="NYT105" s="81"/>
      <c r="NYU105" s="81"/>
      <c r="NYV105" s="81"/>
      <c r="NYW105" s="81"/>
      <c r="NYX105" s="81"/>
      <c r="NYY105" s="81"/>
      <c r="NYZ105" s="81"/>
      <c r="NZA105" s="81"/>
      <c r="NZB105" s="81"/>
      <c r="NZC105" s="81"/>
      <c r="NZD105" s="81"/>
      <c r="NZE105" s="81"/>
      <c r="NZF105" s="81"/>
      <c r="NZG105" s="81"/>
      <c r="NZH105" s="81"/>
      <c r="NZI105" s="81"/>
      <c r="NZJ105" s="81"/>
      <c r="NZK105" s="81"/>
      <c r="NZL105" s="81"/>
      <c r="NZM105" s="81"/>
      <c r="NZN105" s="81"/>
      <c r="NZO105" s="81"/>
      <c r="NZP105" s="81"/>
      <c r="NZQ105" s="81"/>
      <c r="NZR105" s="81"/>
      <c r="NZS105" s="81"/>
      <c r="NZT105" s="81"/>
      <c r="NZU105" s="81"/>
      <c r="NZV105" s="81"/>
      <c r="NZW105" s="81"/>
      <c r="NZX105" s="81"/>
      <c r="NZY105" s="81"/>
      <c r="NZZ105" s="81"/>
      <c r="OAA105" s="81"/>
      <c r="OAB105" s="81"/>
      <c r="OAC105" s="81"/>
      <c r="OAD105" s="81"/>
      <c r="OAE105" s="81"/>
      <c r="OAF105" s="81"/>
      <c r="OAG105" s="81"/>
      <c r="OAH105" s="81"/>
      <c r="OAI105" s="81"/>
      <c r="OAJ105" s="81"/>
      <c r="OAK105" s="81"/>
      <c r="OAL105" s="81"/>
      <c r="OAM105" s="81"/>
      <c r="OAN105" s="81"/>
      <c r="OAO105" s="81"/>
      <c r="OAP105" s="81"/>
      <c r="OAQ105" s="81"/>
      <c r="OAR105" s="81"/>
      <c r="OAS105" s="81"/>
      <c r="OAT105" s="81"/>
      <c r="OAU105" s="81"/>
      <c r="OAV105" s="81"/>
      <c r="OAW105" s="81"/>
      <c r="OAX105" s="81"/>
      <c r="OAY105" s="81"/>
      <c r="OAZ105" s="81"/>
      <c r="OBA105" s="81"/>
      <c r="OBB105" s="81"/>
      <c r="OBC105" s="81"/>
      <c r="OBD105" s="81"/>
      <c r="OBE105" s="81"/>
      <c r="OBF105" s="81"/>
      <c r="OBG105" s="81"/>
      <c r="OBH105" s="81"/>
      <c r="OBI105" s="81"/>
      <c r="OBJ105" s="81"/>
      <c r="OBK105" s="81"/>
      <c r="OBL105" s="81"/>
      <c r="OBM105" s="81"/>
      <c r="OBN105" s="81"/>
      <c r="OBO105" s="81"/>
      <c r="OBP105" s="81"/>
      <c r="OBQ105" s="81"/>
      <c r="OBR105" s="81"/>
      <c r="OBS105" s="81"/>
      <c r="OBT105" s="81"/>
      <c r="OBU105" s="81"/>
      <c r="OBV105" s="81"/>
      <c r="OBW105" s="81"/>
      <c r="OBX105" s="81"/>
      <c r="OBY105" s="81"/>
      <c r="OBZ105" s="81"/>
      <c r="OCA105" s="81"/>
      <c r="OCB105" s="81"/>
      <c r="OCC105" s="81"/>
      <c r="OCD105" s="81"/>
      <c r="OCE105" s="81"/>
      <c r="OCF105" s="81"/>
      <c r="OCG105" s="81"/>
      <c r="OCH105" s="81"/>
      <c r="OCI105" s="81"/>
      <c r="OCJ105" s="81"/>
      <c r="OCK105" s="81"/>
      <c r="OCL105" s="81"/>
      <c r="OCM105" s="81"/>
      <c r="OCN105" s="81"/>
      <c r="OCO105" s="81"/>
      <c r="OCP105" s="81"/>
      <c r="OCQ105" s="81"/>
      <c r="OCR105" s="81"/>
      <c r="OCS105" s="81"/>
      <c r="OCT105" s="81"/>
      <c r="OCU105" s="81"/>
      <c r="OCV105" s="81"/>
      <c r="OCW105" s="81"/>
      <c r="OCX105" s="81"/>
      <c r="OCY105" s="81"/>
      <c r="OCZ105" s="81"/>
      <c r="ODA105" s="81"/>
      <c r="ODB105" s="81"/>
      <c r="ODC105" s="81"/>
      <c r="ODD105" s="81"/>
      <c r="ODE105" s="81"/>
      <c r="ODF105" s="81"/>
      <c r="ODG105" s="81"/>
      <c r="ODH105" s="81"/>
      <c r="ODI105" s="81"/>
      <c r="ODJ105" s="81"/>
      <c r="ODK105" s="81"/>
      <c r="ODL105" s="81"/>
      <c r="ODM105" s="81"/>
      <c r="ODN105" s="81"/>
      <c r="ODO105" s="81"/>
      <c r="ODP105" s="81"/>
      <c r="ODQ105" s="81"/>
      <c r="ODR105" s="81"/>
      <c r="ODS105" s="81"/>
      <c r="ODT105" s="81"/>
      <c r="ODU105" s="81"/>
      <c r="ODV105" s="81"/>
      <c r="ODW105" s="81"/>
      <c r="ODX105" s="81"/>
      <c r="ODY105" s="81"/>
      <c r="ODZ105" s="81"/>
      <c r="OEA105" s="81"/>
      <c r="OEB105" s="81"/>
      <c r="OEC105" s="81"/>
      <c r="OED105" s="81"/>
      <c r="OEE105" s="81"/>
      <c r="OEF105" s="81"/>
      <c r="OEG105" s="81"/>
      <c r="OEH105" s="81"/>
      <c r="OEI105" s="81"/>
      <c r="OEJ105" s="81"/>
      <c r="OEK105" s="81"/>
      <c r="OEL105" s="81"/>
      <c r="OEM105" s="81"/>
      <c r="OEN105" s="81"/>
      <c r="OEO105" s="81"/>
      <c r="OEP105" s="81"/>
      <c r="OEQ105" s="81"/>
      <c r="OER105" s="81"/>
      <c r="OES105" s="81"/>
      <c r="OET105" s="81"/>
      <c r="OEU105" s="81"/>
      <c r="OEV105" s="81"/>
      <c r="OEW105" s="81"/>
      <c r="OEX105" s="81"/>
      <c r="OEY105" s="81"/>
      <c r="OEZ105" s="81"/>
      <c r="OFA105" s="81"/>
      <c r="OFB105" s="81"/>
      <c r="OFC105" s="81"/>
      <c r="OFD105" s="81"/>
      <c r="OFE105" s="81"/>
      <c r="OFF105" s="81"/>
      <c r="OFG105" s="81"/>
      <c r="OFH105" s="81"/>
      <c r="OFI105" s="81"/>
      <c r="OFJ105" s="81"/>
      <c r="OFK105" s="81"/>
      <c r="OFL105" s="81"/>
      <c r="OFM105" s="81"/>
      <c r="OFN105" s="81"/>
      <c r="OFO105" s="81"/>
      <c r="OFP105" s="81"/>
      <c r="OFQ105" s="81"/>
      <c r="OFR105" s="81"/>
      <c r="OFS105" s="81"/>
      <c r="OFT105" s="81"/>
      <c r="OFU105" s="81"/>
      <c r="OFV105" s="81"/>
      <c r="OFW105" s="81"/>
      <c r="OFX105" s="81"/>
      <c r="OFY105" s="81"/>
      <c r="OFZ105" s="81"/>
      <c r="OGA105" s="81"/>
      <c r="OGB105" s="81"/>
      <c r="OGC105" s="81"/>
      <c r="OGD105" s="81"/>
      <c r="OGE105" s="81"/>
      <c r="OGF105" s="81"/>
      <c r="OGG105" s="81"/>
      <c r="OGH105" s="81"/>
      <c r="OGI105" s="81"/>
      <c r="OGJ105" s="81"/>
      <c r="OGK105" s="81"/>
      <c r="OGL105" s="81"/>
      <c r="OGM105" s="81"/>
      <c r="OGN105" s="81"/>
      <c r="OGO105" s="81"/>
      <c r="OGP105" s="81"/>
      <c r="OGQ105" s="81"/>
      <c r="OGR105" s="81"/>
      <c r="OGS105" s="81"/>
      <c r="OGT105" s="81"/>
      <c r="OGU105" s="81"/>
      <c r="OGV105" s="81"/>
      <c r="OGW105" s="81"/>
      <c r="OGX105" s="81"/>
      <c r="OGY105" s="81"/>
      <c r="OGZ105" s="81"/>
      <c r="OHA105" s="81"/>
      <c r="OHB105" s="81"/>
      <c r="OHC105" s="81"/>
      <c r="OHD105" s="81"/>
      <c r="OHE105" s="81"/>
      <c r="OHF105" s="81"/>
      <c r="OHG105" s="81"/>
      <c r="OHH105" s="81"/>
      <c r="OHI105" s="81"/>
      <c r="OHJ105" s="81"/>
      <c r="OHK105" s="81"/>
      <c r="OHL105" s="81"/>
      <c r="OHM105" s="81"/>
      <c r="OHN105" s="81"/>
      <c r="OHO105" s="81"/>
      <c r="OHP105" s="81"/>
      <c r="OHQ105" s="81"/>
      <c r="OHR105" s="81"/>
      <c r="OHS105" s="81"/>
      <c r="OHT105" s="81"/>
      <c r="OHU105" s="81"/>
      <c r="OHV105" s="81"/>
      <c r="OHW105" s="81"/>
      <c r="OHX105" s="81"/>
      <c r="OHY105" s="81"/>
      <c r="OHZ105" s="81"/>
      <c r="OIA105" s="81"/>
      <c r="OIB105" s="81"/>
      <c r="OIC105" s="81"/>
      <c r="OID105" s="81"/>
      <c r="OIE105" s="81"/>
      <c r="OIF105" s="81"/>
      <c r="OIG105" s="81"/>
      <c r="OIH105" s="81"/>
      <c r="OII105" s="81"/>
      <c r="OIJ105" s="81"/>
      <c r="OIK105" s="81"/>
      <c r="OIL105" s="81"/>
      <c r="OIM105" s="81"/>
      <c r="OIN105" s="81"/>
      <c r="OIO105" s="81"/>
      <c r="OIP105" s="81"/>
      <c r="OIQ105" s="81"/>
      <c r="OIR105" s="81"/>
      <c r="OIS105" s="81"/>
      <c r="OIT105" s="81"/>
      <c r="OIU105" s="81"/>
      <c r="OIV105" s="81"/>
      <c r="OIW105" s="81"/>
      <c r="OIX105" s="81"/>
      <c r="OIY105" s="81"/>
      <c r="OIZ105" s="81"/>
      <c r="OJA105" s="81"/>
      <c r="OJB105" s="81"/>
      <c r="OJC105" s="81"/>
      <c r="OJD105" s="81"/>
      <c r="OJE105" s="81"/>
      <c r="OJF105" s="81"/>
      <c r="OJG105" s="81"/>
      <c r="OJH105" s="81"/>
      <c r="OJI105" s="81"/>
      <c r="OJJ105" s="81"/>
      <c r="OJK105" s="81"/>
      <c r="OJL105" s="81"/>
      <c r="OJM105" s="81"/>
      <c r="OJN105" s="81"/>
      <c r="OJO105" s="81"/>
      <c r="OJP105" s="81"/>
      <c r="OJQ105" s="81"/>
      <c r="OJR105" s="81"/>
      <c r="OJS105" s="81"/>
      <c r="OJT105" s="81"/>
      <c r="OJU105" s="81"/>
      <c r="OJV105" s="81"/>
      <c r="OJW105" s="81"/>
      <c r="OJX105" s="81"/>
      <c r="OJY105" s="81"/>
      <c r="OJZ105" s="81"/>
      <c r="OKA105" s="81"/>
      <c r="OKB105" s="81"/>
      <c r="OKC105" s="81"/>
      <c r="OKD105" s="81"/>
      <c r="OKE105" s="81"/>
      <c r="OKF105" s="81"/>
      <c r="OKG105" s="81"/>
      <c r="OKH105" s="81"/>
      <c r="OKI105" s="81"/>
      <c r="OKJ105" s="81"/>
      <c r="OKK105" s="81"/>
      <c r="OKL105" s="81"/>
      <c r="OKM105" s="81"/>
      <c r="OKN105" s="81"/>
      <c r="OKO105" s="81"/>
      <c r="OKP105" s="81"/>
      <c r="OKQ105" s="81"/>
      <c r="OKR105" s="81"/>
      <c r="OKS105" s="81"/>
      <c r="OKT105" s="81"/>
      <c r="OKU105" s="81"/>
      <c r="OKV105" s="81"/>
      <c r="OKW105" s="81"/>
      <c r="OKX105" s="81"/>
      <c r="OKY105" s="81"/>
      <c r="OKZ105" s="81"/>
      <c r="OLA105" s="81"/>
      <c r="OLB105" s="81"/>
      <c r="OLC105" s="81"/>
      <c r="OLD105" s="81"/>
      <c r="OLE105" s="81"/>
      <c r="OLF105" s="81"/>
      <c r="OLG105" s="81"/>
      <c r="OLH105" s="81"/>
      <c r="OLI105" s="81"/>
      <c r="OLJ105" s="81"/>
      <c r="OLK105" s="81"/>
      <c r="OLL105" s="81"/>
      <c r="OLM105" s="81"/>
      <c r="OLN105" s="81"/>
      <c r="OLO105" s="81"/>
      <c r="OLP105" s="81"/>
      <c r="OLQ105" s="81"/>
      <c r="OLR105" s="81"/>
      <c r="OLS105" s="81"/>
      <c r="OLT105" s="81"/>
      <c r="OLU105" s="81"/>
      <c r="OLV105" s="81"/>
      <c r="OLW105" s="81"/>
      <c r="OLX105" s="81"/>
      <c r="OLY105" s="81"/>
      <c r="OLZ105" s="81"/>
      <c r="OMA105" s="81"/>
      <c r="OMB105" s="81"/>
      <c r="OMC105" s="81"/>
      <c r="OMD105" s="81"/>
      <c r="OME105" s="81"/>
      <c r="OMF105" s="81"/>
      <c r="OMG105" s="81"/>
      <c r="OMH105" s="81"/>
      <c r="OMI105" s="81"/>
      <c r="OMJ105" s="81"/>
      <c r="OMK105" s="81"/>
      <c r="OML105" s="81"/>
      <c r="OMM105" s="81"/>
      <c r="OMN105" s="81"/>
      <c r="OMO105" s="81"/>
      <c r="OMP105" s="81"/>
      <c r="OMQ105" s="81"/>
      <c r="OMR105" s="81"/>
      <c r="OMS105" s="81"/>
      <c r="OMT105" s="81"/>
      <c r="OMU105" s="81"/>
      <c r="OMV105" s="81"/>
      <c r="OMW105" s="81"/>
      <c r="OMX105" s="81"/>
      <c r="OMY105" s="81"/>
      <c r="OMZ105" s="81"/>
      <c r="ONA105" s="81"/>
      <c r="ONB105" s="81"/>
      <c r="ONC105" s="81"/>
      <c r="OND105" s="81"/>
      <c r="ONE105" s="81"/>
      <c r="ONF105" s="81"/>
      <c r="ONG105" s="81"/>
      <c r="ONH105" s="81"/>
      <c r="ONI105" s="81"/>
      <c r="ONJ105" s="81"/>
      <c r="ONK105" s="81"/>
      <c r="ONL105" s="81"/>
      <c r="ONM105" s="81"/>
      <c r="ONN105" s="81"/>
      <c r="ONO105" s="81"/>
      <c r="ONP105" s="81"/>
      <c r="ONQ105" s="81"/>
      <c r="ONR105" s="81"/>
      <c r="ONS105" s="81"/>
      <c r="ONT105" s="81"/>
      <c r="ONU105" s="81"/>
      <c r="ONV105" s="81"/>
      <c r="ONW105" s="81"/>
      <c r="ONX105" s="81"/>
      <c r="ONY105" s="81"/>
      <c r="ONZ105" s="81"/>
      <c r="OOA105" s="81"/>
      <c r="OOB105" s="81"/>
      <c r="OOC105" s="81"/>
      <c r="OOD105" s="81"/>
      <c r="OOE105" s="81"/>
      <c r="OOF105" s="81"/>
      <c r="OOG105" s="81"/>
      <c r="OOH105" s="81"/>
      <c r="OOI105" s="81"/>
      <c r="OOJ105" s="81"/>
      <c r="OOK105" s="81"/>
      <c r="OOL105" s="81"/>
      <c r="OOM105" s="81"/>
      <c r="OON105" s="81"/>
      <c r="OOO105" s="81"/>
      <c r="OOP105" s="81"/>
      <c r="OOQ105" s="81"/>
      <c r="OOR105" s="81"/>
      <c r="OOS105" s="81"/>
      <c r="OOT105" s="81"/>
      <c r="OOU105" s="81"/>
      <c r="OOV105" s="81"/>
      <c r="OOW105" s="81"/>
      <c r="OOX105" s="81"/>
      <c r="OOY105" s="81"/>
      <c r="OOZ105" s="81"/>
      <c r="OPA105" s="81"/>
      <c r="OPB105" s="81"/>
      <c r="OPC105" s="81"/>
      <c r="OPD105" s="81"/>
      <c r="OPE105" s="81"/>
      <c r="OPF105" s="81"/>
      <c r="OPG105" s="81"/>
      <c r="OPH105" s="81"/>
      <c r="OPI105" s="81"/>
      <c r="OPJ105" s="81"/>
      <c r="OPK105" s="81"/>
      <c r="OPL105" s="81"/>
      <c r="OPM105" s="81"/>
      <c r="OPN105" s="81"/>
      <c r="OPO105" s="81"/>
      <c r="OPP105" s="81"/>
      <c r="OPQ105" s="81"/>
      <c r="OPR105" s="81"/>
      <c r="OPS105" s="81"/>
      <c r="OPT105" s="81"/>
      <c r="OPU105" s="81"/>
      <c r="OPV105" s="81"/>
      <c r="OPW105" s="81"/>
      <c r="OPX105" s="81"/>
      <c r="OPY105" s="81"/>
      <c r="OPZ105" s="81"/>
      <c r="OQA105" s="81"/>
      <c r="OQB105" s="81"/>
      <c r="OQC105" s="81"/>
      <c r="OQD105" s="81"/>
      <c r="OQE105" s="81"/>
      <c r="OQF105" s="81"/>
      <c r="OQG105" s="81"/>
      <c r="OQH105" s="81"/>
      <c r="OQI105" s="81"/>
      <c r="OQJ105" s="81"/>
      <c r="OQK105" s="81"/>
      <c r="OQL105" s="81"/>
      <c r="OQM105" s="81"/>
      <c r="OQN105" s="81"/>
      <c r="OQO105" s="81"/>
      <c r="OQP105" s="81"/>
      <c r="OQQ105" s="81"/>
      <c r="OQR105" s="81"/>
      <c r="OQS105" s="81"/>
      <c r="OQT105" s="81"/>
      <c r="OQU105" s="81"/>
      <c r="OQV105" s="81"/>
      <c r="OQW105" s="81"/>
      <c r="OQX105" s="81"/>
      <c r="OQY105" s="81"/>
      <c r="OQZ105" s="81"/>
      <c r="ORA105" s="81"/>
      <c r="ORB105" s="81"/>
      <c r="ORC105" s="81"/>
      <c r="ORD105" s="81"/>
      <c r="ORE105" s="81"/>
      <c r="ORF105" s="81"/>
      <c r="ORG105" s="81"/>
      <c r="ORH105" s="81"/>
      <c r="ORI105" s="81"/>
      <c r="ORJ105" s="81"/>
      <c r="ORK105" s="81"/>
      <c r="ORL105" s="81"/>
      <c r="ORM105" s="81"/>
      <c r="ORN105" s="81"/>
      <c r="ORO105" s="81"/>
      <c r="ORP105" s="81"/>
      <c r="ORQ105" s="81"/>
      <c r="ORR105" s="81"/>
      <c r="ORS105" s="81"/>
      <c r="ORT105" s="81"/>
      <c r="ORU105" s="81"/>
      <c r="ORV105" s="81"/>
      <c r="ORW105" s="81"/>
      <c r="ORX105" s="81"/>
      <c r="ORY105" s="81"/>
      <c r="ORZ105" s="81"/>
      <c r="OSA105" s="81"/>
      <c r="OSB105" s="81"/>
      <c r="OSC105" s="81"/>
      <c r="OSD105" s="81"/>
      <c r="OSE105" s="81"/>
      <c r="OSF105" s="81"/>
      <c r="OSG105" s="81"/>
      <c r="OSH105" s="81"/>
      <c r="OSI105" s="81"/>
      <c r="OSJ105" s="81"/>
      <c r="OSK105" s="81"/>
      <c r="OSL105" s="81"/>
      <c r="OSM105" s="81"/>
      <c r="OSN105" s="81"/>
      <c r="OSO105" s="81"/>
      <c r="OSP105" s="81"/>
      <c r="OSQ105" s="81"/>
      <c r="OSR105" s="81"/>
      <c r="OSS105" s="81"/>
      <c r="OST105" s="81"/>
      <c r="OSU105" s="81"/>
      <c r="OSV105" s="81"/>
      <c r="OSW105" s="81"/>
      <c r="OSX105" s="81"/>
      <c r="OSY105" s="81"/>
      <c r="OSZ105" s="81"/>
      <c r="OTA105" s="81"/>
      <c r="OTB105" s="81"/>
      <c r="OTC105" s="81"/>
      <c r="OTD105" s="81"/>
      <c r="OTE105" s="81"/>
      <c r="OTF105" s="81"/>
      <c r="OTG105" s="81"/>
      <c r="OTH105" s="81"/>
      <c r="OTI105" s="81"/>
      <c r="OTJ105" s="81"/>
      <c r="OTK105" s="81"/>
      <c r="OTL105" s="81"/>
      <c r="OTM105" s="81"/>
      <c r="OTN105" s="81"/>
      <c r="OTO105" s="81"/>
      <c r="OTP105" s="81"/>
      <c r="OTQ105" s="81"/>
      <c r="OTR105" s="81"/>
      <c r="OTS105" s="81"/>
      <c r="OTT105" s="81"/>
      <c r="OTU105" s="81"/>
      <c r="OTV105" s="81"/>
      <c r="OTW105" s="81"/>
      <c r="OTX105" s="81"/>
      <c r="OTY105" s="81"/>
      <c r="OTZ105" s="81"/>
      <c r="OUA105" s="81"/>
      <c r="OUB105" s="81"/>
      <c r="OUC105" s="81"/>
      <c r="OUD105" s="81"/>
      <c r="OUE105" s="81"/>
      <c r="OUF105" s="81"/>
      <c r="OUG105" s="81"/>
      <c r="OUH105" s="81"/>
      <c r="OUI105" s="81"/>
      <c r="OUJ105" s="81"/>
      <c r="OUK105" s="81"/>
      <c r="OUL105" s="81"/>
      <c r="OUM105" s="81"/>
      <c r="OUN105" s="81"/>
      <c r="OUO105" s="81"/>
      <c r="OUP105" s="81"/>
      <c r="OUQ105" s="81"/>
      <c r="OUR105" s="81"/>
      <c r="OUS105" s="81"/>
      <c r="OUT105" s="81"/>
      <c r="OUU105" s="81"/>
      <c r="OUV105" s="81"/>
      <c r="OUW105" s="81"/>
      <c r="OUX105" s="81"/>
      <c r="OUY105" s="81"/>
      <c r="OUZ105" s="81"/>
      <c r="OVA105" s="81"/>
      <c r="OVB105" s="81"/>
      <c r="OVC105" s="81"/>
      <c r="OVD105" s="81"/>
      <c r="OVE105" s="81"/>
      <c r="OVF105" s="81"/>
      <c r="OVG105" s="81"/>
      <c r="OVH105" s="81"/>
      <c r="OVI105" s="81"/>
      <c r="OVJ105" s="81"/>
      <c r="OVK105" s="81"/>
      <c r="OVL105" s="81"/>
      <c r="OVM105" s="81"/>
      <c r="OVN105" s="81"/>
      <c r="OVO105" s="81"/>
      <c r="OVP105" s="81"/>
      <c r="OVQ105" s="81"/>
      <c r="OVR105" s="81"/>
      <c r="OVS105" s="81"/>
      <c r="OVT105" s="81"/>
      <c r="OVU105" s="81"/>
      <c r="OVV105" s="81"/>
      <c r="OVW105" s="81"/>
      <c r="OVX105" s="81"/>
      <c r="OVY105" s="81"/>
      <c r="OVZ105" s="81"/>
      <c r="OWA105" s="81"/>
      <c r="OWB105" s="81"/>
      <c r="OWC105" s="81"/>
      <c r="OWD105" s="81"/>
      <c r="OWE105" s="81"/>
      <c r="OWF105" s="81"/>
      <c r="OWG105" s="81"/>
      <c r="OWH105" s="81"/>
      <c r="OWI105" s="81"/>
      <c r="OWJ105" s="81"/>
      <c r="OWK105" s="81"/>
      <c r="OWL105" s="81"/>
      <c r="OWM105" s="81"/>
      <c r="OWN105" s="81"/>
      <c r="OWO105" s="81"/>
      <c r="OWP105" s="81"/>
      <c r="OWQ105" s="81"/>
      <c r="OWR105" s="81"/>
      <c r="OWS105" s="81"/>
      <c r="OWT105" s="81"/>
      <c r="OWU105" s="81"/>
      <c r="OWV105" s="81"/>
      <c r="OWW105" s="81"/>
      <c r="OWX105" s="81"/>
      <c r="OWY105" s="81"/>
      <c r="OWZ105" s="81"/>
      <c r="OXA105" s="81"/>
      <c r="OXB105" s="81"/>
      <c r="OXC105" s="81"/>
      <c r="OXD105" s="81"/>
      <c r="OXE105" s="81"/>
      <c r="OXF105" s="81"/>
      <c r="OXG105" s="81"/>
      <c r="OXH105" s="81"/>
      <c r="OXI105" s="81"/>
      <c r="OXJ105" s="81"/>
      <c r="OXK105" s="81"/>
      <c r="OXL105" s="81"/>
      <c r="OXM105" s="81"/>
      <c r="OXN105" s="81"/>
      <c r="OXO105" s="81"/>
      <c r="OXP105" s="81"/>
      <c r="OXQ105" s="81"/>
      <c r="OXR105" s="81"/>
      <c r="OXS105" s="81"/>
      <c r="OXT105" s="81"/>
      <c r="OXU105" s="81"/>
      <c r="OXV105" s="81"/>
      <c r="OXW105" s="81"/>
      <c r="OXX105" s="81"/>
      <c r="OXY105" s="81"/>
      <c r="OXZ105" s="81"/>
      <c r="OYA105" s="81"/>
      <c r="OYB105" s="81"/>
      <c r="OYC105" s="81"/>
      <c r="OYD105" s="81"/>
      <c r="OYE105" s="81"/>
      <c r="OYF105" s="81"/>
      <c r="OYG105" s="81"/>
      <c r="OYH105" s="81"/>
      <c r="OYI105" s="81"/>
      <c r="OYJ105" s="81"/>
      <c r="OYK105" s="81"/>
      <c r="OYL105" s="81"/>
      <c r="OYM105" s="81"/>
      <c r="OYN105" s="81"/>
      <c r="OYO105" s="81"/>
      <c r="OYP105" s="81"/>
      <c r="OYQ105" s="81"/>
      <c r="OYR105" s="81"/>
      <c r="OYS105" s="81"/>
      <c r="OYT105" s="81"/>
      <c r="OYU105" s="81"/>
      <c r="OYV105" s="81"/>
      <c r="OYW105" s="81"/>
      <c r="OYX105" s="81"/>
      <c r="OYY105" s="81"/>
      <c r="OYZ105" s="81"/>
      <c r="OZA105" s="81"/>
      <c r="OZB105" s="81"/>
      <c r="OZC105" s="81"/>
      <c r="OZD105" s="81"/>
      <c r="OZE105" s="81"/>
      <c r="OZF105" s="81"/>
      <c r="OZG105" s="81"/>
      <c r="OZH105" s="81"/>
      <c r="OZI105" s="81"/>
      <c r="OZJ105" s="81"/>
      <c r="OZK105" s="81"/>
      <c r="OZL105" s="81"/>
      <c r="OZM105" s="81"/>
      <c r="OZN105" s="81"/>
      <c r="OZO105" s="81"/>
      <c r="OZP105" s="81"/>
      <c r="OZQ105" s="81"/>
      <c r="OZR105" s="81"/>
      <c r="OZS105" s="81"/>
      <c r="OZT105" s="81"/>
      <c r="OZU105" s="81"/>
      <c r="OZV105" s="81"/>
      <c r="OZW105" s="81"/>
      <c r="OZX105" s="81"/>
      <c r="OZY105" s="81"/>
      <c r="OZZ105" s="81"/>
      <c r="PAA105" s="81"/>
      <c r="PAB105" s="81"/>
      <c r="PAC105" s="81"/>
      <c r="PAD105" s="81"/>
      <c r="PAE105" s="81"/>
      <c r="PAF105" s="81"/>
      <c r="PAG105" s="81"/>
      <c r="PAH105" s="81"/>
      <c r="PAI105" s="81"/>
      <c r="PAJ105" s="81"/>
      <c r="PAK105" s="81"/>
      <c r="PAL105" s="81"/>
      <c r="PAM105" s="81"/>
      <c r="PAN105" s="81"/>
      <c r="PAO105" s="81"/>
      <c r="PAP105" s="81"/>
      <c r="PAQ105" s="81"/>
      <c r="PAR105" s="81"/>
      <c r="PAS105" s="81"/>
      <c r="PAT105" s="81"/>
      <c r="PAU105" s="81"/>
      <c r="PAV105" s="81"/>
      <c r="PAW105" s="81"/>
      <c r="PAX105" s="81"/>
      <c r="PAY105" s="81"/>
      <c r="PAZ105" s="81"/>
      <c r="PBA105" s="81"/>
      <c r="PBB105" s="81"/>
      <c r="PBC105" s="81"/>
      <c r="PBD105" s="81"/>
      <c r="PBE105" s="81"/>
      <c r="PBF105" s="81"/>
      <c r="PBG105" s="81"/>
      <c r="PBH105" s="81"/>
      <c r="PBI105" s="81"/>
      <c r="PBJ105" s="81"/>
      <c r="PBK105" s="81"/>
      <c r="PBL105" s="81"/>
      <c r="PBM105" s="81"/>
      <c r="PBN105" s="81"/>
      <c r="PBO105" s="81"/>
      <c r="PBP105" s="81"/>
      <c r="PBQ105" s="81"/>
      <c r="PBR105" s="81"/>
      <c r="PBS105" s="81"/>
      <c r="PBT105" s="81"/>
      <c r="PBU105" s="81"/>
      <c r="PBV105" s="81"/>
      <c r="PBW105" s="81"/>
      <c r="PBX105" s="81"/>
      <c r="PBY105" s="81"/>
      <c r="PBZ105" s="81"/>
      <c r="PCA105" s="81"/>
      <c r="PCB105" s="81"/>
      <c r="PCC105" s="81"/>
      <c r="PCD105" s="81"/>
      <c r="PCE105" s="81"/>
      <c r="PCF105" s="81"/>
      <c r="PCG105" s="81"/>
      <c r="PCH105" s="81"/>
      <c r="PCI105" s="81"/>
      <c r="PCJ105" s="81"/>
      <c r="PCK105" s="81"/>
      <c r="PCL105" s="81"/>
      <c r="PCM105" s="81"/>
      <c r="PCN105" s="81"/>
      <c r="PCO105" s="81"/>
      <c r="PCP105" s="81"/>
      <c r="PCQ105" s="81"/>
      <c r="PCR105" s="81"/>
      <c r="PCS105" s="81"/>
      <c r="PCT105" s="81"/>
      <c r="PCU105" s="81"/>
      <c r="PCV105" s="81"/>
      <c r="PCW105" s="81"/>
      <c r="PCX105" s="81"/>
      <c r="PCY105" s="81"/>
      <c r="PCZ105" s="81"/>
      <c r="PDA105" s="81"/>
      <c r="PDB105" s="81"/>
      <c r="PDC105" s="81"/>
      <c r="PDD105" s="81"/>
      <c r="PDE105" s="81"/>
      <c r="PDF105" s="81"/>
      <c r="PDG105" s="81"/>
      <c r="PDH105" s="81"/>
      <c r="PDI105" s="81"/>
      <c r="PDJ105" s="81"/>
      <c r="PDK105" s="81"/>
      <c r="PDL105" s="81"/>
      <c r="PDM105" s="81"/>
      <c r="PDN105" s="81"/>
      <c r="PDO105" s="81"/>
      <c r="PDP105" s="81"/>
      <c r="PDQ105" s="81"/>
      <c r="PDR105" s="81"/>
      <c r="PDS105" s="81"/>
      <c r="PDT105" s="81"/>
      <c r="PDU105" s="81"/>
      <c r="PDV105" s="81"/>
      <c r="PDW105" s="81"/>
      <c r="PDX105" s="81"/>
      <c r="PDY105" s="81"/>
      <c r="PDZ105" s="81"/>
      <c r="PEA105" s="81"/>
      <c r="PEB105" s="81"/>
      <c r="PEC105" s="81"/>
      <c r="PED105" s="81"/>
      <c r="PEE105" s="81"/>
      <c r="PEF105" s="81"/>
      <c r="PEG105" s="81"/>
      <c r="PEH105" s="81"/>
      <c r="PEI105" s="81"/>
      <c r="PEJ105" s="81"/>
      <c r="PEK105" s="81"/>
      <c r="PEL105" s="81"/>
      <c r="PEM105" s="81"/>
      <c r="PEN105" s="81"/>
      <c r="PEO105" s="81"/>
      <c r="PEP105" s="81"/>
      <c r="PEQ105" s="81"/>
      <c r="PER105" s="81"/>
      <c r="PES105" s="81"/>
      <c r="PET105" s="81"/>
      <c r="PEU105" s="81"/>
      <c r="PEV105" s="81"/>
      <c r="PEW105" s="81"/>
      <c r="PEX105" s="81"/>
      <c r="PEY105" s="81"/>
      <c r="PEZ105" s="81"/>
      <c r="PFA105" s="81"/>
      <c r="PFB105" s="81"/>
      <c r="PFC105" s="81"/>
      <c r="PFD105" s="81"/>
      <c r="PFE105" s="81"/>
      <c r="PFF105" s="81"/>
      <c r="PFG105" s="81"/>
      <c r="PFH105" s="81"/>
      <c r="PFI105" s="81"/>
      <c r="PFJ105" s="81"/>
      <c r="PFK105" s="81"/>
      <c r="PFL105" s="81"/>
      <c r="PFM105" s="81"/>
      <c r="PFN105" s="81"/>
      <c r="PFO105" s="81"/>
      <c r="PFP105" s="81"/>
      <c r="PFQ105" s="81"/>
      <c r="PFR105" s="81"/>
      <c r="PFS105" s="81"/>
      <c r="PFT105" s="81"/>
      <c r="PFU105" s="81"/>
      <c r="PFV105" s="81"/>
      <c r="PFW105" s="81"/>
      <c r="PFX105" s="81"/>
      <c r="PFY105" s="81"/>
      <c r="PFZ105" s="81"/>
      <c r="PGA105" s="81"/>
      <c r="PGB105" s="81"/>
      <c r="PGC105" s="81"/>
      <c r="PGD105" s="81"/>
      <c r="PGE105" s="81"/>
      <c r="PGF105" s="81"/>
      <c r="PGG105" s="81"/>
      <c r="PGH105" s="81"/>
      <c r="PGI105" s="81"/>
      <c r="PGJ105" s="81"/>
      <c r="PGK105" s="81"/>
      <c r="PGL105" s="81"/>
      <c r="PGM105" s="81"/>
      <c r="PGN105" s="81"/>
      <c r="PGO105" s="81"/>
      <c r="PGP105" s="81"/>
      <c r="PGQ105" s="81"/>
      <c r="PGR105" s="81"/>
      <c r="PGS105" s="81"/>
      <c r="PGT105" s="81"/>
      <c r="PGU105" s="81"/>
      <c r="PGV105" s="81"/>
      <c r="PGW105" s="81"/>
      <c r="PGX105" s="81"/>
      <c r="PGY105" s="81"/>
      <c r="PGZ105" s="81"/>
      <c r="PHA105" s="81"/>
      <c r="PHB105" s="81"/>
      <c r="PHC105" s="81"/>
      <c r="PHD105" s="81"/>
      <c r="PHE105" s="81"/>
      <c r="PHF105" s="81"/>
      <c r="PHG105" s="81"/>
      <c r="PHH105" s="81"/>
      <c r="PHI105" s="81"/>
      <c r="PHJ105" s="81"/>
      <c r="PHK105" s="81"/>
      <c r="PHL105" s="81"/>
      <c r="PHM105" s="81"/>
      <c r="PHN105" s="81"/>
      <c r="PHO105" s="81"/>
      <c r="PHP105" s="81"/>
      <c r="PHQ105" s="81"/>
      <c r="PHR105" s="81"/>
      <c r="PHS105" s="81"/>
      <c r="PHT105" s="81"/>
      <c r="PHU105" s="81"/>
      <c r="PHV105" s="81"/>
      <c r="PHW105" s="81"/>
      <c r="PHX105" s="81"/>
      <c r="PHY105" s="81"/>
      <c r="PHZ105" s="81"/>
      <c r="PIA105" s="81"/>
      <c r="PIB105" s="81"/>
      <c r="PIC105" s="81"/>
      <c r="PID105" s="81"/>
      <c r="PIE105" s="81"/>
      <c r="PIF105" s="81"/>
      <c r="PIG105" s="81"/>
      <c r="PIH105" s="81"/>
      <c r="PII105" s="81"/>
      <c r="PIJ105" s="81"/>
      <c r="PIK105" s="81"/>
      <c r="PIL105" s="81"/>
      <c r="PIM105" s="81"/>
      <c r="PIN105" s="81"/>
      <c r="PIO105" s="81"/>
      <c r="PIP105" s="81"/>
      <c r="PIQ105" s="81"/>
      <c r="PIR105" s="81"/>
      <c r="PIS105" s="81"/>
      <c r="PIT105" s="81"/>
      <c r="PIU105" s="81"/>
      <c r="PIV105" s="81"/>
      <c r="PIW105" s="81"/>
      <c r="PIX105" s="81"/>
      <c r="PIY105" s="81"/>
      <c r="PIZ105" s="81"/>
      <c r="PJA105" s="81"/>
      <c r="PJB105" s="81"/>
      <c r="PJC105" s="81"/>
      <c r="PJD105" s="81"/>
      <c r="PJE105" s="81"/>
      <c r="PJF105" s="81"/>
      <c r="PJG105" s="81"/>
      <c r="PJH105" s="81"/>
      <c r="PJI105" s="81"/>
      <c r="PJJ105" s="81"/>
      <c r="PJK105" s="81"/>
      <c r="PJL105" s="81"/>
      <c r="PJM105" s="81"/>
      <c r="PJN105" s="81"/>
      <c r="PJO105" s="81"/>
      <c r="PJP105" s="81"/>
      <c r="PJQ105" s="81"/>
      <c r="PJR105" s="81"/>
      <c r="PJS105" s="81"/>
      <c r="PJT105" s="81"/>
      <c r="PJU105" s="81"/>
      <c r="PJV105" s="81"/>
      <c r="PJW105" s="81"/>
      <c r="PJX105" s="81"/>
      <c r="PJY105" s="81"/>
      <c r="PJZ105" s="81"/>
      <c r="PKA105" s="81"/>
      <c r="PKB105" s="81"/>
      <c r="PKC105" s="81"/>
      <c r="PKD105" s="81"/>
      <c r="PKE105" s="81"/>
      <c r="PKF105" s="81"/>
      <c r="PKG105" s="81"/>
      <c r="PKH105" s="81"/>
      <c r="PKI105" s="81"/>
      <c r="PKJ105" s="81"/>
      <c r="PKK105" s="81"/>
      <c r="PKL105" s="81"/>
      <c r="PKM105" s="81"/>
      <c r="PKN105" s="81"/>
      <c r="PKO105" s="81"/>
      <c r="PKP105" s="81"/>
      <c r="PKQ105" s="81"/>
      <c r="PKR105" s="81"/>
      <c r="PKS105" s="81"/>
      <c r="PKT105" s="81"/>
      <c r="PKU105" s="81"/>
      <c r="PKV105" s="81"/>
      <c r="PKW105" s="81"/>
      <c r="PKX105" s="81"/>
      <c r="PKY105" s="81"/>
      <c r="PKZ105" s="81"/>
      <c r="PLA105" s="81"/>
      <c r="PLB105" s="81"/>
      <c r="PLC105" s="81"/>
      <c r="PLD105" s="81"/>
      <c r="PLE105" s="81"/>
      <c r="PLF105" s="81"/>
      <c r="PLG105" s="81"/>
      <c r="PLH105" s="81"/>
      <c r="PLI105" s="81"/>
      <c r="PLJ105" s="81"/>
      <c r="PLK105" s="81"/>
      <c r="PLL105" s="81"/>
      <c r="PLM105" s="81"/>
      <c r="PLN105" s="81"/>
      <c r="PLO105" s="81"/>
      <c r="PLP105" s="81"/>
      <c r="PLQ105" s="81"/>
      <c r="PLR105" s="81"/>
      <c r="PLS105" s="81"/>
      <c r="PLT105" s="81"/>
      <c r="PLU105" s="81"/>
      <c r="PLV105" s="81"/>
      <c r="PLW105" s="81"/>
      <c r="PLX105" s="81"/>
      <c r="PLY105" s="81"/>
      <c r="PLZ105" s="81"/>
      <c r="PMA105" s="81"/>
      <c r="PMB105" s="81"/>
      <c r="PMC105" s="81"/>
      <c r="PMD105" s="81"/>
      <c r="PME105" s="81"/>
      <c r="PMF105" s="81"/>
      <c r="PMG105" s="81"/>
      <c r="PMH105" s="81"/>
      <c r="PMI105" s="81"/>
      <c r="PMJ105" s="81"/>
      <c r="PMK105" s="81"/>
      <c r="PML105" s="81"/>
      <c r="PMM105" s="81"/>
      <c r="PMN105" s="81"/>
      <c r="PMO105" s="81"/>
      <c r="PMP105" s="81"/>
      <c r="PMQ105" s="81"/>
      <c r="PMR105" s="81"/>
      <c r="PMS105" s="81"/>
      <c r="PMT105" s="81"/>
      <c r="PMU105" s="81"/>
      <c r="PMV105" s="81"/>
      <c r="PMW105" s="81"/>
      <c r="PMX105" s="81"/>
      <c r="PMY105" s="81"/>
      <c r="PMZ105" s="81"/>
      <c r="PNA105" s="81"/>
      <c r="PNB105" s="81"/>
      <c r="PNC105" s="81"/>
      <c r="PND105" s="81"/>
      <c r="PNE105" s="81"/>
      <c r="PNF105" s="81"/>
      <c r="PNG105" s="81"/>
      <c r="PNH105" s="81"/>
      <c r="PNI105" s="81"/>
      <c r="PNJ105" s="81"/>
      <c r="PNK105" s="81"/>
      <c r="PNL105" s="81"/>
      <c r="PNM105" s="81"/>
      <c r="PNN105" s="81"/>
      <c r="PNO105" s="81"/>
      <c r="PNP105" s="81"/>
      <c r="PNQ105" s="81"/>
      <c r="PNR105" s="81"/>
      <c r="PNS105" s="81"/>
      <c r="PNT105" s="81"/>
      <c r="PNU105" s="81"/>
      <c r="PNV105" s="81"/>
      <c r="PNW105" s="81"/>
      <c r="PNX105" s="81"/>
      <c r="PNY105" s="81"/>
      <c r="PNZ105" s="81"/>
      <c r="POA105" s="81"/>
      <c r="POB105" s="81"/>
      <c r="POC105" s="81"/>
      <c r="POD105" s="81"/>
      <c r="POE105" s="81"/>
      <c r="POF105" s="81"/>
      <c r="POG105" s="81"/>
      <c r="POH105" s="81"/>
      <c r="POI105" s="81"/>
      <c r="POJ105" s="81"/>
      <c r="POK105" s="81"/>
      <c r="POL105" s="81"/>
      <c r="POM105" s="81"/>
      <c r="PON105" s="81"/>
      <c r="POO105" s="81"/>
      <c r="POP105" s="81"/>
      <c r="POQ105" s="81"/>
      <c r="POR105" s="81"/>
      <c r="POS105" s="81"/>
      <c r="POT105" s="81"/>
      <c r="POU105" s="81"/>
      <c r="POV105" s="81"/>
      <c r="POW105" s="81"/>
      <c r="POX105" s="81"/>
      <c r="POY105" s="81"/>
      <c r="POZ105" s="81"/>
      <c r="PPA105" s="81"/>
      <c r="PPB105" s="81"/>
      <c r="PPC105" s="81"/>
      <c r="PPD105" s="81"/>
      <c r="PPE105" s="81"/>
      <c r="PPF105" s="81"/>
      <c r="PPG105" s="81"/>
      <c r="PPH105" s="81"/>
      <c r="PPI105" s="81"/>
      <c r="PPJ105" s="81"/>
      <c r="PPK105" s="81"/>
      <c r="PPL105" s="81"/>
      <c r="PPM105" s="81"/>
      <c r="PPN105" s="81"/>
      <c r="PPO105" s="81"/>
      <c r="PPP105" s="81"/>
      <c r="PPQ105" s="81"/>
      <c r="PPR105" s="81"/>
      <c r="PPS105" s="81"/>
      <c r="PPT105" s="81"/>
      <c r="PPU105" s="81"/>
      <c r="PPV105" s="81"/>
      <c r="PPW105" s="81"/>
      <c r="PPX105" s="81"/>
      <c r="PPY105" s="81"/>
      <c r="PPZ105" s="81"/>
      <c r="PQA105" s="81"/>
      <c r="PQB105" s="81"/>
      <c r="PQC105" s="81"/>
      <c r="PQD105" s="81"/>
      <c r="PQE105" s="81"/>
      <c r="PQF105" s="81"/>
      <c r="PQG105" s="81"/>
      <c r="PQH105" s="81"/>
      <c r="PQI105" s="81"/>
      <c r="PQJ105" s="81"/>
      <c r="PQK105" s="81"/>
      <c r="PQL105" s="81"/>
      <c r="PQM105" s="81"/>
      <c r="PQN105" s="81"/>
      <c r="PQO105" s="81"/>
      <c r="PQP105" s="81"/>
      <c r="PQQ105" s="81"/>
      <c r="PQR105" s="81"/>
      <c r="PQS105" s="81"/>
      <c r="PQT105" s="81"/>
      <c r="PQU105" s="81"/>
      <c r="PQV105" s="81"/>
      <c r="PQW105" s="81"/>
      <c r="PQX105" s="81"/>
      <c r="PQY105" s="81"/>
      <c r="PQZ105" s="81"/>
      <c r="PRA105" s="81"/>
      <c r="PRB105" s="81"/>
      <c r="PRC105" s="81"/>
      <c r="PRD105" s="81"/>
      <c r="PRE105" s="81"/>
      <c r="PRF105" s="81"/>
      <c r="PRG105" s="81"/>
      <c r="PRH105" s="81"/>
      <c r="PRI105" s="81"/>
      <c r="PRJ105" s="81"/>
      <c r="PRK105" s="81"/>
      <c r="PRL105" s="81"/>
      <c r="PRM105" s="81"/>
      <c r="PRN105" s="81"/>
      <c r="PRO105" s="81"/>
      <c r="PRP105" s="81"/>
      <c r="PRQ105" s="81"/>
      <c r="PRR105" s="81"/>
      <c r="PRS105" s="81"/>
      <c r="PRT105" s="81"/>
      <c r="PRU105" s="81"/>
      <c r="PRV105" s="81"/>
      <c r="PRW105" s="81"/>
      <c r="PRX105" s="81"/>
      <c r="PRY105" s="81"/>
      <c r="PRZ105" s="81"/>
      <c r="PSA105" s="81"/>
      <c r="PSB105" s="81"/>
      <c r="PSC105" s="81"/>
      <c r="PSD105" s="81"/>
      <c r="PSE105" s="81"/>
      <c r="PSF105" s="81"/>
      <c r="PSG105" s="81"/>
      <c r="PSH105" s="81"/>
      <c r="PSI105" s="81"/>
      <c r="PSJ105" s="81"/>
      <c r="PSK105" s="81"/>
      <c r="PSL105" s="81"/>
      <c r="PSM105" s="81"/>
      <c r="PSN105" s="81"/>
      <c r="PSO105" s="81"/>
      <c r="PSP105" s="81"/>
      <c r="PSQ105" s="81"/>
      <c r="PSR105" s="81"/>
      <c r="PSS105" s="81"/>
      <c r="PST105" s="81"/>
      <c r="PSU105" s="81"/>
      <c r="PSV105" s="81"/>
      <c r="PSW105" s="81"/>
      <c r="PSX105" s="81"/>
      <c r="PSY105" s="81"/>
      <c r="PSZ105" s="81"/>
      <c r="PTA105" s="81"/>
      <c r="PTB105" s="81"/>
      <c r="PTC105" s="81"/>
      <c r="PTD105" s="81"/>
      <c r="PTE105" s="81"/>
      <c r="PTF105" s="81"/>
      <c r="PTG105" s="81"/>
      <c r="PTH105" s="81"/>
      <c r="PTI105" s="81"/>
      <c r="PTJ105" s="81"/>
      <c r="PTK105" s="81"/>
      <c r="PTL105" s="81"/>
      <c r="PTM105" s="81"/>
      <c r="PTN105" s="81"/>
      <c r="PTO105" s="81"/>
      <c r="PTP105" s="81"/>
      <c r="PTQ105" s="81"/>
      <c r="PTR105" s="81"/>
      <c r="PTS105" s="81"/>
      <c r="PTT105" s="81"/>
      <c r="PTU105" s="81"/>
      <c r="PTV105" s="81"/>
      <c r="PTW105" s="81"/>
      <c r="PTX105" s="81"/>
      <c r="PTY105" s="81"/>
      <c r="PTZ105" s="81"/>
      <c r="PUA105" s="81"/>
      <c r="PUB105" s="81"/>
      <c r="PUC105" s="81"/>
      <c r="PUD105" s="81"/>
      <c r="PUE105" s="81"/>
      <c r="PUF105" s="81"/>
      <c r="PUG105" s="81"/>
      <c r="PUH105" s="81"/>
      <c r="PUI105" s="81"/>
      <c r="PUJ105" s="81"/>
      <c r="PUK105" s="81"/>
      <c r="PUL105" s="81"/>
      <c r="PUM105" s="81"/>
      <c r="PUN105" s="81"/>
      <c r="PUO105" s="81"/>
      <c r="PUP105" s="81"/>
      <c r="PUQ105" s="81"/>
      <c r="PUR105" s="81"/>
      <c r="PUS105" s="81"/>
      <c r="PUT105" s="81"/>
      <c r="PUU105" s="81"/>
      <c r="PUV105" s="81"/>
      <c r="PUW105" s="81"/>
      <c r="PUX105" s="81"/>
      <c r="PUY105" s="81"/>
      <c r="PUZ105" s="81"/>
      <c r="PVA105" s="81"/>
      <c r="PVB105" s="81"/>
      <c r="PVC105" s="81"/>
      <c r="PVD105" s="81"/>
      <c r="PVE105" s="81"/>
      <c r="PVF105" s="81"/>
      <c r="PVG105" s="81"/>
      <c r="PVH105" s="81"/>
      <c r="PVI105" s="81"/>
      <c r="PVJ105" s="81"/>
      <c r="PVK105" s="81"/>
      <c r="PVL105" s="81"/>
      <c r="PVM105" s="81"/>
      <c r="PVN105" s="81"/>
      <c r="PVO105" s="81"/>
      <c r="PVP105" s="81"/>
      <c r="PVQ105" s="81"/>
      <c r="PVR105" s="81"/>
      <c r="PVS105" s="81"/>
      <c r="PVT105" s="81"/>
      <c r="PVU105" s="81"/>
      <c r="PVV105" s="81"/>
      <c r="PVW105" s="81"/>
      <c r="PVX105" s="81"/>
      <c r="PVY105" s="81"/>
      <c r="PVZ105" s="81"/>
      <c r="PWA105" s="81"/>
      <c r="PWB105" s="81"/>
      <c r="PWC105" s="81"/>
      <c r="PWD105" s="81"/>
      <c r="PWE105" s="81"/>
      <c r="PWF105" s="81"/>
      <c r="PWG105" s="81"/>
      <c r="PWH105" s="81"/>
      <c r="PWI105" s="81"/>
      <c r="PWJ105" s="81"/>
      <c r="PWK105" s="81"/>
      <c r="PWL105" s="81"/>
      <c r="PWM105" s="81"/>
      <c r="PWN105" s="81"/>
      <c r="PWO105" s="81"/>
      <c r="PWP105" s="81"/>
      <c r="PWQ105" s="81"/>
      <c r="PWR105" s="81"/>
      <c r="PWS105" s="81"/>
      <c r="PWT105" s="81"/>
      <c r="PWU105" s="81"/>
      <c r="PWV105" s="81"/>
      <c r="PWW105" s="81"/>
      <c r="PWX105" s="81"/>
      <c r="PWY105" s="81"/>
      <c r="PWZ105" s="81"/>
      <c r="PXA105" s="81"/>
      <c r="PXB105" s="81"/>
      <c r="PXC105" s="81"/>
      <c r="PXD105" s="81"/>
      <c r="PXE105" s="81"/>
      <c r="PXF105" s="81"/>
      <c r="PXG105" s="81"/>
      <c r="PXH105" s="81"/>
      <c r="PXI105" s="81"/>
      <c r="PXJ105" s="81"/>
      <c r="PXK105" s="81"/>
      <c r="PXL105" s="81"/>
      <c r="PXM105" s="81"/>
      <c r="PXN105" s="81"/>
      <c r="PXO105" s="81"/>
      <c r="PXP105" s="81"/>
      <c r="PXQ105" s="81"/>
      <c r="PXR105" s="81"/>
      <c r="PXS105" s="81"/>
      <c r="PXT105" s="81"/>
      <c r="PXU105" s="81"/>
      <c r="PXV105" s="81"/>
      <c r="PXW105" s="81"/>
      <c r="PXX105" s="81"/>
      <c r="PXY105" s="81"/>
      <c r="PXZ105" s="81"/>
      <c r="PYA105" s="81"/>
      <c r="PYB105" s="81"/>
      <c r="PYC105" s="81"/>
      <c r="PYD105" s="81"/>
      <c r="PYE105" s="81"/>
      <c r="PYF105" s="81"/>
      <c r="PYG105" s="81"/>
      <c r="PYH105" s="81"/>
      <c r="PYI105" s="81"/>
      <c r="PYJ105" s="81"/>
      <c r="PYK105" s="81"/>
      <c r="PYL105" s="81"/>
      <c r="PYM105" s="81"/>
      <c r="PYN105" s="81"/>
      <c r="PYO105" s="81"/>
      <c r="PYP105" s="81"/>
      <c r="PYQ105" s="81"/>
      <c r="PYR105" s="81"/>
      <c r="PYS105" s="81"/>
      <c r="PYT105" s="81"/>
      <c r="PYU105" s="81"/>
      <c r="PYV105" s="81"/>
      <c r="PYW105" s="81"/>
      <c r="PYX105" s="81"/>
      <c r="PYY105" s="81"/>
      <c r="PYZ105" s="81"/>
      <c r="PZA105" s="81"/>
      <c r="PZB105" s="81"/>
      <c r="PZC105" s="81"/>
      <c r="PZD105" s="81"/>
      <c r="PZE105" s="81"/>
      <c r="PZF105" s="81"/>
      <c r="PZG105" s="81"/>
      <c r="PZH105" s="81"/>
      <c r="PZI105" s="81"/>
      <c r="PZJ105" s="81"/>
      <c r="PZK105" s="81"/>
      <c r="PZL105" s="81"/>
      <c r="PZM105" s="81"/>
      <c r="PZN105" s="81"/>
      <c r="PZO105" s="81"/>
      <c r="PZP105" s="81"/>
      <c r="PZQ105" s="81"/>
      <c r="PZR105" s="81"/>
      <c r="PZS105" s="81"/>
      <c r="PZT105" s="81"/>
      <c r="PZU105" s="81"/>
      <c r="PZV105" s="81"/>
      <c r="PZW105" s="81"/>
      <c r="PZX105" s="81"/>
      <c r="PZY105" s="81"/>
      <c r="PZZ105" s="81"/>
      <c r="QAA105" s="81"/>
      <c r="QAB105" s="81"/>
      <c r="QAC105" s="81"/>
      <c r="QAD105" s="81"/>
      <c r="QAE105" s="81"/>
      <c r="QAF105" s="81"/>
      <c r="QAG105" s="81"/>
      <c r="QAH105" s="81"/>
      <c r="QAI105" s="81"/>
      <c r="QAJ105" s="81"/>
      <c r="QAK105" s="81"/>
      <c r="QAL105" s="81"/>
      <c r="QAM105" s="81"/>
      <c r="QAN105" s="81"/>
      <c r="QAO105" s="81"/>
      <c r="QAP105" s="81"/>
      <c r="QAQ105" s="81"/>
      <c r="QAR105" s="81"/>
      <c r="QAS105" s="81"/>
      <c r="QAT105" s="81"/>
      <c r="QAU105" s="81"/>
      <c r="QAV105" s="81"/>
      <c r="QAW105" s="81"/>
      <c r="QAX105" s="81"/>
      <c r="QAY105" s="81"/>
      <c r="QAZ105" s="81"/>
      <c r="QBA105" s="81"/>
      <c r="QBB105" s="81"/>
      <c r="QBC105" s="81"/>
      <c r="QBD105" s="81"/>
      <c r="QBE105" s="81"/>
      <c r="QBF105" s="81"/>
      <c r="QBG105" s="81"/>
      <c r="QBH105" s="81"/>
      <c r="QBI105" s="81"/>
      <c r="QBJ105" s="81"/>
      <c r="QBK105" s="81"/>
      <c r="QBL105" s="81"/>
      <c r="QBM105" s="81"/>
      <c r="QBN105" s="81"/>
      <c r="QBO105" s="81"/>
      <c r="QBP105" s="81"/>
      <c r="QBQ105" s="81"/>
      <c r="QBR105" s="81"/>
      <c r="QBS105" s="81"/>
      <c r="QBT105" s="81"/>
      <c r="QBU105" s="81"/>
      <c r="QBV105" s="81"/>
      <c r="QBW105" s="81"/>
      <c r="QBX105" s="81"/>
      <c r="QBY105" s="81"/>
      <c r="QBZ105" s="81"/>
      <c r="QCA105" s="81"/>
      <c r="QCB105" s="81"/>
      <c r="QCC105" s="81"/>
      <c r="QCD105" s="81"/>
      <c r="QCE105" s="81"/>
      <c r="QCF105" s="81"/>
      <c r="QCG105" s="81"/>
      <c r="QCH105" s="81"/>
      <c r="QCI105" s="81"/>
      <c r="QCJ105" s="81"/>
      <c r="QCK105" s="81"/>
      <c r="QCL105" s="81"/>
      <c r="QCM105" s="81"/>
      <c r="QCN105" s="81"/>
      <c r="QCO105" s="81"/>
      <c r="QCP105" s="81"/>
      <c r="QCQ105" s="81"/>
      <c r="QCR105" s="81"/>
      <c r="QCS105" s="81"/>
      <c r="QCT105" s="81"/>
      <c r="QCU105" s="81"/>
      <c r="QCV105" s="81"/>
      <c r="QCW105" s="81"/>
      <c r="QCX105" s="81"/>
      <c r="QCY105" s="81"/>
      <c r="QCZ105" s="81"/>
      <c r="QDA105" s="81"/>
      <c r="QDB105" s="81"/>
      <c r="QDC105" s="81"/>
      <c r="QDD105" s="81"/>
      <c r="QDE105" s="81"/>
      <c r="QDF105" s="81"/>
      <c r="QDG105" s="81"/>
      <c r="QDH105" s="81"/>
      <c r="QDI105" s="81"/>
      <c r="QDJ105" s="81"/>
      <c r="QDK105" s="81"/>
      <c r="QDL105" s="81"/>
      <c r="QDM105" s="81"/>
      <c r="QDN105" s="81"/>
      <c r="QDO105" s="81"/>
      <c r="QDP105" s="81"/>
      <c r="QDQ105" s="81"/>
      <c r="QDR105" s="81"/>
      <c r="QDS105" s="81"/>
      <c r="QDT105" s="81"/>
      <c r="QDU105" s="81"/>
      <c r="QDV105" s="81"/>
      <c r="QDW105" s="81"/>
      <c r="QDX105" s="81"/>
      <c r="QDY105" s="81"/>
      <c r="QDZ105" s="81"/>
      <c r="QEA105" s="81"/>
      <c r="QEB105" s="81"/>
      <c r="QEC105" s="81"/>
      <c r="QED105" s="81"/>
      <c r="QEE105" s="81"/>
      <c r="QEF105" s="81"/>
      <c r="QEG105" s="81"/>
      <c r="QEH105" s="81"/>
      <c r="QEI105" s="81"/>
      <c r="QEJ105" s="81"/>
      <c r="QEK105" s="81"/>
      <c r="QEL105" s="81"/>
      <c r="QEM105" s="81"/>
      <c r="QEN105" s="81"/>
      <c r="QEO105" s="81"/>
      <c r="QEP105" s="81"/>
      <c r="QEQ105" s="81"/>
      <c r="QER105" s="81"/>
      <c r="QES105" s="81"/>
      <c r="QET105" s="81"/>
      <c r="QEU105" s="81"/>
      <c r="QEV105" s="81"/>
      <c r="QEW105" s="81"/>
      <c r="QEX105" s="81"/>
      <c r="QEY105" s="81"/>
      <c r="QEZ105" s="81"/>
      <c r="QFA105" s="81"/>
      <c r="QFB105" s="81"/>
      <c r="QFC105" s="81"/>
      <c r="QFD105" s="81"/>
      <c r="QFE105" s="81"/>
      <c r="QFF105" s="81"/>
      <c r="QFG105" s="81"/>
      <c r="QFH105" s="81"/>
      <c r="QFI105" s="81"/>
      <c r="QFJ105" s="81"/>
      <c r="QFK105" s="81"/>
      <c r="QFL105" s="81"/>
      <c r="QFM105" s="81"/>
      <c r="QFN105" s="81"/>
      <c r="QFO105" s="81"/>
      <c r="QFP105" s="81"/>
      <c r="QFQ105" s="81"/>
      <c r="QFR105" s="81"/>
      <c r="QFS105" s="81"/>
      <c r="QFT105" s="81"/>
      <c r="QFU105" s="81"/>
      <c r="QFV105" s="81"/>
      <c r="QFW105" s="81"/>
      <c r="QFX105" s="81"/>
      <c r="QFY105" s="81"/>
      <c r="QFZ105" s="81"/>
      <c r="QGA105" s="81"/>
      <c r="QGB105" s="81"/>
      <c r="QGC105" s="81"/>
      <c r="QGD105" s="81"/>
      <c r="QGE105" s="81"/>
      <c r="QGF105" s="81"/>
      <c r="QGG105" s="81"/>
      <c r="QGH105" s="81"/>
      <c r="QGI105" s="81"/>
      <c r="QGJ105" s="81"/>
      <c r="QGK105" s="81"/>
      <c r="QGL105" s="81"/>
      <c r="QGM105" s="81"/>
      <c r="QGN105" s="81"/>
      <c r="QGO105" s="81"/>
      <c r="QGP105" s="81"/>
      <c r="QGQ105" s="81"/>
      <c r="QGR105" s="81"/>
      <c r="QGS105" s="81"/>
      <c r="QGT105" s="81"/>
      <c r="QGU105" s="81"/>
      <c r="QGV105" s="81"/>
      <c r="QGW105" s="81"/>
      <c r="QGX105" s="81"/>
      <c r="QGY105" s="81"/>
      <c r="QGZ105" s="81"/>
      <c r="QHA105" s="81"/>
      <c r="QHB105" s="81"/>
      <c r="QHC105" s="81"/>
      <c r="QHD105" s="81"/>
      <c r="QHE105" s="81"/>
      <c r="QHF105" s="81"/>
      <c r="QHG105" s="81"/>
      <c r="QHH105" s="81"/>
      <c r="QHI105" s="81"/>
      <c r="QHJ105" s="81"/>
      <c r="QHK105" s="81"/>
      <c r="QHL105" s="81"/>
      <c r="QHM105" s="81"/>
      <c r="QHN105" s="81"/>
      <c r="QHO105" s="81"/>
      <c r="QHP105" s="81"/>
      <c r="QHQ105" s="81"/>
      <c r="QHR105" s="81"/>
      <c r="QHS105" s="81"/>
      <c r="QHT105" s="81"/>
      <c r="QHU105" s="81"/>
      <c r="QHV105" s="81"/>
      <c r="QHW105" s="81"/>
      <c r="QHX105" s="81"/>
      <c r="QHY105" s="81"/>
      <c r="QHZ105" s="81"/>
      <c r="QIA105" s="81"/>
      <c r="QIB105" s="81"/>
      <c r="QIC105" s="81"/>
      <c r="QID105" s="81"/>
      <c r="QIE105" s="81"/>
      <c r="QIF105" s="81"/>
      <c r="QIG105" s="81"/>
      <c r="QIH105" s="81"/>
      <c r="QII105" s="81"/>
      <c r="QIJ105" s="81"/>
      <c r="QIK105" s="81"/>
      <c r="QIL105" s="81"/>
      <c r="QIM105" s="81"/>
      <c r="QIN105" s="81"/>
      <c r="QIO105" s="81"/>
      <c r="QIP105" s="81"/>
      <c r="QIQ105" s="81"/>
      <c r="QIR105" s="81"/>
      <c r="QIS105" s="81"/>
      <c r="QIT105" s="81"/>
      <c r="QIU105" s="81"/>
      <c r="QIV105" s="81"/>
      <c r="QIW105" s="81"/>
      <c r="QIX105" s="81"/>
      <c r="QIY105" s="81"/>
      <c r="QIZ105" s="81"/>
      <c r="QJA105" s="81"/>
      <c r="QJB105" s="81"/>
      <c r="QJC105" s="81"/>
      <c r="QJD105" s="81"/>
      <c r="QJE105" s="81"/>
      <c r="QJF105" s="81"/>
      <c r="QJG105" s="81"/>
      <c r="QJH105" s="81"/>
      <c r="QJI105" s="81"/>
      <c r="QJJ105" s="81"/>
      <c r="QJK105" s="81"/>
      <c r="QJL105" s="81"/>
      <c r="QJM105" s="81"/>
      <c r="QJN105" s="81"/>
      <c r="QJO105" s="81"/>
      <c r="QJP105" s="81"/>
      <c r="QJQ105" s="81"/>
      <c r="QJR105" s="81"/>
      <c r="QJS105" s="81"/>
      <c r="QJT105" s="81"/>
      <c r="QJU105" s="81"/>
      <c r="QJV105" s="81"/>
      <c r="QJW105" s="81"/>
      <c r="QJX105" s="81"/>
      <c r="QJY105" s="81"/>
      <c r="QJZ105" s="81"/>
      <c r="QKA105" s="81"/>
      <c r="QKB105" s="81"/>
      <c r="QKC105" s="81"/>
      <c r="QKD105" s="81"/>
      <c r="QKE105" s="81"/>
      <c r="QKF105" s="81"/>
      <c r="QKG105" s="81"/>
      <c r="QKH105" s="81"/>
      <c r="QKI105" s="81"/>
      <c r="QKJ105" s="81"/>
      <c r="QKK105" s="81"/>
      <c r="QKL105" s="81"/>
      <c r="QKM105" s="81"/>
      <c r="QKN105" s="81"/>
      <c r="QKO105" s="81"/>
      <c r="QKP105" s="81"/>
      <c r="QKQ105" s="81"/>
      <c r="QKR105" s="81"/>
      <c r="QKS105" s="81"/>
      <c r="QKT105" s="81"/>
      <c r="QKU105" s="81"/>
      <c r="QKV105" s="81"/>
      <c r="QKW105" s="81"/>
      <c r="QKX105" s="81"/>
      <c r="QKY105" s="81"/>
      <c r="QKZ105" s="81"/>
      <c r="QLA105" s="81"/>
      <c r="QLB105" s="81"/>
      <c r="QLC105" s="81"/>
      <c r="QLD105" s="81"/>
      <c r="QLE105" s="81"/>
      <c r="QLF105" s="81"/>
      <c r="QLG105" s="81"/>
      <c r="QLH105" s="81"/>
      <c r="QLI105" s="81"/>
      <c r="QLJ105" s="81"/>
      <c r="QLK105" s="81"/>
      <c r="QLL105" s="81"/>
      <c r="QLM105" s="81"/>
      <c r="QLN105" s="81"/>
      <c r="QLO105" s="81"/>
      <c r="QLP105" s="81"/>
      <c r="QLQ105" s="81"/>
      <c r="QLR105" s="81"/>
      <c r="QLS105" s="81"/>
      <c r="QLT105" s="81"/>
      <c r="QLU105" s="81"/>
      <c r="QLV105" s="81"/>
      <c r="QLW105" s="81"/>
      <c r="QLX105" s="81"/>
      <c r="QLY105" s="81"/>
      <c r="QLZ105" s="81"/>
      <c r="QMA105" s="81"/>
      <c r="QMB105" s="81"/>
      <c r="QMC105" s="81"/>
      <c r="QMD105" s="81"/>
      <c r="QME105" s="81"/>
      <c r="QMF105" s="81"/>
      <c r="QMG105" s="81"/>
      <c r="QMH105" s="81"/>
      <c r="QMI105" s="81"/>
      <c r="QMJ105" s="81"/>
      <c r="QMK105" s="81"/>
      <c r="QML105" s="81"/>
      <c r="QMM105" s="81"/>
      <c r="QMN105" s="81"/>
      <c r="QMO105" s="81"/>
      <c r="QMP105" s="81"/>
      <c r="QMQ105" s="81"/>
      <c r="QMR105" s="81"/>
      <c r="QMS105" s="81"/>
      <c r="QMT105" s="81"/>
      <c r="QMU105" s="81"/>
      <c r="QMV105" s="81"/>
      <c r="QMW105" s="81"/>
      <c r="QMX105" s="81"/>
      <c r="QMY105" s="81"/>
      <c r="QMZ105" s="81"/>
      <c r="QNA105" s="81"/>
      <c r="QNB105" s="81"/>
      <c r="QNC105" s="81"/>
      <c r="QND105" s="81"/>
      <c r="QNE105" s="81"/>
      <c r="QNF105" s="81"/>
      <c r="QNG105" s="81"/>
      <c r="QNH105" s="81"/>
      <c r="QNI105" s="81"/>
      <c r="QNJ105" s="81"/>
      <c r="QNK105" s="81"/>
      <c r="QNL105" s="81"/>
      <c r="QNM105" s="81"/>
      <c r="QNN105" s="81"/>
      <c r="QNO105" s="81"/>
      <c r="QNP105" s="81"/>
      <c r="QNQ105" s="81"/>
      <c r="QNR105" s="81"/>
      <c r="QNS105" s="81"/>
      <c r="QNT105" s="81"/>
      <c r="QNU105" s="81"/>
      <c r="QNV105" s="81"/>
      <c r="QNW105" s="81"/>
      <c r="QNX105" s="81"/>
      <c r="QNY105" s="81"/>
      <c r="QNZ105" s="81"/>
      <c r="QOA105" s="81"/>
      <c r="QOB105" s="81"/>
      <c r="QOC105" s="81"/>
      <c r="QOD105" s="81"/>
      <c r="QOE105" s="81"/>
      <c r="QOF105" s="81"/>
      <c r="QOG105" s="81"/>
      <c r="QOH105" s="81"/>
      <c r="QOI105" s="81"/>
      <c r="QOJ105" s="81"/>
      <c r="QOK105" s="81"/>
      <c r="QOL105" s="81"/>
      <c r="QOM105" s="81"/>
      <c r="QON105" s="81"/>
      <c r="QOO105" s="81"/>
      <c r="QOP105" s="81"/>
      <c r="QOQ105" s="81"/>
      <c r="QOR105" s="81"/>
      <c r="QOS105" s="81"/>
      <c r="QOT105" s="81"/>
      <c r="QOU105" s="81"/>
      <c r="QOV105" s="81"/>
      <c r="QOW105" s="81"/>
      <c r="QOX105" s="81"/>
      <c r="QOY105" s="81"/>
      <c r="QOZ105" s="81"/>
      <c r="QPA105" s="81"/>
      <c r="QPB105" s="81"/>
      <c r="QPC105" s="81"/>
      <c r="QPD105" s="81"/>
      <c r="QPE105" s="81"/>
      <c r="QPF105" s="81"/>
      <c r="QPG105" s="81"/>
      <c r="QPH105" s="81"/>
      <c r="QPI105" s="81"/>
      <c r="QPJ105" s="81"/>
      <c r="QPK105" s="81"/>
      <c r="QPL105" s="81"/>
      <c r="QPM105" s="81"/>
      <c r="QPN105" s="81"/>
      <c r="QPO105" s="81"/>
      <c r="QPP105" s="81"/>
      <c r="QPQ105" s="81"/>
      <c r="QPR105" s="81"/>
      <c r="QPS105" s="81"/>
      <c r="QPT105" s="81"/>
      <c r="QPU105" s="81"/>
      <c r="QPV105" s="81"/>
      <c r="QPW105" s="81"/>
      <c r="QPX105" s="81"/>
      <c r="QPY105" s="81"/>
      <c r="QPZ105" s="81"/>
      <c r="QQA105" s="81"/>
      <c r="QQB105" s="81"/>
      <c r="QQC105" s="81"/>
      <c r="QQD105" s="81"/>
      <c r="QQE105" s="81"/>
      <c r="QQF105" s="81"/>
      <c r="QQG105" s="81"/>
      <c r="QQH105" s="81"/>
      <c r="QQI105" s="81"/>
      <c r="QQJ105" s="81"/>
      <c r="QQK105" s="81"/>
      <c r="QQL105" s="81"/>
      <c r="QQM105" s="81"/>
      <c r="QQN105" s="81"/>
      <c r="QQO105" s="81"/>
      <c r="QQP105" s="81"/>
      <c r="QQQ105" s="81"/>
      <c r="QQR105" s="81"/>
      <c r="QQS105" s="81"/>
      <c r="QQT105" s="81"/>
      <c r="QQU105" s="81"/>
      <c r="QQV105" s="81"/>
      <c r="QQW105" s="81"/>
      <c r="QQX105" s="81"/>
      <c r="QQY105" s="81"/>
      <c r="QQZ105" s="81"/>
      <c r="QRA105" s="81"/>
      <c r="QRB105" s="81"/>
      <c r="QRC105" s="81"/>
      <c r="QRD105" s="81"/>
      <c r="QRE105" s="81"/>
      <c r="QRF105" s="81"/>
      <c r="QRG105" s="81"/>
      <c r="QRH105" s="81"/>
      <c r="QRI105" s="81"/>
      <c r="QRJ105" s="81"/>
      <c r="QRK105" s="81"/>
      <c r="QRL105" s="81"/>
      <c r="QRM105" s="81"/>
      <c r="QRN105" s="81"/>
      <c r="QRO105" s="81"/>
      <c r="QRP105" s="81"/>
      <c r="QRQ105" s="81"/>
      <c r="QRR105" s="81"/>
      <c r="QRS105" s="81"/>
      <c r="QRT105" s="81"/>
      <c r="QRU105" s="81"/>
      <c r="QRV105" s="81"/>
      <c r="QRW105" s="81"/>
      <c r="QRX105" s="81"/>
      <c r="QRY105" s="81"/>
      <c r="QRZ105" s="81"/>
      <c r="QSA105" s="81"/>
      <c r="QSB105" s="81"/>
      <c r="QSC105" s="81"/>
      <c r="QSD105" s="81"/>
      <c r="QSE105" s="81"/>
      <c r="QSF105" s="81"/>
      <c r="QSG105" s="81"/>
      <c r="QSH105" s="81"/>
      <c r="QSI105" s="81"/>
      <c r="QSJ105" s="81"/>
      <c r="QSK105" s="81"/>
      <c r="QSL105" s="81"/>
      <c r="QSM105" s="81"/>
      <c r="QSN105" s="81"/>
      <c r="QSO105" s="81"/>
      <c r="QSP105" s="81"/>
      <c r="QSQ105" s="81"/>
      <c r="QSR105" s="81"/>
      <c r="QSS105" s="81"/>
      <c r="QST105" s="81"/>
      <c r="QSU105" s="81"/>
      <c r="QSV105" s="81"/>
      <c r="QSW105" s="81"/>
      <c r="QSX105" s="81"/>
      <c r="QSY105" s="81"/>
      <c r="QSZ105" s="81"/>
      <c r="QTA105" s="81"/>
      <c r="QTB105" s="81"/>
      <c r="QTC105" s="81"/>
      <c r="QTD105" s="81"/>
      <c r="QTE105" s="81"/>
      <c r="QTF105" s="81"/>
      <c r="QTG105" s="81"/>
      <c r="QTH105" s="81"/>
      <c r="QTI105" s="81"/>
      <c r="QTJ105" s="81"/>
      <c r="QTK105" s="81"/>
      <c r="QTL105" s="81"/>
      <c r="QTM105" s="81"/>
      <c r="QTN105" s="81"/>
      <c r="QTO105" s="81"/>
      <c r="QTP105" s="81"/>
      <c r="QTQ105" s="81"/>
      <c r="QTR105" s="81"/>
      <c r="QTS105" s="81"/>
      <c r="QTT105" s="81"/>
      <c r="QTU105" s="81"/>
      <c r="QTV105" s="81"/>
      <c r="QTW105" s="81"/>
      <c r="QTX105" s="81"/>
      <c r="QTY105" s="81"/>
      <c r="QTZ105" s="81"/>
      <c r="QUA105" s="81"/>
      <c r="QUB105" s="81"/>
      <c r="QUC105" s="81"/>
      <c r="QUD105" s="81"/>
      <c r="QUE105" s="81"/>
      <c r="QUF105" s="81"/>
      <c r="QUG105" s="81"/>
      <c r="QUH105" s="81"/>
      <c r="QUI105" s="81"/>
      <c r="QUJ105" s="81"/>
      <c r="QUK105" s="81"/>
      <c r="QUL105" s="81"/>
      <c r="QUM105" s="81"/>
      <c r="QUN105" s="81"/>
      <c r="QUO105" s="81"/>
      <c r="QUP105" s="81"/>
      <c r="QUQ105" s="81"/>
      <c r="QUR105" s="81"/>
      <c r="QUS105" s="81"/>
      <c r="QUT105" s="81"/>
      <c r="QUU105" s="81"/>
      <c r="QUV105" s="81"/>
      <c r="QUW105" s="81"/>
      <c r="QUX105" s="81"/>
      <c r="QUY105" s="81"/>
      <c r="QUZ105" s="81"/>
      <c r="QVA105" s="81"/>
      <c r="QVB105" s="81"/>
      <c r="QVC105" s="81"/>
      <c r="QVD105" s="81"/>
      <c r="QVE105" s="81"/>
      <c r="QVF105" s="81"/>
      <c r="QVG105" s="81"/>
      <c r="QVH105" s="81"/>
      <c r="QVI105" s="81"/>
      <c r="QVJ105" s="81"/>
      <c r="QVK105" s="81"/>
      <c r="QVL105" s="81"/>
      <c r="QVM105" s="81"/>
      <c r="QVN105" s="81"/>
      <c r="QVO105" s="81"/>
      <c r="QVP105" s="81"/>
      <c r="QVQ105" s="81"/>
      <c r="QVR105" s="81"/>
      <c r="QVS105" s="81"/>
      <c r="QVT105" s="81"/>
      <c r="QVU105" s="81"/>
      <c r="QVV105" s="81"/>
      <c r="QVW105" s="81"/>
      <c r="QVX105" s="81"/>
      <c r="QVY105" s="81"/>
      <c r="QVZ105" s="81"/>
      <c r="QWA105" s="81"/>
      <c r="QWB105" s="81"/>
      <c r="QWC105" s="81"/>
      <c r="QWD105" s="81"/>
      <c r="QWE105" s="81"/>
      <c r="QWF105" s="81"/>
      <c r="QWG105" s="81"/>
      <c r="QWH105" s="81"/>
      <c r="QWI105" s="81"/>
      <c r="QWJ105" s="81"/>
      <c r="QWK105" s="81"/>
      <c r="QWL105" s="81"/>
      <c r="QWM105" s="81"/>
      <c r="QWN105" s="81"/>
      <c r="QWO105" s="81"/>
      <c r="QWP105" s="81"/>
      <c r="QWQ105" s="81"/>
      <c r="QWR105" s="81"/>
      <c r="QWS105" s="81"/>
      <c r="QWT105" s="81"/>
      <c r="QWU105" s="81"/>
      <c r="QWV105" s="81"/>
      <c r="QWW105" s="81"/>
      <c r="QWX105" s="81"/>
      <c r="QWY105" s="81"/>
      <c r="QWZ105" s="81"/>
      <c r="QXA105" s="81"/>
      <c r="QXB105" s="81"/>
      <c r="QXC105" s="81"/>
      <c r="QXD105" s="81"/>
      <c r="QXE105" s="81"/>
      <c r="QXF105" s="81"/>
      <c r="QXG105" s="81"/>
      <c r="QXH105" s="81"/>
      <c r="QXI105" s="81"/>
      <c r="QXJ105" s="81"/>
      <c r="QXK105" s="81"/>
      <c r="QXL105" s="81"/>
      <c r="QXM105" s="81"/>
      <c r="QXN105" s="81"/>
      <c r="QXO105" s="81"/>
      <c r="QXP105" s="81"/>
      <c r="QXQ105" s="81"/>
      <c r="QXR105" s="81"/>
      <c r="QXS105" s="81"/>
      <c r="QXT105" s="81"/>
      <c r="QXU105" s="81"/>
      <c r="QXV105" s="81"/>
      <c r="QXW105" s="81"/>
      <c r="QXX105" s="81"/>
      <c r="QXY105" s="81"/>
      <c r="QXZ105" s="81"/>
      <c r="QYA105" s="81"/>
      <c r="QYB105" s="81"/>
      <c r="QYC105" s="81"/>
      <c r="QYD105" s="81"/>
      <c r="QYE105" s="81"/>
      <c r="QYF105" s="81"/>
      <c r="QYG105" s="81"/>
      <c r="QYH105" s="81"/>
      <c r="QYI105" s="81"/>
      <c r="QYJ105" s="81"/>
      <c r="QYK105" s="81"/>
      <c r="QYL105" s="81"/>
      <c r="QYM105" s="81"/>
      <c r="QYN105" s="81"/>
      <c r="QYO105" s="81"/>
      <c r="QYP105" s="81"/>
      <c r="QYQ105" s="81"/>
      <c r="QYR105" s="81"/>
      <c r="QYS105" s="81"/>
      <c r="QYT105" s="81"/>
      <c r="QYU105" s="81"/>
      <c r="QYV105" s="81"/>
      <c r="QYW105" s="81"/>
      <c r="QYX105" s="81"/>
      <c r="QYY105" s="81"/>
      <c r="QYZ105" s="81"/>
      <c r="QZA105" s="81"/>
      <c r="QZB105" s="81"/>
      <c r="QZC105" s="81"/>
      <c r="QZD105" s="81"/>
      <c r="QZE105" s="81"/>
      <c r="QZF105" s="81"/>
      <c r="QZG105" s="81"/>
      <c r="QZH105" s="81"/>
      <c r="QZI105" s="81"/>
      <c r="QZJ105" s="81"/>
      <c r="QZK105" s="81"/>
      <c r="QZL105" s="81"/>
      <c r="QZM105" s="81"/>
      <c r="QZN105" s="81"/>
      <c r="QZO105" s="81"/>
      <c r="QZP105" s="81"/>
      <c r="QZQ105" s="81"/>
      <c r="QZR105" s="81"/>
      <c r="QZS105" s="81"/>
      <c r="QZT105" s="81"/>
      <c r="QZU105" s="81"/>
      <c r="QZV105" s="81"/>
      <c r="QZW105" s="81"/>
      <c r="QZX105" s="81"/>
      <c r="QZY105" s="81"/>
      <c r="QZZ105" s="81"/>
      <c r="RAA105" s="81"/>
      <c r="RAB105" s="81"/>
      <c r="RAC105" s="81"/>
      <c r="RAD105" s="81"/>
      <c r="RAE105" s="81"/>
      <c r="RAF105" s="81"/>
      <c r="RAG105" s="81"/>
      <c r="RAH105" s="81"/>
      <c r="RAI105" s="81"/>
      <c r="RAJ105" s="81"/>
      <c r="RAK105" s="81"/>
      <c r="RAL105" s="81"/>
      <c r="RAM105" s="81"/>
      <c r="RAN105" s="81"/>
      <c r="RAO105" s="81"/>
      <c r="RAP105" s="81"/>
      <c r="RAQ105" s="81"/>
      <c r="RAR105" s="81"/>
      <c r="RAS105" s="81"/>
      <c r="RAT105" s="81"/>
      <c r="RAU105" s="81"/>
      <c r="RAV105" s="81"/>
      <c r="RAW105" s="81"/>
      <c r="RAX105" s="81"/>
      <c r="RAY105" s="81"/>
      <c r="RAZ105" s="81"/>
      <c r="RBA105" s="81"/>
      <c r="RBB105" s="81"/>
      <c r="RBC105" s="81"/>
      <c r="RBD105" s="81"/>
      <c r="RBE105" s="81"/>
      <c r="RBF105" s="81"/>
      <c r="RBG105" s="81"/>
      <c r="RBH105" s="81"/>
      <c r="RBI105" s="81"/>
      <c r="RBJ105" s="81"/>
      <c r="RBK105" s="81"/>
      <c r="RBL105" s="81"/>
      <c r="RBM105" s="81"/>
      <c r="RBN105" s="81"/>
      <c r="RBO105" s="81"/>
      <c r="RBP105" s="81"/>
      <c r="RBQ105" s="81"/>
      <c r="RBR105" s="81"/>
      <c r="RBS105" s="81"/>
      <c r="RBT105" s="81"/>
      <c r="RBU105" s="81"/>
      <c r="RBV105" s="81"/>
      <c r="RBW105" s="81"/>
      <c r="RBX105" s="81"/>
      <c r="RBY105" s="81"/>
      <c r="RBZ105" s="81"/>
      <c r="RCA105" s="81"/>
      <c r="RCB105" s="81"/>
      <c r="RCC105" s="81"/>
      <c r="RCD105" s="81"/>
      <c r="RCE105" s="81"/>
      <c r="RCF105" s="81"/>
      <c r="RCG105" s="81"/>
      <c r="RCH105" s="81"/>
      <c r="RCI105" s="81"/>
      <c r="RCJ105" s="81"/>
      <c r="RCK105" s="81"/>
      <c r="RCL105" s="81"/>
      <c r="RCM105" s="81"/>
      <c r="RCN105" s="81"/>
      <c r="RCO105" s="81"/>
      <c r="RCP105" s="81"/>
      <c r="RCQ105" s="81"/>
      <c r="RCR105" s="81"/>
      <c r="RCS105" s="81"/>
      <c r="RCT105" s="81"/>
      <c r="RCU105" s="81"/>
      <c r="RCV105" s="81"/>
      <c r="RCW105" s="81"/>
      <c r="RCX105" s="81"/>
      <c r="RCY105" s="81"/>
      <c r="RCZ105" s="81"/>
      <c r="RDA105" s="81"/>
      <c r="RDB105" s="81"/>
      <c r="RDC105" s="81"/>
      <c r="RDD105" s="81"/>
      <c r="RDE105" s="81"/>
      <c r="RDF105" s="81"/>
      <c r="RDG105" s="81"/>
      <c r="RDH105" s="81"/>
      <c r="RDI105" s="81"/>
      <c r="RDJ105" s="81"/>
      <c r="RDK105" s="81"/>
      <c r="RDL105" s="81"/>
      <c r="RDM105" s="81"/>
      <c r="RDN105" s="81"/>
      <c r="RDO105" s="81"/>
      <c r="RDP105" s="81"/>
      <c r="RDQ105" s="81"/>
      <c r="RDR105" s="81"/>
      <c r="RDS105" s="81"/>
      <c r="RDT105" s="81"/>
      <c r="RDU105" s="81"/>
      <c r="RDV105" s="81"/>
      <c r="RDW105" s="81"/>
      <c r="RDX105" s="81"/>
      <c r="RDY105" s="81"/>
      <c r="RDZ105" s="81"/>
      <c r="REA105" s="81"/>
      <c r="REB105" s="81"/>
      <c r="REC105" s="81"/>
      <c r="RED105" s="81"/>
      <c r="REE105" s="81"/>
      <c r="REF105" s="81"/>
      <c r="REG105" s="81"/>
      <c r="REH105" s="81"/>
      <c r="REI105" s="81"/>
      <c r="REJ105" s="81"/>
      <c r="REK105" s="81"/>
      <c r="REL105" s="81"/>
      <c r="REM105" s="81"/>
      <c r="REN105" s="81"/>
      <c r="REO105" s="81"/>
      <c r="REP105" s="81"/>
      <c r="REQ105" s="81"/>
      <c r="RER105" s="81"/>
      <c r="RES105" s="81"/>
      <c r="RET105" s="81"/>
      <c r="REU105" s="81"/>
      <c r="REV105" s="81"/>
      <c r="REW105" s="81"/>
      <c r="REX105" s="81"/>
      <c r="REY105" s="81"/>
      <c r="REZ105" s="81"/>
      <c r="RFA105" s="81"/>
      <c r="RFB105" s="81"/>
      <c r="RFC105" s="81"/>
      <c r="RFD105" s="81"/>
      <c r="RFE105" s="81"/>
      <c r="RFF105" s="81"/>
      <c r="RFG105" s="81"/>
      <c r="RFH105" s="81"/>
      <c r="RFI105" s="81"/>
      <c r="RFJ105" s="81"/>
      <c r="RFK105" s="81"/>
      <c r="RFL105" s="81"/>
      <c r="RFM105" s="81"/>
      <c r="RFN105" s="81"/>
      <c r="RFO105" s="81"/>
      <c r="RFP105" s="81"/>
      <c r="RFQ105" s="81"/>
      <c r="RFR105" s="81"/>
      <c r="RFS105" s="81"/>
      <c r="RFT105" s="81"/>
      <c r="RFU105" s="81"/>
      <c r="RFV105" s="81"/>
      <c r="RFW105" s="81"/>
      <c r="RFX105" s="81"/>
      <c r="RFY105" s="81"/>
      <c r="RFZ105" s="81"/>
      <c r="RGA105" s="81"/>
      <c r="RGB105" s="81"/>
      <c r="RGC105" s="81"/>
      <c r="RGD105" s="81"/>
      <c r="RGE105" s="81"/>
      <c r="RGF105" s="81"/>
      <c r="RGG105" s="81"/>
      <c r="RGH105" s="81"/>
      <c r="RGI105" s="81"/>
      <c r="RGJ105" s="81"/>
      <c r="RGK105" s="81"/>
      <c r="RGL105" s="81"/>
      <c r="RGM105" s="81"/>
      <c r="RGN105" s="81"/>
      <c r="RGO105" s="81"/>
      <c r="RGP105" s="81"/>
      <c r="RGQ105" s="81"/>
      <c r="RGR105" s="81"/>
      <c r="RGS105" s="81"/>
      <c r="RGT105" s="81"/>
      <c r="RGU105" s="81"/>
      <c r="RGV105" s="81"/>
      <c r="RGW105" s="81"/>
      <c r="RGX105" s="81"/>
      <c r="RGY105" s="81"/>
      <c r="RGZ105" s="81"/>
      <c r="RHA105" s="81"/>
      <c r="RHB105" s="81"/>
      <c r="RHC105" s="81"/>
      <c r="RHD105" s="81"/>
      <c r="RHE105" s="81"/>
      <c r="RHF105" s="81"/>
      <c r="RHG105" s="81"/>
      <c r="RHH105" s="81"/>
      <c r="RHI105" s="81"/>
      <c r="RHJ105" s="81"/>
      <c r="RHK105" s="81"/>
      <c r="RHL105" s="81"/>
      <c r="RHM105" s="81"/>
      <c r="RHN105" s="81"/>
      <c r="RHO105" s="81"/>
      <c r="RHP105" s="81"/>
      <c r="RHQ105" s="81"/>
      <c r="RHR105" s="81"/>
      <c r="RHS105" s="81"/>
      <c r="RHT105" s="81"/>
      <c r="RHU105" s="81"/>
      <c r="RHV105" s="81"/>
      <c r="RHW105" s="81"/>
      <c r="RHX105" s="81"/>
      <c r="RHY105" s="81"/>
      <c r="RHZ105" s="81"/>
      <c r="RIA105" s="81"/>
      <c r="RIB105" s="81"/>
      <c r="RIC105" s="81"/>
      <c r="RID105" s="81"/>
      <c r="RIE105" s="81"/>
      <c r="RIF105" s="81"/>
      <c r="RIG105" s="81"/>
      <c r="RIH105" s="81"/>
      <c r="RII105" s="81"/>
      <c r="RIJ105" s="81"/>
      <c r="RIK105" s="81"/>
      <c r="RIL105" s="81"/>
      <c r="RIM105" s="81"/>
      <c r="RIN105" s="81"/>
      <c r="RIO105" s="81"/>
      <c r="RIP105" s="81"/>
      <c r="RIQ105" s="81"/>
      <c r="RIR105" s="81"/>
      <c r="RIS105" s="81"/>
      <c r="RIT105" s="81"/>
      <c r="RIU105" s="81"/>
      <c r="RIV105" s="81"/>
      <c r="RIW105" s="81"/>
      <c r="RIX105" s="81"/>
      <c r="RIY105" s="81"/>
      <c r="RIZ105" s="81"/>
      <c r="RJA105" s="81"/>
      <c r="RJB105" s="81"/>
      <c r="RJC105" s="81"/>
      <c r="RJD105" s="81"/>
      <c r="RJE105" s="81"/>
      <c r="RJF105" s="81"/>
      <c r="RJG105" s="81"/>
      <c r="RJH105" s="81"/>
      <c r="RJI105" s="81"/>
      <c r="RJJ105" s="81"/>
      <c r="RJK105" s="81"/>
      <c r="RJL105" s="81"/>
      <c r="RJM105" s="81"/>
      <c r="RJN105" s="81"/>
      <c r="RJO105" s="81"/>
      <c r="RJP105" s="81"/>
      <c r="RJQ105" s="81"/>
      <c r="RJR105" s="81"/>
      <c r="RJS105" s="81"/>
      <c r="RJT105" s="81"/>
      <c r="RJU105" s="81"/>
      <c r="RJV105" s="81"/>
      <c r="RJW105" s="81"/>
      <c r="RJX105" s="81"/>
      <c r="RJY105" s="81"/>
      <c r="RJZ105" s="81"/>
      <c r="RKA105" s="81"/>
      <c r="RKB105" s="81"/>
      <c r="RKC105" s="81"/>
      <c r="RKD105" s="81"/>
      <c r="RKE105" s="81"/>
      <c r="RKF105" s="81"/>
      <c r="RKG105" s="81"/>
      <c r="RKH105" s="81"/>
      <c r="RKI105" s="81"/>
      <c r="RKJ105" s="81"/>
      <c r="RKK105" s="81"/>
      <c r="RKL105" s="81"/>
      <c r="RKM105" s="81"/>
      <c r="RKN105" s="81"/>
      <c r="RKO105" s="81"/>
      <c r="RKP105" s="81"/>
      <c r="RKQ105" s="81"/>
      <c r="RKR105" s="81"/>
      <c r="RKS105" s="81"/>
      <c r="RKT105" s="81"/>
      <c r="RKU105" s="81"/>
      <c r="RKV105" s="81"/>
      <c r="RKW105" s="81"/>
      <c r="RKX105" s="81"/>
      <c r="RKY105" s="81"/>
      <c r="RKZ105" s="81"/>
      <c r="RLA105" s="81"/>
      <c r="RLB105" s="81"/>
      <c r="RLC105" s="81"/>
      <c r="RLD105" s="81"/>
      <c r="RLE105" s="81"/>
      <c r="RLF105" s="81"/>
      <c r="RLG105" s="81"/>
      <c r="RLH105" s="81"/>
      <c r="RLI105" s="81"/>
      <c r="RLJ105" s="81"/>
      <c r="RLK105" s="81"/>
      <c r="RLL105" s="81"/>
      <c r="RLM105" s="81"/>
      <c r="RLN105" s="81"/>
      <c r="RLO105" s="81"/>
      <c r="RLP105" s="81"/>
      <c r="RLQ105" s="81"/>
      <c r="RLR105" s="81"/>
      <c r="RLS105" s="81"/>
      <c r="RLT105" s="81"/>
      <c r="RLU105" s="81"/>
      <c r="RLV105" s="81"/>
      <c r="RLW105" s="81"/>
      <c r="RLX105" s="81"/>
      <c r="RLY105" s="81"/>
      <c r="RLZ105" s="81"/>
      <c r="RMA105" s="81"/>
      <c r="RMB105" s="81"/>
      <c r="RMC105" s="81"/>
      <c r="RMD105" s="81"/>
      <c r="RME105" s="81"/>
      <c r="RMF105" s="81"/>
      <c r="RMG105" s="81"/>
      <c r="RMH105" s="81"/>
      <c r="RMI105" s="81"/>
      <c r="RMJ105" s="81"/>
      <c r="RMK105" s="81"/>
      <c r="RML105" s="81"/>
      <c r="RMM105" s="81"/>
      <c r="RMN105" s="81"/>
      <c r="RMO105" s="81"/>
      <c r="RMP105" s="81"/>
      <c r="RMQ105" s="81"/>
      <c r="RMR105" s="81"/>
      <c r="RMS105" s="81"/>
      <c r="RMT105" s="81"/>
      <c r="RMU105" s="81"/>
      <c r="RMV105" s="81"/>
      <c r="RMW105" s="81"/>
      <c r="RMX105" s="81"/>
      <c r="RMY105" s="81"/>
      <c r="RMZ105" s="81"/>
      <c r="RNA105" s="81"/>
      <c r="RNB105" s="81"/>
      <c r="RNC105" s="81"/>
      <c r="RND105" s="81"/>
      <c r="RNE105" s="81"/>
      <c r="RNF105" s="81"/>
      <c r="RNG105" s="81"/>
      <c r="RNH105" s="81"/>
      <c r="RNI105" s="81"/>
      <c r="RNJ105" s="81"/>
      <c r="RNK105" s="81"/>
      <c r="RNL105" s="81"/>
      <c r="RNM105" s="81"/>
      <c r="RNN105" s="81"/>
      <c r="RNO105" s="81"/>
      <c r="RNP105" s="81"/>
      <c r="RNQ105" s="81"/>
      <c r="RNR105" s="81"/>
      <c r="RNS105" s="81"/>
      <c r="RNT105" s="81"/>
      <c r="RNU105" s="81"/>
      <c r="RNV105" s="81"/>
      <c r="RNW105" s="81"/>
      <c r="RNX105" s="81"/>
      <c r="RNY105" s="81"/>
      <c r="RNZ105" s="81"/>
      <c r="ROA105" s="81"/>
      <c r="ROB105" s="81"/>
      <c r="ROC105" s="81"/>
      <c r="ROD105" s="81"/>
      <c r="ROE105" s="81"/>
      <c r="ROF105" s="81"/>
      <c r="ROG105" s="81"/>
      <c r="ROH105" s="81"/>
      <c r="ROI105" s="81"/>
      <c r="ROJ105" s="81"/>
      <c r="ROK105" s="81"/>
      <c r="ROL105" s="81"/>
      <c r="ROM105" s="81"/>
      <c r="RON105" s="81"/>
      <c r="ROO105" s="81"/>
      <c r="ROP105" s="81"/>
      <c r="ROQ105" s="81"/>
      <c r="ROR105" s="81"/>
      <c r="ROS105" s="81"/>
      <c r="ROT105" s="81"/>
      <c r="ROU105" s="81"/>
      <c r="ROV105" s="81"/>
      <c r="ROW105" s="81"/>
      <c r="ROX105" s="81"/>
      <c r="ROY105" s="81"/>
      <c r="ROZ105" s="81"/>
      <c r="RPA105" s="81"/>
      <c r="RPB105" s="81"/>
      <c r="RPC105" s="81"/>
      <c r="RPD105" s="81"/>
      <c r="RPE105" s="81"/>
      <c r="RPF105" s="81"/>
      <c r="RPG105" s="81"/>
      <c r="RPH105" s="81"/>
      <c r="RPI105" s="81"/>
      <c r="RPJ105" s="81"/>
      <c r="RPK105" s="81"/>
      <c r="RPL105" s="81"/>
      <c r="RPM105" s="81"/>
      <c r="RPN105" s="81"/>
      <c r="RPO105" s="81"/>
      <c r="RPP105" s="81"/>
      <c r="RPQ105" s="81"/>
      <c r="RPR105" s="81"/>
      <c r="RPS105" s="81"/>
      <c r="RPT105" s="81"/>
      <c r="RPU105" s="81"/>
      <c r="RPV105" s="81"/>
      <c r="RPW105" s="81"/>
      <c r="RPX105" s="81"/>
      <c r="RPY105" s="81"/>
      <c r="RPZ105" s="81"/>
      <c r="RQA105" s="81"/>
      <c r="RQB105" s="81"/>
      <c r="RQC105" s="81"/>
      <c r="RQD105" s="81"/>
      <c r="RQE105" s="81"/>
      <c r="RQF105" s="81"/>
      <c r="RQG105" s="81"/>
      <c r="RQH105" s="81"/>
      <c r="RQI105" s="81"/>
      <c r="RQJ105" s="81"/>
      <c r="RQK105" s="81"/>
      <c r="RQL105" s="81"/>
      <c r="RQM105" s="81"/>
      <c r="RQN105" s="81"/>
      <c r="RQO105" s="81"/>
      <c r="RQP105" s="81"/>
      <c r="RQQ105" s="81"/>
      <c r="RQR105" s="81"/>
      <c r="RQS105" s="81"/>
      <c r="RQT105" s="81"/>
      <c r="RQU105" s="81"/>
      <c r="RQV105" s="81"/>
      <c r="RQW105" s="81"/>
      <c r="RQX105" s="81"/>
      <c r="RQY105" s="81"/>
      <c r="RQZ105" s="81"/>
      <c r="RRA105" s="81"/>
      <c r="RRB105" s="81"/>
      <c r="RRC105" s="81"/>
      <c r="RRD105" s="81"/>
      <c r="RRE105" s="81"/>
      <c r="RRF105" s="81"/>
      <c r="RRG105" s="81"/>
      <c r="RRH105" s="81"/>
      <c r="RRI105" s="81"/>
      <c r="RRJ105" s="81"/>
      <c r="RRK105" s="81"/>
      <c r="RRL105" s="81"/>
      <c r="RRM105" s="81"/>
      <c r="RRN105" s="81"/>
      <c r="RRO105" s="81"/>
      <c r="RRP105" s="81"/>
      <c r="RRQ105" s="81"/>
      <c r="RRR105" s="81"/>
      <c r="RRS105" s="81"/>
      <c r="RRT105" s="81"/>
      <c r="RRU105" s="81"/>
      <c r="RRV105" s="81"/>
      <c r="RRW105" s="81"/>
      <c r="RRX105" s="81"/>
      <c r="RRY105" s="81"/>
      <c r="RRZ105" s="81"/>
      <c r="RSA105" s="81"/>
      <c r="RSB105" s="81"/>
      <c r="RSC105" s="81"/>
      <c r="RSD105" s="81"/>
      <c r="RSE105" s="81"/>
      <c r="RSF105" s="81"/>
      <c r="RSG105" s="81"/>
      <c r="RSH105" s="81"/>
      <c r="RSI105" s="81"/>
      <c r="RSJ105" s="81"/>
      <c r="RSK105" s="81"/>
      <c r="RSL105" s="81"/>
      <c r="RSM105" s="81"/>
      <c r="RSN105" s="81"/>
      <c r="RSO105" s="81"/>
      <c r="RSP105" s="81"/>
      <c r="RSQ105" s="81"/>
      <c r="RSR105" s="81"/>
      <c r="RSS105" s="81"/>
      <c r="RST105" s="81"/>
      <c r="RSU105" s="81"/>
      <c r="RSV105" s="81"/>
      <c r="RSW105" s="81"/>
      <c r="RSX105" s="81"/>
      <c r="RSY105" s="81"/>
      <c r="RSZ105" s="81"/>
      <c r="RTA105" s="81"/>
      <c r="RTB105" s="81"/>
      <c r="RTC105" s="81"/>
      <c r="RTD105" s="81"/>
      <c r="RTE105" s="81"/>
      <c r="RTF105" s="81"/>
      <c r="RTG105" s="81"/>
      <c r="RTH105" s="81"/>
      <c r="RTI105" s="81"/>
      <c r="RTJ105" s="81"/>
      <c r="RTK105" s="81"/>
      <c r="RTL105" s="81"/>
      <c r="RTM105" s="81"/>
      <c r="RTN105" s="81"/>
      <c r="RTO105" s="81"/>
      <c r="RTP105" s="81"/>
      <c r="RTQ105" s="81"/>
      <c r="RTR105" s="81"/>
      <c r="RTS105" s="81"/>
      <c r="RTT105" s="81"/>
      <c r="RTU105" s="81"/>
      <c r="RTV105" s="81"/>
      <c r="RTW105" s="81"/>
      <c r="RTX105" s="81"/>
      <c r="RTY105" s="81"/>
      <c r="RTZ105" s="81"/>
      <c r="RUA105" s="81"/>
      <c r="RUB105" s="81"/>
      <c r="RUC105" s="81"/>
      <c r="RUD105" s="81"/>
      <c r="RUE105" s="81"/>
      <c r="RUF105" s="81"/>
      <c r="RUG105" s="81"/>
      <c r="RUH105" s="81"/>
      <c r="RUI105" s="81"/>
      <c r="RUJ105" s="81"/>
      <c r="RUK105" s="81"/>
      <c r="RUL105" s="81"/>
      <c r="RUM105" s="81"/>
      <c r="RUN105" s="81"/>
      <c r="RUO105" s="81"/>
      <c r="RUP105" s="81"/>
      <c r="RUQ105" s="81"/>
      <c r="RUR105" s="81"/>
      <c r="RUS105" s="81"/>
      <c r="RUT105" s="81"/>
      <c r="RUU105" s="81"/>
      <c r="RUV105" s="81"/>
      <c r="RUW105" s="81"/>
      <c r="RUX105" s="81"/>
      <c r="RUY105" s="81"/>
      <c r="RUZ105" s="81"/>
      <c r="RVA105" s="81"/>
      <c r="RVB105" s="81"/>
      <c r="RVC105" s="81"/>
      <c r="RVD105" s="81"/>
      <c r="RVE105" s="81"/>
      <c r="RVF105" s="81"/>
      <c r="RVG105" s="81"/>
      <c r="RVH105" s="81"/>
      <c r="RVI105" s="81"/>
      <c r="RVJ105" s="81"/>
      <c r="RVK105" s="81"/>
      <c r="RVL105" s="81"/>
      <c r="RVM105" s="81"/>
      <c r="RVN105" s="81"/>
      <c r="RVO105" s="81"/>
      <c r="RVP105" s="81"/>
      <c r="RVQ105" s="81"/>
      <c r="RVR105" s="81"/>
      <c r="RVS105" s="81"/>
      <c r="RVT105" s="81"/>
      <c r="RVU105" s="81"/>
      <c r="RVV105" s="81"/>
      <c r="RVW105" s="81"/>
      <c r="RVX105" s="81"/>
      <c r="RVY105" s="81"/>
      <c r="RVZ105" s="81"/>
      <c r="RWA105" s="81"/>
      <c r="RWB105" s="81"/>
      <c r="RWC105" s="81"/>
      <c r="RWD105" s="81"/>
      <c r="RWE105" s="81"/>
      <c r="RWF105" s="81"/>
      <c r="RWG105" s="81"/>
      <c r="RWH105" s="81"/>
      <c r="RWI105" s="81"/>
      <c r="RWJ105" s="81"/>
      <c r="RWK105" s="81"/>
      <c r="RWL105" s="81"/>
      <c r="RWM105" s="81"/>
      <c r="RWN105" s="81"/>
      <c r="RWO105" s="81"/>
      <c r="RWP105" s="81"/>
      <c r="RWQ105" s="81"/>
      <c r="RWR105" s="81"/>
      <c r="RWS105" s="81"/>
      <c r="RWT105" s="81"/>
      <c r="RWU105" s="81"/>
      <c r="RWV105" s="81"/>
      <c r="RWW105" s="81"/>
      <c r="RWX105" s="81"/>
      <c r="RWY105" s="81"/>
      <c r="RWZ105" s="81"/>
      <c r="RXA105" s="81"/>
      <c r="RXB105" s="81"/>
      <c r="RXC105" s="81"/>
      <c r="RXD105" s="81"/>
      <c r="RXE105" s="81"/>
      <c r="RXF105" s="81"/>
      <c r="RXG105" s="81"/>
      <c r="RXH105" s="81"/>
      <c r="RXI105" s="81"/>
      <c r="RXJ105" s="81"/>
      <c r="RXK105" s="81"/>
      <c r="RXL105" s="81"/>
      <c r="RXM105" s="81"/>
      <c r="RXN105" s="81"/>
      <c r="RXO105" s="81"/>
      <c r="RXP105" s="81"/>
      <c r="RXQ105" s="81"/>
      <c r="RXR105" s="81"/>
      <c r="RXS105" s="81"/>
      <c r="RXT105" s="81"/>
      <c r="RXU105" s="81"/>
      <c r="RXV105" s="81"/>
      <c r="RXW105" s="81"/>
      <c r="RXX105" s="81"/>
      <c r="RXY105" s="81"/>
      <c r="RXZ105" s="81"/>
      <c r="RYA105" s="81"/>
      <c r="RYB105" s="81"/>
      <c r="RYC105" s="81"/>
      <c r="RYD105" s="81"/>
      <c r="RYE105" s="81"/>
      <c r="RYF105" s="81"/>
      <c r="RYG105" s="81"/>
      <c r="RYH105" s="81"/>
      <c r="RYI105" s="81"/>
      <c r="RYJ105" s="81"/>
      <c r="RYK105" s="81"/>
      <c r="RYL105" s="81"/>
      <c r="RYM105" s="81"/>
      <c r="RYN105" s="81"/>
      <c r="RYO105" s="81"/>
      <c r="RYP105" s="81"/>
      <c r="RYQ105" s="81"/>
      <c r="RYR105" s="81"/>
      <c r="RYS105" s="81"/>
      <c r="RYT105" s="81"/>
      <c r="RYU105" s="81"/>
      <c r="RYV105" s="81"/>
      <c r="RYW105" s="81"/>
      <c r="RYX105" s="81"/>
      <c r="RYY105" s="81"/>
      <c r="RYZ105" s="81"/>
      <c r="RZA105" s="81"/>
      <c r="RZB105" s="81"/>
      <c r="RZC105" s="81"/>
      <c r="RZD105" s="81"/>
      <c r="RZE105" s="81"/>
      <c r="RZF105" s="81"/>
      <c r="RZG105" s="81"/>
      <c r="RZH105" s="81"/>
      <c r="RZI105" s="81"/>
      <c r="RZJ105" s="81"/>
      <c r="RZK105" s="81"/>
      <c r="RZL105" s="81"/>
      <c r="RZM105" s="81"/>
      <c r="RZN105" s="81"/>
      <c r="RZO105" s="81"/>
      <c r="RZP105" s="81"/>
      <c r="RZQ105" s="81"/>
      <c r="RZR105" s="81"/>
      <c r="RZS105" s="81"/>
      <c r="RZT105" s="81"/>
      <c r="RZU105" s="81"/>
      <c r="RZV105" s="81"/>
      <c r="RZW105" s="81"/>
      <c r="RZX105" s="81"/>
      <c r="RZY105" s="81"/>
      <c r="RZZ105" s="81"/>
      <c r="SAA105" s="81"/>
      <c r="SAB105" s="81"/>
      <c r="SAC105" s="81"/>
      <c r="SAD105" s="81"/>
      <c r="SAE105" s="81"/>
      <c r="SAF105" s="81"/>
      <c r="SAG105" s="81"/>
      <c r="SAH105" s="81"/>
      <c r="SAI105" s="81"/>
      <c r="SAJ105" s="81"/>
      <c r="SAK105" s="81"/>
      <c r="SAL105" s="81"/>
      <c r="SAM105" s="81"/>
      <c r="SAN105" s="81"/>
      <c r="SAO105" s="81"/>
      <c r="SAP105" s="81"/>
      <c r="SAQ105" s="81"/>
      <c r="SAR105" s="81"/>
      <c r="SAS105" s="81"/>
      <c r="SAT105" s="81"/>
      <c r="SAU105" s="81"/>
      <c r="SAV105" s="81"/>
      <c r="SAW105" s="81"/>
      <c r="SAX105" s="81"/>
      <c r="SAY105" s="81"/>
      <c r="SAZ105" s="81"/>
      <c r="SBA105" s="81"/>
      <c r="SBB105" s="81"/>
      <c r="SBC105" s="81"/>
      <c r="SBD105" s="81"/>
      <c r="SBE105" s="81"/>
      <c r="SBF105" s="81"/>
      <c r="SBG105" s="81"/>
      <c r="SBH105" s="81"/>
      <c r="SBI105" s="81"/>
      <c r="SBJ105" s="81"/>
      <c r="SBK105" s="81"/>
      <c r="SBL105" s="81"/>
      <c r="SBM105" s="81"/>
      <c r="SBN105" s="81"/>
      <c r="SBO105" s="81"/>
      <c r="SBP105" s="81"/>
      <c r="SBQ105" s="81"/>
      <c r="SBR105" s="81"/>
      <c r="SBS105" s="81"/>
      <c r="SBT105" s="81"/>
      <c r="SBU105" s="81"/>
      <c r="SBV105" s="81"/>
      <c r="SBW105" s="81"/>
      <c r="SBX105" s="81"/>
      <c r="SBY105" s="81"/>
      <c r="SBZ105" s="81"/>
      <c r="SCA105" s="81"/>
      <c r="SCB105" s="81"/>
      <c r="SCC105" s="81"/>
      <c r="SCD105" s="81"/>
      <c r="SCE105" s="81"/>
      <c r="SCF105" s="81"/>
      <c r="SCG105" s="81"/>
      <c r="SCH105" s="81"/>
      <c r="SCI105" s="81"/>
      <c r="SCJ105" s="81"/>
      <c r="SCK105" s="81"/>
      <c r="SCL105" s="81"/>
      <c r="SCM105" s="81"/>
      <c r="SCN105" s="81"/>
      <c r="SCO105" s="81"/>
      <c r="SCP105" s="81"/>
      <c r="SCQ105" s="81"/>
      <c r="SCR105" s="81"/>
      <c r="SCS105" s="81"/>
      <c r="SCT105" s="81"/>
      <c r="SCU105" s="81"/>
      <c r="SCV105" s="81"/>
      <c r="SCW105" s="81"/>
      <c r="SCX105" s="81"/>
      <c r="SCY105" s="81"/>
      <c r="SCZ105" s="81"/>
      <c r="SDA105" s="81"/>
      <c r="SDB105" s="81"/>
      <c r="SDC105" s="81"/>
      <c r="SDD105" s="81"/>
      <c r="SDE105" s="81"/>
      <c r="SDF105" s="81"/>
      <c r="SDG105" s="81"/>
      <c r="SDH105" s="81"/>
      <c r="SDI105" s="81"/>
      <c r="SDJ105" s="81"/>
      <c r="SDK105" s="81"/>
      <c r="SDL105" s="81"/>
      <c r="SDM105" s="81"/>
      <c r="SDN105" s="81"/>
      <c r="SDO105" s="81"/>
      <c r="SDP105" s="81"/>
      <c r="SDQ105" s="81"/>
      <c r="SDR105" s="81"/>
      <c r="SDS105" s="81"/>
      <c r="SDT105" s="81"/>
      <c r="SDU105" s="81"/>
      <c r="SDV105" s="81"/>
      <c r="SDW105" s="81"/>
      <c r="SDX105" s="81"/>
      <c r="SDY105" s="81"/>
      <c r="SDZ105" s="81"/>
      <c r="SEA105" s="81"/>
      <c r="SEB105" s="81"/>
      <c r="SEC105" s="81"/>
      <c r="SED105" s="81"/>
      <c r="SEE105" s="81"/>
      <c r="SEF105" s="81"/>
      <c r="SEG105" s="81"/>
      <c r="SEH105" s="81"/>
      <c r="SEI105" s="81"/>
      <c r="SEJ105" s="81"/>
      <c r="SEK105" s="81"/>
      <c r="SEL105" s="81"/>
      <c r="SEM105" s="81"/>
      <c r="SEN105" s="81"/>
      <c r="SEO105" s="81"/>
      <c r="SEP105" s="81"/>
      <c r="SEQ105" s="81"/>
      <c r="SER105" s="81"/>
      <c r="SES105" s="81"/>
      <c r="SET105" s="81"/>
      <c r="SEU105" s="81"/>
      <c r="SEV105" s="81"/>
      <c r="SEW105" s="81"/>
      <c r="SEX105" s="81"/>
      <c r="SEY105" s="81"/>
      <c r="SEZ105" s="81"/>
      <c r="SFA105" s="81"/>
      <c r="SFB105" s="81"/>
      <c r="SFC105" s="81"/>
      <c r="SFD105" s="81"/>
      <c r="SFE105" s="81"/>
      <c r="SFF105" s="81"/>
      <c r="SFG105" s="81"/>
      <c r="SFH105" s="81"/>
      <c r="SFI105" s="81"/>
      <c r="SFJ105" s="81"/>
      <c r="SFK105" s="81"/>
      <c r="SFL105" s="81"/>
      <c r="SFM105" s="81"/>
      <c r="SFN105" s="81"/>
      <c r="SFO105" s="81"/>
      <c r="SFP105" s="81"/>
      <c r="SFQ105" s="81"/>
      <c r="SFR105" s="81"/>
      <c r="SFS105" s="81"/>
      <c r="SFT105" s="81"/>
      <c r="SFU105" s="81"/>
      <c r="SFV105" s="81"/>
      <c r="SFW105" s="81"/>
      <c r="SFX105" s="81"/>
      <c r="SFY105" s="81"/>
      <c r="SFZ105" s="81"/>
      <c r="SGA105" s="81"/>
      <c r="SGB105" s="81"/>
      <c r="SGC105" s="81"/>
      <c r="SGD105" s="81"/>
      <c r="SGE105" s="81"/>
      <c r="SGF105" s="81"/>
      <c r="SGG105" s="81"/>
      <c r="SGH105" s="81"/>
      <c r="SGI105" s="81"/>
      <c r="SGJ105" s="81"/>
      <c r="SGK105" s="81"/>
      <c r="SGL105" s="81"/>
      <c r="SGM105" s="81"/>
      <c r="SGN105" s="81"/>
      <c r="SGO105" s="81"/>
      <c r="SGP105" s="81"/>
      <c r="SGQ105" s="81"/>
      <c r="SGR105" s="81"/>
      <c r="SGS105" s="81"/>
      <c r="SGT105" s="81"/>
      <c r="SGU105" s="81"/>
      <c r="SGV105" s="81"/>
      <c r="SGW105" s="81"/>
      <c r="SGX105" s="81"/>
      <c r="SGY105" s="81"/>
      <c r="SGZ105" s="81"/>
      <c r="SHA105" s="81"/>
      <c r="SHB105" s="81"/>
      <c r="SHC105" s="81"/>
      <c r="SHD105" s="81"/>
      <c r="SHE105" s="81"/>
      <c r="SHF105" s="81"/>
      <c r="SHG105" s="81"/>
      <c r="SHH105" s="81"/>
      <c r="SHI105" s="81"/>
      <c r="SHJ105" s="81"/>
      <c r="SHK105" s="81"/>
      <c r="SHL105" s="81"/>
      <c r="SHM105" s="81"/>
      <c r="SHN105" s="81"/>
      <c r="SHO105" s="81"/>
      <c r="SHP105" s="81"/>
      <c r="SHQ105" s="81"/>
      <c r="SHR105" s="81"/>
      <c r="SHS105" s="81"/>
      <c r="SHT105" s="81"/>
      <c r="SHU105" s="81"/>
      <c r="SHV105" s="81"/>
      <c r="SHW105" s="81"/>
      <c r="SHX105" s="81"/>
      <c r="SHY105" s="81"/>
      <c r="SHZ105" s="81"/>
      <c r="SIA105" s="81"/>
      <c r="SIB105" s="81"/>
      <c r="SIC105" s="81"/>
      <c r="SID105" s="81"/>
      <c r="SIE105" s="81"/>
      <c r="SIF105" s="81"/>
      <c r="SIG105" s="81"/>
      <c r="SIH105" s="81"/>
      <c r="SII105" s="81"/>
      <c r="SIJ105" s="81"/>
      <c r="SIK105" s="81"/>
      <c r="SIL105" s="81"/>
      <c r="SIM105" s="81"/>
      <c r="SIN105" s="81"/>
      <c r="SIO105" s="81"/>
      <c r="SIP105" s="81"/>
      <c r="SIQ105" s="81"/>
      <c r="SIR105" s="81"/>
      <c r="SIS105" s="81"/>
      <c r="SIT105" s="81"/>
      <c r="SIU105" s="81"/>
      <c r="SIV105" s="81"/>
      <c r="SIW105" s="81"/>
      <c r="SIX105" s="81"/>
      <c r="SIY105" s="81"/>
      <c r="SIZ105" s="81"/>
      <c r="SJA105" s="81"/>
      <c r="SJB105" s="81"/>
      <c r="SJC105" s="81"/>
      <c r="SJD105" s="81"/>
      <c r="SJE105" s="81"/>
      <c r="SJF105" s="81"/>
      <c r="SJG105" s="81"/>
      <c r="SJH105" s="81"/>
      <c r="SJI105" s="81"/>
      <c r="SJJ105" s="81"/>
      <c r="SJK105" s="81"/>
      <c r="SJL105" s="81"/>
      <c r="SJM105" s="81"/>
      <c r="SJN105" s="81"/>
      <c r="SJO105" s="81"/>
      <c r="SJP105" s="81"/>
      <c r="SJQ105" s="81"/>
      <c r="SJR105" s="81"/>
      <c r="SJS105" s="81"/>
      <c r="SJT105" s="81"/>
      <c r="SJU105" s="81"/>
      <c r="SJV105" s="81"/>
      <c r="SJW105" s="81"/>
      <c r="SJX105" s="81"/>
      <c r="SJY105" s="81"/>
      <c r="SJZ105" s="81"/>
      <c r="SKA105" s="81"/>
      <c r="SKB105" s="81"/>
      <c r="SKC105" s="81"/>
      <c r="SKD105" s="81"/>
      <c r="SKE105" s="81"/>
      <c r="SKF105" s="81"/>
      <c r="SKG105" s="81"/>
      <c r="SKH105" s="81"/>
      <c r="SKI105" s="81"/>
      <c r="SKJ105" s="81"/>
      <c r="SKK105" s="81"/>
      <c r="SKL105" s="81"/>
      <c r="SKM105" s="81"/>
      <c r="SKN105" s="81"/>
      <c r="SKO105" s="81"/>
      <c r="SKP105" s="81"/>
      <c r="SKQ105" s="81"/>
      <c r="SKR105" s="81"/>
      <c r="SKS105" s="81"/>
      <c r="SKT105" s="81"/>
      <c r="SKU105" s="81"/>
      <c r="SKV105" s="81"/>
      <c r="SKW105" s="81"/>
      <c r="SKX105" s="81"/>
      <c r="SKY105" s="81"/>
      <c r="SKZ105" s="81"/>
      <c r="SLA105" s="81"/>
      <c r="SLB105" s="81"/>
      <c r="SLC105" s="81"/>
      <c r="SLD105" s="81"/>
      <c r="SLE105" s="81"/>
      <c r="SLF105" s="81"/>
      <c r="SLG105" s="81"/>
      <c r="SLH105" s="81"/>
      <c r="SLI105" s="81"/>
      <c r="SLJ105" s="81"/>
      <c r="SLK105" s="81"/>
      <c r="SLL105" s="81"/>
      <c r="SLM105" s="81"/>
      <c r="SLN105" s="81"/>
      <c r="SLO105" s="81"/>
      <c r="SLP105" s="81"/>
      <c r="SLQ105" s="81"/>
      <c r="SLR105" s="81"/>
      <c r="SLS105" s="81"/>
      <c r="SLT105" s="81"/>
      <c r="SLU105" s="81"/>
      <c r="SLV105" s="81"/>
      <c r="SLW105" s="81"/>
      <c r="SLX105" s="81"/>
      <c r="SLY105" s="81"/>
      <c r="SLZ105" s="81"/>
      <c r="SMA105" s="81"/>
      <c r="SMB105" s="81"/>
      <c r="SMC105" s="81"/>
      <c r="SMD105" s="81"/>
      <c r="SME105" s="81"/>
      <c r="SMF105" s="81"/>
      <c r="SMG105" s="81"/>
      <c r="SMH105" s="81"/>
      <c r="SMI105" s="81"/>
      <c r="SMJ105" s="81"/>
      <c r="SMK105" s="81"/>
      <c r="SML105" s="81"/>
      <c r="SMM105" s="81"/>
      <c r="SMN105" s="81"/>
      <c r="SMO105" s="81"/>
      <c r="SMP105" s="81"/>
      <c r="SMQ105" s="81"/>
      <c r="SMR105" s="81"/>
      <c r="SMS105" s="81"/>
      <c r="SMT105" s="81"/>
      <c r="SMU105" s="81"/>
      <c r="SMV105" s="81"/>
      <c r="SMW105" s="81"/>
      <c r="SMX105" s="81"/>
      <c r="SMY105" s="81"/>
      <c r="SMZ105" s="81"/>
      <c r="SNA105" s="81"/>
      <c r="SNB105" s="81"/>
      <c r="SNC105" s="81"/>
      <c r="SND105" s="81"/>
      <c r="SNE105" s="81"/>
      <c r="SNF105" s="81"/>
      <c r="SNG105" s="81"/>
      <c r="SNH105" s="81"/>
      <c r="SNI105" s="81"/>
      <c r="SNJ105" s="81"/>
      <c r="SNK105" s="81"/>
      <c r="SNL105" s="81"/>
      <c r="SNM105" s="81"/>
      <c r="SNN105" s="81"/>
      <c r="SNO105" s="81"/>
      <c r="SNP105" s="81"/>
      <c r="SNQ105" s="81"/>
      <c r="SNR105" s="81"/>
      <c r="SNS105" s="81"/>
      <c r="SNT105" s="81"/>
      <c r="SNU105" s="81"/>
      <c r="SNV105" s="81"/>
      <c r="SNW105" s="81"/>
      <c r="SNX105" s="81"/>
      <c r="SNY105" s="81"/>
      <c r="SNZ105" s="81"/>
      <c r="SOA105" s="81"/>
      <c r="SOB105" s="81"/>
      <c r="SOC105" s="81"/>
      <c r="SOD105" s="81"/>
      <c r="SOE105" s="81"/>
      <c r="SOF105" s="81"/>
      <c r="SOG105" s="81"/>
      <c r="SOH105" s="81"/>
      <c r="SOI105" s="81"/>
      <c r="SOJ105" s="81"/>
      <c r="SOK105" s="81"/>
      <c r="SOL105" s="81"/>
      <c r="SOM105" s="81"/>
      <c r="SON105" s="81"/>
      <c r="SOO105" s="81"/>
      <c r="SOP105" s="81"/>
      <c r="SOQ105" s="81"/>
      <c r="SOR105" s="81"/>
      <c r="SOS105" s="81"/>
      <c r="SOT105" s="81"/>
      <c r="SOU105" s="81"/>
      <c r="SOV105" s="81"/>
      <c r="SOW105" s="81"/>
      <c r="SOX105" s="81"/>
      <c r="SOY105" s="81"/>
      <c r="SOZ105" s="81"/>
      <c r="SPA105" s="81"/>
      <c r="SPB105" s="81"/>
      <c r="SPC105" s="81"/>
      <c r="SPD105" s="81"/>
      <c r="SPE105" s="81"/>
      <c r="SPF105" s="81"/>
      <c r="SPG105" s="81"/>
      <c r="SPH105" s="81"/>
      <c r="SPI105" s="81"/>
      <c r="SPJ105" s="81"/>
      <c r="SPK105" s="81"/>
      <c r="SPL105" s="81"/>
      <c r="SPM105" s="81"/>
      <c r="SPN105" s="81"/>
      <c r="SPO105" s="81"/>
      <c r="SPP105" s="81"/>
      <c r="SPQ105" s="81"/>
      <c r="SPR105" s="81"/>
      <c r="SPS105" s="81"/>
      <c r="SPT105" s="81"/>
      <c r="SPU105" s="81"/>
      <c r="SPV105" s="81"/>
      <c r="SPW105" s="81"/>
      <c r="SPX105" s="81"/>
      <c r="SPY105" s="81"/>
      <c r="SPZ105" s="81"/>
      <c r="SQA105" s="81"/>
      <c r="SQB105" s="81"/>
      <c r="SQC105" s="81"/>
      <c r="SQD105" s="81"/>
      <c r="SQE105" s="81"/>
      <c r="SQF105" s="81"/>
      <c r="SQG105" s="81"/>
      <c r="SQH105" s="81"/>
      <c r="SQI105" s="81"/>
      <c r="SQJ105" s="81"/>
      <c r="SQK105" s="81"/>
      <c r="SQL105" s="81"/>
      <c r="SQM105" s="81"/>
      <c r="SQN105" s="81"/>
      <c r="SQO105" s="81"/>
      <c r="SQP105" s="81"/>
      <c r="SQQ105" s="81"/>
      <c r="SQR105" s="81"/>
      <c r="SQS105" s="81"/>
      <c r="SQT105" s="81"/>
      <c r="SQU105" s="81"/>
      <c r="SQV105" s="81"/>
      <c r="SQW105" s="81"/>
      <c r="SQX105" s="81"/>
      <c r="SQY105" s="81"/>
      <c r="SQZ105" s="81"/>
      <c r="SRA105" s="81"/>
      <c r="SRB105" s="81"/>
      <c r="SRC105" s="81"/>
      <c r="SRD105" s="81"/>
      <c r="SRE105" s="81"/>
      <c r="SRF105" s="81"/>
      <c r="SRG105" s="81"/>
      <c r="SRH105" s="81"/>
      <c r="SRI105" s="81"/>
      <c r="SRJ105" s="81"/>
      <c r="SRK105" s="81"/>
      <c r="SRL105" s="81"/>
      <c r="SRM105" s="81"/>
      <c r="SRN105" s="81"/>
      <c r="SRO105" s="81"/>
      <c r="SRP105" s="81"/>
      <c r="SRQ105" s="81"/>
      <c r="SRR105" s="81"/>
      <c r="SRS105" s="81"/>
      <c r="SRT105" s="81"/>
      <c r="SRU105" s="81"/>
      <c r="SRV105" s="81"/>
      <c r="SRW105" s="81"/>
      <c r="SRX105" s="81"/>
      <c r="SRY105" s="81"/>
      <c r="SRZ105" s="81"/>
      <c r="SSA105" s="81"/>
      <c r="SSB105" s="81"/>
      <c r="SSC105" s="81"/>
      <c r="SSD105" s="81"/>
      <c r="SSE105" s="81"/>
      <c r="SSF105" s="81"/>
      <c r="SSG105" s="81"/>
      <c r="SSH105" s="81"/>
      <c r="SSI105" s="81"/>
      <c r="SSJ105" s="81"/>
      <c r="SSK105" s="81"/>
      <c r="SSL105" s="81"/>
      <c r="SSM105" s="81"/>
      <c r="SSN105" s="81"/>
      <c r="SSO105" s="81"/>
      <c r="SSP105" s="81"/>
      <c r="SSQ105" s="81"/>
      <c r="SSR105" s="81"/>
      <c r="SSS105" s="81"/>
      <c r="SST105" s="81"/>
      <c r="SSU105" s="81"/>
      <c r="SSV105" s="81"/>
      <c r="SSW105" s="81"/>
      <c r="SSX105" s="81"/>
      <c r="SSY105" s="81"/>
      <c r="SSZ105" s="81"/>
      <c r="STA105" s="81"/>
      <c r="STB105" s="81"/>
      <c r="STC105" s="81"/>
      <c r="STD105" s="81"/>
      <c r="STE105" s="81"/>
      <c r="STF105" s="81"/>
      <c r="STG105" s="81"/>
      <c r="STH105" s="81"/>
      <c r="STI105" s="81"/>
      <c r="STJ105" s="81"/>
      <c r="STK105" s="81"/>
      <c r="STL105" s="81"/>
      <c r="STM105" s="81"/>
      <c r="STN105" s="81"/>
      <c r="STO105" s="81"/>
      <c r="STP105" s="81"/>
      <c r="STQ105" s="81"/>
      <c r="STR105" s="81"/>
      <c r="STS105" s="81"/>
      <c r="STT105" s="81"/>
      <c r="STU105" s="81"/>
      <c r="STV105" s="81"/>
      <c r="STW105" s="81"/>
      <c r="STX105" s="81"/>
      <c r="STY105" s="81"/>
      <c r="STZ105" s="81"/>
      <c r="SUA105" s="81"/>
      <c r="SUB105" s="81"/>
      <c r="SUC105" s="81"/>
      <c r="SUD105" s="81"/>
      <c r="SUE105" s="81"/>
      <c r="SUF105" s="81"/>
      <c r="SUG105" s="81"/>
      <c r="SUH105" s="81"/>
      <c r="SUI105" s="81"/>
      <c r="SUJ105" s="81"/>
      <c r="SUK105" s="81"/>
      <c r="SUL105" s="81"/>
      <c r="SUM105" s="81"/>
      <c r="SUN105" s="81"/>
      <c r="SUO105" s="81"/>
      <c r="SUP105" s="81"/>
      <c r="SUQ105" s="81"/>
      <c r="SUR105" s="81"/>
      <c r="SUS105" s="81"/>
      <c r="SUT105" s="81"/>
      <c r="SUU105" s="81"/>
      <c r="SUV105" s="81"/>
      <c r="SUW105" s="81"/>
      <c r="SUX105" s="81"/>
      <c r="SUY105" s="81"/>
      <c r="SUZ105" s="81"/>
      <c r="SVA105" s="81"/>
      <c r="SVB105" s="81"/>
      <c r="SVC105" s="81"/>
      <c r="SVD105" s="81"/>
      <c r="SVE105" s="81"/>
      <c r="SVF105" s="81"/>
      <c r="SVG105" s="81"/>
      <c r="SVH105" s="81"/>
      <c r="SVI105" s="81"/>
      <c r="SVJ105" s="81"/>
      <c r="SVK105" s="81"/>
      <c r="SVL105" s="81"/>
      <c r="SVM105" s="81"/>
      <c r="SVN105" s="81"/>
      <c r="SVO105" s="81"/>
      <c r="SVP105" s="81"/>
      <c r="SVQ105" s="81"/>
      <c r="SVR105" s="81"/>
      <c r="SVS105" s="81"/>
      <c r="SVT105" s="81"/>
      <c r="SVU105" s="81"/>
      <c r="SVV105" s="81"/>
      <c r="SVW105" s="81"/>
      <c r="SVX105" s="81"/>
      <c r="SVY105" s="81"/>
      <c r="SVZ105" s="81"/>
      <c r="SWA105" s="81"/>
      <c r="SWB105" s="81"/>
      <c r="SWC105" s="81"/>
      <c r="SWD105" s="81"/>
      <c r="SWE105" s="81"/>
      <c r="SWF105" s="81"/>
      <c r="SWG105" s="81"/>
      <c r="SWH105" s="81"/>
      <c r="SWI105" s="81"/>
      <c r="SWJ105" s="81"/>
      <c r="SWK105" s="81"/>
      <c r="SWL105" s="81"/>
      <c r="SWM105" s="81"/>
      <c r="SWN105" s="81"/>
      <c r="SWO105" s="81"/>
      <c r="SWP105" s="81"/>
      <c r="SWQ105" s="81"/>
      <c r="SWR105" s="81"/>
      <c r="SWS105" s="81"/>
      <c r="SWT105" s="81"/>
      <c r="SWU105" s="81"/>
      <c r="SWV105" s="81"/>
      <c r="SWW105" s="81"/>
      <c r="SWX105" s="81"/>
      <c r="SWY105" s="81"/>
      <c r="SWZ105" s="81"/>
      <c r="SXA105" s="81"/>
      <c r="SXB105" s="81"/>
      <c r="SXC105" s="81"/>
      <c r="SXD105" s="81"/>
      <c r="SXE105" s="81"/>
      <c r="SXF105" s="81"/>
      <c r="SXG105" s="81"/>
      <c r="SXH105" s="81"/>
      <c r="SXI105" s="81"/>
      <c r="SXJ105" s="81"/>
      <c r="SXK105" s="81"/>
      <c r="SXL105" s="81"/>
      <c r="SXM105" s="81"/>
      <c r="SXN105" s="81"/>
      <c r="SXO105" s="81"/>
      <c r="SXP105" s="81"/>
      <c r="SXQ105" s="81"/>
      <c r="SXR105" s="81"/>
      <c r="SXS105" s="81"/>
      <c r="SXT105" s="81"/>
      <c r="SXU105" s="81"/>
      <c r="SXV105" s="81"/>
      <c r="SXW105" s="81"/>
      <c r="SXX105" s="81"/>
      <c r="SXY105" s="81"/>
      <c r="SXZ105" s="81"/>
      <c r="SYA105" s="81"/>
      <c r="SYB105" s="81"/>
      <c r="SYC105" s="81"/>
      <c r="SYD105" s="81"/>
      <c r="SYE105" s="81"/>
      <c r="SYF105" s="81"/>
      <c r="SYG105" s="81"/>
      <c r="SYH105" s="81"/>
      <c r="SYI105" s="81"/>
      <c r="SYJ105" s="81"/>
      <c r="SYK105" s="81"/>
      <c r="SYL105" s="81"/>
      <c r="SYM105" s="81"/>
      <c r="SYN105" s="81"/>
      <c r="SYO105" s="81"/>
      <c r="SYP105" s="81"/>
      <c r="SYQ105" s="81"/>
      <c r="SYR105" s="81"/>
      <c r="SYS105" s="81"/>
      <c r="SYT105" s="81"/>
      <c r="SYU105" s="81"/>
      <c r="SYV105" s="81"/>
      <c r="SYW105" s="81"/>
      <c r="SYX105" s="81"/>
      <c r="SYY105" s="81"/>
      <c r="SYZ105" s="81"/>
      <c r="SZA105" s="81"/>
      <c r="SZB105" s="81"/>
      <c r="SZC105" s="81"/>
      <c r="SZD105" s="81"/>
      <c r="SZE105" s="81"/>
      <c r="SZF105" s="81"/>
      <c r="SZG105" s="81"/>
      <c r="SZH105" s="81"/>
      <c r="SZI105" s="81"/>
      <c r="SZJ105" s="81"/>
      <c r="SZK105" s="81"/>
      <c r="SZL105" s="81"/>
      <c r="SZM105" s="81"/>
      <c r="SZN105" s="81"/>
      <c r="SZO105" s="81"/>
      <c r="SZP105" s="81"/>
      <c r="SZQ105" s="81"/>
      <c r="SZR105" s="81"/>
      <c r="SZS105" s="81"/>
      <c r="SZT105" s="81"/>
      <c r="SZU105" s="81"/>
      <c r="SZV105" s="81"/>
      <c r="SZW105" s="81"/>
      <c r="SZX105" s="81"/>
      <c r="SZY105" s="81"/>
      <c r="SZZ105" s="81"/>
      <c r="TAA105" s="81"/>
      <c r="TAB105" s="81"/>
      <c r="TAC105" s="81"/>
      <c r="TAD105" s="81"/>
      <c r="TAE105" s="81"/>
      <c r="TAF105" s="81"/>
      <c r="TAG105" s="81"/>
      <c r="TAH105" s="81"/>
      <c r="TAI105" s="81"/>
      <c r="TAJ105" s="81"/>
      <c r="TAK105" s="81"/>
      <c r="TAL105" s="81"/>
      <c r="TAM105" s="81"/>
      <c r="TAN105" s="81"/>
      <c r="TAO105" s="81"/>
      <c r="TAP105" s="81"/>
      <c r="TAQ105" s="81"/>
      <c r="TAR105" s="81"/>
      <c r="TAS105" s="81"/>
      <c r="TAT105" s="81"/>
      <c r="TAU105" s="81"/>
      <c r="TAV105" s="81"/>
      <c r="TAW105" s="81"/>
      <c r="TAX105" s="81"/>
      <c r="TAY105" s="81"/>
      <c r="TAZ105" s="81"/>
      <c r="TBA105" s="81"/>
      <c r="TBB105" s="81"/>
      <c r="TBC105" s="81"/>
      <c r="TBD105" s="81"/>
      <c r="TBE105" s="81"/>
      <c r="TBF105" s="81"/>
      <c r="TBG105" s="81"/>
      <c r="TBH105" s="81"/>
      <c r="TBI105" s="81"/>
      <c r="TBJ105" s="81"/>
      <c r="TBK105" s="81"/>
      <c r="TBL105" s="81"/>
      <c r="TBM105" s="81"/>
      <c r="TBN105" s="81"/>
      <c r="TBO105" s="81"/>
      <c r="TBP105" s="81"/>
      <c r="TBQ105" s="81"/>
      <c r="TBR105" s="81"/>
      <c r="TBS105" s="81"/>
      <c r="TBT105" s="81"/>
      <c r="TBU105" s="81"/>
      <c r="TBV105" s="81"/>
      <c r="TBW105" s="81"/>
      <c r="TBX105" s="81"/>
      <c r="TBY105" s="81"/>
      <c r="TBZ105" s="81"/>
      <c r="TCA105" s="81"/>
      <c r="TCB105" s="81"/>
      <c r="TCC105" s="81"/>
      <c r="TCD105" s="81"/>
      <c r="TCE105" s="81"/>
      <c r="TCF105" s="81"/>
      <c r="TCG105" s="81"/>
      <c r="TCH105" s="81"/>
      <c r="TCI105" s="81"/>
      <c r="TCJ105" s="81"/>
      <c r="TCK105" s="81"/>
      <c r="TCL105" s="81"/>
      <c r="TCM105" s="81"/>
      <c r="TCN105" s="81"/>
      <c r="TCO105" s="81"/>
      <c r="TCP105" s="81"/>
      <c r="TCQ105" s="81"/>
      <c r="TCR105" s="81"/>
      <c r="TCS105" s="81"/>
      <c r="TCT105" s="81"/>
      <c r="TCU105" s="81"/>
      <c r="TCV105" s="81"/>
      <c r="TCW105" s="81"/>
      <c r="TCX105" s="81"/>
      <c r="TCY105" s="81"/>
      <c r="TCZ105" s="81"/>
      <c r="TDA105" s="81"/>
      <c r="TDB105" s="81"/>
      <c r="TDC105" s="81"/>
      <c r="TDD105" s="81"/>
      <c r="TDE105" s="81"/>
      <c r="TDF105" s="81"/>
      <c r="TDG105" s="81"/>
      <c r="TDH105" s="81"/>
      <c r="TDI105" s="81"/>
      <c r="TDJ105" s="81"/>
      <c r="TDK105" s="81"/>
      <c r="TDL105" s="81"/>
      <c r="TDM105" s="81"/>
      <c r="TDN105" s="81"/>
      <c r="TDO105" s="81"/>
      <c r="TDP105" s="81"/>
      <c r="TDQ105" s="81"/>
      <c r="TDR105" s="81"/>
      <c r="TDS105" s="81"/>
      <c r="TDT105" s="81"/>
      <c r="TDU105" s="81"/>
      <c r="TDV105" s="81"/>
      <c r="TDW105" s="81"/>
      <c r="TDX105" s="81"/>
      <c r="TDY105" s="81"/>
      <c r="TDZ105" s="81"/>
      <c r="TEA105" s="81"/>
      <c r="TEB105" s="81"/>
      <c r="TEC105" s="81"/>
      <c r="TED105" s="81"/>
      <c r="TEE105" s="81"/>
      <c r="TEF105" s="81"/>
      <c r="TEG105" s="81"/>
      <c r="TEH105" s="81"/>
      <c r="TEI105" s="81"/>
      <c r="TEJ105" s="81"/>
      <c r="TEK105" s="81"/>
      <c r="TEL105" s="81"/>
      <c r="TEM105" s="81"/>
      <c r="TEN105" s="81"/>
      <c r="TEO105" s="81"/>
      <c r="TEP105" s="81"/>
      <c r="TEQ105" s="81"/>
      <c r="TER105" s="81"/>
      <c r="TES105" s="81"/>
      <c r="TET105" s="81"/>
      <c r="TEU105" s="81"/>
      <c r="TEV105" s="81"/>
      <c r="TEW105" s="81"/>
      <c r="TEX105" s="81"/>
      <c r="TEY105" s="81"/>
      <c r="TEZ105" s="81"/>
      <c r="TFA105" s="81"/>
      <c r="TFB105" s="81"/>
      <c r="TFC105" s="81"/>
      <c r="TFD105" s="81"/>
      <c r="TFE105" s="81"/>
      <c r="TFF105" s="81"/>
      <c r="TFG105" s="81"/>
      <c r="TFH105" s="81"/>
      <c r="TFI105" s="81"/>
      <c r="TFJ105" s="81"/>
      <c r="TFK105" s="81"/>
      <c r="TFL105" s="81"/>
      <c r="TFM105" s="81"/>
      <c r="TFN105" s="81"/>
      <c r="TFO105" s="81"/>
      <c r="TFP105" s="81"/>
      <c r="TFQ105" s="81"/>
      <c r="TFR105" s="81"/>
      <c r="TFS105" s="81"/>
      <c r="TFT105" s="81"/>
      <c r="TFU105" s="81"/>
      <c r="TFV105" s="81"/>
      <c r="TFW105" s="81"/>
      <c r="TFX105" s="81"/>
      <c r="TFY105" s="81"/>
      <c r="TFZ105" s="81"/>
      <c r="TGA105" s="81"/>
      <c r="TGB105" s="81"/>
      <c r="TGC105" s="81"/>
      <c r="TGD105" s="81"/>
      <c r="TGE105" s="81"/>
      <c r="TGF105" s="81"/>
      <c r="TGG105" s="81"/>
      <c r="TGH105" s="81"/>
      <c r="TGI105" s="81"/>
      <c r="TGJ105" s="81"/>
      <c r="TGK105" s="81"/>
      <c r="TGL105" s="81"/>
      <c r="TGM105" s="81"/>
      <c r="TGN105" s="81"/>
      <c r="TGO105" s="81"/>
      <c r="TGP105" s="81"/>
      <c r="TGQ105" s="81"/>
      <c r="TGR105" s="81"/>
      <c r="TGS105" s="81"/>
      <c r="TGT105" s="81"/>
      <c r="TGU105" s="81"/>
      <c r="TGV105" s="81"/>
      <c r="TGW105" s="81"/>
      <c r="TGX105" s="81"/>
      <c r="TGY105" s="81"/>
      <c r="TGZ105" s="81"/>
      <c r="THA105" s="81"/>
      <c r="THB105" s="81"/>
      <c r="THC105" s="81"/>
      <c r="THD105" s="81"/>
      <c r="THE105" s="81"/>
      <c r="THF105" s="81"/>
      <c r="THG105" s="81"/>
      <c r="THH105" s="81"/>
      <c r="THI105" s="81"/>
      <c r="THJ105" s="81"/>
      <c r="THK105" s="81"/>
      <c r="THL105" s="81"/>
      <c r="THM105" s="81"/>
      <c r="THN105" s="81"/>
      <c r="THO105" s="81"/>
      <c r="THP105" s="81"/>
      <c r="THQ105" s="81"/>
      <c r="THR105" s="81"/>
      <c r="THS105" s="81"/>
      <c r="THT105" s="81"/>
      <c r="THU105" s="81"/>
      <c r="THV105" s="81"/>
      <c r="THW105" s="81"/>
      <c r="THX105" s="81"/>
      <c r="THY105" s="81"/>
      <c r="THZ105" s="81"/>
      <c r="TIA105" s="81"/>
      <c r="TIB105" s="81"/>
      <c r="TIC105" s="81"/>
      <c r="TID105" s="81"/>
      <c r="TIE105" s="81"/>
      <c r="TIF105" s="81"/>
      <c r="TIG105" s="81"/>
      <c r="TIH105" s="81"/>
      <c r="TII105" s="81"/>
      <c r="TIJ105" s="81"/>
      <c r="TIK105" s="81"/>
      <c r="TIL105" s="81"/>
      <c r="TIM105" s="81"/>
      <c r="TIN105" s="81"/>
      <c r="TIO105" s="81"/>
      <c r="TIP105" s="81"/>
      <c r="TIQ105" s="81"/>
      <c r="TIR105" s="81"/>
      <c r="TIS105" s="81"/>
      <c r="TIT105" s="81"/>
      <c r="TIU105" s="81"/>
      <c r="TIV105" s="81"/>
      <c r="TIW105" s="81"/>
      <c r="TIX105" s="81"/>
      <c r="TIY105" s="81"/>
      <c r="TIZ105" s="81"/>
      <c r="TJA105" s="81"/>
      <c r="TJB105" s="81"/>
      <c r="TJC105" s="81"/>
      <c r="TJD105" s="81"/>
      <c r="TJE105" s="81"/>
      <c r="TJF105" s="81"/>
      <c r="TJG105" s="81"/>
      <c r="TJH105" s="81"/>
      <c r="TJI105" s="81"/>
      <c r="TJJ105" s="81"/>
      <c r="TJK105" s="81"/>
      <c r="TJL105" s="81"/>
      <c r="TJM105" s="81"/>
      <c r="TJN105" s="81"/>
      <c r="TJO105" s="81"/>
      <c r="TJP105" s="81"/>
      <c r="TJQ105" s="81"/>
      <c r="TJR105" s="81"/>
      <c r="TJS105" s="81"/>
      <c r="TJT105" s="81"/>
      <c r="TJU105" s="81"/>
      <c r="TJV105" s="81"/>
      <c r="TJW105" s="81"/>
      <c r="TJX105" s="81"/>
      <c r="TJY105" s="81"/>
      <c r="TJZ105" s="81"/>
      <c r="TKA105" s="81"/>
      <c r="TKB105" s="81"/>
      <c r="TKC105" s="81"/>
      <c r="TKD105" s="81"/>
      <c r="TKE105" s="81"/>
      <c r="TKF105" s="81"/>
      <c r="TKG105" s="81"/>
      <c r="TKH105" s="81"/>
      <c r="TKI105" s="81"/>
      <c r="TKJ105" s="81"/>
      <c r="TKK105" s="81"/>
      <c r="TKL105" s="81"/>
      <c r="TKM105" s="81"/>
      <c r="TKN105" s="81"/>
      <c r="TKO105" s="81"/>
      <c r="TKP105" s="81"/>
      <c r="TKQ105" s="81"/>
      <c r="TKR105" s="81"/>
      <c r="TKS105" s="81"/>
      <c r="TKT105" s="81"/>
      <c r="TKU105" s="81"/>
      <c r="TKV105" s="81"/>
      <c r="TKW105" s="81"/>
      <c r="TKX105" s="81"/>
      <c r="TKY105" s="81"/>
      <c r="TKZ105" s="81"/>
      <c r="TLA105" s="81"/>
      <c r="TLB105" s="81"/>
      <c r="TLC105" s="81"/>
      <c r="TLD105" s="81"/>
      <c r="TLE105" s="81"/>
      <c r="TLF105" s="81"/>
      <c r="TLG105" s="81"/>
      <c r="TLH105" s="81"/>
      <c r="TLI105" s="81"/>
      <c r="TLJ105" s="81"/>
      <c r="TLK105" s="81"/>
      <c r="TLL105" s="81"/>
      <c r="TLM105" s="81"/>
      <c r="TLN105" s="81"/>
      <c r="TLO105" s="81"/>
      <c r="TLP105" s="81"/>
      <c r="TLQ105" s="81"/>
      <c r="TLR105" s="81"/>
      <c r="TLS105" s="81"/>
      <c r="TLT105" s="81"/>
      <c r="TLU105" s="81"/>
      <c r="TLV105" s="81"/>
      <c r="TLW105" s="81"/>
      <c r="TLX105" s="81"/>
      <c r="TLY105" s="81"/>
      <c r="TLZ105" s="81"/>
      <c r="TMA105" s="81"/>
      <c r="TMB105" s="81"/>
      <c r="TMC105" s="81"/>
      <c r="TMD105" s="81"/>
      <c r="TME105" s="81"/>
      <c r="TMF105" s="81"/>
      <c r="TMG105" s="81"/>
      <c r="TMH105" s="81"/>
      <c r="TMI105" s="81"/>
      <c r="TMJ105" s="81"/>
      <c r="TMK105" s="81"/>
      <c r="TML105" s="81"/>
      <c r="TMM105" s="81"/>
      <c r="TMN105" s="81"/>
      <c r="TMO105" s="81"/>
      <c r="TMP105" s="81"/>
      <c r="TMQ105" s="81"/>
      <c r="TMR105" s="81"/>
      <c r="TMS105" s="81"/>
      <c r="TMT105" s="81"/>
      <c r="TMU105" s="81"/>
      <c r="TMV105" s="81"/>
      <c r="TMW105" s="81"/>
      <c r="TMX105" s="81"/>
      <c r="TMY105" s="81"/>
      <c r="TMZ105" s="81"/>
      <c r="TNA105" s="81"/>
      <c r="TNB105" s="81"/>
      <c r="TNC105" s="81"/>
      <c r="TND105" s="81"/>
      <c r="TNE105" s="81"/>
      <c r="TNF105" s="81"/>
      <c r="TNG105" s="81"/>
      <c r="TNH105" s="81"/>
      <c r="TNI105" s="81"/>
      <c r="TNJ105" s="81"/>
      <c r="TNK105" s="81"/>
      <c r="TNL105" s="81"/>
      <c r="TNM105" s="81"/>
      <c r="TNN105" s="81"/>
      <c r="TNO105" s="81"/>
      <c r="TNP105" s="81"/>
      <c r="TNQ105" s="81"/>
      <c r="TNR105" s="81"/>
      <c r="TNS105" s="81"/>
      <c r="TNT105" s="81"/>
      <c r="TNU105" s="81"/>
      <c r="TNV105" s="81"/>
      <c r="TNW105" s="81"/>
      <c r="TNX105" s="81"/>
      <c r="TNY105" s="81"/>
      <c r="TNZ105" s="81"/>
      <c r="TOA105" s="81"/>
      <c r="TOB105" s="81"/>
      <c r="TOC105" s="81"/>
      <c r="TOD105" s="81"/>
      <c r="TOE105" s="81"/>
      <c r="TOF105" s="81"/>
      <c r="TOG105" s="81"/>
      <c r="TOH105" s="81"/>
      <c r="TOI105" s="81"/>
      <c r="TOJ105" s="81"/>
      <c r="TOK105" s="81"/>
      <c r="TOL105" s="81"/>
      <c r="TOM105" s="81"/>
      <c r="TON105" s="81"/>
      <c r="TOO105" s="81"/>
      <c r="TOP105" s="81"/>
      <c r="TOQ105" s="81"/>
      <c r="TOR105" s="81"/>
      <c r="TOS105" s="81"/>
      <c r="TOT105" s="81"/>
      <c r="TOU105" s="81"/>
      <c r="TOV105" s="81"/>
      <c r="TOW105" s="81"/>
      <c r="TOX105" s="81"/>
      <c r="TOY105" s="81"/>
      <c r="TOZ105" s="81"/>
      <c r="TPA105" s="81"/>
      <c r="TPB105" s="81"/>
      <c r="TPC105" s="81"/>
      <c r="TPD105" s="81"/>
      <c r="TPE105" s="81"/>
      <c r="TPF105" s="81"/>
      <c r="TPG105" s="81"/>
      <c r="TPH105" s="81"/>
      <c r="TPI105" s="81"/>
      <c r="TPJ105" s="81"/>
      <c r="TPK105" s="81"/>
      <c r="TPL105" s="81"/>
      <c r="TPM105" s="81"/>
      <c r="TPN105" s="81"/>
      <c r="TPO105" s="81"/>
      <c r="TPP105" s="81"/>
      <c r="TPQ105" s="81"/>
      <c r="TPR105" s="81"/>
      <c r="TPS105" s="81"/>
      <c r="TPT105" s="81"/>
      <c r="TPU105" s="81"/>
      <c r="TPV105" s="81"/>
      <c r="TPW105" s="81"/>
      <c r="TPX105" s="81"/>
      <c r="TPY105" s="81"/>
      <c r="TPZ105" s="81"/>
      <c r="TQA105" s="81"/>
      <c r="TQB105" s="81"/>
      <c r="TQC105" s="81"/>
      <c r="TQD105" s="81"/>
      <c r="TQE105" s="81"/>
      <c r="TQF105" s="81"/>
      <c r="TQG105" s="81"/>
      <c r="TQH105" s="81"/>
      <c r="TQI105" s="81"/>
      <c r="TQJ105" s="81"/>
      <c r="TQK105" s="81"/>
      <c r="TQL105" s="81"/>
      <c r="TQM105" s="81"/>
      <c r="TQN105" s="81"/>
      <c r="TQO105" s="81"/>
      <c r="TQP105" s="81"/>
      <c r="TQQ105" s="81"/>
      <c r="TQR105" s="81"/>
      <c r="TQS105" s="81"/>
      <c r="TQT105" s="81"/>
      <c r="TQU105" s="81"/>
      <c r="TQV105" s="81"/>
      <c r="TQW105" s="81"/>
      <c r="TQX105" s="81"/>
      <c r="TQY105" s="81"/>
      <c r="TQZ105" s="81"/>
      <c r="TRA105" s="81"/>
      <c r="TRB105" s="81"/>
      <c r="TRC105" s="81"/>
      <c r="TRD105" s="81"/>
      <c r="TRE105" s="81"/>
      <c r="TRF105" s="81"/>
      <c r="TRG105" s="81"/>
      <c r="TRH105" s="81"/>
      <c r="TRI105" s="81"/>
      <c r="TRJ105" s="81"/>
      <c r="TRK105" s="81"/>
      <c r="TRL105" s="81"/>
      <c r="TRM105" s="81"/>
      <c r="TRN105" s="81"/>
      <c r="TRO105" s="81"/>
      <c r="TRP105" s="81"/>
      <c r="TRQ105" s="81"/>
      <c r="TRR105" s="81"/>
      <c r="TRS105" s="81"/>
      <c r="TRT105" s="81"/>
      <c r="TRU105" s="81"/>
      <c r="TRV105" s="81"/>
      <c r="TRW105" s="81"/>
      <c r="TRX105" s="81"/>
      <c r="TRY105" s="81"/>
      <c r="TRZ105" s="81"/>
      <c r="TSA105" s="81"/>
      <c r="TSB105" s="81"/>
      <c r="TSC105" s="81"/>
      <c r="TSD105" s="81"/>
      <c r="TSE105" s="81"/>
      <c r="TSF105" s="81"/>
      <c r="TSG105" s="81"/>
      <c r="TSH105" s="81"/>
      <c r="TSI105" s="81"/>
      <c r="TSJ105" s="81"/>
      <c r="TSK105" s="81"/>
      <c r="TSL105" s="81"/>
      <c r="TSM105" s="81"/>
      <c r="TSN105" s="81"/>
      <c r="TSO105" s="81"/>
      <c r="TSP105" s="81"/>
      <c r="TSQ105" s="81"/>
      <c r="TSR105" s="81"/>
      <c r="TSS105" s="81"/>
      <c r="TST105" s="81"/>
      <c r="TSU105" s="81"/>
      <c r="TSV105" s="81"/>
      <c r="TSW105" s="81"/>
      <c r="TSX105" s="81"/>
      <c r="TSY105" s="81"/>
      <c r="TSZ105" s="81"/>
      <c r="TTA105" s="81"/>
      <c r="TTB105" s="81"/>
      <c r="TTC105" s="81"/>
      <c r="TTD105" s="81"/>
      <c r="TTE105" s="81"/>
      <c r="TTF105" s="81"/>
      <c r="TTG105" s="81"/>
      <c r="TTH105" s="81"/>
      <c r="TTI105" s="81"/>
      <c r="TTJ105" s="81"/>
      <c r="TTK105" s="81"/>
      <c r="TTL105" s="81"/>
      <c r="TTM105" s="81"/>
      <c r="TTN105" s="81"/>
      <c r="TTO105" s="81"/>
      <c r="TTP105" s="81"/>
      <c r="TTQ105" s="81"/>
      <c r="TTR105" s="81"/>
      <c r="TTS105" s="81"/>
      <c r="TTT105" s="81"/>
      <c r="TTU105" s="81"/>
      <c r="TTV105" s="81"/>
      <c r="TTW105" s="81"/>
      <c r="TTX105" s="81"/>
      <c r="TTY105" s="81"/>
      <c r="TTZ105" s="81"/>
      <c r="TUA105" s="81"/>
      <c r="TUB105" s="81"/>
      <c r="TUC105" s="81"/>
      <c r="TUD105" s="81"/>
      <c r="TUE105" s="81"/>
      <c r="TUF105" s="81"/>
      <c r="TUG105" s="81"/>
      <c r="TUH105" s="81"/>
      <c r="TUI105" s="81"/>
      <c r="TUJ105" s="81"/>
      <c r="TUK105" s="81"/>
      <c r="TUL105" s="81"/>
      <c r="TUM105" s="81"/>
      <c r="TUN105" s="81"/>
      <c r="TUO105" s="81"/>
      <c r="TUP105" s="81"/>
      <c r="TUQ105" s="81"/>
      <c r="TUR105" s="81"/>
      <c r="TUS105" s="81"/>
      <c r="TUT105" s="81"/>
      <c r="TUU105" s="81"/>
      <c r="TUV105" s="81"/>
      <c r="TUW105" s="81"/>
      <c r="TUX105" s="81"/>
      <c r="TUY105" s="81"/>
      <c r="TUZ105" s="81"/>
      <c r="TVA105" s="81"/>
      <c r="TVB105" s="81"/>
      <c r="TVC105" s="81"/>
      <c r="TVD105" s="81"/>
      <c r="TVE105" s="81"/>
      <c r="TVF105" s="81"/>
      <c r="TVG105" s="81"/>
      <c r="TVH105" s="81"/>
      <c r="TVI105" s="81"/>
      <c r="TVJ105" s="81"/>
      <c r="TVK105" s="81"/>
      <c r="TVL105" s="81"/>
      <c r="TVM105" s="81"/>
      <c r="TVN105" s="81"/>
      <c r="TVO105" s="81"/>
      <c r="TVP105" s="81"/>
      <c r="TVQ105" s="81"/>
      <c r="TVR105" s="81"/>
      <c r="TVS105" s="81"/>
      <c r="TVT105" s="81"/>
      <c r="TVU105" s="81"/>
      <c r="TVV105" s="81"/>
      <c r="TVW105" s="81"/>
      <c r="TVX105" s="81"/>
      <c r="TVY105" s="81"/>
      <c r="TVZ105" s="81"/>
      <c r="TWA105" s="81"/>
      <c r="TWB105" s="81"/>
      <c r="TWC105" s="81"/>
      <c r="TWD105" s="81"/>
      <c r="TWE105" s="81"/>
      <c r="TWF105" s="81"/>
      <c r="TWG105" s="81"/>
      <c r="TWH105" s="81"/>
      <c r="TWI105" s="81"/>
      <c r="TWJ105" s="81"/>
      <c r="TWK105" s="81"/>
      <c r="TWL105" s="81"/>
      <c r="TWM105" s="81"/>
      <c r="TWN105" s="81"/>
      <c r="TWO105" s="81"/>
      <c r="TWP105" s="81"/>
      <c r="TWQ105" s="81"/>
      <c r="TWR105" s="81"/>
      <c r="TWS105" s="81"/>
      <c r="TWT105" s="81"/>
      <c r="TWU105" s="81"/>
      <c r="TWV105" s="81"/>
      <c r="TWW105" s="81"/>
      <c r="TWX105" s="81"/>
      <c r="TWY105" s="81"/>
      <c r="TWZ105" s="81"/>
      <c r="TXA105" s="81"/>
      <c r="TXB105" s="81"/>
      <c r="TXC105" s="81"/>
      <c r="TXD105" s="81"/>
      <c r="TXE105" s="81"/>
      <c r="TXF105" s="81"/>
      <c r="TXG105" s="81"/>
      <c r="TXH105" s="81"/>
      <c r="TXI105" s="81"/>
      <c r="TXJ105" s="81"/>
      <c r="TXK105" s="81"/>
      <c r="TXL105" s="81"/>
      <c r="TXM105" s="81"/>
      <c r="TXN105" s="81"/>
      <c r="TXO105" s="81"/>
      <c r="TXP105" s="81"/>
      <c r="TXQ105" s="81"/>
      <c r="TXR105" s="81"/>
      <c r="TXS105" s="81"/>
      <c r="TXT105" s="81"/>
      <c r="TXU105" s="81"/>
      <c r="TXV105" s="81"/>
      <c r="TXW105" s="81"/>
      <c r="TXX105" s="81"/>
      <c r="TXY105" s="81"/>
      <c r="TXZ105" s="81"/>
      <c r="TYA105" s="81"/>
      <c r="TYB105" s="81"/>
      <c r="TYC105" s="81"/>
      <c r="TYD105" s="81"/>
      <c r="TYE105" s="81"/>
      <c r="TYF105" s="81"/>
      <c r="TYG105" s="81"/>
      <c r="TYH105" s="81"/>
      <c r="TYI105" s="81"/>
      <c r="TYJ105" s="81"/>
      <c r="TYK105" s="81"/>
      <c r="TYL105" s="81"/>
      <c r="TYM105" s="81"/>
      <c r="TYN105" s="81"/>
      <c r="TYO105" s="81"/>
      <c r="TYP105" s="81"/>
      <c r="TYQ105" s="81"/>
      <c r="TYR105" s="81"/>
      <c r="TYS105" s="81"/>
      <c r="TYT105" s="81"/>
      <c r="TYU105" s="81"/>
      <c r="TYV105" s="81"/>
      <c r="TYW105" s="81"/>
      <c r="TYX105" s="81"/>
      <c r="TYY105" s="81"/>
      <c r="TYZ105" s="81"/>
      <c r="TZA105" s="81"/>
      <c r="TZB105" s="81"/>
      <c r="TZC105" s="81"/>
      <c r="TZD105" s="81"/>
      <c r="TZE105" s="81"/>
      <c r="TZF105" s="81"/>
      <c r="TZG105" s="81"/>
      <c r="TZH105" s="81"/>
      <c r="TZI105" s="81"/>
      <c r="TZJ105" s="81"/>
      <c r="TZK105" s="81"/>
      <c r="TZL105" s="81"/>
      <c r="TZM105" s="81"/>
      <c r="TZN105" s="81"/>
      <c r="TZO105" s="81"/>
      <c r="TZP105" s="81"/>
      <c r="TZQ105" s="81"/>
      <c r="TZR105" s="81"/>
      <c r="TZS105" s="81"/>
      <c r="TZT105" s="81"/>
      <c r="TZU105" s="81"/>
      <c r="TZV105" s="81"/>
      <c r="TZW105" s="81"/>
      <c r="TZX105" s="81"/>
      <c r="TZY105" s="81"/>
      <c r="TZZ105" s="81"/>
      <c r="UAA105" s="81"/>
      <c r="UAB105" s="81"/>
      <c r="UAC105" s="81"/>
      <c r="UAD105" s="81"/>
      <c r="UAE105" s="81"/>
      <c r="UAF105" s="81"/>
      <c r="UAG105" s="81"/>
      <c r="UAH105" s="81"/>
      <c r="UAI105" s="81"/>
      <c r="UAJ105" s="81"/>
      <c r="UAK105" s="81"/>
      <c r="UAL105" s="81"/>
      <c r="UAM105" s="81"/>
      <c r="UAN105" s="81"/>
      <c r="UAO105" s="81"/>
      <c r="UAP105" s="81"/>
      <c r="UAQ105" s="81"/>
      <c r="UAR105" s="81"/>
      <c r="UAS105" s="81"/>
      <c r="UAT105" s="81"/>
      <c r="UAU105" s="81"/>
      <c r="UAV105" s="81"/>
      <c r="UAW105" s="81"/>
      <c r="UAX105" s="81"/>
      <c r="UAY105" s="81"/>
      <c r="UAZ105" s="81"/>
      <c r="UBA105" s="81"/>
      <c r="UBB105" s="81"/>
      <c r="UBC105" s="81"/>
      <c r="UBD105" s="81"/>
      <c r="UBE105" s="81"/>
      <c r="UBF105" s="81"/>
      <c r="UBG105" s="81"/>
      <c r="UBH105" s="81"/>
      <c r="UBI105" s="81"/>
      <c r="UBJ105" s="81"/>
      <c r="UBK105" s="81"/>
      <c r="UBL105" s="81"/>
      <c r="UBM105" s="81"/>
      <c r="UBN105" s="81"/>
      <c r="UBO105" s="81"/>
      <c r="UBP105" s="81"/>
      <c r="UBQ105" s="81"/>
      <c r="UBR105" s="81"/>
      <c r="UBS105" s="81"/>
      <c r="UBT105" s="81"/>
      <c r="UBU105" s="81"/>
      <c r="UBV105" s="81"/>
      <c r="UBW105" s="81"/>
      <c r="UBX105" s="81"/>
      <c r="UBY105" s="81"/>
      <c r="UBZ105" s="81"/>
      <c r="UCA105" s="81"/>
      <c r="UCB105" s="81"/>
      <c r="UCC105" s="81"/>
      <c r="UCD105" s="81"/>
      <c r="UCE105" s="81"/>
      <c r="UCF105" s="81"/>
      <c r="UCG105" s="81"/>
      <c r="UCH105" s="81"/>
      <c r="UCI105" s="81"/>
      <c r="UCJ105" s="81"/>
      <c r="UCK105" s="81"/>
      <c r="UCL105" s="81"/>
      <c r="UCM105" s="81"/>
      <c r="UCN105" s="81"/>
      <c r="UCO105" s="81"/>
      <c r="UCP105" s="81"/>
      <c r="UCQ105" s="81"/>
      <c r="UCR105" s="81"/>
      <c r="UCS105" s="81"/>
      <c r="UCT105" s="81"/>
      <c r="UCU105" s="81"/>
      <c r="UCV105" s="81"/>
      <c r="UCW105" s="81"/>
      <c r="UCX105" s="81"/>
      <c r="UCY105" s="81"/>
      <c r="UCZ105" s="81"/>
      <c r="UDA105" s="81"/>
      <c r="UDB105" s="81"/>
      <c r="UDC105" s="81"/>
      <c r="UDD105" s="81"/>
      <c r="UDE105" s="81"/>
      <c r="UDF105" s="81"/>
      <c r="UDG105" s="81"/>
      <c r="UDH105" s="81"/>
      <c r="UDI105" s="81"/>
      <c r="UDJ105" s="81"/>
      <c r="UDK105" s="81"/>
      <c r="UDL105" s="81"/>
      <c r="UDM105" s="81"/>
      <c r="UDN105" s="81"/>
      <c r="UDO105" s="81"/>
      <c r="UDP105" s="81"/>
      <c r="UDQ105" s="81"/>
      <c r="UDR105" s="81"/>
      <c r="UDS105" s="81"/>
      <c r="UDT105" s="81"/>
      <c r="UDU105" s="81"/>
      <c r="UDV105" s="81"/>
      <c r="UDW105" s="81"/>
      <c r="UDX105" s="81"/>
      <c r="UDY105" s="81"/>
      <c r="UDZ105" s="81"/>
      <c r="UEA105" s="81"/>
      <c r="UEB105" s="81"/>
      <c r="UEC105" s="81"/>
      <c r="UED105" s="81"/>
      <c r="UEE105" s="81"/>
      <c r="UEF105" s="81"/>
      <c r="UEG105" s="81"/>
      <c r="UEH105" s="81"/>
      <c r="UEI105" s="81"/>
      <c r="UEJ105" s="81"/>
      <c r="UEK105" s="81"/>
      <c r="UEL105" s="81"/>
      <c r="UEM105" s="81"/>
      <c r="UEN105" s="81"/>
      <c r="UEO105" s="81"/>
      <c r="UEP105" s="81"/>
      <c r="UEQ105" s="81"/>
      <c r="UER105" s="81"/>
      <c r="UES105" s="81"/>
      <c r="UET105" s="81"/>
      <c r="UEU105" s="81"/>
      <c r="UEV105" s="81"/>
      <c r="UEW105" s="81"/>
      <c r="UEX105" s="81"/>
      <c r="UEY105" s="81"/>
      <c r="UEZ105" s="81"/>
      <c r="UFA105" s="81"/>
      <c r="UFB105" s="81"/>
      <c r="UFC105" s="81"/>
      <c r="UFD105" s="81"/>
      <c r="UFE105" s="81"/>
      <c r="UFF105" s="81"/>
      <c r="UFG105" s="81"/>
      <c r="UFH105" s="81"/>
      <c r="UFI105" s="81"/>
      <c r="UFJ105" s="81"/>
      <c r="UFK105" s="81"/>
      <c r="UFL105" s="81"/>
      <c r="UFM105" s="81"/>
      <c r="UFN105" s="81"/>
      <c r="UFO105" s="81"/>
      <c r="UFP105" s="81"/>
      <c r="UFQ105" s="81"/>
      <c r="UFR105" s="81"/>
      <c r="UFS105" s="81"/>
      <c r="UFT105" s="81"/>
      <c r="UFU105" s="81"/>
      <c r="UFV105" s="81"/>
      <c r="UFW105" s="81"/>
      <c r="UFX105" s="81"/>
      <c r="UFY105" s="81"/>
      <c r="UFZ105" s="81"/>
      <c r="UGA105" s="81"/>
      <c r="UGB105" s="81"/>
      <c r="UGC105" s="81"/>
      <c r="UGD105" s="81"/>
      <c r="UGE105" s="81"/>
      <c r="UGF105" s="81"/>
      <c r="UGG105" s="81"/>
      <c r="UGH105" s="81"/>
      <c r="UGI105" s="81"/>
      <c r="UGJ105" s="81"/>
      <c r="UGK105" s="81"/>
      <c r="UGL105" s="81"/>
      <c r="UGM105" s="81"/>
      <c r="UGN105" s="81"/>
      <c r="UGO105" s="81"/>
      <c r="UGP105" s="81"/>
      <c r="UGQ105" s="81"/>
      <c r="UGR105" s="81"/>
      <c r="UGS105" s="81"/>
      <c r="UGT105" s="81"/>
      <c r="UGU105" s="81"/>
      <c r="UGV105" s="81"/>
      <c r="UGW105" s="81"/>
      <c r="UGX105" s="81"/>
      <c r="UGY105" s="81"/>
      <c r="UGZ105" s="81"/>
      <c r="UHA105" s="81"/>
      <c r="UHB105" s="81"/>
      <c r="UHC105" s="81"/>
      <c r="UHD105" s="81"/>
      <c r="UHE105" s="81"/>
      <c r="UHF105" s="81"/>
      <c r="UHG105" s="81"/>
      <c r="UHH105" s="81"/>
      <c r="UHI105" s="81"/>
      <c r="UHJ105" s="81"/>
      <c r="UHK105" s="81"/>
      <c r="UHL105" s="81"/>
      <c r="UHM105" s="81"/>
      <c r="UHN105" s="81"/>
      <c r="UHO105" s="81"/>
      <c r="UHP105" s="81"/>
      <c r="UHQ105" s="81"/>
      <c r="UHR105" s="81"/>
      <c r="UHS105" s="81"/>
      <c r="UHT105" s="81"/>
      <c r="UHU105" s="81"/>
      <c r="UHV105" s="81"/>
      <c r="UHW105" s="81"/>
      <c r="UHX105" s="81"/>
      <c r="UHY105" s="81"/>
      <c r="UHZ105" s="81"/>
      <c r="UIA105" s="81"/>
      <c r="UIB105" s="81"/>
      <c r="UIC105" s="81"/>
      <c r="UID105" s="81"/>
      <c r="UIE105" s="81"/>
      <c r="UIF105" s="81"/>
      <c r="UIG105" s="81"/>
      <c r="UIH105" s="81"/>
      <c r="UII105" s="81"/>
      <c r="UIJ105" s="81"/>
      <c r="UIK105" s="81"/>
      <c r="UIL105" s="81"/>
      <c r="UIM105" s="81"/>
      <c r="UIN105" s="81"/>
      <c r="UIO105" s="81"/>
      <c r="UIP105" s="81"/>
      <c r="UIQ105" s="81"/>
      <c r="UIR105" s="81"/>
      <c r="UIS105" s="81"/>
      <c r="UIT105" s="81"/>
      <c r="UIU105" s="81"/>
      <c r="UIV105" s="81"/>
      <c r="UIW105" s="81"/>
      <c r="UIX105" s="81"/>
      <c r="UIY105" s="81"/>
      <c r="UIZ105" s="81"/>
      <c r="UJA105" s="81"/>
      <c r="UJB105" s="81"/>
      <c r="UJC105" s="81"/>
      <c r="UJD105" s="81"/>
      <c r="UJE105" s="81"/>
      <c r="UJF105" s="81"/>
      <c r="UJG105" s="81"/>
      <c r="UJH105" s="81"/>
      <c r="UJI105" s="81"/>
      <c r="UJJ105" s="81"/>
      <c r="UJK105" s="81"/>
      <c r="UJL105" s="81"/>
      <c r="UJM105" s="81"/>
      <c r="UJN105" s="81"/>
      <c r="UJO105" s="81"/>
      <c r="UJP105" s="81"/>
      <c r="UJQ105" s="81"/>
      <c r="UJR105" s="81"/>
      <c r="UJS105" s="81"/>
      <c r="UJT105" s="81"/>
      <c r="UJU105" s="81"/>
      <c r="UJV105" s="81"/>
      <c r="UJW105" s="81"/>
      <c r="UJX105" s="81"/>
      <c r="UJY105" s="81"/>
      <c r="UJZ105" s="81"/>
      <c r="UKA105" s="81"/>
      <c r="UKB105" s="81"/>
      <c r="UKC105" s="81"/>
      <c r="UKD105" s="81"/>
      <c r="UKE105" s="81"/>
      <c r="UKF105" s="81"/>
      <c r="UKG105" s="81"/>
      <c r="UKH105" s="81"/>
      <c r="UKI105" s="81"/>
      <c r="UKJ105" s="81"/>
      <c r="UKK105" s="81"/>
      <c r="UKL105" s="81"/>
      <c r="UKM105" s="81"/>
      <c r="UKN105" s="81"/>
      <c r="UKO105" s="81"/>
      <c r="UKP105" s="81"/>
      <c r="UKQ105" s="81"/>
      <c r="UKR105" s="81"/>
      <c r="UKS105" s="81"/>
      <c r="UKT105" s="81"/>
      <c r="UKU105" s="81"/>
      <c r="UKV105" s="81"/>
      <c r="UKW105" s="81"/>
      <c r="UKX105" s="81"/>
      <c r="UKY105" s="81"/>
      <c r="UKZ105" s="81"/>
      <c r="ULA105" s="81"/>
      <c r="ULB105" s="81"/>
      <c r="ULC105" s="81"/>
      <c r="ULD105" s="81"/>
      <c r="ULE105" s="81"/>
      <c r="ULF105" s="81"/>
      <c r="ULG105" s="81"/>
      <c r="ULH105" s="81"/>
      <c r="ULI105" s="81"/>
      <c r="ULJ105" s="81"/>
      <c r="ULK105" s="81"/>
      <c r="ULL105" s="81"/>
      <c r="ULM105" s="81"/>
      <c r="ULN105" s="81"/>
      <c r="ULO105" s="81"/>
      <c r="ULP105" s="81"/>
      <c r="ULQ105" s="81"/>
      <c r="ULR105" s="81"/>
      <c r="ULS105" s="81"/>
      <c r="ULT105" s="81"/>
      <c r="ULU105" s="81"/>
      <c r="ULV105" s="81"/>
      <c r="ULW105" s="81"/>
      <c r="ULX105" s="81"/>
      <c r="ULY105" s="81"/>
      <c r="ULZ105" s="81"/>
      <c r="UMA105" s="81"/>
      <c r="UMB105" s="81"/>
      <c r="UMC105" s="81"/>
      <c r="UMD105" s="81"/>
      <c r="UME105" s="81"/>
      <c r="UMF105" s="81"/>
      <c r="UMG105" s="81"/>
      <c r="UMH105" s="81"/>
      <c r="UMI105" s="81"/>
      <c r="UMJ105" s="81"/>
      <c r="UMK105" s="81"/>
      <c r="UML105" s="81"/>
      <c r="UMM105" s="81"/>
      <c r="UMN105" s="81"/>
      <c r="UMO105" s="81"/>
      <c r="UMP105" s="81"/>
      <c r="UMQ105" s="81"/>
      <c r="UMR105" s="81"/>
      <c r="UMS105" s="81"/>
      <c r="UMT105" s="81"/>
      <c r="UMU105" s="81"/>
      <c r="UMV105" s="81"/>
      <c r="UMW105" s="81"/>
      <c r="UMX105" s="81"/>
      <c r="UMY105" s="81"/>
      <c r="UMZ105" s="81"/>
      <c r="UNA105" s="81"/>
      <c r="UNB105" s="81"/>
      <c r="UNC105" s="81"/>
      <c r="UND105" s="81"/>
      <c r="UNE105" s="81"/>
      <c r="UNF105" s="81"/>
      <c r="UNG105" s="81"/>
      <c r="UNH105" s="81"/>
      <c r="UNI105" s="81"/>
      <c r="UNJ105" s="81"/>
      <c r="UNK105" s="81"/>
      <c r="UNL105" s="81"/>
      <c r="UNM105" s="81"/>
      <c r="UNN105" s="81"/>
      <c r="UNO105" s="81"/>
      <c r="UNP105" s="81"/>
      <c r="UNQ105" s="81"/>
      <c r="UNR105" s="81"/>
      <c r="UNS105" s="81"/>
      <c r="UNT105" s="81"/>
      <c r="UNU105" s="81"/>
      <c r="UNV105" s="81"/>
      <c r="UNW105" s="81"/>
      <c r="UNX105" s="81"/>
      <c r="UNY105" s="81"/>
      <c r="UNZ105" s="81"/>
      <c r="UOA105" s="81"/>
      <c r="UOB105" s="81"/>
      <c r="UOC105" s="81"/>
      <c r="UOD105" s="81"/>
      <c r="UOE105" s="81"/>
      <c r="UOF105" s="81"/>
      <c r="UOG105" s="81"/>
      <c r="UOH105" s="81"/>
      <c r="UOI105" s="81"/>
      <c r="UOJ105" s="81"/>
      <c r="UOK105" s="81"/>
      <c r="UOL105" s="81"/>
      <c r="UOM105" s="81"/>
      <c r="UON105" s="81"/>
      <c r="UOO105" s="81"/>
      <c r="UOP105" s="81"/>
      <c r="UOQ105" s="81"/>
      <c r="UOR105" s="81"/>
      <c r="UOS105" s="81"/>
      <c r="UOT105" s="81"/>
      <c r="UOU105" s="81"/>
      <c r="UOV105" s="81"/>
      <c r="UOW105" s="81"/>
      <c r="UOX105" s="81"/>
      <c r="UOY105" s="81"/>
      <c r="UOZ105" s="81"/>
      <c r="UPA105" s="81"/>
      <c r="UPB105" s="81"/>
      <c r="UPC105" s="81"/>
      <c r="UPD105" s="81"/>
      <c r="UPE105" s="81"/>
      <c r="UPF105" s="81"/>
      <c r="UPG105" s="81"/>
      <c r="UPH105" s="81"/>
      <c r="UPI105" s="81"/>
      <c r="UPJ105" s="81"/>
      <c r="UPK105" s="81"/>
      <c r="UPL105" s="81"/>
      <c r="UPM105" s="81"/>
      <c r="UPN105" s="81"/>
      <c r="UPO105" s="81"/>
      <c r="UPP105" s="81"/>
      <c r="UPQ105" s="81"/>
      <c r="UPR105" s="81"/>
      <c r="UPS105" s="81"/>
      <c r="UPT105" s="81"/>
      <c r="UPU105" s="81"/>
      <c r="UPV105" s="81"/>
      <c r="UPW105" s="81"/>
      <c r="UPX105" s="81"/>
      <c r="UPY105" s="81"/>
      <c r="UPZ105" s="81"/>
      <c r="UQA105" s="81"/>
      <c r="UQB105" s="81"/>
      <c r="UQC105" s="81"/>
      <c r="UQD105" s="81"/>
      <c r="UQE105" s="81"/>
      <c r="UQF105" s="81"/>
      <c r="UQG105" s="81"/>
      <c r="UQH105" s="81"/>
      <c r="UQI105" s="81"/>
      <c r="UQJ105" s="81"/>
      <c r="UQK105" s="81"/>
      <c r="UQL105" s="81"/>
      <c r="UQM105" s="81"/>
      <c r="UQN105" s="81"/>
      <c r="UQO105" s="81"/>
      <c r="UQP105" s="81"/>
      <c r="UQQ105" s="81"/>
      <c r="UQR105" s="81"/>
      <c r="UQS105" s="81"/>
      <c r="UQT105" s="81"/>
      <c r="UQU105" s="81"/>
      <c r="UQV105" s="81"/>
      <c r="UQW105" s="81"/>
      <c r="UQX105" s="81"/>
      <c r="UQY105" s="81"/>
      <c r="UQZ105" s="81"/>
      <c r="URA105" s="81"/>
      <c r="URB105" s="81"/>
      <c r="URC105" s="81"/>
      <c r="URD105" s="81"/>
      <c r="URE105" s="81"/>
      <c r="URF105" s="81"/>
      <c r="URG105" s="81"/>
      <c r="URH105" s="81"/>
      <c r="URI105" s="81"/>
      <c r="URJ105" s="81"/>
      <c r="URK105" s="81"/>
      <c r="URL105" s="81"/>
      <c r="URM105" s="81"/>
      <c r="URN105" s="81"/>
      <c r="URO105" s="81"/>
      <c r="URP105" s="81"/>
      <c r="URQ105" s="81"/>
      <c r="URR105" s="81"/>
      <c r="URS105" s="81"/>
      <c r="URT105" s="81"/>
      <c r="URU105" s="81"/>
      <c r="URV105" s="81"/>
      <c r="URW105" s="81"/>
      <c r="URX105" s="81"/>
      <c r="URY105" s="81"/>
      <c r="URZ105" s="81"/>
      <c r="USA105" s="81"/>
      <c r="USB105" s="81"/>
      <c r="USC105" s="81"/>
      <c r="USD105" s="81"/>
      <c r="USE105" s="81"/>
      <c r="USF105" s="81"/>
      <c r="USG105" s="81"/>
      <c r="USH105" s="81"/>
      <c r="USI105" s="81"/>
      <c r="USJ105" s="81"/>
      <c r="USK105" s="81"/>
      <c r="USL105" s="81"/>
      <c r="USM105" s="81"/>
      <c r="USN105" s="81"/>
      <c r="USO105" s="81"/>
      <c r="USP105" s="81"/>
      <c r="USQ105" s="81"/>
      <c r="USR105" s="81"/>
      <c r="USS105" s="81"/>
      <c r="UST105" s="81"/>
      <c r="USU105" s="81"/>
      <c r="USV105" s="81"/>
      <c r="USW105" s="81"/>
      <c r="USX105" s="81"/>
      <c r="USY105" s="81"/>
      <c r="USZ105" s="81"/>
      <c r="UTA105" s="81"/>
      <c r="UTB105" s="81"/>
      <c r="UTC105" s="81"/>
      <c r="UTD105" s="81"/>
      <c r="UTE105" s="81"/>
      <c r="UTF105" s="81"/>
      <c r="UTG105" s="81"/>
      <c r="UTH105" s="81"/>
      <c r="UTI105" s="81"/>
      <c r="UTJ105" s="81"/>
      <c r="UTK105" s="81"/>
      <c r="UTL105" s="81"/>
      <c r="UTM105" s="81"/>
      <c r="UTN105" s="81"/>
      <c r="UTO105" s="81"/>
      <c r="UTP105" s="81"/>
      <c r="UTQ105" s="81"/>
      <c r="UTR105" s="81"/>
      <c r="UTS105" s="81"/>
      <c r="UTT105" s="81"/>
      <c r="UTU105" s="81"/>
      <c r="UTV105" s="81"/>
      <c r="UTW105" s="81"/>
      <c r="UTX105" s="81"/>
      <c r="UTY105" s="81"/>
      <c r="UTZ105" s="81"/>
      <c r="UUA105" s="81"/>
      <c r="UUB105" s="81"/>
      <c r="UUC105" s="81"/>
      <c r="UUD105" s="81"/>
      <c r="UUE105" s="81"/>
      <c r="UUF105" s="81"/>
      <c r="UUG105" s="81"/>
      <c r="UUH105" s="81"/>
      <c r="UUI105" s="81"/>
      <c r="UUJ105" s="81"/>
      <c r="UUK105" s="81"/>
      <c r="UUL105" s="81"/>
      <c r="UUM105" s="81"/>
      <c r="UUN105" s="81"/>
      <c r="UUO105" s="81"/>
      <c r="UUP105" s="81"/>
      <c r="UUQ105" s="81"/>
      <c r="UUR105" s="81"/>
      <c r="UUS105" s="81"/>
      <c r="UUT105" s="81"/>
      <c r="UUU105" s="81"/>
      <c r="UUV105" s="81"/>
      <c r="UUW105" s="81"/>
      <c r="UUX105" s="81"/>
      <c r="UUY105" s="81"/>
      <c r="UUZ105" s="81"/>
      <c r="UVA105" s="81"/>
      <c r="UVB105" s="81"/>
      <c r="UVC105" s="81"/>
      <c r="UVD105" s="81"/>
      <c r="UVE105" s="81"/>
      <c r="UVF105" s="81"/>
      <c r="UVG105" s="81"/>
      <c r="UVH105" s="81"/>
      <c r="UVI105" s="81"/>
      <c r="UVJ105" s="81"/>
      <c r="UVK105" s="81"/>
      <c r="UVL105" s="81"/>
      <c r="UVM105" s="81"/>
      <c r="UVN105" s="81"/>
      <c r="UVO105" s="81"/>
      <c r="UVP105" s="81"/>
      <c r="UVQ105" s="81"/>
      <c r="UVR105" s="81"/>
      <c r="UVS105" s="81"/>
      <c r="UVT105" s="81"/>
      <c r="UVU105" s="81"/>
      <c r="UVV105" s="81"/>
      <c r="UVW105" s="81"/>
      <c r="UVX105" s="81"/>
      <c r="UVY105" s="81"/>
      <c r="UVZ105" s="81"/>
      <c r="UWA105" s="81"/>
      <c r="UWB105" s="81"/>
      <c r="UWC105" s="81"/>
      <c r="UWD105" s="81"/>
      <c r="UWE105" s="81"/>
      <c r="UWF105" s="81"/>
      <c r="UWG105" s="81"/>
      <c r="UWH105" s="81"/>
      <c r="UWI105" s="81"/>
      <c r="UWJ105" s="81"/>
      <c r="UWK105" s="81"/>
      <c r="UWL105" s="81"/>
      <c r="UWM105" s="81"/>
      <c r="UWN105" s="81"/>
      <c r="UWO105" s="81"/>
      <c r="UWP105" s="81"/>
      <c r="UWQ105" s="81"/>
      <c r="UWR105" s="81"/>
      <c r="UWS105" s="81"/>
      <c r="UWT105" s="81"/>
      <c r="UWU105" s="81"/>
      <c r="UWV105" s="81"/>
      <c r="UWW105" s="81"/>
      <c r="UWX105" s="81"/>
      <c r="UWY105" s="81"/>
      <c r="UWZ105" s="81"/>
      <c r="UXA105" s="81"/>
      <c r="UXB105" s="81"/>
      <c r="UXC105" s="81"/>
      <c r="UXD105" s="81"/>
      <c r="UXE105" s="81"/>
      <c r="UXF105" s="81"/>
      <c r="UXG105" s="81"/>
      <c r="UXH105" s="81"/>
      <c r="UXI105" s="81"/>
      <c r="UXJ105" s="81"/>
      <c r="UXK105" s="81"/>
      <c r="UXL105" s="81"/>
      <c r="UXM105" s="81"/>
      <c r="UXN105" s="81"/>
      <c r="UXO105" s="81"/>
      <c r="UXP105" s="81"/>
      <c r="UXQ105" s="81"/>
      <c r="UXR105" s="81"/>
      <c r="UXS105" s="81"/>
      <c r="UXT105" s="81"/>
      <c r="UXU105" s="81"/>
      <c r="UXV105" s="81"/>
      <c r="UXW105" s="81"/>
      <c r="UXX105" s="81"/>
      <c r="UXY105" s="81"/>
      <c r="UXZ105" s="81"/>
      <c r="UYA105" s="81"/>
      <c r="UYB105" s="81"/>
      <c r="UYC105" s="81"/>
      <c r="UYD105" s="81"/>
      <c r="UYE105" s="81"/>
      <c r="UYF105" s="81"/>
      <c r="UYG105" s="81"/>
      <c r="UYH105" s="81"/>
      <c r="UYI105" s="81"/>
      <c r="UYJ105" s="81"/>
      <c r="UYK105" s="81"/>
      <c r="UYL105" s="81"/>
      <c r="UYM105" s="81"/>
      <c r="UYN105" s="81"/>
      <c r="UYO105" s="81"/>
      <c r="UYP105" s="81"/>
      <c r="UYQ105" s="81"/>
      <c r="UYR105" s="81"/>
      <c r="UYS105" s="81"/>
      <c r="UYT105" s="81"/>
      <c r="UYU105" s="81"/>
      <c r="UYV105" s="81"/>
      <c r="UYW105" s="81"/>
      <c r="UYX105" s="81"/>
      <c r="UYY105" s="81"/>
      <c r="UYZ105" s="81"/>
      <c r="UZA105" s="81"/>
      <c r="UZB105" s="81"/>
      <c r="UZC105" s="81"/>
      <c r="UZD105" s="81"/>
      <c r="UZE105" s="81"/>
      <c r="UZF105" s="81"/>
      <c r="UZG105" s="81"/>
      <c r="UZH105" s="81"/>
      <c r="UZI105" s="81"/>
      <c r="UZJ105" s="81"/>
      <c r="UZK105" s="81"/>
      <c r="UZL105" s="81"/>
      <c r="UZM105" s="81"/>
      <c r="UZN105" s="81"/>
      <c r="UZO105" s="81"/>
      <c r="UZP105" s="81"/>
      <c r="UZQ105" s="81"/>
      <c r="UZR105" s="81"/>
      <c r="UZS105" s="81"/>
      <c r="UZT105" s="81"/>
      <c r="UZU105" s="81"/>
      <c r="UZV105" s="81"/>
      <c r="UZW105" s="81"/>
      <c r="UZX105" s="81"/>
      <c r="UZY105" s="81"/>
      <c r="UZZ105" s="81"/>
      <c r="VAA105" s="81"/>
      <c r="VAB105" s="81"/>
      <c r="VAC105" s="81"/>
      <c r="VAD105" s="81"/>
      <c r="VAE105" s="81"/>
      <c r="VAF105" s="81"/>
      <c r="VAG105" s="81"/>
      <c r="VAH105" s="81"/>
      <c r="VAI105" s="81"/>
      <c r="VAJ105" s="81"/>
      <c r="VAK105" s="81"/>
      <c r="VAL105" s="81"/>
      <c r="VAM105" s="81"/>
      <c r="VAN105" s="81"/>
      <c r="VAO105" s="81"/>
      <c r="VAP105" s="81"/>
      <c r="VAQ105" s="81"/>
      <c r="VAR105" s="81"/>
      <c r="VAS105" s="81"/>
      <c r="VAT105" s="81"/>
      <c r="VAU105" s="81"/>
      <c r="VAV105" s="81"/>
      <c r="VAW105" s="81"/>
      <c r="VAX105" s="81"/>
      <c r="VAY105" s="81"/>
      <c r="VAZ105" s="81"/>
      <c r="VBA105" s="81"/>
      <c r="VBB105" s="81"/>
      <c r="VBC105" s="81"/>
      <c r="VBD105" s="81"/>
      <c r="VBE105" s="81"/>
      <c r="VBF105" s="81"/>
      <c r="VBG105" s="81"/>
      <c r="VBH105" s="81"/>
      <c r="VBI105" s="81"/>
      <c r="VBJ105" s="81"/>
      <c r="VBK105" s="81"/>
      <c r="VBL105" s="81"/>
      <c r="VBM105" s="81"/>
      <c r="VBN105" s="81"/>
      <c r="VBO105" s="81"/>
      <c r="VBP105" s="81"/>
      <c r="VBQ105" s="81"/>
      <c r="VBR105" s="81"/>
      <c r="VBS105" s="81"/>
      <c r="VBT105" s="81"/>
      <c r="VBU105" s="81"/>
      <c r="VBV105" s="81"/>
      <c r="VBW105" s="81"/>
      <c r="VBX105" s="81"/>
      <c r="VBY105" s="81"/>
      <c r="VBZ105" s="81"/>
      <c r="VCA105" s="81"/>
      <c r="VCB105" s="81"/>
      <c r="VCC105" s="81"/>
      <c r="VCD105" s="81"/>
      <c r="VCE105" s="81"/>
      <c r="VCF105" s="81"/>
      <c r="VCG105" s="81"/>
      <c r="VCH105" s="81"/>
      <c r="VCI105" s="81"/>
      <c r="VCJ105" s="81"/>
      <c r="VCK105" s="81"/>
      <c r="VCL105" s="81"/>
      <c r="VCM105" s="81"/>
      <c r="VCN105" s="81"/>
      <c r="VCO105" s="81"/>
      <c r="VCP105" s="81"/>
      <c r="VCQ105" s="81"/>
      <c r="VCR105" s="81"/>
      <c r="VCS105" s="81"/>
      <c r="VCT105" s="81"/>
      <c r="VCU105" s="81"/>
      <c r="VCV105" s="81"/>
      <c r="VCW105" s="81"/>
      <c r="VCX105" s="81"/>
      <c r="VCY105" s="81"/>
      <c r="VCZ105" s="81"/>
      <c r="VDA105" s="81"/>
      <c r="VDB105" s="81"/>
      <c r="VDC105" s="81"/>
      <c r="VDD105" s="81"/>
      <c r="VDE105" s="81"/>
      <c r="VDF105" s="81"/>
      <c r="VDG105" s="81"/>
      <c r="VDH105" s="81"/>
      <c r="VDI105" s="81"/>
      <c r="VDJ105" s="81"/>
      <c r="VDK105" s="81"/>
      <c r="VDL105" s="81"/>
      <c r="VDM105" s="81"/>
      <c r="VDN105" s="81"/>
      <c r="VDO105" s="81"/>
      <c r="VDP105" s="81"/>
      <c r="VDQ105" s="81"/>
      <c r="VDR105" s="81"/>
      <c r="VDS105" s="81"/>
      <c r="VDT105" s="81"/>
      <c r="VDU105" s="81"/>
      <c r="VDV105" s="81"/>
      <c r="VDW105" s="81"/>
      <c r="VDX105" s="81"/>
      <c r="VDY105" s="81"/>
      <c r="VDZ105" s="81"/>
      <c r="VEA105" s="81"/>
      <c r="VEB105" s="81"/>
      <c r="VEC105" s="81"/>
      <c r="VED105" s="81"/>
      <c r="VEE105" s="81"/>
      <c r="VEF105" s="81"/>
      <c r="VEG105" s="81"/>
      <c r="VEH105" s="81"/>
      <c r="VEI105" s="81"/>
      <c r="VEJ105" s="81"/>
      <c r="VEK105" s="81"/>
      <c r="VEL105" s="81"/>
      <c r="VEM105" s="81"/>
      <c r="VEN105" s="81"/>
      <c r="VEO105" s="81"/>
      <c r="VEP105" s="81"/>
      <c r="VEQ105" s="81"/>
      <c r="VER105" s="81"/>
      <c r="VES105" s="81"/>
      <c r="VET105" s="81"/>
      <c r="VEU105" s="81"/>
      <c r="VEV105" s="81"/>
      <c r="VEW105" s="81"/>
      <c r="VEX105" s="81"/>
      <c r="VEY105" s="81"/>
      <c r="VEZ105" s="81"/>
      <c r="VFA105" s="81"/>
      <c r="VFB105" s="81"/>
      <c r="VFC105" s="81"/>
      <c r="VFD105" s="81"/>
      <c r="VFE105" s="81"/>
      <c r="VFF105" s="81"/>
      <c r="VFG105" s="81"/>
      <c r="VFH105" s="81"/>
      <c r="VFI105" s="81"/>
      <c r="VFJ105" s="81"/>
      <c r="VFK105" s="81"/>
      <c r="VFL105" s="81"/>
      <c r="VFM105" s="81"/>
      <c r="VFN105" s="81"/>
      <c r="VFO105" s="81"/>
      <c r="VFP105" s="81"/>
      <c r="VFQ105" s="81"/>
      <c r="VFR105" s="81"/>
      <c r="VFS105" s="81"/>
      <c r="VFT105" s="81"/>
      <c r="VFU105" s="81"/>
      <c r="VFV105" s="81"/>
      <c r="VFW105" s="81"/>
      <c r="VFX105" s="81"/>
      <c r="VFY105" s="81"/>
      <c r="VFZ105" s="81"/>
      <c r="VGA105" s="81"/>
      <c r="VGB105" s="81"/>
      <c r="VGC105" s="81"/>
      <c r="VGD105" s="81"/>
      <c r="VGE105" s="81"/>
      <c r="VGF105" s="81"/>
      <c r="VGG105" s="81"/>
      <c r="VGH105" s="81"/>
      <c r="VGI105" s="81"/>
      <c r="VGJ105" s="81"/>
      <c r="VGK105" s="81"/>
      <c r="VGL105" s="81"/>
      <c r="VGM105" s="81"/>
      <c r="VGN105" s="81"/>
      <c r="VGO105" s="81"/>
      <c r="VGP105" s="81"/>
      <c r="VGQ105" s="81"/>
      <c r="VGR105" s="81"/>
      <c r="VGS105" s="81"/>
      <c r="VGT105" s="81"/>
      <c r="VGU105" s="81"/>
      <c r="VGV105" s="81"/>
      <c r="VGW105" s="81"/>
      <c r="VGX105" s="81"/>
      <c r="VGY105" s="81"/>
      <c r="VGZ105" s="81"/>
      <c r="VHA105" s="81"/>
      <c r="VHB105" s="81"/>
      <c r="VHC105" s="81"/>
      <c r="VHD105" s="81"/>
      <c r="VHE105" s="81"/>
      <c r="VHF105" s="81"/>
      <c r="VHG105" s="81"/>
      <c r="VHH105" s="81"/>
      <c r="VHI105" s="81"/>
      <c r="VHJ105" s="81"/>
      <c r="VHK105" s="81"/>
      <c r="VHL105" s="81"/>
      <c r="VHM105" s="81"/>
      <c r="VHN105" s="81"/>
      <c r="VHO105" s="81"/>
      <c r="VHP105" s="81"/>
      <c r="VHQ105" s="81"/>
      <c r="VHR105" s="81"/>
      <c r="VHS105" s="81"/>
      <c r="VHT105" s="81"/>
      <c r="VHU105" s="81"/>
      <c r="VHV105" s="81"/>
      <c r="VHW105" s="81"/>
      <c r="VHX105" s="81"/>
      <c r="VHY105" s="81"/>
      <c r="VHZ105" s="81"/>
      <c r="VIA105" s="81"/>
      <c r="VIB105" s="81"/>
      <c r="VIC105" s="81"/>
      <c r="VID105" s="81"/>
      <c r="VIE105" s="81"/>
      <c r="VIF105" s="81"/>
      <c r="VIG105" s="81"/>
      <c r="VIH105" s="81"/>
      <c r="VII105" s="81"/>
      <c r="VIJ105" s="81"/>
      <c r="VIK105" s="81"/>
      <c r="VIL105" s="81"/>
      <c r="VIM105" s="81"/>
      <c r="VIN105" s="81"/>
      <c r="VIO105" s="81"/>
      <c r="VIP105" s="81"/>
      <c r="VIQ105" s="81"/>
      <c r="VIR105" s="81"/>
      <c r="VIS105" s="81"/>
      <c r="VIT105" s="81"/>
      <c r="VIU105" s="81"/>
      <c r="VIV105" s="81"/>
      <c r="VIW105" s="81"/>
      <c r="VIX105" s="81"/>
      <c r="VIY105" s="81"/>
      <c r="VIZ105" s="81"/>
      <c r="VJA105" s="81"/>
      <c r="VJB105" s="81"/>
      <c r="VJC105" s="81"/>
      <c r="VJD105" s="81"/>
      <c r="VJE105" s="81"/>
      <c r="VJF105" s="81"/>
      <c r="VJG105" s="81"/>
      <c r="VJH105" s="81"/>
      <c r="VJI105" s="81"/>
      <c r="VJJ105" s="81"/>
      <c r="VJK105" s="81"/>
      <c r="VJL105" s="81"/>
      <c r="VJM105" s="81"/>
      <c r="VJN105" s="81"/>
      <c r="VJO105" s="81"/>
      <c r="VJP105" s="81"/>
      <c r="VJQ105" s="81"/>
      <c r="VJR105" s="81"/>
      <c r="VJS105" s="81"/>
      <c r="VJT105" s="81"/>
      <c r="VJU105" s="81"/>
      <c r="VJV105" s="81"/>
      <c r="VJW105" s="81"/>
      <c r="VJX105" s="81"/>
      <c r="VJY105" s="81"/>
      <c r="VJZ105" s="81"/>
      <c r="VKA105" s="81"/>
      <c r="VKB105" s="81"/>
      <c r="VKC105" s="81"/>
      <c r="VKD105" s="81"/>
      <c r="VKE105" s="81"/>
      <c r="VKF105" s="81"/>
      <c r="VKG105" s="81"/>
      <c r="VKH105" s="81"/>
      <c r="VKI105" s="81"/>
      <c r="VKJ105" s="81"/>
      <c r="VKK105" s="81"/>
      <c r="VKL105" s="81"/>
      <c r="VKM105" s="81"/>
      <c r="VKN105" s="81"/>
      <c r="VKO105" s="81"/>
      <c r="VKP105" s="81"/>
      <c r="VKQ105" s="81"/>
      <c r="VKR105" s="81"/>
      <c r="VKS105" s="81"/>
      <c r="VKT105" s="81"/>
      <c r="VKU105" s="81"/>
      <c r="VKV105" s="81"/>
      <c r="VKW105" s="81"/>
      <c r="VKX105" s="81"/>
      <c r="VKY105" s="81"/>
      <c r="VKZ105" s="81"/>
      <c r="VLA105" s="81"/>
      <c r="VLB105" s="81"/>
      <c r="VLC105" s="81"/>
      <c r="VLD105" s="81"/>
      <c r="VLE105" s="81"/>
      <c r="VLF105" s="81"/>
      <c r="VLG105" s="81"/>
      <c r="VLH105" s="81"/>
      <c r="VLI105" s="81"/>
      <c r="VLJ105" s="81"/>
      <c r="VLK105" s="81"/>
      <c r="VLL105" s="81"/>
      <c r="VLM105" s="81"/>
      <c r="VLN105" s="81"/>
      <c r="VLO105" s="81"/>
      <c r="VLP105" s="81"/>
      <c r="VLQ105" s="81"/>
      <c r="VLR105" s="81"/>
      <c r="VLS105" s="81"/>
      <c r="VLT105" s="81"/>
      <c r="VLU105" s="81"/>
      <c r="VLV105" s="81"/>
      <c r="VLW105" s="81"/>
      <c r="VLX105" s="81"/>
      <c r="VLY105" s="81"/>
      <c r="VLZ105" s="81"/>
      <c r="VMA105" s="81"/>
      <c r="VMB105" s="81"/>
      <c r="VMC105" s="81"/>
      <c r="VMD105" s="81"/>
      <c r="VME105" s="81"/>
      <c r="VMF105" s="81"/>
      <c r="VMG105" s="81"/>
      <c r="VMH105" s="81"/>
      <c r="VMI105" s="81"/>
      <c r="VMJ105" s="81"/>
      <c r="VMK105" s="81"/>
      <c r="VML105" s="81"/>
      <c r="VMM105" s="81"/>
      <c r="VMN105" s="81"/>
      <c r="VMO105" s="81"/>
      <c r="VMP105" s="81"/>
      <c r="VMQ105" s="81"/>
      <c r="VMR105" s="81"/>
      <c r="VMS105" s="81"/>
      <c r="VMT105" s="81"/>
      <c r="VMU105" s="81"/>
      <c r="VMV105" s="81"/>
      <c r="VMW105" s="81"/>
      <c r="VMX105" s="81"/>
      <c r="VMY105" s="81"/>
      <c r="VMZ105" s="81"/>
      <c r="VNA105" s="81"/>
      <c r="VNB105" s="81"/>
      <c r="VNC105" s="81"/>
      <c r="VND105" s="81"/>
      <c r="VNE105" s="81"/>
      <c r="VNF105" s="81"/>
      <c r="VNG105" s="81"/>
      <c r="VNH105" s="81"/>
      <c r="VNI105" s="81"/>
      <c r="VNJ105" s="81"/>
      <c r="VNK105" s="81"/>
      <c r="VNL105" s="81"/>
      <c r="VNM105" s="81"/>
      <c r="VNN105" s="81"/>
      <c r="VNO105" s="81"/>
      <c r="VNP105" s="81"/>
      <c r="VNQ105" s="81"/>
      <c r="VNR105" s="81"/>
      <c r="VNS105" s="81"/>
      <c r="VNT105" s="81"/>
      <c r="VNU105" s="81"/>
      <c r="VNV105" s="81"/>
      <c r="VNW105" s="81"/>
      <c r="VNX105" s="81"/>
      <c r="VNY105" s="81"/>
      <c r="VNZ105" s="81"/>
      <c r="VOA105" s="81"/>
      <c r="VOB105" s="81"/>
      <c r="VOC105" s="81"/>
      <c r="VOD105" s="81"/>
      <c r="VOE105" s="81"/>
      <c r="VOF105" s="81"/>
      <c r="VOG105" s="81"/>
      <c r="VOH105" s="81"/>
      <c r="VOI105" s="81"/>
      <c r="VOJ105" s="81"/>
      <c r="VOK105" s="81"/>
      <c r="VOL105" s="81"/>
      <c r="VOM105" s="81"/>
      <c r="VON105" s="81"/>
      <c r="VOO105" s="81"/>
      <c r="VOP105" s="81"/>
      <c r="VOQ105" s="81"/>
      <c r="VOR105" s="81"/>
      <c r="VOS105" s="81"/>
      <c r="VOT105" s="81"/>
      <c r="VOU105" s="81"/>
      <c r="VOV105" s="81"/>
      <c r="VOW105" s="81"/>
      <c r="VOX105" s="81"/>
      <c r="VOY105" s="81"/>
      <c r="VOZ105" s="81"/>
      <c r="VPA105" s="81"/>
      <c r="VPB105" s="81"/>
      <c r="VPC105" s="81"/>
      <c r="VPD105" s="81"/>
      <c r="VPE105" s="81"/>
      <c r="VPF105" s="81"/>
      <c r="VPG105" s="81"/>
      <c r="VPH105" s="81"/>
      <c r="VPI105" s="81"/>
      <c r="VPJ105" s="81"/>
      <c r="VPK105" s="81"/>
      <c r="VPL105" s="81"/>
      <c r="VPM105" s="81"/>
      <c r="VPN105" s="81"/>
      <c r="VPO105" s="81"/>
      <c r="VPP105" s="81"/>
      <c r="VPQ105" s="81"/>
      <c r="VPR105" s="81"/>
      <c r="VPS105" s="81"/>
      <c r="VPT105" s="81"/>
      <c r="VPU105" s="81"/>
      <c r="VPV105" s="81"/>
      <c r="VPW105" s="81"/>
      <c r="VPX105" s="81"/>
      <c r="VPY105" s="81"/>
      <c r="VPZ105" s="81"/>
      <c r="VQA105" s="81"/>
      <c r="VQB105" s="81"/>
      <c r="VQC105" s="81"/>
      <c r="VQD105" s="81"/>
      <c r="VQE105" s="81"/>
      <c r="VQF105" s="81"/>
      <c r="VQG105" s="81"/>
      <c r="VQH105" s="81"/>
      <c r="VQI105" s="81"/>
      <c r="VQJ105" s="81"/>
      <c r="VQK105" s="81"/>
      <c r="VQL105" s="81"/>
      <c r="VQM105" s="81"/>
      <c r="VQN105" s="81"/>
      <c r="VQO105" s="81"/>
      <c r="VQP105" s="81"/>
      <c r="VQQ105" s="81"/>
      <c r="VQR105" s="81"/>
      <c r="VQS105" s="81"/>
      <c r="VQT105" s="81"/>
      <c r="VQU105" s="81"/>
      <c r="VQV105" s="81"/>
      <c r="VQW105" s="81"/>
      <c r="VQX105" s="81"/>
      <c r="VQY105" s="81"/>
      <c r="VQZ105" s="81"/>
      <c r="VRA105" s="81"/>
      <c r="VRB105" s="81"/>
      <c r="VRC105" s="81"/>
      <c r="VRD105" s="81"/>
      <c r="VRE105" s="81"/>
      <c r="VRF105" s="81"/>
      <c r="VRG105" s="81"/>
      <c r="VRH105" s="81"/>
      <c r="VRI105" s="81"/>
      <c r="VRJ105" s="81"/>
      <c r="VRK105" s="81"/>
      <c r="VRL105" s="81"/>
      <c r="VRM105" s="81"/>
      <c r="VRN105" s="81"/>
      <c r="VRO105" s="81"/>
      <c r="VRP105" s="81"/>
      <c r="VRQ105" s="81"/>
      <c r="VRR105" s="81"/>
      <c r="VRS105" s="81"/>
      <c r="VRT105" s="81"/>
      <c r="VRU105" s="81"/>
      <c r="VRV105" s="81"/>
      <c r="VRW105" s="81"/>
      <c r="VRX105" s="81"/>
      <c r="VRY105" s="81"/>
      <c r="VRZ105" s="81"/>
      <c r="VSA105" s="81"/>
      <c r="VSB105" s="81"/>
      <c r="VSC105" s="81"/>
      <c r="VSD105" s="81"/>
      <c r="VSE105" s="81"/>
      <c r="VSF105" s="81"/>
      <c r="VSG105" s="81"/>
      <c r="VSH105" s="81"/>
      <c r="VSI105" s="81"/>
      <c r="VSJ105" s="81"/>
      <c r="VSK105" s="81"/>
      <c r="VSL105" s="81"/>
      <c r="VSM105" s="81"/>
      <c r="VSN105" s="81"/>
      <c r="VSO105" s="81"/>
      <c r="VSP105" s="81"/>
      <c r="VSQ105" s="81"/>
      <c r="VSR105" s="81"/>
      <c r="VSS105" s="81"/>
      <c r="VST105" s="81"/>
      <c r="VSU105" s="81"/>
      <c r="VSV105" s="81"/>
      <c r="VSW105" s="81"/>
      <c r="VSX105" s="81"/>
      <c r="VSY105" s="81"/>
      <c r="VSZ105" s="81"/>
      <c r="VTA105" s="81"/>
      <c r="VTB105" s="81"/>
      <c r="VTC105" s="81"/>
      <c r="VTD105" s="81"/>
      <c r="VTE105" s="81"/>
      <c r="VTF105" s="81"/>
      <c r="VTG105" s="81"/>
      <c r="VTH105" s="81"/>
      <c r="VTI105" s="81"/>
      <c r="VTJ105" s="81"/>
      <c r="VTK105" s="81"/>
      <c r="VTL105" s="81"/>
      <c r="VTM105" s="81"/>
      <c r="VTN105" s="81"/>
      <c r="VTO105" s="81"/>
      <c r="VTP105" s="81"/>
      <c r="VTQ105" s="81"/>
      <c r="VTR105" s="81"/>
      <c r="VTS105" s="81"/>
      <c r="VTT105" s="81"/>
      <c r="VTU105" s="81"/>
      <c r="VTV105" s="81"/>
      <c r="VTW105" s="81"/>
      <c r="VTX105" s="81"/>
      <c r="VTY105" s="81"/>
      <c r="VTZ105" s="81"/>
      <c r="VUA105" s="81"/>
      <c r="VUB105" s="81"/>
      <c r="VUC105" s="81"/>
      <c r="VUD105" s="81"/>
      <c r="VUE105" s="81"/>
      <c r="VUF105" s="81"/>
      <c r="VUG105" s="81"/>
      <c r="VUH105" s="81"/>
      <c r="VUI105" s="81"/>
      <c r="VUJ105" s="81"/>
      <c r="VUK105" s="81"/>
      <c r="VUL105" s="81"/>
      <c r="VUM105" s="81"/>
      <c r="VUN105" s="81"/>
      <c r="VUO105" s="81"/>
      <c r="VUP105" s="81"/>
      <c r="VUQ105" s="81"/>
      <c r="VUR105" s="81"/>
      <c r="VUS105" s="81"/>
      <c r="VUT105" s="81"/>
      <c r="VUU105" s="81"/>
      <c r="VUV105" s="81"/>
      <c r="VUW105" s="81"/>
      <c r="VUX105" s="81"/>
      <c r="VUY105" s="81"/>
      <c r="VUZ105" s="81"/>
      <c r="VVA105" s="81"/>
      <c r="VVB105" s="81"/>
      <c r="VVC105" s="81"/>
      <c r="VVD105" s="81"/>
      <c r="VVE105" s="81"/>
      <c r="VVF105" s="81"/>
      <c r="VVG105" s="81"/>
      <c r="VVH105" s="81"/>
      <c r="VVI105" s="81"/>
      <c r="VVJ105" s="81"/>
      <c r="VVK105" s="81"/>
      <c r="VVL105" s="81"/>
      <c r="VVM105" s="81"/>
      <c r="VVN105" s="81"/>
      <c r="VVO105" s="81"/>
      <c r="VVP105" s="81"/>
      <c r="VVQ105" s="81"/>
      <c r="VVR105" s="81"/>
      <c r="VVS105" s="81"/>
      <c r="VVT105" s="81"/>
      <c r="VVU105" s="81"/>
      <c r="VVV105" s="81"/>
      <c r="VVW105" s="81"/>
      <c r="VVX105" s="81"/>
      <c r="VVY105" s="81"/>
      <c r="VVZ105" s="81"/>
      <c r="VWA105" s="81"/>
      <c r="VWB105" s="81"/>
      <c r="VWC105" s="81"/>
      <c r="VWD105" s="81"/>
      <c r="VWE105" s="81"/>
      <c r="VWF105" s="81"/>
      <c r="VWG105" s="81"/>
      <c r="VWH105" s="81"/>
      <c r="VWI105" s="81"/>
      <c r="VWJ105" s="81"/>
      <c r="VWK105" s="81"/>
      <c r="VWL105" s="81"/>
      <c r="VWM105" s="81"/>
      <c r="VWN105" s="81"/>
      <c r="VWO105" s="81"/>
      <c r="VWP105" s="81"/>
      <c r="VWQ105" s="81"/>
      <c r="VWR105" s="81"/>
      <c r="VWS105" s="81"/>
      <c r="VWT105" s="81"/>
      <c r="VWU105" s="81"/>
      <c r="VWV105" s="81"/>
      <c r="VWW105" s="81"/>
      <c r="VWX105" s="81"/>
      <c r="VWY105" s="81"/>
      <c r="VWZ105" s="81"/>
      <c r="VXA105" s="81"/>
      <c r="VXB105" s="81"/>
      <c r="VXC105" s="81"/>
      <c r="VXD105" s="81"/>
      <c r="VXE105" s="81"/>
      <c r="VXF105" s="81"/>
      <c r="VXG105" s="81"/>
      <c r="VXH105" s="81"/>
      <c r="VXI105" s="81"/>
      <c r="VXJ105" s="81"/>
      <c r="VXK105" s="81"/>
      <c r="VXL105" s="81"/>
      <c r="VXM105" s="81"/>
      <c r="VXN105" s="81"/>
      <c r="VXO105" s="81"/>
      <c r="VXP105" s="81"/>
      <c r="VXQ105" s="81"/>
      <c r="VXR105" s="81"/>
      <c r="VXS105" s="81"/>
      <c r="VXT105" s="81"/>
      <c r="VXU105" s="81"/>
      <c r="VXV105" s="81"/>
      <c r="VXW105" s="81"/>
      <c r="VXX105" s="81"/>
      <c r="VXY105" s="81"/>
      <c r="VXZ105" s="81"/>
      <c r="VYA105" s="81"/>
      <c r="VYB105" s="81"/>
      <c r="VYC105" s="81"/>
      <c r="VYD105" s="81"/>
      <c r="VYE105" s="81"/>
      <c r="VYF105" s="81"/>
      <c r="VYG105" s="81"/>
      <c r="VYH105" s="81"/>
      <c r="VYI105" s="81"/>
      <c r="VYJ105" s="81"/>
      <c r="VYK105" s="81"/>
      <c r="VYL105" s="81"/>
      <c r="VYM105" s="81"/>
      <c r="VYN105" s="81"/>
      <c r="VYO105" s="81"/>
      <c r="VYP105" s="81"/>
      <c r="VYQ105" s="81"/>
      <c r="VYR105" s="81"/>
      <c r="VYS105" s="81"/>
      <c r="VYT105" s="81"/>
      <c r="VYU105" s="81"/>
      <c r="VYV105" s="81"/>
      <c r="VYW105" s="81"/>
      <c r="VYX105" s="81"/>
      <c r="VYY105" s="81"/>
      <c r="VYZ105" s="81"/>
      <c r="VZA105" s="81"/>
      <c r="VZB105" s="81"/>
      <c r="VZC105" s="81"/>
      <c r="VZD105" s="81"/>
      <c r="VZE105" s="81"/>
      <c r="VZF105" s="81"/>
      <c r="VZG105" s="81"/>
      <c r="VZH105" s="81"/>
      <c r="VZI105" s="81"/>
      <c r="VZJ105" s="81"/>
      <c r="VZK105" s="81"/>
      <c r="VZL105" s="81"/>
      <c r="VZM105" s="81"/>
      <c r="VZN105" s="81"/>
      <c r="VZO105" s="81"/>
      <c r="VZP105" s="81"/>
      <c r="VZQ105" s="81"/>
      <c r="VZR105" s="81"/>
      <c r="VZS105" s="81"/>
      <c r="VZT105" s="81"/>
      <c r="VZU105" s="81"/>
      <c r="VZV105" s="81"/>
      <c r="VZW105" s="81"/>
      <c r="VZX105" s="81"/>
      <c r="VZY105" s="81"/>
      <c r="VZZ105" s="81"/>
      <c r="WAA105" s="81"/>
      <c r="WAB105" s="81"/>
      <c r="WAC105" s="81"/>
      <c r="WAD105" s="81"/>
      <c r="WAE105" s="81"/>
      <c r="WAF105" s="81"/>
      <c r="WAG105" s="81"/>
      <c r="WAH105" s="81"/>
      <c r="WAI105" s="81"/>
      <c r="WAJ105" s="81"/>
      <c r="WAK105" s="81"/>
      <c r="WAL105" s="81"/>
      <c r="WAM105" s="81"/>
      <c r="WAN105" s="81"/>
      <c r="WAO105" s="81"/>
      <c r="WAP105" s="81"/>
      <c r="WAQ105" s="81"/>
      <c r="WAR105" s="81"/>
      <c r="WAS105" s="81"/>
      <c r="WAT105" s="81"/>
      <c r="WAU105" s="81"/>
      <c r="WAV105" s="81"/>
      <c r="WAW105" s="81"/>
      <c r="WAX105" s="81"/>
      <c r="WAY105" s="81"/>
      <c r="WAZ105" s="81"/>
      <c r="WBA105" s="81"/>
      <c r="WBB105" s="81"/>
      <c r="WBC105" s="81"/>
      <c r="WBD105" s="81"/>
      <c r="WBE105" s="81"/>
      <c r="WBF105" s="81"/>
      <c r="WBG105" s="81"/>
      <c r="WBH105" s="81"/>
      <c r="WBI105" s="81"/>
      <c r="WBJ105" s="81"/>
      <c r="WBK105" s="81"/>
      <c r="WBL105" s="81"/>
      <c r="WBM105" s="81"/>
      <c r="WBN105" s="81"/>
      <c r="WBO105" s="81"/>
      <c r="WBP105" s="81"/>
      <c r="WBQ105" s="81"/>
      <c r="WBR105" s="81"/>
      <c r="WBS105" s="81"/>
      <c r="WBT105" s="81"/>
      <c r="WBU105" s="81"/>
      <c r="WBV105" s="81"/>
      <c r="WBW105" s="81"/>
      <c r="WBX105" s="81"/>
      <c r="WBY105" s="81"/>
      <c r="WBZ105" s="81"/>
      <c r="WCA105" s="81"/>
      <c r="WCB105" s="81"/>
      <c r="WCC105" s="81"/>
      <c r="WCD105" s="81"/>
      <c r="WCE105" s="81"/>
      <c r="WCF105" s="81"/>
      <c r="WCG105" s="81"/>
      <c r="WCH105" s="81"/>
      <c r="WCI105" s="81"/>
      <c r="WCJ105" s="81"/>
      <c r="WCK105" s="81"/>
      <c r="WCL105" s="81"/>
      <c r="WCM105" s="81"/>
      <c r="WCN105" s="81"/>
      <c r="WCO105" s="81"/>
      <c r="WCP105" s="81"/>
      <c r="WCQ105" s="81"/>
      <c r="WCR105" s="81"/>
      <c r="WCS105" s="81"/>
      <c r="WCT105" s="81"/>
      <c r="WCU105" s="81"/>
      <c r="WCV105" s="81"/>
      <c r="WCW105" s="81"/>
      <c r="WCX105" s="81"/>
      <c r="WCY105" s="81"/>
      <c r="WCZ105" s="81"/>
      <c r="WDA105" s="81"/>
      <c r="WDB105" s="81"/>
      <c r="WDC105" s="81"/>
      <c r="WDD105" s="81"/>
      <c r="WDE105" s="81"/>
      <c r="WDF105" s="81"/>
      <c r="WDG105" s="81"/>
      <c r="WDH105" s="81"/>
      <c r="WDI105" s="81"/>
      <c r="WDJ105" s="81"/>
      <c r="WDK105" s="81"/>
      <c r="WDL105" s="81"/>
      <c r="WDM105" s="81"/>
      <c r="WDN105" s="81"/>
      <c r="WDO105" s="81"/>
      <c r="WDP105" s="81"/>
      <c r="WDQ105" s="81"/>
      <c r="WDR105" s="81"/>
      <c r="WDS105" s="81"/>
      <c r="WDT105" s="81"/>
      <c r="WDU105" s="81"/>
      <c r="WDV105" s="81"/>
      <c r="WDW105" s="81"/>
      <c r="WDX105" s="81"/>
      <c r="WDY105" s="81"/>
      <c r="WDZ105" s="81"/>
      <c r="WEA105" s="81"/>
      <c r="WEB105" s="81"/>
      <c r="WEC105" s="81"/>
      <c r="WED105" s="81"/>
      <c r="WEE105" s="81"/>
      <c r="WEF105" s="81"/>
      <c r="WEG105" s="81"/>
      <c r="WEH105" s="81"/>
      <c r="WEI105" s="81"/>
      <c r="WEJ105" s="81"/>
      <c r="WEK105" s="81"/>
      <c r="WEL105" s="81"/>
      <c r="WEM105" s="81"/>
      <c r="WEN105" s="81"/>
      <c r="WEO105" s="81"/>
      <c r="WEP105" s="81"/>
      <c r="WEQ105" s="81"/>
      <c r="WER105" s="81"/>
      <c r="WES105" s="81"/>
      <c r="WET105" s="81"/>
      <c r="WEU105" s="81"/>
      <c r="WEV105" s="81"/>
      <c r="WEW105" s="81"/>
      <c r="WEX105" s="81"/>
      <c r="WEY105" s="81"/>
      <c r="WEZ105" s="81"/>
      <c r="WFA105" s="81"/>
      <c r="WFB105" s="81"/>
      <c r="WFC105" s="81"/>
      <c r="WFD105" s="81"/>
      <c r="WFE105" s="81"/>
      <c r="WFF105" s="81"/>
      <c r="WFG105" s="81"/>
      <c r="WFH105" s="81"/>
      <c r="WFI105" s="81"/>
      <c r="WFJ105" s="81"/>
      <c r="WFK105" s="81"/>
      <c r="WFL105" s="81"/>
      <c r="WFM105" s="81"/>
      <c r="WFN105" s="81"/>
      <c r="WFO105" s="81"/>
      <c r="WFP105" s="81"/>
      <c r="WFQ105" s="81"/>
      <c r="WFR105" s="81"/>
      <c r="WFS105" s="81"/>
      <c r="WFT105" s="81"/>
      <c r="WFU105" s="81"/>
      <c r="WFV105" s="81"/>
      <c r="WFW105" s="81"/>
      <c r="WFX105" s="81"/>
      <c r="WFY105" s="81"/>
      <c r="WFZ105" s="81"/>
      <c r="WGA105" s="81"/>
      <c r="WGB105" s="81"/>
      <c r="WGC105" s="81"/>
      <c r="WGD105" s="81"/>
      <c r="WGE105" s="81"/>
      <c r="WGF105" s="81"/>
      <c r="WGG105" s="81"/>
      <c r="WGH105" s="81"/>
      <c r="WGI105" s="81"/>
      <c r="WGJ105" s="81"/>
      <c r="WGK105" s="81"/>
      <c r="WGL105" s="81"/>
      <c r="WGM105" s="81"/>
      <c r="WGN105" s="81"/>
      <c r="WGO105" s="81"/>
      <c r="WGP105" s="81"/>
      <c r="WGQ105" s="81"/>
      <c r="WGR105" s="81"/>
      <c r="WGS105" s="81"/>
      <c r="WGT105" s="81"/>
      <c r="WGU105" s="81"/>
      <c r="WGV105" s="81"/>
      <c r="WGW105" s="81"/>
      <c r="WGX105" s="81"/>
      <c r="WGY105" s="81"/>
      <c r="WGZ105" s="81"/>
      <c r="WHA105" s="81"/>
      <c r="WHB105" s="81"/>
      <c r="WHC105" s="81"/>
      <c r="WHD105" s="81"/>
      <c r="WHE105" s="81"/>
      <c r="WHF105" s="81"/>
      <c r="WHG105" s="81"/>
      <c r="WHH105" s="81"/>
      <c r="WHI105" s="81"/>
      <c r="WHJ105" s="81"/>
      <c r="WHK105" s="81"/>
      <c r="WHL105" s="81"/>
      <c r="WHM105" s="81"/>
      <c r="WHN105" s="81"/>
      <c r="WHO105" s="81"/>
      <c r="WHP105" s="81"/>
      <c r="WHQ105" s="81"/>
      <c r="WHR105" s="81"/>
      <c r="WHS105" s="81"/>
      <c r="WHT105" s="81"/>
      <c r="WHU105" s="81"/>
      <c r="WHV105" s="81"/>
      <c r="WHW105" s="81"/>
      <c r="WHX105" s="81"/>
      <c r="WHY105" s="81"/>
      <c r="WHZ105" s="81"/>
      <c r="WIA105" s="81"/>
      <c r="WIB105" s="81"/>
      <c r="WIC105" s="81"/>
      <c r="WID105" s="81"/>
      <c r="WIE105" s="81"/>
      <c r="WIF105" s="81"/>
      <c r="WIG105" s="81"/>
      <c r="WIH105" s="81"/>
      <c r="WII105" s="81"/>
      <c r="WIJ105" s="81"/>
      <c r="WIK105" s="81"/>
      <c r="WIL105" s="81"/>
      <c r="WIM105" s="81"/>
      <c r="WIN105" s="81"/>
      <c r="WIO105" s="81"/>
      <c r="WIP105" s="81"/>
      <c r="WIQ105" s="81"/>
      <c r="WIR105" s="81"/>
      <c r="WIS105" s="81"/>
      <c r="WIT105" s="81"/>
      <c r="WIU105" s="81"/>
      <c r="WIV105" s="81"/>
      <c r="WIW105" s="81"/>
      <c r="WIX105" s="81"/>
      <c r="WIY105" s="81"/>
      <c r="WIZ105" s="81"/>
      <c r="WJA105" s="81"/>
      <c r="WJB105" s="81"/>
      <c r="WJC105" s="81"/>
      <c r="WJD105" s="81"/>
      <c r="WJE105" s="81"/>
      <c r="WJF105" s="81"/>
      <c r="WJG105" s="81"/>
      <c r="WJH105" s="81"/>
      <c r="WJI105" s="81"/>
      <c r="WJJ105" s="81"/>
      <c r="WJK105" s="81"/>
      <c r="WJL105" s="81"/>
      <c r="WJM105" s="81"/>
      <c r="WJN105" s="81"/>
      <c r="WJO105" s="81"/>
      <c r="WJP105" s="81"/>
      <c r="WJQ105" s="81"/>
      <c r="WJR105" s="81"/>
      <c r="WJS105" s="81"/>
      <c r="WJT105" s="81"/>
      <c r="WJU105" s="81"/>
      <c r="WJV105" s="81"/>
      <c r="WJW105" s="81"/>
      <c r="WJX105" s="81"/>
      <c r="WJY105" s="81"/>
      <c r="WJZ105" s="81"/>
      <c r="WKA105" s="81"/>
      <c r="WKB105" s="81"/>
      <c r="WKC105" s="81"/>
      <c r="WKD105" s="81"/>
      <c r="WKE105" s="81"/>
      <c r="WKF105" s="81"/>
      <c r="WKG105" s="81"/>
      <c r="WKH105" s="81"/>
      <c r="WKI105" s="81"/>
      <c r="WKJ105" s="81"/>
      <c r="WKK105" s="81"/>
      <c r="WKL105" s="81"/>
      <c r="WKM105" s="81"/>
      <c r="WKN105" s="81"/>
      <c r="WKO105" s="81"/>
      <c r="WKP105" s="81"/>
      <c r="WKQ105" s="81"/>
      <c r="WKR105" s="81"/>
      <c r="WKS105" s="81"/>
      <c r="WKT105" s="81"/>
      <c r="WKU105" s="81"/>
      <c r="WKV105" s="81"/>
      <c r="WKW105" s="81"/>
      <c r="WKX105" s="81"/>
      <c r="WKY105" s="81"/>
      <c r="WKZ105" s="81"/>
      <c r="WLA105" s="81"/>
      <c r="WLB105" s="81"/>
      <c r="WLC105" s="81"/>
      <c r="WLD105" s="81"/>
      <c r="WLE105" s="81"/>
      <c r="WLF105" s="81"/>
      <c r="WLG105" s="81"/>
      <c r="WLH105" s="81"/>
      <c r="WLI105" s="81"/>
      <c r="WLJ105" s="81"/>
      <c r="WLK105" s="81"/>
      <c r="WLL105" s="81"/>
      <c r="WLM105" s="81"/>
      <c r="WLN105" s="81"/>
      <c r="WLO105" s="81"/>
      <c r="WLP105" s="81"/>
      <c r="WLQ105" s="81"/>
      <c r="WLR105" s="81"/>
      <c r="WLS105" s="81"/>
      <c r="WLT105" s="81"/>
      <c r="WLU105" s="81"/>
      <c r="WLV105" s="81"/>
      <c r="WLW105" s="81"/>
      <c r="WLX105" s="81"/>
      <c r="WLY105" s="81"/>
      <c r="WLZ105" s="81"/>
      <c r="WMA105" s="81"/>
      <c r="WMB105" s="81"/>
      <c r="WMC105" s="81"/>
      <c r="WMD105" s="81"/>
      <c r="WME105" s="81"/>
      <c r="WMF105" s="81"/>
      <c r="WMG105" s="81"/>
      <c r="WMH105" s="81"/>
      <c r="WMI105" s="81"/>
      <c r="WMJ105" s="81"/>
      <c r="WMK105" s="81"/>
      <c r="WML105" s="81"/>
      <c r="WMM105" s="81"/>
      <c r="WMN105" s="81"/>
      <c r="WMO105" s="81"/>
      <c r="WMP105" s="81"/>
      <c r="WMQ105" s="81"/>
      <c r="WMR105" s="81"/>
      <c r="WMS105" s="81"/>
      <c r="WMT105" s="81"/>
      <c r="WMU105" s="81"/>
      <c r="WMV105" s="81"/>
      <c r="WMW105" s="81"/>
      <c r="WMX105" s="81"/>
      <c r="WMY105" s="81"/>
      <c r="WMZ105" s="81"/>
      <c r="WNA105" s="81"/>
      <c r="WNB105" s="81"/>
      <c r="WNC105" s="81"/>
      <c r="WND105" s="81"/>
      <c r="WNE105" s="81"/>
      <c r="WNF105" s="81"/>
      <c r="WNG105" s="81"/>
      <c r="WNH105" s="81"/>
      <c r="WNI105" s="81"/>
      <c r="WNJ105" s="81"/>
      <c r="WNK105" s="81"/>
      <c r="WNL105" s="81"/>
      <c r="WNM105" s="81"/>
      <c r="WNN105" s="81"/>
      <c r="WNO105" s="81"/>
      <c r="WNP105" s="81"/>
      <c r="WNQ105" s="81"/>
      <c r="WNR105" s="81"/>
      <c r="WNS105" s="81"/>
      <c r="WNT105" s="81"/>
      <c r="WNU105" s="81"/>
      <c r="WNV105" s="81"/>
      <c r="WNW105" s="81"/>
      <c r="WNX105" s="81"/>
      <c r="WNY105" s="81"/>
      <c r="WNZ105" s="81"/>
      <c r="WOA105" s="81"/>
      <c r="WOB105" s="81"/>
      <c r="WOC105" s="81"/>
      <c r="WOD105" s="81"/>
      <c r="WOE105" s="81"/>
      <c r="WOF105" s="81"/>
      <c r="WOG105" s="81"/>
      <c r="WOH105" s="81"/>
      <c r="WOI105" s="81"/>
      <c r="WOJ105" s="81"/>
      <c r="WOK105" s="81"/>
      <c r="WOL105" s="81"/>
      <c r="WOM105" s="81"/>
      <c r="WON105" s="81"/>
      <c r="WOO105" s="81"/>
      <c r="WOP105" s="81"/>
      <c r="WOQ105" s="81"/>
      <c r="WOR105" s="81"/>
      <c r="WOS105" s="81"/>
      <c r="WOT105" s="81"/>
      <c r="WOU105" s="81"/>
      <c r="WOV105" s="81"/>
      <c r="WOW105" s="81"/>
      <c r="WOX105" s="81"/>
      <c r="WOY105" s="81"/>
      <c r="WOZ105" s="81"/>
      <c r="WPA105" s="81"/>
      <c r="WPB105" s="81"/>
      <c r="WPC105" s="81"/>
      <c r="WPD105" s="81"/>
      <c r="WPE105" s="81"/>
      <c r="WPF105" s="81"/>
      <c r="WPG105" s="81"/>
      <c r="WPH105" s="81"/>
      <c r="WPI105" s="81"/>
      <c r="WPJ105" s="81"/>
      <c r="WPK105" s="81"/>
      <c r="WPL105" s="81"/>
      <c r="WPM105" s="81"/>
      <c r="WPN105" s="81"/>
      <c r="WPO105" s="81"/>
      <c r="WPP105" s="81"/>
      <c r="WPQ105" s="81"/>
      <c r="WPR105" s="81"/>
      <c r="WPS105" s="81"/>
      <c r="WPT105" s="81"/>
      <c r="WPU105" s="81"/>
      <c r="WPV105" s="81"/>
      <c r="WPW105" s="81"/>
      <c r="WPX105" s="81"/>
      <c r="WPY105" s="81"/>
      <c r="WPZ105" s="81"/>
      <c r="WQA105" s="81"/>
      <c r="WQB105" s="81"/>
      <c r="WQC105" s="81"/>
      <c r="WQD105" s="81"/>
      <c r="WQE105" s="81"/>
      <c r="WQF105" s="81"/>
      <c r="WQG105" s="81"/>
      <c r="WQH105" s="81"/>
      <c r="WQI105" s="81"/>
      <c r="WQJ105" s="81"/>
      <c r="WQK105" s="81"/>
      <c r="WQL105" s="81"/>
      <c r="WQM105" s="81"/>
      <c r="WQN105" s="81"/>
      <c r="WQO105" s="81"/>
      <c r="WQP105" s="81"/>
      <c r="WQQ105" s="81"/>
      <c r="WQR105" s="81"/>
      <c r="WQS105" s="81"/>
      <c r="WQT105" s="81"/>
      <c r="WQU105" s="81"/>
      <c r="WQV105" s="81"/>
      <c r="WQW105" s="81"/>
      <c r="WQX105" s="81"/>
      <c r="WQY105" s="81"/>
      <c r="WQZ105" s="81"/>
      <c r="WRA105" s="81"/>
      <c r="WRB105" s="81"/>
      <c r="WRC105" s="81"/>
      <c r="WRD105" s="81"/>
      <c r="WRE105" s="81"/>
      <c r="WRF105" s="81"/>
      <c r="WRG105" s="81"/>
      <c r="WRH105" s="81"/>
      <c r="WRI105" s="81"/>
      <c r="WRJ105" s="81"/>
      <c r="WRK105" s="81"/>
      <c r="WRL105" s="81"/>
      <c r="WRM105" s="81"/>
      <c r="WRN105" s="81"/>
      <c r="WRO105" s="81"/>
      <c r="WRP105" s="81"/>
      <c r="WRQ105" s="81"/>
      <c r="WRR105" s="81"/>
      <c r="WRS105" s="81"/>
      <c r="WRT105" s="81"/>
      <c r="WRU105" s="81"/>
      <c r="WRV105" s="81"/>
      <c r="WRW105" s="81"/>
      <c r="WRX105" s="81"/>
      <c r="WRY105" s="81"/>
      <c r="WRZ105" s="81"/>
      <c r="WSA105" s="81"/>
      <c r="WSB105" s="81"/>
      <c r="WSC105" s="81"/>
      <c r="WSD105" s="81"/>
      <c r="WSE105" s="81"/>
      <c r="WSF105" s="81"/>
      <c r="WSG105" s="81"/>
      <c r="WSH105" s="81"/>
      <c r="WSI105" s="81"/>
      <c r="WSJ105" s="81"/>
      <c r="WSK105" s="81"/>
      <c r="WSL105" s="81"/>
      <c r="WSM105" s="81"/>
      <c r="WSN105" s="81"/>
      <c r="WSO105" s="81"/>
      <c r="WSP105" s="81"/>
      <c r="WSQ105" s="81"/>
      <c r="WSR105" s="81"/>
      <c r="WSS105" s="81"/>
      <c r="WST105" s="81"/>
      <c r="WSU105" s="81"/>
      <c r="WSV105" s="81"/>
      <c r="WSW105" s="81"/>
      <c r="WSX105" s="81"/>
      <c r="WSY105" s="81"/>
      <c r="WSZ105" s="81"/>
      <c r="WTA105" s="81"/>
      <c r="WTB105" s="81"/>
      <c r="WTC105" s="81"/>
      <c r="WTD105" s="81"/>
      <c r="WTE105" s="81"/>
      <c r="WTF105" s="81"/>
      <c r="WTG105" s="81"/>
      <c r="WTH105" s="81"/>
      <c r="WTI105" s="81"/>
      <c r="WTJ105" s="81"/>
      <c r="WTK105" s="81"/>
      <c r="WTL105" s="81"/>
      <c r="WTM105" s="81"/>
      <c r="WTN105" s="81"/>
      <c r="WTO105" s="81"/>
      <c r="WTP105" s="81"/>
      <c r="WTQ105" s="81"/>
      <c r="WTR105" s="81"/>
      <c r="WTS105" s="81"/>
      <c r="WTT105" s="81"/>
      <c r="WTU105" s="81"/>
      <c r="WTV105" s="81"/>
      <c r="WTW105" s="81"/>
      <c r="WTX105" s="81"/>
      <c r="WTY105" s="81"/>
      <c r="WTZ105" s="81"/>
      <c r="WUA105" s="81"/>
      <c r="WUB105" s="81"/>
      <c r="WUC105" s="81"/>
      <c r="WUD105" s="81"/>
      <c r="WUE105" s="81"/>
      <c r="WUF105" s="81"/>
      <c r="WUG105" s="81"/>
      <c r="WUH105" s="81"/>
      <c r="WUI105" s="81"/>
      <c r="WUJ105" s="81"/>
      <c r="WUK105" s="81"/>
      <c r="WUL105" s="81"/>
      <c r="WUM105" s="81"/>
      <c r="WUN105" s="81"/>
      <c r="WUO105" s="81"/>
      <c r="WUP105" s="81"/>
      <c r="WUQ105" s="81"/>
      <c r="WUR105" s="81"/>
      <c r="WUS105" s="81"/>
      <c r="WUT105" s="81"/>
      <c r="WUU105" s="81"/>
      <c r="WUV105" s="81"/>
      <c r="WUW105" s="81"/>
      <c r="WUX105" s="81"/>
      <c r="WUY105" s="81"/>
      <c r="WUZ105" s="81"/>
      <c r="WVA105" s="81"/>
      <c r="WVB105" s="81"/>
      <c r="WVC105" s="81"/>
      <c r="WVD105" s="81"/>
      <c r="WVE105" s="81"/>
      <c r="WVF105" s="81"/>
      <c r="WVG105" s="81"/>
      <c r="WVH105" s="81"/>
      <c r="WVI105" s="81"/>
      <c r="WVJ105" s="81"/>
      <c r="WVK105" s="81"/>
      <c r="WVL105" s="81"/>
      <c r="WVM105" s="81"/>
      <c r="WVN105" s="81"/>
      <c r="WVO105" s="81"/>
      <c r="WVP105" s="81"/>
      <c r="WVQ105" s="81"/>
      <c r="WVR105" s="81"/>
      <c r="WVS105" s="81"/>
      <c r="WVT105" s="81"/>
      <c r="WVU105" s="81"/>
      <c r="WVV105" s="81"/>
      <c r="WVW105" s="81"/>
      <c r="WVX105" s="81"/>
      <c r="WVY105" s="81"/>
      <c r="WVZ105" s="81"/>
      <c r="WWA105" s="81"/>
      <c r="WWB105" s="81"/>
      <c r="WWC105" s="81"/>
      <c r="WWD105" s="81"/>
      <c r="WWE105" s="81"/>
      <c r="WWF105" s="81"/>
      <c r="WWG105" s="81"/>
      <c r="WWH105" s="81"/>
      <c r="WWI105" s="81"/>
      <c r="WWJ105" s="81"/>
      <c r="WWK105" s="81"/>
      <c r="WWL105" s="81"/>
      <c r="WWM105" s="81"/>
      <c r="WWN105" s="81"/>
      <c r="WWO105" s="81"/>
      <c r="WWP105" s="81"/>
      <c r="WWQ105" s="81"/>
      <c r="WWR105" s="81"/>
      <c r="WWS105" s="81"/>
      <c r="WWT105" s="81"/>
      <c r="WWU105" s="81"/>
      <c r="WWV105" s="81"/>
      <c r="WWW105" s="81"/>
      <c r="WWX105" s="81"/>
      <c r="WWY105" s="81"/>
      <c r="WWZ105" s="81"/>
      <c r="WXA105" s="81"/>
      <c r="WXB105" s="81"/>
      <c r="WXC105" s="81"/>
      <c r="WXD105" s="81"/>
      <c r="WXE105" s="81"/>
      <c r="WXF105" s="81"/>
      <c r="WXG105" s="81"/>
      <c r="WXH105" s="81"/>
      <c r="WXI105" s="81"/>
      <c r="WXJ105" s="81"/>
      <c r="WXK105" s="81"/>
      <c r="WXL105" s="81"/>
      <c r="WXM105" s="81"/>
      <c r="WXN105" s="81"/>
      <c r="WXO105" s="81"/>
      <c r="WXP105" s="81"/>
      <c r="WXQ105" s="81"/>
      <c r="WXR105" s="81"/>
      <c r="WXS105" s="81"/>
      <c r="WXT105" s="81"/>
      <c r="WXU105" s="81"/>
      <c r="WXV105" s="81"/>
      <c r="WXW105" s="81"/>
      <c r="WXX105" s="81"/>
      <c r="WXY105" s="81"/>
      <c r="WXZ105" s="81"/>
      <c r="WYA105" s="81"/>
      <c r="WYB105" s="81"/>
      <c r="WYC105" s="81"/>
      <c r="WYD105" s="81"/>
      <c r="WYE105" s="81"/>
      <c r="WYF105" s="81"/>
      <c r="WYG105" s="81"/>
      <c r="WYH105" s="81"/>
      <c r="WYI105" s="81"/>
      <c r="WYJ105" s="81"/>
      <c r="WYK105" s="81"/>
      <c r="WYL105" s="81"/>
      <c r="WYM105" s="81"/>
      <c r="WYN105" s="81"/>
      <c r="WYO105" s="81"/>
      <c r="WYP105" s="81"/>
      <c r="WYQ105" s="81"/>
      <c r="WYR105" s="81"/>
      <c r="WYS105" s="81"/>
      <c r="WYT105" s="81"/>
      <c r="WYU105" s="81"/>
      <c r="WYV105" s="81"/>
      <c r="WYW105" s="81"/>
      <c r="WYX105" s="81"/>
      <c r="WYY105" s="81"/>
      <c r="WYZ105" s="81"/>
      <c r="WZA105" s="81"/>
      <c r="WZB105" s="81"/>
      <c r="WZC105" s="81"/>
      <c r="WZD105" s="81"/>
      <c r="WZE105" s="81"/>
      <c r="WZF105" s="81"/>
      <c r="WZG105" s="81"/>
      <c r="WZH105" s="81"/>
      <c r="WZI105" s="81"/>
      <c r="WZJ105" s="81"/>
      <c r="WZK105" s="81"/>
      <c r="WZL105" s="81"/>
      <c r="WZM105" s="81"/>
      <c r="WZN105" s="81"/>
      <c r="WZO105" s="81"/>
      <c r="WZP105" s="81"/>
      <c r="WZQ105" s="81"/>
      <c r="WZR105" s="81"/>
      <c r="WZS105" s="81"/>
      <c r="WZT105" s="81"/>
      <c r="WZU105" s="81"/>
      <c r="WZV105" s="81"/>
      <c r="WZW105" s="81"/>
      <c r="WZX105" s="81"/>
      <c r="WZY105" s="81"/>
      <c r="WZZ105" s="81"/>
      <c r="XAA105" s="81"/>
      <c r="XAB105" s="81"/>
      <c r="XAC105" s="81"/>
      <c r="XAD105" s="81"/>
      <c r="XAE105" s="81"/>
      <c r="XAF105" s="81"/>
      <c r="XAG105" s="81"/>
      <c r="XAH105" s="81"/>
      <c r="XAI105" s="81"/>
      <c r="XAJ105" s="81"/>
      <c r="XAK105" s="81"/>
      <c r="XAL105" s="81"/>
      <c r="XAM105" s="81"/>
      <c r="XAN105" s="81"/>
      <c r="XAO105" s="81"/>
      <c r="XAP105" s="81"/>
      <c r="XAQ105" s="81"/>
      <c r="XAR105" s="81"/>
      <c r="XAS105" s="81"/>
      <c r="XAT105" s="81"/>
      <c r="XAU105" s="81"/>
      <c r="XAV105" s="81"/>
      <c r="XAW105" s="81"/>
      <c r="XAX105" s="81"/>
      <c r="XAY105" s="81"/>
      <c r="XAZ105" s="81"/>
      <c r="XBA105" s="81"/>
      <c r="XBB105" s="81"/>
      <c r="XBC105" s="81"/>
      <c r="XBD105" s="81"/>
      <c r="XBE105" s="81"/>
      <c r="XBF105" s="81"/>
      <c r="XBG105" s="81"/>
      <c r="XBH105" s="81"/>
      <c r="XBI105" s="81"/>
      <c r="XBJ105" s="81"/>
      <c r="XBK105" s="81"/>
      <c r="XBL105" s="81"/>
      <c r="XBM105" s="81"/>
      <c r="XBN105" s="81"/>
      <c r="XBO105" s="81"/>
      <c r="XBP105" s="81"/>
      <c r="XBQ105" s="81"/>
      <c r="XBR105" s="81"/>
      <c r="XBS105" s="81"/>
      <c r="XBT105" s="81"/>
      <c r="XBU105" s="81"/>
      <c r="XBV105" s="81"/>
      <c r="XBW105" s="81"/>
      <c r="XBX105" s="81"/>
      <c r="XBY105" s="81"/>
      <c r="XBZ105" s="81"/>
      <c r="XCA105" s="81"/>
      <c r="XCB105" s="81"/>
      <c r="XCC105" s="81"/>
      <c r="XCD105" s="81"/>
      <c r="XCE105" s="81"/>
      <c r="XCF105" s="81"/>
      <c r="XCG105" s="81"/>
      <c r="XCH105" s="81"/>
      <c r="XCI105" s="81"/>
      <c r="XCJ105" s="81"/>
      <c r="XCK105" s="81"/>
      <c r="XCL105" s="81"/>
      <c r="XCM105" s="81"/>
      <c r="XCN105" s="81"/>
      <c r="XCO105" s="81"/>
      <c r="XCP105" s="81"/>
      <c r="XCQ105" s="81"/>
      <c r="XCR105" s="81"/>
      <c r="XCS105" s="81"/>
      <c r="XCT105" s="81"/>
      <c r="XCU105" s="81"/>
      <c r="XCV105" s="81"/>
      <c r="XCW105" s="81"/>
      <c r="XCX105" s="81"/>
      <c r="XCY105" s="81"/>
      <c r="XCZ105" s="81"/>
      <c r="XDA105" s="81"/>
      <c r="XDB105" s="81"/>
      <c r="XDC105" s="81"/>
      <c r="XDD105" s="81"/>
      <c r="XDE105" s="81"/>
      <c r="XDF105" s="81"/>
      <c r="XDG105" s="81"/>
      <c r="XDH105" s="81"/>
      <c r="XDI105" s="81"/>
      <c r="XDJ105" s="81"/>
      <c r="XDK105" s="81"/>
      <c r="XDL105" s="81"/>
      <c r="XDM105" s="81"/>
      <c r="XDN105" s="81"/>
      <c r="XDO105" s="81"/>
      <c r="XDP105" s="81"/>
      <c r="XDQ105" s="81"/>
      <c r="XDR105" s="81"/>
      <c r="XDS105" s="81"/>
      <c r="XDT105" s="81"/>
      <c r="XDU105" s="81"/>
      <c r="XDV105" s="81"/>
      <c r="XDW105" s="81"/>
      <c r="XDX105" s="81"/>
      <c r="XDY105" s="81"/>
      <c r="XDZ105" s="81"/>
      <c r="XEA105" s="81"/>
      <c r="XEB105" s="81"/>
      <c r="XEC105" s="81"/>
      <c r="XED105" s="81"/>
      <c r="XEE105" s="81"/>
      <c r="XEF105" s="81"/>
      <c r="XEG105" s="81"/>
      <c r="XEH105" s="81"/>
      <c r="XEI105" s="81"/>
      <c r="XEJ105" s="81"/>
      <c r="XEK105" s="81"/>
      <c r="XEL105" s="81"/>
      <c r="XEM105" s="81"/>
      <c r="XEN105" s="81"/>
      <c r="XEO105" s="81"/>
      <c r="XEP105" s="81"/>
      <c r="XEQ105" s="81"/>
      <c r="XER105" s="81"/>
      <c r="XES105" s="81"/>
      <c r="XET105" s="81"/>
    </row>
    <row r="106" spans="1:16374" x14ac:dyDescent="0.2">
      <c r="B106" s="72">
        <v>2025</v>
      </c>
      <c r="C106" s="74">
        <f>SUM(B16:G16)</f>
        <v>526667134.50241619</v>
      </c>
      <c r="D106" s="75">
        <f>C106/E105-1</f>
        <v>0.27773667922712097</v>
      </c>
      <c r="E106" s="74">
        <f>SUM(H16:M16)</f>
        <v>562585470.0156765</v>
      </c>
      <c r="F106" s="75">
        <f>E106/C106-1</f>
        <v>6.8199310646553268E-2</v>
      </c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</row>
    <row r="107" spans="1:16374" s="77" customFormat="1" x14ac:dyDescent="0.2"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1"/>
      <c r="BR107" s="81"/>
      <c r="BS107" s="81"/>
      <c r="BT107" s="81"/>
      <c r="BU107" s="81"/>
      <c r="BV107" s="81"/>
      <c r="BW107" s="81"/>
      <c r="BX107" s="81"/>
      <c r="BY107" s="81"/>
      <c r="BZ107" s="81"/>
      <c r="CA107" s="81"/>
      <c r="CB107" s="81"/>
      <c r="CC107" s="81"/>
      <c r="CD107" s="81"/>
      <c r="CE107" s="81"/>
      <c r="CF107" s="81"/>
      <c r="CG107" s="81"/>
      <c r="CH107" s="81"/>
      <c r="CI107" s="81"/>
      <c r="CJ107" s="81"/>
      <c r="CK107" s="81"/>
      <c r="CL107" s="81"/>
      <c r="CM107" s="81"/>
      <c r="CN107" s="81"/>
      <c r="CO107" s="81"/>
      <c r="CP107" s="81"/>
      <c r="CQ107" s="81"/>
      <c r="CR107" s="81"/>
      <c r="CS107" s="81"/>
      <c r="CT107" s="81"/>
      <c r="CU107" s="81"/>
      <c r="CV107" s="81"/>
      <c r="CW107" s="81"/>
      <c r="CX107" s="81"/>
      <c r="CY107" s="81"/>
      <c r="CZ107" s="81"/>
      <c r="DA107" s="81"/>
      <c r="DB107" s="81"/>
      <c r="DC107" s="81"/>
      <c r="DD107" s="81"/>
      <c r="DE107" s="81"/>
      <c r="DF107" s="81"/>
      <c r="DG107" s="81"/>
      <c r="DH107" s="81"/>
      <c r="DI107" s="81"/>
      <c r="DJ107" s="81"/>
      <c r="DK107" s="81"/>
      <c r="DL107" s="81"/>
      <c r="DM107" s="81"/>
      <c r="DN107" s="81"/>
      <c r="DO107" s="81"/>
      <c r="DP107" s="81"/>
      <c r="DQ107" s="81"/>
      <c r="DR107" s="81"/>
      <c r="DS107" s="81"/>
      <c r="DT107" s="81"/>
      <c r="DU107" s="81"/>
      <c r="DV107" s="81"/>
      <c r="DW107" s="81"/>
      <c r="DX107" s="81"/>
      <c r="DY107" s="81"/>
      <c r="DZ107" s="81"/>
      <c r="EA107" s="81"/>
      <c r="EB107" s="81"/>
      <c r="EC107" s="81"/>
      <c r="ED107" s="81"/>
      <c r="EE107" s="81"/>
      <c r="EF107" s="81"/>
      <c r="EG107" s="81"/>
      <c r="EH107" s="81"/>
      <c r="EI107" s="81"/>
      <c r="EJ107" s="81"/>
      <c r="EK107" s="81"/>
      <c r="EL107" s="81"/>
      <c r="EM107" s="81"/>
      <c r="EN107" s="81"/>
      <c r="EO107" s="81"/>
      <c r="EP107" s="81"/>
      <c r="EQ107" s="81"/>
      <c r="ER107" s="81"/>
      <c r="ES107" s="81"/>
      <c r="ET107" s="81"/>
      <c r="EU107" s="81"/>
      <c r="EV107" s="81"/>
      <c r="EW107" s="81"/>
      <c r="EX107" s="81"/>
      <c r="EY107" s="81"/>
      <c r="EZ107" s="81"/>
      <c r="FA107" s="81"/>
      <c r="FB107" s="81"/>
      <c r="FC107" s="81"/>
      <c r="FD107" s="81"/>
      <c r="FE107" s="81"/>
      <c r="FF107" s="81"/>
      <c r="FG107" s="81"/>
      <c r="FH107" s="81"/>
      <c r="FI107" s="81"/>
      <c r="FJ107" s="81"/>
      <c r="FK107" s="81"/>
      <c r="FL107" s="81"/>
      <c r="FM107" s="81"/>
      <c r="FN107" s="81"/>
      <c r="FO107" s="81"/>
      <c r="FP107" s="81"/>
      <c r="FQ107" s="81"/>
      <c r="FR107" s="81"/>
      <c r="FS107" s="81"/>
      <c r="FT107" s="81"/>
      <c r="FU107" s="81"/>
      <c r="FV107" s="81"/>
      <c r="FW107" s="81"/>
      <c r="FX107" s="81"/>
      <c r="FY107" s="81"/>
      <c r="FZ107" s="81"/>
      <c r="GA107" s="81"/>
      <c r="GB107" s="81"/>
      <c r="GC107" s="81"/>
      <c r="GD107" s="81"/>
      <c r="GE107" s="81"/>
      <c r="GF107" s="81"/>
      <c r="GG107" s="81"/>
      <c r="GH107" s="81"/>
      <c r="GI107" s="81"/>
      <c r="GJ107" s="81"/>
      <c r="GK107" s="81"/>
      <c r="GL107" s="81"/>
      <c r="GM107" s="81"/>
      <c r="GN107" s="81"/>
      <c r="GO107" s="81"/>
      <c r="GP107" s="81"/>
      <c r="GQ107" s="81"/>
      <c r="GR107" s="81"/>
      <c r="GS107" s="81"/>
      <c r="GT107" s="81"/>
      <c r="GU107" s="81"/>
      <c r="GV107" s="81"/>
      <c r="GW107" s="81"/>
      <c r="GX107" s="81"/>
      <c r="GY107" s="81"/>
      <c r="GZ107" s="81"/>
      <c r="HA107" s="81"/>
      <c r="HB107" s="81"/>
      <c r="HC107" s="81"/>
      <c r="HD107" s="81"/>
      <c r="HE107" s="81"/>
      <c r="HF107" s="81"/>
      <c r="HG107" s="81"/>
      <c r="HH107" s="81"/>
      <c r="HI107" s="81"/>
      <c r="HJ107" s="81"/>
      <c r="HK107" s="81"/>
      <c r="HL107" s="81"/>
      <c r="HM107" s="81"/>
      <c r="HN107" s="81"/>
      <c r="HO107" s="81"/>
      <c r="HP107" s="81"/>
      <c r="HQ107" s="81"/>
      <c r="HR107" s="81"/>
      <c r="HS107" s="81"/>
      <c r="HT107" s="81"/>
      <c r="HU107" s="81"/>
      <c r="HV107" s="81"/>
      <c r="HW107" s="81"/>
      <c r="HX107" s="81"/>
      <c r="HY107" s="81"/>
      <c r="HZ107" s="81"/>
      <c r="IA107" s="81"/>
      <c r="IB107" s="81"/>
      <c r="IC107" s="81"/>
      <c r="ID107" s="81"/>
      <c r="IE107" s="81"/>
      <c r="IF107" s="81"/>
      <c r="IG107" s="81"/>
      <c r="IH107" s="81"/>
      <c r="II107" s="81"/>
      <c r="IJ107" s="81"/>
      <c r="IK107" s="81"/>
      <c r="IL107" s="81"/>
      <c r="IM107" s="81"/>
      <c r="IN107" s="81"/>
      <c r="IO107" s="81"/>
      <c r="IP107" s="81"/>
      <c r="IQ107" s="81"/>
      <c r="IR107" s="81"/>
      <c r="IS107" s="81"/>
      <c r="IT107" s="81"/>
      <c r="IU107" s="81"/>
      <c r="IV107" s="81"/>
      <c r="IW107" s="81"/>
      <c r="IX107" s="81"/>
      <c r="IY107" s="81"/>
      <c r="IZ107" s="81"/>
      <c r="JA107" s="81"/>
      <c r="JB107" s="81"/>
      <c r="JC107" s="81"/>
      <c r="JD107" s="81"/>
      <c r="JE107" s="81"/>
      <c r="JF107" s="81"/>
      <c r="JG107" s="81"/>
      <c r="JH107" s="81"/>
      <c r="JI107" s="81"/>
      <c r="JJ107" s="81"/>
      <c r="JK107" s="81"/>
      <c r="JL107" s="81"/>
      <c r="JM107" s="81"/>
      <c r="JN107" s="81"/>
      <c r="JO107" s="81"/>
      <c r="JP107" s="81"/>
      <c r="JQ107" s="81"/>
      <c r="JR107" s="81"/>
      <c r="JS107" s="81"/>
      <c r="JT107" s="81"/>
      <c r="JU107" s="81"/>
      <c r="JV107" s="81"/>
      <c r="JW107" s="81"/>
      <c r="JX107" s="81"/>
      <c r="JY107" s="81"/>
      <c r="JZ107" s="81"/>
      <c r="KA107" s="81"/>
      <c r="KB107" s="81"/>
      <c r="KC107" s="81"/>
      <c r="KD107" s="81"/>
      <c r="KE107" s="81"/>
      <c r="KF107" s="81"/>
      <c r="KG107" s="81"/>
      <c r="KH107" s="81"/>
      <c r="KI107" s="81"/>
      <c r="KJ107" s="81"/>
      <c r="KK107" s="81"/>
      <c r="KL107" s="81"/>
      <c r="KM107" s="81"/>
      <c r="KN107" s="81"/>
      <c r="KO107" s="81"/>
      <c r="KP107" s="81"/>
      <c r="KQ107" s="81"/>
      <c r="KR107" s="81"/>
      <c r="KS107" s="81"/>
      <c r="KT107" s="81"/>
      <c r="KU107" s="81"/>
      <c r="KV107" s="81"/>
      <c r="KW107" s="81"/>
      <c r="KX107" s="81"/>
      <c r="KY107" s="81"/>
      <c r="KZ107" s="81"/>
      <c r="LA107" s="81"/>
      <c r="LB107" s="81"/>
      <c r="LC107" s="81"/>
      <c r="LD107" s="81"/>
      <c r="LE107" s="81"/>
      <c r="LF107" s="81"/>
      <c r="LG107" s="81"/>
      <c r="LH107" s="81"/>
      <c r="LI107" s="81"/>
      <c r="LJ107" s="81"/>
      <c r="LK107" s="81"/>
      <c r="LL107" s="81"/>
      <c r="LM107" s="81"/>
      <c r="LN107" s="81"/>
      <c r="LO107" s="81"/>
      <c r="LP107" s="81"/>
      <c r="LQ107" s="81"/>
      <c r="LR107" s="81"/>
      <c r="LS107" s="81"/>
      <c r="LT107" s="81"/>
      <c r="LU107" s="81"/>
      <c r="LV107" s="81"/>
      <c r="LW107" s="81"/>
      <c r="LX107" s="81"/>
      <c r="LY107" s="81"/>
      <c r="LZ107" s="81"/>
      <c r="MA107" s="81"/>
      <c r="MB107" s="81"/>
      <c r="MC107" s="81"/>
      <c r="MD107" s="81"/>
      <c r="ME107" s="81"/>
      <c r="MF107" s="81"/>
      <c r="MG107" s="81"/>
      <c r="MH107" s="81"/>
      <c r="MI107" s="81"/>
      <c r="MJ107" s="81"/>
      <c r="MK107" s="81"/>
      <c r="ML107" s="81"/>
      <c r="MM107" s="81"/>
      <c r="MN107" s="81"/>
      <c r="MO107" s="81"/>
      <c r="MP107" s="81"/>
      <c r="MQ107" s="81"/>
      <c r="MR107" s="81"/>
      <c r="MS107" s="81"/>
      <c r="MT107" s="81"/>
      <c r="MU107" s="81"/>
      <c r="MV107" s="81"/>
      <c r="MW107" s="81"/>
      <c r="MX107" s="81"/>
      <c r="MY107" s="81"/>
      <c r="MZ107" s="81"/>
      <c r="NA107" s="81"/>
      <c r="NB107" s="81"/>
      <c r="NC107" s="81"/>
      <c r="ND107" s="81"/>
      <c r="NE107" s="81"/>
      <c r="NF107" s="81"/>
      <c r="NG107" s="81"/>
      <c r="NH107" s="81"/>
      <c r="NI107" s="81"/>
      <c r="NJ107" s="81"/>
      <c r="NK107" s="81"/>
      <c r="NL107" s="81"/>
      <c r="NM107" s="81"/>
      <c r="NN107" s="81"/>
      <c r="NO107" s="81"/>
      <c r="NP107" s="81"/>
      <c r="NQ107" s="81"/>
      <c r="NR107" s="81"/>
      <c r="NS107" s="81"/>
      <c r="NT107" s="81"/>
      <c r="NU107" s="81"/>
      <c r="NV107" s="81"/>
      <c r="NW107" s="81"/>
      <c r="NX107" s="81"/>
      <c r="NY107" s="81"/>
      <c r="NZ107" s="81"/>
      <c r="OA107" s="81"/>
      <c r="OB107" s="81"/>
      <c r="OC107" s="81"/>
      <c r="OD107" s="81"/>
      <c r="OE107" s="81"/>
      <c r="OF107" s="81"/>
      <c r="OG107" s="81"/>
      <c r="OH107" s="81"/>
      <c r="OI107" s="81"/>
      <c r="OJ107" s="81"/>
      <c r="OK107" s="81"/>
      <c r="OL107" s="81"/>
      <c r="OM107" s="81"/>
      <c r="ON107" s="81"/>
      <c r="OO107" s="81"/>
      <c r="OP107" s="81"/>
      <c r="OQ107" s="81"/>
      <c r="OR107" s="81"/>
      <c r="OS107" s="81"/>
      <c r="OT107" s="81"/>
      <c r="OU107" s="81"/>
      <c r="OV107" s="81"/>
      <c r="OW107" s="81"/>
      <c r="OX107" s="81"/>
      <c r="OY107" s="81"/>
      <c r="OZ107" s="81"/>
      <c r="PA107" s="81"/>
      <c r="PB107" s="81"/>
      <c r="PC107" s="81"/>
      <c r="PD107" s="81"/>
      <c r="PE107" s="81"/>
      <c r="PF107" s="81"/>
      <c r="PG107" s="81"/>
      <c r="PH107" s="81"/>
      <c r="PI107" s="81"/>
      <c r="PJ107" s="81"/>
      <c r="PK107" s="81"/>
      <c r="PL107" s="81"/>
      <c r="PM107" s="81"/>
      <c r="PN107" s="81"/>
      <c r="PO107" s="81"/>
      <c r="PP107" s="81"/>
      <c r="PQ107" s="81"/>
      <c r="PR107" s="81"/>
      <c r="PS107" s="81"/>
      <c r="PT107" s="81"/>
      <c r="PU107" s="81"/>
      <c r="PV107" s="81"/>
      <c r="PW107" s="81"/>
      <c r="PX107" s="81"/>
      <c r="PY107" s="81"/>
      <c r="PZ107" s="81"/>
      <c r="QA107" s="81"/>
      <c r="QB107" s="81"/>
      <c r="QC107" s="81"/>
      <c r="QD107" s="81"/>
      <c r="QE107" s="81"/>
      <c r="QF107" s="81"/>
      <c r="QG107" s="81"/>
      <c r="QH107" s="81"/>
      <c r="QI107" s="81"/>
      <c r="QJ107" s="81"/>
      <c r="QK107" s="81"/>
      <c r="QL107" s="81"/>
      <c r="QM107" s="81"/>
      <c r="QN107" s="81"/>
      <c r="QO107" s="81"/>
      <c r="QP107" s="81"/>
      <c r="QQ107" s="81"/>
      <c r="QR107" s="81"/>
      <c r="QS107" s="81"/>
      <c r="QT107" s="81"/>
      <c r="QU107" s="81"/>
      <c r="QV107" s="81"/>
      <c r="QW107" s="81"/>
      <c r="QX107" s="81"/>
      <c r="QY107" s="81"/>
      <c r="QZ107" s="81"/>
      <c r="RA107" s="81"/>
      <c r="RB107" s="81"/>
      <c r="RC107" s="81"/>
      <c r="RD107" s="81"/>
      <c r="RE107" s="81"/>
      <c r="RF107" s="81"/>
      <c r="RG107" s="81"/>
      <c r="RH107" s="81"/>
      <c r="RI107" s="81"/>
      <c r="RJ107" s="81"/>
      <c r="RK107" s="81"/>
      <c r="RL107" s="81"/>
      <c r="RM107" s="81"/>
      <c r="RN107" s="81"/>
      <c r="RO107" s="81"/>
      <c r="RP107" s="81"/>
      <c r="RQ107" s="81"/>
      <c r="RR107" s="81"/>
      <c r="RS107" s="81"/>
      <c r="RT107" s="81"/>
      <c r="RU107" s="81"/>
      <c r="RV107" s="81"/>
      <c r="RW107" s="81"/>
      <c r="RX107" s="81"/>
      <c r="RY107" s="81"/>
      <c r="RZ107" s="81"/>
      <c r="SA107" s="81"/>
      <c r="SB107" s="81"/>
      <c r="SC107" s="81"/>
      <c r="SD107" s="81"/>
      <c r="SE107" s="81"/>
      <c r="SF107" s="81"/>
      <c r="SG107" s="81"/>
      <c r="SH107" s="81"/>
      <c r="SI107" s="81"/>
      <c r="SJ107" s="81"/>
      <c r="SK107" s="81"/>
      <c r="SL107" s="81"/>
      <c r="SM107" s="81"/>
      <c r="SN107" s="81"/>
      <c r="SO107" s="81"/>
      <c r="SP107" s="81"/>
      <c r="SQ107" s="81"/>
      <c r="SR107" s="81"/>
      <c r="SS107" s="81"/>
      <c r="ST107" s="81"/>
      <c r="SU107" s="81"/>
      <c r="SV107" s="81"/>
      <c r="SW107" s="81"/>
      <c r="SX107" s="81"/>
      <c r="SY107" s="81"/>
      <c r="SZ107" s="81"/>
      <c r="TA107" s="81"/>
      <c r="TB107" s="81"/>
      <c r="TC107" s="81"/>
      <c r="TD107" s="81"/>
      <c r="TE107" s="81"/>
      <c r="TF107" s="81"/>
      <c r="TG107" s="81"/>
      <c r="TH107" s="81"/>
      <c r="TI107" s="81"/>
      <c r="TJ107" s="81"/>
      <c r="TK107" s="81"/>
      <c r="TL107" s="81"/>
      <c r="TM107" s="81"/>
      <c r="TN107" s="81"/>
      <c r="TO107" s="81"/>
      <c r="TP107" s="81"/>
      <c r="TQ107" s="81"/>
      <c r="TR107" s="81"/>
      <c r="TS107" s="81"/>
      <c r="TT107" s="81"/>
      <c r="TU107" s="81"/>
      <c r="TV107" s="81"/>
      <c r="TW107" s="81"/>
      <c r="TX107" s="81"/>
      <c r="TY107" s="81"/>
      <c r="TZ107" s="81"/>
      <c r="UA107" s="81"/>
      <c r="UB107" s="81"/>
      <c r="UC107" s="81"/>
      <c r="UD107" s="81"/>
      <c r="UE107" s="81"/>
      <c r="UF107" s="81"/>
      <c r="UG107" s="81"/>
      <c r="UH107" s="81"/>
      <c r="UI107" s="81"/>
      <c r="UJ107" s="81"/>
      <c r="UK107" s="81"/>
      <c r="UL107" s="81"/>
      <c r="UM107" s="81"/>
      <c r="UN107" s="81"/>
      <c r="UO107" s="81"/>
      <c r="UP107" s="81"/>
      <c r="UQ107" s="81"/>
      <c r="UR107" s="81"/>
      <c r="US107" s="81"/>
      <c r="UT107" s="81"/>
      <c r="UU107" s="81"/>
      <c r="UV107" s="81"/>
      <c r="UW107" s="81"/>
      <c r="UX107" s="81"/>
      <c r="UY107" s="81"/>
      <c r="UZ107" s="81"/>
      <c r="VA107" s="81"/>
      <c r="VB107" s="81"/>
      <c r="VC107" s="81"/>
      <c r="VD107" s="81"/>
      <c r="VE107" s="81"/>
      <c r="VF107" s="81"/>
      <c r="VG107" s="81"/>
      <c r="VH107" s="81"/>
      <c r="VI107" s="81"/>
      <c r="VJ107" s="81"/>
      <c r="VK107" s="81"/>
      <c r="VL107" s="81"/>
      <c r="VM107" s="81"/>
      <c r="VN107" s="81"/>
      <c r="VO107" s="81"/>
      <c r="VP107" s="81"/>
      <c r="VQ107" s="81"/>
      <c r="VR107" s="81"/>
      <c r="VS107" s="81"/>
      <c r="VT107" s="81"/>
      <c r="VU107" s="81"/>
      <c r="VV107" s="81"/>
      <c r="VW107" s="81"/>
      <c r="VX107" s="81"/>
      <c r="VY107" s="81"/>
      <c r="VZ107" s="81"/>
      <c r="WA107" s="81"/>
      <c r="WB107" s="81"/>
      <c r="WC107" s="81"/>
      <c r="WD107" s="81"/>
      <c r="WE107" s="81"/>
      <c r="WF107" s="81"/>
      <c r="WG107" s="81"/>
      <c r="WH107" s="81"/>
      <c r="WI107" s="81"/>
      <c r="WJ107" s="81"/>
      <c r="WK107" s="81"/>
      <c r="WL107" s="81"/>
      <c r="WM107" s="81"/>
      <c r="WN107" s="81"/>
      <c r="WO107" s="81"/>
      <c r="WP107" s="81"/>
      <c r="WQ107" s="81"/>
      <c r="WR107" s="81"/>
      <c r="WS107" s="81"/>
      <c r="WT107" s="81"/>
      <c r="WU107" s="81"/>
      <c r="WV107" s="81"/>
      <c r="WW107" s="81"/>
      <c r="WX107" s="81"/>
      <c r="WY107" s="81"/>
      <c r="WZ107" s="81"/>
      <c r="XA107" s="81"/>
      <c r="XB107" s="81"/>
      <c r="XC107" s="81"/>
      <c r="XD107" s="81"/>
      <c r="XE107" s="81"/>
      <c r="XF107" s="81"/>
      <c r="XG107" s="81"/>
      <c r="XH107" s="81"/>
      <c r="XI107" s="81"/>
      <c r="XJ107" s="81"/>
      <c r="XK107" s="81"/>
      <c r="XL107" s="81"/>
      <c r="XM107" s="81"/>
      <c r="XN107" s="81"/>
      <c r="XO107" s="81"/>
      <c r="XP107" s="81"/>
      <c r="XQ107" s="81"/>
      <c r="XR107" s="81"/>
      <c r="XS107" s="81"/>
      <c r="XT107" s="81"/>
      <c r="XU107" s="81"/>
      <c r="XV107" s="81"/>
      <c r="XW107" s="81"/>
      <c r="XX107" s="81"/>
      <c r="XY107" s="81"/>
      <c r="XZ107" s="81"/>
      <c r="YA107" s="81"/>
      <c r="YB107" s="81"/>
      <c r="YC107" s="81"/>
      <c r="YD107" s="81"/>
      <c r="YE107" s="81"/>
      <c r="YF107" s="81"/>
      <c r="YG107" s="81"/>
      <c r="YH107" s="81"/>
      <c r="YI107" s="81"/>
      <c r="YJ107" s="81"/>
      <c r="YK107" s="81"/>
      <c r="YL107" s="81"/>
      <c r="YM107" s="81"/>
      <c r="YN107" s="81"/>
      <c r="YO107" s="81"/>
      <c r="YP107" s="81"/>
      <c r="YQ107" s="81"/>
      <c r="YR107" s="81"/>
      <c r="YS107" s="81"/>
      <c r="YT107" s="81"/>
      <c r="YU107" s="81"/>
      <c r="YV107" s="81"/>
      <c r="YW107" s="81"/>
      <c r="YX107" s="81"/>
      <c r="YY107" s="81"/>
      <c r="YZ107" s="81"/>
      <c r="ZA107" s="81"/>
      <c r="ZB107" s="81"/>
      <c r="ZC107" s="81"/>
      <c r="ZD107" s="81"/>
      <c r="ZE107" s="81"/>
      <c r="ZF107" s="81"/>
      <c r="ZG107" s="81"/>
      <c r="ZH107" s="81"/>
      <c r="ZI107" s="81"/>
      <c r="ZJ107" s="81"/>
      <c r="ZK107" s="81"/>
      <c r="ZL107" s="81"/>
      <c r="ZM107" s="81"/>
      <c r="ZN107" s="81"/>
      <c r="ZO107" s="81"/>
      <c r="ZP107" s="81"/>
      <c r="ZQ107" s="81"/>
      <c r="ZR107" s="81"/>
      <c r="ZS107" s="81"/>
      <c r="ZT107" s="81"/>
      <c r="ZU107" s="81"/>
      <c r="ZV107" s="81"/>
      <c r="ZW107" s="81"/>
      <c r="ZX107" s="81"/>
      <c r="ZY107" s="81"/>
      <c r="ZZ107" s="81"/>
      <c r="AAA107" s="81"/>
      <c r="AAB107" s="81"/>
      <c r="AAC107" s="81"/>
      <c r="AAD107" s="81"/>
      <c r="AAE107" s="81"/>
      <c r="AAF107" s="81"/>
      <c r="AAG107" s="81"/>
      <c r="AAH107" s="81"/>
      <c r="AAI107" s="81"/>
      <c r="AAJ107" s="81"/>
      <c r="AAK107" s="81"/>
      <c r="AAL107" s="81"/>
      <c r="AAM107" s="81"/>
      <c r="AAN107" s="81"/>
      <c r="AAO107" s="81"/>
      <c r="AAP107" s="81"/>
      <c r="AAQ107" s="81"/>
      <c r="AAR107" s="81"/>
      <c r="AAS107" s="81"/>
      <c r="AAT107" s="81"/>
      <c r="AAU107" s="81"/>
      <c r="AAV107" s="81"/>
      <c r="AAW107" s="81"/>
      <c r="AAX107" s="81"/>
      <c r="AAY107" s="81"/>
      <c r="AAZ107" s="81"/>
      <c r="ABA107" s="81"/>
      <c r="ABB107" s="81"/>
      <c r="ABC107" s="81"/>
      <c r="ABD107" s="81"/>
      <c r="ABE107" s="81"/>
      <c r="ABF107" s="81"/>
      <c r="ABG107" s="81"/>
      <c r="ABH107" s="81"/>
      <c r="ABI107" s="81"/>
      <c r="ABJ107" s="81"/>
      <c r="ABK107" s="81"/>
      <c r="ABL107" s="81"/>
      <c r="ABM107" s="81"/>
      <c r="ABN107" s="81"/>
      <c r="ABO107" s="81"/>
      <c r="ABP107" s="81"/>
      <c r="ABQ107" s="81"/>
      <c r="ABR107" s="81"/>
      <c r="ABS107" s="81"/>
      <c r="ABT107" s="81"/>
      <c r="ABU107" s="81"/>
      <c r="ABV107" s="81"/>
      <c r="ABW107" s="81"/>
      <c r="ABX107" s="81"/>
      <c r="ABY107" s="81"/>
      <c r="ABZ107" s="81"/>
      <c r="ACA107" s="81"/>
      <c r="ACB107" s="81"/>
      <c r="ACC107" s="81"/>
      <c r="ACD107" s="81"/>
      <c r="ACE107" s="81"/>
      <c r="ACF107" s="81"/>
      <c r="ACG107" s="81"/>
      <c r="ACH107" s="81"/>
      <c r="ACI107" s="81"/>
      <c r="ACJ107" s="81"/>
      <c r="ACK107" s="81"/>
      <c r="ACL107" s="81"/>
      <c r="ACM107" s="81"/>
      <c r="ACN107" s="81"/>
      <c r="ACO107" s="81"/>
      <c r="ACP107" s="81"/>
      <c r="ACQ107" s="81"/>
      <c r="ACR107" s="81"/>
      <c r="ACS107" s="81"/>
      <c r="ACT107" s="81"/>
      <c r="ACU107" s="81"/>
      <c r="ACV107" s="81"/>
      <c r="ACW107" s="81"/>
      <c r="ACX107" s="81"/>
      <c r="ACY107" s="81"/>
      <c r="ACZ107" s="81"/>
      <c r="ADA107" s="81"/>
      <c r="ADB107" s="81"/>
      <c r="ADC107" s="81"/>
      <c r="ADD107" s="81"/>
      <c r="ADE107" s="81"/>
      <c r="ADF107" s="81"/>
      <c r="ADG107" s="81"/>
      <c r="ADH107" s="81"/>
      <c r="ADI107" s="81"/>
      <c r="ADJ107" s="81"/>
      <c r="ADK107" s="81"/>
      <c r="ADL107" s="81"/>
      <c r="ADM107" s="81"/>
      <c r="ADN107" s="81"/>
      <c r="ADO107" s="81"/>
      <c r="ADP107" s="81"/>
      <c r="ADQ107" s="81"/>
      <c r="ADR107" s="81"/>
      <c r="ADS107" s="81"/>
      <c r="ADT107" s="81"/>
      <c r="ADU107" s="81"/>
      <c r="ADV107" s="81"/>
      <c r="ADW107" s="81"/>
      <c r="ADX107" s="81"/>
      <c r="ADY107" s="81"/>
      <c r="ADZ107" s="81"/>
      <c r="AEA107" s="81"/>
      <c r="AEB107" s="81"/>
      <c r="AEC107" s="81"/>
      <c r="AED107" s="81"/>
      <c r="AEE107" s="81"/>
      <c r="AEF107" s="81"/>
      <c r="AEG107" s="81"/>
      <c r="AEH107" s="81"/>
      <c r="AEI107" s="81"/>
      <c r="AEJ107" s="81"/>
      <c r="AEK107" s="81"/>
      <c r="AEL107" s="81"/>
      <c r="AEM107" s="81"/>
      <c r="AEN107" s="81"/>
      <c r="AEO107" s="81"/>
      <c r="AEP107" s="81"/>
      <c r="AEQ107" s="81"/>
      <c r="AER107" s="81"/>
      <c r="AES107" s="81"/>
      <c r="AET107" s="81"/>
      <c r="AEU107" s="81"/>
      <c r="AEV107" s="81"/>
      <c r="AEW107" s="81"/>
      <c r="AEX107" s="81"/>
      <c r="AEY107" s="81"/>
      <c r="AEZ107" s="81"/>
      <c r="AFA107" s="81"/>
      <c r="AFB107" s="81"/>
      <c r="AFC107" s="81"/>
      <c r="AFD107" s="81"/>
      <c r="AFE107" s="81"/>
      <c r="AFF107" s="81"/>
      <c r="AFG107" s="81"/>
      <c r="AFH107" s="81"/>
      <c r="AFI107" s="81"/>
      <c r="AFJ107" s="81"/>
      <c r="AFK107" s="81"/>
      <c r="AFL107" s="81"/>
      <c r="AFM107" s="81"/>
      <c r="AFN107" s="81"/>
      <c r="AFO107" s="81"/>
      <c r="AFP107" s="81"/>
      <c r="AFQ107" s="81"/>
      <c r="AFR107" s="81"/>
      <c r="AFS107" s="81"/>
      <c r="AFT107" s="81"/>
      <c r="AFU107" s="81"/>
      <c r="AFV107" s="81"/>
      <c r="AFW107" s="81"/>
      <c r="AFX107" s="81"/>
      <c r="AFY107" s="81"/>
      <c r="AFZ107" s="81"/>
      <c r="AGA107" s="81"/>
      <c r="AGB107" s="81"/>
      <c r="AGC107" s="81"/>
      <c r="AGD107" s="81"/>
      <c r="AGE107" s="81"/>
      <c r="AGF107" s="81"/>
      <c r="AGG107" s="81"/>
      <c r="AGH107" s="81"/>
      <c r="AGI107" s="81"/>
      <c r="AGJ107" s="81"/>
      <c r="AGK107" s="81"/>
      <c r="AGL107" s="81"/>
      <c r="AGM107" s="81"/>
      <c r="AGN107" s="81"/>
      <c r="AGO107" s="81"/>
      <c r="AGP107" s="81"/>
      <c r="AGQ107" s="81"/>
      <c r="AGR107" s="81"/>
      <c r="AGS107" s="81"/>
      <c r="AGT107" s="81"/>
      <c r="AGU107" s="81"/>
      <c r="AGV107" s="81"/>
      <c r="AGW107" s="81"/>
      <c r="AGX107" s="81"/>
      <c r="AGY107" s="81"/>
      <c r="AGZ107" s="81"/>
      <c r="AHA107" s="81"/>
      <c r="AHB107" s="81"/>
      <c r="AHC107" s="81"/>
      <c r="AHD107" s="81"/>
      <c r="AHE107" s="81"/>
      <c r="AHF107" s="81"/>
      <c r="AHG107" s="81"/>
      <c r="AHH107" s="81"/>
      <c r="AHI107" s="81"/>
      <c r="AHJ107" s="81"/>
      <c r="AHK107" s="81"/>
      <c r="AHL107" s="81"/>
      <c r="AHM107" s="81"/>
      <c r="AHN107" s="81"/>
      <c r="AHO107" s="81"/>
      <c r="AHP107" s="81"/>
      <c r="AHQ107" s="81"/>
      <c r="AHR107" s="81"/>
      <c r="AHS107" s="81"/>
      <c r="AHT107" s="81"/>
      <c r="AHU107" s="81"/>
      <c r="AHV107" s="81"/>
      <c r="AHW107" s="81"/>
      <c r="AHX107" s="81"/>
      <c r="AHY107" s="81"/>
      <c r="AHZ107" s="81"/>
      <c r="AIA107" s="81"/>
      <c r="AIB107" s="81"/>
      <c r="AIC107" s="81"/>
      <c r="AID107" s="81"/>
      <c r="AIE107" s="81"/>
      <c r="AIF107" s="81"/>
      <c r="AIG107" s="81"/>
      <c r="AIH107" s="81"/>
      <c r="AII107" s="81"/>
      <c r="AIJ107" s="81"/>
      <c r="AIK107" s="81"/>
      <c r="AIL107" s="81"/>
      <c r="AIM107" s="81"/>
      <c r="AIN107" s="81"/>
      <c r="AIO107" s="81"/>
      <c r="AIP107" s="81"/>
      <c r="AIQ107" s="81"/>
      <c r="AIR107" s="81"/>
      <c r="AIS107" s="81"/>
      <c r="AIT107" s="81"/>
      <c r="AIU107" s="81"/>
      <c r="AIV107" s="81"/>
      <c r="AIW107" s="81"/>
      <c r="AIX107" s="81"/>
      <c r="AIY107" s="81"/>
      <c r="AIZ107" s="81"/>
      <c r="AJA107" s="81"/>
      <c r="AJB107" s="81"/>
      <c r="AJC107" s="81"/>
      <c r="AJD107" s="81"/>
      <c r="AJE107" s="81"/>
      <c r="AJF107" s="81"/>
      <c r="AJG107" s="81"/>
      <c r="AJH107" s="81"/>
      <c r="AJI107" s="81"/>
      <c r="AJJ107" s="81"/>
      <c r="AJK107" s="81"/>
      <c r="AJL107" s="81"/>
      <c r="AJM107" s="81"/>
      <c r="AJN107" s="81"/>
      <c r="AJO107" s="81"/>
      <c r="AJP107" s="81"/>
      <c r="AJQ107" s="81"/>
      <c r="AJR107" s="81"/>
      <c r="AJS107" s="81"/>
      <c r="AJT107" s="81"/>
      <c r="AJU107" s="81"/>
      <c r="AJV107" s="81"/>
      <c r="AJW107" s="81"/>
      <c r="AJX107" s="81"/>
      <c r="AJY107" s="81"/>
      <c r="AJZ107" s="81"/>
      <c r="AKA107" s="81"/>
      <c r="AKB107" s="81"/>
      <c r="AKC107" s="81"/>
      <c r="AKD107" s="81"/>
      <c r="AKE107" s="81"/>
      <c r="AKF107" s="81"/>
      <c r="AKG107" s="81"/>
      <c r="AKH107" s="81"/>
      <c r="AKI107" s="81"/>
      <c r="AKJ107" s="81"/>
      <c r="AKK107" s="81"/>
      <c r="AKL107" s="81"/>
      <c r="AKM107" s="81"/>
      <c r="AKN107" s="81"/>
      <c r="AKO107" s="81"/>
      <c r="AKP107" s="81"/>
      <c r="AKQ107" s="81"/>
      <c r="AKR107" s="81"/>
      <c r="AKS107" s="81"/>
      <c r="AKT107" s="81"/>
      <c r="AKU107" s="81"/>
      <c r="AKV107" s="81"/>
      <c r="AKW107" s="81"/>
      <c r="AKX107" s="81"/>
      <c r="AKY107" s="81"/>
      <c r="AKZ107" s="81"/>
      <c r="ALA107" s="81"/>
      <c r="ALB107" s="81"/>
      <c r="ALC107" s="81"/>
      <c r="ALD107" s="81"/>
      <c r="ALE107" s="81"/>
      <c r="ALF107" s="81"/>
      <c r="ALG107" s="81"/>
      <c r="ALH107" s="81"/>
      <c r="ALI107" s="81"/>
      <c r="ALJ107" s="81"/>
      <c r="ALK107" s="81"/>
      <c r="ALL107" s="81"/>
      <c r="ALM107" s="81"/>
      <c r="ALN107" s="81"/>
      <c r="ALO107" s="81"/>
      <c r="ALP107" s="81"/>
      <c r="ALQ107" s="81"/>
      <c r="ALR107" s="81"/>
      <c r="ALS107" s="81"/>
      <c r="ALT107" s="81"/>
      <c r="ALU107" s="81"/>
      <c r="ALV107" s="81"/>
      <c r="ALW107" s="81"/>
      <c r="ALX107" s="81"/>
      <c r="ALY107" s="81"/>
      <c r="ALZ107" s="81"/>
      <c r="AMA107" s="81"/>
      <c r="AMB107" s="81"/>
      <c r="AMC107" s="81"/>
      <c r="AMD107" s="81"/>
      <c r="AME107" s="81"/>
      <c r="AMF107" s="81"/>
      <c r="AMG107" s="81"/>
      <c r="AMH107" s="81"/>
      <c r="AMI107" s="81"/>
      <c r="AMJ107" s="81"/>
      <c r="AMK107" s="81"/>
      <c r="AML107" s="81"/>
      <c r="AMM107" s="81"/>
      <c r="AMN107" s="81"/>
      <c r="AMO107" s="81"/>
      <c r="AMP107" s="81"/>
      <c r="AMQ107" s="81"/>
      <c r="AMR107" s="81"/>
      <c r="AMS107" s="81"/>
      <c r="AMT107" s="81"/>
      <c r="AMU107" s="81"/>
      <c r="AMV107" s="81"/>
      <c r="AMW107" s="81"/>
      <c r="AMX107" s="81"/>
      <c r="AMY107" s="81"/>
      <c r="AMZ107" s="81"/>
      <c r="ANA107" s="81"/>
      <c r="ANB107" s="81"/>
      <c r="ANC107" s="81"/>
      <c r="AND107" s="81"/>
      <c r="ANE107" s="81"/>
      <c r="ANF107" s="81"/>
      <c r="ANG107" s="81"/>
      <c r="ANH107" s="81"/>
      <c r="ANI107" s="81"/>
      <c r="ANJ107" s="81"/>
      <c r="ANK107" s="81"/>
      <c r="ANL107" s="81"/>
      <c r="ANM107" s="81"/>
      <c r="ANN107" s="81"/>
      <c r="ANO107" s="81"/>
      <c r="ANP107" s="81"/>
      <c r="ANQ107" s="81"/>
      <c r="ANR107" s="81"/>
      <c r="ANS107" s="81"/>
      <c r="ANT107" s="81"/>
      <c r="ANU107" s="81"/>
      <c r="ANV107" s="81"/>
      <c r="ANW107" s="81"/>
      <c r="ANX107" s="81"/>
      <c r="ANY107" s="81"/>
      <c r="ANZ107" s="81"/>
      <c r="AOA107" s="81"/>
      <c r="AOB107" s="81"/>
      <c r="AOC107" s="81"/>
      <c r="AOD107" s="81"/>
      <c r="AOE107" s="81"/>
      <c r="AOF107" s="81"/>
      <c r="AOG107" s="81"/>
      <c r="AOH107" s="81"/>
      <c r="AOI107" s="81"/>
      <c r="AOJ107" s="81"/>
      <c r="AOK107" s="81"/>
      <c r="AOL107" s="81"/>
      <c r="AOM107" s="81"/>
      <c r="AON107" s="81"/>
      <c r="AOO107" s="81"/>
      <c r="AOP107" s="81"/>
      <c r="AOQ107" s="81"/>
      <c r="AOR107" s="81"/>
      <c r="AOS107" s="81"/>
      <c r="AOT107" s="81"/>
      <c r="AOU107" s="81"/>
      <c r="AOV107" s="81"/>
      <c r="AOW107" s="81"/>
      <c r="AOX107" s="81"/>
      <c r="AOY107" s="81"/>
      <c r="AOZ107" s="81"/>
      <c r="APA107" s="81"/>
      <c r="APB107" s="81"/>
      <c r="APC107" s="81"/>
      <c r="APD107" s="81"/>
      <c r="APE107" s="81"/>
      <c r="APF107" s="81"/>
      <c r="APG107" s="81"/>
      <c r="APH107" s="81"/>
      <c r="API107" s="81"/>
      <c r="APJ107" s="81"/>
      <c r="APK107" s="81"/>
      <c r="APL107" s="81"/>
      <c r="APM107" s="81"/>
      <c r="APN107" s="81"/>
      <c r="APO107" s="81"/>
      <c r="APP107" s="81"/>
      <c r="APQ107" s="81"/>
      <c r="APR107" s="81"/>
      <c r="APS107" s="81"/>
      <c r="APT107" s="81"/>
      <c r="APU107" s="81"/>
      <c r="APV107" s="81"/>
      <c r="APW107" s="81"/>
      <c r="APX107" s="81"/>
      <c r="APY107" s="81"/>
      <c r="APZ107" s="81"/>
      <c r="AQA107" s="81"/>
      <c r="AQB107" s="81"/>
      <c r="AQC107" s="81"/>
      <c r="AQD107" s="81"/>
      <c r="AQE107" s="81"/>
      <c r="AQF107" s="81"/>
      <c r="AQG107" s="81"/>
      <c r="AQH107" s="81"/>
      <c r="AQI107" s="81"/>
      <c r="AQJ107" s="81"/>
      <c r="AQK107" s="81"/>
      <c r="AQL107" s="81"/>
      <c r="AQM107" s="81"/>
      <c r="AQN107" s="81"/>
      <c r="AQO107" s="81"/>
      <c r="AQP107" s="81"/>
      <c r="AQQ107" s="81"/>
      <c r="AQR107" s="81"/>
      <c r="AQS107" s="81"/>
      <c r="AQT107" s="81"/>
      <c r="AQU107" s="81"/>
      <c r="AQV107" s="81"/>
      <c r="AQW107" s="81"/>
      <c r="AQX107" s="81"/>
      <c r="AQY107" s="81"/>
      <c r="AQZ107" s="81"/>
      <c r="ARA107" s="81"/>
      <c r="ARB107" s="81"/>
      <c r="ARC107" s="81"/>
      <c r="ARD107" s="81"/>
      <c r="ARE107" s="81"/>
      <c r="ARF107" s="81"/>
      <c r="ARG107" s="81"/>
      <c r="ARH107" s="81"/>
      <c r="ARI107" s="81"/>
      <c r="ARJ107" s="81"/>
      <c r="ARK107" s="81"/>
      <c r="ARL107" s="81"/>
      <c r="ARM107" s="81"/>
      <c r="ARN107" s="81"/>
      <c r="ARO107" s="81"/>
      <c r="ARP107" s="81"/>
      <c r="ARQ107" s="81"/>
      <c r="ARR107" s="81"/>
      <c r="ARS107" s="81"/>
      <c r="ART107" s="81"/>
      <c r="ARU107" s="81"/>
      <c r="ARV107" s="81"/>
      <c r="ARW107" s="81"/>
      <c r="ARX107" s="81"/>
      <c r="ARY107" s="81"/>
      <c r="ARZ107" s="81"/>
      <c r="ASA107" s="81"/>
      <c r="ASB107" s="81"/>
      <c r="ASC107" s="81"/>
      <c r="ASD107" s="81"/>
      <c r="ASE107" s="81"/>
      <c r="ASF107" s="81"/>
      <c r="ASG107" s="81"/>
      <c r="ASH107" s="81"/>
      <c r="ASI107" s="81"/>
      <c r="ASJ107" s="81"/>
      <c r="ASK107" s="81"/>
      <c r="ASL107" s="81"/>
      <c r="ASM107" s="81"/>
      <c r="ASN107" s="81"/>
      <c r="ASO107" s="81"/>
      <c r="ASP107" s="81"/>
      <c r="ASQ107" s="81"/>
      <c r="ASR107" s="81"/>
      <c r="ASS107" s="81"/>
      <c r="AST107" s="81"/>
      <c r="ASU107" s="81"/>
      <c r="ASV107" s="81"/>
      <c r="ASW107" s="81"/>
      <c r="ASX107" s="81"/>
      <c r="ASY107" s="81"/>
      <c r="ASZ107" s="81"/>
      <c r="ATA107" s="81"/>
      <c r="ATB107" s="81"/>
      <c r="ATC107" s="81"/>
      <c r="ATD107" s="81"/>
      <c r="ATE107" s="81"/>
      <c r="ATF107" s="81"/>
      <c r="ATG107" s="81"/>
      <c r="ATH107" s="81"/>
      <c r="ATI107" s="81"/>
      <c r="ATJ107" s="81"/>
      <c r="ATK107" s="81"/>
      <c r="ATL107" s="81"/>
      <c r="ATM107" s="81"/>
      <c r="ATN107" s="81"/>
      <c r="ATO107" s="81"/>
      <c r="ATP107" s="81"/>
      <c r="ATQ107" s="81"/>
      <c r="ATR107" s="81"/>
      <c r="ATS107" s="81"/>
      <c r="ATT107" s="81"/>
      <c r="ATU107" s="81"/>
      <c r="ATV107" s="81"/>
      <c r="ATW107" s="81"/>
      <c r="ATX107" s="81"/>
      <c r="ATY107" s="81"/>
      <c r="ATZ107" s="81"/>
      <c r="AUA107" s="81"/>
      <c r="AUB107" s="81"/>
      <c r="AUC107" s="81"/>
      <c r="AUD107" s="81"/>
      <c r="AUE107" s="81"/>
      <c r="AUF107" s="81"/>
      <c r="AUG107" s="81"/>
      <c r="AUH107" s="81"/>
      <c r="AUI107" s="81"/>
      <c r="AUJ107" s="81"/>
      <c r="AUK107" s="81"/>
      <c r="AUL107" s="81"/>
      <c r="AUM107" s="81"/>
      <c r="AUN107" s="81"/>
      <c r="AUO107" s="81"/>
      <c r="AUP107" s="81"/>
      <c r="AUQ107" s="81"/>
      <c r="AUR107" s="81"/>
      <c r="AUS107" s="81"/>
      <c r="AUT107" s="81"/>
      <c r="AUU107" s="81"/>
      <c r="AUV107" s="81"/>
      <c r="AUW107" s="81"/>
      <c r="AUX107" s="81"/>
      <c r="AUY107" s="81"/>
      <c r="AUZ107" s="81"/>
      <c r="AVA107" s="81"/>
      <c r="AVB107" s="81"/>
      <c r="AVC107" s="81"/>
      <c r="AVD107" s="81"/>
      <c r="AVE107" s="81"/>
      <c r="AVF107" s="81"/>
      <c r="AVG107" s="81"/>
      <c r="AVH107" s="81"/>
      <c r="AVI107" s="81"/>
      <c r="AVJ107" s="81"/>
      <c r="AVK107" s="81"/>
      <c r="AVL107" s="81"/>
      <c r="AVM107" s="81"/>
      <c r="AVN107" s="81"/>
      <c r="AVO107" s="81"/>
      <c r="AVP107" s="81"/>
      <c r="AVQ107" s="81"/>
      <c r="AVR107" s="81"/>
      <c r="AVS107" s="81"/>
      <c r="AVT107" s="81"/>
      <c r="AVU107" s="81"/>
      <c r="AVV107" s="81"/>
      <c r="AVW107" s="81"/>
      <c r="AVX107" s="81"/>
      <c r="AVY107" s="81"/>
      <c r="AVZ107" s="81"/>
      <c r="AWA107" s="81"/>
      <c r="AWB107" s="81"/>
      <c r="AWC107" s="81"/>
      <c r="AWD107" s="81"/>
      <c r="AWE107" s="81"/>
      <c r="AWF107" s="81"/>
      <c r="AWG107" s="81"/>
      <c r="AWH107" s="81"/>
      <c r="AWI107" s="81"/>
      <c r="AWJ107" s="81"/>
      <c r="AWK107" s="81"/>
      <c r="AWL107" s="81"/>
      <c r="AWM107" s="81"/>
      <c r="AWN107" s="81"/>
      <c r="AWO107" s="81"/>
      <c r="AWP107" s="81"/>
      <c r="AWQ107" s="81"/>
      <c r="AWR107" s="81"/>
      <c r="AWS107" s="81"/>
      <c r="AWT107" s="81"/>
      <c r="AWU107" s="81"/>
      <c r="AWV107" s="81"/>
      <c r="AWW107" s="81"/>
      <c r="AWX107" s="81"/>
      <c r="AWY107" s="81"/>
      <c r="AWZ107" s="81"/>
      <c r="AXA107" s="81"/>
      <c r="AXB107" s="81"/>
      <c r="AXC107" s="81"/>
      <c r="AXD107" s="81"/>
      <c r="AXE107" s="81"/>
      <c r="AXF107" s="81"/>
      <c r="AXG107" s="81"/>
      <c r="AXH107" s="81"/>
      <c r="AXI107" s="81"/>
      <c r="AXJ107" s="81"/>
      <c r="AXK107" s="81"/>
      <c r="AXL107" s="81"/>
      <c r="AXM107" s="81"/>
      <c r="AXN107" s="81"/>
      <c r="AXO107" s="81"/>
      <c r="AXP107" s="81"/>
      <c r="AXQ107" s="81"/>
      <c r="AXR107" s="81"/>
      <c r="AXS107" s="81"/>
      <c r="AXT107" s="81"/>
      <c r="AXU107" s="81"/>
      <c r="AXV107" s="81"/>
      <c r="AXW107" s="81"/>
      <c r="AXX107" s="81"/>
      <c r="AXY107" s="81"/>
      <c r="AXZ107" s="81"/>
      <c r="AYA107" s="81"/>
      <c r="AYB107" s="81"/>
      <c r="AYC107" s="81"/>
      <c r="AYD107" s="81"/>
      <c r="AYE107" s="81"/>
      <c r="AYF107" s="81"/>
      <c r="AYG107" s="81"/>
      <c r="AYH107" s="81"/>
      <c r="AYI107" s="81"/>
      <c r="AYJ107" s="81"/>
      <c r="AYK107" s="81"/>
      <c r="AYL107" s="81"/>
      <c r="AYM107" s="81"/>
      <c r="AYN107" s="81"/>
      <c r="AYO107" s="81"/>
      <c r="AYP107" s="81"/>
      <c r="AYQ107" s="81"/>
      <c r="AYR107" s="81"/>
      <c r="AYS107" s="81"/>
      <c r="AYT107" s="81"/>
      <c r="AYU107" s="81"/>
      <c r="AYV107" s="81"/>
      <c r="AYW107" s="81"/>
      <c r="AYX107" s="81"/>
      <c r="AYY107" s="81"/>
      <c r="AYZ107" s="81"/>
      <c r="AZA107" s="81"/>
      <c r="AZB107" s="81"/>
      <c r="AZC107" s="81"/>
      <c r="AZD107" s="81"/>
      <c r="AZE107" s="81"/>
      <c r="AZF107" s="81"/>
      <c r="AZG107" s="81"/>
      <c r="AZH107" s="81"/>
      <c r="AZI107" s="81"/>
      <c r="AZJ107" s="81"/>
      <c r="AZK107" s="81"/>
      <c r="AZL107" s="81"/>
      <c r="AZM107" s="81"/>
      <c r="AZN107" s="81"/>
      <c r="AZO107" s="81"/>
      <c r="AZP107" s="81"/>
      <c r="AZQ107" s="81"/>
      <c r="AZR107" s="81"/>
      <c r="AZS107" s="81"/>
      <c r="AZT107" s="81"/>
      <c r="AZU107" s="81"/>
      <c r="AZV107" s="81"/>
      <c r="AZW107" s="81"/>
      <c r="AZX107" s="81"/>
      <c r="AZY107" s="81"/>
      <c r="AZZ107" s="81"/>
      <c r="BAA107" s="81"/>
      <c r="BAB107" s="81"/>
      <c r="BAC107" s="81"/>
      <c r="BAD107" s="81"/>
      <c r="BAE107" s="81"/>
      <c r="BAF107" s="81"/>
      <c r="BAG107" s="81"/>
      <c r="BAH107" s="81"/>
      <c r="BAI107" s="81"/>
      <c r="BAJ107" s="81"/>
      <c r="BAK107" s="81"/>
      <c r="BAL107" s="81"/>
      <c r="BAM107" s="81"/>
      <c r="BAN107" s="81"/>
      <c r="BAO107" s="81"/>
      <c r="BAP107" s="81"/>
      <c r="BAQ107" s="81"/>
      <c r="BAR107" s="81"/>
      <c r="BAS107" s="81"/>
      <c r="BAT107" s="81"/>
      <c r="BAU107" s="81"/>
      <c r="BAV107" s="81"/>
      <c r="BAW107" s="81"/>
      <c r="BAX107" s="81"/>
      <c r="BAY107" s="81"/>
      <c r="BAZ107" s="81"/>
      <c r="BBA107" s="81"/>
      <c r="BBB107" s="81"/>
      <c r="BBC107" s="81"/>
      <c r="BBD107" s="81"/>
      <c r="BBE107" s="81"/>
      <c r="BBF107" s="81"/>
      <c r="BBG107" s="81"/>
      <c r="BBH107" s="81"/>
      <c r="BBI107" s="81"/>
      <c r="BBJ107" s="81"/>
      <c r="BBK107" s="81"/>
      <c r="BBL107" s="81"/>
      <c r="BBM107" s="81"/>
      <c r="BBN107" s="81"/>
      <c r="BBO107" s="81"/>
      <c r="BBP107" s="81"/>
      <c r="BBQ107" s="81"/>
      <c r="BBR107" s="81"/>
      <c r="BBS107" s="81"/>
      <c r="BBT107" s="81"/>
      <c r="BBU107" s="81"/>
      <c r="BBV107" s="81"/>
      <c r="BBW107" s="81"/>
      <c r="BBX107" s="81"/>
      <c r="BBY107" s="81"/>
      <c r="BBZ107" s="81"/>
      <c r="BCA107" s="81"/>
      <c r="BCB107" s="81"/>
      <c r="BCC107" s="81"/>
      <c r="BCD107" s="81"/>
      <c r="BCE107" s="81"/>
      <c r="BCF107" s="81"/>
      <c r="BCG107" s="81"/>
      <c r="BCH107" s="81"/>
      <c r="BCI107" s="81"/>
      <c r="BCJ107" s="81"/>
      <c r="BCK107" s="81"/>
      <c r="BCL107" s="81"/>
      <c r="BCM107" s="81"/>
      <c r="BCN107" s="81"/>
      <c r="BCO107" s="81"/>
      <c r="BCP107" s="81"/>
      <c r="BCQ107" s="81"/>
      <c r="BCR107" s="81"/>
      <c r="BCS107" s="81"/>
      <c r="BCT107" s="81"/>
      <c r="BCU107" s="81"/>
      <c r="BCV107" s="81"/>
      <c r="BCW107" s="81"/>
      <c r="BCX107" s="81"/>
      <c r="BCY107" s="81"/>
      <c r="BCZ107" s="81"/>
      <c r="BDA107" s="81"/>
      <c r="BDB107" s="81"/>
      <c r="BDC107" s="81"/>
      <c r="BDD107" s="81"/>
      <c r="BDE107" s="81"/>
      <c r="BDF107" s="81"/>
      <c r="BDG107" s="81"/>
      <c r="BDH107" s="81"/>
      <c r="BDI107" s="81"/>
      <c r="BDJ107" s="81"/>
      <c r="BDK107" s="81"/>
      <c r="BDL107" s="81"/>
      <c r="BDM107" s="81"/>
      <c r="BDN107" s="81"/>
      <c r="BDO107" s="81"/>
      <c r="BDP107" s="81"/>
      <c r="BDQ107" s="81"/>
      <c r="BDR107" s="81"/>
      <c r="BDS107" s="81"/>
      <c r="BDT107" s="81"/>
      <c r="BDU107" s="81"/>
      <c r="BDV107" s="81"/>
      <c r="BDW107" s="81"/>
      <c r="BDX107" s="81"/>
      <c r="BDY107" s="81"/>
      <c r="BDZ107" s="81"/>
      <c r="BEA107" s="81"/>
      <c r="BEB107" s="81"/>
      <c r="BEC107" s="81"/>
      <c r="BED107" s="81"/>
      <c r="BEE107" s="81"/>
      <c r="BEF107" s="81"/>
      <c r="BEG107" s="81"/>
      <c r="BEH107" s="81"/>
      <c r="BEI107" s="81"/>
      <c r="BEJ107" s="81"/>
      <c r="BEK107" s="81"/>
      <c r="BEL107" s="81"/>
      <c r="BEM107" s="81"/>
      <c r="BEN107" s="81"/>
      <c r="BEO107" s="81"/>
      <c r="BEP107" s="81"/>
      <c r="BEQ107" s="81"/>
      <c r="BER107" s="81"/>
      <c r="BES107" s="81"/>
      <c r="BET107" s="81"/>
      <c r="BEU107" s="81"/>
      <c r="BEV107" s="81"/>
      <c r="BEW107" s="81"/>
      <c r="BEX107" s="81"/>
      <c r="BEY107" s="81"/>
      <c r="BEZ107" s="81"/>
      <c r="BFA107" s="81"/>
      <c r="BFB107" s="81"/>
      <c r="BFC107" s="81"/>
      <c r="BFD107" s="81"/>
      <c r="BFE107" s="81"/>
      <c r="BFF107" s="81"/>
      <c r="BFG107" s="81"/>
      <c r="BFH107" s="81"/>
      <c r="BFI107" s="81"/>
      <c r="BFJ107" s="81"/>
      <c r="BFK107" s="81"/>
      <c r="BFL107" s="81"/>
      <c r="BFM107" s="81"/>
      <c r="BFN107" s="81"/>
      <c r="BFO107" s="81"/>
      <c r="BFP107" s="81"/>
      <c r="BFQ107" s="81"/>
      <c r="BFR107" s="81"/>
      <c r="BFS107" s="81"/>
      <c r="BFT107" s="81"/>
      <c r="BFU107" s="81"/>
      <c r="BFV107" s="81"/>
      <c r="BFW107" s="81"/>
      <c r="BFX107" s="81"/>
      <c r="BFY107" s="81"/>
      <c r="BFZ107" s="81"/>
      <c r="BGA107" s="81"/>
      <c r="BGB107" s="81"/>
      <c r="BGC107" s="81"/>
      <c r="BGD107" s="81"/>
      <c r="BGE107" s="81"/>
      <c r="BGF107" s="81"/>
      <c r="BGG107" s="81"/>
      <c r="BGH107" s="81"/>
      <c r="BGI107" s="81"/>
      <c r="BGJ107" s="81"/>
      <c r="BGK107" s="81"/>
      <c r="BGL107" s="81"/>
      <c r="BGM107" s="81"/>
      <c r="BGN107" s="81"/>
      <c r="BGO107" s="81"/>
      <c r="BGP107" s="81"/>
      <c r="BGQ107" s="81"/>
      <c r="BGR107" s="81"/>
      <c r="BGS107" s="81"/>
      <c r="BGT107" s="81"/>
      <c r="BGU107" s="81"/>
      <c r="BGV107" s="81"/>
      <c r="BGW107" s="81"/>
      <c r="BGX107" s="81"/>
      <c r="BGY107" s="81"/>
      <c r="BGZ107" s="81"/>
      <c r="BHA107" s="81"/>
      <c r="BHB107" s="81"/>
      <c r="BHC107" s="81"/>
      <c r="BHD107" s="81"/>
      <c r="BHE107" s="81"/>
      <c r="BHF107" s="81"/>
      <c r="BHG107" s="81"/>
      <c r="BHH107" s="81"/>
      <c r="BHI107" s="81"/>
      <c r="BHJ107" s="81"/>
      <c r="BHK107" s="81"/>
      <c r="BHL107" s="81"/>
      <c r="BHM107" s="81"/>
      <c r="BHN107" s="81"/>
      <c r="BHO107" s="81"/>
      <c r="BHP107" s="81"/>
      <c r="BHQ107" s="81"/>
      <c r="BHR107" s="81"/>
      <c r="BHS107" s="81"/>
      <c r="BHT107" s="81"/>
      <c r="BHU107" s="81"/>
      <c r="BHV107" s="81"/>
      <c r="BHW107" s="81"/>
      <c r="BHX107" s="81"/>
      <c r="BHY107" s="81"/>
      <c r="BHZ107" s="81"/>
      <c r="BIA107" s="81"/>
      <c r="BIB107" s="81"/>
      <c r="BIC107" s="81"/>
      <c r="BID107" s="81"/>
      <c r="BIE107" s="81"/>
      <c r="BIF107" s="81"/>
      <c r="BIG107" s="81"/>
      <c r="BIH107" s="81"/>
      <c r="BII107" s="81"/>
      <c r="BIJ107" s="81"/>
      <c r="BIK107" s="81"/>
      <c r="BIL107" s="81"/>
      <c r="BIM107" s="81"/>
      <c r="BIN107" s="81"/>
      <c r="BIO107" s="81"/>
      <c r="BIP107" s="81"/>
      <c r="BIQ107" s="81"/>
      <c r="BIR107" s="81"/>
      <c r="BIS107" s="81"/>
      <c r="BIT107" s="81"/>
      <c r="BIU107" s="81"/>
      <c r="BIV107" s="81"/>
      <c r="BIW107" s="81"/>
      <c r="BIX107" s="81"/>
      <c r="BIY107" s="81"/>
      <c r="BIZ107" s="81"/>
      <c r="BJA107" s="81"/>
      <c r="BJB107" s="81"/>
      <c r="BJC107" s="81"/>
      <c r="BJD107" s="81"/>
      <c r="BJE107" s="81"/>
      <c r="BJF107" s="81"/>
      <c r="BJG107" s="81"/>
      <c r="BJH107" s="81"/>
      <c r="BJI107" s="81"/>
      <c r="BJJ107" s="81"/>
      <c r="BJK107" s="81"/>
      <c r="BJL107" s="81"/>
      <c r="BJM107" s="81"/>
      <c r="BJN107" s="81"/>
      <c r="BJO107" s="81"/>
      <c r="BJP107" s="81"/>
      <c r="BJQ107" s="81"/>
      <c r="BJR107" s="81"/>
      <c r="BJS107" s="81"/>
      <c r="BJT107" s="81"/>
      <c r="BJU107" s="81"/>
      <c r="BJV107" s="81"/>
      <c r="BJW107" s="81"/>
      <c r="BJX107" s="81"/>
      <c r="BJY107" s="81"/>
      <c r="BJZ107" s="81"/>
      <c r="BKA107" s="81"/>
      <c r="BKB107" s="81"/>
      <c r="BKC107" s="81"/>
      <c r="BKD107" s="81"/>
      <c r="BKE107" s="81"/>
      <c r="BKF107" s="81"/>
      <c r="BKG107" s="81"/>
      <c r="BKH107" s="81"/>
      <c r="BKI107" s="81"/>
      <c r="BKJ107" s="81"/>
      <c r="BKK107" s="81"/>
      <c r="BKL107" s="81"/>
      <c r="BKM107" s="81"/>
      <c r="BKN107" s="81"/>
      <c r="BKO107" s="81"/>
      <c r="BKP107" s="81"/>
      <c r="BKQ107" s="81"/>
      <c r="BKR107" s="81"/>
      <c r="BKS107" s="81"/>
      <c r="BKT107" s="81"/>
      <c r="BKU107" s="81"/>
      <c r="BKV107" s="81"/>
      <c r="BKW107" s="81"/>
      <c r="BKX107" s="81"/>
      <c r="BKY107" s="81"/>
      <c r="BKZ107" s="81"/>
      <c r="BLA107" s="81"/>
      <c r="BLB107" s="81"/>
      <c r="BLC107" s="81"/>
      <c r="BLD107" s="81"/>
      <c r="BLE107" s="81"/>
      <c r="BLF107" s="81"/>
      <c r="BLG107" s="81"/>
      <c r="BLH107" s="81"/>
      <c r="BLI107" s="81"/>
      <c r="BLJ107" s="81"/>
      <c r="BLK107" s="81"/>
      <c r="BLL107" s="81"/>
      <c r="BLM107" s="81"/>
      <c r="BLN107" s="81"/>
      <c r="BLO107" s="81"/>
      <c r="BLP107" s="81"/>
      <c r="BLQ107" s="81"/>
      <c r="BLR107" s="81"/>
      <c r="BLS107" s="81"/>
      <c r="BLT107" s="81"/>
      <c r="BLU107" s="81"/>
      <c r="BLV107" s="81"/>
      <c r="BLW107" s="81"/>
      <c r="BLX107" s="81"/>
      <c r="BLY107" s="81"/>
      <c r="BLZ107" s="81"/>
      <c r="BMA107" s="81"/>
      <c r="BMB107" s="81"/>
      <c r="BMC107" s="81"/>
      <c r="BMD107" s="81"/>
      <c r="BME107" s="81"/>
      <c r="BMF107" s="81"/>
      <c r="BMG107" s="81"/>
      <c r="BMH107" s="81"/>
      <c r="BMI107" s="81"/>
      <c r="BMJ107" s="81"/>
      <c r="BMK107" s="81"/>
      <c r="BML107" s="81"/>
      <c r="BMM107" s="81"/>
      <c r="BMN107" s="81"/>
      <c r="BMO107" s="81"/>
      <c r="BMP107" s="81"/>
      <c r="BMQ107" s="81"/>
      <c r="BMR107" s="81"/>
      <c r="BMS107" s="81"/>
      <c r="BMT107" s="81"/>
      <c r="BMU107" s="81"/>
      <c r="BMV107" s="81"/>
      <c r="BMW107" s="81"/>
      <c r="BMX107" s="81"/>
      <c r="BMY107" s="81"/>
      <c r="BMZ107" s="81"/>
      <c r="BNA107" s="81"/>
      <c r="BNB107" s="81"/>
      <c r="BNC107" s="81"/>
      <c r="BND107" s="81"/>
      <c r="BNE107" s="81"/>
      <c r="BNF107" s="81"/>
      <c r="BNG107" s="81"/>
      <c r="BNH107" s="81"/>
      <c r="BNI107" s="81"/>
      <c r="BNJ107" s="81"/>
      <c r="BNK107" s="81"/>
      <c r="BNL107" s="81"/>
      <c r="BNM107" s="81"/>
      <c r="BNN107" s="81"/>
      <c r="BNO107" s="81"/>
      <c r="BNP107" s="81"/>
      <c r="BNQ107" s="81"/>
      <c r="BNR107" s="81"/>
      <c r="BNS107" s="81"/>
      <c r="BNT107" s="81"/>
      <c r="BNU107" s="81"/>
      <c r="BNV107" s="81"/>
      <c r="BNW107" s="81"/>
      <c r="BNX107" s="81"/>
      <c r="BNY107" s="81"/>
      <c r="BNZ107" s="81"/>
      <c r="BOA107" s="81"/>
      <c r="BOB107" s="81"/>
      <c r="BOC107" s="81"/>
      <c r="BOD107" s="81"/>
      <c r="BOE107" s="81"/>
      <c r="BOF107" s="81"/>
      <c r="BOG107" s="81"/>
      <c r="BOH107" s="81"/>
      <c r="BOI107" s="81"/>
      <c r="BOJ107" s="81"/>
      <c r="BOK107" s="81"/>
      <c r="BOL107" s="81"/>
      <c r="BOM107" s="81"/>
      <c r="BON107" s="81"/>
      <c r="BOO107" s="81"/>
      <c r="BOP107" s="81"/>
      <c r="BOQ107" s="81"/>
      <c r="BOR107" s="81"/>
      <c r="BOS107" s="81"/>
      <c r="BOT107" s="81"/>
      <c r="BOU107" s="81"/>
      <c r="BOV107" s="81"/>
      <c r="BOW107" s="81"/>
      <c r="BOX107" s="81"/>
      <c r="BOY107" s="81"/>
      <c r="BOZ107" s="81"/>
      <c r="BPA107" s="81"/>
      <c r="BPB107" s="81"/>
      <c r="BPC107" s="81"/>
      <c r="BPD107" s="81"/>
      <c r="BPE107" s="81"/>
      <c r="BPF107" s="81"/>
      <c r="BPG107" s="81"/>
      <c r="BPH107" s="81"/>
      <c r="BPI107" s="81"/>
      <c r="BPJ107" s="81"/>
      <c r="BPK107" s="81"/>
      <c r="BPL107" s="81"/>
      <c r="BPM107" s="81"/>
      <c r="BPN107" s="81"/>
      <c r="BPO107" s="81"/>
      <c r="BPP107" s="81"/>
      <c r="BPQ107" s="81"/>
      <c r="BPR107" s="81"/>
      <c r="BPS107" s="81"/>
      <c r="BPT107" s="81"/>
      <c r="BPU107" s="81"/>
      <c r="BPV107" s="81"/>
      <c r="BPW107" s="81"/>
      <c r="BPX107" s="81"/>
      <c r="BPY107" s="81"/>
      <c r="BPZ107" s="81"/>
      <c r="BQA107" s="81"/>
      <c r="BQB107" s="81"/>
      <c r="BQC107" s="81"/>
      <c r="BQD107" s="81"/>
      <c r="BQE107" s="81"/>
      <c r="BQF107" s="81"/>
      <c r="BQG107" s="81"/>
      <c r="BQH107" s="81"/>
      <c r="BQI107" s="81"/>
      <c r="BQJ107" s="81"/>
      <c r="BQK107" s="81"/>
      <c r="BQL107" s="81"/>
      <c r="BQM107" s="81"/>
      <c r="BQN107" s="81"/>
      <c r="BQO107" s="81"/>
      <c r="BQP107" s="81"/>
      <c r="BQQ107" s="81"/>
      <c r="BQR107" s="81"/>
      <c r="BQS107" s="81"/>
      <c r="BQT107" s="81"/>
      <c r="BQU107" s="81"/>
      <c r="BQV107" s="81"/>
      <c r="BQW107" s="81"/>
      <c r="BQX107" s="81"/>
      <c r="BQY107" s="81"/>
      <c r="BQZ107" s="81"/>
      <c r="BRA107" s="81"/>
      <c r="BRB107" s="81"/>
      <c r="BRC107" s="81"/>
      <c r="BRD107" s="81"/>
      <c r="BRE107" s="81"/>
      <c r="BRF107" s="81"/>
      <c r="BRG107" s="81"/>
      <c r="BRH107" s="81"/>
      <c r="BRI107" s="81"/>
      <c r="BRJ107" s="81"/>
      <c r="BRK107" s="81"/>
      <c r="BRL107" s="81"/>
      <c r="BRM107" s="81"/>
      <c r="BRN107" s="81"/>
      <c r="BRO107" s="81"/>
      <c r="BRP107" s="81"/>
      <c r="BRQ107" s="81"/>
      <c r="BRR107" s="81"/>
      <c r="BRS107" s="81"/>
      <c r="BRT107" s="81"/>
      <c r="BRU107" s="81"/>
      <c r="BRV107" s="81"/>
      <c r="BRW107" s="81"/>
      <c r="BRX107" s="81"/>
      <c r="BRY107" s="81"/>
      <c r="BRZ107" s="81"/>
      <c r="BSA107" s="81"/>
      <c r="BSB107" s="81"/>
      <c r="BSC107" s="81"/>
      <c r="BSD107" s="81"/>
      <c r="BSE107" s="81"/>
      <c r="BSF107" s="81"/>
      <c r="BSG107" s="81"/>
      <c r="BSH107" s="81"/>
      <c r="BSI107" s="81"/>
      <c r="BSJ107" s="81"/>
      <c r="BSK107" s="81"/>
      <c r="BSL107" s="81"/>
      <c r="BSM107" s="81"/>
      <c r="BSN107" s="81"/>
      <c r="BSO107" s="81"/>
      <c r="BSP107" s="81"/>
      <c r="BSQ107" s="81"/>
      <c r="BSR107" s="81"/>
      <c r="BSS107" s="81"/>
      <c r="BST107" s="81"/>
      <c r="BSU107" s="81"/>
      <c r="BSV107" s="81"/>
      <c r="BSW107" s="81"/>
      <c r="BSX107" s="81"/>
      <c r="BSY107" s="81"/>
      <c r="BSZ107" s="81"/>
      <c r="BTA107" s="81"/>
      <c r="BTB107" s="81"/>
      <c r="BTC107" s="81"/>
      <c r="BTD107" s="81"/>
      <c r="BTE107" s="81"/>
      <c r="BTF107" s="81"/>
      <c r="BTG107" s="81"/>
      <c r="BTH107" s="81"/>
      <c r="BTI107" s="81"/>
      <c r="BTJ107" s="81"/>
      <c r="BTK107" s="81"/>
      <c r="BTL107" s="81"/>
      <c r="BTM107" s="81"/>
      <c r="BTN107" s="81"/>
      <c r="BTO107" s="81"/>
      <c r="BTP107" s="81"/>
      <c r="BTQ107" s="81"/>
      <c r="BTR107" s="81"/>
      <c r="BTS107" s="81"/>
      <c r="BTT107" s="81"/>
      <c r="BTU107" s="81"/>
      <c r="BTV107" s="81"/>
      <c r="BTW107" s="81"/>
      <c r="BTX107" s="81"/>
      <c r="BTY107" s="81"/>
      <c r="BTZ107" s="81"/>
      <c r="BUA107" s="81"/>
      <c r="BUB107" s="81"/>
      <c r="BUC107" s="81"/>
      <c r="BUD107" s="81"/>
      <c r="BUE107" s="81"/>
      <c r="BUF107" s="81"/>
      <c r="BUG107" s="81"/>
      <c r="BUH107" s="81"/>
      <c r="BUI107" s="81"/>
      <c r="BUJ107" s="81"/>
      <c r="BUK107" s="81"/>
      <c r="BUL107" s="81"/>
      <c r="BUM107" s="81"/>
      <c r="BUN107" s="81"/>
      <c r="BUO107" s="81"/>
      <c r="BUP107" s="81"/>
      <c r="BUQ107" s="81"/>
      <c r="BUR107" s="81"/>
      <c r="BUS107" s="81"/>
      <c r="BUT107" s="81"/>
      <c r="BUU107" s="81"/>
      <c r="BUV107" s="81"/>
      <c r="BUW107" s="81"/>
      <c r="BUX107" s="81"/>
      <c r="BUY107" s="81"/>
      <c r="BUZ107" s="81"/>
      <c r="BVA107" s="81"/>
      <c r="BVB107" s="81"/>
      <c r="BVC107" s="81"/>
      <c r="BVD107" s="81"/>
      <c r="BVE107" s="81"/>
      <c r="BVF107" s="81"/>
      <c r="BVG107" s="81"/>
      <c r="BVH107" s="81"/>
      <c r="BVI107" s="81"/>
      <c r="BVJ107" s="81"/>
      <c r="BVK107" s="81"/>
      <c r="BVL107" s="81"/>
      <c r="BVM107" s="81"/>
      <c r="BVN107" s="81"/>
      <c r="BVO107" s="81"/>
      <c r="BVP107" s="81"/>
      <c r="BVQ107" s="81"/>
      <c r="BVR107" s="81"/>
      <c r="BVS107" s="81"/>
      <c r="BVT107" s="81"/>
      <c r="BVU107" s="81"/>
      <c r="BVV107" s="81"/>
      <c r="BVW107" s="81"/>
      <c r="BVX107" s="81"/>
      <c r="BVY107" s="81"/>
      <c r="BVZ107" s="81"/>
      <c r="BWA107" s="81"/>
      <c r="BWB107" s="81"/>
      <c r="BWC107" s="81"/>
      <c r="BWD107" s="81"/>
      <c r="BWE107" s="81"/>
      <c r="BWF107" s="81"/>
      <c r="BWG107" s="81"/>
      <c r="BWH107" s="81"/>
      <c r="BWI107" s="81"/>
      <c r="BWJ107" s="81"/>
      <c r="BWK107" s="81"/>
      <c r="BWL107" s="81"/>
      <c r="BWM107" s="81"/>
      <c r="BWN107" s="81"/>
      <c r="BWO107" s="81"/>
      <c r="BWP107" s="81"/>
      <c r="BWQ107" s="81"/>
      <c r="BWR107" s="81"/>
      <c r="BWS107" s="81"/>
      <c r="BWT107" s="81"/>
      <c r="BWU107" s="81"/>
      <c r="BWV107" s="81"/>
      <c r="BWW107" s="81"/>
      <c r="BWX107" s="81"/>
      <c r="BWY107" s="81"/>
      <c r="BWZ107" s="81"/>
      <c r="BXA107" s="81"/>
      <c r="BXB107" s="81"/>
      <c r="BXC107" s="81"/>
      <c r="BXD107" s="81"/>
      <c r="BXE107" s="81"/>
      <c r="BXF107" s="81"/>
      <c r="BXG107" s="81"/>
      <c r="BXH107" s="81"/>
      <c r="BXI107" s="81"/>
      <c r="BXJ107" s="81"/>
      <c r="BXK107" s="81"/>
      <c r="BXL107" s="81"/>
      <c r="BXM107" s="81"/>
      <c r="BXN107" s="81"/>
      <c r="BXO107" s="81"/>
      <c r="BXP107" s="81"/>
      <c r="BXQ107" s="81"/>
      <c r="BXR107" s="81"/>
      <c r="BXS107" s="81"/>
      <c r="BXT107" s="81"/>
      <c r="BXU107" s="81"/>
      <c r="BXV107" s="81"/>
      <c r="BXW107" s="81"/>
      <c r="BXX107" s="81"/>
      <c r="BXY107" s="81"/>
      <c r="BXZ107" s="81"/>
      <c r="BYA107" s="81"/>
      <c r="BYB107" s="81"/>
      <c r="BYC107" s="81"/>
      <c r="BYD107" s="81"/>
      <c r="BYE107" s="81"/>
      <c r="BYF107" s="81"/>
      <c r="BYG107" s="81"/>
      <c r="BYH107" s="81"/>
      <c r="BYI107" s="81"/>
      <c r="BYJ107" s="81"/>
      <c r="BYK107" s="81"/>
      <c r="BYL107" s="81"/>
      <c r="BYM107" s="81"/>
      <c r="BYN107" s="81"/>
      <c r="BYO107" s="81"/>
      <c r="BYP107" s="81"/>
      <c r="BYQ107" s="81"/>
      <c r="BYR107" s="81"/>
      <c r="BYS107" s="81"/>
      <c r="BYT107" s="81"/>
      <c r="BYU107" s="81"/>
      <c r="BYV107" s="81"/>
      <c r="BYW107" s="81"/>
      <c r="BYX107" s="81"/>
      <c r="BYY107" s="81"/>
      <c r="BYZ107" s="81"/>
      <c r="BZA107" s="81"/>
      <c r="BZB107" s="81"/>
      <c r="BZC107" s="81"/>
      <c r="BZD107" s="81"/>
      <c r="BZE107" s="81"/>
      <c r="BZF107" s="81"/>
      <c r="BZG107" s="81"/>
      <c r="BZH107" s="81"/>
      <c r="BZI107" s="81"/>
      <c r="BZJ107" s="81"/>
      <c r="BZK107" s="81"/>
      <c r="BZL107" s="81"/>
      <c r="BZM107" s="81"/>
      <c r="BZN107" s="81"/>
      <c r="BZO107" s="81"/>
      <c r="BZP107" s="81"/>
      <c r="BZQ107" s="81"/>
      <c r="BZR107" s="81"/>
      <c r="BZS107" s="81"/>
      <c r="BZT107" s="81"/>
      <c r="BZU107" s="81"/>
      <c r="BZV107" s="81"/>
      <c r="BZW107" s="81"/>
      <c r="BZX107" s="81"/>
      <c r="BZY107" s="81"/>
      <c r="BZZ107" s="81"/>
      <c r="CAA107" s="81"/>
      <c r="CAB107" s="81"/>
      <c r="CAC107" s="81"/>
      <c r="CAD107" s="81"/>
      <c r="CAE107" s="81"/>
      <c r="CAF107" s="81"/>
      <c r="CAG107" s="81"/>
      <c r="CAH107" s="81"/>
      <c r="CAI107" s="81"/>
      <c r="CAJ107" s="81"/>
      <c r="CAK107" s="81"/>
      <c r="CAL107" s="81"/>
      <c r="CAM107" s="81"/>
      <c r="CAN107" s="81"/>
      <c r="CAO107" s="81"/>
      <c r="CAP107" s="81"/>
      <c r="CAQ107" s="81"/>
      <c r="CAR107" s="81"/>
      <c r="CAS107" s="81"/>
      <c r="CAT107" s="81"/>
      <c r="CAU107" s="81"/>
      <c r="CAV107" s="81"/>
      <c r="CAW107" s="81"/>
      <c r="CAX107" s="81"/>
      <c r="CAY107" s="81"/>
      <c r="CAZ107" s="81"/>
      <c r="CBA107" s="81"/>
      <c r="CBB107" s="81"/>
      <c r="CBC107" s="81"/>
      <c r="CBD107" s="81"/>
      <c r="CBE107" s="81"/>
      <c r="CBF107" s="81"/>
      <c r="CBG107" s="81"/>
      <c r="CBH107" s="81"/>
      <c r="CBI107" s="81"/>
      <c r="CBJ107" s="81"/>
      <c r="CBK107" s="81"/>
      <c r="CBL107" s="81"/>
      <c r="CBM107" s="81"/>
      <c r="CBN107" s="81"/>
      <c r="CBO107" s="81"/>
      <c r="CBP107" s="81"/>
      <c r="CBQ107" s="81"/>
      <c r="CBR107" s="81"/>
      <c r="CBS107" s="81"/>
      <c r="CBT107" s="81"/>
      <c r="CBU107" s="81"/>
      <c r="CBV107" s="81"/>
      <c r="CBW107" s="81"/>
      <c r="CBX107" s="81"/>
      <c r="CBY107" s="81"/>
      <c r="CBZ107" s="81"/>
      <c r="CCA107" s="81"/>
      <c r="CCB107" s="81"/>
      <c r="CCC107" s="81"/>
      <c r="CCD107" s="81"/>
      <c r="CCE107" s="81"/>
      <c r="CCF107" s="81"/>
      <c r="CCG107" s="81"/>
      <c r="CCH107" s="81"/>
      <c r="CCI107" s="81"/>
      <c r="CCJ107" s="81"/>
      <c r="CCK107" s="81"/>
      <c r="CCL107" s="81"/>
      <c r="CCM107" s="81"/>
      <c r="CCN107" s="81"/>
      <c r="CCO107" s="81"/>
      <c r="CCP107" s="81"/>
      <c r="CCQ107" s="81"/>
      <c r="CCR107" s="81"/>
      <c r="CCS107" s="81"/>
      <c r="CCT107" s="81"/>
      <c r="CCU107" s="81"/>
      <c r="CCV107" s="81"/>
      <c r="CCW107" s="81"/>
      <c r="CCX107" s="81"/>
      <c r="CCY107" s="81"/>
      <c r="CCZ107" s="81"/>
      <c r="CDA107" s="81"/>
      <c r="CDB107" s="81"/>
      <c r="CDC107" s="81"/>
      <c r="CDD107" s="81"/>
      <c r="CDE107" s="81"/>
      <c r="CDF107" s="81"/>
      <c r="CDG107" s="81"/>
      <c r="CDH107" s="81"/>
      <c r="CDI107" s="81"/>
      <c r="CDJ107" s="81"/>
      <c r="CDK107" s="81"/>
      <c r="CDL107" s="81"/>
      <c r="CDM107" s="81"/>
      <c r="CDN107" s="81"/>
      <c r="CDO107" s="81"/>
      <c r="CDP107" s="81"/>
      <c r="CDQ107" s="81"/>
      <c r="CDR107" s="81"/>
      <c r="CDS107" s="81"/>
      <c r="CDT107" s="81"/>
      <c r="CDU107" s="81"/>
      <c r="CDV107" s="81"/>
      <c r="CDW107" s="81"/>
      <c r="CDX107" s="81"/>
      <c r="CDY107" s="81"/>
      <c r="CDZ107" s="81"/>
      <c r="CEA107" s="81"/>
      <c r="CEB107" s="81"/>
      <c r="CEC107" s="81"/>
      <c r="CED107" s="81"/>
      <c r="CEE107" s="81"/>
      <c r="CEF107" s="81"/>
      <c r="CEG107" s="81"/>
      <c r="CEH107" s="81"/>
      <c r="CEI107" s="81"/>
      <c r="CEJ107" s="81"/>
      <c r="CEK107" s="81"/>
      <c r="CEL107" s="81"/>
      <c r="CEM107" s="81"/>
      <c r="CEN107" s="81"/>
      <c r="CEO107" s="81"/>
      <c r="CEP107" s="81"/>
      <c r="CEQ107" s="81"/>
      <c r="CER107" s="81"/>
      <c r="CES107" s="81"/>
      <c r="CET107" s="81"/>
      <c r="CEU107" s="81"/>
      <c r="CEV107" s="81"/>
      <c r="CEW107" s="81"/>
      <c r="CEX107" s="81"/>
      <c r="CEY107" s="81"/>
      <c r="CEZ107" s="81"/>
      <c r="CFA107" s="81"/>
      <c r="CFB107" s="81"/>
      <c r="CFC107" s="81"/>
      <c r="CFD107" s="81"/>
      <c r="CFE107" s="81"/>
      <c r="CFF107" s="81"/>
      <c r="CFG107" s="81"/>
      <c r="CFH107" s="81"/>
      <c r="CFI107" s="81"/>
      <c r="CFJ107" s="81"/>
      <c r="CFK107" s="81"/>
      <c r="CFL107" s="81"/>
      <c r="CFM107" s="81"/>
      <c r="CFN107" s="81"/>
      <c r="CFO107" s="81"/>
      <c r="CFP107" s="81"/>
      <c r="CFQ107" s="81"/>
      <c r="CFR107" s="81"/>
      <c r="CFS107" s="81"/>
      <c r="CFT107" s="81"/>
      <c r="CFU107" s="81"/>
      <c r="CFV107" s="81"/>
      <c r="CFW107" s="81"/>
      <c r="CFX107" s="81"/>
      <c r="CFY107" s="81"/>
      <c r="CFZ107" s="81"/>
      <c r="CGA107" s="81"/>
      <c r="CGB107" s="81"/>
      <c r="CGC107" s="81"/>
      <c r="CGD107" s="81"/>
      <c r="CGE107" s="81"/>
      <c r="CGF107" s="81"/>
      <c r="CGG107" s="81"/>
      <c r="CGH107" s="81"/>
      <c r="CGI107" s="81"/>
      <c r="CGJ107" s="81"/>
      <c r="CGK107" s="81"/>
      <c r="CGL107" s="81"/>
      <c r="CGM107" s="81"/>
      <c r="CGN107" s="81"/>
      <c r="CGO107" s="81"/>
      <c r="CGP107" s="81"/>
      <c r="CGQ107" s="81"/>
      <c r="CGR107" s="81"/>
      <c r="CGS107" s="81"/>
      <c r="CGT107" s="81"/>
      <c r="CGU107" s="81"/>
      <c r="CGV107" s="81"/>
      <c r="CGW107" s="81"/>
      <c r="CGX107" s="81"/>
      <c r="CGY107" s="81"/>
      <c r="CGZ107" s="81"/>
      <c r="CHA107" s="81"/>
      <c r="CHB107" s="81"/>
      <c r="CHC107" s="81"/>
      <c r="CHD107" s="81"/>
      <c r="CHE107" s="81"/>
      <c r="CHF107" s="81"/>
      <c r="CHG107" s="81"/>
      <c r="CHH107" s="81"/>
      <c r="CHI107" s="81"/>
      <c r="CHJ107" s="81"/>
      <c r="CHK107" s="81"/>
      <c r="CHL107" s="81"/>
      <c r="CHM107" s="81"/>
      <c r="CHN107" s="81"/>
      <c r="CHO107" s="81"/>
      <c r="CHP107" s="81"/>
      <c r="CHQ107" s="81"/>
      <c r="CHR107" s="81"/>
      <c r="CHS107" s="81"/>
      <c r="CHT107" s="81"/>
      <c r="CHU107" s="81"/>
      <c r="CHV107" s="81"/>
      <c r="CHW107" s="81"/>
      <c r="CHX107" s="81"/>
      <c r="CHY107" s="81"/>
      <c r="CHZ107" s="81"/>
      <c r="CIA107" s="81"/>
      <c r="CIB107" s="81"/>
      <c r="CIC107" s="81"/>
      <c r="CID107" s="81"/>
      <c r="CIE107" s="81"/>
      <c r="CIF107" s="81"/>
      <c r="CIG107" s="81"/>
      <c r="CIH107" s="81"/>
      <c r="CII107" s="81"/>
      <c r="CIJ107" s="81"/>
      <c r="CIK107" s="81"/>
      <c r="CIL107" s="81"/>
      <c r="CIM107" s="81"/>
      <c r="CIN107" s="81"/>
      <c r="CIO107" s="81"/>
      <c r="CIP107" s="81"/>
      <c r="CIQ107" s="81"/>
      <c r="CIR107" s="81"/>
      <c r="CIS107" s="81"/>
      <c r="CIT107" s="81"/>
      <c r="CIU107" s="81"/>
      <c r="CIV107" s="81"/>
      <c r="CIW107" s="81"/>
      <c r="CIX107" s="81"/>
      <c r="CIY107" s="81"/>
      <c r="CIZ107" s="81"/>
      <c r="CJA107" s="81"/>
      <c r="CJB107" s="81"/>
      <c r="CJC107" s="81"/>
      <c r="CJD107" s="81"/>
      <c r="CJE107" s="81"/>
      <c r="CJF107" s="81"/>
      <c r="CJG107" s="81"/>
      <c r="CJH107" s="81"/>
      <c r="CJI107" s="81"/>
      <c r="CJJ107" s="81"/>
      <c r="CJK107" s="81"/>
      <c r="CJL107" s="81"/>
      <c r="CJM107" s="81"/>
      <c r="CJN107" s="81"/>
      <c r="CJO107" s="81"/>
      <c r="CJP107" s="81"/>
      <c r="CJQ107" s="81"/>
      <c r="CJR107" s="81"/>
      <c r="CJS107" s="81"/>
      <c r="CJT107" s="81"/>
      <c r="CJU107" s="81"/>
      <c r="CJV107" s="81"/>
      <c r="CJW107" s="81"/>
      <c r="CJX107" s="81"/>
      <c r="CJY107" s="81"/>
      <c r="CJZ107" s="81"/>
      <c r="CKA107" s="81"/>
      <c r="CKB107" s="81"/>
      <c r="CKC107" s="81"/>
      <c r="CKD107" s="81"/>
      <c r="CKE107" s="81"/>
      <c r="CKF107" s="81"/>
      <c r="CKG107" s="81"/>
      <c r="CKH107" s="81"/>
      <c r="CKI107" s="81"/>
      <c r="CKJ107" s="81"/>
      <c r="CKK107" s="81"/>
      <c r="CKL107" s="81"/>
      <c r="CKM107" s="81"/>
      <c r="CKN107" s="81"/>
      <c r="CKO107" s="81"/>
      <c r="CKP107" s="81"/>
      <c r="CKQ107" s="81"/>
      <c r="CKR107" s="81"/>
      <c r="CKS107" s="81"/>
      <c r="CKT107" s="81"/>
      <c r="CKU107" s="81"/>
      <c r="CKV107" s="81"/>
      <c r="CKW107" s="81"/>
      <c r="CKX107" s="81"/>
      <c r="CKY107" s="81"/>
      <c r="CKZ107" s="81"/>
      <c r="CLA107" s="81"/>
      <c r="CLB107" s="81"/>
      <c r="CLC107" s="81"/>
      <c r="CLD107" s="81"/>
      <c r="CLE107" s="81"/>
      <c r="CLF107" s="81"/>
      <c r="CLG107" s="81"/>
      <c r="CLH107" s="81"/>
      <c r="CLI107" s="81"/>
      <c r="CLJ107" s="81"/>
      <c r="CLK107" s="81"/>
      <c r="CLL107" s="81"/>
      <c r="CLM107" s="81"/>
      <c r="CLN107" s="81"/>
      <c r="CLO107" s="81"/>
      <c r="CLP107" s="81"/>
      <c r="CLQ107" s="81"/>
      <c r="CLR107" s="81"/>
      <c r="CLS107" s="81"/>
      <c r="CLT107" s="81"/>
      <c r="CLU107" s="81"/>
      <c r="CLV107" s="81"/>
      <c r="CLW107" s="81"/>
      <c r="CLX107" s="81"/>
      <c r="CLY107" s="81"/>
      <c r="CLZ107" s="81"/>
      <c r="CMA107" s="81"/>
      <c r="CMB107" s="81"/>
      <c r="CMC107" s="81"/>
      <c r="CMD107" s="81"/>
      <c r="CME107" s="81"/>
      <c r="CMF107" s="81"/>
      <c r="CMG107" s="81"/>
      <c r="CMH107" s="81"/>
      <c r="CMI107" s="81"/>
      <c r="CMJ107" s="81"/>
      <c r="CMK107" s="81"/>
      <c r="CML107" s="81"/>
      <c r="CMM107" s="81"/>
      <c r="CMN107" s="81"/>
      <c r="CMO107" s="81"/>
      <c r="CMP107" s="81"/>
      <c r="CMQ107" s="81"/>
      <c r="CMR107" s="81"/>
      <c r="CMS107" s="81"/>
      <c r="CMT107" s="81"/>
      <c r="CMU107" s="81"/>
      <c r="CMV107" s="81"/>
      <c r="CMW107" s="81"/>
      <c r="CMX107" s="81"/>
      <c r="CMY107" s="81"/>
      <c r="CMZ107" s="81"/>
      <c r="CNA107" s="81"/>
      <c r="CNB107" s="81"/>
      <c r="CNC107" s="81"/>
      <c r="CND107" s="81"/>
      <c r="CNE107" s="81"/>
      <c r="CNF107" s="81"/>
      <c r="CNG107" s="81"/>
      <c r="CNH107" s="81"/>
      <c r="CNI107" s="81"/>
      <c r="CNJ107" s="81"/>
      <c r="CNK107" s="81"/>
      <c r="CNL107" s="81"/>
      <c r="CNM107" s="81"/>
      <c r="CNN107" s="81"/>
      <c r="CNO107" s="81"/>
      <c r="CNP107" s="81"/>
      <c r="CNQ107" s="81"/>
      <c r="CNR107" s="81"/>
      <c r="CNS107" s="81"/>
      <c r="CNT107" s="81"/>
      <c r="CNU107" s="81"/>
      <c r="CNV107" s="81"/>
      <c r="CNW107" s="81"/>
      <c r="CNX107" s="81"/>
      <c r="CNY107" s="81"/>
      <c r="CNZ107" s="81"/>
      <c r="COA107" s="81"/>
      <c r="COB107" s="81"/>
      <c r="COC107" s="81"/>
      <c r="COD107" s="81"/>
      <c r="COE107" s="81"/>
      <c r="COF107" s="81"/>
      <c r="COG107" s="81"/>
      <c r="COH107" s="81"/>
      <c r="COI107" s="81"/>
      <c r="COJ107" s="81"/>
      <c r="COK107" s="81"/>
      <c r="COL107" s="81"/>
      <c r="COM107" s="81"/>
      <c r="CON107" s="81"/>
      <c r="COO107" s="81"/>
      <c r="COP107" s="81"/>
      <c r="COQ107" s="81"/>
      <c r="COR107" s="81"/>
      <c r="COS107" s="81"/>
      <c r="COT107" s="81"/>
      <c r="COU107" s="81"/>
      <c r="COV107" s="81"/>
      <c r="COW107" s="81"/>
      <c r="COX107" s="81"/>
      <c r="COY107" s="81"/>
      <c r="COZ107" s="81"/>
      <c r="CPA107" s="81"/>
      <c r="CPB107" s="81"/>
      <c r="CPC107" s="81"/>
      <c r="CPD107" s="81"/>
      <c r="CPE107" s="81"/>
      <c r="CPF107" s="81"/>
      <c r="CPG107" s="81"/>
      <c r="CPH107" s="81"/>
      <c r="CPI107" s="81"/>
      <c r="CPJ107" s="81"/>
      <c r="CPK107" s="81"/>
      <c r="CPL107" s="81"/>
      <c r="CPM107" s="81"/>
      <c r="CPN107" s="81"/>
      <c r="CPO107" s="81"/>
      <c r="CPP107" s="81"/>
      <c r="CPQ107" s="81"/>
      <c r="CPR107" s="81"/>
      <c r="CPS107" s="81"/>
      <c r="CPT107" s="81"/>
      <c r="CPU107" s="81"/>
      <c r="CPV107" s="81"/>
      <c r="CPW107" s="81"/>
      <c r="CPX107" s="81"/>
      <c r="CPY107" s="81"/>
      <c r="CPZ107" s="81"/>
      <c r="CQA107" s="81"/>
      <c r="CQB107" s="81"/>
      <c r="CQC107" s="81"/>
      <c r="CQD107" s="81"/>
      <c r="CQE107" s="81"/>
      <c r="CQF107" s="81"/>
      <c r="CQG107" s="81"/>
      <c r="CQH107" s="81"/>
      <c r="CQI107" s="81"/>
      <c r="CQJ107" s="81"/>
      <c r="CQK107" s="81"/>
      <c r="CQL107" s="81"/>
      <c r="CQM107" s="81"/>
      <c r="CQN107" s="81"/>
      <c r="CQO107" s="81"/>
      <c r="CQP107" s="81"/>
      <c r="CQQ107" s="81"/>
      <c r="CQR107" s="81"/>
      <c r="CQS107" s="81"/>
      <c r="CQT107" s="81"/>
      <c r="CQU107" s="81"/>
      <c r="CQV107" s="81"/>
      <c r="CQW107" s="81"/>
      <c r="CQX107" s="81"/>
      <c r="CQY107" s="81"/>
      <c r="CQZ107" s="81"/>
      <c r="CRA107" s="81"/>
      <c r="CRB107" s="81"/>
      <c r="CRC107" s="81"/>
      <c r="CRD107" s="81"/>
      <c r="CRE107" s="81"/>
      <c r="CRF107" s="81"/>
      <c r="CRG107" s="81"/>
      <c r="CRH107" s="81"/>
      <c r="CRI107" s="81"/>
      <c r="CRJ107" s="81"/>
      <c r="CRK107" s="81"/>
      <c r="CRL107" s="81"/>
      <c r="CRM107" s="81"/>
      <c r="CRN107" s="81"/>
      <c r="CRO107" s="81"/>
      <c r="CRP107" s="81"/>
      <c r="CRQ107" s="81"/>
      <c r="CRR107" s="81"/>
      <c r="CRS107" s="81"/>
      <c r="CRT107" s="81"/>
      <c r="CRU107" s="81"/>
      <c r="CRV107" s="81"/>
      <c r="CRW107" s="81"/>
      <c r="CRX107" s="81"/>
      <c r="CRY107" s="81"/>
      <c r="CRZ107" s="81"/>
      <c r="CSA107" s="81"/>
      <c r="CSB107" s="81"/>
      <c r="CSC107" s="81"/>
      <c r="CSD107" s="81"/>
      <c r="CSE107" s="81"/>
      <c r="CSF107" s="81"/>
      <c r="CSG107" s="81"/>
      <c r="CSH107" s="81"/>
      <c r="CSI107" s="81"/>
      <c r="CSJ107" s="81"/>
      <c r="CSK107" s="81"/>
      <c r="CSL107" s="81"/>
      <c r="CSM107" s="81"/>
      <c r="CSN107" s="81"/>
      <c r="CSO107" s="81"/>
      <c r="CSP107" s="81"/>
      <c r="CSQ107" s="81"/>
      <c r="CSR107" s="81"/>
      <c r="CSS107" s="81"/>
      <c r="CST107" s="81"/>
      <c r="CSU107" s="81"/>
      <c r="CSV107" s="81"/>
      <c r="CSW107" s="81"/>
      <c r="CSX107" s="81"/>
      <c r="CSY107" s="81"/>
      <c r="CSZ107" s="81"/>
      <c r="CTA107" s="81"/>
      <c r="CTB107" s="81"/>
      <c r="CTC107" s="81"/>
      <c r="CTD107" s="81"/>
      <c r="CTE107" s="81"/>
      <c r="CTF107" s="81"/>
      <c r="CTG107" s="81"/>
      <c r="CTH107" s="81"/>
      <c r="CTI107" s="81"/>
      <c r="CTJ107" s="81"/>
      <c r="CTK107" s="81"/>
      <c r="CTL107" s="81"/>
      <c r="CTM107" s="81"/>
      <c r="CTN107" s="81"/>
      <c r="CTO107" s="81"/>
      <c r="CTP107" s="81"/>
      <c r="CTQ107" s="81"/>
      <c r="CTR107" s="81"/>
      <c r="CTS107" s="81"/>
      <c r="CTT107" s="81"/>
      <c r="CTU107" s="81"/>
      <c r="CTV107" s="81"/>
      <c r="CTW107" s="81"/>
      <c r="CTX107" s="81"/>
      <c r="CTY107" s="81"/>
      <c r="CTZ107" s="81"/>
      <c r="CUA107" s="81"/>
      <c r="CUB107" s="81"/>
      <c r="CUC107" s="81"/>
      <c r="CUD107" s="81"/>
      <c r="CUE107" s="81"/>
      <c r="CUF107" s="81"/>
      <c r="CUG107" s="81"/>
      <c r="CUH107" s="81"/>
      <c r="CUI107" s="81"/>
      <c r="CUJ107" s="81"/>
      <c r="CUK107" s="81"/>
      <c r="CUL107" s="81"/>
      <c r="CUM107" s="81"/>
      <c r="CUN107" s="81"/>
      <c r="CUO107" s="81"/>
      <c r="CUP107" s="81"/>
      <c r="CUQ107" s="81"/>
      <c r="CUR107" s="81"/>
      <c r="CUS107" s="81"/>
      <c r="CUT107" s="81"/>
      <c r="CUU107" s="81"/>
      <c r="CUV107" s="81"/>
      <c r="CUW107" s="81"/>
      <c r="CUX107" s="81"/>
      <c r="CUY107" s="81"/>
      <c r="CUZ107" s="81"/>
      <c r="CVA107" s="81"/>
      <c r="CVB107" s="81"/>
      <c r="CVC107" s="81"/>
      <c r="CVD107" s="81"/>
      <c r="CVE107" s="81"/>
      <c r="CVF107" s="81"/>
      <c r="CVG107" s="81"/>
      <c r="CVH107" s="81"/>
      <c r="CVI107" s="81"/>
      <c r="CVJ107" s="81"/>
      <c r="CVK107" s="81"/>
      <c r="CVL107" s="81"/>
      <c r="CVM107" s="81"/>
      <c r="CVN107" s="81"/>
      <c r="CVO107" s="81"/>
      <c r="CVP107" s="81"/>
      <c r="CVQ107" s="81"/>
      <c r="CVR107" s="81"/>
      <c r="CVS107" s="81"/>
      <c r="CVT107" s="81"/>
      <c r="CVU107" s="81"/>
      <c r="CVV107" s="81"/>
      <c r="CVW107" s="81"/>
      <c r="CVX107" s="81"/>
      <c r="CVY107" s="81"/>
      <c r="CVZ107" s="81"/>
      <c r="CWA107" s="81"/>
      <c r="CWB107" s="81"/>
      <c r="CWC107" s="81"/>
      <c r="CWD107" s="81"/>
      <c r="CWE107" s="81"/>
      <c r="CWF107" s="81"/>
      <c r="CWG107" s="81"/>
      <c r="CWH107" s="81"/>
      <c r="CWI107" s="81"/>
      <c r="CWJ107" s="81"/>
      <c r="CWK107" s="81"/>
      <c r="CWL107" s="81"/>
      <c r="CWM107" s="81"/>
      <c r="CWN107" s="81"/>
      <c r="CWO107" s="81"/>
      <c r="CWP107" s="81"/>
      <c r="CWQ107" s="81"/>
      <c r="CWR107" s="81"/>
      <c r="CWS107" s="81"/>
      <c r="CWT107" s="81"/>
      <c r="CWU107" s="81"/>
      <c r="CWV107" s="81"/>
      <c r="CWW107" s="81"/>
      <c r="CWX107" s="81"/>
      <c r="CWY107" s="81"/>
      <c r="CWZ107" s="81"/>
      <c r="CXA107" s="81"/>
      <c r="CXB107" s="81"/>
      <c r="CXC107" s="81"/>
      <c r="CXD107" s="81"/>
      <c r="CXE107" s="81"/>
      <c r="CXF107" s="81"/>
      <c r="CXG107" s="81"/>
      <c r="CXH107" s="81"/>
      <c r="CXI107" s="81"/>
      <c r="CXJ107" s="81"/>
      <c r="CXK107" s="81"/>
      <c r="CXL107" s="81"/>
      <c r="CXM107" s="81"/>
      <c r="CXN107" s="81"/>
      <c r="CXO107" s="81"/>
      <c r="CXP107" s="81"/>
      <c r="CXQ107" s="81"/>
      <c r="CXR107" s="81"/>
      <c r="CXS107" s="81"/>
      <c r="CXT107" s="81"/>
      <c r="CXU107" s="81"/>
      <c r="CXV107" s="81"/>
      <c r="CXW107" s="81"/>
      <c r="CXX107" s="81"/>
      <c r="CXY107" s="81"/>
      <c r="CXZ107" s="81"/>
      <c r="CYA107" s="81"/>
      <c r="CYB107" s="81"/>
      <c r="CYC107" s="81"/>
      <c r="CYD107" s="81"/>
      <c r="CYE107" s="81"/>
      <c r="CYF107" s="81"/>
      <c r="CYG107" s="81"/>
      <c r="CYH107" s="81"/>
      <c r="CYI107" s="81"/>
      <c r="CYJ107" s="81"/>
      <c r="CYK107" s="81"/>
      <c r="CYL107" s="81"/>
      <c r="CYM107" s="81"/>
      <c r="CYN107" s="81"/>
      <c r="CYO107" s="81"/>
      <c r="CYP107" s="81"/>
      <c r="CYQ107" s="81"/>
      <c r="CYR107" s="81"/>
      <c r="CYS107" s="81"/>
      <c r="CYT107" s="81"/>
      <c r="CYU107" s="81"/>
      <c r="CYV107" s="81"/>
      <c r="CYW107" s="81"/>
      <c r="CYX107" s="81"/>
      <c r="CYY107" s="81"/>
      <c r="CYZ107" s="81"/>
      <c r="CZA107" s="81"/>
      <c r="CZB107" s="81"/>
      <c r="CZC107" s="81"/>
      <c r="CZD107" s="81"/>
      <c r="CZE107" s="81"/>
      <c r="CZF107" s="81"/>
      <c r="CZG107" s="81"/>
      <c r="CZH107" s="81"/>
      <c r="CZI107" s="81"/>
      <c r="CZJ107" s="81"/>
      <c r="CZK107" s="81"/>
      <c r="CZL107" s="81"/>
      <c r="CZM107" s="81"/>
      <c r="CZN107" s="81"/>
      <c r="CZO107" s="81"/>
      <c r="CZP107" s="81"/>
      <c r="CZQ107" s="81"/>
      <c r="CZR107" s="81"/>
      <c r="CZS107" s="81"/>
      <c r="CZT107" s="81"/>
      <c r="CZU107" s="81"/>
      <c r="CZV107" s="81"/>
      <c r="CZW107" s="81"/>
      <c r="CZX107" s="81"/>
      <c r="CZY107" s="81"/>
      <c r="CZZ107" s="81"/>
      <c r="DAA107" s="81"/>
      <c r="DAB107" s="81"/>
      <c r="DAC107" s="81"/>
      <c r="DAD107" s="81"/>
      <c r="DAE107" s="81"/>
      <c r="DAF107" s="81"/>
      <c r="DAG107" s="81"/>
      <c r="DAH107" s="81"/>
      <c r="DAI107" s="81"/>
      <c r="DAJ107" s="81"/>
      <c r="DAK107" s="81"/>
      <c r="DAL107" s="81"/>
      <c r="DAM107" s="81"/>
      <c r="DAN107" s="81"/>
      <c r="DAO107" s="81"/>
      <c r="DAP107" s="81"/>
      <c r="DAQ107" s="81"/>
      <c r="DAR107" s="81"/>
      <c r="DAS107" s="81"/>
      <c r="DAT107" s="81"/>
      <c r="DAU107" s="81"/>
      <c r="DAV107" s="81"/>
      <c r="DAW107" s="81"/>
      <c r="DAX107" s="81"/>
      <c r="DAY107" s="81"/>
      <c r="DAZ107" s="81"/>
      <c r="DBA107" s="81"/>
      <c r="DBB107" s="81"/>
      <c r="DBC107" s="81"/>
      <c r="DBD107" s="81"/>
      <c r="DBE107" s="81"/>
      <c r="DBF107" s="81"/>
      <c r="DBG107" s="81"/>
      <c r="DBH107" s="81"/>
      <c r="DBI107" s="81"/>
      <c r="DBJ107" s="81"/>
      <c r="DBK107" s="81"/>
      <c r="DBL107" s="81"/>
      <c r="DBM107" s="81"/>
      <c r="DBN107" s="81"/>
      <c r="DBO107" s="81"/>
      <c r="DBP107" s="81"/>
      <c r="DBQ107" s="81"/>
      <c r="DBR107" s="81"/>
      <c r="DBS107" s="81"/>
      <c r="DBT107" s="81"/>
      <c r="DBU107" s="81"/>
      <c r="DBV107" s="81"/>
      <c r="DBW107" s="81"/>
      <c r="DBX107" s="81"/>
      <c r="DBY107" s="81"/>
      <c r="DBZ107" s="81"/>
      <c r="DCA107" s="81"/>
      <c r="DCB107" s="81"/>
      <c r="DCC107" s="81"/>
      <c r="DCD107" s="81"/>
      <c r="DCE107" s="81"/>
      <c r="DCF107" s="81"/>
      <c r="DCG107" s="81"/>
      <c r="DCH107" s="81"/>
      <c r="DCI107" s="81"/>
      <c r="DCJ107" s="81"/>
      <c r="DCK107" s="81"/>
      <c r="DCL107" s="81"/>
      <c r="DCM107" s="81"/>
      <c r="DCN107" s="81"/>
      <c r="DCO107" s="81"/>
      <c r="DCP107" s="81"/>
      <c r="DCQ107" s="81"/>
      <c r="DCR107" s="81"/>
      <c r="DCS107" s="81"/>
      <c r="DCT107" s="81"/>
      <c r="DCU107" s="81"/>
      <c r="DCV107" s="81"/>
      <c r="DCW107" s="81"/>
      <c r="DCX107" s="81"/>
      <c r="DCY107" s="81"/>
      <c r="DCZ107" s="81"/>
      <c r="DDA107" s="81"/>
      <c r="DDB107" s="81"/>
      <c r="DDC107" s="81"/>
      <c r="DDD107" s="81"/>
      <c r="DDE107" s="81"/>
      <c r="DDF107" s="81"/>
      <c r="DDG107" s="81"/>
      <c r="DDH107" s="81"/>
      <c r="DDI107" s="81"/>
      <c r="DDJ107" s="81"/>
      <c r="DDK107" s="81"/>
      <c r="DDL107" s="81"/>
      <c r="DDM107" s="81"/>
      <c r="DDN107" s="81"/>
      <c r="DDO107" s="81"/>
      <c r="DDP107" s="81"/>
      <c r="DDQ107" s="81"/>
      <c r="DDR107" s="81"/>
      <c r="DDS107" s="81"/>
      <c r="DDT107" s="81"/>
      <c r="DDU107" s="81"/>
      <c r="DDV107" s="81"/>
      <c r="DDW107" s="81"/>
      <c r="DDX107" s="81"/>
      <c r="DDY107" s="81"/>
      <c r="DDZ107" s="81"/>
      <c r="DEA107" s="81"/>
      <c r="DEB107" s="81"/>
      <c r="DEC107" s="81"/>
      <c r="DED107" s="81"/>
      <c r="DEE107" s="81"/>
      <c r="DEF107" s="81"/>
      <c r="DEG107" s="81"/>
      <c r="DEH107" s="81"/>
      <c r="DEI107" s="81"/>
      <c r="DEJ107" s="81"/>
      <c r="DEK107" s="81"/>
      <c r="DEL107" s="81"/>
      <c r="DEM107" s="81"/>
      <c r="DEN107" s="81"/>
      <c r="DEO107" s="81"/>
      <c r="DEP107" s="81"/>
      <c r="DEQ107" s="81"/>
      <c r="DER107" s="81"/>
      <c r="DES107" s="81"/>
      <c r="DET107" s="81"/>
      <c r="DEU107" s="81"/>
      <c r="DEV107" s="81"/>
      <c r="DEW107" s="81"/>
      <c r="DEX107" s="81"/>
      <c r="DEY107" s="81"/>
      <c r="DEZ107" s="81"/>
      <c r="DFA107" s="81"/>
      <c r="DFB107" s="81"/>
      <c r="DFC107" s="81"/>
      <c r="DFD107" s="81"/>
      <c r="DFE107" s="81"/>
      <c r="DFF107" s="81"/>
      <c r="DFG107" s="81"/>
      <c r="DFH107" s="81"/>
      <c r="DFI107" s="81"/>
      <c r="DFJ107" s="81"/>
      <c r="DFK107" s="81"/>
      <c r="DFL107" s="81"/>
      <c r="DFM107" s="81"/>
      <c r="DFN107" s="81"/>
      <c r="DFO107" s="81"/>
      <c r="DFP107" s="81"/>
      <c r="DFQ107" s="81"/>
      <c r="DFR107" s="81"/>
      <c r="DFS107" s="81"/>
      <c r="DFT107" s="81"/>
      <c r="DFU107" s="81"/>
      <c r="DFV107" s="81"/>
      <c r="DFW107" s="81"/>
      <c r="DFX107" s="81"/>
      <c r="DFY107" s="81"/>
      <c r="DFZ107" s="81"/>
      <c r="DGA107" s="81"/>
      <c r="DGB107" s="81"/>
      <c r="DGC107" s="81"/>
      <c r="DGD107" s="81"/>
      <c r="DGE107" s="81"/>
      <c r="DGF107" s="81"/>
      <c r="DGG107" s="81"/>
      <c r="DGH107" s="81"/>
      <c r="DGI107" s="81"/>
      <c r="DGJ107" s="81"/>
      <c r="DGK107" s="81"/>
      <c r="DGL107" s="81"/>
      <c r="DGM107" s="81"/>
      <c r="DGN107" s="81"/>
      <c r="DGO107" s="81"/>
      <c r="DGP107" s="81"/>
      <c r="DGQ107" s="81"/>
      <c r="DGR107" s="81"/>
      <c r="DGS107" s="81"/>
      <c r="DGT107" s="81"/>
      <c r="DGU107" s="81"/>
      <c r="DGV107" s="81"/>
      <c r="DGW107" s="81"/>
      <c r="DGX107" s="81"/>
      <c r="DGY107" s="81"/>
      <c r="DGZ107" s="81"/>
      <c r="DHA107" s="81"/>
      <c r="DHB107" s="81"/>
      <c r="DHC107" s="81"/>
      <c r="DHD107" s="81"/>
      <c r="DHE107" s="81"/>
      <c r="DHF107" s="81"/>
      <c r="DHG107" s="81"/>
      <c r="DHH107" s="81"/>
      <c r="DHI107" s="81"/>
      <c r="DHJ107" s="81"/>
      <c r="DHK107" s="81"/>
      <c r="DHL107" s="81"/>
      <c r="DHM107" s="81"/>
      <c r="DHN107" s="81"/>
      <c r="DHO107" s="81"/>
      <c r="DHP107" s="81"/>
      <c r="DHQ107" s="81"/>
      <c r="DHR107" s="81"/>
      <c r="DHS107" s="81"/>
      <c r="DHT107" s="81"/>
      <c r="DHU107" s="81"/>
      <c r="DHV107" s="81"/>
      <c r="DHW107" s="81"/>
      <c r="DHX107" s="81"/>
      <c r="DHY107" s="81"/>
      <c r="DHZ107" s="81"/>
      <c r="DIA107" s="81"/>
      <c r="DIB107" s="81"/>
      <c r="DIC107" s="81"/>
      <c r="DID107" s="81"/>
      <c r="DIE107" s="81"/>
      <c r="DIF107" s="81"/>
      <c r="DIG107" s="81"/>
      <c r="DIH107" s="81"/>
      <c r="DII107" s="81"/>
      <c r="DIJ107" s="81"/>
      <c r="DIK107" s="81"/>
      <c r="DIL107" s="81"/>
      <c r="DIM107" s="81"/>
      <c r="DIN107" s="81"/>
      <c r="DIO107" s="81"/>
      <c r="DIP107" s="81"/>
      <c r="DIQ107" s="81"/>
      <c r="DIR107" s="81"/>
      <c r="DIS107" s="81"/>
      <c r="DIT107" s="81"/>
      <c r="DIU107" s="81"/>
      <c r="DIV107" s="81"/>
      <c r="DIW107" s="81"/>
      <c r="DIX107" s="81"/>
      <c r="DIY107" s="81"/>
      <c r="DIZ107" s="81"/>
      <c r="DJA107" s="81"/>
      <c r="DJB107" s="81"/>
      <c r="DJC107" s="81"/>
      <c r="DJD107" s="81"/>
      <c r="DJE107" s="81"/>
      <c r="DJF107" s="81"/>
      <c r="DJG107" s="81"/>
      <c r="DJH107" s="81"/>
      <c r="DJI107" s="81"/>
      <c r="DJJ107" s="81"/>
      <c r="DJK107" s="81"/>
      <c r="DJL107" s="81"/>
      <c r="DJM107" s="81"/>
      <c r="DJN107" s="81"/>
      <c r="DJO107" s="81"/>
      <c r="DJP107" s="81"/>
      <c r="DJQ107" s="81"/>
      <c r="DJR107" s="81"/>
      <c r="DJS107" s="81"/>
      <c r="DJT107" s="81"/>
      <c r="DJU107" s="81"/>
      <c r="DJV107" s="81"/>
      <c r="DJW107" s="81"/>
      <c r="DJX107" s="81"/>
      <c r="DJY107" s="81"/>
      <c r="DJZ107" s="81"/>
      <c r="DKA107" s="81"/>
      <c r="DKB107" s="81"/>
      <c r="DKC107" s="81"/>
      <c r="DKD107" s="81"/>
      <c r="DKE107" s="81"/>
      <c r="DKF107" s="81"/>
      <c r="DKG107" s="81"/>
      <c r="DKH107" s="81"/>
      <c r="DKI107" s="81"/>
      <c r="DKJ107" s="81"/>
      <c r="DKK107" s="81"/>
      <c r="DKL107" s="81"/>
      <c r="DKM107" s="81"/>
      <c r="DKN107" s="81"/>
      <c r="DKO107" s="81"/>
      <c r="DKP107" s="81"/>
      <c r="DKQ107" s="81"/>
      <c r="DKR107" s="81"/>
      <c r="DKS107" s="81"/>
      <c r="DKT107" s="81"/>
      <c r="DKU107" s="81"/>
      <c r="DKV107" s="81"/>
      <c r="DKW107" s="81"/>
      <c r="DKX107" s="81"/>
      <c r="DKY107" s="81"/>
      <c r="DKZ107" s="81"/>
      <c r="DLA107" s="81"/>
      <c r="DLB107" s="81"/>
      <c r="DLC107" s="81"/>
      <c r="DLD107" s="81"/>
      <c r="DLE107" s="81"/>
      <c r="DLF107" s="81"/>
      <c r="DLG107" s="81"/>
      <c r="DLH107" s="81"/>
      <c r="DLI107" s="81"/>
      <c r="DLJ107" s="81"/>
      <c r="DLK107" s="81"/>
      <c r="DLL107" s="81"/>
      <c r="DLM107" s="81"/>
      <c r="DLN107" s="81"/>
      <c r="DLO107" s="81"/>
      <c r="DLP107" s="81"/>
      <c r="DLQ107" s="81"/>
      <c r="DLR107" s="81"/>
      <c r="DLS107" s="81"/>
      <c r="DLT107" s="81"/>
      <c r="DLU107" s="81"/>
      <c r="DLV107" s="81"/>
      <c r="DLW107" s="81"/>
      <c r="DLX107" s="81"/>
      <c r="DLY107" s="81"/>
      <c r="DLZ107" s="81"/>
      <c r="DMA107" s="81"/>
      <c r="DMB107" s="81"/>
      <c r="DMC107" s="81"/>
      <c r="DMD107" s="81"/>
      <c r="DME107" s="81"/>
      <c r="DMF107" s="81"/>
      <c r="DMG107" s="81"/>
      <c r="DMH107" s="81"/>
      <c r="DMI107" s="81"/>
      <c r="DMJ107" s="81"/>
      <c r="DMK107" s="81"/>
      <c r="DML107" s="81"/>
      <c r="DMM107" s="81"/>
      <c r="DMN107" s="81"/>
      <c r="DMO107" s="81"/>
      <c r="DMP107" s="81"/>
      <c r="DMQ107" s="81"/>
      <c r="DMR107" s="81"/>
      <c r="DMS107" s="81"/>
      <c r="DMT107" s="81"/>
      <c r="DMU107" s="81"/>
      <c r="DMV107" s="81"/>
      <c r="DMW107" s="81"/>
      <c r="DMX107" s="81"/>
      <c r="DMY107" s="81"/>
      <c r="DMZ107" s="81"/>
      <c r="DNA107" s="81"/>
      <c r="DNB107" s="81"/>
      <c r="DNC107" s="81"/>
      <c r="DND107" s="81"/>
      <c r="DNE107" s="81"/>
      <c r="DNF107" s="81"/>
      <c r="DNG107" s="81"/>
      <c r="DNH107" s="81"/>
      <c r="DNI107" s="81"/>
      <c r="DNJ107" s="81"/>
      <c r="DNK107" s="81"/>
      <c r="DNL107" s="81"/>
      <c r="DNM107" s="81"/>
      <c r="DNN107" s="81"/>
      <c r="DNO107" s="81"/>
      <c r="DNP107" s="81"/>
      <c r="DNQ107" s="81"/>
      <c r="DNR107" s="81"/>
      <c r="DNS107" s="81"/>
      <c r="DNT107" s="81"/>
      <c r="DNU107" s="81"/>
      <c r="DNV107" s="81"/>
      <c r="DNW107" s="81"/>
      <c r="DNX107" s="81"/>
      <c r="DNY107" s="81"/>
      <c r="DNZ107" s="81"/>
      <c r="DOA107" s="81"/>
      <c r="DOB107" s="81"/>
      <c r="DOC107" s="81"/>
      <c r="DOD107" s="81"/>
      <c r="DOE107" s="81"/>
      <c r="DOF107" s="81"/>
      <c r="DOG107" s="81"/>
      <c r="DOH107" s="81"/>
      <c r="DOI107" s="81"/>
      <c r="DOJ107" s="81"/>
      <c r="DOK107" s="81"/>
      <c r="DOL107" s="81"/>
      <c r="DOM107" s="81"/>
      <c r="DON107" s="81"/>
      <c r="DOO107" s="81"/>
      <c r="DOP107" s="81"/>
      <c r="DOQ107" s="81"/>
      <c r="DOR107" s="81"/>
      <c r="DOS107" s="81"/>
      <c r="DOT107" s="81"/>
      <c r="DOU107" s="81"/>
      <c r="DOV107" s="81"/>
      <c r="DOW107" s="81"/>
      <c r="DOX107" s="81"/>
      <c r="DOY107" s="81"/>
      <c r="DOZ107" s="81"/>
      <c r="DPA107" s="81"/>
      <c r="DPB107" s="81"/>
      <c r="DPC107" s="81"/>
      <c r="DPD107" s="81"/>
      <c r="DPE107" s="81"/>
      <c r="DPF107" s="81"/>
      <c r="DPG107" s="81"/>
      <c r="DPH107" s="81"/>
      <c r="DPI107" s="81"/>
      <c r="DPJ107" s="81"/>
      <c r="DPK107" s="81"/>
      <c r="DPL107" s="81"/>
      <c r="DPM107" s="81"/>
      <c r="DPN107" s="81"/>
      <c r="DPO107" s="81"/>
      <c r="DPP107" s="81"/>
      <c r="DPQ107" s="81"/>
      <c r="DPR107" s="81"/>
      <c r="DPS107" s="81"/>
      <c r="DPT107" s="81"/>
      <c r="DPU107" s="81"/>
      <c r="DPV107" s="81"/>
      <c r="DPW107" s="81"/>
      <c r="DPX107" s="81"/>
      <c r="DPY107" s="81"/>
      <c r="DPZ107" s="81"/>
      <c r="DQA107" s="81"/>
      <c r="DQB107" s="81"/>
      <c r="DQC107" s="81"/>
      <c r="DQD107" s="81"/>
      <c r="DQE107" s="81"/>
      <c r="DQF107" s="81"/>
      <c r="DQG107" s="81"/>
      <c r="DQH107" s="81"/>
      <c r="DQI107" s="81"/>
      <c r="DQJ107" s="81"/>
      <c r="DQK107" s="81"/>
      <c r="DQL107" s="81"/>
      <c r="DQM107" s="81"/>
      <c r="DQN107" s="81"/>
      <c r="DQO107" s="81"/>
      <c r="DQP107" s="81"/>
      <c r="DQQ107" s="81"/>
      <c r="DQR107" s="81"/>
      <c r="DQS107" s="81"/>
      <c r="DQT107" s="81"/>
      <c r="DQU107" s="81"/>
      <c r="DQV107" s="81"/>
      <c r="DQW107" s="81"/>
      <c r="DQX107" s="81"/>
      <c r="DQY107" s="81"/>
      <c r="DQZ107" s="81"/>
      <c r="DRA107" s="81"/>
      <c r="DRB107" s="81"/>
      <c r="DRC107" s="81"/>
      <c r="DRD107" s="81"/>
      <c r="DRE107" s="81"/>
      <c r="DRF107" s="81"/>
      <c r="DRG107" s="81"/>
      <c r="DRH107" s="81"/>
      <c r="DRI107" s="81"/>
      <c r="DRJ107" s="81"/>
      <c r="DRK107" s="81"/>
      <c r="DRL107" s="81"/>
      <c r="DRM107" s="81"/>
      <c r="DRN107" s="81"/>
      <c r="DRO107" s="81"/>
      <c r="DRP107" s="81"/>
      <c r="DRQ107" s="81"/>
      <c r="DRR107" s="81"/>
      <c r="DRS107" s="81"/>
      <c r="DRT107" s="81"/>
      <c r="DRU107" s="81"/>
      <c r="DRV107" s="81"/>
      <c r="DRW107" s="81"/>
      <c r="DRX107" s="81"/>
      <c r="DRY107" s="81"/>
      <c r="DRZ107" s="81"/>
      <c r="DSA107" s="81"/>
      <c r="DSB107" s="81"/>
      <c r="DSC107" s="81"/>
      <c r="DSD107" s="81"/>
      <c r="DSE107" s="81"/>
      <c r="DSF107" s="81"/>
      <c r="DSG107" s="81"/>
      <c r="DSH107" s="81"/>
      <c r="DSI107" s="81"/>
      <c r="DSJ107" s="81"/>
      <c r="DSK107" s="81"/>
      <c r="DSL107" s="81"/>
      <c r="DSM107" s="81"/>
      <c r="DSN107" s="81"/>
      <c r="DSO107" s="81"/>
      <c r="DSP107" s="81"/>
      <c r="DSQ107" s="81"/>
      <c r="DSR107" s="81"/>
      <c r="DSS107" s="81"/>
      <c r="DST107" s="81"/>
      <c r="DSU107" s="81"/>
      <c r="DSV107" s="81"/>
      <c r="DSW107" s="81"/>
      <c r="DSX107" s="81"/>
      <c r="DSY107" s="81"/>
      <c r="DSZ107" s="81"/>
      <c r="DTA107" s="81"/>
      <c r="DTB107" s="81"/>
      <c r="DTC107" s="81"/>
      <c r="DTD107" s="81"/>
      <c r="DTE107" s="81"/>
      <c r="DTF107" s="81"/>
      <c r="DTG107" s="81"/>
      <c r="DTH107" s="81"/>
      <c r="DTI107" s="81"/>
      <c r="DTJ107" s="81"/>
      <c r="DTK107" s="81"/>
      <c r="DTL107" s="81"/>
      <c r="DTM107" s="81"/>
      <c r="DTN107" s="81"/>
      <c r="DTO107" s="81"/>
      <c r="DTP107" s="81"/>
      <c r="DTQ107" s="81"/>
      <c r="DTR107" s="81"/>
      <c r="DTS107" s="81"/>
      <c r="DTT107" s="81"/>
      <c r="DTU107" s="81"/>
      <c r="DTV107" s="81"/>
      <c r="DTW107" s="81"/>
      <c r="DTX107" s="81"/>
      <c r="DTY107" s="81"/>
      <c r="DTZ107" s="81"/>
      <c r="DUA107" s="81"/>
      <c r="DUB107" s="81"/>
      <c r="DUC107" s="81"/>
      <c r="DUD107" s="81"/>
      <c r="DUE107" s="81"/>
      <c r="DUF107" s="81"/>
      <c r="DUG107" s="81"/>
      <c r="DUH107" s="81"/>
      <c r="DUI107" s="81"/>
      <c r="DUJ107" s="81"/>
      <c r="DUK107" s="81"/>
      <c r="DUL107" s="81"/>
      <c r="DUM107" s="81"/>
      <c r="DUN107" s="81"/>
      <c r="DUO107" s="81"/>
      <c r="DUP107" s="81"/>
      <c r="DUQ107" s="81"/>
      <c r="DUR107" s="81"/>
      <c r="DUS107" s="81"/>
      <c r="DUT107" s="81"/>
      <c r="DUU107" s="81"/>
      <c r="DUV107" s="81"/>
      <c r="DUW107" s="81"/>
      <c r="DUX107" s="81"/>
      <c r="DUY107" s="81"/>
      <c r="DUZ107" s="81"/>
      <c r="DVA107" s="81"/>
      <c r="DVB107" s="81"/>
      <c r="DVC107" s="81"/>
      <c r="DVD107" s="81"/>
      <c r="DVE107" s="81"/>
      <c r="DVF107" s="81"/>
      <c r="DVG107" s="81"/>
      <c r="DVH107" s="81"/>
      <c r="DVI107" s="81"/>
      <c r="DVJ107" s="81"/>
      <c r="DVK107" s="81"/>
      <c r="DVL107" s="81"/>
      <c r="DVM107" s="81"/>
      <c r="DVN107" s="81"/>
      <c r="DVO107" s="81"/>
      <c r="DVP107" s="81"/>
      <c r="DVQ107" s="81"/>
      <c r="DVR107" s="81"/>
      <c r="DVS107" s="81"/>
      <c r="DVT107" s="81"/>
      <c r="DVU107" s="81"/>
      <c r="DVV107" s="81"/>
      <c r="DVW107" s="81"/>
      <c r="DVX107" s="81"/>
      <c r="DVY107" s="81"/>
      <c r="DVZ107" s="81"/>
      <c r="DWA107" s="81"/>
      <c r="DWB107" s="81"/>
      <c r="DWC107" s="81"/>
      <c r="DWD107" s="81"/>
      <c r="DWE107" s="81"/>
      <c r="DWF107" s="81"/>
      <c r="DWG107" s="81"/>
      <c r="DWH107" s="81"/>
      <c r="DWI107" s="81"/>
      <c r="DWJ107" s="81"/>
      <c r="DWK107" s="81"/>
      <c r="DWL107" s="81"/>
      <c r="DWM107" s="81"/>
      <c r="DWN107" s="81"/>
      <c r="DWO107" s="81"/>
      <c r="DWP107" s="81"/>
      <c r="DWQ107" s="81"/>
      <c r="DWR107" s="81"/>
      <c r="DWS107" s="81"/>
      <c r="DWT107" s="81"/>
      <c r="DWU107" s="81"/>
      <c r="DWV107" s="81"/>
      <c r="DWW107" s="81"/>
      <c r="DWX107" s="81"/>
      <c r="DWY107" s="81"/>
      <c r="DWZ107" s="81"/>
      <c r="DXA107" s="81"/>
      <c r="DXB107" s="81"/>
      <c r="DXC107" s="81"/>
      <c r="DXD107" s="81"/>
      <c r="DXE107" s="81"/>
      <c r="DXF107" s="81"/>
      <c r="DXG107" s="81"/>
      <c r="DXH107" s="81"/>
      <c r="DXI107" s="81"/>
      <c r="DXJ107" s="81"/>
      <c r="DXK107" s="81"/>
      <c r="DXL107" s="81"/>
      <c r="DXM107" s="81"/>
      <c r="DXN107" s="81"/>
      <c r="DXO107" s="81"/>
      <c r="DXP107" s="81"/>
      <c r="DXQ107" s="81"/>
      <c r="DXR107" s="81"/>
      <c r="DXS107" s="81"/>
      <c r="DXT107" s="81"/>
      <c r="DXU107" s="81"/>
      <c r="DXV107" s="81"/>
      <c r="DXW107" s="81"/>
      <c r="DXX107" s="81"/>
      <c r="DXY107" s="81"/>
      <c r="DXZ107" s="81"/>
      <c r="DYA107" s="81"/>
      <c r="DYB107" s="81"/>
      <c r="DYC107" s="81"/>
      <c r="DYD107" s="81"/>
      <c r="DYE107" s="81"/>
      <c r="DYF107" s="81"/>
      <c r="DYG107" s="81"/>
      <c r="DYH107" s="81"/>
      <c r="DYI107" s="81"/>
      <c r="DYJ107" s="81"/>
      <c r="DYK107" s="81"/>
      <c r="DYL107" s="81"/>
      <c r="DYM107" s="81"/>
      <c r="DYN107" s="81"/>
      <c r="DYO107" s="81"/>
      <c r="DYP107" s="81"/>
      <c r="DYQ107" s="81"/>
      <c r="DYR107" s="81"/>
      <c r="DYS107" s="81"/>
      <c r="DYT107" s="81"/>
      <c r="DYU107" s="81"/>
      <c r="DYV107" s="81"/>
      <c r="DYW107" s="81"/>
      <c r="DYX107" s="81"/>
      <c r="DYY107" s="81"/>
      <c r="DYZ107" s="81"/>
      <c r="DZA107" s="81"/>
      <c r="DZB107" s="81"/>
      <c r="DZC107" s="81"/>
      <c r="DZD107" s="81"/>
      <c r="DZE107" s="81"/>
      <c r="DZF107" s="81"/>
      <c r="DZG107" s="81"/>
      <c r="DZH107" s="81"/>
      <c r="DZI107" s="81"/>
      <c r="DZJ107" s="81"/>
      <c r="DZK107" s="81"/>
      <c r="DZL107" s="81"/>
      <c r="DZM107" s="81"/>
      <c r="DZN107" s="81"/>
      <c r="DZO107" s="81"/>
      <c r="DZP107" s="81"/>
      <c r="DZQ107" s="81"/>
      <c r="DZR107" s="81"/>
      <c r="DZS107" s="81"/>
      <c r="DZT107" s="81"/>
      <c r="DZU107" s="81"/>
      <c r="DZV107" s="81"/>
      <c r="DZW107" s="81"/>
      <c r="DZX107" s="81"/>
      <c r="DZY107" s="81"/>
      <c r="DZZ107" s="81"/>
      <c r="EAA107" s="81"/>
      <c r="EAB107" s="81"/>
      <c r="EAC107" s="81"/>
      <c r="EAD107" s="81"/>
      <c r="EAE107" s="81"/>
      <c r="EAF107" s="81"/>
      <c r="EAG107" s="81"/>
      <c r="EAH107" s="81"/>
      <c r="EAI107" s="81"/>
      <c r="EAJ107" s="81"/>
      <c r="EAK107" s="81"/>
      <c r="EAL107" s="81"/>
      <c r="EAM107" s="81"/>
      <c r="EAN107" s="81"/>
      <c r="EAO107" s="81"/>
      <c r="EAP107" s="81"/>
      <c r="EAQ107" s="81"/>
      <c r="EAR107" s="81"/>
      <c r="EAS107" s="81"/>
      <c r="EAT107" s="81"/>
      <c r="EAU107" s="81"/>
      <c r="EAV107" s="81"/>
      <c r="EAW107" s="81"/>
      <c r="EAX107" s="81"/>
      <c r="EAY107" s="81"/>
      <c r="EAZ107" s="81"/>
      <c r="EBA107" s="81"/>
      <c r="EBB107" s="81"/>
      <c r="EBC107" s="81"/>
      <c r="EBD107" s="81"/>
      <c r="EBE107" s="81"/>
      <c r="EBF107" s="81"/>
      <c r="EBG107" s="81"/>
      <c r="EBH107" s="81"/>
      <c r="EBI107" s="81"/>
      <c r="EBJ107" s="81"/>
      <c r="EBK107" s="81"/>
      <c r="EBL107" s="81"/>
      <c r="EBM107" s="81"/>
      <c r="EBN107" s="81"/>
      <c r="EBO107" s="81"/>
      <c r="EBP107" s="81"/>
      <c r="EBQ107" s="81"/>
      <c r="EBR107" s="81"/>
      <c r="EBS107" s="81"/>
      <c r="EBT107" s="81"/>
      <c r="EBU107" s="81"/>
      <c r="EBV107" s="81"/>
      <c r="EBW107" s="81"/>
      <c r="EBX107" s="81"/>
      <c r="EBY107" s="81"/>
      <c r="EBZ107" s="81"/>
      <c r="ECA107" s="81"/>
      <c r="ECB107" s="81"/>
      <c r="ECC107" s="81"/>
      <c r="ECD107" s="81"/>
      <c r="ECE107" s="81"/>
      <c r="ECF107" s="81"/>
      <c r="ECG107" s="81"/>
      <c r="ECH107" s="81"/>
      <c r="ECI107" s="81"/>
      <c r="ECJ107" s="81"/>
      <c r="ECK107" s="81"/>
      <c r="ECL107" s="81"/>
      <c r="ECM107" s="81"/>
      <c r="ECN107" s="81"/>
      <c r="ECO107" s="81"/>
      <c r="ECP107" s="81"/>
      <c r="ECQ107" s="81"/>
      <c r="ECR107" s="81"/>
      <c r="ECS107" s="81"/>
      <c r="ECT107" s="81"/>
      <c r="ECU107" s="81"/>
      <c r="ECV107" s="81"/>
      <c r="ECW107" s="81"/>
      <c r="ECX107" s="81"/>
      <c r="ECY107" s="81"/>
      <c r="ECZ107" s="81"/>
      <c r="EDA107" s="81"/>
      <c r="EDB107" s="81"/>
      <c r="EDC107" s="81"/>
      <c r="EDD107" s="81"/>
      <c r="EDE107" s="81"/>
      <c r="EDF107" s="81"/>
      <c r="EDG107" s="81"/>
      <c r="EDH107" s="81"/>
      <c r="EDI107" s="81"/>
      <c r="EDJ107" s="81"/>
      <c r="EDK107" s="81"/>
      <c r="EDL107" s="81"/>
      <c r="EDM107" s="81"/>
      <c r="EDN107" s="81"/>
      <c r="EDO107" s="81"/>
      <c r="EDP107" s="81"/>
      <c r="EDQ107" s="81"/>
      <c r="EDR107" s="81"/>
      <c r="EDS107" s="81"/>
      <c r="EDT107" s="81"/>
      <c r="EDU107" s="81"/>
      <c r="EDV107" s="81"/>
      <c r="EDW107" s="81"/>
      <c r="EDX107" s="81"/>
      <c r="EDY107" s="81"/>
      <c r="EDZ107" s="81"/>
      <c r="EEA107" s="81"/>
      <c r="EEB107" s="81"/>
      <c r="EEC107" s="81"/>
      <c r="EED107" s="81"/>
      <c r="EEE107" s="81"/>
      <c r="EEF107" s="81"/>
      <c r="EEG107" s="81"/>
      <c r="EEH107" s="81"/>
      <c r="EEI107" s="81"/>
      <c r="EEJ107" s="81"/>
      <c r="EEK107" s="81"/>
      <c r="EEL107" s="81"/>
      <c r="EEM107" s="81"/>
      <c r="EEN107" s="81"/>
      <c r="EEO107" s="81"/>
      <c r="EEP107" s="81"/>
      <c r="EEQ107" s="81"/>
      <c r="EER107" s="81"/>
      <c r="EES107" s="81"/>
      <c r="EET107" s="81"/>
      <c r="EEU107" s="81"/>
      <c r="EEV107" s="81"/>
      <c r="EEW107" s="81"/>
      <c r="EEX107" s="81"/>
      <c r="EEY107" s="81"/>
      <c r="EEZ107" s="81"/>
      <c r="EFA107" s="81"/>
      <c r="EFB107" s="81"/>
      <c r="EFC107" s="81"/>
      <c r="EFD107" s="81"/>
      <c r="EFE107" s="81"/>
      <c r="EFF107" s="81"/>
      <c r="EFG107" s="81"/>
      <c r="EFH107" s="81"/>
      <c r="EFI107" s="81"/>
      <c r="EFJ107" s="81"/>
      <c r="EFK107" s="81"/>
      <c r="EFL107" s="81"/>
      <c r="EFM107" s="81"/>
      <c r="EFN107" s="81"/>
      <c r="EFO107" s="81"/>
      <c r="EFP107" s="81"/>
      <c r="EFQ107" s="81"/>
      <c r="EFR107" s="81"/>
      <c r="EFS107" s="81"/>
      <c r="EFT107" s="81"/>
      <c r="EFU107" s="81"/>
      <c r="EFV107" s="81"/>
      <c r="EFW107" s="81"/>
      <c r="EFX107" s="81"/>
      <c r="EFY107" s="81"/>
      <c r="EFZ107" s="81"/>
      <c r="EGA107" s="81"/>
      <c r="EGB107" s="81"/>
      <c r="EGC107" s="81"/>
      <c r="EGD107" s="81"/>
      <c r="EGE107" s="81"/>
      <c r="EGF107" s="81"/>
      <c r="EGG107" s="81"/>
      <c r="EGH107" s="81"/>
      <c r="EGI107" s="81"/>
      <c r="EGJ107" s="81"/>
      <c r="EGK107" s="81"/>
      <c r="EGL107" s="81"/>
      <c r="EGM107" s="81"/>
      <c r="EGN107" s="81"/>
      <c r="EGO107" s="81"/>
      <c r="EGP107" s="81"/>
      <c r="EGQ107" s="81"/>
      <c r="EGR107" s="81"/>
      <c r="EGS107" s="81"/>
      <c r="EGT107" s="81"/>
      <c r="EGU107" s="81"/>
      <c r="EGV107" s="81"/>
      <c r="EGW107" s="81"/>
      <c r="EGX107" s="81"/>
      <c r="EGY107" s="81"/>
      <c r="EGZ107" s="81"/>
      <c r="EHA107" s="81"/>
      <c r="EHB107" s="81"/>
      <c r="EHC107" s="81"/>
      <c r="EHD107" s="81"/>
      <c r="EHE107" s="81"/>
      <c r="EHF107" s="81"/>
      <c r="EHG107" s="81"/>
      <c r="EHH107" s="81"/>
      <c r="EHI107" s="81"/>
      <c r="EHJ107" s="81"/>
      <c r="EHK107" s="81"/>
      <c r="EHL107" s="81"/>
      <c r="EHM107" s="81"/>
      <c r="EHN107" s="81"/>
      <c r="EHO107" s="81"/>
      <c r="EHP107" s="81"/>
      <c r="EHQ107" s="81"/>
      <c r="EHR107" s="81"/>
      <c r="EHS107" s="81"/>
      <c r="EHT107" s="81"/>
      <c r="EHU107" s="81"/>
      <c r="EHV107" s="81"/>
      <c r="EHW107" s="81"/>
      <c r="EHX107" s="81"/>
      <c r="EHY107" s="81"/>
      <c r="EHZ107" s="81"/>
      <c r="EIA107" s="81"/>
      <c r="EIB107" s="81"/>
      <c r="EIC107" s="81"/>
      <c r="EID107" s="81"/>
      <c r="EIE107" s="81"/>
      <c r="EIF107" s="81"/>
      <c r="EIG107" s="81"/>
      <c r="EIH107" s="81"/>
      <c r="EII107" s="81"/>
      <c r="EIJ107" s="81"/>
      <c r="EIK107" s="81"/>
      <c r="EIL107" s="81"/>
      <c r="EIM107" s="81"/>
      <c r="EIN107" s="81"/>
      <c r="EIO107" s="81"/>
      <c r="EIP107" s="81"/>
      <c r="EIQ107" s="81"/>
      <c r="EIR107" s="81"/>
      <c r="EIS107" s="81"/>
      <c r="EIT107" s="81"/>
      <c r="EIU107" s="81"/>
      <c r="EIV107" s="81"/>
      <c r="EIW107" s="81"/>
      <c r="EIX107" s="81"/>
      <c r="EIY107" s="81"/>
      <c r="EIZ107" s="81"/>
      <c r="EJA107" s="81"/>
      <c r="EJB107" s="81"/>
      <c r="EJC107" s="81"/>
      <c r="EJD107" s="81"/>
      <c r="EJE107" s="81"/>
      <c r="EJF107" s="81"/>
      <c r="EJG107" s="81"/>
      <c r="EJH107" s="81"/>
      <c r="EJI107" s="81"/>
      <c r="EJJ107" s="81"/>
      <c r="EJK107" s="81"/>
      <c r="EJL107" s="81"/>
      <c r="EJM107" s="81"/>
      <c r="EJN107" s="81"/>
      <c r="EJO107" s="81"/>
      <c r="EJP107" s="81"/>
      <c r="EJQ107" s="81"/>
      <c r="EJR107" s="81"/>
      <c r="EJS107" s="81"/>
      <c r="EJT107" s="81"/>
      <c r="EJU107" s="81"/>
      <c r="EJV107" s="81"/>
      <c r="EJW107" s="81"/>
      <c r="EJX107" s="81"/>
      <c r="EJY107" s="81"/>
      <c r="EJZ107" s="81"/>
      <c r="EKA107" s="81"/>
      <c r="EKB107" s="81"/>
      <c r="EKC107" s="81"/>
      <c r="EKD107" s="81"/>
      <c r="EKE107" s="81"/>
      <c r="EKF107" s="81"/>
      <c r="EKG107" s="81"/>
      <c r="EKH107" s="81"/>
      <c r="EKI107" s="81"/>
      <c r="EKJ107" s="81"/>
      <c r="EKK107" s="81"/>
      <c r="EKL107" s="81"/>
      <c r="EKM107" s="81"/>
      <c r="EKN107" s="81"/>
      <c r="EKO107" s="81"/>
      <c r="EKP107" s="81"/>
      <c r="EKQ107" s="81"/>
      <c r="EKR107" s="81"/>
      <c r="EKS107" s="81"/>
      <c r="EKT107" s="81"/>
      <c r="EKU107" s="81"/>
      <c r="EKV107" s="81"/>
      <c r="EKW107" s="81"/>
      <c r="EKX107" s="81"/>
      <c r="EKY107" s="81"/>
      <c r="EKZ107" s="81"/>
      <c r="ELA107" s="81"/>
      <c r="ELB107" s="81"/>
      <c r="ELC107" s="81"/>
      <c r="ELD107" s="81"/>
      <c r="ELE107" s="81"/>
      <c r="ELF107" s="81"/>
      <c r="ELG107" s="81"/>
      <c r="ELH107" s="81"/>
      <c r="ELI107" s="81"/>
      <c r="ELJ107" s="81"/>
      <c r="ELK107" s="81"/>
      <c r="ELL107" s="81"/>
      <c r="ELM107" s="81"/>
      <c r="ELN107" s="81"/>
      <c r="ELO107" s="81"/>
      <c r="ELP107" s="81"/>
      <c r="ELQ107" s="81"/>
      <c r="ELR107" s="81"/>
      <c r="ELS107" s="81"/>
      <c r="ELT107" s="81"/>
      <c r="ELU107" s="81"/>
      <c r="ELV107" s="81"/>
      <c r="ELW107" s="81"/>
      <c r="ELX107" s="81"/>
      <c r="ELY107" s="81"/>
      <c r="ELZ107" s="81"/>
      <c r="EMA107" s="81"/>
      <c r="EMB107" s="81"/>
      <c r="EMC107" s="81"/>
      <c r="EMD107" s="81"/>
      <c r="EME107" s="81"/>
      <c r="EMF107" s="81"/>
      <c r="EMG107" s="81"/>
      <c r="EMH107" s="81"/>
      <c r="EMI107" s="81"/>
      <c r="EMJ107" s="81"/>
      <c r="EMK107" s="81"/>
      <c r="EML107" s="81"/>
      <c r="EMM107" s="81"/>
      <c r="EMN107" s="81"/>
      <c r="EMO107" s="81"/>
      <c r="EMP107" s="81"/>
      <c r="EMQ107" s="81"/>
      <c r="EMR107" s="81"/>
      <c r="EMS107" s="81"/>
      <c r="EMT107" s="81"/>
      <c r="EMU107" s="81"/>
      <c r="EMV107" s="81"/>
      <c r="EMW107" s="81"/>
      <c r="EMX107" s="81"/>
      <c r="EMY107" s="81"/>
      <c r="EMZ107" s="81"/>
      <c r="ENA107" s="81"/>
      <c r="ENB107" s="81"/>
      <c r="ENC107" s="81"/>
      <c r="END107" s="81"/>
      <c r="ENE107" s="81"/>
      <c r="ENF107" s="81"/>
      <c r="ENG107" s="81"/>
      <c r="ENH107" s="81"/>
      <c r="ENI107" s="81"/>
      <c r="ENJ107" s="81"/>
      <c r="ENK107" s="81"/>
      <c r="ENL107" s="81"/>
      <c r="ENM107" s="81"/>
      <c r="ENN107" s="81"/>
      <c r="ENO107" s="81"/>
      <c r="ENP107" s="81"/>
      <c r="ENQ107" s="81"/>
      <c r="ENR107" s="81"/>
      <c r="ENS107" s="81"/>
      <c r="ENT107" s="81"/>
      <c r="ENU107" s="81"/>
      <c r="ENV107" s="81"/>
      <c r="ENW107" s="81"/>
      <c r="ENX107" s="81"/>
      <c r="ENY107" s="81"/>
      <c r="ENZ107" s="81"/>
      <c r="EOA107" s="81"/>
      <c r="EOB107" s="81"/>
      <c r="EOC107" s="81"/>
      <c r="EOD107" s="81"/>
      <c r="EOE107" s="81"/>
      <c r="EOF107" s="81"/>
      <c r="EOG107" s="81"/>
      <c r="EOH107" s="81"/>
      <c r="EOI107" s="81"/>
      <c r="EOJ107" s="81"/>
      <c r="EOK107" s="81"/>
      <c r="EOL107" s="81"/>
      <c r="EOM107" s="81"/>
      <c r="EON107" s="81"/>
      <c r="EOO107" s="81"/>
      <c r="EOP107" s="81"/>
      <c r="EOQ107" s="81"/>
      <c r="EOR107" s="81"/>
      <c r="EOS107" s="81"/>
      <c r="EOT107" s="81"/>
      <c r="EOU107" s="81"/>
      <c r="EOV107" s="81"/>
      <c r="EOW107" s="81"/>
      <c r="EOX107" s="81"/>
      <c r="EOY107" s="81"/>
      <c r="EOZ107" s="81"/>
      <c r="EPA107" s="81"/>
      <c r="EPB107" s="81"/>
      <c r="EPC107" s="81"/>
      <c r="EPD107" s="81"/>
      <c r="EPE107" s="81"/>
      <c r="EPF107" s="81"/>
      <c r="EPG107" s="81"/>
      <c r="EPH107" s="81"/>
      <c r="EPI107" s="81"/>
      <c r="EPJ107" s="81"/>
      <c r="EPK107" s="81"/>
      <c r="EPL107" s="81"/>
      <c r="EPM107" s="81"/>
      <c r="EPN107" s="81"/>
      <c r="EPO107" s="81"/>
      <c r="EPP107" s="81"/>
      <c r="EPQ107" s="81"/>
      <c r="EPR107" s="81"/>
      <c r="EPS107" s="81"/>
      <c r="EPT107" s="81"/>
      <c r="EPU107" s="81"/>
      <c r="EPV107" s="81"/>
      <c r="EPW107" s="81"/>
      <c r="EPX107" s="81"/>
      <c r="EPY107" s="81"/>
      <c r="EPZ107" s="81"/>
      <c r="EQA107" s="81"/>
      <c r="EQB107" s="81"/>
      <c r="EQC107" s="81"/>
      <c r="EQD107" s="81"/>
      <c r="EQE107" s="81"/>
      <c r="EQF107" s="81"/>
      <c r="EQG107" s="81"/>
      <c r="EQH107" s="81"/>
      <c r="EQI107" s="81"/>
      <c r="EQJ107" s="81"/>
      <c r="EQK107" s="81"/>
      <c r="EQL107" s="81"/>
      <c r="EQM107" s="81"/>
      <c r="EQN107" s="81"/>
      <c r="EQO107" s="81"/>
      <c r="EQP107" s="81"/>
      <c r="EQQ107" s="81"/>
      <c r="EQR107" s="81"/>
      <c r="EQS107" s="81"/>
      <c r="EQT107" s="81"/>
      <c r="EQU107" s="81"/>
      <c r="EQV107" s="81"/>
      <c r="EQW107" s="81"/>
      <c r="EQX107" s="81"/>
      <c r="EQY107" s="81"/>
      <c r="EQZ107" s="81"/>
      <c r="ERA107" s="81"/>
      <c r="ERB107" s="81"/>
      <c r="ERC107" s="81"/>
      <c r="ERD107" s="81"/>
      <c r="ERE107" s="81"/>
      <c r="ERF107" s="81"/>
      <c r="ERG107" s="81"/>
      <c r="ERH107" s="81"/>
      <c r="ERI107" s="81"/>
      <c r="ERJ107" s="81"/>
      <c r="ERK107" s="81"/>
      <c r="ERL107" s="81"/>
      <c r="ERM107" s="81"/>
      <c r="ERN107" s="81"/>
      <c r="ERO107" s="81"/>
      <c r="ERP107" s="81"/>
      <c r="ERQ107" s="81"/>
      <c r="ERR107" s="81"/>
      <c r="ERS107" s="81"/>
      <c r="ERT107" s="81"/>
      <c r="ERU107" s="81"/>
      <c r="ERV107" s="81"/>
      <c r="ERW107" s="81"/>
      <c r="ERX107" s="81"/>
      <c r="ERY107" s="81"/>
      <c r="ERZ107" s="81"/>
      <c r="ESA107" s="81"/>
      <c r="ESB107" s="81"/>
      <c r="ESC107" s="81"/>
      <c r="ESD107" s="81"/>
      <c r="ESE107" s="81"/>
      <c r="ESF107" s="81"/>
      <c r="ESG107" s="81"/>
      <c r="ESH107" s="81"/>
      <c r="ESI107" s="81"/>
      <c r="ESJ107" s="81"/>
      <c r="ESK107" s="81"/>
      <c r="ESL107" s="81"/>
      <c r="ESM107" s="81"/>
      <c r="ESN107" s="81"/>
      <c r="ESO107" s="81"/>
      <c r="ESP107" s="81"/>
      <c r="ESQ107" s="81"/>
      <c r="ESR107" s="81"/>
      <c r="ESS107" s="81"/>
      <c r="EST107" s="81"/>
      <c r="ESU107" s="81"/>
      <c r="ESV107" s="81"/>
      <c r="ESW107" s="81"/>
      <c r="ESX107" s="81"/>
      <c r="ESY107" s="81"/>
      <c r="ESZ107" s="81"/>
      <c r="ETA107" s="81"/>
      <c r="ETB107" s="81"/>
      <c r="ETC107" s="81"/>
      <c r="ETD107" s="81"/>
      <c r="ETE107" s="81"/>
      <c r="ETF107" s="81"/>
      <c r="ETG107" s="81"/>
      <c r="ETH107" s="81"/>
      <c r="ETI107" s="81"/>
      <c r="ETJ107" s="81"/>
      <c r="ETK107" s="81"/>
      <c r="ETL107" s="81"/>
      <c r="ETM107" s="81"/>
      <c r="ETN107" s="81"/>
      <c r="ETO107" s="81"/>
      <c r="ETP107" s="81"/>
      <c r="ETQ107" s="81"/>
      <c r="ETR107" s="81"/>
      <c r="ETS107" s="81"/>
      <c r="ETT107" s="81"/>
      <c r="ETU107" s="81"/>
      <c r="ETV107" s="81"/>
      <c r="ETW107" s="81"/>
      <c r="ETX107" s="81"/>
      <c r="ETY107" s="81"/>
      <c r="ETZ107" s="81"/>
      <c r="EUA107" s="81"/>
      <c r="EUB107" s="81"/>
      <c r="EUC107" s="81"/>
      <c r="EUD107" s="81"/>
      <c r="EUE107" s="81"/>
      <c r="EUF107" s="81"/>
      <c r="EUG107" s="81"/>
      <c r="EUH107" s="81"/>
      <c r="EUI107" s="81"/>
      <c r="EUJ107" s="81"/>
      <c r="EUK107" s="81"/>
      <c r="EUL107" s="81"/>
      <c r="EUM107" s="81"/>
      <c r="EUN107" s="81"/>
      <c r="EUO107" s="81"/>
      <c r="EUP107" s="81"/>
      <c r="EUQ107" s="81"/>
      <c r="EUR107" s="81"/>
      <c r="EUS107" s="81"/>
      <c r="EUT107" s="81"/>
      <c r="EUU107" s="81"/>
      <c r="EUV107" s="81"/>
      <c r="EUW107" s="81"/>
      <c r="EUX107" s="81"/>
      <c r="EUY107" s="81"/>
      <c r="EUZ107" s="81"/>
      <c r="EVA107" s="81"/>
      <c r="EVB107" s="81"/>
      <c r="EVC107" s="81"/>
      <c r="EVD107" s="81"/>
      <c r="EVE107" s="81"/>
      <c r="EVF107" s="81"/>
      <c r="EVG107" s="81"/>
      <c r="EVH107" s="81"/>
      <c r="EVI107" s="81"/>
      <c r="EVJ107" s="81"/>
      <c r="EVK107" s="81"/>
      <c r="EVL107" s="81"/>
      <c r="EVM107" s="81"/>
      <c r="EVN107" s="81"/>
      <c r="EVO107" s="81"/>
      <c r="EVP107" s="81"/>
      <c r="EVQ107" s="81"/>
      <c r="EVR107" s="81"/>
      <c r="EVS107" s="81"/>
      <c r="EVT107" s="81"/>
      <c r="EVU107" s="81"/>
      <c r="EVV107" s="81"/>
      <c r="EVW107" s="81"/>
      <c r="EVX107" s="81"/>
      <c r="EVY107" s="81"/>
      <c r="EVZ107" s="81"/>
      <c r="EWA107" s="81"/>
      <c r="EWB107" s="81"/>
      <c r="EWC107" s="81"/>
      <c r="EWD107" s="81"/>
      <c r="EWE107" s="81"/>
      <c r="EWF107" s="81"/>
      <c r="EWG107" s="81"/>
      <c r="EWH107" s="81"/>
      <c r="EWI107" s="81"/>
      <c r="EWJ107" s="81"/>
      <c r="EWK107" s="81"/>
      <c r="EWL107" s="81"/>
      <c r="EWM107" s="81"/>
      <c r="EWN107" s="81"/>
      <c r="EWO107" s="81"/>
      <c r="EWP107" s="81"/>
      <c r="EWQ107" s="81"/>
      <c r="EWR107" s="81"/>
      <c r="EWS107" s="81"/>
      <c r="EWT107" s="81"/>
      <c r="EWU107" s="81"/>
      <c r="EWV107" s="81"/>
      <c r="EWW107" s="81"/>
      <c r="EWX107" s="81"/>
      <c r="EWY107" s="81"/>
      <c r="EWZ107" s="81"/>
      <c r="EXA107" s="81"/>
      <c r="EXB107" s="81"/>
      <c r="EXC107" s="81"/>
      <c r="EXD107" s="81"/>
      <c r="EXE107" s="81"/>
      <c r="EXF107" s="81"/>
      <c r="EXG107" s="81"/>
      <c r="EXH107" s="81"/>
      <c r="EXI107" s="81"/>
      <c r="EXJ107" s="81"/>
      <c r="EXK107" s="81"/>
      <c r="EXL107" s="81"/>
      <c r="EXM107" s="81"/>
      <c r="EXN107" s="81"/>
      <c r="EXO107" s="81"/>
      <c r="EXP107" s="81"/>
      <c r="EXQ107" s="81"/>
      <c r="EXR107" s="81"/>
      <c r="EXS107" s="81"/>
      <c r="EXT107" s="81"/>
      <c r="EXU107" s="81"/>
      <c r="EXV107" s="81"/>
      <c r="EXW107" s="81"/>
      <c r="EXX107" s="81"/>
      <c r="EXY107" s="81"/>
      <c r="EXZ107" s="81"/>
      <c r="EYA107" s="81"/>
      <c r="EYB107" s="81"/>
      <c r="EYC107" s="81"/>
      <c r="EYD107" s="81"/>
      <c r="EYE107" s="81"/>
      <c r="EYF107" s="81"/>
      <c r="EYG107" s="81"/>
      <c r="EYH107" s="81"/>
      <c r="EYI107" s="81"/>
      <c r="EYJ107" s="81"/>
      <c r="EYK107" s="81"/>
      <c r="EYL107" s="81"/>
      <c r="EYM107" s="81"/>
      <c r="EYN107" s="81"/>
      <c r="EYO107" s="81"/>
      <c r="EYP107" s="81"/>
      <c r="EYQ107" s="81"/>
      <c r="EYR107" s="81"/>
      <c r="EYS107" s="81"/>
      <c r="EYT107" s="81"/>
      <c r="EYU107" s="81"/>
      <c r="EYV107" s="81"/>
      <c r="EYW107" s="81"/>
      <c r="EYX107" s="81"/>
      <c r="EYY107" s="81"/>
      <c r="EYZ107" s="81"/>
      <c r="EZA107" s="81"/>
      <c r="EZB107" s="81"/>
      <c r="EZC107" s="81"/>
      <c r="EZD107" s="81"/>
      <c r="EZE107" s="81"/>
      <c r="EZF107" s="81"/>
      <c r="EZG107" s="81"/>
      <c r="EZH107" s="81"/>
      <c r="EZI107" s="81"/>
      <c r="EZJ107" s="81"/>
      <c r="EZK107" s="81"/>
      <c r="EZL107" s="81"/>
      <c r="EZM107" s="81"/>
      <c r="EZN107" s="81"/>
      <c r="EZO107" s="81"/>
      <c r="EZP107" s="81"/>
      <c r="EZQ107" s="81"/>
      <c r="EZR107" s="81"/>
      <c r="EZS107" s="81"/>
      <c r="EZT107" s="81"/>
      <c r="EZU107" s="81"/>
      <c r="EZV107" s="81"/>
      <c r="EZW107" s="81"/>
      <c r="EZX107" s="81"/>
      <c r="EZY107" s="81"/>
      <c r="EZZ107" s="81"/>
      <c r="FAA107" s="81"/>
      <c r="FAB107" s="81"/>
      <c r="FAC107" s="81"/>
      <c r="FAD107" s="81"/>
      <c r="FAE107" s="81"/>
      <c r="FAF107" s="81"/>
      <c r="FAG107" s="81"/>
      <c r="FAH107" s="81"/>
      <c r="FAI107" s="81"/>
      <c r="FAJ107" s="81"/>
      <c r="FAK107" s="81"/>
      <c r="FAL107" s="81"/>
      <c r="FAM107" s="81"/>
      <c r="FAN107" s="81"/>
      <c r="FAO107" s="81"/>
      <c r="FAP107" s="81"/>
      <c r="FAQ107" s="81"/>
      <c r="FAR107" s="81"/>
      <c r="FAS107" s="81"/>
      <c r="FAT107" s="81"/>
      <c r="FAU107" s="81"/>
      <c r="FAV107" s="81"/>
      <c r="FAW107" s="81"/>
      <c r="FAX107" s="81"/>
      <c r="FAY107" s="81"/>
      <c r="FAZ107" s="81"/>
      <c r="FBA107" s="81"/>
      <c r="FBB107" s="81"/>
      <c r="FBC107" s="81"/>
      <c r="FBD107" s="81"/>
      <c r="FBE107" s="81"/>
      <c r="FBF107" s="81"/>
      <c r="FBG107" s="81"/>
      <c r="FBH107" s="81"/>
      <c r="FBI107" s="81"/>
      <c r="FBJ107" s="81"/>
      <c r="FBK107" s="81"/>
      <c r="FBL107" s="81"/>
      <c r="FBM107" s="81"/>
      <c r="FBN107" s="81"/>
      <c r="FBO107" s="81"/>
      <c r="FBP107" s="81"/>
      <c r="FBQ107" s="81"/>
      <c r="FBR107" s="81"/>
      <c r="FBS107" s="81"/>
      <c r="FBT107" s="81"/>
      <c r="FBU107" s="81"/>
      <c r="FBV107" s="81"/>
      <c r="FBW107" s="81"/>
      <c r="FBX107" s="81"/>
      <c r="FBY107" s="81"/>
      <c r="FBZ107" s="81"/>
      <c r="FCA107" s="81"/>
      <c r="FCB107" s="81"/>
      <c r="FCC107" s="81"/>
      <c r="FCD107" s="81"/>
      <c r="FCE107" s="81"/>
      <c r="FCF107" s="81"/>
      <c r="FCG107" s="81"/>
      <c r="FCH107" s="81"/>
      <c r="FCI107" s="81"/>
      <c r="FCJ107" s="81"/>
      <c r="FCK107" s="81"/>
      <c r="FCL107" s="81"/>
      <c r="FCM107" s="81"/>
      <c r="FCN107" s="81"/>
      <c r="FCO107" s="81"/>
      <c r="FCP107" s="81"/>
      <c r="FCQ107" s="81"/>
      <c r="FCR107" s="81"/>
      <c r="FCS107" s="81"/>
      <c r="FCT107" s="81"/>
      <c r="FCU107" s="81"/>
      <c r="FCV107" s="81"/>
      <c r="FCW107" s="81"/>
      <c r="FCX107" s="81"/>
      <c r="FCY107" s="81"/>
      <c r="FCZ107" s="81"/>
      <c r="FDA107" s="81"/>
      <c r="FDB107" s="81"/>
      <c r="FDC107" s="81"/>
      <c r="FDD107" s="81"/>
      <c r="FDE107" s="81"/>
      <c r="FDF107" s="81"/>
      <c r="FDG107" s="81"/>
      <c r="FDH107" s="81"/>
      <c r="FDI107" s="81"/>
      <c r="FDJ107" s="81"/>
      <c r="FDK107" s="81"/>
      <c r="FDL107" s="81"/>
      <c r="FDM107" s="81"/>
      <c r="FDN107" s="81"/>
      <c r="FDO107" s="81"/>
      <c r="FDP107" s="81"/>
      <c r="FDQ107" s="81"/>
      <c r="FDR107" s="81"/>
      <c r="FDS107" s="81"/>
      <c r="FDT107" s="81"/>
      <c r="FDU107" s="81"/>
      <c r="FDV107" s="81"/>
      <c r="FDW107" s="81"/>
      <c r="FDX107" s="81"/>
      <c r="FDY107" s="81"/>
      <c r="FDZ107" s="81"/>
      <c r="FEA107" s="81"/>
      <c r="FEB107" s="81"/>
      <c r="FEC107" s="81"/>
      <c r="FED107" s="81"/>
      <c r="FEE107" s="81"/>
      <c r="FEF107" s="81"/>
      <c r="FEG107" s="81"/>
      <c r="FEH107" s="81"/>
      <c r="FEI107" s="81"/>
      <c r="FEJ107" s="81"/>
      <c r="FEK107" s="81"/>
      <c r="FEL107" s="81"/>
      <c r="FEM107" s="81"/>
      <c r="FEN107" s="81"/>
      <c r="FEO107" s="81"/>
      <c r="FEP107" s="81"/>
      <c r="FEQ107" s="81"/>
      <c r="FER107" s="81"/>
      <c r="FES107" s="81"/>
      <c r="FET107" s="81"/>
      <c r="FEU107" s="81"/>
      <c r="FEV107" s="81"/>
      <c r="FEW107" s="81"/>
      <c r="FEX107" s="81"/>
      <c r="FEY107" s="81"/>
      <c r="FEZ107" s="81"/>
      <c r="FFA107" s="81"/>
      <c r="FFB107" s="81"/>
      <c r="FFC107" s="81"/>
      <c r="FFD107" s="81"/>
      <c r="FFE107" s="81"/>
      <c r="FFF107" s="81"/>
      <c r="FFG107" s="81"/>
      <c r="FFH107" s="81"/>
      <c r="FFI107" s="81"/>
      <c r="FFJ107" s="81"/>
      <c r="FFK107" s="81"/>
      <c r="FFL107" s="81"/>
      <c r="FFM107" s="81"/>
      <c r="FFN107" s="81"/>
      <c r="FFO107" s="81"/>
      <c r="FFP107" s="81"/>
      <c r="FFQ107" s="81"/>
      <c r="FFR107" s="81"/>
      <c r="FFS107" s="81"/>
      <c r="FFT107" s="81"/>
      <c r="FFU107" s="81"/>
      <c r="FFV107" s="81"/>
      <c r="FFW107" s="81"/>
      <c r="FFX107" s="81"/>
      <c r="FFY107" s="81"/>
      <c r="FFZ107" s="81"/>
      <c r="FGA107" s="81"/>
      <c r="FGB107" s="81"/>
      <c r="FGC107" s="81"/>
      <c r="FGD107" s="81"/>
      <c r="FGE107" s="81"/>
      <c r="FGF107" s="81"/>
      <c r="FGG107" s="81"/>
      <c r="FGH107" s="81"/>
      <c r="FGI107" s="81"/>
      <c r="FGJ107" s="81"/>
      <c r="FGK107" s="81"/>
      <c r="FGL107" s="81"/>
      <c r="FGM107" s="81"/>
      <c r="FGN107" s="81"/>
      <c r="FGO107" s="81"/>
      <c r="FGP107" s="81"/>
      <c r="FGQ107" s="81"/>
      <c r="FGR107" s="81"/>
      <c r="FGS107" s="81"/>
      <c r="FGT107" s="81"/>
      <c r="FGU107" s="81"/>
      <c r="FGV107" s="81"/>
      <c r="FGW107" s="81"/>
      <c r="FGX107" s="81"/>
      <c r="FGY107" s="81"/>
      <c r="FGZ107" s="81"/>
      <c r="FHA107" s="81"/>
      <c r="FHB107" s="81"/>
      <c r="FHC107" s="81"/>
      <c r="FHD107" s="81"/>
      <c r="FHE107" s="81"/>
      <c r="FHF107" s="81"/>
      <c r="FHG107" s="81"/>
      <c r="FHH107" s="81"/>
      <c r="FHI107" s="81"/>
      <c r="FHJ107" s="81"/>
      <c r="FHK107" s="81"/>
      <c r="FHL107" s="81"/>
      <c r="FHM107" s="81"/>
      <c r="FHN107" s="81"/>
      <c r="FHO107" s="81"/>
      <c r="FHP107" s="81"/>
      <c r="FHQ107" s="81"/>
      <c r="FHR107" s="81"/>
      <c r="FHS107" s="81"/>
      <c r="FHT107" s="81"/>
      <c r="FHU107" s="81"/>
      <c r="FHV107" s="81"/>
      <c r="FHW107" s="81"/>
      <c r="FHX107" s="81"/>
      <c r="FHY107" s="81"/>
      <c r="FHZ107" s="81"/>
      <c r="FIA107" s="81"/>
      <c r="FIB107" s="81"/>
      <c r="FIC107" s="81"/>
      <c r="FID107" s="81"/>
      <c r="FIE107" s="81"/>
      <c r="FIF107" s="81"/>
      <c r="FIG107" s="81"/>
      <c r="FIH107" s="81"/>
      <c r="FII107" s="81"/>
      <c r="FIJ107" s="81"/>
      <c r="FIK107" s="81"/>
      <c r="FIL107" s="81"/>
      <c r="FIM107" s="81"/>
      <c r="FIN107" s="81"/>
      <c r="FIO107" s="81"/>
      <c r="FIP107" s="81"/>
      <c r="FIQ107" s="81"/>
      <c r="FIR107" s="81"/>
      <c r="FIS107" s="81"/>
      <c r="FIT107" s="81"/>
      <c r="FIU107" s="81"/>
      <c r="FIV107" s="81"/>
      <c r="FIW107" s="81"/>
      <c r="FIX107" s="81"/>
      <c r="FIY107" s="81"/>
      <c r="FIZ107" s="81"/>
      <c r="FJA107" s="81"/>
      <c r="FJB107" s="81"/>
      <c r="FJC107" s="81"/>
      <c r="FJD107" s="81"/>
      <c r="FJE107" s="81"/>
      <c r="FJF107" s="81"/>
      <c r="FJG107" s="81"/>
      <c r="FJH107" s="81"/>
      <c r="FJI107" s="81"/>
      <c r="FJJ107" s="81"/>
      <c r="FJK107" s="81"/>
      <c r="FJL107" s="81"/>
      <c r="FJM107" s="81"/>
      <c r="FJN107" s="81"/>
      <c r="FJO107" s="81"/>
      <c r="FJP107" s="81"/>
      <c r="FJQ107" s="81"/>
      <c r="FJR107" s="81"/>
      <c r="FJS107" s="81"/>
      <c r="FJT107" s="81"/>
      <c r="FJU107" s="81"/>
      <c r="FJV107" s="81"/>
      <c r="FJW107" s="81"/>
      <c r="FJX107" s="81"/>
      <c r="FJY107" s="81"/>
      <c r="FJZ107" s="81"/>
      <c r="FKA107" s="81"/>
      <c r="FKB107" s="81"/>
      <c r="FKC107" s="81"/>
      <c r="FKD107" s="81"/>
      <c r="FKE107" s="81"/>
      <c r="FKF107" s="81"/>
      <c r="FKG107" s="81"/>
      <c r="FKH107" s="81"/>
      <c r="FKI107" s="81"/>
      <c r="FKJ107" s="81"/>
      <c r="FKK107" s="81"/>
      <c r="FKL107" s="81"/>
      <c r="FKM107" s="81"/>
      <c r="FKN107" s="81"/>
      <c r="FKO107" s="81"/>
      <c r="FKP107" s="81"/>
      <c r="FKQ107" s="81"/>
      <c r="FKR107" s="81"/>
      <c r="FKS107" s="81"/>
      <c r="FKT107" s="81"/>
      <c r="FKU107" s="81"/>
      <c r="FKV107" s="81"/>
      <c r="FKW107" s="81"/>
      <c r="FKX107" s="81"/>
      <c r="FKY107" s="81"/>
      <c r="FKZ107" s="81"/>
      <c r="FLA107" s="81"/>
      <c r="FLB107" s="81"/>
      <c r="FLC107" s="81"/>
      <c r="FLD107" s="81"/>
      <c r="FLE107" s="81"/>
      <c r="FLF107" s="81"/>
      <c r="FLG107" s="81"/>
      <c r="FLH107" s="81"/>
      <c r="FLI107" s="81"/>
      <c r="FLJ107" s="81"/>
      <c r="FLK107" s="81"/>
      <c r="FLL107" s="81"/>
      <c r="FLM107" s="81"/>
      <c r="FLN107" s="81"/>
      <c r="FLO107" s="81"/>
      <c r="FLP107" s="81"/>
      <c r="FLQ107" s="81"/>
      <c r="FLR107" s="81"/>
      <c r="FLS107" s="81"/>
      <c r="FLT107" s="81"/>
      <c r="FLU107" s="81"/>
      <c r="FLV107" s="81"/>
      <c r="FLW107" s="81"/>
      <c r="FLX107" s="81"/>
      <c r="FLY107" s="81"/>
      <c r="FLZ107" s="81"/>
      <c r="FMA107" s="81"/>
      <c r="FMB107" s="81"/>
      <c r="FMC107" s="81"/>
      <c r="FMD107" s="81"/>
      <c r="FME107" s="81"/>
      <c r="FMF107" s="81"/>
      <c r="FMG107" s="81"/>
      <c r="FMH107" s="81"/>
      <c r="FMI107" s="81"/>
      <c r="FMJ107" s="81"/>
      <c r="FMK107" s="81"/>
      <c r="FML107" s="81"/>
      <c r="FMM107" s="81"/>
      <c r="FMN107" s="81"/>
      <c r="FMO107" s="81"/>
      <c r="FMP107" s="81"/>
      <c r="FMQ107" s="81"/>
      <c r="FMR107" s="81"/>
      <c r="FMS107" s="81"/>
      <c r="FMT107" s="81"/>
      <c r="FMU107" s="81"/>
      <c r="FMV107" s="81"/>
      <c r="FMW107" s="81"/>
      <c r="FMX107" s="81"/>
      <c r="FMY107" s="81"/>
      <c r="FMZ107" s="81"/>
      <c r="FNA107" s="81"/>
      <c r="FNB107" s="81"/>
      <c r="FNC107" s="81"/>
      <c r="FND107" s="81"/>
      <c r="FNE107" s="81"/>
      <c r="FNF107" s="81"/>
      <c r="FNG107" s="81"/>
      <c r="FNH107" s="81"/>
      <c r="FNI107" s="81"/>
      <c r="FNJ107" s="81"/>
      <c r="FNK107" s="81"/>
      <c r="FNL107" s="81"/>
      <c r="FNM107" s="81"/>
      <c r="FNN107" s="81"/>
      <c r="FNO107" s="81"/>
      <c r="FNP107" s="81"/>
      <c r="FNQ107" s="81"/>
      <c r="FNR107" s="81"/>
      <c r="FNS107" s="81"/>
      <c r="FNT107" s="81"/>
      <c r="FNU107" s="81"/>
      <c r="FNV107" s="81"/>
      <c r="FNW107" s="81"/>
      <c r="FNX107" s="81"/>
      <c r="FNY107" s="81"/>
      <c r="FNZ107" s="81"/>
      <c r="FOA107" s="81"/>
      <c r="FOB107" s="81"/>
      <c r="FOC107" s="81"/>
      <c r="FOD107" s="81"/>
      <c r="FOE107" s="81"/>
      <c r="FOF107" s="81"/>
      <c r="FOG107" s="81"/>
      <c r="FOH107" s="81"/>
      <c r="FOI107" s="81"/>
      <c r="FOJ107" s="81"/>
      <c r="FOK107" s="81"/>
      <c r="FOL107" s="81"/>
      <c r="FOM107" s="81"/>
      <c r="FON107" s="81"/>
      <c r="FOO107" s="81"/>
      <c r="FOP107" s="81"/>
      <c r="FOQ107" s="81"/>
      <c r="FOR107" s="81"/>
      <c r="FOS107" s="81"/>
      <c r="FOT107" s="81"/>
      <c r="FOU107" s="81"/>
      <c r="FOV107" s="81"/>
      <c r="FOW107" s="81"/>
      <c r="FOX107" s="81"/>
      <c r="FOY107" s="81"/>
      <c r="FOZ107" s="81"/>
      <c r="FPA107" s="81"/>
      <c r="FPB107" s="81"/>
      <c r="FPC107" s="81"/>
      <c r="FPD107" s="81"/>
      <c r="FPE107" s="81"/>
      <c r="FPF107" s="81"/>
      <c r="FPG107" s="81"/>
      <c r="FPH107" s="81"/>
      <c r="FPI107" s="81"/>
      <c r="FPJ107" s="81"/>
      <c r="FPK107" s="81"/>
      <c r="FPL107" s="81"/>
      <c r="FPM107" s="81"/>
      <c r="FPN107" s="81"/>
      <c r="FPO107" s="81"/>
      <c r="FPP107" s="81"/>
      <c r="FPQ107" s="81"/>
      <c r="FPR107" s="81"/>
      <c r="FPS107" s="81"/>
      <c r="FPT107" s="81"/>
      <c r="FPU107" s="81"/>
      <c r="FPV107" s="81"/>
      <c r="FPW107" s="81"/>
      <c r="FPX107" s="81"/>
      <c r="FPY107" s="81"/>
      <c r="FPZ107" s="81"/>
      <c r="FQA107" s="81"/>
      <c r="FQB107" s="81"/>
      <c r="FQC107" s="81"/>
      <c r="FQD107" s="81"/>
      <c r="FQE107" s="81"/>
      <c r="FQF107" s="81"/>
      <c r="FQG107" s="81"/>
      <c r="FQH107" s="81"/>
      <c r="FQI107" s="81"/>
      <c r="FQJ107" s="81"/>
      <c r="FQK107" s="81"/>
      <c r="FQL107" s="81"/>
      <c r="FQM107" s="81"/>
      <c r="FQN107" s="81"/>
      <c r="FQO107" s="81"/>
      <c r="FQP107" s="81"/>
      <c r="FQQ107" s="81"/>
      <c r="FQR107" s="81"/>
      <c r="FQS107" s="81"/>
      <c r="FQT107" s="81"/>
      <c r="FQU107" s="81"/>
      <c r="FQV107" s="81"/>
      <c r="FQW107" s="81"/>
      <c r="FQX107" s="81"/>
      <c r="FQY107" s="81"/>
      <c r="FQZ107" s="81"/>
      <c r="FRA107" s="81"/>
      <c r="FRB107" s="81"/>
      <c r="FRC107" s="81"/>
      <c r="FRD107" s="81"/>
      <c r="FRE107" s="81"/>
      <c r="FRF107" s="81"/>
      <c r="FRG107" s="81"/>
      <c r="FRH107" s="81"/>
      <c r="FRI107" s="81"/>
      <c r="FRJ107" s="81"/>
      <c r="FRK107" s="81"/>
      <c r="FRL107" s="81"/>
      <c r="FRM107" s="81"/>
      <c r="FRN107" s="81"/>
      <c r="FRO107" s="81"/>
      <c r="FRP107" s="81"/>
      <c r="FRQ107" s="81"/>
      <c r="FRR107" s="81"/>
      <c r="FRS107" s="81"/>
      <c r="FRT107" s="81"/>
      <c r="FRU107" s="81"/>
      <c r="FRV107" s="81"/>
      <c r="FRW107" s="81"/>
      <c r="FRX107" s="81"/>
      <c r="FRY107" s="81"/>
      <c r="FRZ107" s="81"/>
      <c r="FSA107" s="81"/>
      <c r="FSB107" s="81"/>
      <c r="FSC107" s="81"/>
      <c r="FSD107" s="81"/>
      <c r="FSE107" s="81"/>
      <c r="FSF107" s="81"/>
      <c r="FSG107" s="81"/>
      <c r="FSH107" s="81"/>
      <c r="FSI107" s="81"/>
      <c r="FSJ107" s="81"/>
      <c r="FSK107" s="81"/>
      <c r="FSL107" s="81"/>
      <c r="FSM107" s="81"/>
      <c r="FSN107" s="81"/>
      <c r="FSO107" s="81"/>
      <c r="FSP107" s="81"/>
      <c r="FSQ107" s="81"/>
      <c r="FSR107" s="81"/>
      <c r="FSS107" s="81"/>
      <c r="FST107" s="81"/>
      <c r="FSU107" s="81"/>
      <c r="FSV107" s="81"/>
      <c r="FSW107" s="81"/>
      <c r="FSX107" s="81"/>
      <c r="FSY107" s="81"/>
      <c r="FSZ107" s="81"/>
      <c r="FTA107" s="81"/>
      <c r="FTB107" s="81"/>
      <c r="FTC107" s="81"/>
      <c r="FTD107" s="81"/>
      <c r="FTE107" s="81"/>
      <c r="FTF107" s="81"/>
      <c r="FTG107" s="81"/>
      <c r="FTH107" s="81"/>
      <c r="FTI107" s="81"/>
      <c r="FTJ107" s="81"/>
      <c r="FTK107" s="81"/>
      <c r="FTL107" s="81"/>
      <c r="FTM107" s="81"/>
      <c r="FTN107" s="81"/>
      <c r="FTO107" s="81"/>
      <c r="FTP107" s="81"/>
      <c r="FTQ107" s="81"/>
      <c r="FTR107" s="81"/>
      <c r="FTS107" s="81"/>
      <c r="FTT107" s="81"/>
      <c r="FTU107" s="81"/>
      <c r="FTV107" s="81"/>
      <c r="FTW107" s="81"/>
      <c r="FTX107" s="81"/>
      <c r="FTY107" s="81"/>
      <c r="FTZ107" s="81"/>
      <c r="FUA107" s="81"/>
      <c r="FUB107" s="81"/>
      <c r="FUC107" s="81"/>
      <c r="FUD107" s="81"/>
      <c r="FUE107" s="81"/>
      <c r="FUF107" s="81"/>
      <c r="FUG107" s="81"/>
      <c r="FUH107" s="81"/>
      <c r="FUI107" s="81"/>
      <c r="FUJ107" s="81"/>
      <c r="FUK107" s="81"/>
      <c r="FUL107" s="81"/>
      <c r="FUM107" s="81"/>
      <c r="FUN107" s="81"/>
      <c r="FUO107" s="81"/>
      <c r="FUP107" s="81"/>
      <c r="FUQ107" s="81"/>
      <c r="FUR107" s="81"/>
      <c r="FUS107" s="81"/>
      <c r="FUT107" s="81"/>
      <c r="FUU107" s="81"/>
      <c r="FUV107" s="81"/>
      <c r="FUW107" s="81"/>
      <c r="FUX107" s="81"/>
      <c r="FUY107" s="81"/>
      <c r="FUZ107" s="81"/>
      <c r="FVA107" s="81"/>
      <c r="FVB107" s="81"/>
      <c r="FVC107" s="81"/>
      <c r="FVD107" s="81"/>
      <c r="FVE107" s="81"/>
      <c r="FVF107" s="81"/>
      <c r="FVG107" s="81"/>
      <c r="FVH107" s="81"/>
      <c r="FVI107" s="81"/>
      <c r="FVJ107" s="81"/>
      <c r="FVK107" s="81"/>
      <c r="FVL107" s="81"/>
      <c r="FVM107" s="81"/>
      <c r="FVN107" s="81"/>
      <c r="FVO107" s="81"/>
      <c r="FVP107" s="81"/>
      <c r="FVQ107" s="81"/>
      <c r="FVR107" s="81"/>
      <c r="FVS107" s="81"/>
      <c r="FVT107" s="81"/>
      <c r="FVU107" s="81"/>
      <c r="FVV107" s="81"/>
      <c r="FVW107" s="81"/>
      <c r="FVX107" s="81"/>
      <c r="FVY107" s="81"/>
      <c r="FVZ107" s="81"/>
      <c r="FWA107" s="81"/>
      <c r="FWB107" s="81"/>
      <c r="FWC107" s="81"/>
      <c r="FWD107" s="81"/>
      <c r="FWE107" s="81"/>
      <c r="FWF107" s="81"/>
      <c r="FWG107" s="81"/>
      <c r="FWH107" s="81"/>
      <c r="FWI107" s="81"/>
      <c r="FWJ107" s="81"/>
      <c r="FWK107" s="81"/>
      <c r="FWL107" s="81"/>
      <c r="FWM107" s="81"/>
      <c r="FWN107" s="81"/>
      <c r="FWO107" s="81"/>
      <c r="FWP107" s="81"/>
      <c r="FWQ107" s="81"/>
      <c r="FWR107" s="81"/>
      <c r="FWS107" s="81"/>
      <c r="FWT107" s="81"/>
      <c r="FWU107" s="81"/>
      <c r="FWV107" s="81"/>
      <c r="FWW107" s="81"/>
      <c r="FWX107" s="81"/>
      <c r="FWY107" s="81"/>
      <c r="FWZ107" s="81"/>
      <c r="FXA107" s="81"/>
      <c r="FXB107" s="81"/>
      <c r="FXC107" s="81"/>
      <c r="FXD107" s="81"/>
      <c r="FXE107" s="81"/>
      <c r="FXF107" s="81"/>
      <c r="FXG107" s="81"/>
      <c r="FXH107" s="81"/>
      <c r="FXI107" s="81"/>
      <c r="FXJ107" s="81"/>
      <c r="FXK107" s="81"/>
      <c r="FXL107" s="81"/>
      <c r="FXM107" s="81"/>
      <c r="FXN107" s="81"/>
      <c r="FXO107" s="81"/>
      <c r="FXP107" s="81"/>
      <c r="FXQ107" s="81"/>
      <c r="FXR107" s="81"/>
      <c r="FXS107" s="81"/>
      <c r="FXT107" s="81"/>
      <c r="FXU107" s="81"/>
      <c r="FXV107" s="81"/>
      <c r="FXW107" s="81"/>
      <c r="FXX107" s="81"/>
      <c r="FXY107" s="81"/>
      <c r="FXZ107" s="81"/>
      <c r="FYA107" s="81"/>
      <c r="FYB107" s="81"/>
      <c r="FYC107" s="81"/>
      <c r="FYD107" s="81"/>
      <c r="FYE107" s="81"/>
      <c r="FYF107" s="81"/>
      <c r="FYG107" s="81"/>
      <c r="FYH107" s="81"/>
      <c r="FYI107" s="81"/>
      <c r="FYJ107" s="81"/>
      <c r="FYK107" s="81"/>
      <c r="FYL107" s="81"/>
      <c r="FYM107" s="81"/>
      <c r="FYN107" s="81"/>
      <c r="FYO107" s="81"/>
      <c r="FYP107" s="81"/>
      <c r="FYQ107" s="81"/>
      <c r="FYR107" s="81"/>
      <c r="FYS107" s="81"/>
      <c r="FYT107" s="81"/>
      <c r="FYU107" s="81"/>
      <c r="FYV107" s="81"/>
      <c r="FYW107" s="81"/>
      <c r="FYX107" s="81"/>
      <c r="FYY107" s="81"/>
      <c r="FYZ107" s="81"/>
      <c r="FZA107" s="81"/>
      <c r="FZB107" s="81"/>
      <c r="FZC107" s="81"/>
      <c r="FZD107" s="81"/>
      <c r="FZE107" s="81"/>
      <c r="FZF107" s="81"/>
      <c r="FZG107" s="81"/>
      <c r="FZH107" s="81"/>
      <c r="FZI107" s="81"/>
      <c r="FZJ107" s="81"/>
      <c r="FZK107" s="81"/>
      <c r="FZL107" s="81"/>
      <c r="FZM107" s="81"/>
      <c r="FZN107" s="81"/>
      <c r="FZO107" s="81"/>
      <c r="FZP107" s="81"/>
      <c r="FZQ107" s="81"/>
      <c r="FZR107" s="81"/>
      <c r="FZS107" s="81"/>
      <c r="FZT107" s="81"/>
      <c r="FZU107" s="81"/>
      <c r="FZV107" s="81"/>
      <c r="FZW107" s="81"/>
      <c r="FZX107" s="81"/>
      <c r="FZY107" s="81"/>
      <c r="FZZ107" s="81"/>
      <c r="GAA107" s="81"/>
      <c r="GAB107" s="81"/>
      <c r="GAC107" s="81"/>
      <c r="GAD107" s="81"/>
      <c r="GAE107" s="81"/>
      <c r="GAF107" s="81"/>
      <c r="GAG107" s="81"/>
      <c r="GAH107" s="81"/>
      <c r="GAI107" s="81"/>
      <c r="GAJ107" s="81"/>
      <c r="GAK107" s="81"/>
      <c r="GAL107" s="81"/>
      <c r="GAM107" s="81"/>
      <c r="GAN107" s="81"/>
      <c r="GAO107" s="81"/>
      <c r="GAP107" s="81"/>
      <c r="GAQ107" s="81"/>
      <c r="GAR107" s="81"/>
      <c r="GAS107" s="81"/>
      <c r="GAT107" s="81"/>
      <c r="GAU107" s="81"/>
      <c r="GAV107" s="81"/>
      <c r="GAW107" s="81"/>
      <c r="GAX107" s="81"/>
      <c r="GAY107" s="81"/>
      <c r="GAZ107" s="81"/>
      <c r="GBA107" s="81"/>
      <c r="GBB107" s="81"/>
      <c r="GBC107" s="81"/>
      <c r="GBD107" s="81"/>
      <c r="GBE107" s="81"/>
      <c r="GBF107" s="81"/>
      <c r="GBG107" s="81"/>
      <c r="GBH107" s="81"/>
      <c r="GBI107" s="81"/>
      <c r="GBJ107" s="81"/>
      <c r="GBK107" s="81"/>
      <c r="GBL107" s="81"/>
      <c r="GBM107" s="81"/>
      <c r="GBN107" s="81"/>
      <c r="GBO107" s="81"/>
      <c r="GBP107" s="81"/>
      <c r="GBQ107" s="81"/>
      <c r="GBR107" s="81"/>
      <c r="GBS107" s="81"/>
      <c r="GBT107" s="81"/>
      <c r="GBU107" s="81"/>
      <c r="GBV107" s="81"/>
      <c r="GBW107" s="81"/>
      <c r="GBX107" s="81"/>
      <c r="GBY107" s="81"/>
      <c r="GBZ107" s="81"/>
      <c r="GCA107" s="81"/>
      <c r="GCB107" s="81"/>
      <c r="GCC107" s="81"/>
      <c r="GCD107" s="81"/>
      <c r="GCE107" s="81"/>
      <c r="GCF107" s="81"/>
      <c r="GCG107" s="81"/>
      <c r="GCH107" s="81"/>
      <c r="GCI107" s="81"/>
      <c r="GCJ107" s="81"/>
      <c r="GCK107" s="81"/>
      <c r="GCL107" s="81"/>
      <c r="GCM107" s="81"/>
      <c r="GCN107" s="81"/>
      <c r="GCO107" s="81"/>
      <c r="GCP107" s="81"/>
      <c r="GCQ107" s="81"/>
      <c r="GCR107" s="81"/>
      <c r="GCS107" s="81"/>
      <c r="GCT107" s="81"/>
      <c r="GCU107" s="81"/>
      <c r="GCV107" s="81"/>
      <c r="GCW107" s="81"/>
      <c r="GCX107" s="81"/>
      <c r="GCY107" s="81"/>
      <c r="GCZ107" s="81"/>
      <c r="GDA107" s="81"/>
      <c r="GDB107" s="81"/>
      <c r="GDC107" s="81"/>
      <c r="GDD107" s="81"/>
      <c r="GDE107" s="81"/>
      <c r="GDF107" s="81"/>
      <c r="GDG107" s="81"/>
      <c r="GDH107" s="81"/>
      <c r="GDI107" s="81"/>
      <c r="GDJ107" s="81"/>
      <c r="GDK107" s="81"/>
      <c r="GDL107" s="81"/>
      <c r="GDM107" s="81"/>
      <c r="GDN107" s="81"/>
      <c r="GDO107" s="81"/>
      <c r="GDP107" s="81"/>
      <c r="GDQ107" s="81"/>
      <c r="GDR107" s="81"/>
      <c r="GDS107" s="81"/>
      <c r="GDT107" s="81"/>
      <c r="GDU107" s="81"/>
      <c r="GDV107" s="81"/>
      <c r="GDW107" s="81"/>
      <c r="GDX107" s="81"/>
      <c r="GDY107" s="81"/>
      <c r="GDZ107" s="81"/>
      <c r="GEA107" s="81"/>
      <c r="GEB107" s="81"/>
      <c r="GEC107" s="81"/>
      <c r="GED107" s="81"/>
      <c r="GEE107" s="81"/>
      <c r="GEF107" s="81"/>
      <c r="GEG107" s="81"/>
      <c r="GEH107" s="81"/>
      <c r="GEI107" s="81"/>
      <c r="GEJ107" s="81"/>
      <c r="GEK107" s="81"/>
      <c r="GEL107" s="81"/>
      <c r="GEM107" s="81"/>
      <c r="GEN107" s="81"/>
      <c r="GEO107" s="81"/>
      <c r="GEP107" s="81"/>
      <c r="GEQ107" s="81"/>
      <c r="GER107" s="81"/>
      <c r="GES107" s="81"/>
      <c r="GET107" s="81"/>
      <c r="GEU107" s="81"/>
      <c r="GEV107" s="81"/>
      <c r="GEW107" s="81"/>
      <c r="GEX107" s="81"/>
      <c r="GEY107" s="81"/>
      <c r="GEZ107" s="81"/>
      <c r="GFA107" s="81"/>
      <c r="GFB107" s="81"/>
      <c r="GFC107" s="81"/>
      <c r="GFD107" s="81"/>
      <c r="GFE107" s="81"/>
      <c r="GFF107" s="81"/>
      <c r="GFG107" s="81"/>
      <c r="GFH107" s="81"/>
      <c r="GFI107" s="81"/>
      <c r="GFJ107" s="81"/>
      <c r="GFK107" s="81"/>
      <c r="GFL107" s="81"/>
      <c r="GFM107" s="81"/>
      <c r="GFN107" s="81"/>
      <c r="GFO107" s="81"/>
      <c r="GFP107" s="81"/>
      <c r="GFQ107" s="81"/>
      <c r="GFR107" s="81"/>
      <c r="GFS107" s="81"/>
      <c r="GFT107" s="81"/>
      <c r="GFU107" s="81"/>
      <c r="GFV107" s="81"/>
      <c r="GFW107" s="81"/>
      <c r="GFX107" s="81"/>
      <c r="GFY107" s="81"/>
      <c r="GFZ107" s="81"/>
      <c r="GGA107" s="81"/>
      <c r="GGB107" s="81"/>
      <c r="GGC107" s="81"/>
      <c r="GGD107" s="81"/>
      <c r="GGE107" s="81"/>
      <c r="GGF107" s="81"/>
      <c r="GGG107" s="81"/>
      <c r="GGH107" s="81"/>
      <c r="GGI107" s="81"/>
      <c r="GGJ107" s="81"/>
      <c r="GGK107" s="81"/>
      <c r="GGL107" s="81"/>
      <c r="GGM107" s="81"/>
      <c r="GGN107" s="81"/>
      <c r="GGO107" s="81"/>
      <c r="GGP107" s="81"/>
      <c r="GGQ107" s="81"/>
      <c r="GGR107" s="81"/>
      <c r="GGS107" s="81"/>
      <c r="GGT107" s="81"/>
      <c r="GGU107" s="81"/>
      <c r="GGV107" s="81"/>
      <c r="GGW107" s="81"/>
      <c r="GGX107" s="81"/>
      <c r="GGY107" s="81"/>
      <c r="GGZ107" s="81"/>
      <c r="GHA107" s="81"/>
      <c r="GHB107" s="81"/>
      <c r="GHC107" s="81"/>
      <c r="GHD107" s="81"/>
      <c r="GHE107" s="81"/>
      <c r="GHF107" s="81"/>
      <c r="GHG107" s="81"/>
      <c r="GHH107" s="81"/>
      <c r="GHI107" s="81"/>
      <c r="GHJ107" s="81"/>
      <c r="GHK107" s="81"/>
      <c r="GHL107" s="81"/>
      <c r="GHM107" s="81"/>
      <c r="GHN107" s="81"/>
      <c r="GHO107" s="81"/>
      <c r="GHP107" s="81"/>
      <c r="GHQ107" s="81"/>
      <c r="GHR107" s="81"/>
      <c r="GHS107" s="81"/>
      <c r="GHT107" s="81"/>
      <c r="GHU107" s="81"/>
      <c r="GHV107" s="81"/>
      <c r="GHW107" s="81"/>
      <c r="GHX107" s="81"/>
      <c r="GHY107" s="81"/>
      <c r="GHZ107" s="81"/>
      <c r="GIA107" s="81"/>
      <c r="GIB107" s="81"/>
      <c r="GIC107" s="81"/>
      <c r="GID107" s="81"/>
      <c r="GIE107" s="81"/>
      <c r="GIF107" s="81"/>
      <c r="GIG107" s="81"/>
      <c r="GIH107" s="81"/>
      <c r="GII107" s="81"/>
      <c r="GIJ107" s="81"/>
      <c r="GIK107" s="81"/>
      <c r="GIL107" s="81"/>
      <c r="GIM107" s="81"/>
      <c r="GIN107" s="81"/>
      <c r="GIO107" s="81"/>
      <c r="GIP107" s="81"/>
      <c r="GIQ107" s="81"/>
      <c r="GIR107" s="81"/>
      <c r="GIS107" s="81"/>
      <c r="GIT107" s="81"/>
      <c r="GIU107" s="81"/>
      <c r="GIV107" s="81"/>
      <c r="GIW107" s="81"/>
      <c r="GIX107" s="81"/>
      <c r="GIY107" s="81"/>
      <c r="GIZ107" s="81"/>
      <c r="GJA107" s="81"/>
      <c r="GJB107" s="81"/>
      <c r="GJC107" s="81"/>
      <c r="GJD107" s="81"/>
      <c r="GJE107" s="81"/>
      <c r="GJF107" s="81"/>
      <c r="GJG107" s="81"/>
      <c r="GJH107" s="81"/>
      <c r="GJI107" s="81"/>
      <c r="GJJ107" s="81"/>
      <c r="GJK107" s="81"/>
      <c r="GJL107" s="81"/>
      <c r="GJM107" s="81"/>
      <c r="GJN107" s="81"/>
      <c r="GJO107" s="81"/>
      <c r="GJP107" s="81"/>
      <c r="GJQ107" s="81"/>
      <c r="GJR107" s="81"/>
      <c r="GJS107" s="81"/>
      <c r="GJT107" s="81"/>
      <c r="GJU107" s="81"/>
      <c r="GJV107" s="81"/>
      <c r="GJW107" s="81"/>
      <c r="GJX107" s="81"/>
      <c r="GJY107" s="81"/>
      <c r="GJZ107" s="81"/>
      <c r="GKA107" s="81"/>
      <c r="GKB107" s="81"/>
      <c r="GKC107" s="81"/>
      <c r="GKD107" s="81"/>
      <c r="GKE107" s="81"/>
      <c r="GKF107" s="81"/>
      <c r="GKG107" s="81"/>
      <c r="GKH107" s="81"/>
      <c r="GKI107" s="81"/>
      <c r="GKJ107" s="81"/>
      <c r="GKK107" s="81"/>
      <c r="GKL107" s="81"/>
      <c r="GKM107" s="81"/>
      <c r="GKN107" s="81"/>
      <c r="GKO107" s="81"/>
      <c r="GKP107" s="81"/>
      <c r="GKQ107" s="81"/>
      <c r="GKR107" s="81"/>
      <c r="GKS107" s="81"/>
      <c r="GKT107" s="81"/>
      <c r="GKU107" s="81"/>
      <c r="GKV107" s="81"/>
      <c r="GKW107" s="81"/>
      <c r="GKX107" s="81"/>
      <c r="GKY107" s="81"/>
      <c r="GKZ107" s="81"/>
      <c r="GLA107" s="81"/>
      <c r="GLB107" s="81"/>
      <c r="GLC107" s="81"/>
      <c r="GLD107" s="81"/>
      <c r="GLE107" s="81"/>
      <c r="GLF107" s="81"/>
      <c r="GLG107" s="81"/>
      <c r="GLH107" s="81"/>
      <c r="GLI107" s="81"/>
      <c r="GLJ107" s="81"/>
      <c r="GLK107" s="81"/>
      <c r="GLL107" s="81"/>
      <c r="GLM107" s="81"/>
      <c r="GLN107" s="81"/>
      <c r="GLO107" s="81"/>
      <c r="GLP107" s="81"/>
      <c r="GLQ107" s="81"/>
      <c r="GLR107" s="81"/>
      <c r="GLS107" s="81"/>
      <c r="GLT107" s="81"/>
      <c r="GLU107" s="81"/>
      <c r="GLV107" s="81"/>
      <c r="GLW107" s="81"/>
      <c r="GLX107" s="81"/>
      <c r="GLY107" s="81"/>
      <c r="GLZ107" s="81"/>
      <c r="GMA107" s="81"/>
      <c r="GMB107" s="81"/>
      <c r="GMC107" s="81"/>
      <c r="GMD107" s="81"/>
      <c r="GME107" s="81"/>
      <c r="GMF107" s="81"/>
      <c r="GMG107" s="81"/>
      <c r="GMH107" s="81"/>
      <c r="GMI107" s="81"/>
      <c r="GMJ107" s="81"/>
      <c r="GMK107" s="81"/>
      <c r="GML107" s="81"/>
      <c r="GMM107" s="81"/>
      <c r="GMN107" s="81"/>
      <c r="GMO107" s="81"/>
      <c r="GMP107" s="81"/>
      <c r="GMQ107" s="81"/>
      <c r="GMR107" s="81"/>
      <c r="GMS107" s="81"/>
      <c r="GMT107" s="81"/>
      <c r="GMU107" s="81"/>
      <c r="GMV107" s="81"/>
      <c r="GMW107" s="81"/>
      <c r="GMX107" s="81"/>
      <c r="GMY107" s="81"/>
      <c r="GMZ107" s="81"/>
      <c r="GNA107" s="81"/>
      <c r="GNB107" s="81"/>
      <c r="GNC107" s="81"/>
      <c r="GND107" s="81"/>
      <c r="GNE107" s="81"/>
      <c r="GNF107" s="81"/>
      <c r="GNG107" s="81"/>
      <c r="GNH107" s="81"/>
      <c r="GNI107" s="81"/>
      <c r="GNJ107" s="81"/>
      <c r="GNK107" s="81"/>
      <c r="GNL107" s="81"/>
      <c r="GNM107" s="81"/>
      <c r="GNN107" s="81"/>
      <c r="GNO107" s="81"/>
      <c r="GNP107" s="81"/>
      <c r="GNQ107" s="81"/>
      <c r="GNR107" s="81"/>
      <c r="GNS107" s="81"/>
      <c r="GNT107" s="81"/>
      <c r="GNU107" s="81"/>
      <c r="GNV107" s="81"/>
      <c r="GNW107" s="81"/>
      <c r="GNX107" s="81"/>
      <c r="GNY107" s="81"/>
      <c r="GNZ107" s="81"/>
      <c r="GOA107" s="81"/>
      <c r="GOB107" s="81"/>
      <c r="GOC107" s="81"/>
      <c r="GOD107" s="81"/>
      <c r="GOE107" s="81"/>
      <c r="GOF107" s="81"/>
      <c r="GOG107" s="81"/>
      <c r="GOH107" s="81"/>
      <c r="GOI107" s="81"/>
      <c r="GOJ107" s="81"/>
      <c r="GOK107" s="81"/>
      <c r="GOL107" s="81"/>
      <c r="GOM107" s="81"/>
      <c r="GON107" s="81"/>
      <c r="GOO107" s="81"/>
      <c r="GOP107" s="81"/>
      <c r="GOQ107" s="81"/>
      <c r="GOR107" s="81"/>
      <c r="GOS107" s="81"/>
      <c r="GOT107" s="81"/>
      <c r="GOU107" s="81"/>
      <c r="GOV107" s="81"/>
      <c r="GOW107" s="81"/>
      <c r="GOX107" s="81"/>
      <c r="GOY107" s="81"/>
      <c r="GOZ107" s="81"/>
      <c r="GPA107" s="81"/>
      <c r="GPB107" s="81"/>
      <c r="GPC107" s="81"/>
      <c r="GPD107" s="81"/>
      <c r="GPE107" s="81"/>
      <c r="GPF107" s="81"/>
      <c r="GPG107" s="81"/>
      <c r="GPH107" s="81"/>
      <c r="GPI107" s="81"/>
      <c r="GPJ107" s="81"/>
      <c r="GPK107" s="81"/>
      <c r="GPL107" s="81"/>
      <c r="GPM107" s="81"/>
      <c r="GPN107" s="81"/>
      <c r="GPO107" s="81"/>
      <c r="GPP107" s="81"/>
      <c r="GPQ107" s="81"/>
      <c r="GPR107" s="81"/>
      <c r="GPS107" s="81"/>
      <c r="GPT107" s="81"/>
      <c r="GPU107" s="81"/>
      <c r="GPV107" s="81"/>
      <c r="GPW107" s="81"/>
      <c r="GPX107" s="81"/>
      <c r="GPY107" s="81"/>
      <c r="GPZ107" s="81"/>
      <c r="GQA107" s="81"/>
      <c r="GQB107" s="81"/>
      <c r="GQC107" s="81"/>
      <c r="GQD107" s="81"/>
      <c r="GQE107" s="81"/>
      <c r="GQF107" s="81"/>
      <c r="GQG107" s="81"/>
      <c r="GQH107" s="81"/>
      <c r="GQI107" s="81"/>
      <c r="GQJ107" s="81"/>
      <c r="GQK107" s="81"/>
      <c r="GQL107" s="81"/>
      <c r="GQM107" s="81"/>
      <c r="GQN107" s="81"/>
      <c r="GQO107" s="81"/>
      <c r="GQP107" s="81"/>
      <c r="GQQ107" s="81"/>
      <c r="GQR107" s="81"/>
      <c r="GQS107" s="81"/>
      <c r="GQT107" s="81"/>
      <c r="GQU107" s="81"/>
      <c r="GQV107" s="81"/>
      <c r="GQW107" s="81"/>
      <c r="GQX107" s="81"/>
      <c r="GQY107" s="81"/>
      <c r="GQZ107" s="81"/>
      <c r="GRA107" s="81"/>
      <c r="GRB107" s="81"/>
      <c r="GRC107" s="81"/>
      <c r="GRD107" s="81"/>
      <c r="GRE107" s="81"/>
      <c r="GRF107" s="81"/>
      <c r="GRG107" s="81"/>
      <c r="GRH107" s="81"/>
      <c r="GRI107" s="81"/>
      <c r="GRJ107" s="81"/>
      <c r="GRK107" s="81"/>
      <c r="GRL107" s="81"/>
      <c r="GRM107" s="81"/>
      <c r="GRN107" s="81"/>
      <c r="GRO107" s="81"/>
      <c r="GRP107" s="81"/>
      <c r="GRQ107" s="81"/>
      <c r="GRR107" s="81"/>
      <c r="GRS107" s="81"/>
      <c r="GRT107" s="81"/>
      <c r="GRU107" s="81"/>
      <c r="GRV107" s="81"/>
      <c r="GRW107" s="81"/>
      <c r="GRX107" s="81"/>
      <c r="GRY107" s="81"/>
      <c r="GRZ107" s="81"/>
      <c r="GSA107" s="81"/>
      <c r="GSB107" s="81"/>
      <c r="GSC107" s="81"/>
      <c r="GSD107" s="81"/>
      <c r="GSE107" s="81"/>
      <c r="GSF107" s="81"/>
      <c r="GSG107" s="81"/>
      <c r="GSH107" s="81"/>
      <c r="GSI107" s="81"/>
      <c r="GSJ107" s="81"/>
      <c r="GSK107" s="81"/>
      <c r="GSL107" s="81"/>
      <c r="GSM107" s="81"/>
      <c r="GSN107" s="81"/>
      <c r="GSO107" s="81"/>
      <c r="GSP107" s="81"/>
      <c r="GSQ107" s="81"/>
      <c r="GSR107" s="81"/>
      <c r="GSS107" s="81"/>
      <c r="GST107" s="81"/>
      <c r="GSU107" s="81"/>
      <c r="GSV107" s="81"/>
      <c r="GSW107" s="81"/>
      <c r="GSX107" s="81"/>
      <c r="GSY107" s="81"/>
      <c r="GSZ107" s="81"/>
      <c r="GTA107" s="81"/>
      <c r="GTB107" s="81"/>
      <c r="GTC107" s="81"/>
      <c r="GTD107" s="81"/>
      <c r="GTE107" s="81"/>
      <c r="GTF107" s="81"/>
      <c r="GTG107" s="81"/>
      <c r="GTH107" s="81"/>
      <c r="GTI107" s="81"/>
      <c r="GTJ107" s="81"/>
      <c r="GTK107" s="81"/>
      <c r="GTL107" s="81"/>
      <c r="GTM107" s="81"/>
      <c r="GTN107" s="81"/>
      <c r="GTO107" s="81"/>
      <c r="GTP107" s="81"/>
      <c r="GTQ107" s="81"/>
      <c r="GTR107" s="81"/>
      <c r="GTS107" s="81"/>
      <c r="GTT107" s="81"/>
      <c r="GTU107" s="81"/>
      <c r="GTV107" s="81"/>
      <c r="GTW107" s="81"/>
      <c r="GTX107" s="81"/>
      <c r="GTY107" s="81"/>
      <c r="GTZ107" s="81"/>
      <c r="GUA107" s="81"/>
      <c r="GUB107" s="81"/>
      <c r="GUC107" s="81"/>
      <c r="GUD107" s="81"/>
      <c r="GUE107" s="81"/>
      <c r="GUF107" s="81"/>
      <c r="GUG107" s="81"/>
      <c r="GUH107" s="81"/>
      <c r="GUI107" s="81"/>
      <c r="GUJ107" s="81"/>
      <c r="GUK107" s="81"/>
      <c r="GUL107" s="81"/>
      <c r="GUM107" s="81"/>
      <c r="GUN107" s="81"/>
      <c r="GUO107" s="81"/>
      <c r="GUP107" s="81"/>
      <c r="GUQ107" s="81"/>
      <c r="GUR107" s="81"/>
      <c r="GUS107" s="81"/>
      <c r="GUT107" s="81"/>
      <c r="GUU107" s="81"/>
      <c r="GUV107" s="81"/>
      <c r="GUW107" s="81"/>
      <c r="GUX107" s="81"/>
      <c r="GUY107" s="81"/>
      <c r="GUZ107" s="81"/>
      <c r="GVA107" s="81"/>
      <c r="GVB107" s="81"/>
      <c r="GVC107" s="81"/>
      <c r="GVD107" s="81"/>
      <c r="GVE107" s="81"/>
      <c r="GVF107" s="81"/>
      <c r="GVG107" s="81"/>
      <c r="GVH107" s="81"/>
      <c r="GVI107" s="81"/>
      <c r="GVJ107" s="81"/>
      <c r="GVK107" s="81"/>
      <c r="GVL107" s="81"/>
      <c r="GVM107" s="81"/>
      <c r="GVN107" s="81"/>
      <c r="GVO107" s="81"/>
      <c r="GVP107" s="81"/>
      <c r="GVQ107" s="81"/>
      <c r="GVR107" s="81"/>
      <c r="GVS107" s="81"/>
      <c r="GVT107" s="81"/>
      <c r="GVU107" s="81"/>
      <c r="GVV107" s="81"/>
      <c r="GVW107" s="81"/>
      <c r="GVX107" s="81"/>
      <c r="GVY107" s="81"/>
      <c r="GVZ107" s="81"/>
      <c r="GWA107" s="81"/>
      <c r="GWB107" s="81"/>
      <c r="GWC107" s="81"/>
      <c r="GWD107" s="81"/>
      <c r="GWE107" s="81"/>
      <c r="GWF107" s="81"/>
      <c r="GWG107" s="81"/>
      <c r="GWH107" s="81"/>
      <c r="GWI107" s="81"/>
      <c r="GWJ107" s="81"/>
      <c r="GWK107" s="81"/>
      <c r="GWL107" s="81"/>
      <c r="GWM107" s="81"/>
      <c r="GWN107" s="81"/>
      <c r="GWO107" s="81"/>
      <c r="GWP107" s="81"/>
      <c r="GWQ107" s="81"/>
      <c r="GWR107" s="81"/>
      <c r="GWS107" s="81"/>
      <c r="GWT107" s="81"/>
      <c r="GWU107" s="81"/>
      <c r="GWV107" s="81"/>
      <c r="GWW107" s="81"/>
      <c r="GWX107" s="81"/>
      <c r="GWY107" s="81"/>
      <c r="GWZ107" s="81"/>
      <c r="GXA107" s="81"/>
      <c r="GXB107" s="81"/>
      <c r="GXC107" s="81"/>
      <c r="GXD107" s="81"/>
      <c r="GXE107" s="81"/>
      <c r="GXF107" s="81"/>
      <c r="GXG107" s="81"/>
      <c r="GXH107" s="81"/>
      <c r="GXI107" s="81"/>
      <c r="GXJ107" s="81"/>
      <c r="GXK107" s="81"/>
      <c r="GXL107" s="81"/>
      <c r="GXM107" s="81"/>
      <c r="GXN107" s="81"/>
      <c r="GXO107" s="81"/>
      <c r="GXP107" s="81"/>
      <c r="GXQ107" s="81"/>
      <c r="GXR107" s="81"/>
      <c r="GXS107" s="81"/>
      <c r="GXT107" s="81"/>
      <c r="GXU107" s="81"/>
      <c r="GXV107" s="81"/>
      <c r="GXW107" s="81"/>
      <c r="GXX107" s="81"/>
      <c r="GXY107" s="81"/>
      <c r="GXZ107" s="81"/>
      <c r="GYA107" s="81"/>
      <c r="GYB107" s="81"/>
      <c r="GYC107" s="81"/>
      <c r="GYD107" s="81"/>
      <c r="GYE107" s="81"/>
      <c r="GYF107" s="81"/>
      <c r="GYG107" s="81"/>
      <c r="GYH107" s="81"/>
      <c r="GYI107" s="81"/>
      <c r="GYJ107" s="81"/>
      <c r="GYK107" s="81"/>
      <c r="GYL107" s="81"/>
      <c r="GYM107" s="81"/>
      <c r="GYN107" s="81"/>
      <c r="GYO107" s="81"/>
      <c r="GYP107" s="81"/>
      <c r="GYQ107" s="81"/>
      <c r="GYR107" s="81"/>
      <c r="GYS107" s="81"/>
      <c r="GYT107" s="81"/>
      <c r="GYU107" s="81"/>
      <c r="GYV107" s="81"/>
      <c r="GYW107" s="81"/>
      <c r="GYX107" s="81"/>
      <c r="GYY107" s="81"/>
      <c r="GYZ107" s="81"/>
      <c r="GZA107" s="81"/>
      <c r="GZB107" s="81"/>
      <c r="GZC107" s="81"/>
      <c r="GZD107" s="81"/>
      <c r="GZE107" s="81"/>
      <c r="GZF107" s="81"/>
      <c r="GZG107" s="81"/>
      <c r="GZH107" s="81"/>
      <c r="GZI107" s="81"/>
      <c r="GZJ107" s="81"/>
      <c r="GZK107" s="81"/>
      <c r="GZL107" s="81"/>
      <c r="GZM107" s="81"/>
      <c r="GZN107" s="81"/>
      <c r="GZO107" s="81"/>
      <c r="GZP107" s="81"/>
      <c r="GZQ107" s="81"/>
      <c r="GZR107" s="81"/>
      <c r="GZS107" s="81"/>
      <c r="GZT107" s="81"/>
      <c r="GZU107" s="81"/>
      <c r="GZV107" s="81"/>
      <c r="GZW107" s="81"/>
      <c r="GZX107" s="81"/>
      <c r="GZY107" s="81"/>
      <c r="GZZ107" s="81"/>
      <c r="HAA107" s="81"/>
      <c r="HAB107" s="81"/>
      <c r="HAC107" s="81"/>
      <c r="HAD107" s="81"/>
      <c r="HAE107" s="81"/>
      <c r="HAF107" s="81"/>
      <c r="HAG107" s="81"/>
      <c r="HAH107" s="81"/>
      <c r="HAI107" s="81"/>
      <c r="HAJ107" s="81"/>
      <c r="HAK107" s="81"/>
      <c r="HAL107" s="81"/>
      <c r="HAM107" s="81"/>
      <c r="HAN107" s="81"/>
      <c r="HAO107" s="81"/>
      <c r="HAP107" s="81"/>
      <c r="HAQ107" s="81"/>
      <c r="HAR107" s="81"/>
      <c r="HAS107" s="81"/>
      <c r="HAT107" s="81"/>
      <c r="HAU107" s="81"/>
      <c r="HAV107" s="81"/>
      <c r="HAW107" s="81"/>
      <c r="HAX107" s="81"/>
      <c r="HAY107" s="81"/>
      <c r="HAZ107" s="81"/>
      <c r="HBA107" s="81"/>
      <c r="HBB107" s="81"/>
      <c r="HBC107" s="81"/>
      <c r="HBD107" s="81"/>
      <c r="HBE107" s="81"/>
      <c r="HBF107" s="81"/>
      <c r="HBG107" s="81"/>
      <c r="HBH107" s="81"/>
      <c r="HBI107" s="81"/>
      <c r="HBJ107" s="81"/>
      <c r="HBK107" s="81"/>
      <c r="HBL107" s="81"/>
      <c r="HBM107" s="81"/>
      <c r="HBN107" s="81"/>
      <c r="HBO107" s="81"/>
      <c r="HBP107" s="81"/>
      <c r="HBQ107" s="81"/>
      <c r="HBR107" s="81"/>
      <c r="HBS107" s="81"/>
      <c r="HBT107" s="81"/>
      <c r="HBU107" s="81"/>
      <c r="HBV107" s="81"/>
      <c r="HBW107" s="81"/>
      <c r="HBX107" s="81"/>
      <c r="HBY107" s="81"/>
      <c r="HBZ107" s="81"/>
      <c r="HCA107" s="81"/>
      <c r="HCB107" s="81"/>
      <c r="HCC107" s="81"/>
      <c r="HCD107" s="81"/>
      <c r="HCE107" s="81"/>
      <c r="HCF107" s="81"/>
      <c r="HCG107" s="81"/>
      <c r="HCH107" s="81"/>
      <c r="HCI107" s="81"/>
      <c r="HCJ107" s="81"/>
      <c r="HCK107" s="81"/>
      <c r="HCL107" s="81"/>
      <c r="HCM107" s="81"/>
      <c r="HCN107" s="81"/>
      <c r="HCO107" s="81"/>
      <c r="HCP107" s="81"/>
      <c r="HCQ107" s="81"/>
      <c r="HCR107" s="81"/>
      <c r="HCS107" s="81"/>
      <c r="HCT107" s="81"/>
      <c r="HCU107" s="81"/>
      <c r="HCV107" s="81"/>
      <c r="HCW107" s="81"/>
      <c r="HCX107" s="81"/>
      <c r="HCY107" s="81"/>
      <c r="HCZ107" s="81"/>
      <c r="HDA107" s="81"/>
      <c r="HDB107" s="81"/>
      <c r="HDC107" s="81"/>
      <c r="HDD107" s="81"/>
      <c r="HDE107" s="81"/>
      <c r="HDF107" s="81"/>
      <c r="HDG107" s="81"/>
      <c r="HDH107" s="81"/>
      <c r="HDI107" s="81"/>
      <c r="HDJ107" s="81"/>
      <c r="HDK107" s="81"/>
      <c r="HDL107" s="81"/>
      <c r="HDM107" s="81"/>
      <c r="HDN107" s="81"/>
      <c r="HDO107" s="81"/>
      <c r="HDP107" s="81"/>
      <c r="HDQ107" s="81"/>
      <c r="HDR107" s="81"/>
      <c r="HDS107" s="81"/>
      <c r="HDT107" s="81"/>
      <c r="HDU107" s="81"/>
      <c r="HDV107" s="81"/>
      <c r="HDW107" s="81"/>
      <c r="HDX107" s="81"/>
      <c r="HDY107" s="81"/>
      <c r="HDZ107" s="81"/>
      <c r="HEA107" s="81"/>
      <c r="HEB107" s="81"/>
      <c r="HEC107" s="81"/>
      <c r="HED107" s="81"/>
      <c r="HEE107" s="81"/>
      <c r="HEF107" s="81"/>
      <c r="HEG107" s="81"/>
      <c r="HEH107" s="81"/>
      <c r="HEI107" s="81"/>
      <c r="HEJ107" s="81"/>
      <c r="HEK107" s="81"/>
      <c r="HEL107" s="81"/>
      <c r="HEM107" s="81"/>
      <c r="HEN107" s="81"/>
      <c r="HEO107" s="81"/>
      <c r="HEP107" s="81"/>
      <c r="HEQ107" s="81"/>
      <c r="HER107" s="81"/>
      <c r="HES107" s="81"/>
      <c r="HET107" s="81"/>
      <c r="HEU107" s="81"/>
      <c r="HEV107" s="81"/>
      <c r="HEW107" s="81"/>
      <c r="HEX107" s="81"/>
      <c r="HEY107" s="81"/>
      <c r="HEZ107" s="81"/>
      <c r="HFA107" s="81"/>
      <c r="HFB107" s="81"/>
      <c r="HFC107" s="81"/>
      <c r="HFD107" s="81"/>
      <c r="HFE107" s="81"/>
      <c r="HFF107" s="81"/>
      <c r="HFG107" s="81"/>
      <c r="HFH107" s="81"/>
      <c r="HFI107" s="81"/>
      <c r="HFJ107" s="81"/>
      <c r="HFK107" s="81"/>
      <c r="HFL107" s="81"/>
      <c r="HFM107" s="81"/>
      <c r="HFN107" s="81"/>
      <c r="HFO107" s="81"/>
      <c r="HFP107" s="81"/>
      <c r="HFQ107" s="81"/>
      <c r="HFR107" s="81"/>
      <c r="HFS107" s="81"/>
      <c r="HFT107" s="81"/>
      <c r="HFU107" s="81"/>
      <c r="HFV107" s="81"/>
      <c r="HFW107" s="81"/>
      <c r="HFX107" s="81"/>
      <c r="HFY107" s="81"/>
      <c r="HFZ107" s="81"/>
      <c r="HGA107" s="81"/>
      <c r="HGB107" s="81"/>
      <c r="HGC107" s="81"/>
      <c r="HGD107" s="81"/>
      <c r="HGE107" s="81"/>
      <c r="HGF107" s="81"/>
      <c r="HGG107" s="81"/>
      <c r="HGH107" s="81"/>
      <c r="HGI107" s="81"/>
      <c r="HGJ107" s="81"/>
      <c r="HGK107" s="81"/>
      <c r="HGL107" s="81"/>
      <c r="HGM107" s="81"/>
      <c r="HGN107" s="81"/>
      <c r="HGO107" s="81"/>
      <c r="HGP107" s="81"/>
      <c r="HGQ107" s="81"/>
      <c r="HGR107" s="81"/>
      <c r="HGS107" s="81"/>
      <c r="HGT107" s="81"/>
      <c r="HGU107" s="81"/>
      <c r="HGV107" s="81"/>
      <c r="HGW107" s="81"/>
      <c r="HGX107" s="81"/>
      <c r="HGY107" s="81"/>
      <c r="HGZ107" s="81"/>
      <c r="HHA107" s="81"/>
      <c r="HHB107" s="81"/>
      <c r="HHC107" s="81"/>
      <c r="HHD107" s="81"/>
      <c r="HHE107" s="81"/>
      <c r="HHF107" s="81"/>
      <c r="HHG107" s="81"/>
      <c r="HHH107" s="81"/>
      <c r="HHI107" s="81"/>
      <c r="HHJ107" s="81"/>
      <c r="HHK107" s="81"/>
      <c r="HHL107" s="81"/>
      <c r="HHM107" s="81"/>
      <c r="HHN107" s="81"/>
      <c r="HHO107" s="81"/>
      <c r="HHP107" s="81"/>
      <c r="HHQ107" s="81"/>
      <c r="HHR107" s="81"/>
      <c r="HHS107" s="81"/>
      <c r="HHT107" s="81"/>
      <c r="HHU107" s="81"/>
      <c r="HHV107" s="81"/>
      <c r="HHW107" s="81"/>
      <c r="HHX107" s="81"/>
      <c r="HHY107" s="81"/>
      <c r="HHZ107" s="81"/>
      <c r="HIA107" s="81"/>
      <c r="HIB107" s="81"/>
      <c r="HIC107" s="81"/>
      <c r="HID107" s="81"/>
      <c r="HIE107" s="81"/>
      <c r="HIF107" s="81"/>
      <c r="HIG107" s="81"/>
      <c r="HIH107" s="81"/>
      <c r="HII107" s="81"/>
      <c r="HIJ107" s="81"/>
      <c r="HIK107" s="81"/>
      <c r="HIL107" s="81"/>
      <c r="HIM107" s="81"/>
      <c r="HIN107" s="81"/>
      <c r="HIO107" s="81"/>
      <c r="HIP107" s="81"/>
      <c r="HIQ107" s="81"/>
      <c r="HIR107" s="81"/>
      <c r="HIS107" s="81"/>
      <c r="HIT107" s="81"/>
      <c r="HIU107" s="81"/>
      <c r="HIV107" s="81"/>
      <c r="HIW107" s="81"/>
      <c r="HIX107" s="81"/>
      <c r="HIY107" s="81"/>
      <c r="HIZ107" s="81"/>
      <c r="HJA107" s="81"/>
      <c r="HJB107" s="81"/>
      <c r="HJC107" s="81"/>
      <c r="HJD107" s="81"/>
      <c r="HJE107" s="81"/>
      <c r="HJF107" s="81"/>
      <c r="HJG107" s="81"/>
      <c r="HJH107" s="81"/>
      <c r="HJI107" s="81"/>
      <c r="HJJ107" s="81"/>
      <c r="HJK107" s="81"/>
      <c r="HJL107" s="81"/>
      <c r="HJM107" s="81"/>
      <c r="HJN107" s="81"/>
      <c r="HJO107" s="81"/>
      <c r="HJP107" s="81"/>
      <c r="HJQ107" s="81"/>
      <c r="HJR107" s="81"/>
      <c r="HJS107" s="81"/>
      <c r="HJT107" s="81"/>
      <c r="HJU107" s="81"/>
      <c r="HJV107" s="81"/>
      <c r="HJW107" s="81"/>
      <c r="HJX107" s="81"/>
      <c r="HJY107" s="81"/>
      <c r="HJZ107" s="81"/>
      <c r="HKA107" s="81"/>
      <c r="HKB107" s="81"/>
      <c r="HKC107" s="81"/>
      <c r="HKD107" s="81"/>
      <c r="HKE107" s="81"/>
      <c r="HKF107" s="81"/>
      <c r="HKG107" s="81"/>
      <c r="HKH107" s="81"/>
      <c r="HKI107" s="81"/>
      <c r="HKJ107" s="81"/>
      <c r="HKK107" s="81"/>
      <c r="HKL107" s="81"/>
      <c r="HKM107" s="81"/>
      <c r="HKN107" s="81"/>
      <c r="HKO107" s="81"/>
      <c r="HKP107" s="81"/>
      <c r="HKQ107" s="81"/>
      <c r="HKR107" s="81"/>
      <c r="HKS107" s="81"/>
      <c r="HKT107" s="81"/>
      <c r="HKU107" s="81"/>
      <c r="HKV107" s="81"/>
      <c r="HKW107" s="81"/>
      <c r="HKX107" s="81"/>
      <c r="HKY107" s="81"/>
      <c r="HKZ107" s="81"/>
      <c r="HLA107" s="81"/>
      <c r="HLB107" s="81"/>
      <c r="HLC107" s="81"/>
      <c r="HLD107" s="81"/>
      <c r="HLE107" s="81"/>
      <c r="HLF107" s="81"/>
      <c r="HLG107" s="81"/>
      <c r="HLH107" s="81"/>
      <c r="HLI107" s="81"/>
      <c r="HLJ107" s="81"/>
      <c r="HLK107" s="81"/>
      <c r="HLL107" s="81"/>
      <c r="HLM107" s="81"/>
      <c r="HLN107" s="81"/>
      <c r="HLO107" s="81"/>
      <c r="HLP107" s="81"/>
      <c r="HLQ107" s="81"/>
      <c r="HLR107" s="81"/>
      <c r="HLS107" s="81"/>
      <c r="HLT107" s="81"/>
      <c r="HLU107" s="81"/>
      <c r="HLV107" s="81"/>
      <c r="HLW107" s="81"/>
      <c r="HLX107" s="81"/>
      <c r="HLY107" s="81"/>
      <c r="HLZ107" s="81"/>
      <c r="HMA107" s="81"/>
      <c r="HMB107" s="81"/>
      <c r="HMC107" s="81"/>
      <c r="HMD107" s="81"/>
      <c r="HME107" s="81"/>
      <c r="HMF107" s="81"/>
      <c r="HMG107" s="81"/>
      <c r="HMH107" s="81"/>
      <c r="HMI107" s="81"/>
      <c r="HMJ107" s="81"/>
      <c r="HMK107" s="81"/>
      <c r="HML107" s="81"/>
      <c r="HMM107" s="81"/>
      <c r="HMN107" s="81"/>
      <c r="HMO107" s="81"/>
      <c r="HMP107" s="81"/>
      <c r="HMQ107" s="81"/>
      <c r="HMR107" s="81"/>
      <c r="HMS107" s="81"/>
      <c r="HMT107" s="81"/>
      <c r="HMU107" s="81"/>
      <c r="HMV107" s="81"/>
      <c r="HMW107" s="81"/>
      <c r="HMX107" s="81"/>
      <c r="HMY107" s="81"/>
      <c r="HMZ107" s="81"/>
      <c r="HNA107" s="81"/>
      <c r="HNB107" s="81"/>
      <c r="HNC107" s="81"/>
      <c r="HND107" s="81"/>
      <c r="HNE107" s="81"/>
      <c r="HNF107" s="81"/>
      <c r="HNG107" s="81"/>
      <c r="HNH107" s="81"/>
      <c r="HNI107" s="81"/>
      <c r="HNJ107" s="81"/>
      <c r="HNK107" s="81"/>
      <c r="HNL107" s="81"/>
      <c r="HNM107" s="81"/>
      <c r="HNN107" s="81"/>
      <c r="HNO107" s="81"/>
      <c r="HNP107" s="81"/>
      <c r="HNQ107" s="81"/>
      <c r="HNR107" s="81"/>
      <c r="HNS107" s="81"/>
      <c r="HNT107" s="81"/>
      <c r="HNU107" s="81"/>
      <c r="HNV107" s="81"/>
      <c r="HNW107" s="81"/>
      <c r="HNX107" s="81"/>
      <c r="HNY107" s="81"/>
      <c r="HNZ107" s="81"/>
      <c r="HOA107" s="81"/>
      <c r="HOB107" s="81"/>
      <c r="HOC107" s="81"/>
      <c r="HOD107" s="81"/>
      <c r="HOE107" s="81"/>
      <c r="HOF107" s="81"/>
      <c r="HOG107" s="81"/>
      <c r="HOH107" s="81"/>
      <c r="HOI107" s="81"/>
      <c r="HOJ107" s="81"/>
      <c r="HOK107" s="81"/>
      <c r="HOL107" s="81"/>
      <c r="HOM107" s="81"/>
      <c r="HON107" s="81"/>
      <c r="HOO107" s="81"/>
      <c r="HOP107" s="81"/>
      <c r="HOQ107" s="81"/>
      <c r="HOR107" s="81"/>
      <c r="HOS107" s="81"/>
      <c r="HOT107" s="81"/>
      <c r="HOU107" s="81"/>
      <c r="HOV107" s="81"/>
      <c r="HOW107" s="81"/>
      <c r="HOX107" s="81"/>
      <c r="HOY107" s="81"/>
      <c r="HOZ107" s="81"/>
      <c r="HPA107" s="81"/>
      <c r="HPB107" s="81"/>
      <c r="HPC107" s="81"/>
      <c r="HPD107" s="81"/>
      <c r="HPE107" s="81"/>
      <c r="HPF107" s="81"/>
      <c r="HPG107" s="81"/>
      <c r="HPH107" s="81"/>
      <c r="HPI107" s="81"/>
      <c r="HPJ107" s="81"/>
      <c r="HPK107" s="81"/>
      <c r="HPL107" s="81"/>
      <c r="HPM107" s="81"/>
      <c r="HPN107" s="81"/>
      <c r="HPO107" s="81"/>
      <c r="HPP107" s="81"/>
      <c r="HPQ107" s="81"/>
      <c r="HPR107" s="81"/>
      <c r="HPS107" s="81"/>
      <c r="HPT107" s="81"/>
      <c r="HPU107" s="81"/>
      <c r="HPV107" s="81"/>
      <c r="HPW107" s="81"/>
      <c r="HPX107" s="81"/>
      <c r="HPY107" s="81"/>
      <c r="HPZ107" s="81"/>
      <c r="HQA107" s="81"/>
      <c r="HQB107" s="81"/>
      <c r="HQC107" s="81"/>
      <c r="HQD107" s="81"/>
      <c r="HQE107" s="81"/>
      <c r="HQF107" s="81"/>
      <c r="HQG107" s="81"/>
      <c r="HQH107" s="81"/>
      <c r="HQI107" s="81"/>
      <c r="HQJ107" s="81"/>
      <c r="HQK107" s="81"/>
      <c r="HQL107" s="81"/>
      <c r="HQM107" s="81"/>
      <c r="HQN107" s="81"/>
      <c r="HQO107" s="81"/>
      <c r="HQP107" s="81"/>
      <c r="HQQ107" s="81"/>
      <c r="HQR107" s="81"/>
      <c r="HQS107" s="81"/>
      <c r="HQT107" s="81"/>
      <c r="HQU107" s="81"/>
      <c r="HQV107" s="81"/>
      <c r="HQW107" s="81"/>
      <c r="HQX107" s="81"/>
      <c r="HQY107" s="81"/>
      <c r="HQZ107" s="81"/>
      <c r="HRA107" s="81"/>
      <c r="HRB107" s="81"/>
      <c r="HRC107" s="81"/>
      <c r="HRD107" s="81"/>
      <c r="HRE107" s="81"/>
      <c r="HRF107" s="81"/>
      <c r="HRG107" s="81"/>
      <c r="HRH107" s="81"/>
      <c r="HRI107" s="81"/>
      <c r="HRJ107" s="81"/>
      <c r="HRK107" s="81"/>
      <c r="HRL107" s="81"/>
      <c r="HRM107" s="81"/>
      <c r="HRN107" s="81"/>
      <c r="HRO107" s="81"/>
      <c r="HRP107" s="81"/>
      <c r="HRQ107" s="81"/>
      <c r="HRR107" s="81"/>
      <c r="HRS107" s="81"/>
      <c r="HRT107" s="81"/>
      <c r="HRU107" s="81"/>
      <c r="HRV107" s="81"/>
      <c r="HRW107" s="81"/>
      <c r="HRX107" s="81"/>
      <c r="HRY107" s="81"/>
      <c r="HRZ107" s="81"/>
      <c r="HSA107" s="81"/>
      <c r="HSB107" s="81"/>
      <c r="HSC107" s="81"/>
      <c r="HSD107" s="81"/>
      <c r="HSE107" s="81"/>
      <c r="HSF107" s="81"/>
      <c r="HSG107" s="81"/>
      <c r="HSH107" s="81"/>
      <c r="HSI107" s="81"/>
      <c r="HSJ107" s="81"/>
      <c r="HSK107" s="81"/>
      <c r="HSL107" s="81"/>
      <c r="HSM107" s="81"/>
      <c r="HSN107" s="81"/>
      <c r="HSO107" s="81"/>
      <c r="HSP107" s="81"/>
      <c r="HSQ107" s="81"/>
      <c r="HSR107" s="81"/>
      <c r="HSS107" s="81"/>
      <c r="HST107" s="81"/>
      <c r="HSU107" s="81"/>
      <c r="HSV107" s="81"/>
      <c r="HSW107" s="81"/>
      <c r="HSX107" s="81"/>
      <c r="HSY107" s="81"/>
      <c r="HSZ107" s="81"/>
      <c r="HTA107" s="81"/>
      <c r="HTB107" s="81"/>
      <c r="HTC107" s="81"/>
      <c r="HTD107" s="81"/>
      <c r="HTE107" s="81"/>
      <c r="HTF107" s="81"/>
      <c r="HTG107" s="81"/>
      <c r="HTH107" s="81"/>
      <c r="HTI107" s="81"/>
      <c r="HTJ107" s="81"/>
      <c r="HTK107" s="81"/>
      <c r="HTL107" s="81"/>
      <c r="HTM107" s="81"/>
      <c r="HTN107" s="81"/>
      <c r="HTO107" s="81"/>
      <c r="HTP107" s="81"/>
      <c r="HTQ107" s="81"/>
      <c r="HTR107" s="81"/>
      <c r="HTS107" s="81"/>
      <c r="HTT107" s="81"/>
      <c r="HTU107" s="81"/>
      <c r="HTV107" s="81"/>
      <c r="HTW107" s="81"/>
      <c r="HTX107" s="81"/>
      <c r="HTY107" s="81"/>
      <c r="HTZ107" s="81"/>
      <c r="HUA107" s="81"/>
      <c r="HUB107" s="81"/>
      <c r="HUC107" s="81"/>
      <c r="HUD107" s="81"/>
      <c r="HUE107" s="81"/>
      <c r="HUF107" s="81"/>
      <c r="HUG107" s="81"/>
      <c r="HUH107" s="81"/>
      <c r="HUI107" s="81"/>
      <c r="HUJ107" s="81"/>
      <c r="HUK107" s="81"/>
      <c r="HUL107" s="81"/>
      <c r="HUM107" s="81"/>
      <c r="HUN107" s="81"/>
      <c r="HUO107" s="81"/>
      <c r="HUP107" s="81"/>
      <c r="HUQ107" s="81"/>
      <c r="HUR107" s="81"/>
      <c r="HUS107" s="81"/>
      <c r="HUT107" s="81"/>
      <c r="HUU107" s="81"/>
      <c r="HUV107" s="81"/>
      <c r="HUW107" s="81"/>
      <c r="HUX107" s="81"/>
      <c r="HUY107" s="81"/>
      <c r="HUZ107" s="81"/>
      <c r="HVA107" s="81"/>
      <c r="HVB107" s="81"/>
      <c r="HVC107" s="81"/>
      <c r="HVD107" s="81"/>
      <c r="HVE107" s="81"/>
      <c r="HVF107" s="81"/>
      <c r="HVG107" s="81"/>
      <c r="HVH107" s="81"/>
      <c r="HVI107" s="81"/>
      <c r="HVJ107" s="81"/>
      <c r="HVK107" s="81"/>
      <c r="HVL107" s="81"/>
      <c r="HVM107" s="81"/>
      <c r="HVN107" s="81"/>
      <c r="HVO107" s="81"/>
      <c r="HVP107" s="81"/>
      <c r="HVQ107" s="81"/>
      <c r="HVR107" s="81"/>
      <c r="HVS107" s="81"/>
      <c r="HVT107" s="81"/>
      <c r="HVU107" s="81"/>
      <c r="HVV107" s="81"/>
      <c r="HVW107" s="81"/>
      <c r="HVX107" s="81"/>
      <c r="HVY107" s="81"/>
      <c r="HVZ107" s="81"/>
      <c r="HWA107" s="81"/>
      <c r="HWB107" s="81"/>
      <c r="HWC107" s="81"/>
      <c r="HWD107" s="81"/>
      <c r="HWE107" s="81"/>
      <c r="HWF107" s="81"/>
      <c r="HWG107" s="81"/>
      <c r="HWH107" s="81"/>
      <c r="HWI107" s="81"/>
      <c r="HWJ107" s="81"/>
      <c r="HWK107" s="81"/>
      <c r="HWL107" s="81"/>
      <c r="HWM107" s="81"/>
      <c r="HWN107" s="81"/>
      <c r="HWO107" s="81"/>
      <c r="HWP107" s="81"/>
      <c r="HWQ107" s="81"/>
      <c r="HWR107" s="81"/>
      <c r="HWS107" s="81"/>
      <c r="HWT107" s="81"/>
      <c r="HWU107" s="81"/>
      <c r="HWV107" s="81"/>
      <c r="HWW107" s="81"/>
      <c r="HWX107" s="81"/>
      <c r="HWY107" s="81"/>
      <c r="HWZ107" s="81"/>
      <c r="HXA107" s="81"/>
      <c r="HXB107" s="81"/>
      <c r="HXC107" s="81"/>
      <c r="HXD107" s="81"/>
      <c r="HXE107" s="81"/>
      <c r="HXF107" s="81"/>
      <c r="HXG107" s="81"/>
      <c r="HXH107" s="81"/>
      <c r="HXI107" s="81"/>
      <c r="HXJ107" s="81"/>
      <c r="HXK107" s="81"/>
      <c r="HXL107" s="81"/>
      <c r="HXM107" s="81"/>
      <c r="HXN107" s="81"/>
      <c r="HXO107" s="81"/>
      <c r="HXP107" s="81"/>
      <c r="HXQ107" s="81"/>
      <c r="HXR107" s="81"/>
      <c r="HXS107" s="81"/>
      <c r="HXT107" s="81"/>
      <c r="HXU107" s="81"/>
      <c r="HXV107" s="81"/>
      <c r="HXW107" s="81"/>
      <c r="HXX107" s="81"/>
      <c r="HXY107" s="81"/>
      <c r="HXZ107" s="81"/>
      <c r="HYA107" s="81"/>
      <c r="HYB107" s="81"/>
      <c r="HYC107" s="81"/>
      <c r="HYD107" s="81"/>
      <c r="HYE107" s="81"/>
      <c r="HYF107" s="81"/>
      <c r="HYG107" s="81"/>
      <c r="HYH107" s="81"/>
      <c r="HYI107" s="81"/>
      <c r="HYJ107" s="81"/>
      <c r="HYK107" s="81"/>
      <c r="HYL107" s="81"/>
      <c r="HYM107" s="81"/>
      <c r="HYN107" s="81"/>
      <c r="HYO107" s="81"/>
      <c r="HYP107" s="81"/>
      <c r="HYQ107" s="81"/>
      <c r="HYR107" s="81"/>
      <c r="HYS107" s="81"/>
      <c r="HYT107" s="81"/>
      <c r="HYU107" s="81"/>
      <c r="HYV107" s="81"/>
      <c r="HYW107" s="81"/>
      <c r="HYX107" s="81"/>
      <c r="HYY107" s="81"/>
      <c r="HYZ107" s="81"/>
      <c r="HZA107" s="81"/>
      <c r="HZB107" s="81"/>
      <c r="HZC107" s="81"/>
      <c r="HZD107" s="81"/>
      <c r="HZE107" s="81"/>
      <c r="HZF107" s="81"/>
      <c r="HZG107" s="81"/>
      <c r="HZH107" s="81"/>
      <c r="HZI107" s="81"/>
      <c r="HZJ107" s="81"/>
      <c r="HZK107" s="81"/>
      <c r="HZL107" s="81"/>
      <c r="HZM107" s="81"/>
      <c r="HZN107" s="81"/>
      <c r="HZO107" s="81"/>
      <c r="HZP107" s="81"/>
      <c r="HZQ107" s="81"/>
      <c r="HZR107" s="81"/>
      <c r="HZS107" s="81"/>
      <c r="HZT107" s="81"/>
      <c r="HZU107" s="81"/>
      <c r="HZV107" s="81"/>
      <c r="HZW107" s="81"/>
      <c r="HZX107" s="81"/>
      <c r="HZY107" s="81"/>
      <c r="HZZ107" s="81"/>
      <c r="IAA107" s="81"/>
      <c r="IAB107" s="81"/>
      <c r="IAC107" s="81"/>
      <c r="IAD107" s="81"/>
      <c r="IAE107" s="81"/>
      <c r="IAF107" s="81"/>
      <c r="IAG107" s="81"/>
      <c r="IAH107" s="81"/>
      <c r="IAI107" s="81"/>
      <c r="IAJ107" s="81"/>
      <c r="IAK107" s="81"/>
      <c r="IAL107" s="81"/>
      <c r="IAM107" s="81"/>
      <c r="IAN107" s="81"/>
      <c r="IAO107" s="81"/>
      <c r="IAP107" s="81"/>
      <c r="IAQ107" s="81"/>
      <c r="IAR107" s="81"/>
      <c r="IAS107" s="81"/>
      <c r="IAT107" s="81"/>
      <c r="IAU107" s="81"/>
      <c r="IAV107" s="81"/>
      <c r="IAW107" s="81"/>
      <c r="IAX107" s="81"/>
      <c r="IAY107" s="81"/>
      <c r="IAZ107" s="81"/>
      <c r="IBA107" s="81"/>
      <c r="IBB107" s="81"/>
      <c r="IBC107" s="81"/>
      <c r="IBD107" s="81"/>
      <c r="IBE107" s="81"/>
      <c r="IBF107" s="81"/>
      <c r="IBG107" s="81"/>
      <c r="IBH107" s="81"/>
      <c r="IBI107" s="81"/>
      <c r="IBJ107" s="81"/>
      <c r="IBK107" s="81"/>
      <c r="IBL107" s="81"/>
      <c r="IBM107" s="81"/>
      <c r="IBN107" s="81"/>
      <c r="IBO107" s="81"/>
      <c r="IBP107" s="81"/>
      <c r="IBQ107" s="81"/>
      <c r="IBR107" s="81"/>
      <c r="IBS107" s="81"/>
      <c r="IBT107" s="81"/>
      <c r="IBU107" s="81"/>
      <c r="IBV107" s="81"/>
      <c r="IBW107" s="81"/>
      <c r="IBX107" s="81"/>
      <c r="IBY107" s="81"/>
      <c r="IBZ107" s="81"/>
      <c r="ICA107" s="81"/>
      <c r="ICB107" s="81"/>
      <c r="ICC107" s="81"/>
      <c r="ICD107" s="81"/>
      <c r="ICE107" s="81"/>
      <c r="ICF107" s="81"/>
      <c r="ICG107" s="81"/>
      <c r="ICH107" s="81"/>
      <c r="ICI107" s="81"/>
      <c r="ICJ107" s="81"/>
      <c r="ICK107" s="81"/>
      <c r="ICL107" s="81"/>
      <c r="ICM107" s="81"/>
      <c r="ICN107" s="81"/>
      <c r="ICO107" s="81"/>
      <c r="ICP107" s="81"/>
      <c r="ICQ107" s="81"/>
      <c r="ICR107" s="81"/>
      <c r="ICS107" s="81"/>
      <c r="ICT107" s="81"/>
      <c r="ICU107" s="81"/>
      <c r="ICV107" s="81"/>
      <c r="ICW107" s="81"/>
      <c r="ICX107" s="81"/>
      <c r="ICY107" s="81"/>
      <c r="ICZ107" s="81"/>
      <c r="IDA107" s="81"/>
      <c r="IDB107" s="81"/>
      <c r="IDC107" s="81"/>
      <c r="IDD107" s="81"/>
      <c r="IDE107" s="81"/>
      <c r="IDF107" s="81"/>
      <c r="IDG107" s="81"/>
      <c r="IDH107" s="81"/>
      <c r="IDI107" s="81"/>
      <c r="IDJ107" s="81"/>
      <c r="IDK107" s="81"/>
      <c r="IDL107" s="81"/>
      <c r="IDM107" s="81"/>
      <c r="IDN107" s="81"/>
      <c r="IDO107" s="81"/>
      <c r="IDP107" s="81"/>
      <c r="IDQ107" s="81"/>
      <c r="IDR107" s="81"/>
      <c r="IDS107" s="81"/>
      <c r="IDT107" s="81"/>
      <c r="IDU107" s="81"/>
      <c r="IDV107" s="81"/>
      <c r="IDW107" s="81"/>
      <c r="IDX107" s="81"/>
      <c r="IDY107" s="81"/>
      <c r="IDZ107" s="81"/>
      <c r="IEA107" s="81"/>
      <c r="IEB107" s="81"/>
      <c r="IEC107" s="81"/>
      <c r="IED107" s="81"/>
      <c r="IEE107" s="81"/>
      <c r="IEF107" s="81"/>
      <c r="IEG107" s="81"/>
      <c r="IEH107" s="81"/>
      <c r="IEI107" s="81"/>
      <c r="IEJ107" s="81"/>
      <c r="IEK107" s="81"/>
      <c r="IEL107" s="81"/>
      <c r="IEM107" s="81"/>
      <c r="IEN107" s="81"/>
      <c r="IEO107" s="81"/>
      <c r="IEP107" s="81"/>
      <c r="IEQ107" s="81"/>
      <c r="IER107" s="81"/>
      <c r="IES107" s="81"/>
      <c r="IET107" s="81"/>
      <c r="IEU107" s="81"/>
      <c r="IEV107" s="81"/>
      <c r="IEW107" s="81"/>
      <c r="IEX107" s="81"/>
      <c r="IEY107" s="81"/>
      <c r="IEZ107" s="81"/>
      <c r="IFA107" s="81"/>
      <c r="IFB107" s="81"/>
      <c r="IFC107" s="81"/>
      <c r="IFD107" s="81"/>
      <c r="IFE107" s="81"/>
      <c r="IFF107" s="81"/>
      <c r="IFG107" s="81"/>
      <c r="IFH107" s="81"/>
      <c r="IFI107" s="81"/>
      <c r="IFJ107" s="81"/>
      <c r="IFK107" s="81"/>
      <c r="IFL107" s="81"/>
      <c r="IFM107" s="81"/>
      <c r="IFN107" s="81"/>
      <c r="IFO107" s="81"/>
      <c r="IFP107" s="81"/>
      <c r="IFQ107" s="81"/>
      <c r="IFR107" s="81"/>
      <c r="IFS107" s="81"/>
      <c r="IFT107" s="81"/>
      <c r="IFU107" s="81"/>
      <c r="IFV107" s="81"/>
      <c r="IFW107" s="81"/>
      <c r="IFX107" s="81"/>
      <c r="IFY107" s="81"/>
      <c r="IFZ107" s="81"/>
      <c r="IGA107" s="81"/>
      <c r="IGB107" s="81"/>
      <c r="IGC107" s="81"/>
      <c r="IGD107" s="81"/>
      <c r="IGE107" s="81"/>
      <c r="IGF107" s="81"/>
      <c r="IGG107" s="81"/>
      <c r="IGH107" s="81"/>
      <c r="IGI107" s="81"/>
      <c r="IGJ107" s="81"/>
      <c r="IGK107" s="81"/>
      <c r="IGL107" s="81"/>
      <c r="IGM107" s="81"/>
      <c r="IGN107" s="81"/>
      <c r="IGO107" s="81"/>
      <c r="IGP107" s="81"/>
      <c r="IGQ107" s="81"/>
      <c r="IGR107" s="81"/>
      <c r="IGS107" s="81"/>
      <c r="IGT107" s="81"/>
      <c r="IGU107" s="81"/>
      <c r="IGV107" s="81"/>
      <c r="IGW107" s="81"/>
      <c r="IGX107" s="81"/>
      <c r="IGY107" s="81"/>
      <c r="IGZ107" s="81"/>
      <c r="IHA107" s="81"/>
      <c r="IHB107" s="81"/>
      <c r="IHC107" s="81"/>
      <c r="IHD107" s="81"/>
      <c r="IHE107" s="81"/>
      <c r="IHF107" s="81"/>
      <c r="IHG107" s="81"/>
      <c r="IHH107" s="81"/>
      <c r="IHI107" s="81"/>
      <c r="IHJ107" s="81"/>
      <c r="IHK107" s="81"/>
      <c r="IHL107" s="81"/>
      <c r="IHM107" s="81"/>
      <c r="IHN107" s="81"/>
      <c r="IHO107" s="81"/>
      <c r="IHP107" s="81"/>
      <c r="IHQ107" s="81"/>
      <c r="IHR107" s="81"/>
      <c r="IHS107" s="81"/>
      <c r="IHT107" s="81"/>
      <c r="IHU107" s="81"/>
      <c r="IHV107" s="81"/>
      <c r="IHW107" s="81"/>
      <c r="IHX107" s="81"/>
      <c r="IHY107" s="81"/>
      <c r="IHZ107" s="81"/>
      <c r="IIA107" s="81"/>
      <c r="IIB107" s="81"/>
      <c r="IIC107" s="81"/>
      <c r="IID107" s="81"/>
      <c r="IIE107" s="81"/>
      <c r="IIF107" s="81"/>
      <c r="IIG107" s="81"/>
      <c r="IIH107" s="81"/>
      <c r="III107" s="81"/>
      <c r="IIJ107" s="81"/>
      <c r="IIK107" s="81"/>
      <c r="IIL107" s="81"/>
      <c r="IIM107" s="81"/>
      <c r="IIN107" s="81"/>
      <c r="IIO107" s="81"/>
      <c r="IIP107" s="81"/>
      <c r="IIQ107" s="81"/>
      <c r="IIR107" s="81"/>
      <c r="IIS107" s="81"/>
      <c r="IIT107" s="81"/>
      <c r="IIU107" s="81"/>
      <c r="IIV107" s="81"/>
      <c r="IIW107" s="81"/>
      <c r="IIX107" s="81"/>
      <c r="IIY107" s="81"/>
      <c r="IIZ107" s="81"/>
      <c r="IJA107" s="81"/>
      <c r="IJB107" s="81"/>
      <c r="IJC107" s="81"/>
      <c r="IJD107" s="81"/>
      <c r="IJE107" s="81"/>
      <c r="IJF107" s="81"/>
      <c r="IJG107" s="81"/>
      <c r="IJH107" s="81"/>
      <c r="IJI107" s="81"/>
      <c r="IJJ107" s="81"/>
      <c r="IJK107" s="81"/>
      <c r="IJL107" s="81"/>
      <c r="IJM107" s="81"/>
      <c r="IJN107" s="81"/>
      <c r="IJO107" s="81"/>
      <c r="IJP107" s="81"/>
      <c r="IJQ107" s="81"/>
      <c r="IJR107" s="81"/>
      <c r="IJS107" s="81"/>
      <c r="IJT107" s="81"/>
      <c r="IJU107" s="81"/>
      <c r="IJV107" s="81"/>
      <c r="IJW107" s="81"/>
      <c r="IJX107" s="81"/>
      <c r="IJY107" s="81"/>
      <c r="IJZ107" s="81"/>
      <c r="IKA107" s="81"/>
      <c r="IKB107" s="81"/>
      <c r="IKC107" s="81"/>
      <c r="IKD107" s="81"/>
      <c r="IKE107" s="81"/>
      <c r="IKF107" s="81"/>
      <c r="IKG107" s="81"/>
      <c r="IKH107" s="81"/>
      <c r="IKI107" s="81"/>
      <c r="IKJ107" s="81"/>
      <c r="IKK107" s="81"/>
      <c r="IKL107" s="81"/>
      <c r="IKM107" s="81"/>
      <c r="IKN107" s="81"/>
      <c r="IKO107" s="81"/>
      <c r="IKP107" s="81"/>
      <c r="IKQ107" s="81"/>
      <c r="IKR107" s="81"/>
      <c r="IKS107" s="81"/>
      <c r="IKT107" s="81"/>
      <c r="IKU107" s="81"/>
      <c r="IKV107" s="81"/>
      <c r="IKW107" s="81"/>
      <c r="IKX107" s="81"/>
      <c r="IKY107" s="81"/>
      <c r="IKZ107" s="81"/>
      <c r="ILA107" s="81"/>
      <c r="ILB107" s="81"/>
      <c r="ILC107" s="81"/>
      <c r="ILD107" s="81"/>
      <c r="ILE107" s="81"/>
      <c r="ILF107" s="81"/>
      <c r="ILG107" s="81"/>
      <c r="ILH107" s="81"/>
      <c r="ILI107" s="81"/>
      <c r="ILJ107" s="81"/>
      <c r="ILK107" s="81"/>
      <c r="ILL107" s="81"/>
      <c r="ILM107" s="81"/>
      <c r="ILN107" s="81"/>
      <c r="ILO107" s="81"/>
      <c r="ILP107" s="81"/>
      <c r="ILQ107" s="81"/>
      <c r="ILR107" s="81"/>
      <c r="ILS107" s="81"/>
      <c r="ILT107" s="81"/>
      <c r="ILU107" s="81"/>
      <c r="ILV107" s="81"/>
      <c r="ILW107" s="81"/>
      <c r="ILX107" s="81"/>
      <c r="ILY107" s="81"/>
      <c r="ILZ107" s="81"/>
      <c r="IMA107" s="81"/>
      <c r="IMB107" s="81"/>
      <c r="IMC107" s="81"/>
      <c r="IMD107" s="81"/>
      <c r="IME107" s="81"/>
      <c r="IMF107" s="81"/>
      <c r="IMG107" s="81"/>
      <c r="IMH107" s="81"/>
      <c r="IMI107" s="81"/>
      <c r="IMJ107" s="81"/>
      <c r="IMK107" s="81"/>
      <c r="IML107" s="81"/>
      <c r="IMM107" s="81"/>
      <c r="IMN107" s="81"/>
      <c r="IMO107" s="81"/>
      <c r="IMP107" s="81"/>
      <c r="IMQ107" s="81"/>
      <c r="IMR107" s="81"/>
      <c r="IMS107" s="81"/>
      <c r="IMT107" s="81"/>
      <c r="IMU107" s="81"/>
      <c r="IMV107" s="81"/>
      <c r="IMW107" s="81"/>
      <c r="IMX107" s="81"/>
      <c r="IMY107" s="81"/>
      <c r="IMZ107" s="81"/>
      <c r="INA107" s="81"/>
      <c r="INB107" s="81"/>
      <c r="INC107" s="81"/>
      <c r="IND107" s="81"/>
      <c r="INE107" s="81"/>
      <c r="INF107" s="81"/>
      <c r="ING107" s="81"/>
      <c r="INH107" s="81"/>
      <c r="INI107" s="81"/>
      <c r="INJ107" s="81"/>
      <c r="INK107" s="81"/>
      <c r="INL107" s="81"/>
      <c r="INM107" s="81"/>
      <c r="INN107" s="81"/>
      <c r="INO107" s="81"/>
      <c r="INP107" s="81"/>
      <c r="INQ107" s="81"/>
      <c r="INR107" s="81"/>
      <c r="INS107" s="81"/>
      <c r="INT107" s="81"/>
      <c r="INU107" s="81"/>
      <c r="INV107" s="81"/>
      <c r="INW107" s="81"/>
      <c r="INX107" s="81"/>
      <c r="INY107" s="81"/>
      <c r="INZ107" s="81"/>
      <c r="IOA107" s="81"/>
      <c r="IOB107" s="81"/>
      <c r="IOC107" s="81"/>
      <c r="IOD107" s="81"/>
      <c r="IOE107" s="81"/>
      <c r="IOF107" s="81"/>
      <c r="IOG107" s="81"/>
      <c r="IOH107" s="81"/>
      <c r="IOI107" s="81"/>
      <c r="IOJ107" s="81"/>
      <c r="IOK107" s="81"/>
      <c r="IOL107" s="81"/>
      <c r="IOM107" s="81"/>
      <c r="ION107" s="81"/>
      <c r="IOO107" s="81"/>
      <c r="IOP107" s="81"/>
      <c r="IOQ107" s="81"/>
      <c r="IOR107" s="81"/>
      <c r="IOS107" s="81"/>
      <c r="IOT107" s="81"/>
      <c r="IOU107" s="81"/>
      <c r="IOV107" s="81"/>
      <c r="IOW107" s="81"/>
      <c r="IOX107" s="81"/>
      <c r="IOY107" s="81"/>
      <c r="IOZ107" s="81"/>
      <c r="IPA107" s="81"/>
      <c r="IPB107" s="81"/>
      <c r="IPC107" s="81"/>
      <c r="IPD107" s="81"/>
      <c r="IPE107" s="81"/>
      <c r="IPF107" s="81"/>
      <c r="IPG107" s="81"/>
      <c r="IPH107" s="81"/>
      <c r="IPI107" s="81"/>
      <c r="IPJ107" s="81"/>
      <c r="IPK107" s="81"/>
      <c r="IPL107" s="81"/>
      <c r="IPM107" s="81"/>
      <c r="IPN107" s="81"/>
      <c r="IPO107" s="81"/>
      <c r="IPP107" s="81"/>
      <c r="IPQ107" s="81"/>
      <c r="IPR107" s="81"/>
      <c r="IPS107" s="81"/>
      <c r="IPT107" s="81"/>
      <c r="IPU107" s="81"/>
      <c r="IPV107" s="81"/>
      <c r="IPW107" s="81"/>
      <c r="IPX107" s="81"/>
      <c r="IPY107" s="81"/>
      <c r="IPZ107" s="81"/>
      <c r="IQA107" s="81"/>
      <c r="IQB107" s="81"/>
      <c r="IQC107" s="81"/>
      <c r="IQD107" s="81"/>
      <c r="IQE107" s="81"/>
      <c r="IQF107" s="81"/>
      <c r="IQG107" s="81"/>
      <c r="IQH107" s="81"/>
      <c r="IQI107" s="81"/>
      <c r="IQJ107" s="81"/>
      <c r="IQK107" s="81"/>
      <c r="IQL107" s="81"/>
      <c r="IQM107" s="81"/>
      <c r="IQN107" s="81"/>
      <c r="IQO107" s="81"/>
      <c r="IQP107" s="81"/>
      <c r="IQQ107" s="81"/>
      <c r="IQR107" s="81"/>
      <c r="IQS107" s="81"/>
      <c r="IQT107" s="81"/>
      <c r="IQU107" s="81"/>
      <c r="IQV107" s="81"/>
      <c r="IQW107" s="81"/>
      <c r="IQX107" s="81"/>
      <c r="IQY107" s="81"/>
      <c r="IQZ107" s="81"/>
      <c r="IRA107" s="81"/>
      <c r="IRB107" s="81"/>
      <c r="IRC107" s="81"/>
      <c r="IRD107" s="81"/>
      <c r="IRE107" s="81"/>
      <c r="IRF107" s="81"/>
      <c r="IRG107" s="81"/>
      <c r="IRH107" s="81"/>
      <c r="IRI107" s="81"/>
      <c r="IRJ107" s="81"/>
      <c r="IRK107" s="81"/>
      <c r="IRL107" s="81"/>
      <c r="IRM107" s="81"/>
      <c r="IRN107" s="81"/>
      <c r="IRO107" s="81"/>
      <c r="IRP107" s="81"/>
      <c r="IRQ107" s="81"/>
      <c r="IRR107" s="81"/>
      <c r="IRS107" s="81"/>
      <c r="IRT107" s="81"/>
      <c r="IRU107" s="81"/>
      <c r="IRV107" s="81"/>
      <c r="IRW107" s="81"/>
      <c r="IRX107" s="81"/>
      <c r="IRY107" s="81"/>
      <c r="IRZ107" s="81"/>
      <c r="ISA107" s="81"/>
      <c r="ISB107" s="81"/>
      <c r="ISC107" s="81"/>
      <c r="ISD107" s="81"/>
      <c r="ISE107" s="81"/>
      <c r="ISF107" s="81"/>
      <c r="ISG107" s="81"/>
      <c r="ISH107" s="81"/>
      <c r="ISI107" s="81"/>
      <c r="ISJ107" s="81"/>
      <c r="ISK107" s="81"/>
      <c r="ISL107" s="81"/>
      <c r="ISM107" s="81"/>
      <c r="ISN107" s="81"/>
      <c r="ISO107" s="81"/>
      <c r="ISP107" s="81"/>
      <c r="ISQ107" s="81"/>
      <c r="ISR107" s="81"/>
      <c r="ISS107" s="81"/>
      <c r="IST107" s="81"/>
      <c r="ISU107" s="81"/>
      <c r="ISV107" s="81"/>
      <c r="ISW107" s="81"/>
      <c r="ISX107" s="81"/>
      <c r="ISY107" s="81"/>
      <c r="ISZ107" s="81"/>
      <c r="ITA107" s="81"/>
      <c r="ITB107" s="81"/>
      <c r="ITC107" s="81"/>
      <c r="ITD107" s="81"/>
      <c r="ITE107" s="81"/>
      <c r="ITF107" s="81"/>
      <c r="ITG107" s="81"/>
      <c r="ITH107" s="81"/>
      <c r="ITI107" s="81"/>
      <c r="ITJ107" s="81"/>
      <c r="ITK107" s="81"/>
      <c r="ITL107" s="81"/>
      <c r="ITM107" s="81"/>
      <c r="ITN107" s="81"/>
      <c r="ITO107" s="81"/>
      <c r="ITP107" s="81"/>
      <c r="ITQ107" s="81"/>
      <c r="ITR107" s="81"/>
      <c r="ITS107" s="81"/>
      <c r="ITT107" s="81"/>
      <c r="ITU107" s="81"/>
      <c r="ITV107" s="81"/>
      <c r="ITW107" s="81"/>
      <c r="ITX107" s="81"/>
      <c r="ITY107" s="81"/>
      <c r="ITZ107" s="81"/>
      <c r="IUA107" s="81"/>
      <c r="IUB107" s="81"/>
      <c r="IUC107" s="81"/>
      <c r="IUD107" s="81"/>
      <c r="IUE107" s="81"/>
      <c r="IUF107" s="81"/>
      <c r="IUG107" s="81"/>
      <c r="IUH107" s="81"/>
      <c r="IUI107" s="81"/>
      <c r="IUJ107" s="81"/>
      <c r="IUK107" s="81"/>
      <c r="IUL107" s="81"/>
      <c r="IUM107" s="81"/>
      <c r="IUN107" s="81"/>
      <c r="IUO107" s="81"/>
      <c r="IUP107" s="81"/>
      <c r="IUQ107" s="81"/>
      <c r="IUR107" s="81"/>
      <c r="IUS107" s="81"/>
      <c r="IUT107" s="81"/>
      <c r="IUU107" s="81"/>
      <c r="IUV107" s="81"/>
      <c r="IUW107" s="81"/>
      <c r="IUX107" s="81"/>
      <c r="IUY107" s="81"/>
      <c r="IUZ107" s="81"/>
      <c r="IVA107" s="81"/>
      <c r="IVB107" s="81"/>
      <c r="IVC107" s="81"/>
      <c r="IVD107" s="81"/>
      <c r="IVE107" s="81"/>
      <c r="IVF107" s="81"/>
      <c r="IVG107" s="81"/>
      <c r="IVH107" s="81"/>
      <c r="IVI107" s="81"/>
      <c r="IVJ107" s="81"/>
      <c r="IVK107" s="81"/>
      <c r="IVL107" s="81"/>
      <c r="IVM107" s="81"/>
      <c r="IVN107" s="81"/>
      <c r="IVO107" s="81"/>
      <c r="IVP107" s="81"/>
      <c r="IVQ107" s="81"/>
      <c r="IVR107" s="81"/>
      <c r="IVS107" s="81"/>
      <c r="IVT107" s="81"/>
      <c r="IVU107" s="81"/>
      <c r="IVV107" s="81"/>
      <c r="IVW107" s="81"/>
      <c r="IVX107" s="81"/>
      <c r="IVY107" s="81"/>
      <c r="IVZ107" s="81"/>
      <c r="IWA107" s="81"/>
      <c r="IWB107" s="81"/>
      <c r="IWC107" s="81"/>
      <c r="IWD107" s="81"/>
      <c r="IWE107" s="81"/>
      <c r="IWF107" s="81"/>
      <c r="IWG107" s="81"/>
      <c r="IWH107" s="81"/>
      <c r="IWI107" s="81"/>
      <c r="IWJ107" s="81"/>
      <c r="IWK107" s="81"/>
      <c r="IWL107" s="81"/>
      <c r="IWM107" s="81"/>
      <c r="IWN107" s="81"/>
      <c r="IWO107" s="81"/>
      <c r="IWP107" s="81"/>
      <c r="IWQ107" s="81"/>
      <c r="IWR107" s="81"/>
      <c r="IWS107" s="81"/>
      <c r="IWT107" s="81"/>
      <c r="IWU107" s="81"/>
      <c r="IWV107" s="81"/>
      <c r="IWW107" s="81"/>
      <c r="IWX107" s="81"/>
      <c r="IWY107" s="81"/>
      <c r="IWZ107" s="81"/>
      <c r="IXA107" s="81"/>
      <c r="IXB107" s="81"/>
      <c r="IXC107" s="81"/>
      <c r="IXD107" s="81"/>
      <c r="IXE107" s="81"/>
      <c r="IXF107" s="81"/>
      <c r="IXG107" s="81"/>
      <c r="IXH107" s="81"/>
      <c r="IXI107" s="81"/>
      <c r="IXJ107" s="81"/>
      <c r="IXK107" s="81"/>
      <c r="IXL107" s="81"/>
      <c r="IXM107" s="81"/>
      <c r="IXN107" s="81"/>
      <c r="IXO107" s="81"/>
      <c r="IXP107" s="81"/>
      <c r="IXQ107" s="81"/>
      <c r="IXR107" s="81"/>
      <c r="IXS107" s="81"/>
      <c r="IXT107" s="81"/>
      <c r="IXU107" s="81"/>
      <c r="IXV107" s="81"/>
      <c r="IXW107" s="81"/>
      <c r="IXX107" s="81"/>
      <c r="IXY107" s="81"/>
      <c r="IXZ107" s="81"/>
      <c r="IYA107" s="81"/>
      <c r="IYB107" s="81"/>
      <c r="IYC107" s="81"/>
      <c r="IYD107" s="81"/>
      <c r="IYE107" s="81"/>
      <c r="IYF107" s="81"/>
      <c r="IYG107" s="81"/>
      <c r="IYH107" s="81"/>
      <c r="IYI107" s="81"/>
      <c r="IYJ107" s="81"/>
      <c r="IYK107" s="81"/>
      <c r="IYL107" s="81"/>
      <c r="IYM107" s="81"/>
      <c r="IYN107" s="81"/>
      <c r="IYO107" s="81"/>
      <c r="IYP107" s="81"/>
      <c r="IYQ107" s="81"/>
      <c r="IYR107" s="81"/>
      <c r="IYS107" s="81"/>
      <c r="IYT107" s="81"/>
      <c r="IYU107" s="81"/>
      <c r="IYV107" s="81"/>
      <c r="IYW107" s="81"/>
      <c r="IYX107" s="81"/>
      <c r="IYY107" s="81"/>
      <c r="IYZ107" s="81"/>
      <c r="IZA107" s="81"/>
      <c r="IZB107" s="81"/>
      <c r="IZC107" s="81"/>
      <c r="IZD107" s="81"/>
      <c r="IZE107" s="81"/>
      <c r="IZF107" s="81"/>
      <c r="IZG107" s="81"/>
      <c r="IZH107" s="81"/>
      <c r="IZI107" s="81"/>
      <c r="IZJ107" s="81"/>
      <c r="IZK107" s="81"/>
      <c r="IZL107" s="81"/>
      <c r="IZM107" s="81"/>
      <c r="IZN107" s="81"/>
      <c r="IZO107" s="81"/>
      <c r="IZP107" s="81"/>
      <c r="IZQ107" s="81"/>
      <c r="IZR107" s="81"/>
      <c r="IZS107" s="81"/>
      <c r="IZT107" s="81"/>
      <c r="IZU107" s="81"/>
      <c r="IZV107" s="81"/>
      <c r="IZW107" s="81"/>
      <c r="IZX107" s="81"/>
      <c r="IZY107" s="81"/>
      <c r="IZZ107" s="81"/>
      <c r="JAA107" s="81"/>
      <c r="JAB107" s="81"/>
      <c r="JAC107" s="81"/>
      <c r="JAD107" s="81"/>
      <c r="JAE107" s="81"/>
      <c r="JAF107" s="81"/>
      <c r="JAG107" s="81"/>
      <c r="JAH107" s="81"/>
      <c r="JAI107" s="81"/>
      <c r="JAJ107" s="81"/>
      <c r="JAK107" s="81"/>
      <c r="JAL107" s="81"/>
      <c r="JAM107" s="81"/>
      <c r="JAN107" s="81"/>
      <c r="JAO107" s="81"/>
      <c r="JAP107" s="81"/>
      <c r="JAQ107" s="81"/>
      <c r="JAR107" s="81"/>
      <c r="JAS107" s="81"/>
      <c r="JAT107" s="81"/>
      <c r="JAU107" s="81"/>
      <c r="JAV107" s="81"/>
      <c r="JAW107" s="81"/>
      <c r="JAX107" s="81"/>
      <c r="JAY107" s="81"/>
      <c r="JAZ107" s="81"/>
      <c r="JBA107" s="81"/>
      <c r="JBB107" s="81"/>
      <c r="JBC107" s="81"/>
      <c r="JBD107" s="81"/>
      <c r="JBE107" s="81"/>
      <c r="JBF107" s="81"/>
      <c r="JBG107" s="81"/>
      <c r="JBH107" s="81"/>
      <c r="JBI107" s="81"/>
      <c r="JBJ107" s="81"/>
      <c r="JBK107" s="81"/>
      <c r="JBL107" s="81"/>
      <c r="JBM107" s="81"/>
      <c r="JBN107" s="81"/>
      <c r="JBO107" s="81"/>
      <c r="JBP107" s="81"/>
      <c r="JBQ107" s="81"/>
      <c r="JBR107" s="81"/>
      <c r="JBS107" s="81"/>
      <c r="JBT107" s="81"/>
      <c r="JBU107" s="81"/>
      <c r="JBV107" s="81"/>
      <c r="JBW107" s="81"/>
      <c r="JBX107" s="81"/>
      <c r="JBY107" s="81"/>
      <c r="JBZ107" s="81"/>
      <c r="JCA107" s="81"/>
      <c r="JCB107" s="81"/>
      <c r="JCC107" s="81"/>
      <c r="JCD107" s="81"/>
      <c r="JCE107" s="81"/>
      <c r="JCF107" s="81"/>
      <c r="JCG107" s="81"/>
      <c r="JCH107" s="81"/>
      <c r="JCI107" s="81"/>
      <c r="JCJ107" s="81"/>
      <c r="JCK107" s="81"/>
      <c r="JCL107" s="81"/>
      <c r="JCM107" s="81"/>
      <c r="JCN107" s="81"/>
      <c r="JCO107" s="81"/>
      <c r="JCP107" s="81"/>
      <c r="JCQ107" s="81"/>
      <c r="JCR107" s="81"/>
      <c r="JCS107" s="81"/>
      <c r="JCT107" s="81"/>
      <c r="JCU107" s="81"/>
      <c r="JCV107" s="81"/>
      <c r="JCW107" s="81"/>
      <c r="JCX107" s="81"/>
      <c r="JCY107" s="81"/>
      <c r="JCZ107" s="81"/>
      <c r="JDA107" s="81"/>
      <c r="JDB107" s="81"/>
      <c r="JDC107" s="81"/>
      <c r="JDD107" s="81"/>
      <c r="JDE107" s="81"/>
      <c r="JDF107" s="81"/>
      <c r="JDG107" s="81"/>
      <c r="JDH107" s="81"/>
      <c r="JDI107" s="81"/>
      <c r="JDJ107" s="81"/>
      <c r="JDK107" s="81"/>
      <c r="JDL107" s="81"/>
      <c r="JDM107" s="81"/>
      <c r="JDN107" s="81"/>
      <c r="JDO107" s="81"/>
      <c r="JDP107" s="81"/>
      <c r="JDQ107" s="81"/>
      <c r="JDR107" s="81"/>
      <c r="JDS107" s="81"/>
      <c r="JDT107" s="81"/>
      <c r="JDU107" s="81"/>
      <c r="JDV107" s="81"/>
      <c r="JDW107" s="81"/>
      <c r="JDX107" s="81"/>
      <c r="JDY107" s="81"/>
      <c r="JDZ107" s="81"/>
      <c r="JEA107" s="81"/>
      <c r="JEB107" s="81"/>
      <c r="JEC107" s="81"/>
      <c r="JED107" s="81"/>
      <c r="JEE107" s="81"/>
      <c r="JEF107" s="81"/>
      <c r="JEG107" s="81"/>
      <c r="JEH107" s="81"/>
      <c r="JEI107" s="81"/>
      <c r="JEJ107" s="81"/>
      <c r="JEK107" s="81"/>
      <c r="JEL107" s="81"/>
      <c r="JEM107" s="81"/>
      <c r="JEN107" s="81"/>
      <c r="JEO107" s="81"/>
      <c r="JEP107" s="81"/>
      <c r="JEQ107" s="81"/>
      <c r="JER107" s="81"/>
      <c r="JES107" s="81"/>
      <c r="JET107" s="81"/>
      <c r="JEU107" s="81"/>
      <c r="JEV107" s="81"/>
      <c r="JEW107" s="81"/>
      <c r="JEX107" s="81"/>
      <c r="JEY107" s="81"/>
      <c r="JEZ107" s="81"/>
      <c r="JFA107" s="81"/>
      <c r="JFB107" s="81"/>
      <c r="JFC107" s="81"/>
      <c r="JFD107" s="81"/>
      <c r="JFE107" s="81"/>
      <c r="JFF107" s="81"/>
      <c r="JFG107" s="81"/>
      <c r="JFH107" s="81"/>
      <c r="JFI107" s="81"/>
      <c r="JFJ107" s="81"/>
      <c r="JFK107" s="81"/>
      <c r="JFL107" s="81"/>
      <c r="JFM107" s="81"/>
      <c r="JFN107" s="81"/>
      <c r="JFO107" s="81"/>
      <c r="JFP107" s="81"/>
      <c r="JFQ107" s="81"/>
      <c r="JFR107" s="81"/>
      <c r="JFS107" s="81"/>
      <c r="JFT107" s="81"/>
      <c r="JFU107" s="81"/>
      <c r="JFV107" s="81"/>
      <c r="JFW107" s="81"/>
      <c r="JFX107" s="81"/>
      <c r="JFY107" s="81"/>
      <c r="JFZ107" s="81"/>
      <c r="JGA107" s="81"/>
      <c r="JGB107" s="81"/>
      <c r="JGC107" s="81"/>
      <c r="JGD107" s="81"/>
      <c r="JGE107" s="81"/>
      <c r="JGF107" s="81"/>
      <c r="JGG107" s="81"/>
      <c r="JGH107" s="81"/>
      <c r="JGI107" s="81"/>
      <c r="JGJ107" s="81"/>
      <c r="JGK107" s="81"/>
      <c r="JGL107" s="81"/>
      <c r="JGM107" s="81"/>
      <c r="JGN107" s="81"/>
      <c r="JGO107" s="81"/>
      <c r="JGP107" s="81"/>
      <c r="JGQ107" s="81"/>
      <c r="JGR107" s="81"/>
      <c r="JGS107" s="81"/>
      <c r="JGT107" s="81"/>
      <c r="JGU107" s="81"/>
      <c r="JGV107" s="81"/>
      <c r="JGW107" s="81"/>
      <c r="JGX107" s="81"/>
      <c r="JGY107" s="81"/>
      <c r="JGZ107" s="81"/>
      <c r="JHA107" s="81"/>
      <c r="JHB107" s="81"/>
      <c r="JHC107" s="81"/>
      <c r="JHD107" s="81"/>
      <c r="JHE107" s="81"/>
      <c r="JHF107" s="81"/>
      <c r="JHG107" s="81"/>
      <c r="JHH107" s="81"/>
      <c r="JHI107" s="81"/>
      <c r="JHJ107" s="81"/>
      <c r="JHK107" s="81"/>
      <c r="JHL107" s="81"/>
      <c r="JHM107" s="81"/>
      <c r="JHN107" s="81"/>
      <c r="JHO107" s="81"/>
      <c r="JHP107" s="81"/>
      <c r="JHQ107" s="81"/>
      <c r="JHR107" s="81"/>
      <c r="JHS107" s="81"/>
      <c r="JHT107" s="81"/>
      <c r="JHU107" s="81"/>
      <c r="JHV107" s="81"/>
      <c r="JHW107" s="81"/>
      <c r="JHX107" s="81"/>
      <c r="JHY107" s="81"/>
      <c r="JHZ107" s="81"/>
      <c r="JIA107" s="81"/>
      <c r="JIB107" s="81"/>
      <c r="JIC107" s="81"/>
      <c r="JID107" s="81"/>
      <c r="JIE107" s="81"/>
      <c r="JIF107" s="81"/>
      <c r="JIG107" s="81"/>
      <c r="JIH107" s="81"/>
      <c r="JII107" s="81"/>
      <c r="JIJ107" s="81"/>
      <c r="JIK107" s="81"/>
      <c r="JIL107" s="81"/>
      <c r="JIM107" s="81"/>
      <c r="JIN107" s="81"/>
      <c r="JIO107" s="81"/>
      <c r="JIP107" s="81"/>
      <c r="JIQ107" s="81"/>
      <c r="JIR107" s="81"/>
      <c r="JIS107" s="81"/>
      <c r="JIT107" s="81"/>
      <c r="JIU107" s="81"/>
      <c r="JIV107" s="81"/>
      <c r="JIW107" s="81"/>
      <c r="JIX107" s="81"/>
      <c r="JIY107" s="81"/>
      <c r="JIZ107" s="81"/>
      <c r="JJA107" s="81"/>
      <c r="JJB107" s="81"/>
      <c r="JJC107" s="81"/>
      <c r="JJD107" s="81"/>
      <c r="JJE107" s="81"/>
      <c r="JJF107" s="81"/>
      <c r="JJG107" s="81"/>
      <c r="JJH107" s="81"/>
      <c r="JJI107" s="81"/>
      <c r="JJJ107" s="81"/>
      <c r="JJK107" s="81"/>
      <c r="JJL107" s="81"/>
      <c r="JJM107" s="81"/>
      <c r="JJN107" s="81"/>
      <c r="JJO107" s="81"/>
      <c r="JJP107" s="81"/>
      <c r="JJQ107" s="81"/>
      <c r="JJR107" s="81"/>
      <c r="JJS107" s="81"/>
      <c r="JJT107" s="81"/>
      <c r="JJU107" s="81"/>
      <c r="JJV107" s="81"/>
      <c r="JJW107" s="81"/>
      <c r="JJX107" s="81"/>
      <c r="JJY107" s="81"/>
      <c r="JJZ107" s="81"/>
      <c r="JKA107" s="81"/>
      <c r="JKB107" s="81"/>
      <c r="JKC107" s="81"/>
      <c r="JKD107" s="81"/>
      <c r="JKE107" s="81"/>
      <c r="JKF107" s="81"/>
      <c r="JKG107" s="81"/>
      <c r="JKH107" s="81"/>
      <c r="JKI107" s="81"/>
      <c r="JKJ107" s="81"/>
      <c r="JKK107" s="81"/>
      <c r="JKL107" s="81"/>
      <c r="JKM107" s="81"/>
      <c r="JKN107" s="81"/>
      <c r="JKO107" s="81"/>
      <c r="JKP107" s="81"/>
      <c r="JKQ107" s="81"/>
      <c r="JKR107" s="81"/>
      <c r="JKS107" s="81"/>
      <c r="JKT107" s="81"/>
      <c r="JKU107" s="81"/>
      <c r="JKV107" s="81"/>
      <c r="JKW107" s="81"/>
      <c r="JKX107" s="81"/>
      <c r="JKY107" s="81"/>
      <c r="JKZ107" s="81"/>
      <c r="JLA107" s="81"/>
      <c r="JLB107" s="81"/>
      <c r="JLC107" s="81"/>
      <c r="JLD107" s="81"/>
      <c r="JLE107" s="81"/>
      <c r="JLF107" s="81"/>
      <c r="JLG107" s="81"/>
      <c r="JLH107" s="81"/>
      <c r="JLI107" s="81"/>
      <c r="JLJ107" s="81"/>
      <c r="JLK107" s="81"/>
      <c r="JLL107" s="81"/>
      <c r="JLM107" s="81"/>
      <c r="JLN107" s="81"/>
      <c r="JLO107" s="81"/>
      <c r="JLP107" s="81"/>
      <c r="JLQ107" s="81"/>
      <c r="JLR107" s="81"/>
      <c r="JLS107" s="81"/>
      <c r="JLT107" s="81"/>
      <c r="JLU107" s="81"/>
      <c r="JLV107" s="81"/>
      <c r="JLW107" s="81"/>
      <c r="JLX107" s="81"/>
      <c r="JLY107" s="81"/>
      <c r="JLZ107" s="81"/>
      <c r="JMA107" s="81"/>
      <c r="JMB107" s="81"/>
      <c r="JMC107" s="81"/>
      <c r="JMD107" s="81"/>
      <c r="JME107" s="81"/>
      <c r="JMF107" s="81"/>
      <c r="JMG107" s="81"/>
      <c r="JMH107" s="81"/>
      <c r="JMI107" s="81"/>
      <c r="JMJ107" s="81"/>
      <c r="JMK107" s="81"/>
      <c r="JML107" s="81"/>
      <c r="JMM107" s="81"/>
      <c r="JMN107" s="81"/>
      <c r="JMO107" s="81"/>
      <c r="JMP107" s="81"/>
      <c r="JMQ107" s="81"/>
      <c r="JMR107" s="81"/>
      <c r="JMS107" s="81"/>
      <c r="JMT107" s="81"/>
      <c r="JMU107" s="81"/>
      <c r="JMV107" s="81"/>
      <c r="JMW107" s="81"/>
      <c r="JMX107" s="81"/>
      <c r="JMY107" s="81"/>
      <c r="JMZ107" s="81"/>
      <c r="JNA107" s="81"/>
      <c r="JNB107" s="81"/>
      <c r="JNC107" s="81"/>
      <c r="JND107" s="81"/>
      <c r="JNE107" s="81"/>
      <c r="JNF107" s="81"/>
      <c r="JNG107" s="81"/>
      <c r="JNH107" s="81"/>
      <c r="JNI107" s="81"/>
      <c r="JNJ107" s="81"/>
      <c r="JNK107" s="81"/>
      <c r="JNL107" s="81"/>
      <c r="JNM107" s="81"/>
      <c r="JNN107" s="81"/>
      <c r="JNO107" s="81"/>
      <c r="JNP107" s="81"/>
      <c r="JNQ107" s="81"/>
      <c r="JNR107" s="81"/>
      <c r="JNS107" s="81"/>
      <c r="JNT107" s="81"/>
      <c r="JNU107" s="81"/>
      <c r="JNV107" s="81"/>
      <c r="JNW107" s="81"/>
      <c r="JNX107" s="81"/>
      <c r="JNY107" s="81"/>
      <c r="JNZ107" s="81"/>
      <c r="JOA107" s="81"/>
      <c r="JOB107" s="81"/>
      <c r="JOC107" s="81"/>
      <c r="JOD107" s="81"/>
      <c r="JOE107" s="81"/>
      <c r="JOF107" s="81"/>
      <c r="JOG107" s="81"/>
      <c r="JOH107" s="81"/>
      <c r="JOI107" s="81"/>
      <c r="JOJ107" s="81"/>
      <c r="JOK107" s="81"/>
      <c r="JOL107" s="81"/>
      <c r="JOM107" s="81"/>
      <c r="JON107" s="81"/>
      <c r="JOO107" s="81"/>
      <c r="JOP107" s="81"/>
      <c r="JOQ107" s="81"/>
      <c r="JOR107" s="81"/>
      <c r="JOS107" s="81"/>
      <c r="JOT107" s="81"/>
      <c r="JOU107" s="81"/>
      <c r="JOV107" s="81"/>
      <c r="JOW107" s="81"/>
      <c r="JOX107" s="81"/>
      <c r="JOY107" s="81"/>
      <c r="JOZ107" s="81"/>
      <c r="JPA107" s="81"/>
      <c r="JPB107" s="81"/>
      <c r="JPC107" s="81"/>
      <c r="JPD107" s="81"/>
      <c r="JPE107" s="81"/>
      <c r="JPF107" s="81"/>
      <c r="JPG107" s="81"/>
      <c r="JPH107" s="81"/>
      <c r="JPI107" s="81"/>
      <c r="JPJ107" s="81"/>
      <c r="JPK107" s="81"/>
      <c r="JPL107" s="81"/>
      <c r="JPM107" s="81"/>
      <c r="JPN107" s="81"/>
      <c r="JPO107" s="81"/>
      <c r="JPP107" s="81"/>
      <c r="JPQ107" s="81"/>
      <c r="JPR107" s="81"/>
      <c r="JPS107" s="81"/>
      <c r="JPT107" s="81"/>
      <c r="JPU107" s="81"/>
      <c r="JPV107" s="81"/>
      <c r="JPW107" s="81"/>
      <c r="JPX107" s="81"/>
      <c r="JPY107" s="81"/>
      <c r="JPZ107" s="81"/>
      <c r="JQA107" s="81"/>
      <c r="JQB107" s="81"/>
      <c r="JQC107" s="81"/>
      <c r="JQD107" s="81"/>
      <c r="JQE107" s="81"/>
      <c r="JQF107" s="81"/>
      <c r="JQG107" s="81"/>
      <c r="JQH107" s="81"/>
      <c r="JQI107" s="81"/>
      <c r="JQJ107" s="81"/>
      <c r="JQK107" s="81"/>
      <c r="JQL107" s="81"/>
      <c r="JQM107" s="81"/>
      <c r="JQN107" s="81"/>
      <c r="JQO107" s="81"/>
      <c r="JQP107" s="81"/>
      <c r="JQQ107" s="81"/>
      <c r="JQR107" s="81"/>
      <c r="JQS107" s="81"/>
      <c r="JQT107" s="81"/>
      <c r="JQU107" s="81"/>
      <c r="JQV107" s="81"/>
      <c r="JQW107" s="81"/>
      <c r="JQX107" s="81"/>
      <c r="JQY107" s="81"/>
      <c r="JQZ107" s="81"/>
      <c r="JRA107" s="81"/>
      <c r="JRB107" s="81"/>
      <c r="JRC107" s="81"/>
      <c r="JRD107" s="81"/>
      <c r="JRE107" s="81"/>
      <c r="JRF107" s="81"/>
      <c r="JRG107" s="81"/>
      <c r="JRH107" s="81"/>
      <c r="JRI107" s="81"/>
      <c r="JRJ107" s="81"/>
      <c r="JRK107" s="81"/>
      <c r="JRL107" s="81"/>
      <c r="JRM107" s="81"/>
      <c r="JRN107" s="81"/>
      <c r="JRO107" s="81"/>
      <c r="JRP107" s="81"/>
      <c r="JRQ107" s="81"/>
      <c r="JRR107" s="81"/>
      <c r="JRS107" s="81"/>
      <c r="JRT107" s="81"/>
      <c r="JRU107" s="81"/>
      <c r="JRV107" s="81"/>
      <c r="JRW107" s="81"/>
      <c r="JRX107" s="81"/>
      <c r="JRY107" s="81"/>
      <c r="JRZ107" s="81"/>
      <c r="JSA107" s="81"/>
      <c r="JSB107" s="81"/>
      <c r="JSC107" s="81"/>
      <c r="JSD107" s="81"/>
      <c r="JSE107" s="81"/>
      <c r="JSF107" s="81"/>
      <c r="JSG107" s="81"/>
      <c r="JSH107" s="81"/>
      <c r="JSI107" s="81"/>
      <c r="JSJ107" s="81"/>
      <c r="JSK107" s="81"/>
      <c r="JSL107" s="81"/>
      <c r="JSM107" s="81"/>
      <c r="JSN107" s="81"/>
      <c r="JSO107" s="81"/>
      <c r="JSP107" s="81"/>
      <c r="JSQ107" s="81"/>
      <c r="JSR107" s="81"/>
      <c r="JSS107" s="81"/>
      <c r="JST107" s="81"/>
      <c r="JSU107" s="81"/>
      <c r="JSV107" s="81"/>
      <c r="JSW107" s="81"/>
      <c r="JSX107" s="81"/>
      <c r="JSY107" s="81"/>
      <c r="JSZ107" s="81"/>
      <c r="JTA107" s="81"/>
      <c r="JTB107" s="81"/>
      <c r="JTC107" s="81"/>
      <c r="JTD107" s="81"/>
      <c r="JTE107" s="81"/>
      <c r="JTF107" s="81"/>
      <c r="JTG107" s="81"/>
      <c r="JTH107" s="81"/>
      <c r="JTI107" s="81"/>
      <c r="JTJ107" s="81"/>
      <c r="JTK107" s="81"/>
      <c r="JTL107" s="81"/>
      <c r="JTM107" s="81"/>
      <c r="JTN107" s="81"/>
      <c r="JTO107" s="81"/>
      <c r="JTP107" s="81"/>
      <c r="JTQ107" s="81"/>
      <c r="JTR107" s="81"/>
      <c r="JTS107" s="81"/>
      <c r="JTT107" s="81"/>
      <c r="JTU107" s="81"/>
      <c r="JTV107" s="81"/>
      <c r="JTW107" s="81"/>
      <c r="JTX107" s="81"/>
      <c r="JTY107" s="81"/>
      <c r="JTZ107" s="81"/>
      <c r="JUA107" s="81"/>
      <c r="JUB107" s="81"/>
      <c r="JUC107" s="81"/>
      <c r="JUD107" s="81"/>
      <c r="JUE107" s="81"/>
      <c r="JUF107" s="81"/>
      <c r="JUG107" s="81"/>
      <c r="JUH107" s="81"/>
      <c r="JUI107" s="81"/>
      <c r="JUJ107" s="81"/>
      <c r="JUK107" s="81"/>
      <c r="JUL107" s="81"/>
      <c r="JUM107" s="81"/>
      <c r="JUN107" s="81"/>
      <c r="JUO107" s="81"/>
      <c r="JUP107" s="81"/>
      <c r="JUQ107" s="81"/>
      <c r="JUR107" s="81"/>
      <c r="JUS107" s="81"/>
      <c r="JUT107" s="81"/>
      <c r="JUU107" s="81"/>
      <c r="JUV107" s="81"/>
      <c r="JUW107" s="81"/>
      <c r="JUX107" s="81"/>
      <c r="JUY107" s="81"/>
      <c r="JUZ107" s="81"/>
      <c r="JVA107" s="81"/>
      <c r="JVB107" s="81"/>
      <c r="JVC107" s="81"/>
      <c r="JVD107" s="81"/>
      <c r="JVE107" s="81"/>
      <c r="JVF107" s="81"/>
      <c r="JVG107" s="81"/>
      <c r="JVH107" s="81"/>
      <c r="JVI107" s="81"/>
      <c r="JVJ107" s="81"/>
      <c r="JVK107" s="81"/>
      <c r="JVL107" s="81"/>
      <c r="JVM107" s="81"/>
      <c r="JVN107" s="81"/>
      <c r="JVO107" s="81"/>
      <c r="JVP107" s="81"/>
      <c r="JVQ107" s="81"/>
      <c r="JVR107" s="81"/>
      <c r="JVS107" s="81"/>
      <c r="JVT107" s="81"/>
      <c r="JVU107" s="81"/>
      <c r="JVV107" s="81"/>
      <c r="JVW107" s="81"/>
      <c r="JVX107" s="81"/>
      <c r="JVY107" s="81"/>
      <c r="JVZ107" s="81"/>
      <c r="JWA107" s="81"/>
      <c r="JWB107" s="81"/>
      <c r="JWC107" s="81"/>
      <c r="JWD107" s="81"/>
      <c r="JWE107" s="81"/>
      <c r="JWF107" s="81"/>
      <c r="JWG107" s="81"/>
      <c r="JWH107" s="81"/>
      <c r="JWI107" s="81"/>
      <c r="JWJ107" s="81"/>
      <c r="JWK107" s="81"/>
      <c r="JWL107" s="81"/>
      <c r="JWM107" s="81"/>
      <c r="JWN107" s="81"/>
      <c r="JWO107" s="81"/>
      <c r="JWP107" s="81"/>
      <c r="JWQ107" s="81"/>
      <c r="JWR107" s="81"/>
      <c r="JWS107" s="81"/>
      <c r="JWT107" s="81"/>
      <c r="JWU107" s="81"/>
      <c r="JWV107" s="81"/>
      <c r="JWW107" s="81"/>
      <c r="JWX107" s="81"/>
      <c r="JWY107" s="81"/>
      <c r="JWZ107" s="81"/>
      <c r="JXA107" s="81"/>
      <c r="JXB107" s="81"/>
      <c r="JXC107" s="81"/>
      <c r="JXD107" s="81"/>
      <c r="JXE107" s="81"/>
      <c r="JXF107" s="81"/>
      <c r="JXG107" s="81"/>
      <c r="JXH107" s="81"/>
      <c r="JXI107" s="81"/>
      <c r="JXJ107" s="81"/>
      <c r="JXK107" s="81"/>
      <c r="JXL107" s="81"/>
      <c r="JXM107" s="81"/>
      <c r="JXN107" s="81"/>
      <c r="JXO107" s="81"/>
      <c r="JXP107" s="81"/>
      <c r="JXQ107" s="81"/>
      <c r="JXR107" s="81"/>
      <c r="JXS107" s="81"/>
      <c r="JXT107" s="81"/>
      <c r="JXU107" s="81"/>
      <c r="JXV107" s="81"/>
      <c r="JXW107" s="81"/>
      <c r="JXX107" s="81"/>
      <c r="JXY107" s="81"/>
      <c r="JXZ107" s="81"/>
      <c r="JYA107" s="81"/>
      <c r="JYB107" s="81"/>
      <c r="JYC107" s="81"/>
      <c r="JYD107" s="81"/>
      <c r="JYE107" s="81"/>
      <c r="JYF107" s="81"/>
      <c r="JYG107" s="81"/>
      <c r="JYH107" s="81"/>
      <c r="JYI107" s="81"/>
      <c r="JYJ107" s="81"/>
      <c r="JYK107" s="81"/>
      <c r="JYL107" s="81"/>
      <c r="JYM107" s="81"/>
      <c r="JYN107" s="81"/>
      <c r="JYO107" s="81"/>
      <c r="JYP107" s="81"/>
      <c r="JYQ107" s="81"/>
      <c r="JYR107" s="81"/>
      <c r="JYS107" s="81"/>
      <c r="JYT107" s="81"/>
      <c r="JYU107" s="81"/>
      <c r="JYV107" s="81"/>
      <c r="JYW107" s="81"/>
      <c r="JYX107" s="81"/>
      <c r="JYY107" s="81"/>
      <c r="JYZ107" s="81"/>
      <c r="JZA107" s="81"/>
      <c r="JZB107" s="81"/>
      <c r="JZC107" s="81"/>
      <c r="JZD107" s="81"/>
      <c r="JZE107" s="81"/>
      <c r="JZF107" s="81"/>
      <c r="JZG107" s="81"/>
      <c r="JZH107" s="81"/>
      <c r="JZI107" s="81"/>
      <c r="JZJ107" s="81"/>
      <c r="JZK107" s="81"/>
      <c r="JZL107" s="81"/>
      <c r="JZM107" s="81"/>
      <c r="JZN107" s="81"/>
      <c r="JZO107" s="81"/>
      <c r="JZP107" s="81"/>
      <c r="JZQ107" s="81"/>
      <c r="JZR107" s="81"/>
      <c r="JZS107" s="81"/>
      <c r="JZT107" s="81"/>
      <c r="JZU107" s="81"/>
      <c r="JZV107" s="81"/>
      <c r="JZW107" s="81"/>
      <c r="JZX107" s="81"/>
      <c r="JZY107" s="81"/>
      <c r="JZZ107" s="81"/>
      <c r="KAA107" s="81"/>
      <c r="KAB107" s="81"/>
      <c r="KAC107" s="81"/>
      <c r="KAD107" s="81"/>
      <c r="KAE107" s="81"/>
      <c r="KAF107" s="81"/>
      <c r="KAG107" s="81"/>
      <c r="KAH107" s="81"/>
      <c r="KAI107" s="81"/>
      <c r="KAJ107" s="81"/>
      <c r="KAK107" s="81"/>
      <c r="KAL107" s="81"/>
      <c r="KAM107" s="81"/>
      <c r="KAN107" s="81"/>
      <c r="KAO107" s="81"/>
      <c r="KAP107" s="81"/>
      <c r="KAQ107" s="81"/>
      <c r="KAR107" s="81"/>
      <c r="KAS107" s="81"/>
      <c r="KAT107" s="81"/>
      <c r="KAU107" s="81"/>
      <c r="KAV107" s="81"/>
      <c r="KAW107" s="81"/>
      <c r="KAX107" s="81"/>
      <c r="KAY107" s="81"/>
      <c r="KAZ107" s="81"/>
      <c r="KBA107" s="81"/>
      <c r="KBB107" s="81"/>
      <c r="KBC107" s="81"/>
      <c r="KBD107" s="81"/>
      <c r="KBE107" s="81"/>
      <c r="KBF107" s="81"/>
      <c r="KBG107" s="81"/>
      <c r="KBH107" s="81"/>
      <c r="KBI107" s="81"/>
      <c r="KBJ107" s="81"/>
      <c r="KBK107" s="81"/>
      <c r="KBL107" s="81"/>
      <c r="KBM107" s="81"/>
      <c r="KBN107" s="81"/>
      <c r="KBO107" s="81"/>
      <c r="KBP107" s="81"/>
      <c r="KBQ107" s="81"/>
      <c r="KBR107" s="81"/>
      <c r="KBS107" s="81"/>
      <c r="KBT107" s="81"/>
      <c r="KBU107" s="81"/>
      <c r="KBV107" s="81"/>
      <c r="KBW107" s="81"/>
      <c r="KBX107" s="81"/>
      <c r="KBY107" s="81"/>
      <c r="KBZ107" s="81"/>
      <c r="KCA107" s="81"/>
      <c r="KCB107" s="81"/>
      <c r="KCC107" s="81"/>
      <c r="KCD107" s="81"/>
      <c r="KCE107" s="81"/>
      <c r="KCF107" s="81"/>
      <c r="KCG107" s="81"/>
      <c r="KCH107" s="81"/>
      <c r="KCI107" s="81"/>
      <c r="KCJ107" s="81"/>
      <c r="KCK107" s="81"/>
      <c r="KCL107" s="81"/>
      <c r="KCM107" s="81"/>
      <c r="KCN107" s="81"/>
      <c r="KCO107" s="81"/>
      <c r="KCP107" s="81"/>
      <c r="KCQ107" s="81"/>
      <c r="KCR107" s="81"/>
      <c r="KCS107" s="81"/>
      <c r="KCT107" s="81"/>
      <c r="KCU107" s="81"/>
      <c r="KCV107" s="81"/>
      <c r="KCW107" s="81"/>
      <c r="KCX107" s="81"/>
      <c r="KCY107" s="81"/>
      <c r="KCZ107" s="81"/>
      <c r="KDA107" s="81"/>
      <c r="KDB107" s="81"/>
      <c r="KDC107" s="81"/>
      <c r="KDD107" s="81"/>
      <c r="KDE107" s="81"/>
      <c r="KDF107" s="81"/>
      <c r="KDG107" s="81"/>
      <c r="KDH107" s="81"/>
      <c r="KDI107" s="81"/>
      <c r="KDJ107" s="81"/>
      <c r="KDK107" s="81"/>
      <c r="KDL107" s="81"/>
      <c r="KDM107" s="81"/>
      <c r="KDN107" s="81"/>
      <c r="KDO107" s="81"/>
      <c r="KDP107" s="81"/>
      <c r="KDQ107" s="81"/>
      <c r="KDR107" s="81"/>
      <c r="KDS107" s="81"/>
      <c r="KDT107" s="81"/>
      <c r="KDU107" s="81"/>
      <c r="KDV107" s="81"/>
      <c r="KDW107" s="81"/>
      <c r="KDX107" s="81"/>
      <c r="KDY107" s="81"/>
      <c r="KDZ107" s="81"/>
      <c r="KEA107" s="81"/>
      <c r="KEB107" s="81"/>
      <c r="KEC107" s="81"/>
      <c r="KED107" s="81"/>
      <c r="KEE107" s="81"/>
      <c r="KEF107" s="81"/>
      <c r="KEG107" s="81"/>
      <c r="KEH107" s="81"/>
      <c r="KEI107" s="81"/>
      <c r="KEJ107" s="81"/>
      <c r="KEK107" s="81"/>
      <c r="KEL107" s="81"/>
      <c r="KEM107" s="81"/>
      <c r="KEN107" s="81"/>
      <c r="KEO107" s="81"/>
      <c r="KEP107" s="81"/>
      <c r="KEQ107" s="81"/>
      <c r="KER107" s="81"/>
      <c r="KES107" s="81"/>
      <c r="KET107" s="81"/>
      <c r="KEU107" s="81"/>
      <c r="KEV107" s="81"/>
      <c r="KEW107" s="81"/>
      <c r="KEX107" s="81"/>
      <c r="KEY107" s="81"/>
      <c r="KEZ107" s="81"/>
      <c r="KFA107" s="81"/>
      <c r="KFB107" s="81"/>
      <c r="KFC107" s="81"/>
      <c r="KFD107" s="81"/>
      <c r="KFE107" s="81"/>
      <c r="KFF107" s="81"/>
      <c r="KFG107" s="81"/>
      <c r="KFH107" s="81"/>
      <c r="KFI107" s="81"/>
      <c r="KFJ107" s="81"/>
      <c r="KFK107" s="81"/>
      <c r="KFL107" s="81"/>
      <c r="KFM107" s="81"/>
      <c r="KFN107" s="81"/>
      <c r="KFO107" s="81"/>
      <c r="KFP107" s="81"/>
      <c r="KFQ107" s="81"/>
      <c r="KFR107" s="81"/>
      <c r="KFS107" s="81"/>
      <c r="KFT107" s="81"/>
      <c r="KFU107" s="81"/>
      <c r="KFV107" s="81"/>
      <c r="KFW107" s="81"/>
      <c r="KFX107" s="81"/>
      <c r="KFY107" s="81"/>
      <c r="KFZ107" s="81"/>
      <c r="KGA107" s="81"/>
      <c r="KGB107" s="81"/>
      <c r="KGC107" s="81"/>
      <c r="KGD107" s="81"/>
      <c r="KGE107" s="81"/>
      <c r="KGF107" s="81"/>
      <c r="KGG107" s="81"/>
      <c r="KGH107" s="81"/>
      <c r="KGI107" s="81"/>
      <c r="KGJ107" s="81"/>
      <c r="KGK107" s="81"/>
      <c r="KGL107" s="81"/>
      <c r="KGM107" s="81"/>
      <c r="KGN107" s="81"/>
      <c r="KGO107" s="81"/>
      <c r="KGP107" s="81"/>
      <c r="KGQ107" s="81"/>
      <c r="KGR107" s="81"/>
      <c r="KGS107" s="81"/>
      <c r="KGT107" s="81"/>
      <c r="KGU107" s="81"/>
      <c r="KGV107" s="81"/>
      <c r="KGW107" s="81"/>
      <c r="KGX107" s="81"/>
      <c r="KGY107" s="81"/>
      <c r="KGZ107" s="81"/>
      <c r="KHA107" s="81"/>
      <c r="KHB107" s="81"/>
      <c r="KHC107" s="81"/>
      <c r="KHD107" s="81"/>
      <c r="KHE107" s="81"/>
      <c r="KHF107" s="81"/>
      <c r="KHG107" s="81"/>
      <c r="KHH107" s="81"/>
      <c r="KHI107" s="81"/>
      <c r="KHJ107" s="81"/>
      <c r="KHK107" s="81"/>
      <c r="KHL107" s="81"/>
      <c r="KHM107" s="81"/>
      <c r="KHN107" s="81"/>
      <c r="KHO107" s="81"/>
      <c r="KHP107" s="81"/>
      <c r="KHQ107" s="81"/>
      <c r="KHR107" s="81"/>
      <c r="KHS107" s="81"/>
      <c r="KHT107" s="81"/>
      <c r="KHU107" s="81"/>
      <c r="KHV107" s="81"/>
      <c r="KHW107" s="81"/>
      <c r="KHX107" s="81"/>
      <c r="KHY107" s="81"/>
      <c r="KHZ107" s="81"/>
      <c r="KIA107" s="81"/>
      <c r="KIB107" s="81"/>
      <c r="KIC107" s="81"/>
      <c r="KID107" s="81"/>
      <c r="KIE107" s="81"/>
      <c r="KIF107" s="81"/>
      <c r="KIG107" s="81"/>
      <c r="KIH107" s="81"/>
      <c r="KII107" s="81"/>
      <c r="KIJ107" s="81"/>
      <c r="KIK107" s="81"/>
      <c r="KIL107" s="81"/>
      <c r="KIM107" s="81"/>
      <c r="KIN107" s="81"/>
      <c r="KIO107" s="81"/>
      <c r="KIP107" s="81"/>
      <c r="KIQ107" s="81"/>
      <c r="KIR107" s="81"/>
      <c r="KIS107" s="81"/>
      <c r="KIT107" s="81"/>
      <c r="KIU107" s="81"/>
      <c r="KIV107" s="81"/>
      <c r="KIW107" s="81"/>
      <c r="KIX107" s="81"/>
      <c r="KIY107" s="81"/>
      <c r="KIZ107" s="81"/>
      <c r="KJA107" s="81"/>
      <c r="KJB107" s="81"/>
      <c r="KJC107" s="81"/>
      <c r="KJD107" s="81"/>
      <c r="KJE107" s="81"/>
      <c r="KJF107" s="81"/>
      <c r="KJG107" s="81"/>
      <c r="KJH107" s="81"/>
      <c r="KJI107" s="81"/>
      <c r="KJJ107" s="81"/>
      <c r="KJK107" s="81"/>
      <c r="KJL107" s="81"/>
      <c r="KJM107" s="81"/>
      <c r="KJN107" s="81"/>
      <c r="KJO107" s="81"/>
      <c r="KJP107" s="81"/>
      <c r="KJQ107" s="81"/>
      <c r="KJR107" s="81"/>
      <c r="KJS107" s="81"/>
      <c r="KJT107" s="81"/>
      <c r="KJU107" s="81"/>
      <c r="KJV107" s="81"/>
      <c r="KJW107" s="81"/>
      <c r="KJX107" s="81"/>
      <c r="KJY107" s="81"/>
      <c r="KJZ107" s="81"/>
      <c r="KKA107" s="81"/>
      <c r="KKB107" s="81"/>
      <c r="KKC107" s="81"/>
      <c r="KKD107" s="81"/>
      <c r="KKE107" s="81"/>
      <c r="KKF107" s="81"/>
      <c r="KKG107" s="81"/>
      <c r="KKH107" s="81"/>
      <c r="KKI107" s="81"/>
      <c r="KKJ107" s="81"/>
      <c r="KKK107" s="81"/>
      <c r="KKL107" s="81"/>
      <c r="KKM107" s="81"/>
      <c r="KKN107" s="81"/>
      <c r="KKO107" s="81"/>
      <c r="KKP107" s="81"/>
      <c r="KKQ107" s="81"/>
      <c r="KKR107" s="81"/>
      <c r="KKS107" s="81"/>
      <c r="KKT107" s="81"/>
      <c r="KKU107" s="81"/>
      <c r="KKV107" s="81"/>
      <c r="KKW107" s="81"/>
      <c r="KKX107" s="81"/>
      <c r="KKY107" s="81"/>
      <c r="KKZ107" s="81"/>
      <c r="KLA107" s="81"/>
      <c r="KLB107" s="81"/>
      <c r="KLC107" s="81"/>
      <c r="KLD107" s="81"/>
      <c r="KLE107" s="81"/>
      <c r="KLF107" s="81"/>
      <c r="KLG107" s="81"/>
      <c r="KLH107" s="81"/>
      <c r="KLI107" s="81"/>
      <c r="KLJ107" s="81"/>
      <c r="KLK107" s="81"/>
      <c r="KLL107" s="81"/>
      <c r="KLM107" s="81"/>
      <c r="KLN107" s="81"/>
      <c r="KLO107" s="81"/>
      <c r="KLP107" s="81"/>
      <c r="KLQ107" s="81"/>
      <c r="KLR107" s="81"/>
      <c r="KLS107" s="81"/>
      <c r="KLT107" s="81"/>
      <c r="KLU107" s="81"/>
      <c r="KLV107" s="81"/>
      <c r="KLW107" s="81"/>
      <c r="KLX107" s="81"/>
      <c r="KLY107" s="81"/>
      <c r="KLZ107" s="81"/>
      <c r="KMA107" s="81"/>
      <c r="KMB107" s="81"/>
      <c r="KMC107" s="81"/>
      <c r="KMD107" s="81"/>
      <c r="KME107" s="81"/>
      <c r="KMF107" s="81"/>
      <c r="KMG107" s="81"/>
      <c r="KMH107" s="81"/>
      <c r="KMI107" s="81"/>
      <c r="KMJ107" s="81"/>
      <c r="KMK107" s="81"/>
      <c r="KML107" s="81"/>
      <c r="KMM107" s="81"/>
      <c r="KMN107" s="81"/>
      <c r="KMO107" s="81"/>
      <c r="KMP107" s="81"/>
      <c r="KMQ107" s="81"/>
      <c r="KMR107" s="81"/>
      <c r="KMS107" s="81"/>
      <c r="KMT107" s="81"/>
      <c r="KMU107" s="81"/>
      <c r="KMV107" s="81"/>
      <c r="KMW107" s="81"/>
      <c r="KMX107" s="81"/>
      <c r="KMY107" s="81"/>
      <c r="KMZ107" s="81"/>
      <c r="KNA107" s="81"/>
      <c r="KNB107" s="81"/>
      <c r="KNC107" s="81"/>
      <c r="KND107" s="81"/>
      <c r="KNE107" s="81"/>
      <c r="KNF107" s="81"/>
      <c r="KNG107" s="81"/>
      <c r="KNH107" s="81"/>
      <c r="KNI107" s="81"/>
      <c r="KNJ107" s="81"/>
      <c r="KNK107" s="81"/>
      <c r="KNL107" s="81"/>
      <c r="KNM107" s="81"/>
      <c r="KNN107" s="81"/>
      <c r="KNO107" s="81"/>
      <c r="KNP107" s="81"/>
      <c r="KNQ107" s="81"/>
      <c r="KNR107" s="81"/>
      <c r="KNS107" s="81"/>
      <c r="KNT107" s="81"/>
      <c r="KNU107" s="81"/>
      <c r="KNV107" s="81"/>
      <c r="KNW107" s="81"/>
      <c r="KNX107" s="81"/>
      <c r="KNY107" s="81"/>
      <c r="KNZ107" s="81"/>
      <c r="KOA107" s="81"/>
      <c r="KOB107" s="81"/>
      <c r="KOC107" s="81"/>
      <c r="KOD107" s="81"/>
      <c r="KOE107" s="81"/>
      <c r="KOF107" s="81"/>
      <c r="KOG107" s="81"/>
      <c r="KOH107" s="81"/>
      <c r="KOI107" s="81"/>
      <c r="KOJ107" s="81"/>
      <c r="KOK107" s="81"/>
      <c r="KOL107" s="81"/>
      <c r="KOM107" s="81"/>
      <c r="KON107" s="81"/>
      <c r="KOO107" s="81"/>
      <c r="KOP107" s="81"/>
      <c r="KOQ107" s="81"/>
      <c r="KOR107" s="81"/>
      <c r="KOS107" s="81"/>
      <c r="KOT107" s="81"/>
      <c r="KOU107" s="81"/>
      <c r="KOV107" s="81"/>
      <c r="KOW107" s="81"/>
      <c r="KOX107" s="81"/>
      <c r="KOY107" s="81"/>
      <c r="KOZ107" s="81"/>
      <c r="KPA107" s="81"/>
      <c r="KPB107" s="81"/>
      <c r="KPC107" s="81"/>
      <c r="KPD107" s="81"/>
      <c r="KPE107" s="81"/>
      <c r="KPF107" s="81"/>
      <c r="KPG107" s="81"/>
      <c r="KPH107" s="81"/>
      <c r="KPI107" s="81"/>
      <c r="KPJ107" s="81"/>
      <c r="KPK107" s="81"/>
      <c r="KPL107" s="81"/>
      <c r="KPM107" s="81"/>
      <c r="KPN107" s="81"/>
      <c r="KPO107" s="81"/>
      <c r="KPP107" s="81"/>
      <c r="KPQ107" s="81"/>
      <c r="KPR107" s="81"/>
      <c r="KPS107" s="81"/>
      <c r="KPT107" s="81"/>
      <c r="KPU107" s="81"/>
      <c r="KPV107" s="81"/>
      <c r="KPW107" s="81"/>
      <c r="KPX107" s="81"/>
      <c r="KPY107" s="81"/>
      <c r="KPZ107" s="81"/>
      <c r="KQA107" s="81"/>
      <c r="KQB107" s="81"/>
      <c r="KQC107" s="81"/>
      <c r="KQD107" s="81"/>
      <c r="KQE107" s="81"/>
      <c r="KQF107" s="81"/>
      <c r="KQG107" s="81"/>
      <c r="KQH107" s="81"/>
      <c r="KQI107" s="81"/>
      <c r="KQJ107" s="81"/>
      <c r="KQK107" s="81"/>
      <c r="KQL107" s="81"/>
      <c r="KQM107" s="81"/>
      <c r="KQN107" s="81"/>
      <c r="KQO107" s="81"/>
      <c r="KQP107" s="81"/>
      <c r="KQQ107" s="81"/>
      <c r="KQR107" s="81"/>
      <c r="KQS107" s="81"/>
      <c r="KQT107" s="81"/>
      <c r="KQU107" s="81"/>
      <c r="KQV107" s="81"/>
      <c r="KQW107" s="81"/>
      <c r="KQX107" s="81"/>
      <c r="KQY107" s="81"/>
      <c r="KQZ107" s="81"/>
      <c r="KRA107" s="81"/>
      <c r="KRB107" s="81"/>
      <c r="KRC107" s="81"/>
      <c r="KRD107" s="81"/>
      <c r="KRE107" s="81"/>
      <c r="KRF107" s="81"/>
      <c r="KRG107" s="81"/>
      <c r="KRH107" s="81"/>
      <c r="KRI107" s="81"/>
      <c r="KRJ107" s="81"/>
      <c r="KRK107" s="81"/>
      <c r="KRL107" s="81"/>
      <c r="KRM107" s="81"/>
      <c r="KRN107" s="81"/>
      <c r="KRO107" s="81"/>
      <c r="KRP107" s="81"/>
      <c r="KRQ107" s="81"/>
      <c r="KRR107" s="81"/>
      <c r="KRS107" s="81"/>
      <c r="KRT107" s="81"/>
      <c r="KRU107" s="81"/>
      <c r="KRV107" s="81"/>
      <c r="KRW107" s="81"/>
      <c r="KRX107" s="81"/>
      <c r="KRY107" s="81"/>
      <c r="KRZ107" s="81"/>
      <c r="KSA107" s="81"/>
      <c r="KSB107" s="81"/>
      <c r="KSC107" s="81"/>
      <c r="KSD107" s="81"/>
      <c r="KSE107" s="81"/>
      <c r="KSF107" s="81"/>
      <c r="KSG107" s="81"/>
      <c r="KSH107" s="81"/>
      <c r="KSI107" s="81"/>
      <c r="KSJ107" s="81"/>
      <c r="KSK107" s="81"/>
      <c r="KSL107" s="81"/>
      <c r="KSM107" s="81"/>
      <c r="KSN107" s="81"/>
      <c r="KSO107" s="81"/>
      <c r="KSP107" s="81"/>
      <c r="KSQ107" s="81"/>
      <c r="KSR107" s="81"/>
      <c r="KSS107" s="81"/>
      <c r="KST107" s="81"/>
      <c r="KSU107" s="81"/>
      <c r="KSV107" s="81"/>
      <c r="KSW107" s="81"/>
      <c r="KSX107" s="81"/>
      <c r="KSY107" s="81"/>
      <c r="KSZ107" s="81"/>
      <c r="KTA107" s="81"/>
      <c r="KTB107" s="81"/>
      <c r="KTC107" s="81"/>
      <c r="KTD107" s="81"/>
      <c r="KTE107" s="81"/>
      <c r="KTF107" s="81"/>
      <c r="KTG107" s="81"/>
      <c r="KTH107" s="81"/>
      <c r="KTI107" s="81"/>
      <c r="KTJ107" s="81"/>
      <c r="KTK107" s="81"/>
      <c r="KTL107" s="81"/>
      <c r="KTM107" s="81"/>
      <c r="KTN107" s="81"/>
      <c r="KTO107" s="81"/>
      <c r="KTP107" s="81"/>
      <c r="KTQ107" s="81"/>
      <c r="KTR107" s="81"/>
      <c r="KTS107" s="81"/>
      <c r="KTT107" s="81"/>
      <c r="KTU107" s="81"/>
      <c r="KTV107" s="81"/>
      <c r="KTW107" s="81"/>
      <c r="KTX107" s="81"/>
      <c r="KTY107" s="81"/>
      <c r="KTZ107" s="81"/>
      <c r="KUA107" s="81"/>
      <c r="KUB107" s="81"/>
      <c r="KUC107" s="81"/>
      <c r="KUD107" s="81"/>
      <c r="KUE107" s="81"/>
      <c r="KUF107" s="81"/>
      <c r="KUG107" s="81"/>
      <c r="KUH107" s="81"/>
      <c r="KUI107" s="81"/>
      <c r="KUJ107" s="81"/>
      <c r="KUK107" s="81"/>
      <c r="KUL107" s="81"/>
      <c r="KUM107" s="81"/>
      <c r="KUN107" s="81"/>
      <c r="KUO107" s="81"/>
      <c r="KUP107" s="81"/>
      <c r="KUQ107" s="81"/>
      <c r="KUR107" s="81"/>
      <c r="KUS107" s="81"/>
      <c r="KUT107" s="81"/>
      <c r="KUU107" s="81"/>
      <c r="KUV107" s="81"/>
      <c r="KUW107" s="81"/>
      <c r="KUX107" s="81"/>
      <c r="KUY107" s="81"/>
      <c r="KUZ107" s="81"/>
      <c r="KVA107" s="81"/>
      <c r="KVB107" s="81"/>
      <c r="KVC107" s="81"/>
      <c r="KVD107" s="81"/>
      <c r="KVE107" s="81"/>
      <c r="KVF107" s="81"/>
      <c r="KVG107" s="81"/>
      <c r="KVH107" s="81"/>
      <c r="KVI107" s="81"/>
      <c r="KVJ107" s="81"/>
      <c r="KVK107" s="81"/>
      <c r="KVL107" s="81"/>
      <c r="KVM107" s="81"/>
      <c r="KVN107" s="81"/>
      <c r="KVO107" s="81"/>
      <c r="KVP107" s="81"/>
      <c r="KVQ107" s="81"/>
      <c r="KVR107" s="81"/>
      <c r="KVS107" s="81"/>
      <c r="KVT107" s="81"/>
      <c r="KVU107" s="81"/>
      <c r="KVV107" s="81"/>
      <c r="KVW107" s="81"/>
      <c r="KVX107" s="81"/>
      <c r="KVY107" s="81"/>
      <c r="KVZ107" s="81"/>
      <c r="KWA107" s="81"/>
      <c r="KWB107" s="81"/>
      <c r="KWC107" s="81"/>
      <c r="KWD107" s="81"/>
      <c r="KWE107" s="81"/>
      <c r="KWF107" s="81"/>
      <c r="KWG107" s="81"/>
      <c r="KWH107" s="81"/>
      <c r="KWI107" s="81"/>
      <c r="KWJ107" s="81"/>
      <c r="KWK107" s="81"/>
      <c r="KWL107" s="81"/>
      <c r="KWM107" s="81"/>
      <c r="KWN107" s="81"/>
      <c r="KWO107" s="81"/>
      <c r="KWP107" s="81"/>
      <c r="KWQ107" s="81"/>
      <c r="KWR107" s="81"/>
      <c r="KWS107" s="81"/>
      <c r="KWT107" s="81"/>
      <c r="KWU107" s="81"/>
      <c r="KWV107" s="81"/>
      <c r="KWW107" s="81"/>
      <c r="KWX107" s="81"/>
      <c r="KWY107" s="81"/>
      <c r="KWZ107" s="81"/>
      <c r="KXA107" s="81"/>
      <c r="KXB107" s="81"/>
      <c r="KXC107" s="81"/>
      <c r="KXD107" s="81"/>
      <c r="KXE107" s="81"/>
      <c r="KXF107" s="81"/>
      <c r="KXG107" s="81"/>
      <c r="KXH107" s="81"/>
      <c r="KXI107" s="81"/>
      <c r="KXJ107" s="81"/>
      <c r="KXK107" s="81"/>
      <c r="KXL107" s="81"/>
      <c r="KXM107" s="81"/>
      <c r="KXN107" s="81"/>
      <c r="KXO107" s="81"/>
      <c r="KXP107" s="81"/>
      <c r="KXQ107" s="81"/>
      <c r="KXR107" s="81"/>
      <c r="KXS107" s="81"/>
      <c r="KXT107" s="81"/>
      <c r="KXU107" s="81"/>
      <c r="KXV107" s="81"/>
      <c r="KXW107" s="81"/>
      <c r="KXX107" s="81"/>
      <c r="KXY107" s="81"/>
      <c r="KXZ107" s="81"/>
      <c r="KYA107" s="81"/>
      <c r="KYB107" s="81"/>
      <c r="KYC107" s="81"/>
      <c r="KYD107" s="81"/>
      <c r="KYE107" s="81"/>
      <c r="KYF107" s="81"/>
      <c r="KYG107" s="81"/>
      <c r="KYH107" s="81"/>
      <c r="KYI107" s="81"/>
      <c r="KYJ107" s="81"/>
      <c r="KYK107" s="81"/>
      <c r="KYL107" s="81"/>
      <c r="KYM107" s="81"/>
      <c r="KYN107" s="81"/>
      <c r="KYO107" s="81"/>
      <c r="KYP107" s="81"/>
      <c r="KYQ107" s="81"/>
      <c r="KYR107" s="81"/>
      <c r="KYS107" s="81"/>
      <c r="KYT107" s="81"/>
      <c r="KYU107" s="81"/>
      <c r="KYV107" s="81"/>
      <c r="KYW107" s="81"/>
      <c r="KYX107" s="81"/>
      <c r="KYY107" s="81"/>
      <c r="KYZ107" s="81"/>
      <c r="KZA107" s="81"/>
      <c r="KZB107" s="81"/>
      <c r="KZC107" s="81"/>
      <c r="KZD107" s="81"/>
      <c r="KZE107" s="81"/>
      <c r="KZF107" s="81"/>
      <c r="KZG107" s="81"/>
      <c r="KZH107" s="81"/>
      <c r="KZI107" s="81"/>
      <c r="KZJ107" s="81"/>
      <c r="KZK107" s="81"/>
      <c r="KZL107" s="81"/>
      <c r="KZM107" s="81"/>
      <c r="KZN107" s="81"/>
      <c r="KZO107" s="81"/>
      <c r="KZP107" s="81"/>
      <c r="KZQ107" s="81"/>
      <c r="KZR107" s="81"/>
      <c r="KZS107" s="81"/>
      <c r="KZT107" s="81"/>
      <c r="KZU107" s="81"/>
      <c r="KZV107" s="81"/>
      <c r="KZW107" s="81"/>
      <c r="KZX107" s="81"/>
      <c r="KZY107" s="81"/>
      <c r="KZZ107" s="81"/>
      <c r="LAA107" s="81"/>
      <c r="LAB107" s="81"/>
      <c r="LAC107" s="81"/>
      <c r="LAD107" s="81"/>
      <c r="LAE107" s="81"/>
      <c r="LAF107" s="81"/>
      <c r="LAG107" s="81"/>
      <c r="LAH107" s="81"/>
      <c r="LAI107" s="81"/>
      <c r="LAJ107" s="81"/>
      <c r="LAK107" s="81"/>
      <c r="LAL107" s="81"/>
      <c r="LAM107" s="81"/>
      <c r="LAN107" s="81"/>
      <c r="LAO107" s="81"/>
      <c r="LAP107" s="81"/>
      <c r="LAQ107" s="81"/>
      <c r="LAR107" s="81"/>
      <c r="LAS107" s="81"/>
      <c r="LAT107" s="81"/>
      <c r="LAU107" s="81"/>
      <c r="LAV107" s="81"/>
      <c r="LAW107" s="81"/>
      <c r="LAX107" s="81"/>
      <c r="LAY107" s="81"/>
      <c r="LAZ107" s="81"/>
      <c r="LBA107" s="81"/>
      <c r="LBB107" s="81"/>
      <c r="LBC107" s="81"/>
      <c r="LBD107" s="81"/>
      <c r="LBE107" s="81"/>
      <c r="LBF107" s="81"/>
      <c r="LBG107" s="81"/>
      <c r="LBH107" s="81"/>
      <c r="LBI107" s="81"/>
      <c r="LBJ107" s="81"/>
      <c r="LBK107" s="81"/>
      <c r="LBL107" s="81"/>
      <c r="LBM107" s="81"/>
      <c r="LBN107" s="81"/>
      <c r="LBO107" s="81"/>
      <c r="LBP107" s="81"/>
      <c r="LBQ107" s="81"/>
      <c r="LBR107" s="81"/>
      <c r="LBS107" s="81"/>
      <c r="LBT107" s="81"/>
      <c r="LBU107" s="81"/>
      <c r="LBV107" s="81"/>
      <c r="LBW107" s="81"/>
      <c r="LBX107" s="81"/>
      <c r="LBY107" s="81"/>
      <c r="LBZ107" s="81"/>
      <c r="LCA107" s="81"/>
      <c r="LCB107" s="81"/>
      <c r="LCC107" s="81"/>
      <c r="LCD107" s="81"/>
      <c r="LCE107" s="81"/>
      <c r="LCF107" s="81"/>
      <c r="LCG107" s="81"/>
      <c r="LCH107" s="81"/>
      <c r="LCI107" s="81"/>
      <c r="LCJ107" s="81"/>
      <c r="LCK107" s="81"/>
      <c r="LCL107" s="81"/>
      <c r="LCM107" s="81"/>
      <c r="LCN107" s="81"/>
      <c r="LCO107" s="81"/>
      <c r="LCP107" s="81"/>
      <c r="LCQ107" s="81"/>
      <c r="LCR107" s="81"/>
      <c r="LCS107" s="81"/>
      <c r="LCT107" s="81"/>
      <c r="LCU107" s="81"/>
      <c r="LCV107" s="81"/>
      <c r="LCW107" s="81"/>
      <c r="LCX107" s="81"/>
      <c r="LCY107" s="81"/>
      <c r="LCZ107" s="81"/>
      <c r="LDA107" s="81"/>
      <c r="LDB107" s="81"/>
      <c r="LDC107" s="81"/>
      <c r="LDD107" s="81"/>
      <c r="LDE107" s="81"/>
      <c r="LDF107" s="81"/>
      <c r="LDG107" s="81"/>
      <c r="LDH107" s="81"/>
      <c r="LDI107" s="81"/>
      <c r="LDJ107" s="81"/>
      <c r="LDK107" s="81"/>
      <c r="LDL107" s="81"/>
      <c r="LDM107" s="81"/>
      <c r="LDN107" s="81"/>
      <c r="LDO107" s="81"/>
      <c r="LDP107" s="81"/>
      <c r="LDQ107" s="81"/>
      <c r="LDR107" s="81"/>
      <c r="LDS107" s="81"/>
      <c r="LDT107" s="81"/>
      <c r="LDU107" s="81"/>
      <c r="LDV107" s="81"/>
      <c r="LDW107" s="81"/>
      <c r="LDX107" s="81"/>
      <c r="LDY107" s="81"/>
      <c r="LDZ107" s="81"/>
      <c r="LEA107" s="81"/>
      <c r="LEB107" s="81"/>
      <c r="LEC107" s="81"/>
      <c r="LED107" s="81"/>
      <c r="LEE107" s="81"/>
      <c r="LEF107" s="81"/>
      <c r="LEG107" s="81"/>
      <c r="LEH107" s="81"/>
      <c r="LEI107" s="81"/>
      <c r="LEJ107" s="81"/>
      <c r="LEK107" s="81"/>
      <c r="LEL107" s="81"/>
      <c r="LEM107" s="81"/>
      <c r="LEN107" s="81"/>
      <c r="LEO107" s="81"/>
      <c r="LEP107" s="81"/>
      <c r="LEQ107" s="81"/>
      <c r="LER107" s="81"/>
      <c r="LES107" s="81"/>
      <c r="LET107" s="81"/>
      <c r="LEU107" s="81"/>
      <c r="LEV107" s="81"/>
      <c r="LEW107" s="81"/>
      <c r="LEX107" s="81"/>
      <c r="LEY107" s="81"/>
      <c r="LEZ107" s="81"/>
      <c r="LFA107" s="81"/>
      <c r="LFB107" s="81"/>
      <c r="LFC107" s="81"/>
      <c r="LFD107" s="81"/>
      <c r="LFE107" s="81"/>
      <c r="LFF107" s="81"/>
      <c r="LFG107" s="81"/>
      <c r="LFH107" s="81"/>
      <c r="LFI107" s="81"/>
      <c r="LFJ107" s="81"/>
      <c r="LFK107" s="81"/>
      <c r="LFL107" s="81"/>
      <c r="LFM107" s="81"/>
      <c r="LFN107" s="81"/>
      <c r="LFO107" s="81"/>
      <c r="LFP107" s="81"/>
      <c r="LFQ107" s="81"/>
      <c r="LFR107" s="81"/>
      <c r="LFS107" s="81"/>
      <c r="LFT107" s="81"/>
      <c r="LFU107" s="81"/>
      <c r="LFV107" s="81"/>
      <c r="LFW107" s="81"/>
      <c r="LFX107" s="81"/>
      <c r="LFY107" s="81"/>
      <c r="LFZ107" s="81"/>
      <c r="LGA107" s="81"/>
      <c r="LGB107" s="81"/>
      <c r="LGC107" s="81"/>
      <c r="LGD107" s="81"/>
      <c r="LGE107" s="81"/>
      <c r="LGF107" s="81"/>
      <c r="LGG107" s="81"/>
      <c r="LGH107" s="81"/>
      <c r="LGI107" s="81"/>
      <c r="LGJ107" s="81"/>
      <c r="LGK107" s="81"/>
      <c r="LGL107" s="81"/>
      <c r="LGM107" s="81"/>
      <c r="LGN107" s="81"/>
      <c r="LGO107" s="81"/>
      <c r="LGP107" s="81"/>
      <c r="LGQ107" s="81"/>
      <c r="LGR107" s="81"/>
      <c r="LGS107" s="81"/>
      <c r="LGT107" s="81"/>
      <c r="LGU107" s="81"/>
      <c r="LGV107" s="81"/>
      <c r="LGW107" s="81"/>
      <c r="LGX107" s="81"/>
      <c r="LGY107" s="81"/>
      <c r="LGZ107" s="81"/>
      <c r="LHA107" s="81"/>
      <c r="LHB107" s="81"/>
      <c r="LHC107" s="81"/>
      <c r="LHD107" s="81"/>
      <c r="LHE107" s="81"/>
      <c r="LHF107" s="81"/>
      <c r="LHG107" s="81"/>
      <c r="LHH107" s="81"/>
      <c r="LHI107" s="81"/>
      <c r="LHJ107" s="81"/>
      <c r="LHK107" s="81"/>
      <c r="LHL107" s="81"/>
      <c r="LHM107" s="81"/>
      <c r="LHN107" s="81"/>
      <c r="LHO107" s="81"/>
      <c r="LHP107" s="81"/>
      <c r="LHQ107" s="81"/>
      <c r="LHR107" s="81"/>
      <c r="LHS107" s="81"/>
      <c r="LHT107" s="81"/>
      <c r="LHU107" s="81"/>
      <c r="LHV107" s="81"/>
      <c r="LHW107" s="81"/>
      <c r="LHX107" s="81"/>
      <c r="LHY107" s="81"/>
      <c r="LHZ107" s="81"/>
      <c r="LIA107" s="81"/>
      <c r="LIB107" s="81"/>
      <c r="LIC107" s="81"/>
      <c r="LID107" s="81"/>
      <c r="LIE107" s="81"/>
      <c r="LIF107" s="81"/>
      <c r="LIG107" s="81"/>
      <c r="LIH107" s="81"/>
      <c r="LII107" s="81"/>
      <c r="LIJ107" s="81"/>
      <c r="LIK107" s="81"/>
      <c r="LIL107" s="81"/>
      <c r="LIM107" s="81"/>
      <c r="LIN107" s="81"/>
      <c r="LIO107" s="81"/>
      <c r="LIP107" s="81"/>
      <c r="LIQ107" s="81"/>
      <c r="LIR107" s="81"/>
      <c r="LIS107" s="81"/>
      <c r="LIT107" s="81"/>
      <c r="LIU107" s="81"/>
      <c r="LIV107" s="81"/>
      <c r="LIW107" s="81"/>
      <c r="LIX107" s="81"/>
      <c r="LIY107" s="81"/>
      <c r="LIZ107" s="81"/>
      <c r="LJA107" s="81"/>
      <c r="LJB107" s="81"/>
      <c r="LJC107" s="81"/>
      <c r="LJD107" s="81"/>
      <c r="LJE107" s="81"/>
      <c r="LJF107" s="81"/>
      <c r="LJG107" s="81"/>
      <c r="LJH107" s="81"/>
      <c r="LJI107" s="81"/>
      <c r="LJJ107" s="81"/>
      <c r="LJK107" s="81"/>
      <c r="LJL107" s="81"/>
      <c r="LJM107" s="81"/>
      <c r="LJN107" s="81"/>
      <c r="LJO107" s="81"/>
      <c r="LJP107" s="81"/>
      <c r="LJQ107" s="81"/>
      <c r="LJR107" s="81"/>
      <c r="LJS107" s="81"/>
      <c r="LJT107" s="81"/>
      <c r="LJU107" s="81"/>
      <c r="LJV107" s="81"/>
      <c r="LJW107" s="81"/>
      <c r="LJX107" s="81"/>
      <c r="LJY107" s="81"/>
      <c r="LJZ107" s="81"/>
      <c r="LKA107" s="81"/>
      <c r="LKB107" s="81"/>
      <c r="LKC107" s="81"/>
      <c r="LKD107" s="81"/>
      <c r="LKE107" s="81"/>
      <c r="LKF107" s="81"/>
      <c r="LKG107" s="81"/>
      <c r="LKH107" s="81"/>
      <c r="LKI107" s="81"/>
      <c r="LKJ107" s="81"/>
      <c r="LKK107" s="81"/>
      <c r="LKL107" s="81"/>
      <c r="LKM107" s="81"/>
      <c r="LKN107" s="81"/>
      <c r="LKO107" s="81"/>
      <c r="LKP107" s="81"/>
      <c r="LKQ107" s="81"/>
      <c r="LKR107" s="81"/>
      <c r="LKS107" s="81"/>
      <c r="LKT107" s="81"/>
      <c r="LKU107" s="81"/>
      <c r="LKV107" s="81"/>
      <c r="LKW107" s="81"/>
      <c r="LKX107" s="81"/>
      <c r="LKY107" s="81"/>
      <c r="LKZ107" s="81"/>
      <c r="LLA107" s="81"/>
      <c r="LLB107" s="81"/>
      <c r="LLC107" s="81"/>
      <c r="LLD107" s="81"/>
      <c r="LLE107" s="81"/>
      <c r="LLF107" s="81"/>
      <c r="LLG107" s="81"/>
      <c r="LLH107" s="81"/>
      <c r="LLI107" s="81"/>
      <c r="LLJ107" s="81"/>
      <c r="LLK107" s="81"/>
      <c r="LLL107" s="81"/>
      <c r="LLM107" s="81"/>
      <c r="LLN107" s="81"/>
      <c r="LLO107" s="81"/>
      <c r="LLP107" s="81"/>
      <c r="LLQ107" s="81"/>
      <c r="LLR107" s="81"/>
      <c r="LLS107" s="81"/>
      <c r="LLT107" s="81"/>
      <c r="LLU107" s="81"/>
      <c r="LLV107" s="81"/>
      <c r="LLW107" s="81"/>
      <c r="LLX107" s="81"/>
      <c r="LLY107" s="81"/>
      <c r="LLZ107" s="81"/>
      <c r="LMA107" s="81"/>
      <c r="LMB107" s="81"/>
      <c r="LMC107" s="81"/>
      <c r="LMD107" s="81"/>
      <c r="LME107" s="81"/>
      <c r="LMF107" s="81"/>
      <c r="LMG107" s="81"/>
      <c r="LMH107" s="81"/>
      <c r="LMI107" s="81"/>
      <c r="LMJ107" s="81"/>
      <c r="LMK107" s="81"/>
      <c r="LML107" s="81"/>
      <c r="LMM107" s="81"/>
      <c r="LMN107" s="81"/>
      <c r="LMO107" s="81"/>
      <c r="LMP107" s="81"/>
      <c r="LMQ107" s="81"/>
      <c r="LMR107" s="81"/>
      <c r="LMS107" s="81"/>
      <c r="LMT107" s="81"/>
      <c r="LMU107" s="81"/>
      <c r="LMV107" s="81"/>
      <c r="LMW107" s="81"/>
      <c r="LMX107" s="81"/>
      <c r="LMY107" s="81"/>
      <c r="LMZ107" s="81"/>
      <c r="LNA107" s="81"/>
      <c r="LNB107" s="81"/>
      <c r="LNC107" s="81"/>
      <c r="LND107" s="81"/>
      <c r="LNE107" s="81"/>
      <c r="LNF107" s="81"/>
      <c r="LNG107" s="81"/>
      <c r="LNH107" s="81"/>
      <c r="LNI107" s="81"/>
      <c r="LNJ107" s="81"/>
      <c r="LNK107" s="81"/>
      <c r="LNL107" s="81"/>
      <c r="LNM107" s="81"/>
      <c r="LNN107" s="81"/>
      <c r="LNO107" s="81"/>
      <c r="LNP107" s="81"/>
      <c r="LNQ107" s="81"/>
      <c r="LNR107" s="81"/>
      <c r="LNS107" s="81"/>
      <c r="LNT107" s="81"/>
      <c r="LNU107" s="81"/>
      <c r="LNV107" s="81"/>
      <c r="LNW107" s="81"/>
      <c r="LNX107" s="81"/>
      <c r="LNY107" s="81"/>
      <c r="LNZ107" s="81"/>
      <c r="LOA107" s="81"/>
      <c r="LOB107" s="81"/>
      <c r="LOC107" s="81"/>
      <c r="LOD107" s="81"/>
      <c r="LOE107" s="81"/>
      <c r="LOF107" s="81"/>
      <c r="LOG107" s="81"/>
      <c r="LOH107" s="81"/>
      <c r="LOI107" s="81"/>
      <c r="LOJ107" s="81"/>
      <c r="LOK107" s="81"/>
      <c r="LOL107" s="81"/>
      <c r="LOM107" s="81"/>
      <c r="LON107" s="81"/>
      <c r="LOO107" s="81"/>
      <c r="LOP107" s="81"/>
      <c r="LOQ107" s="81"/>
      <c r="LOR107" s="81"/>
      <c r="LOS107" s="81"/>
      <c r="LOT107" s="81"/>
      <c r="LOU107" s="81"/>
      <c r="LOV107" s="81"/>
      <c r="LOW107" s="81"/>
      <c r="LOX107" s="81"/>
      <c r="LOY107" s="81"/>
      <c r="LOZ107" s="81"/>
      <c r="LPA107" s="81"/>
      <c r="LPB107" s="81"/>
      <c r="LPC107" s="81"/>
      <c r="LPD107" s="81"/>
      <c r="LPE107" s="81"/>
      <c r="LPF107" s="81"/>
      <c r="LPG107" s="81"/>
      <c r="LPH107" s="81"/>
      <c r="LPI107" s="81"/>
      <c r="LPJ107" s="81"/>
      <c r="LPK107" s="81"/>
      <c r="LPL107" s="81"/>
      <c r="LPM107" s="81"/>
      <c r="LPN107" s="81"/>
      <c r="LPO107" s="81"/>
      <c r="LPP107" s="81"/>
      <c r="LPQ107" s="81"/>
      <c r="LPR107" s="81"/>
      <c r="LPS107" s="81"/>
      <c r="LPT107" s="81"/>
      <c r="LPU107" s="81"/>
      <c r="LPV107" s="81"/>
      <c r="LPW107" s="81"/>
      <c r="LPX107" s="81"/>
      <c r="LPY107" s="81"/>
      <c r="LPZ107" s="81"/>
      <c r="LQA107" s="81"/>
      <c r="LQB107" s="81"/>
      <c r="LQC107" s="81"/>
      <c r="LQD107" s="81"/>
      <c r="LQE107" s="81"/>
      <c r="LQF107" s="81"/>
      <c r="LQG107" s="81"/>
      <c r="LQH107" s="81"/>
      <c r="LQI107" s="81"/>
      <c r="LQJ107" s="81"/>
      <c r="LQK107" s="81"/>
      <c r="LQL107" s="81"/>
      <c r="LQM107" s="81"/>
      <c r="LQN107" s="81"/>
      <c r="LQO107" s="81"/>
      <c r="LQP107" s="81"/>
      <c r="LQQ107" s="81"/>
      <c r="LQR107" s="81"/>
      <c r="LQS107" s="81"/>
      <c r="LQT107" s="81"/>
      <c r="LQU107" s="81"/>
      <c r="LQV107" s="81"/>
      <c r="LQW107" s="81"/>
      <c r="LQX107" s="81"/>
      <c r="LQY107" s="81"/>
      <c r="LQZ107" s="81"/>
      <c r="LRA107" s="81"/>
      <c r="LRB107" s="81"/>
      <c r="LRC107" s="81"/>
      <c r="LRD107" s="81"/>
      <c r="LRE107" s="81"/>
      <c r="LRF107" s="81"/>
      <c r="LRG107" s="81"/>
      <c r="LRH107" s="81"/>
      <c r="LRI107" s="81"/>
      <c r="LRJ107" s="81"/>
      <c r="LRK107" s="81"/>
      <c r="LRL107" s="81"/>
      <c r="LRM107" s="81"/>
      <c r="LRN107" s="81"/>
      <c r="LRO107" s="81"/>
      <c r="LRP107" s="81"/>
      <c r="LRQ107" s="81"/>
      <c r="LRR107" s="81"/>
      <c r="LRS107" s="81"/>
      <c r="LRT107" s="81"/>
      <c r="LRU107" s="81"/>
      <c r="LRV107" s="81"/>
      <c r="LRW107" s="81"/>
      <c r="LRX107" s="81"/>
      <c r="LRY107" s="81"/>
      <c r="LRZ107" s="81"/>
      <c r="LSA107" s="81"/>
      <c r="LSB107" s="81"/>
      <c r="LSC107" s="81"/>
      <c r="LSD107" s="81"/>
      <c r="LSE107" s="81"/>
      <c r="LSF107" s="81"/>
      <c r="LSG107" s="81"/>
      <c r="LSH107" s="81"/>
      <c r="LSI107" s="81"/>
      <c r="LSJ107" s="81"/>
      <c r="LSK107" s="81"/>
      <c r="LSL107" s="81"/>
      <c r="LSM107" s="81"/>
      <c r="LSN107" s="81"/>
      <c r="LSO107" s="81"/>
      <c r="LSP107" s="81"/>
      <c r="LSQ107" s="81"/>
      <c r="LSR107" s="81"/>
      <c r="LSS107" s="81"/>
      <c r="LST107" s="81"/>
      <c r="LSU107" s="81"/>
      <c r="LSV107" s="81"/>
      <c r="LSW107" s="81"/>
      <c r="LSX107" s="81"/>
      <c r="LSY107" s="81"/>
      <c r="LSZ107" s="81"/>
      <c r="LTA107" s="81"/>
      <c r="LTB107" s="81"/>
      <c r="LTC107" s="81"/>
      <c r="LTD107" s="81"/>
      <c r="LTE107" s="81"/>
      <c r="LTF107" s="81"/>
      <c r="LTG107" s="81"/>
      <c r="LTH107" s="81"/>
      <c r="LTI107" s="81"/>
      <c r="LTJ107" s="81"/>
      <c r="LTK107" s="81"/>
      <c r="LTL107" s="81"/>
      <c r="LTM107" s="81"/>
      <c r="LTN107" s="81"/>
      <c r="LTO107" s="81"/>
      <c r="LTP107" s="81"/>
      <c r="LTQ107" s="81"/>
      <c r="LTR107" s="81"/>
      <c r="LTS107" s="81"/>
      <c r="LTT107" s="81"/>
      <c r="LTU107" s="81"/>
      <c r="LTV107" s="81"/>
      <c r="LTW107" s="81"/>
      <c r="LTX107" s="81"/>
      <c r="LTY107" s="81"/>
      <c r="LTZ107" s="81"/>
      <c r="LUA107" s="81"/>
      <c r="LUB107" s="81"/>
      <c r="LUC107" s="81"/>
      <c r="LUD107" s="81"/>
      <c r="LUE107" s="81"/>
      <c r="LUF107" s="81"/>
      <c r="LUG107" s="81"/>
      <c r="LUH107" s="81"/>
      <c r="LUI107" s="81"/>
      <c r="LUJ107" s="81"/>
      <c r="LUK107" s="81"/>
      <c r="LUL107" s="81"/>
      <c r="LUM107" s="81"/>
      <c r="LUN107" s="81"/>
      <c r="LUO107" s="81"/>
      <c r="LUP107" s="81"/>
      <c r="LUQ107" s="81"/>
      <c r="LUR107" s="81"/>
      <c r="LUS107" s="81"/>
      <c r="LUT107" s="81"/>
      <c r="LUU107" s="81"/>
      <c r="LUV107" s="81"/>
      <c r="LUW107" s="81"/>
      <c r="LUX107" s="81"/>
      <c r="LUY107" s="81"/>
      <c r="LUZ107" s="81"/>
      <c r="LVA107" s="81"/>
      <c r="LVB107" s="81"/>
      <c r="LVC107" s="81"/>
      <c r="LVD107" s="81"/>
      <c r="LVE107" s="81"/>
      <c r="LVF107" s="81"/>
      <c r="LVG107" s="81"/>
      <c r="LVH107" s="81"/>
      <c r="LVI107" s="81"/>
      <c r="LVJ107" s="81"/>
      <c r="LVK107" s="81"/>
      <c r="LVL107" s="81"/>
      <c r="LVM107" s="81"/>
      <c r="LVN107" s="81"/>
      <c r="LVO107" s="81"/>
      <c r="LVP107" s="81"/>
      <c r="LVQ107" s="81"/>
      <c r="LVR107" s="81"/>
      <c r="LVS107" s="81"/>
      <c r="LVT107" s="81"/>
      <c r="LVU107" s="81"/>
      <c r="LVV107" s="81"/>
      <c r="LVW107" s="81"/>
      <c r="LVX107" s="81"/>
      <c r="LVY107" s="81"/>
      <c r="LVZ107" s="81"/>
      <c r="LWA107" s="81"/>
      <c r="LWB107" s="81"/>
      <c r="LWC107" s="81"/>
      <c r="LWD107" s="81"/>
      <c r="LWE107" s="81"/>
      <c r="LWF107" s="81"/>
      <c r="LWG107" s="81"/>
      <c r="LWH107" s="81"/>
      <c r="LWI107" s="81"/>
      <c r="LWJ107" s="81"/>
      <c r="LWK107" s="81"/>
      <c r="LWL107" s="81"/>
      <c r="LWM107" s="81"/>
      <c r="LWN107" s="81"/>
      <c r="LWO107" s="81"/>
      <c r="LWP107" s="81"/>
      <c r="LWQ107" s="81"/>
      <c r="LWR107" s="81"/>
      <c r="LWS107" s="81"/>
      <c r="LWT107" s="81"/>
      <c r="LWU107" s="81"/>
      <c r="LWV107" s="81"/>
      <c r="LWW107" s="81"/>
      <c r="LWX107" s="81"/>
      <c r="LWY107" s="81"/>
      <c r="LWZ107" s="81"/>
      <c r="LXA107" s="81"/>
      <c r="LXB107" s="81"/>
      <c r="LXC107" s="81"/>
      <c r="LXD107" s="81"/>
      <c r="LXE107" s="81"/>
      <c r="LXF107" s="81"/>
      <c r="LXG107" s="81"/>
      <c r="LXH107" s="81"/>
      <c r="LXI107" s="81"/>
      <c r="LXJ107" s="81"/>
      <c r="LXK107" s="81"/>
      <c r="LXL107" s="81"/>
      <c r="LXM107" s="81"/>
      <c r="LXN107" s="81"/>
      <c r="LXO107" s="81"/>
      <c r="LXP107" s="81"/>
      <c r="LXQ107" s="81"/>
      <c r="LXR107" s="81"/>
      <c r="LXS107" s="81"/>
      <c r="LXT107" s="81"/>
      <c r="LXU107" s="81"/>
      <c r="LXV107" s="81"/>
      <c r="LXW107" s="81"/>
      <c r="LXX107" s="81"/>
      <c r="LXY107" s="81"/>
      <c r="LXZ107" s="81"/>
      <c r="LYA107" s="81"/>
      <c r="LYB107" s="81"/>
      <c r="LYC107" s="81"/>
      <c r="LYD107" s="81"/>
      <c r="LYE107" s="81"/>
      <c r="LYF107" s="81"/>
      <c r="LYG107" s="81"/>
      <c r="LYH107" s="81"/>
      <c r="LYI107" s="81"/>
      <c r="LYJ107" s="81"/>
      <c r="LYK107" s="81"/>
      <c r="LYL107" s="81"/>
      <c r="LYM107" s="81"/>
      <c r="LYN107" s="81"/>
      <c r="LYO107" s="81"/>
      <c r="LYP107" s="81"/>
      <c r="LYQ107" s="81"/>
      <c r="LYR107" s="81"/>
      <c r="LYS107" s="81"/>
      <c r="LYT107" s="81"/>
      <c r="LYU107" s="81"/>
      <c r="LYV107" s="81"/>
      <c r="LYW107" s="81"/>
      <c r="LYX107" s="81"/>
      <c r="LYY107" s="81"/>
      <c r="LYZ107" s="81"/>
      <c r="LZA107" s="81"/>
      <c r="LZB107" s="81"/>
      <c r="LZC107" s="81"/>
      <c r="LZD107" s="81"/>
      <c r="LZE107" s="81"/>
      <c r="LZF107" s="81"/>
      <c r="LZG107" s="81"/>
      <c r="LZH107" s="81"/>
      <c r="LZI107" s="81"/>
      <c r="LZJ107" s="81"/>
      <c r="LZK107" s="81"/>
      <c r="LZL107" s="81"/>
      <c r="LZM107" s="81"/>
      <c r="LZN107" s="81"/>
      <c r="LZO107" s="81"/>
      <c r="LZP107" s="81"/>
      <c r="LZQ107" s="81"/>
      <c r="LZR107" s="81"/>
      <c r="LZS107" s="81"/>
      <c r="LZT107" s="81"/>
      <c r="LZU107" s="81"/>
      <c r="LZV107" s="81"/>
      <c r="LZW107" s="81"/>
      <c r="LZX107" s="81"/>
      <c r="LZY107" s="81"/>
      <c r="LZZ107" s="81"/>
      <c r="MAA107" s="81"/>
      <c r="MAB107" s="81"/>
      <c r="MAC107" s="81"/>
      <c r="MAD107" s="81"/>
      <c r="MAE107" s="81"/>
      <c r="MAF107" s="81"/>
      <c r="MAG107" s="81"/>
      <c r="MAH107" s="81"/>
      <c r="MAI107" s="81"/>
      <c r="MAJ107" s="81"/>
      <c r="MAK107" s="81"/>
      <c r="MAL107" s="81"/>
      <c r="MAM107" s="81"/>
      <c r="MAN107" s="81"/>
      <c r="MAO107" s="81"/>
      <c r="MAP107" s="81"/>
      <c r="MAQ107" s="81"/>
      <c r="MAR107" s="81"/>
      <c r="MAS107" s="81"/>
      <c r="MAT107" s="81"/>
      <c r="MAU107" s="81"/>
      <c r="MAV107" s="81"/>
      <c r="MAW107" s="81"/>
      <c r="MAX107" s="81"/>
      <c r="MAY107" s="81"/>
      <c r="MAZ107" s="81"/>
      <c r="MBA107" s="81"/>
      <c r="MBB107" s="81"/>
      <c r="MBC107" s="81"/>
      <c r="MBD107" s="81"/>
      <c r="MBE107" s="81"/>
      <c r="MBF107" s="81"/>
      <c r="MBG107" s="81"/>
      <c r="MBH107" s="81"/>
      <c r="MBI107" s="81"/>
      <c r="MBJ107" s="81"/>
      <c r="MBK107" s="81"/>
      <c r="MBL107" s="81"/>
      <c r="MBM107" s="81"/>
      <c r="MBN107" s="81"/>
      <c r="MBO107" s="81"/>
      <c r="MBP107" s="81"/>
      <c r="MBQ107" s="81"/>
      <c r="MBR107" s="81"/>
      <c r="MBS107" s="81"/>
      <c r="MBT107" s="81"/>
      <c r="MBU107" s="81"/>
      <c r="MBV107" s="81"/>
      <c r="MBW107" s="81"/>
      <c r="MBX107" s="81"/>
      <c r="MBY107" s="81"/>
      <c r="MBZ107" s="81"/>
      <c r="MCA107" s="81"/>
      <c r="MCB107" s="81"/>
      <c r="MCC107" s="81"/>
      <c r="MCD107" s="81"/>
      <c r="MCE107" s="81"/>
      <c r="MCF107" s="81"/>
      <c r="MCG107" s="81"/>
      <c r="MCH107" s="81"/>
      <c r="MCI107" s="81"/>
      <c r="MCJ107" s="81"/>
      <c r="MCK107" s="81"/>
      <c r="MCL107" s="81"/>
      <c r="MCM107" s="81"/>
      <c r="MCN107" s="81"/>
      <c r="MCO107" s="81"/>
      <c r="MCP107" s="81"/>
      <c r="MCQ107" s="81"/>
      <c r="MCR107" s="81"/>
      <c r="MCS107" s="81"/>
      <c r="MCT107" s="81"/>
      <c r="MCU107" s="81"/>
      <c r="MCV107" s="81"/>
      <c r="MCW107" s="81"/>
      <c r="MCX107" s="81"/>
      <c r="MCY107" s="81"/>
      <c r="MCZ107" s="81"/>
      <c r="MDA107" s="81"/>
      <c r="MDB107" s="81"/>
      <c r="MDC107" s="81"/>
      <c r="MDD107" s="81"/>
      <c r="MDE107" s="81"/>
      <c r="MDF107" s="81"/>
      <c r="MDG107" s="81"/>
      <c r="MDH107" s="81"/>
      <c r="MDI107" s="81"/>
      <c r="MDJ107" s="81"/>
      <c r="MDK107" s="81"/>
      <c r="MDL107" s="81"/>
      <c r="MDM107" s="81"/>
      <c r="MDN107" s="81"/>
      <c r="MDO107" s="81"/>
      <c r="MDP107" s="81"/>
      <c r="MDQ107" s="81"/>
      <c r="MDR107" s="81"/>
      <c r="MDS107" s="81"/>
      <c r="MDT107" s="81"/>
      <c r="MDU107" s="81"/>
      <c r="MDV107" s="81"/>
      <c r="MDW107" s="81"/>
      <c r="MDX107" s="81"/>
      <c r="MDY107" s="81"/>
      <c r="MDZ107" s="81"/>
      <c r="MEA107" s="81"/>
      <c r="MEB107" s="81"/>
      <c r="MEC107" s="81"/>
      <c r="MED107" s="81"/>
      <c r="MEE107" s="81"/>
      <c r="MEF107" s="81"/>
      <c r="MEG107" s="81"/>
      <c r="MEH107" s="81"/>
      <c r="MEI107" s="81"/>
      <c r="MEJ107" s="81"/>
      <c r="MEK107" s="81"/>
      <c r="MEL107" s="81"/>
      <c r="MEM107" s="81"/>
      <c r="MEN107" s="81"/>
      <c r="MEO107" s="81"/>
      <c r="MEP107" s="81"/>
      <c r="MEQ107" s="81"/>
      <c r="MER107" s="81"/>
      <c r="MES107" s="81"/>
      <c r="MET107" s="81"/>
      <c r="MEU107" s="81"/>
      <c r="MEV107" s="81"/>
      <c r="MEW107" s="81"/>
      <c r="MEX107" s="81"/>
      <c r="MEY107" s="81"/>
      <c r="MEZ107" s="81"/>
      <c r="MFA107" s="81"/>
      <c r="MFB107" s="81"/>
      <c r="MFC107" s="81"/>
      <c r="MFD107" s="81"/>
      <c r="MFE107" s="81"/>
      <c r="MFF107" s="81"/>
      <c r="MFG107" s="81"/>
      <c r="MFH107" s="81"/>
      <c r="MFI107" s="81"/>
      <c r="MFJ107" s="81"/>
      <c r="MFK107" s="81"/>
      <c r="MFL107" s="81"/>
      <c r="MFM107" s="81"/>
      <c r="MFN107" s="81"/>
      <c r="MFO107" s="81"/>
      <c r="MFP107" s="81"/>
      <c r="MFQ107" s="81"/>
      <c r="MFR107" s="81"/>
      <c r="MFS107" s="81"/>
      <c r="MFT107" s="81"/>
      <c r="MFU107" s="81"/>
      <c r="MFV107" s="81"/>
      <c r="MFW107" s="81"/>
      <c r="MFX107" s="81"/>
      <c r="MFY107" s="81"/>
      <c r="MFZ107" s="81"/>
      <c r="MGA107" s="81"/>
      <c r="MGB107" s="81"/>
      <c r="MGC107" s="81"/>
      <c r="MGD107" s="81"/>
      <c r="MGE107" s="81"/>
      <c r="MGF107" s="81"/>
      <c r="MGG107" s="81"/>
      <c r="MGH107" s="81"/>
      <c r="MGI107" s="81"/>
      <c r="MGJ107" s="81"/>
      <c r="MGK107" s="81"/>
      <c r="MGL107" s="81"/>
      <c r="MGM107" s="81"/>
      <c r="MGN107" s="81"/>
      <c r="MGO107" s="81"/>
      <c r="MGP107" s="81"/>
      <c r="MGQ107" s="81"/>
      <c r="MGR107" s="81"/>
      <c r="MGS107" s="81"/>
      <c r="MGT107" s="81"/>
      <c r="MGU107" s="81"/>
      <c r="MGV107" s="81"/>
      <c r="MGW107" s="81"/>
      <c r="MGX107" s="81"/>
      <c r="MGY107" s="81"/>
      <c r="MGZ107" s="81"/>
      <c r="MHA107" s="81"/>
      <c r="MHB107" s="81"/>
      <c r="MHC107" s="81"/>
      <c r="MHD107" s="81"/>
      <c r="MHE107" s="81"/>
      <c r="MHF107" s="81"/>
      <c r="MHG107" s="81"/>
      <c r="MHH107" s="81"/>
      <c r="MHI107" s="81"/>
      <c r="MHJ107" s="81"/>
      <c r="MHK107" s="81"/>
      <c r="MHL107" s="81"/>
      <c r="MHM107" s="81"/>
      <c r="MHN107" s="81"/>
      <c r="MHO107" s="81"/>
      <c r="MHP107" s="81"/>
      <c r="MHQ107" s="81"/>
      <c r="MHR107" s="81"/>
      <c r="MHS107" s="81"/>
      <c r="MHT107" s="81"/>
      <c r="MHU107" s="81"/>
      <c r="MHV107" s="81"/>
      <c r="MHW107" s="81"/>
      <c r="MHX107" s="81"/>
      <c r="MHY107" s="81"/>
      <c r="MHZ107" s="81"/>
      <c r="MIA107" s="81"/>
      <c r="MIB107" s="81"/>
      <c r="MIC107" s="81"/>
      <c r="MID107" s="81"/>
      <c r="MIE107" s="81"/>
      <c r="MIF107" s="81"/>
      <c r="MIG107" s="81"/>
      <c r="MIH107" s="81"/>
      <c r="MII107" s="81"/>
      <c r="MIJ107" s="81"/>
      <c r="MIK107" s="81"/>
      <c r="MIL107" s="81"/>
      <c r="MIM107" s="81"/>
      <c r="MIN107" s="81"/>
      <c r="MIO107" s="81"/>
      <c r="MIP107" s="81"/>
      <c r="MIQ107" s="81"/>
      <c r="MIR107" s="81"/>
      <c r="MIS107" s="81"/>
      <c r="MIT107" s="81"/>
      <c r="MIU107" s="81"/>
      <c r="MIV107" s="81"/>
      <c r="MIW107" s="81"/>
      <c r="MIX107" s="81"/>
      <c r="MIY107" s="81"/>
      <c r="MIZ107" s="81"/>
      <c r="MJA107" s="81"/>
      <c r="MJB107" s="81"/>
      <c r="MJC107" s="81"/>
      <c r="MJD107" s="81"/>
      <c r="MJE107" s="81"/>
      <c r="MJF107" s="81"/>
      <c r="MJG107" s="81"/>
      <c r="MJH107" s="81"/>
      <c r="MJI107" s="81"/>
      <c r="MJJ107" s="81"/>
      <c r="MJK107" s="81"/>
      <c r="MJL107" s="81"/>
      <c r="MJM107" s="81"/>
      <c r="MJN107" s="81"/>
      <c r="MJO107" s="81"/>
      <c r="MJP107" s="81"/>
      <c r="MJQ107" s="81"/>
      <c r="MJR107" s="81"/>
      <c r="MJS107" s="81"/>
      <c r="MJT107" s="81"/>
      <c r="MJU107" s="81"/>
      <c r="MJV107" s="81"/>
      <c r="MJW107" s="81"/>
      <c r="MJX107" s="81"/>
      <c r="MJY107" s="81"/>
      <c r="MJZ107" s="81"/>
      <c r="MKA107" s="81"/>
      <c r="MKB107" s="81"/>
      <c r="MKC107" s="81"/>
      <c r="MKD107" s="81"/>
      <c r="MKE107" s="81"/>
      <c r="MKF107" s="81"/>
      <c r="MKG107" s="81"/>
      <c r="MKH107" s="81"/>
      <c r="MKI107" s="81"/>
      <c r="MKJ107" s="81"/>
      <c r="MKK107" s="81"/>
      <c r="MKL107" s="81"/>
      <c r="MKM107" s="81"/>
      <c r="MKN107" s="81"/>
      <c r="MKO107" s="81"/>
      <c r="MKP107" s="81"/>
      <c r="MKQ107" s="81"/>
      <c r="MKR107" s="81"/>
      <c r="MKS107" s="81"/>
      <c r="MKT107" s="81"/>
      <c r="MKU107" s="81"/>
      <c r="MKV107" s="81"/>
      <c r="MKW107" s="81"/>
      <c r="MKX107" s="81"/>
      <c r="MKY107" s="81"/>
      <c r="MKZ107" s="81"/>
      <c r="MLA107" s="81"/>
      <c r="MLB107" s="81"/>
      <c r="MLC107" s="81"/>
      <c r="MLD107" s="81"/>
      <c r="MLE107" s="81"/>
      <c r="MLF107" s="81"/>
      <c r="MLG107" s="81"/>
      <c r="MLH107" s="81"/>
      <c r="MLI107" s="81"/>
      <c r="MLJ107" s="81"/>
      <c r="MLK107" s="81"/>
      <c r="MLL107" s="81"/>
      <c r="MLM107" s="81"/>
      <c r="MLN107" s="81"/>
      <c r="MLO107" s="81"/>
      <c r="MLP107" s="81"/>
      <c r="MLQ107" s="81"/>
      <c r="MLR107" s="81"/>
      <c r="MLS107" s="81"/>
      <c r="MLT107" s="81"/>
      <c r="MLU107" s="81"/>
      <c r="MLV107" s="81"/>
      <c r="MLW107" s="81"/>
      <c r="MLX107" s="81"/>
      <c r="MLY107" s="81"/>
      <c r="MLZ107" s="81"/>
      <c r="MMA107" s="81"/>
      <c r="MMB107" s="81"/>
      <c r="MMC107" s="81"/>
      <c r="MMD107" s="81"/>
      <c r="MME107" s="81"/>
      <c r="MMF107" s="81"/>
      <c r="MMG107" s="81"/>
      <c r="MMH107" s="81"/>
      <c r="MMI107" s="81"/>
      <c r="MMJ107" s="81"/>
      <c r="MMK107" s="81"/>
      <c r="MML107" s="81"/>
      <c r="MMM107" s="81"/>
      <c r="MMN107" s="81"/>
      <c r="MMO107" s="81"/>
      <c r="MMP107" s="81"/>
      <c r="MMQ107" s="81"/>
      <c r="MMR107" s="81"/>
      <c r="MMS107" s="81"/>
      <c r="MMT107" s="81"/>
      <c r="MMU107" s="81"/>
      <c r="MMV107" s="81"/>
      <c r="MMW107" s="81"/>
      <c r="MMX107" s="81"/>
      <c r="MMY107" s="81"/>
      <c r="MMZ107" s="81"/>
      <c r="MNA107" s="81"/>
      <c r="MNB107" s="81"/>
      <c r="MNC107" s="81"/>
      <c r="MND107" s="81"/>
      <c r="MNE107" s="81"/>
      <c r="MNF107" s="81"/>
      <c r="MNG107" s="81"/>
      <c r="MNH107" s="81"/>
      <c r="MNI107" s="81"/>
      <c r="MNJ107" s="81"/>
      <c r="MNK107" s="81"/>
      <c r="MNL107" s="81"/>
      <c r="MNM107" s="81"/>
      <c r="MNN107" s="81"/>
      <c r="MNO107" s="81"/>
      <c r="MNP107" s="81"/>
      <c r="MNQ107" s="81"/>
      <c r="MNR107" s="81"/>
      <c r="MNS107" s="81"/>
      <c r="MNT107" s="81"/>
      <c r="MNU107" s="81"/>
      <c r="MNV107" s="81"/>
      <c r="MNW107" s="81"/>
      <c r="MNX107" s="81"/>
      <c r="MNY107" s="81"/>
      <c r="MNZ107" s="81"/>
      <c r="MOA107" s="81"/>
      <c r="MOB107" s="81"/>
      <c r="MOC107" s="81"/>
      <c r="MOD107" s="81"/>
      <c r="MOE107" s="81"/>
      <c r="MOF107" s="81"/>
      <c r="MOG107" s="81"/>
      <c r="MOH107" s="81"/>
      <c r="MOI107" s="81"/>
      <c r="MOJ107" s="81"/>
      <c r="MOK107" s="81"/>
      <c r="MOL107" s="81"/>
      <c r="MOM107" s="81"/>
      <c r="MON107" s="81"/>
      <c r="MOO107" s="81"/>
      <c r="MOP107" s="81"/>
      <c r="MOQ107" s="81"/>
      <c r="MOR107" s="81"/>
      <c r="MOS107" s="81"/>
      <c r="MOT107" s="81"/>
      <c r="MOU107" s="81"/>
      <c r="MOV107" s="81"/>
      <c r="MOW107" s="81"/>
      <c r="MOX107" s="81"/>
      <c r="MOY107" s="81"/>
      <c r="MOZ107" s="81"/>
      <c r="MPA107" s="81"/>
      <c r="MPB107" s="81"/>
      <c r="MPC107" s="81"/>
      <c r="MPD107" s="81"/>
      <c r="MPE107" s="81"/>
      <c r="MPF107" s="81"/>
      <c r="MPG107" s="81"/>
      <c r="MPH107" s="81"/>
      <c r="MPI107" s="81"/>
      <c r="MPJ107" s="81"/>
      <c r="MPK107" s="81"/>
      <c r="MPL107" s="81"/>
      <c r="MPM107" s="81"/>
      <c r="MPN107" s="81"/>
      <c r="MPO107" s="81"/>
      <c r="MPP107" s="81"/>
      <c r="MPQ107" s="81"/>
      <c r="MPR107" s="81"/>
      <c r="MPS107" s="81"/>
      <c r="MPT107" s="81"/>
      <c r="MPU107" s="81"/>
      <c r="MPV107" s="81"/>
      <c r="MPW107" s="81"/>
      <c r="MPX107" s="81"/>
      <c r="MPY107" s="81"/>
      <c r="MPZ107" s="81"/>
      <c r="MQA107" s="81"/>
      <c r="MQB107" s="81"/>
      <c r="MQC107" s="81"/>
      <c r="MQD107" s="81"/>
      <c r="MQE107" s="81"/>
      <c r="MQF107" s="81"/>
      <c r="MQG107" s="81"/>
      <c r="MQH107" s="81"/>
      <c r="MQI107" s="81"/>
      <c r="MQJ107" s="81"/>
      <c r="MQK107" s="81"/>
      <c r="MQL107" s="81"/>
      <c r="MQM107" s="81"/>
      <c r="MQN107" s="81"/>
      <c r="MQO107" s="81"/>
      <c r="MQP107" s="81"/>
      <c r="MQQ107" s="81"/>
      <c r="MQR107" s="81"/>
      <c r="MQS107" s="81"/>
      <c r="MQT107" s="81"/>
      <c r="MQU107" s="81"/>
      <c r="MQV107" s="81"/>
      <c r="MQW107" s="81"/>
      <c r="MQX107" s="81"/>
      <c r="MQY107" s="81"/>
      <c r="MQZ107" s="81"/>
      <c r="MRA107" s="81"/>
      <c r="MRB107" s="81"/>
      <c r="MRC107" s="81"/>
      <c r="MRD107" s="81"/>
      <c r="MRE107" s="81"/>
      <c r="MRF107" s="81"/>
      <c r="MRG107" s="81"/>
      <c r="MRH107" s="81"/>
      <c r="MRI107" s="81"/>
      <c r="MRJ107" s="81"/>
      <c r="MRK107" s="81"/>
      <c r="MRL107" s="81"/>
      <c r="MRM107" s="81"/>
      <c r="MRN107" s="81"/>
      <c r="MRO107" s="81"/>
      <c r="MRP107" s="81"/>
      <c r="MRQ107" s="81"/>
      <c r="MRR107" s="81"/>
      <c r="MRS107" s="81"/>
      <c r="MRT107" s="81"/>
      <c r="MRU107" s="81"/>
      <c r="MRV107" s="81"/>
      <c r="MRW107" s="81"/>
      <c r="MRX107" s="81"/>
      <c r="MRY107" s="81"/>
      <c r="MRZ107" s="81"/>
      <c r="MSA107" s="81"/>
      <c r="MSB107" s="81"/>
      <c r="MSC107" s="81"/>
      <c r="MSD107" s="81"/>
      <c r="MSE107" s="81"/>
      <c r="MSF107" s="81"/>
      <c r="MSG107" s="81"/>
      <c r="MSH107" s="81"/>
      <c r="MSI107" s="81"/>
      <c r="MSJ107" s="81"/>
      <c r="MSK107" s="81"/>
      <c r="MSL107" s="81"/>
      <c r="MSM107" s="81"/>
      <c r="MSN107" s="81"/>
      <c r="MSO107" s="81"/>
      <c r="MSP107" s="81"/>
      <c r="MSQ107" s="81"/>
      <c r="MSR107" s="81"/>
      <c r="MSS107" s="81"/>
      <c r="MST107" s="81"/>
      <c r="MSU107" s="81"/>
      <c r="MSV107" s="81"/>
      <c r="MSW107" s="81"/>
      <c r="MSX107" s="81"/>
      <c r="MSY107" s="81"/>
      <c r="MSZ107" s="81"/>
      <c r="MTA107" s="81"/>
      <c r="MTB107" s="81"/>
      <c r="MTC107" s="81"/>
      <c r="MTD107" s="81"/>
      <c r="MTE107" s="81"/>
      <c r="MTF107" s="81"/>
      <c r="MTG107" s="81"/>
      <c r="MTH107" s="81"/>
      <c r="MTI107" s="81"/>
      <c r="MTJ107" s="81"/>
      <c r="MTK107" s="81"/>
      <c r="MTL107" s="81"/>
      <c r="MTM107" s="81"/>
      <c r="MTN107" s="81"/>
      <c r="MTO107" s="81"/>
      <c r="MTP107" s="81"/>
      <c r="MTQ107" s="81"/>
      <c r="MTR107" s="81"/>
      <c r="MTS107" s="81"/>
      <c r="MTT107" s="81"/>
      <c r="MTU107" s="81"/>
      <c r="MTV107" s="81"/>
      <c r="MTW107" s="81"/>
      <c r="MTX107" s="81"/>
      <c r="MTY107" s="81"/>
      <c r="MTZ107" s="81"/>
      <c r="MUA107" s="81"/>
      <c r="MUB107" s="81"/>
      <c r="MUC107" s="81"/>
      <c r="MUD107" s="81"/>
      <c r="MUE107" s="81"/>
      <c r="MUF107" s="81"/>
      <c r="MUG107" s="81"/>
      <c r="MUH107" s="81"/>
      <c r="MUI107" s="81"/>
      <c r="MUJ107" s="81"/>
      <c r="MUK107" s="81"/>
      <c r="MUL107" s="81"/>
      <c r="MUM107" s="81"/>
      <c r="MUN107" s="81"/>
      <c r="MUO107" s="81"/>
      <c r="MUP107" s="81"/>
      <c r="MUQ107" s="81"/>
      <c r="MUR107" s="81"/>
      <c r="MUS107" s="81"/>
      <c r="MUT107" s="81"/>
      <c r="MUU107" s="81"/>
      <c r="MUV107" s="81"/>
      <c r="MUW107" s="81"/>
      <c r="MUX107" s="81"/>
      <c r="MUY107" s="81"/>
      <c r="MUZ107" s="81"/>
      <c r="MVA107" s="81"/>
      <c r="MVB107" s="81"/>
      <c r="MVC107" s="81"/>
      <c r="MVD107" s="81"/>
      <c r="MVE107" s="81"/>
      <c r="MVF107" s="81"/>
      <c r="MVG107" s="81"/>
      <c r="MVH107" s="81"/>
      <c r="MVI107" s="81"/>
      <c r="MVJ107" s="81"/>
      <c r="MVK107" s="81"/>
      <c r="MVL107" s="81"/>
      <c r="MVM107" s="81"/>
      <c r="MVN107" s="81"/>
      <c r="MVO107" s="81"/>
      <c r="MVP107" s="81"/>
      <c r="MVQ107" s="81"/>
      <c r="MVR107" s="81"/>
      <c r="MVS107" s="81"/>
      <c r="MVT107" s="81"/>
      <c r="MVU107" s="81"/>
      <c r="MVV107" s="81"/>
      <c r="MVW107" s="81"/>
      <c r="MVX107" s="81"/>
      <c r="MVY107" s="81"/>
      <c r="MVZ107" s="81"/>
      <c r="MWA107" s="81"/>
      <c r="MWB107" s="81"/>
      <c r="MWC107" s="81"/>
      <c r="MWD107" s="81"/>
      <c r="MWE107" s="81"/>
      <c r="MWF107" s="81"/>
      <c r="MWG107" s="81"/>
      <c r="MWH107" s="81"/>
      <c r="MWI107" s="81"/>
      <c r="MWJ107" s="81"/>
      <c r="MWK107" s="81"/>
      <c r="MWL107" s="81"/>
      <c r="MWM107" s="81"/>
      <c r="MWN107" s="81"/>
      <c r="MWO107" s="81"/>
      <c r="MWP107" s="81"/>
      <c r="MWQ107" s="81"/>
      <c r="MWR107" s="81"/>
      <c r="MWS107" s="81"/>
      <c r="MWT107" s="81"/>
      <c r="MWU107" s="81"/>
      <c r="MWV107" s="81"/>
      <c r="MWW107" s="81"/>
      <c r="MWX107" s="81"/>
      <c r="MWY107" s="81"/>
      <c r="MWZ107" s="81"/>
      <c r="MXA107" s="81"/>
      <c r="MXB107" s="81"/>
      <c r="MXC107" s="81"/>
      <c r="MXD107" s="81"/>
      <c r="MXE107" s="81"/>
      <c r="MXF107" s="81"/>
      <c r="MXG107" s="81"/>
      <c r="MXH107" s="81"/>
      <c r="MXI107" s="81"/>
      <c r="MXJ107" s="81"/>
      <c r="MXK107" s="81"/>
      <c r="MXL107" s="81"/>
      <c r="MXM107" s="81"/>
      <c r="MXN107" s="81"/>
      <c r="MXO107" s="81"/>
      <c r="MXP107" s="81"/>
      <c r="MXQ107" s="81"/>
      <c r="MXR107" s="81"/>
      <c r="MXS107" s="81"/>
      <c r="MXT107" s="81"/>
      <c r="MXU107" s="81"/>
      <c r="MXV107" s="81"/>
      <c r="MXW107" s="81"/>
      <c r="MXX107" s="81"/>
      <c r="MXY107" s="81"/>
      <c r="MXZ107" s="81"/>
      <c r="MYA107" s="81"/>
      <c r="MYB107" s="81"/>
      <c r="MYC107" s="81"/>
      <c r="MYD107" s="81"/>
      <c r="MYE107" s="81"/>
      <c r="MYF107" s="81"/>
      <c r="MYG107" s="81"/>
      <c r="MYH107" s="81"/>
      <c r="MYI107" s="81"/>
      <c r="MYJ107" s="81"/>
      <c r="MYK107" s="81"/>
      <c r="MYL107" s="81"/>
      <c r="MYM107" s="81"/>
      <c r="MYN107" s="81"/>
      <c r="MYO107" s="81"/>
      <c r="MYP107" s="81"/>
      <c r="MYQ107" s="81"/>
      <c r="MYR107" s="81"/>
      <c r="MYS107" s="81"/>
      <c r="MYT107" s="81"/>
      <c r="MYU107" s="81"/>
      <c r="MYV107" s="81"/>
      <c r="MYW107" s="81"/>
      <c r="MYX107" s="81"/>
      <c r="MYY107" s="81"/>
      <c r="MYZ107" s="81"/>
      <c r="MZA107" s="81"/>
      <c r="MZB107" s="81"/>
      <c r="MZC107" s="81"/>
      <c r="MZD107" s="81"/>
      <c r="MZE107" s="81"/>
      <c r="MZF107" s="81"/>
      <c r="MZG107" s="81"/>
      <c r="MZH107" s="81"/>
      <c r="MZI107" s="81"/>
      <c r="MZJ107" s="81"/>
      <c r="MZK107" s="81"/>
      <c r="MZL107" s="81"/>
      <c r="MZM107" s="81"/>
      <c r="MZN107" s="81"/>
      <c r="MZO107" s="81"/>
      <c r="MZP107" s="81"/>
      <c r="MZQ107" s="81"/>
      <c r="MZR107" s="81"/>
      <c r="MZS107" s="81"/>
      <c r="MZT107" s="81"/>
      <c r="MZU107" s="81"/>
      <c r="MZV107" s="81"/>
      <c r="MZW107" s="81"/>
      <c r="MZX107" s="81"/>
      <c r="MZY107" s="81"/>
      <c r="MZZ107" s="81"/>
      <c r="NAA107" s="81"/>
      <c r="NAB107" s="81"/>
      <c r="NAC107" s="81"/>
      <c r="NAD107" s="81"/>
      <c r="NAE107" s="81"/>
      <c r="NAF107" s="81"/>
      <c r="NAG107" s="81"/>
      <c r="NAH107" s="81"/>
      <c r="NAI107" s="81"/>
      <c r="NAJ107" s="81"/>
      <c r="NAK107" s="81"/>
      <c r="NAL107" s="81"/>
      <c r="NAM107" s="81"/>
      <c r="NAN107" s="81"/>
      <c r="NAO107" s="81"/>
      <c r="NAP107" s="81"/>
      <c r="NAQ107" s="81"/>
      <c r="NAR107" s="81"/>
      <c r="NAS107" s="81"/>
      <c r="NAT107" s="81"/>
      <c r="NAU107" s="81"/>
      <c r="NAV107" s="81"/>
      <c r="NAW107" s="81"/>
      <c r="NAX107" s="81"/>
      <c r="NAY107" s="81"/>
      <c r="NAZ107" s="81"/>
      <c r="NBA107" s="81"/>
      <c r="NBB107" s="81"/>
      <c r="NBC107" s="81"/>
      <c r="NBD107" s="81"/>
      <c r="NBE107" s="81"/>
      <c r="NBF107" s="81"/>
      <c r="NBG107" s="81"/>
      <c r="NBH107" s="81"/>
      <c r="NBI107" s="81"/>
      <c r="NBJ107" s="81"/>
      <c r="NBK107" s="81"/>
      <c r="NBL107" s="81"/>
      <c r="NBM107" s="81"/>
      <c r="NBN107" s="81"/>
      <c r="NBO107" s="81"/>
      <c r="NBP107" s="81"/>
      <c r="NBQ107" s="81"/>
      <c r="NBR107" s="81"/>
      <c r="NBS107" s="81"/>
      <c r="NBT107" s="81"/>
      <c r="NBU107" s="81"/>
      <c r="NBV107" s="81"/>
      <c r="NBW107" s="81"/>
      <c r="NBX107" s="81"/>
      <c r="NBY107" s="81"/>
      <c r="NBZ107" s="81"/>
      <c r="NCA107" s="81"/>
      <c r="NCB107" s="81"/>
      <c r="NCC107" s="81"/>
      <c r="NCD107" s="81"/>
      <c r="NCE107" s="81"/>
      <c r="NCF107" s="81"/>
      <c r="NCG107" s="81"/>
      <c r="NCH107" s="81"/>
      <c r="NCI107" s="81"/>
      <c r="NCJ107" s="81"/>
      <c r="NCK107" s="81"/>
      <c r="NCL107" s="81"/>
      <c r="NCM107" s="81"/>
      <c r="NCN107" s="81"/>
      <c r="NCO107" s="81"/>
      <c r="NCP107" s="81"/>
      <c r="NCQ107" s="81"/>
      <c r="NCR107" s="81"/>
      <c r="NCS107" s="81"/>
      <c r="NCT107" s="81"/>
      <c r="NCU107" s="81"/>
      <c r="NCV107" s="81"/>
      <c r="NCW107" s="81"/>
      <c r="NCX107" s="81"/>
      <c r="NCY107" s="81"/>
      <c r="NCZ107" s="81"/>
      <c r="NDA107" s="81"/>
      <c r="NDB107" s="81"/>
      <c r="NDC107" s="81"/>
      <c r="NDD107" s="81"/>
      <c r="NDE107" s="81"/>
      <c r="NDF107" s="81"/>
      <c r="NDG107" s="81"/>
      <c r="NDH107" s="81"/>
      <c r="NDI107" s="81"/>
      <c r="NDJ107" s="81"/>
      <c r="NDK107" s="81"/>
      <c r="NDL107" s="81"/>
      <c r="NDM107" s="81"/>
      <c r="NDN107" s="81"/>
      <c r="NDO107" s="81"/>
      <c r="NDP107" s="81"/>
      <c r="NDQ107" s="81"/>
      <c r="NDR107" s="81"/>
      <c r="NDS107" s="81"/>
      <c r="NDT107" s="81"/>
      <c r="NDU107" s="81"/>
      <c r="NDV107" s="81"/>
      <c r="NDW107" s="81"/>
      <c r="NDX107" s="81"/>
      <c r="NDY107" s="81"/>
      <c r="NDZ107" s="81"/>
      <c r="NEA107" s="81"/>
      <c r="NEB107" s="81"/>
      <c r="NEC107" s="81"/>
      <c r="NED107" s="81"/>
      <c r="NEE107" s="81"/>
      <c r="NEF107" s="81"/>
      <c r="NEG107" s="81"/>
      <c r="NEH107" s="81"/>
      <c r="NEI107" s="81"/>
      <c r="NEJ107" s="81"/>
      <c r="NEK107" s="81"/>
      <c r="NEL107" s="81"/>
      <c r="NEM107" s="81"/>
      <c r="NEN107" s="81"/>
      <c r="NEO107" s="81"/>
      <c r="NEP107" s="81"/>
      <c r="NEQ107" s="81"/>
      <c r="NER107" s="81"/>
      <c r="NES107" s="81"/>
      <c r="NET107" s="81"/>
      <c r="NEU107" s="81"/>
      <c r="NEV107" s="81"/>
      <c r="NEW107" s="81"/>
      <c r="NEX107" s="81"/>
      <c r="NEY107" s="81"/>
      <c r="NEZ107" s="81"/>
      <c r="NFA107" s="81"/>
      <c r="NFB107" s="81"/>
      <c r="NFC107" s="81"/>
      <c r="NFD107" s="81"/>
      <c r="NFE107" s="81"/>
      <c r="NFF107" s="81"/>
      <c r="NFG107" s="81"/>
      <c r="NFH107" s="81"/>
      <c r="NFI107" s="81"/>
      <c r="NFJ107" s="81"/>
      <c r="NFK107" s="81"/>
      <c r="NFL107" s="81"/>
      <c r="NFM107" s="81"/>
      <c r="NFN107" s="81"/>
      <c r="NFO107" s="81"/>
      <c r="NFP107" s="81"/>
      <c r="NFQ107" s="81"/>
      <c r="NFR107" s="81"/>
      <c r="NFS107" s="81"/>
      <c r="NFT107" s="81"/>
      <c r="NFU107" s="81"/>
      <c r="NFV107" s="81"/>
      <c r="NFW107" s="81"/>
      <c r="NFX107" s="81"/>
      <c r="NFY107" s="81"/>
      <c r="NFZ107" s="81"/>
      <c r="NGA107" s="81"/>
      <c r="NGB107" s="81"/>
      <c r="NGC107" s="81"/>
      <c r="NGD107" s="81"/>
      <c r="NGE107" s="81"/>
      <c r="NGF107" s="81"/>
      <c r="NGG107" s="81"/>
      <c r="NGH107" s="81"/>
      <c r="NGI107" s="81"/>
      <c r="NGJ107" s="81"/>
      <c r="NGK107" s="81"/>
      <c r="NGL107" s="81"/>
      <c r="NGM107" s="81"/>
      <c r="NGN107" s="81"/>
      <c r="NGO107" s="81"/>
      <c r="NGP107" s="81"/>
      <c r="NGQ107" s="81"/>
      <c r="NGR107" s="81"/>
      <c r="NGS107" s="81"/>
      <c r="NGT107" s="81"/>
      <c r="NGU107" s="81"/>
      <c r="NGV107" s="81"/>
      <c r="NGW107" s="81"/>
      <c r="NGX107" s="81"/>
      <c r="NGY107" s="81"/>
      <c r="NGZ107" s="81"/>
      <c r="NHA107" s="81"/>
      <c r="NHB107" s="81"/>
      <c r="NHC107" s="81"/>
      <c r="NHD107" s="81"/>
      <c r="NHE107" s="81"/>
      <c r="NHF107" s="81"/>
      <c r="NHG107" s="81"/>
      <c r="NHH107" s="81"/>
      <c r="NHI107" s="81"/>
      <c r="NHJ107" s="81"/>
      <c r="NHK107" s="81"/>
      <c r="NHL107" s="81"/>
      <c r="NHM107" s="81"/>
      <c r="NHN107" s="81"/>
      <c r="NHO107" s="81"/>
      <c r="NHP107" s="81"/>
      <c r="NHQ107" s="81"/>
      <c r="NHR107" s="81"/>
      <c r="NHS107" s="81"/>
      <c r="NHT107" s="81"/>
      <c r="NHU107" s="81"/>
      <c r="NHV107" s="81"/>
      <c r="NHW107" s="81"/>
      <c r="NHX107" s="81"/>
      <c r="NHY107" s="81"/>
      <c r="NHZ107" s="81"/>
      <c r="NIA107" s="81"/>
      <c r="NIB107" s="81"/>
      <c r="NIC107" s="81"/>
      <c r="NID107" s="81"/>
      <c r="NIE107" s="81"/>
      <c r="NIF107" s="81"/>
      <c r="NIG107" s="81"/>
      <c r="NIH107" s="81"/>
      <c r="NII107" s="81"/>
      <c r="NIJ107" s="81"/>
      <c r="NIK107" s="81"/>
      <c r="NIL107" s="81"/>
      <c r="NIM107" s="81"/>
      <c r="NIN107" s="81"/>
      <c r="NIO107" s="81"/>
      <c r="NIP107" s="81"/>
      <c r="NIQ107" s="81"/>
      <c r="NIR107" s="81"/>
      <c r="NIS107" s="81"/>
      <c r="NIT107" s="81"/>
      <c r="NIU107" s="81"/>
      <c r="NIV107" s="81"/>
      <c r="NIW107" s="81"/>
      <c r="NIX107" s="81"/>
      <c r="NIY107" s="81"/>
      <c r="NIZ107" s="81"/>
      <c r="NJA107" s="81"/>
      <c r="NJB107" s="81"/>
      <c r="NJC107" s="81"/>
      <c r="NJD107" s="81"/>
      <c r="NJE107" s="81"/>
      <c r="NJF107" s="81"/>
      <c r="NJG107" s="81"/>
      <c r="NJH107" s="81"/>
      <c r="NJI107" s="81"/>
      <c r="NJJ107" s="81"/>
      <c r="NJK107" s="81"/>
      <c r="NJL107" s="81"/>
      <c r="NJM107" s="81"/>
      <c r="NJN107" s="81"/>
      <c r="NJO107" s="81"/>
      <c r="NJP107" s="81"/>
      <c r="NJQ107" s="81"/>
      <c r="NJR107" s="81"/>
      <c r="NJS107" s="81"/>
      <c r="NJT107" s="81"/>
      <c r="NJU107" s="81"/>
      <c r="NJV107" s="81"/>
      <c r="NJW107" s="81"/>
      <c r="NJX107" s="81"/>
      <c r="NJY107" s="81"/>
      <c r="NJZ107" s="81"/>
      <c r="NKA107" s="81"/>
      <c r="NKB107" s="81"/>
      <c r="NKC107" s="81"/>
      <c r="NKD107" s="81"/>
      <c r="NKE107" s="81"/>
      <c r="NKF107" s="81"/>
      <c r="NKG107" s="81"/>
      <c r="NKH107" s="81"/>
      <c r="NKI107" s="81"/>
      <c r="NKJ107" s="81"/>
      <c r="NKK107" s="81"/>
      <c r="NKL107" s="81"/>
      <c r="NKM107" s="81"/>
      <c r="NKN107" s="81"/>
      <c r="NKO107" s="81"/>
      <c r="NKP107" s="81"/>
      <c r="NKQ107" s="81"/>
      <c r="NKR107" s="81"/>
      <c r="NKS107" s="81"/>
      <c r="NKT107" s="81"/>
      <c r="NKU107" s="81"/>
      <c r="NKV107" s="81"/>
      <c r="NKW107" s="81"/>
      <c r="NKX107" s="81"/>
      <c r="NKY107" s="81"/>
      <c r="NKZ107" s="81"/>
      <c r="NLA107" s="81"/>
      <c r="NLB107" s="81"/>
      <c r="NLC107" s="81"/>
      <c r="NLD107" s="81"/>
      <c r="NLE107" s="81"/>
      <c r="NLF107" s="81"/>
      <c r="NLG107" s="81"/>
      <c r="NLH107" s="81"/>
      <c r="NLI107" s="81"/>
      <c r="NLJ107" s="81"/>
      <c r="NLK107" s="81"/>
      <c r="NLL107" s="81"/>
      <c r="NLM107" s="81"/>
      <c r="NLN107" s="81"/>
      <c r="NLO107" s="81"/>
      <c r="NLP107" s="81"/>
      <c r="NLQ107" s="81"/>
      <c r="NLR107" s="81"/>
      <c r="NLS107" s="81"/>
      <c r="NLT107" s="81"/>
      <c r="NLU107" s="81"/>
      <c r="NLV107" s="81"/>
      <c r="NLW107" s="81"/>
      <c r="NLX107" s="81"/>
      <c r="NLY107" s="81"/>
      <c r="NLZ107" s="81"/>
      <c r="NMA107" s="81"/>
      <c r="NMB107" s="81"/>
      <c r="NMC107" s="81"/>
      <c r="NMD107" s="81"/>
      <c r="NME107" s="81"/>
      <c r="NMF107" s="81"/>
      <c r="NMG107" s="81"/>
      <c r="NMH107" s="81"/>
      <c r="NMI107" s="81"/>
      <c r="NMJ107" s="81"/>
      <c r="NMK107" s="81"/>
      <c r="NML107" s="81"/>
      <c r="NMM107" s="81"/>
      <c r="NMN107" s="81"/>
      <c r="NMO107" s="81"/>
      <c r="NMP107" s="81"/>
      <c r="NMQ107" s="81"/>
      <c r="NMR107" s="81"/>
      <c r="NMS107" s="81"/>
      <c r="NMT107" s="81"/>
      <c r="NMU107" s="81"/>
      <c r="NMV107" s="81"/>
      <c r="NMW107" s="81"/>
      <c r="NMX107" s="81"/>
      <c r="NMY107" s="81"/>
      <c r="NMZ107" s="81"/>
      <c r="NNA107" s="81"/>
      <c r="NNB107" s="81"/>
      <c r="NNC107" s="81"/>
      <c r="NND107" s="81"/>
      <c r="NNE107" s="81"/>
      <c r="NNF107" s="81"/>
      <c r="NNG107" s="81"/>
      <c r="NNH107" s="81"/>
      <c r="NNI107" s="81"/>
      <c r="NNJ107" s="81"/>
      <c r="NNK107" s="81"/>
      <c r="NNL107" s="81"/>
      <c r="NNM107" s="81"/>
      <c r="NNN107" s="81"/>
      <c r="NNO107" s="81"/>
      <c r="NNP107" s="81"/>
      <c r="NNQ107" s="81"/>
      <c r="NNR107" s="81"/>
      <c r="NNS107" s="81"/>
      <c r="NNT107" s="81"/>
      <c r="NNU107" s="81"/>
      <c r="NNV107" s="81"/>
      <c r="NNW107" s="81"/>
      <c r="NNX107" s="81"/>
      <c r="NNY107" s="81"/>
      <c r="NNZ107" s="81"/>
      <c r="NOA107" s="81"/>
      <c r="NOB107" s="81"/>
      <c r="NOC107" s="81"/>
      <c r="NOD107" s="81"/>
      <c r="NOE107" s="81"/>
      <c r="NOF107" s="81"/>
      <c r="NOG107" s="81"/>
      <c r="NOH107" s="81"/>
      <c r="NOI107" s="81"/>
      <c r="NOJ107" s="81"/>
      <c r="NOK107" s="81"/>
      <c r="NOL107" s="81"/>
      <c r="NOM107" s="81"/>
      <c r="NON107" s="81"/>
      <c r="NOO107" s="81"/>
      <c r="NOP107" s="81"/>
      <c r="NOQ107" s="81"/>
      <c r="NOR107" s="81"/>
      <c r="NOS107" s="81"/>
      <c r="NOT107" s="81"/>
      <c r="NOU107" s="81"/>
      <c r="NOV107" s="81"/>
      <c r="NOW107" s="81"/>
      <c r="NOX107" s="81"/>
      <c r="NOY107" s="81"/>
      <c r="NOZ107" s="81"/>
      <c r="NPA107" s="81"/>
      <c r="NPB107" s="81"/>
      <c r="NPC107" s="81"/>
      <c r="NPD107" s="81"/>
      <c r="NPE107" s="81"/>
      <c r="NPF107" s="81"/>
      <c r="NPG107" s="81"/>
      <c r="NPH107" s="81"/>
      <c r="NPI107" s="81"/>
      <c r="NPJ107" s="81"/>
      <c r="NPK107" s="81"/>
      <c r="NPL107" s="81"/>
      <c r="NPM107" s="81"/>
      <c r="NPN107" s="81"/>
      <c r="NPO107" s="81"/>
      <c r="NPP107" s="81"/>
      <c r="NPQ107" s="81"/>
      <c r="NPR107" s="81"/>
      <c r="NPS107" s="81"/>
      <c r="NPT107" s="81"/>
      <c r="NPU107" s="81"/>
      <c r="NPV107" s="81"/>
      <c r="NPW107" s="81"/>
      <c r="NPX107" s="81"/>
      <c r="NPY107" s="81"/>
      <c r="NPZ107" s="81"/>
      <c r="NQA107" s="81"/>
      <c r="NQB107" s="81"/>
      <c r="NQC107" s="81"/>
      <c r="NQD107" s="81"/>
      <c r="NQE107" s="81"/>
      <c r="NQF107" s="81"/>
      <c r="NQG107" s="81"/>
      <c r="NQH107" s="81"/>
      <c r="NQI107" s="81"/>
      <c r="NQJ107" s="81"/>
      <c r="NQK107" s="81"/>
      <c r="NQL107" s="81"/>
      <c r="NQM107" s="81"/>
      <c r="NQN107" s="81"/>
      <c r="NQO107" s="81"/>
      <c r="NQP107" s="81"/>
      <c r="NQQ107" s="81"/>
      <c r="NQR107" s="81"/>
      <c r="NQS107" s="81"/>
      <c r="NQT107" s="81"/>
      <c r="NQU107" s="81"/>
      <c r="NQV107" s="81"/>
      <c r="NQW107" s="81"/>
      <c r="NQX107" s="81"/>
      <c r="NQY107" s="81"/>
      <c r="NQZ107" s="81"/>
      <c r="NRA107" s="81"/>
      <c r="NRB107" s="81"/>
      <c r="NRC107" s="81"/>
      <c r="NRD107" s="81"/>
      <c r="NRE107" s="81"/>
      <c r="NRF107" s="81"/>
      <c r="NRG107" s="81"/>
      <c r="NRH107" s="81"/>
      <c r="NRI107" s="81"/>
      <c r="NRJ107" s="81"/>
      <c r="NRK107" s="81"/>
      <c r="NRL107" s="81"/>
      <c r="NRM107" s="81"/>
      <c r="NRN107" s="81"/>
      <c r="NRO107" s="81"/>
      <c r="NRP107" s="81"/>
      <c r="NRQ107" s="81"/>
      <c r="NRR107" s="81"/>
      <c r="NRS107" s="81"/>
      <c r="NRT107" s="81"/>
      <c r="NRU107" s="81"/>
      <c r="NRV107" s="81"/>
      <c r="NRW107" s="81"/>
      <c r="NRX107" s="81"/>
      <c r="NRY107" s="81"/>
      <c r="NRZ107" s="81"/>
      <c r="NSA107" s="81"/>
      <c r="NSB107" s="81"/>
      <c r="NSC107" s="81"/>
      <c r="NSD107" s="81"/>
      <c r="NSE107" s="81"/>
      <c r="NSF107" s="81"/>
      <c r="NSG107" s="81"/>
      <c r="NSH107" s="81"/>
      <c r="NSI107" s="81"/>
      <c r="NSJ107" s="81"/>
      <c r="NSK107" s="81"/>
      <c r="NSL107" s="81"/>
      <c r="NSM107" s="81"/>
      <c r="NSN107" s="81"/>
      <c r="NSO107" s="81"/>
      <c r="NSP107" s="81"/>
      <c r="NSQ107" s="81"/>
      <c r="NSR107" s="81"/>
      <c r="NSS107" s="81"/>
      <c r="NST107" s="81"/>
      <c r="NSU107" s="81"/>
      <c r="NSV107" s="81"/>
      <c r="NSW107" s="81"/>
      <c r="NSX107" s="81"/>
      <c r="NSY107" s="81"/>
      <c r="NSZ107" s="81"/>
      <c r="NTA107" s="81"/>
      <c r="NTB107" s="81"/>
      <c r="NTC107" s="81"/>
      <c r="NTD107" s="81"/>
      <c r="NTE107" s="81"/>
      <c r="NTF107" s="81"/>
      <c r="NTG107" s="81"/>
      <c r="NTH107" s="81"/>
      <c r="NTI107" s="81"/>
      <c r="NTJ107" s="81"/>
      <c r="NTK107" s="81"/>
      <c r="NTL107" s="81"/>
      <c r="NTM107" s="81"/>
      <c r="NTN107" s="81"/>
      <c r="NTO107" s="81"/>
      <c r="NTP107" s="81"/>
      <c r="NTQ107" s="81"/>
      <c r="NTR107" s="81"/>
      <c r="NTS107" s="81"/>
      <c r="NTT107" s="81"/>
      <c r="NTU107" s="81"/>
      <c r="NTV107" s="81"/>
      <c r="NTW107" s="81"/>
      <c r="NTX107" s="81"/>
      <c r="NTY107" s="81"/>
      <c r="NTZ107" s="81"/>
      <c r="NUA107" s="81"/>
      <c r="NUB107" s="81"/>
      <c r="NUC107" s="81"/>
      <c r="NUD107" s="81"/>
      <c r="NUE107" s="81"/>
      <c r="NUF107" s="81"/>
      <c r="NUG107" s="81"/>
      <c r="NUH107" s="81"/>
      <c r="NUI107" s="81"/>
      <c r="NUJ107" s="81"/>
      <c r="NUK107" s="81"/>
      <c r="NUL107" s="81"/>
      <c r="NUM107" s="81"/>
      <c r="NUN107" s="81"/>
      <c r="NUO107" s="81"/>
      <c r="NUP107" s="81"/>
      <c r="NUQ107" s="81"/>
      <c r="NUR107" s="81"/>
      <c r="NUS107" s="81"/>
      <c r="NUT107" s="81"/>
      <c r="NUU107" s="81"/>
      <c r="NUV107" s="81"/>
      <c r="NUW107" s="81"/>
      <c r="NUX107" s="81"/>
      <c r="NUY107" s="81"/>
      <c r="NUZ107" s="81"/>
      <c r="NVA107" s="81"/>
      <c r="NVB107" s="81"/>
      <c r="NVC107" s="81"/>
      <c r="NVD107" s="81"/>
      <c r="NVE107" s="81"/>
      <c r="NVF107" s="81"/>
      <c r="NVG107" s="81"/>
      <c r="NVH107" s="81"/>
      <c r="NVI107" s="81"/>
      <c r="NVJ107" s="81"/>
      <c r="NVK107" s="81"/>
      <c r="NVL107" s="81"/>
      <c r="NVM107" s="81"/>
      <c r="NVN107" s="81"/>
      <c r="NVO107" s="81"/>
      <c r="NVP107" s="81"/>
      <c r="NVQ107" s="81"/>
      <c r="NVR107" s="81"/>
      <c r="NVS107" s="81"/>
      <c r="NVT107" s="81"/>
      <c r="NVU107" s="81"/>
      <c r="NVV107" s="81"/>
      <c r="NVW107" s="81"/>
      <c r="NVX107" s="81"/>
      <c r="NVY107" s="81"/>
      <c r="NVZ107" s="81"/>
      <c r="NWA107" s="81"/>
      <c r="NWB107" s="81"/>
      <c r="NWC107" s="81"/>
      <c r="NWD107" s="81"/>
      <c r="NWE107" s="81"/>
      <c r="NWF107" s="81"/>
      <c r="NWG107" s="81"/>
      <c r="NWH107" s="81"/>
      <c r="NWI107" s="81"/>
      <c r="NWJ107" s="81"/>
      <c r="NWK107" s="81"/>
      <c r="NWL107" s="81"/>
      <c r="NWM107" s="81"/>
      <c r="NWN107" s="81"/>
      <c r="NWO107" s="81"/>
      <c r="NWP107" s="81"/>
      <c r="NWQ107" s="81"/>
      <c r="NWR107" s="81"/>
      <c r="NWS107" s="81"/>
      <c r="NWT107" s="81"/>
      <c r="NWU107" s="81"/>
      <c r="NWV107" s="81"/>
      <c r="NWW107" s="81"/>
      <c r="NWX107" s="81"/>
      <c r="NWY107" s="81"/>
      <c r="NWZ107" s="81"/>
      <c r="NXA107" s="81"/>
      <c r="NXB107" s="81"/>
      <c r="NXC107" s="81"/>
      <c r="NXD107" s="81"/>
      <c r="NXE107" s="81"/>
      <c r="NXF107" s="81"/>
      <c r="NXG107" s="81"/>
      <c r="NXH107" s="81"/>
      <c r="NXI107" s="81"/>
      <c r="NXJ107" s="81"/>
      <c r="NXK107" s="81"/>
      <c r="NXL107" s="81"/>
      <c r="NXM107" s="81"/>
      <c r="NXN107" s="81"/>
      <c r="NXO107" s="81"/>
      <c r="NXP107" s="81"/>
      <c r="NXQ107" s="81"/>
      <c r="NXR107" s="81"/>
      <c r="NXS107" s="81"/>
      <c r="NXT107" s="81"/>
      <c r="NXU107" s="81"/>
      <c r="NXV107" s="81"/>
      <c r="NXW107" s="81"/>
      <c r="NXX107" s="81"/>
      <c r="NXY107" s="81"/>
      <c r="NXZ107" s="81"/>
      <c r="NYA107" s="81"/>
      <c r="NYB107" s="81"/>
      <c r="NYC107" s="81"/>
      <c r="NYD107" s="81"/>
      <c r="NYE107" s="81"/>
      <c r="NYF107" s="81"/>
      <c r="NYG107" s="81"/>
      <c r="NYH107" s="81"/>
      <c r="NYI107" s="81"/>
      <c r="NYJ107" s="81"/>
      <c r="NYK107" s="81"/>
      <c r="NYL107" s="81"/>
      <c r="NYM107" s="81"/>
      <c r="NYN107" s="81"/>
      <c r="NYO107" s="81"/>
      <c r="NYP107" s="81"/>
      <c r="NYQ107" s="81"/>
      <c r="NYR107" s="81"/>
      <c r="NYS107" s="81"/>
      <c r="NYT107" s="81"/>
      <c r="NYU107" s="81"/>
      <c r="NYV107" s="81"/>
      <c r="NYW107" s="81"/>
      <c r="NYX107" s="81"/>
      <c r="NYY107" s="81"/>
      <c r="NYZ107" s="81"/>
      <c r="NZA107" s="81"/>
      <c r="NZB107" s="81"/>
      <c r="NZC107" s="81"/>
      <c r="NZD107" s="81"/>
      <c r="NZE107" s="81"/>
      <c r="NZF107" s="81"/>
      <c r="NZG107" s="81"/>
      <c r="NZH107" s="81"/>
      <c r="NZI107" s="81"/>
      <c r="NZJ107" s="81"/>
      <c r="NZK107" s="81"/>
      <c r="NZL107" s="81"/>
      <c r="NZM107" s="81"/>
      <c r="NZN107" s="81"/>
      <c r="NZO107" s="81"/>
      <c r="NZP107" s="81"/>
      <c r="NZQ107" s="81"/>
      <c r="NZR107" s="81"/>
      <c r="NZS107" s="81"/>
      <c r="NZT107" s="81"/>
      <c r="NZU107" s="81"/>
      <c r="NZV107" s="81"/>
      <c r="NZW107" s="81"/>
      <c r="NZX107" s="81"/>
      <c r="NZY107" s="81"/>
      <c r="NZZ107" s="81"/>
      <c r="OAA107" s="81"/>
      <c r="OAB107" s="81"/>
      <c r="OAC107" s="81"/>
      <c r="OAD107" s="81"/>
      <c r="OAE107" s="81"/>
      <c r="OAF107" s="81"/>
      <c r="OAG107" s="81"/>
      <c r="OAH107" s="81"/>
      <c r="OAI107" s="81"/>
      <c r="OAJ107" s="81"/>
      <c r="OAK107" s="81"/>
      <c r="OAL107" s="81"/>
      <c r="OAM107" s="81"/>
      <c r="OAN107" s="81"/>
      <c r="OAO107" s="81"/>
      <c r="OAP107" s="81"/>
      <c r="OAQ107" s="81"/>
      <c r="OAR107" s="81"/>
      <c r="OAS107" s="81"/>
      <c r="OAT107" s="81"/>
      <c r="OAU107" s="81"/>
      <c r="OAV107" s="81"/>
      <c r="OAW107" s="81"/>
      <c r="OAX107" s="81"/>
      <c r="OAY107" s="81"/>
      <c r="OAZ107" s="81"/>
      <c r="OBA107" s="81"/>
      <c r="OBB107" s="81"/>
      <c r="OBC107" s="81"/>
      <c r="OBD107" s="81"/>
      <c r="OBE107" s="81"/>
      <c r="OBF107" s="81"/>
      <c r="OBG107" s="81"/>
      <c r="OBH107" s="81"/>
      <c r="OBI107" s="81"/>
      <c r="OBJ107" s="81"/>
      <c r="OBK107" s="81"/>
      <c r="OBL107" s="81"/>
      <c r="OBM107" s="81"/>
      <c r="OBN107" s="81"/>
      <c r="OBO107" s="81"/>
      <c r="OBP107" s="81"/>
      <c r="OBQ107" s="81"/>
      <c r="OBR107" s="81"/>
      <c r="OBS107" s="81"/>
      <c r="OBT107" s="81"/>
      <c r="OBU107" s="81"/>
      <c r="OBV107" s="81"/>
      <c r="OBW107" s="81"/>
      <c r="OBX107" s="81"/>
      <c r="OBY107" s="81"/>
      <c r="OBZ107" s="81"/>
      <c r="OCA107" s="81"/>
      <c r="OCB107" s="81"/>
      <c r="OCC107" s="81"/>
      <c r="OCD107" s="81"/>
      <c r="OCE107" s="81"/>
      <c r="OCF107" s="81"/>
      <c r="OCG107" s="81"/>
      <c r="OCH107" s="81"/>
      <c r="OCI107" s="81"/>
      <c r="OCJ107" s="81"/>
      <c r="OCK107" s="81"/>
      <c r="OCL107" s="81"/>
      <c r="OCM107" s="81"/>
      <c r="OCN107" s="81"/>
      <c r="OCO107" s="81"/>
      <c r="OCP107" s="81"/>
      <c r="OCQ107" s="81"/>
      <c r="OCR107" s="81"/>
      <c r="OCS107" s="81"/>
      <c r="OCT107" s="81"/>
      <c r="OCU107" s="81"/>
      <c r="OCV107" s="81"/>
      <c r="OCW107" s="81"/>
      <c r="OCX107" s="81"/>
      <c r="OCY107" s="81"/>
      <c r="OCZ107" s="81"/>
      <c r="ODA107" s="81"/>
      <c r="ODB107" s="81"/>
      <c r="ODC107" s="81"/>
      <c r="ODD107" s="81"/>
      <c r="ODE107" s="81"/>
      <c r="ODF107" s="81"/>
      <c r="ODG107" s="81"/>
      <c r="ODH107" s="81"/>
      <c r="ODI107" s="81"/>
      <c r="ODJ107" s="81"/>
      <c r="ODK107" s="81"/>
      <c r="ODL107" s="81"/>
      <c r="ODM107" s="81"/>
      <c r="ODN107" s="81"/>
      <c r="ODO107" s="81"/>
      <c r="ODP107" s="81"/>
      <c r="ODQ107" s="81"/>
      <c r="ODR107" s="81"/>
      <c r="ODS107" s="81"/>
      <c r="ODT107" s="81"/>
      <c r="ODU107" s="81"/>
      <c r="ODV107" s="81"/>
      <c r="ODW107" s="81"/>
      <c r="ODX107" s="81"/>
      <c r="ODY107" s="81"/>
      <c r="ODZ107" s="81"/>
      <c r="OEA107" s="81"/>
      <c r="OEB107" s="81"/>
      <c r="OEC107" s="81"/>
      <c r="OED107" s="81"/>
      <c r="OEE107" s="81"/>
      <c r="OEF107" s="81"/>
      <c r="OEG107" s="81"/>
      <c r="OEH107" s="81"/>
      <c r="OEI107" s="81"/>
      <c r="OEJ107" s="81"/>
      <c r="OEK107" s="81"/>
      <c r="OEL107" s="81"/>
      <c r="OEM107" s="81"/>
      <c r="OEN107" s="81"/>
      <c r="OEO107" s="81"/>
      <c r="OEP107" s="81"/>
      <c r="OEQ107" s="81"/>
      <c r="OER107" s="81"/>
      <c r="OES107" s="81"/>
      <c r="OET107" s="81"/>
      <c r="OEU107" s="81"/>
      <c r="OEV107" s="81"/>
      <c r="OEW107" s="81"/>
      <c r="OEX107" s="81"/>
      <c r="OEY107" s="81"/>
      <c r="OEZ107" s="81"/>
      <c r="OFA107" s="81"/>
      <c r="OFB107" s="81"/>
      <c r="OFC107" s="81"/>
      <c r="OFD107" s="81"/>
      <c r="OFE107" s="81"/>
      <c r="OFF107" s="81"/>
      <c r="OFG107" s="81"/>
      <c r="OFH107" s="81"/>
      <c r="OFI107" s="81"/>
      <c r="OFJ107" s="81"/>
      <c r="OFK107" s="81"/>
      <c r="OFL107" s="81"/>
      <c r="OFM107" s="81"/>
      <c r="OFN107" s="81"/>
      <c r="OFO107" s="81"/>
      <c r="OFP107" s="81"/>
      <c r="OFQ107" s="81"/>
      <c r="OFR107" s="81"/>
      <c r="OFS107" s="81"/>
      <c r="OFT107" s="81"/>
      <c r="OFU107" s="81"/>
      <c r="OFV107" s="81"/>
      <c r="OFW107" s="81"/>
      <c r="OFX107" s="81"/>
      <c r="OFY107" s="81"/>
      <c r="OFZ107" s="81"/>
      <c r="OGA107" s="81"/>
      <c r="OGB107" s="81"/>
      <c r="OGC107" s="81"/>
      <c r="OGD107" s="81"/>
      <c r="OGE107" s="81"/>
      <c r="OGF107" s="81"/>
      <c r="OGG107" s="81"/>
      <c r="OGH107" s="81"/>
      <c r="OGI107" s="81"/>
      <c r="OGJ107" s="81"/>
      <c r="OGK107" s="81"/>
      <c r="OGL107" s="81"/>
      <c r="OGM107" s="81"/>
      <c r="OGN107" s="81"/>
      <c r="OGO107" s="81"/>
      <c r="OGP107" s="81"/>
      <c r="OGQ107" s="81"/>
      <c r="OGR107" s="81"/>
      <c r="OGS107" s="81"/>
      <c r="OGT107" s="81"/>
      <c r="OGU107" s="81"/>
      <c r="OGV107" s="81"/>
      <c r="OGW107" s="81"/>
      <c r="OGX107" s="81"/>
      <c r="OGY107" s="81"/>
      <c r="OGZ107" s="81"/>
      <c r="OHA107" s="81"/>
      <c r="OHB107" s="81"/>
      <c r="OHC107" s="81"/>
      <c r="OHD107" s="81"/>
      <c r="OHE107" s="81"/>
      <c r="OHF107" s="81"/>
      <c r="OHG107" s="81"/>
      <c r="OHH107" s="81"/>
      <c r="OHI107" s="81"/>
      <c r="OHJ107" s="81"/>
      <c r="OHK107" s="81"/>
      <c r="OHL107" s="81"/>
      <c r="OHM107" s="81"/>
      <c r="OHN107" s="81"/>
      <c r="OHO107" s="81"/>
      <c r="OHP107" s="81"/>
      <c r="OHQ107" s="81"/>
      <c r="OHR107" s="81"/>
      <c r="OHS107" s="81"/>
      <c r="OHT107" s="81"/>
      <c r="OHU107" s="81"/>
      <c r="OHV107" s="81"/>
      <c r="OHW107" s="81"/>
      <c r="OHX107" s="81"/>
      <c r="OHY107" s="81"/>
      <c r="OHZ107" s="81"/>
      <c r="OIA107" s="81"/>
      <c r="OIB107" s="81"/>
      <c r="OIC107" s="81"/>
      <c r="OID107" s="81"/>
      <c r="OIE107" s="81"/>
      <c r="OIF107" s="81"/>
      <c r="OIG107" s="81"/>
      <c r="OIH107" s="81"/>
      <c r="OII107" s="81"/>
      <c r="OIJ107" s="81"/>
      <c r="OIK107" s="81"/>
      <c r="OIL107" s="81"/>
      <c r="OIM107" s="81"/>
      <c r="OIN107" s="81"/>
      <c r="OIO107" s="81"/>
      <c r="OIP107" s="81"/>
      <c r="OIQ107" s="81"/>
      <c r="OIR107" s="81"/>
      <c r="OIS107" s="81"/>
      <c r="OIT107" s="81"/>
      <c r="OIU107" s="81"/>
      <c r="OIV107" s="81"/>
      <c r="OIW107" s="81"/>
      <c r="OIX107" s="81"/>
      <c r="OIY107" s="81"/>
      <c r="OIZ107" s="81"/>
      <c r="OJA107" s="81"/>
      <c r="OJB107" s="81"/>
      <c r="OJC107" s="81"/>
      <c r="OJD107" s="81"/>
      <c r="OJE107" s="81"/>
      <c r="OJF107" s="81"/>
      <c r="OJG107" s="81"/>
      <c r="OJH107" s="81"/>
      <c r="OJI107" s="81"/>
      <c r="OJJ107" s="81"/>
      <c r="OJK107" s="81"/>
      <c r="OJL107" s="81"/>
      <c r="OJM107" s="81"/>
      <c r="OJN107" s="81"/>
      <c r="OJO107" s="81"/>
      <c r="OJP107" s="81"/>
      <c r="OJQ107" s="81"/>
      <c r="OJR107" s="81"/>
      <c r="OJS107" s="81"/>
      <c r="OJT107" s="81"/>
      <c r="OJU107" s="81"/>
      <c r="OJV107" s="81"/>
      <c r="OJW107" s="81"/>
      <c r="OJX107" s="81"/>
      <c r="OJY107" s="81"/>
      <c r="OJZ107" s="81"/>
      <c r="OKA107" s="81"/>
      <c r="OKB107" s="81"/>
      <c r="OKC107" s="81"/>
      <c r="OKD107" s="81"/>
      <c r="OKE107" s="81"/>
      <c r="OKF107" s="81"/>
      <c r="OKG107" s="81"/>
      <c r="OKH107" s="81"/>
      <c r="OKI107" s="81"/>
      <c r="OKJ107" s="81"/>
      <c r="OKK107" s="81"/>
      <c r="OKL107" s="81"/>
      <c r="OKM107" s="81"/>
      <c r="OKN107" s="81"/>
      <c r="OKO107" s="81"/>
      <c r="OKP107" s="81"/>
      <c r="OKQ107" s="81"/>
      <c r="OKR107" s="81"/>
      <c r="OKS107" s="81"/>
      <c r="OKT107" s="81"/>
      <c r="OKU107" s="81"/>
      <c r="OKV107" s="81"/>
      <c r="OKW107" s="81"/>
      <c r="OKX107" s="81"/>
      <c r="OKY107" s="81"/>
      <c r="OKZ107" s="81"/>
      <c r="OLA107" s="81"/>
      <c r="OLB107" s="81"/>
      <c r="OLC107" s="81"/>
      <c r="OLD107" s="81"/>
      <c r="OLE107" s="81"/>
      <c r="OLF107" s="81"/>
      <c r="OLG107" s="81"/>
      <c r="OLH107" s="81"/>
      <c r="OLI107" s="81"/>
      <c r="OLJ107" s="81"/>
      <c r="OLK107" s="81"/>
      <c r="OLL107" s="81"/>
      <c r="OLM107" s="81"/>
      <c r="OLN107" s="81"/>
      <c r="OLO107" s="81"/>
      <c r="OLP107" s="81"/>
      <c r="OLQ107" s="81"/>
      <c r="OLR107" s="81"/>
      <c r="OLS107" s="81"/>
      <c r="OLT107" s="81"/>
      <c r="OLU107" s="81"/>
      <c r="OLV107" s="81"/>
      <c r="OLW107" s="81"/>
      <c r="OLX107" s="81"/>
      <c r="OLY107" s="81"/>
      <c r="OLZ107" s="81"/>
      <c r="OMA107" s="81"/>
      <c r="OMB107" s="81"/>
      <c r="OMC107" s="81"/>
      <c r="OMD107" s="81"/>
      <c r="OME107" s="81"/>
      <c r="OMF107" s="81"/>
      <c r="OMG107" s="81"/>
      <c r="OMH107" s="81"/>
      <c r="OMI107" s="81"/>
      <c r="OMJ107" s="81"/>
      <c r="OMK107" s="81"/>
      <c r="OML107" s="81"/>
      <c r="OMM107" s="81"/>
      <c r="OMN107" s="81"/>
      <c r="OMO107" s="81"/>
      <c r="OMP107" s="81"/>
      <c r="OMQ107" s="81"/>
      <c r="OMR107" s="81"/>
      <c r="OMS107" s="81"/>
      <c r="OMT107" s="81"/>
      <c r="OMU107" s="81"/>
      <c r="OMV107" s="81"/>
      <c r="OMW107" s="81"/>
      <c r="OMX107" s="81"/>
      <c r="OMY107" s="81"/>
      <c r="OMZ107" s="81"/>
      <c r="ONA107" s="81"/>
      <c r="ONB107" s="81"/>
      <c r="ONC107" s="81"/>
      <c r="OND107" s="81"/>
      <c r="ONE107" s="81"/>
      <c r="ONF107" s="81"/>
      <c r="ONG107" s="81"/>
      <c r="ONH107" s="81"/>
      <c r="ONI107" s="81"/>
      <c r="ONJ107" s="81"/>
      <c r="ONK107" s="81"/>
      <c r="ONL107" s="81"/>
      <c r="ONM107" s="81"/>
      <c r="ONN107" s="81"/>
      <c r="ONO107" s="81"/>
      <c r="ONP107" s="81"/>
      <c r="ONQ107" s="81"/>
      <c r="ONR107" s="81"/>
      <c r="ONS107" s="81"/>
      <c r="ONT107" s="81"/>
      <c r="ONU107" s="81"/>
      <c r="ONV107" s="81"/>
      <c r="ONW107" s="81"/>
      <c r="ONX107" s="81"/>
      <c r="ONY107" s="81"/>
      <c r="ONZ107" s="81"/>
      <c r="OOA107" s="81"/>
      <c r="OOB107" s="81"/>
      <c r="OOC107" s="81"/>
      <c r="OOD107" s="81"/>
      <c r="OOE107" s="81"/>
      <c r="OOF107" s="81"/>
      <c r="OOG107" s="81"/>
      <c r="OOH107" s="81"/>
      <c r="OOI107" s="81"/>
      <c r="OOJ107" s="81"/>
      <c r="OOK107" s="81"/>
      <c r="OOL107" s="81"/>
      <c r="OOM107" s="81"/>
      <c r="OON107" s="81"/>
      <c r="OOO107" s="81"/>
      <c r="OOP107" s="81"/>
      <c r="OOQ107" s="81"/>
      <c r="OOR107" s="81"/>
      <c r="OOS107" s="81"/>
      <c r="OOT107" s="81"/>
      <c r="OOU107" s="81"/>
      <c r="OOV107" s="81"/>
      <c r="OOW107" s="81"/>
      <c r="OOX107" s="81"/>
      <c r="OOY107" s="81"/>
      <c r="OOZ107" s="81"/>
      <c r="OPA107" s="81"/>
      <c r="OPB107" s="81"/>
      <c r="OPC107" s="81"/>
      <c r="OPD107" s="81"/>
      <c r="OPE107" s="81"/>
      <c r="OPF107" s="81"/>
      <c r="OPG107" s="81"/>
      <c r="OPH107" s="81"/>
      <c r="OPI107" s="81"/>
      <c r="OPJ107" s="81"/>
      <c r="OPK107" s="81"/>
      <c r="OPL107" s="81"/>
      <c r="OPM107" s="81"/>
      <c r="OPN107" s="81"/>
      <c r="OPO107" s="81"/>
      <c r="OPP107" s="81"/>
      <c r="OPQ107" s="81"/>
      <c r="OPR107" s="81"/>
      <c r="OPS107" s="81"/>
      <c r="OPT107" s="81"/>
      <c r="OPU107" s="81"/>
      <c r="OPV107" s="81"/>
      <c r="OPW107" s="81"/>
      <c r="OPX107" s="81"/>
      <c r="OPY107" s="81"/>
      <c r="OPZ107" s="81"/>
      <c r="OQA107" s="81"/>
      <c r="OQB107" s="81"/>
      <c r="OQC107" s="81"/>
      <c r="OQD107" s="81"/>
      <c r="OQE107" s="81"/>
      <c r="OQF107" s="81"/>
      <c r="OQG107" s="81"/>
      <c r="OQH107" s="81"/>
      <c r="OQI107" s="81"/>
      <c r="OQJ107" s="81"/>
      <c r="OQK107" s="81"/>
      <c r="OQL107" s="81"/>
      <c r="OQM107" s="81"/>
      <c r="OQN107" s="81"/>
      <c r="OQO107" s="81"/>
      <c r="OQP107" s="81"/>
      <c r="OQQ107" s="81"/>
      <c r="OQR107" s="81"/>
      <c r="OQS107" s="81"/>
      <c r="OQT107" s="81"/>
      <c r="OQU107" s="81"/>
      <c r="OQV107" s="81"/>
      <c r="OQW107" s="81"/>
      <c r="OQX107" s="81"/>
      <c r="OQY107" s="81"/>
      <c r="OQZ107" s="81"/>
      <c r="ORA107" s="81"/>
      <c r="ORB107" s="81"/>
      <c r="ORC107" s="81"/>
      <c r="ORD107" s="81"/>
      <c r="ORE107" s="81"/>
      <c r="ORF107" s="81"/>
      <c r="ORG107" s="81"/>
      <c r="ORH107" s="81"/>
      <c r="ORI107" s="81"/>
      <c r="ORJ107" s="81"/>
      <c r="ORK107" s="81"/>
      <c r="ORL107" s="81"/>
      <c r="ORM107" s="81"/>
      <c r="ORN107" s="81"/>
      <c r="ORO107" s="81"/>
      <c r="ORP107" s="81"/>
      <c r="ORQ107" s="81"/>
      <c r="ORR107" s="81"/>
      <c r="ORS107" s="81"/>
      <c r="ORT107" s="81"/>
      <c r="ORU107" s="81"/>
      <c r="ORV107" s="81"/>
      <c r="ORW107" s="81"/>
      <c r="ORX107" s="81"/>
      <c r="ORY107" s="81"/>
      <c r="ORZ107" s="81"/>
      <c r="OSA107" s="81"/>
      <c r="OSB107" s="81"/>
      <c r="OSC107" s="81"/>
      <c r="OSD107" s="81"/>
      <c r="OSE107" s="81"/>
      <c r="OSF107" s="81"/>
      <c r="OSG107" s="81"/>
      <c r="OSH107" s="81"/>
      <c r="OSI107" s="81"/>
      <c r="OSJ107" s="81"/>
      <c r="OSK107" s="81"/>
      <c r="OSL107" s="81"/>
      <c r="OSM107" s="81"/>
      <c r="OSN107" s="81"/>
      <c r="OSO107" s="81"/>
      <c r="OSP107" s="81"/>
      <c r="OSQ107" s="81"/>
      <c r="OSR107" s="81"/>
      <c r="OSS107" s="81"/>
      <c r="OST107" s="81"/>
      <c r="OSU107" s="81"/>
      <c r="OSV107" s="81"/>
      <c r="OSW107" s="81"/>
      <c r="OSX107" s="81"/>
      <c r="OSY107" s="81"/>
      <c r="OSZ107" s="81"/>
      <c r="OTA107" s="81"/>
      <c r="OTB107" s="81"/>
      <c r="OTC107" s="81"/>
      <c r="OTD107" s="81"/>
      <c r="OTE107" s="81"/>
      <c r="OTF107" s="81"/>
      <c r="OTG107" s="81"/>
      <c r="OTH107" s="81"/>
      <c r="OTI107" s="81"/>
      <c r="OTJ107" s="81"/>
      <c r="OTK107" s="81"/>
      <c r="OTL107" s="81"/>
      <c r="OTM107" s="81"/>
      <c r="OTN107" s="81"/>
      <c r="OTO107" s="81"/>
      <c r="OTP107" s="81"/>
      <c r="OTQ107" s="81"/>
      <c r="OTR107" s="81"/>
      <c r="OTS107" s="81"/>
      <c r="OTT107" s="81"/>
      <c r="OTU107" s="81"/>
      <c r="OTV107" s="81"/>
      <c r="OTW107" s="81"/>
      <c r="OTX107" s="81"/>
      <c r="OTY107" s="81"/>
      <c r="OTZ107" s="81"/>
      <c r="OUA107" s="81"/>
      <c r="OUB107" s="81"/>
      <c r="OUC107" s="81"/>
      <c r="OUD107" s="81"/>
      <c r="OUE107" s="81"/>
      <c r="OUF107" s="81"/>
      <c r="OUG107" s="81"/>
      <c r="OUH107" s="81"/>
      <c r="OUI107" s="81"/>
      <c r="OUJ107" s="81"/>
      <c r="OUK107" s="81"/>
      <c r="OUL107" s="81"/>
      <c r="OUM107" s="81"/>
      <c r="OUN107" s="81"/>
      <c r="OUO107" s="81"/>
      <c r="OUP107" s="81"/>
      <c r="OUQ107" s="81"/>
      <c r="OUR107" s="81"/>
      <c r="OUS107" s="81"/>
      <c r="OUT107" s="81"/>
      <c r="OUU107" s="81"/>
      <c r="OUV107" s="81"/>
      <c r="OUW107" s="81"/>
      <c r="OUX107" s="81"/>
      <c r="OUY107" s="81"/>
      <c r="OUZ107" s="81"/>
      <c r="OVA107" s="81"/>
      <c r="OVB107" s="81"/>
      <c r="OVC107" s="81"/>
      <c r="OVD107" s="81"/>
      <c r="OVE107" s="81"/>
      <c r="OVF107" s="81"/>
      <c r="OVG107" s="81"/>
      <c r="OVH107" s="81"/>
      <c r="OVI107" s="81"/>
      <c r="OVJ107" s="81"/>
      <c r="OVK107" s="81"/>
      <c r="OVL107" s="81"/>
      <c r="OVM107" s="81"/>
      <c r="OVN107" s="81"/>
      <c r="OVO107" s="81"/>
      <c r="OVP107" s="81"/>
      <c r="OVQ107" s="81"/>
      <c r="OVR107" s="81"/>
      <c r="OVS107" s="81"/>
      <c r="OVT107" s="81"/>
      <c r="OVU107" s="81"/>
      <c r="OVV107" s="81"/>
      <c r="OVW107" s="81"/>
      <c r="OVX107" s="81"/>
      <c r="OVY107" s="81"/>
      <c r="OVZ107" s="81"/>
      <c r="OWA107" s="81"/>
      <c r="OWB107" s="81"/>
      <c r="OWC107" s="81"/>
      <c r="OWD107" s="81"/>
      <c r="OWE107" s="81"/>
      <c r="OWF107" s="81"/>
      <c r="OWG107" s="81"/>
      <c r="OWH107" s="81"/>
      <c r="OWI107" s="81"/>
      <c r="OWJ107" s="81"/>
      <c r="OWK107" s="81"/>
      <c r="OWL107" s="81"/>
      <c r="OWM107" s="81"/>
      <c r="OWN107" s="81"/>
      <c r="OWO107" s="81"/>
      <c r="OWP107" s="81"/>
      <c r="OWQ107" s="81"/>
      <c r="OWR107" s="81"/>
      <c r="OWS107" s="81"/>
      <c r="OWT107" s="81"/>
      <c r="OWU107" s="81"/>
      <c r="OWV107" s="81"/>
      <c r="OWW107" s="81"/>
      <c r="OWX107" s="81"/>
      <c r="OWY107" s="81"/>
      <c r="OWZ107" s="81"/>
      <c r="OXA107" s="81"/>
      <c r="OXB107" s="81"/>
      <c r="OXC107" s="81"/>
      <c r="OXD107" s="81"/>
      <c r="OXE107" s="81"/>
      <c r="OXF107" s="81"/>
      <c r="OXG107" s="81"/>
      <c r="OXH107" s="81"/>
      <c r="OXI107" s="81"/>
      <c r="OXJ107" s="81"/>
      <c r="OXK107" s="81"/>
      <c r="OXL107" s="81"/>
      <c r="OXM107" s="81"/>
      <c r="OXN107" s="81"/>
      <c r="OXO107" s="81"/>
      <c r="OXP107" s="81"/>
      <c r="OXQ107" s="81"/>
      <c r="OXR107" s="81"/>
      <c r="OXS107" s="81"/>
      <c r="OXT107" s="81"/>
      <c r="OXU107" s="81"/>
      <c r="OXV107" s="81"/>
      <c r="OXW107" s="81"/>
      <c r="OXX107" s="81"/>
      <c r="OXY107" s="81"/>
      <c r="OXZ107" s="81"/>
      <c r="OYA107" s="81"/>
      <c r="OYB107" s="81"/>
      <c r="OYC107" s="81"/>
      <c r="OYD107" s="81"/>
      <c r="OYE107" s="81"/>
      <c r="OYF107" s="81"/>
      <c r="OYG107" s="81"/>
      <c r="OYH107" s="81"/>
      <c r="OYI107" s="81"/>
      <c r="OYJ107" s="81"/>
      <c r="OYK107" s="81"/>
      <c r="OYL107" s="81"/>
      <c r="OYM107" s="81"/>
      <c r="OYN107" s="81"/>
      <c r="OYO107" s="81"/>
      <c r="OYP107" s="81"/>
      <c r="OYQ107" s="81"/>
      <c r="OYR107" s="81"/>
      <c r="OYS107" s="81"/>
      <c r="OYT107" s="81"/>
      <c r="OYU107" s="81"/>
      <c r="OYV107" s="81"/>
      <c r="OYW107" s="81"/>
      <c r="OYX107" s="81"/>
      <c r="OYY107" s="81"/>
      <c r="OYZ107" s="81"/>
      <c r="OZA107" s="81"/>
      <c r="OZB107" s="81"/>
      <c r="OZC107" s="81"/>
      <c r="OZD107" s="81"/>
      <c r="OZE107" s="81"/>
      <c r="OZF107" s="81"/>
      <c r="OZG107" s="81"/>
      <c r="OZH107" s="81"/>
      <c r="OZI107" s="81"/>
      <c r="OZJ107" s="81"/>
      <c r="OZK107" s="81"/>
      <c r="OZL107" s="81"/>
      <c r="OZM107" s="81"/>
      <c r="OZN107" s="81"/>
      <c r="OZO107" s="81"/>
      <c r="OZP107" s="81"/>
      <c r="OZQ107" s="81"/>
      <c r="OZR107" s="81"/>
      <c r="OZS107" s="81"/>
      <c r="OZT107" s="81"/>
      <c r="OZU107" s="81"/>
      <c r="OZV107" s="81"/>
      <c r="OZW107" s="81"/>
      <c r="OZX107" s="81"/>
      <c r="OZY107" s="81"/>
      <c r="OZZ107" s="81"/>
      <c r="PAA107" s="81"/>
      <c r="PAB107" s="81"/>
      <c r="PAC107" s="81"/>
      <c r="PAD107" s="81"/>
      <c r="PAE107" s="81"/>
      <c r="PAF107" s="81"/>
      <c r="PAG107" s="81"/>
      <c r="PAH107" s="81"/>
      <c r="PAI107" s="81"/>
      <c r="PAJ107" s="81"/>
      <c r="PAK107" s="81"/>
      <c r="PAL107" s="81"/>
      <c r="PAM107" s="81"/>
      <c r="PAN107" s="81"/>
      <c r="PAO107" s="81"/>
      <c r="PAP107" s="81"/>
      <c r="PAQ107" s="81"/>
      <c r="PAR107" s="81"/>
      <c r="PAS107" s="81"/>
      <c r="PAT107" s="81"/>
      <c r="PAU107" s="81"/>
      <c r="PAV107" s="81"/>
      <c r="PAW107" s="81"/>
      <c r="PAX107" s="81"/>
      <c r="PAY107" s="81"/>
      <c r="PAZ107" s="81"/>
      <c r="PBA107" s="81"/>
      <c r="PBB107" s="81"/>
      <c r="PBC107" s="81"/>
      <c r="PBD107" s="81"/>
      <c r="PBE107" s="81"/>
      <c r="PBF107" s="81"/>
      <c r="PBG107" s="81"/>
      <c r="PBH107" s="81"/>
      <c r="PBI107" s="81"/>
      <c r="PBJ107" s="81"/>
      <c r="PBK107" s="81"/>
      <c r="PBL107" s="81"/>
      <c r="PBM107" s="81"/>
      <c r="PBN107" s="81"/>
      <c r="PBO107" s="81"/>
      <c r="PBP107" s="81"/>
      <c r="PBQ107" s="81"/>
      <c r="PBR107" s="81"/>
      <c r="PBS107" s="81"/>
      <c r="PBT107" s="81"/>
      <c r="PBU107" s="81"/>
      <c r="PBV107" s="81"/>
      <c r="PBW107" s="81"/>
      <c r="PBX107" s="81"/>
      <c r="PBY107" s="81"/>
      <c r="PBZ107" s="81"/>
      <c r="PCA107" s="81"/>
      <c r="PCB107" s="81"/>
      <c r="PCC107" s="81"/>
      <c r="PCD107" s="81"/>
      <c r="PCE107" s="81"/>
      <c r="PCF107" s="81"/>
      <c r="PCG107" s="81"/>
      <c r="PCH107" s="81"/>
      <c r="PCI107" s="81"/>
      <c r="PCJ107" s="81"/>
      <c r="PCK107" s="81"/>
      <c r="PCL107" s="81"/>
      <c r="PCM107" s="81"/>
      <c r="PCN107" s="81"/>
      <c r="PCO107" s="81"/>
      <c r="PCP107" s="81"/>
      <c r="PCQ107" s="81"/>
      <c r="PCR107" s="81"/>
      <c r="PCS107" s="81"/>
      <c r="PCT107" s="81"/>
      <c r="PCU107" s="81"/>
      <c r="PCV107" s="81"/>
      <c r="PCW107" s="81"/>
      <c r="PCX107" s="81"/>
      <c r="PCY107" s="81"/>
      <c r="PCZ107" s="81"/>
      <c r="PDA107" s="81"/>
      <c r="PDB107" s="81"/>
      <c r="PDC107" s="81"/>
      <c r="PDD107" s="81"/>
      <c r="PDE107" s="81"/>
      <c r="PDF107" s="81"/>
      <c r="PDG107" s="81"/>
      <c r="PDH107" s="81"/>
      <c r="PDI107" s="81"/>
      <c r="PDJ107" s="81"/>
      <c r="PDK107" s="81"/>
      <c r="PDL107" s="81"/>
      <c r="PDM107" s="81"/>
      <c r="PDN107" s="81"/>
      <c r="PDO107" s="81"/>
      <c r="PDP107" s="81"/>
      <c r="PDQ107" s="81"/>
      <c r="PDR107" s="81"/>
      <c r="PDS107" s="81"/>
      <c r="PDT107" s="81"/>
      <c r="PDU107" s="81"/>
      <c r="PDV107" s="81"/>
      <c r="PDW107" s="81"/>
      <c r="PDX107" s="81"/>
      <c r="PDY107" s="81"/>
      <c r="PDZ107" s="81"/>
      <c r="PEA107" s="81"/>
      <c r="PEB107" s="81"/>
      <c r="PEC107" s="81"/>
      <c r="PED107" s="81"/>
      <c r="PEE107" s="81"/>
      <c r="PEF107" s="81"/>
      <c r="PEG107" s="81"/>
      <c r="PEH107" s="81"/>
      <c r="PEI107" s="81"/>
      <c r="PEJ107" s="81"/>
      <c r="PEK107" s="81"/>
      <c r="PEL107" s="81"/>
      <c r="PEM107" s="81"/>
      <c r="PEN107" s="81"/>
      <c r="PEO107" s="81"/>
      <c r="PEP107" s="81"/>
      <c r="PEQ107" s="81"/>
      <c r="PER107" s="81"/>
      <c r="PES107" s="81"/>
      <c r="PET107" s="81"/>
      <c r="PEU107" s="81"/>
      <c r="PEV107" s="81"/>
      <c r="PEW107" s="81"/>
      <c r="PEX107" s="81"/>
      <c r="PEY107" s="81"/>
      <c r="PEZ107" s="81"/>
      <c r="PFA107" s="81"/>
      <c r="PFB107" s="81"/>
      <c r="PFC107" s="81"/>
      <c r="PFD107" s="81"/>
      <c r="PFE107" s="81"/>
      <c r="PFF107" s="81"/>
      <c r="PFG107" s="81"/>
      <c r="PFH107" s="81"/>
      <c r="PFI107" s="81"/>
      <c r="PFJ107" s="81"/>
      <c r="PFK107" s="81"/>
      <c r="PFL107" s="81"/>
      <c r="PFM107" s="81"/>
      <c r="PFN107" s="81"/>
      <c r="PFO107" s="81"/>
      <c r="PFP107" s="81"/>
      <c r="PFQ107" s="81"/>
      <c r="PFR107" s="81"/>
      <c r="PFS107" s="81"/>
      <c r="PFT107" s="81"/>
      <c r="PFU107" s="81"/>
      <c r="PFV107" s="81"/>
      <c r="PFW107" s="81"/>
      <c r="PFX107" s="81"/>
      <c r="PFY107" s="81"/>
      <c r="PFZ107" s="81"/>
      <c r="PGA107" s="81"/>
      <c r="PGB107" s="81"/>
      <c r="PGC107" s="81"/>
      <c r="PGD107" s="81"/>
      <c r="PGE107" s="81"/>
      <c r="PGF107" s="81"/>
      <c r="PGG107" s="81"/>
      <c r="PGH107" s="81"/>
      <c r="PGI107" s="81"/>
      <c r="PGJ107" s="81"/>
      <c r="PGK107" s="81"/>
      <c r="PGL107" s="81"/>
      <c r="PGM107" s="81"/>
      <c r="PGN107" s="81"/>
      <c r="PGO107" s="81"/>
      <c r="PGP107" s="81"/>
      <c r="PGQ107" s="81"/>
      <c r="PGR107" s="81"/>
      <c r="PGS107" s="81"/>
      <c r="PGT107" s="81"/>
      <c r="PGU107" s="81"/>
      <c r="PGV107" s="81"/>
      <c r="PGW107" s="81"/>
      <c r="PGX107" s="81"/>
      <c r="PGY107" s="81"/>
      <c r="PGZ107" s="81"/>
      <c r="PHA107" s="81"/>
      <c r="PHB107" s="81"/>
      <c r="PHC107" s="81"/>
      <c r="PHD107" s="81"/>
      <c r="PHE107" s="81"/>
      <c r="PHF107" s="81"/>
      <c r="PHG107" s="81"/>
      <c r="PHH107" s="81"/>
      <c r="PHI107" s="81"/>
      <c r="PHJ107" s="81"/>
      <c r="PHK107" s="81"/>
      <c r="PHL107" s="81"/>
      <c r="PHM107" s="81"/>
      <c r="PHN107" s="81"/>
      <c r="PHO107" s="81"/>
      <c r="PHP107" s="81"/>
      <c r="PHQ107" s="81"/>
      <c r="PHR107" s="81"/>
      <c r="PHS107" s="81"/>
      <c r="PHT107" s="81"/>
      <c r="PHU107" s="81"/>
      <c r="PHV107" s="81"/>
      <c r="PHW107" s="81"/>
      <c r="PHX107" s="81"/>
      <c r="PHY107" s="81"/>
      <c r="PHZ107" s="81"/>
      <c r="PIA107" s="81"/>
      <c r="PIB107" s="81"/>
      <c r="PIC107" s="81"/>
      <c r="PID107" s="81"/>
      <c r="PIE107" s="81"/>
      <c r="PIF107" s="81"/>
      <c r="PIG107" s="81"/>
      <c r="PIH107" s="81"/>
      <c r="PII107" s="81"/>
      <c r="PIJ107" s="81"/>
      <c r="PIK107" s="81"/>
      <c r="PIL107" s="81"/>
      <c r="PIM107" s="81"/>
      <c r="PIN107" s="81"/>
      <c r="PIO107" s="81"/>
      <c r="PIP107" s="81"/>
      <c r="PIQ107" s="81"/>
      <c r="PIR107" s="81"/>
      <c r="PIS107" s="81"/>
      <c r="PIT107" s="81"/>
      <c r="PIU107" s="81"/>
      <c r="PIV107" s="81"/>
      <c r="PIW107" s="81"/>
      <c r="PIX107" s="81"/>
      <c r="PIY107" s="81"/>
      <c r="PIZ107" s="81"/>
      <c r="PJA107" s="81"/>
      <c r="PJB107" s="81"/>
      <c r="PJC107" s="81"/>
      <c r="PJD107" s="81"/>
      <c r="PJE107" s="81"/>
      <c r="PJF107" s="81"/>
      <c r="PJG107" s="81"/>
      <c r="PJH107" s="81"/>
      <c r="PJI107" s="81"/>
      <c r="PJJ107" s="81"/>
      <c r="PJK107" s="81"/>
      <c r="PJL107" s="81"/>
      <c r="PJM107" s="81"/>
      <c r="PJN107" s="81"/>
      <c r="PJO107" s="81"/>
      <c r="PJP107" s="81"/>
      <c r="PJQ107" s="81"/>
      <c r="PJR107" s="81"/>
      <c r="PJS107" s="81"/>
      <c r="PJT107" s="81"/>
      <c r="PJU107" s="81"/>
      <c r="PJV107" s="81"/>
      <c r="PJW107" s="81"/>
      <c r="PJX107" s="81"/>
      <c r="PJY107" s="81"/>
      <c r="PJZ107" s="81"/>
      <c r="PKA107" s="81"/>
      <c r="PKB107" s="81"/>
      <c r="PKC107" s="81"/>
      <c r="PKD107" s="81"/>
      <c r="PKE107" s="81"/>
      <c r="PKF107" s="81"/>
      <c r="PKG107" s="81"/>
      <c r="PKH107" s="81"/>
      <c r="PKI107" s="81"/>
      <c r="PKJ107" s="81"/>
      <c r="PKK107" s="81"/>
      <c r="PKL107" s="81"/>
      <c r="PKM107" s="81"/>
      <c r="PKN107" s="81"/>
      <c r="PKO107" s="81"/>
      <c r="PKP107" s="81"/>
      <c r="PKQ107" s="81"/>
      <c r="PKR107" s="81"/>
      <c r="PKS107" s="81"/>
      <c r="PKT107" s="81"/>
      <c r="PKU107" s="81"/>
      <c r="PKV107" s="81"/>
      <c r="PKW107" s="81"/>
      <c r="PKX107" s="81"/>
      <c r="PKY107" s="81"/>
      <c r="PKZ107" s="81"/>
      <c r="PLA107" s="81"/>
      <c r="PLB107" s="81"/>
      <c r="PLC107" s="81"/>
      <c r="PLD107" s="81"/>
      <c r="PLE107" s="81"/>
      <c r="PLF107" s="81"/>
      <c r="PLG107" s="81"/>
      <c r="PLH107" s="81"/>
      <c r="PLI107" s="81"/>
      <c r="PLJ107" s="81"/>
      <c r="PLK107" s="81"/>
      <c r="PLL107" s="81"/>
      <c r="PLM107" s="81"/>
      <c r="PLN107" s="81"/>
      <c r="PLO107" s="81"/>
      <c r="PLP107" s="81"/>
      <c r="PLQ107" s="81"/>
      <c r="PLR107" s="81"/>
      <c r="PLS107" s="81"/>
      <c r="PLT107" s="81"/>
      <c r="PLU107" s="81"/>
      <c r="PLV107" s="81"/>
      <c r="PLW107" s="81"/>
      <c r="PLX107" s="81"/>
      <c r="PLY107" s="81"/>
      <c r="PLZ107" s="81"/>
      <c r="PMA107" s="81"/>
      <c r="PMB107" s="81"/>
      <c r="PMC107" s="81"/>
      <c r="PMD107" s="81"/>
      <c r="PME107" s="81"/>
      <c r="PMF107" s="81"/>
      <c r="PMG107" s="81"/>
      <c r="PMH107" s="81"/>
      <c r="PMI107" s="81"/>
      <c r="PMJ107" s="81"/>
      <c r="PMK107" s="81"/>
      <c r="PML107" s="81"/>
      <c r="PMM107" s="81"/>
      <c r="PMN107" s="81"/>
      <c r="PMO107" s="81"/>
      <c r="PMP107" s="81"/>
      <c r="PMQ107" s="81"/>
      <c r="PMR107" s="81"/>
      <c r="PMS107" s="81"/>
      <c r="PMT107" s="81"/>
      <c r="PMU107" s="81"/>
      <c r="PMV107" s="81"/>
      <c r="PMW107" s="81"/>
      <c r="PMX107" s="81"/>
      <c r="PMY107" s="81"/>
      <c r="PMZ107" s="81"/>
      <c r="PNA107" s="81"/>
      <c r="PNB107" s="81"/>
      <c r="PNC107" s="81"/>
      <c r="PND107" s="81"/>
      <c r="PNE107" s="81"/>
      <c r="PNF107" s="81"/>
      <c r="PNG107" s="81"/>
      <c r="PNH107" s="81"/>
      <c r="PNI107" s="81"/>
      <c r="PNJ107" s="81"/>
      <c r="PNK107" s="81"/>
      <c r="PNL107" s="81"/>
      <c r="PNM107" s="81"/>
      <c r="PNN107" s="81"/>
      <c r="PNO107" s="81"/>
      <c r="PNP107" s="81"/>
      <c r="PNQ107" s="81"/>
      <c r="PNR107" s="81"/>
      <c r="PNS107" s="81"/>
      <c r="PNT107" s="81"/>
      <c r="PNU107" s="81"/>
      <c r="PNV107" s="81"/>
      <c r="PNW107" s="81"/>
      <c r="PNX107" s="81"/>
      <c r="PNY107" s="81"/>
      <c r="PNZ107" s="81"/>
      <c r="POA107" s="81"/>
      <c r="POB107" s="81"/>
      <c r="POC107" s="81"/>
      <c r="POD107" s="81"/>
      <c r="POE107" s="81"/>
      <c r="POF107" s="81"/>
      <c r="POG107" s="81"/>
      <c r="POH107" s="81"/>
      <c r="POI107" s="81"/>
      <c r="POJ107" s="81"/>
      <c r="POK107" s="81"/>
      <c r="POL107" s="81"/>
      <c r="POM107" s="81"/>
      <c r="PON107" s="81"/>
      <c r="POO107" s="81"/>
      <c r="POP107" s="81"/>
      <c r="POQ107" s="81"/>
      <c r="POR107" s="81"/>
      <c r="POS107" s="81"/>
      <c r="POT107" s="81"/>
      <c r="POU107" s="81"/>
      <c r="POV107" s="81"/>
      <c r="POW107" s="81"/>
      <c r="POX107" s="81"/>
      <c r="POY107" s="81"/>
      <c r="POZ107" s="81"/>
      <c r="PPA107" s="81"/>
      <c r="PPB107" s="81"/>
      <c r="PPC107" s="81"/>
      <c r="PPD107" s="81"/>
      <c r="PPE107" s="81"/>
      <c r="PPF107" s="81"/>
      <c r="PPG107" s="81"/>
      <c r="PPH107" s="81"/>
      <c r="PPI107" s="81"/>
      <c r="PPJ107" s="81"/>
      <c r="PPK107" s="81"/>
      <c r="PPL107" s="81"/>
      <c r="PPM107" s="81"/>
      <c r="PPN107" s="81"/>
      <c r="PPO107" s="81"/>
      <c r="PPP107" s="81"/>
      <c r="PPQ107" s="81"/>
      <c r="PPR107" s="81"/>
      <c r="PPS107" s="81"/>
      <c r="PPT107" s="81"/>
      <c r="PPU107" s="81"/>
      <c r="PPV107" s="81"/>
      <c r="PPW107" s="81"/>
      <c r="PPX107" s="81"/>
      <c r="PPY107" s="81"/>
      <c r="PPZ107" s="81"/>
      <c r="PQA107" s="81"/>
      <c r="PQB107" s="81"/>
      <c r="PQC107" s="81"/>
      <c r="PQD107" s="81"/>
      <c r="PQE107" s="81"/>
      <c r="PQF107" s="81"/>
      <c r="PQG107" s="81"/>
      <c r="PQH107" s="81"/>
      <c r="PQI107" s="81"/>
      <c r="PQJ107" s="81"/>
      <c r="PQK107" s="81"/>
      <c r="PQL107" s="81"/>
      <c r="PQM107" s="81"/>
      <c r="PQN107" s="81"/>
      <c r="PQO107" s="81"/>
      <c r="PQP107" s="81"/>
      <c r="PQQ107" s="81"/>
      <c r="PQR107" s="81"/>
      <c r="PQS107" s="81"/>
      <c r="PQT107" s="81"/>
      <c r="PQU107" s="81"/>
      <c r="PQV107" s="81"/>
      <c r="PQW107" s="81"/>
      <c r="PQX107" s="81"/>
      <c r="PQY107" s="81"/>
      <c r="PQZ107" s="81"/>
      <c r="PRA107" s="81"/>
      <c r="PRB107" s="81"/>
      <c r="PRC107" s="81"/>
      <c r="PRD107" s="81"/>
      <c r="PRE107" s="81"/>
      <c r="PRF107" s="81"/>
      <c r="PRG107" s="81"/>
      <c r="PRH107" s="81"/>
      <c r="PRI107" s="81"/>
      <c r="PRJ107" s="81"/>
      <c r="PRK107" s="81"/>
      <c r="PRL107" s="81"/>
      <c r="PRM107" s="81"/>
      <c r="PRN107" s="81"/>
      <c r="PRO107" s="81"/>
      <c r="PRP107" s="81"/>
      <c r="PRQ107" s="81"/>
      <c r="PRR107" s="81"/>
      <c r="PRS107" s="81"/>
      <c r="PRT107" s="81"/>
      <c r="PRU107" s="81"/>
      <c r="PRV107" s="81"/>
      <c r="PRW107" s="81"/>
      <c r="PRX107" s="81"/>
      <c r="PRY107" s="81"/>
      <c r="PRZ107" s="81"/>
      <c r="PSA107" s="81"/>
      <c r="PSB107" s="81"/>
      <c r="PSC107" s="81"/>
      <c r="PSD107" s="81"/>
      <c r="PSE107" s="81"/>
      <c r="PSF107" s="81"/>
      <c r="PSG107" s="81"/>
      <c r="PSH107" s="81"/>
      <c r="PSI107" s="81"/>
      <c r="PSJ107" s="81"/>
      <c r="PSK107" s="81"/>
      <c r="PSL107" s="81"/>
      <c r="PSM107" s="81"/>
      <c r="PSN107" s="81"/>
      <c r="PSO107" s="81"/>
      <c r="PSP107" s="81"/>
      <c r="PSQ107" s="81"/>
      <c r="PSR107" s="81"/>
      <c r="PSS107" s="81"/>
      <c r="PST107" s="81"/>
      <c r="PSU107" s="81"/>
      <c r="PSV107" s="81"/>
      <c r="PSW107" s="81"/>
      <c r="PSX107" s="81"/>
      <c r="PSY107" s="81"/>
      <c r="PSZ107" s="81"/>
      <c r="PTA107" s="81"/>
      <c r="PTB107" s="81"/>
      <c r="PTC107" s="81"/>
      <c r="PTD107" s="81"/>
      <c r="PTE107" s="81"/>
      <c r="PTF107" s="81"/>
      <c r="PTG107" s="81"/>
      <c r="PTH107" s="81"/>
      <c r="PTI107" s="81"/>
      <c r="PTJ107" s="81"/>
      <c r="PTK107" s="81"/>
      <c r="PTL107" s="81"/>
      <c r="PTM107" s="81"/>
      <c r="PTN107" s="81"/>
      <c r="PTO107" s="81"/>
      <c r="PTP107" s="81"/>
      <c r="PTQ107" s="81"/>
      <c r="PTR107" s="81"/>
      <c r="PTS107" s="81"/>
      <c r="PTT107" s="81"/>
      <c r="PTU107" s="81"/>
      <c r="PTV107" s="81"/>
      <c r="PTW107" s="81"/>
      <c r="PTX107" s="81"/>
      <c r="PTY107" s="81"/>
      <c r="PTZ107" s="81"/>
      <c r="PUA107" s="81"/>
      <c r="PUB107" s="81"/>
      <c r="PUC107" s="81"/>
      <c r="PUD107" s="81"/>
      <c r="PUE107" s="81"/>
      <c r="PUF107" s="81"/>
      <c r="PUG107" s="81"/>
      <c r="PUH107" s="81"/>
      <c r="PUI107" s="81"/>
      <c r="PUJ107" s="81"/>
      <c r="PUK107" s="81"/>
      <c r="PUL107" s="81"/>
      <c r="PUM107" s="81"/>
      <c r="PUN107" s="81"/>
      <c r="PUO107" s="81"/>
      <c r="PUP107" s="81"/>
      <c r="PUQ107" s="81"/>
      <c r="PUR107" s="81"/>
      <c r="PUS107" s="81"/>
      <c r="PUT107" s="81"/>
      <c r="PUU107" s="81"/>
      <c r="PUV107" s="81"/>
      <c r="PUW107" s="81"/>
      <c r="PUX107" s="81"/>
      <c r="PUY107" s="81"/>
      <c r="PUZ107" s="81"/>
      <c r="PVA107" s="81"/>
      <c r="PVB107" s="81"/>
      <c r="PVC107" s="81"/>
      <c r="PVD107" s="81"/>
      <c r="PVE107" s="81"/>
      <c r="PVF107" s="81"/>
      <c r="PVG107" s="81"/>
      <c r="PVH107" s="81"/>
      <c r="PVI107" s="81"/>
      <c r="PVJ107" s="81"/>
      <c r="PVK107" s="81"/>
      <c r="PVL107" s="81"/>
      <c r="PVM107" s="81"/>
      <c r="PVN107" s="81"/>
      <c r="PVO107" s="81"/>
      <c r="PVP107" s="81"/>
      <c r="PVQ107" s="81"/>
      <c r="PVR107" s="81"/>
      <c r="PVS107" s="81"/>
      <c r="PVT107" s="81"/>
      <c r="PVU107" s="81"/>
      <c r="PVV107" s="81"/>
      <c r="PVW107" s="81"/>
      <c r="PVX107" s="81"/>
      <c r="PVY107" s="81"/>
      <c r="PVZ107" s="81"/>
      <c r="PWA107" s="81"/>
      <c r="PWB107" s="81"/>
      <c r="PWC107" s="81"/>
      <c r="PWD107" s="81"/>
      <c r="PWE107" s="81"/>
      <c r="PWF107" s="81"/>
      <c r="PWG107" s="81"/>
      <c r="PWH107" s="81"/>
      <c r="PWI107" s="81"/>
      <c r="PWJ107" s="81"/>
      <c r="PWK107" s="81"/>
      <c r="PWL107" s="81"/>
      <c r="PWM107" s="81"/>
      <c r="PWN107" s="81"/>
      <c r="PWO107" s="81"/>
      <c r="PWP107" s="81"/>
      <c r="PWQ107" s="81"/>
      <c r="PWR107" s="81"/>
      <c r="PWS107" s="81"/>
      <c r="PWT107" s="81"/>
      <c r="PWU107" s="81"/>
      <c r="PWV107" s="81"/>
      <c r="PWW107" s="81"/>
      <c r="PWX107" s="81"/>
      <c r="PWY107" s="81"/>
      <c r="PWZ107" s="81"/>
      <c r="PXA107" s="81"/>
      <c r="PXB107" s="81"/>
      <c r="PXC107" s="81"/>
      <c r="PXD107" s="81"/>
      <c r="PXE107" s="81"/>
      <c r="PXF107" s="81"/>
      <c r="PXG107" s="81"/>
      <c r="PXH107" s="81"/>
      <c r="PXI107" s="81"/>
      <c r="PXJ107" s="81"/>
      <c r="PXK107" s="81"/>
      <c r="PXL107" s="81"/>
      <c r="PXM107" s="81"/>
      <c r="PXN107" s="81"/>
      <c r="PXO107" s="81"/>
      <c r="PXP107" s="81"/>
      <c r="PXQ107" s="81"/>
      <c r="PXR107" s="81"/>
      <c r="PXS107" s="81"/>
      <c r="PXT107" s="81"/>
      <c r="PXU107" s="81"/>
      <c r="PXV107" s="81"/>
      <c r="PXW107" s="81"/>
      <c r="PXX107" s="81"/>
      <c r="PXY107" s="81"/>
      <c r="PXZ107" s="81"/>
      <c r="PYA107" s="81"/>
      <c r="PYB107" s="81"/>
      <c r="PYC107" s="81"/>
      <c r="PYD107" s="81"/>
      <c r="PYE107" s="81"/>
      <c r="PYF107" s="81"/>
      <c r="PYG107" s="81"/>
      <c r="PYH107" s="81"/>
      <c r="PYI107" s="81"/>
      <c r="PYJ107" s="81"/>
      <c r="PYK107" s="81"/>
      <c r="PYL107" s="81"/>
      <c r="PYM107" s="81"/>
      <c r="PYN107" s="81"/>
      <c r="PYO107" s="81"/>
      <c r="PYP107" s="81"/>
      <c r="PYQ107" s="81"/>
      <c r="PYR107" s="81"/>
      <c r="PYS107" s="81"/>
      <c r="PYT107" s="81"/>
      <c r="PYU107" s="81"/>
      <c r="PYV107" s="81"/>
      <c r="PYW107" s="81"/>
      <c r="PYX107" s="81"/>
      <c r="PYY107" s="81"/>
      <c r="PYZ107" s="81"/>
      <c r="PZA107" s="81"/>
      <c r="PZB107" s="81"/>
      <c r="PZC107" s="81"/>
      <c r="PZD107" s="81"/>
      <c r="PZE107" s="81"/>
      <c r="PZF107" s="81"/>
      <c r="PZG107" s="81"/>
      <c r="PZH107" s="81"/>
      <c r="PZI107" s="81"/>
      <c r="PZJ107" s="81"/>
      <c r="PZK107" s="81"/>
      <c r="PZL107" s="81"/>
      <c r="PZM107" s="81"/>
      <c r="PZN107" s="81"/>
      <c r="PZO107" s="81"/>
      <c r="PZP107" s="81"/>
      <c r="PZQ107" s="81"/>
      <c r="PZR107" s="81"/>
      <c r="PZS107" s="81"/>
      <c r="PZT107" s="81"/>
      <c r="PZU107" s="81"/>
      <c r="PZV107" s="81"/>
      <c r="PZW107" s="81"/>
      <c r="PZX107" s="81"/>
      <c r="PZY107" s="81"/>
      <c r="PZZ107" s="81"/>
      <c r="QAA107" s="81"/>
      <c r="QAB107" s="81"/>
      <c r="QAC107" s="81"/>
      <c r="QAD107" s="81"/>
      <c r="QAE107" s="81"/>
      <c r="QAF107" s="81"/>
      <c r="QAG107" s="81"/>
      <c r="QAH107" s="81"/>
      <c r="QAI107" s="81"/>
      <c r="QAJ107" s="81"/>
      <c r="QAK107" s="81"/>
      <c r="QAL107" s="81"/>
      <c r="QAM107" s="81"/>
      <c r="QAN107" s="81"/>
      <c r="QAO107" s="81"/>
      <c r="QAP107" s="81"/>
      <c r="QAQ107" s="81"/>
      <c r="QAR107" s="81"/>
      <c r="QAS107" s="81"/>
      <c r="QAT107" s="81"/>
      <c r="QAU107" s="81"/>
      <c r="QAV107" s="81"/>
      <c r="QAW107" s="81"/>
      <c r="QAX107" s="81"/>
      <c r="QAY107" s="81"/>
      <c r="QAZ107" s="81"/>
      <c r="QBA107" s="81"/>
      <c r="QBB107" s="81"/>
      <c r="QBC107" s="81"/>
      <c r="QBD107" s="81"/>
      <c r="QBE107" s="81"/>
      <c r="QBF107" s="81"/>
      <c r="QBG107" s="81"/>
      <c r="QBH107" s="81"/>
      <c r="QBI107" s="81"/>
      <c r="QBJ107" s="81"/>
      <c r="QBK107" s="81"/>
      <c r="QBL107" s="81"/>
      <c r="QBM107" s="81"/>
      <c r="QBN107" s="81"/>
      <c r="QBO107" s="81"/>
      <c r="QBP107" s="81"/>
      <c r="QBQ107" s="81"/>
      <c r="QBR107" s="81"/>
      <c r="QBS107" s="81"/>
      <c r="QBT107" s="81"/>
      <c r="QBU107" s="81"/>
      <c r="QBV107" s="81"/>
      <c r="QBW107" s="81"/>
      <c r="QBX107" s="81"/>
      <c r="QBY107" s="81"/>
      <c r="QBZ107" s="81"/>
      <c r="QCA107" s="81"/>
      <c r="QCB107" s="81"/>
      <c r="QCC107" s="81"/>
      <c r="QCD107" s="81"/>
      <c r="QCE107" s="81"/>
      <c r="QCF107" s="81"/>
      <c r="QCG107" s="81"/>
      <c r="QCH107" s="81"/>
      <c r="QCI107" s="81"/>
      <c r="QCJ107" s="81"/>
      <c r="QCK107" s="81"/>
      <c r="QCL107" s="81"/>
      <c r="QCM107" s="81"/>
      <c r="QCN107" s="81"/>
      <c r="QCO107" s="81"/>
      <c r="QCP107" s="81"/>
      <c r="QCQ107" s="81"/>
      <c r="QCR107" s="81"/>
      <c r="QCS107" s="81"/>
      <c r="QCT107" s="81"/>
      <c r="QCU107" s="81"/>
      <c r="QCV107" s="81"/>
      <c r="QCW107" s="81"/>
      <c r="QCX107" s="81"/>
      <c r="QCY107" s="81"/>
      <c r="QCZ107" s="81"/>
      <c r="QDA107" s="81"/>
      <c r="QDB107" s="81"/>
      <c r="QDC107" s="81"/>
      <c r="QDD107" s="81"/>
      <c r="QDE107" s="81"/>
      <c r="QDF107" s="81"/>
      <c r="QDG107" s="81"/>
      <c r="QDH107" s="81"/>
      <c r="QDI107" s="81"/>
      <c r="QDJ107" s="81"/>
      <c r="QDK107" s="81"/>
      <c r="QDL107" s="81"/>
      <c r="QDM107" s="81"/>
      <c r="QDN107" s="81"/>
      <c r="QDO107" s="81"/>
      <c r="QDP107" s="81"/>
      <c r="QDQ107" s="81"/>
      <c r="QDR107" s="81"/>
      <c r="QDS107" s="81"/>
      <c r="QDT107" s="81"/>
      <c r="QDU107" s="81"/>
      <c r="QDV107" s="81"/>
      <c r="QDW107" s="81"/>
      <c r="QDX107" s="81"/>
      <c r="QDY107" s="81"/>
      <c r="QDZ107" s="81"/>
      <c r="QEA107" s="81"/>
      <c r="QEB107" s="81"/>
      <c r="QEC107" s="81"/>
      <c r="QED107" s="81"/>
      <c r="QEE107" s="81"/>
      <c r="QEF107" s="81"/>
      <c r="QEG107" s="81"/>
      <c r="QEH107" s="81"/>
      <c r="QEI107" s="81"/>
      <c r="QEJ107" s="81"/>
      <c r="QEK107" s="81"/>
      <c r="QEL107" s="81"/>
      <c r="QEM107" s="81"/>
      <c r="QEN107" s="81"/>
      <c r="QEO107" s="81"/>
      <c r="QEP107" s="81"/>
      <c r="QEQ107" s="81"/>
      <c r="QER107" s="81"/>
      <c r="QES107" s="81"/>
      <c r="QET107" s="81"/>
      <c r="QEU107" s="81"/>
      <c r="QEV107" s="81"/>
      <c r="QEW107" s="81"/>
      <c r="QEX107" s="81"/>
      <c r="QEY107" s="81"/>
      <c r="QEZ107" s="81"/>
      <c r="QFA107" s="81"/>
      <c r="QFB107" s="81"/>
      <c r="QFC107" s="81"/>
      <c r="QFD107" s="81"/>
      <c r="QFE107" s="81"/>
      <c r="QFF107" s="81"/>
      <c r="QFG107" s="81"/>
      <c r="QFH107" s="81"/>
      <c r="QFI107" s="81"/>
      <c r="QFJ107" s="81"/>
      <c r="QFK107" s="81"/>
      <c r="QFL107" s="81"/>
      <c r="QFM107" s="81"/>
      <c r="QFN107" s="81"/>
      <c r="QFO107" s="81"/>
      <c r="QFP107" s="81"/>
      <c r="QFQ107" s="81"/>
      <c r="QFR107" s="81"/>
      <c r="QFS107" s="81"/>
      <c r="QFT107" s="81"/>
      <c r="QFU107" s="81"/>
      <c r="QFV107" s="81"/>
      <c r="QFW107" s="81"/>
      <c r="QFX107" s="81"/>
      <c r="QFY107" s="81"/>
      <c r="QFZ107" s="81"/>
      <c r="QGA107" s="81"/>
      <c r="QGB107" s="81"/>
      <c r="QGC107" s="81"/>
      <c r="QGD107" s="81"/>
      <c r="QGE107" s="81"/>
      <c r="QGF107" s="81"/>
      <c r="QGG107" s="81"/>
      <c r="QGH107" s="81"/>
      <c r="QGI107" s="81"/>
      <c r="QGJ107" s="81"/>
      <c r="QGK107" s="81"/>
      <c r="QGL107" s="81"/>
      <c r="QGM107" s="81"/>
      <c r="QGN107" s="81"/>
      <c r="QGO107" s="81"/>
      <c r="QGP107" s="81"/>
      <c r="QGQ107" s="81"/>
      <c r="QGR107" s="81"/>
      <c r="QGS107" s="81"/>
      <c r="QGT107" s="81"/>
      <c r="QGU107" s="81"/>
      <c r="QGV107" s="81"/>
      <c r="QGW107" s="81"/>
      <c r="QGX107" s="81"/>
      <c r="QGY107" s="81"/>
      <c r="QGZ107" s="81"/>
      <c r="QHA107" s="81"/>
      <c r="QHB107" s="81"/>
      <c r="QHC107" s="81"/>
      <c r="QHD107" s="81"/>
      <c r="QHE107" s="81"/>
      <c r="QHF107" s="81"/>
      <c r="QHG107" s="81"/>
      <c r="QHH107" s="81"/>
      <c r="QHI107" s="81"/>
      <c r="QHJ107" s="81"/>
      <c r="QHK107" s="81"/>
      <c r="QHL107" s="81"/>
      <c r="QHM107" s="81"/>
      <c r="QHN107" s="81"/>
      <c r="QHO107" s="81"/>
      <c r="QHP107" s="81"/>
      <c r="QHQ107" s="81"/>
      <c r="QHR107" s="81"/>
      <c r="QHS107" s="81"/>
      <c r="QHT107" s="81"/>
      <c r="QHU107" s="81"/>
      <c r="QHV107" s="81"/>
      <c r="QHW107" s="81"/>
      <c r="QHX107" s="81"/>
      <c r="QHY107" s="81"/>
      <c r="QHZ107" s="81"/>
      <c r="QIA107" s="81"/>
      <c r="QIB107" s="81"/>
      <c r="QIC107" s="81"/>
      <c r="QID107" s="81"/>
      <c r="QIE107" s="81"/>
      <c r="QIF107" s="81"/>
      <c r="QIG107" s="81"/>
      <c r="QIH107" s="81"/>
      <c r="QII107" s="81"/>
      <c r="QIJ107" s="81"/>
      <c r="QIK107" s="81"/>
      <c r="QIL107" s="81"/>
      <c r="QIM107" s="81"/>
      <c r="QIN107" s="81"/>
      <c r="QIO107" s="81"/>
      <c r="QIP107" s="81"/>
      <c r="QIQ107" s="81"/>
      <c r="QIR107" s="81"/>
      <c r="QIS107" s="81"/>
      <c r="QIT107" s="81"/>
      <c r="QIU107" s="81"/>
      <c r="QIV107" s="81"/>
      <c r="QIW107" s="81"/>
      <c r="QIX107" s="81"/>
      <c r="QIY107" s="81"/>
      <c r="QIZ107" s="81"/>
      <c r="QJA107" s="81"/>
      <c r="QJB107" s="81"/>
      <c r="QJC107" s="81"/>
      <c r="QJD107" s="81"/>
      <c r="QJE107" s="81"/>
      <c r="QJF107" s="81"/>
      <c r="QJG107" s="81"/>
      <c r="QJH107" s="81"/>
      <c r="QJI107" s="81"/>
      <c r="QJJ107" s="81"/>
      <c r="QJK107" s="81"/>
      <c r="QJL107" s="81"/>
      <c r="QJM107" s="81"/>
      <c r="QJN107" s="81"/>
      <c r="QJO107" s="81"/>
      <c r="QJP107" s="81"/>
      <c r="QJQ107" s="81"/>
      <c r="QJR107" s="81"/>
      <c r="QJS107" s="81"/>
      <c r="QJT107" s="81"/>
      <c r="QJU107" s="81"/>
      <c r="QJV107" s="81"/>
      <c r="QJW107" s="81"/>
      <c r="QJX107" s="81"/>
      <c r="QJY107" s="81"/>
      <c r="QJZ107" s="81"/>
      <c r="QKA107" s="81"/>
      <c r="QKB107" s="81"/>
      <c r="QKC107" s="81"/>
      <c r="QKD107" s="81"/>
      <c r="QKE107" s="81"/>
      <c r="QKF107" s="81"/>
      <c r="QKG107" s="81"/>
      <c r="QKH107" s="81"/>
      <c r="QKI107" s="81"/>
      <c r="QKJ107" s="81"/>
      <c r="QKK107" s="81"/>
      <c r="QKL107" s="81"/>
      <c r="QKM107" s="81"/>
      <c r="QKN107" s="81"/>
      <c r="QKO107" s="81"/>
      <c r="QKP107" s="81"/>
      <c r="QKQ107" s="81"/>
      <c r="QKR107" s="81"/>
      <c r="QKS107" s="81"/>
      <c r="QKT107" s="81"/>
      <c r="QKU107" s="81"/>
      <c r="QKV107" s="81"/>
      <c r="QKW107" s="81"/>
      <c r="QKX107" s="81"/>
      <c r="QKY107" s="81"/>
      <c r="QKZ107" s="81"/>
      <c r="QLA107" s="81"/>
      <c r="QLB107" s="81"/>
      <c r="QLC107" s="81"/>
      <c r="QLD107" s="81"/>
      <c r="QLE107" s="81"/>
      <c r="QLF107" s="81"/>
      <c r="QLG107" s="81"/>
      <c r="QLH107" s="81"/>
      <c r="QLI107" s="81"/>
      <c r="QLJ107" s="81"/>
      <c r="QLK107" s="81"/>
      <c r="QLL107" s="81"/>
      <c r="QLM107" s="81"/>
      <c r="QLN107" s="81"/>
      <c r="QLO107" s="81"/>
      <c r="QLP107" s="81"/>
      <c r="QLQ107" s="81"/>
      <c r="QLR107" s="81"/>
      <c r="QLS107" s="81"/>
      <c r="QLT107" s="81"/>
      <c r="QLU107" s="81"/>
      <c r="QLV107" s="81"/>
      <c r="QLW107" s="81"/>
      <c r="QLX107" s="81"/>
      <c r="QLY107" s="81"/>
      <c r="QLZ107" s="81"/>
      <c r="QMA107" s="81"/>
      <c r="QMB107" s="81"/>
      <c r="QMC107" s="81"/>
      <c r="QMD107" s="81"/>
      <c r="QME107" s="81"/>
      <c r="QMF107" s="81"/>
      <c r="QMG107" s="81"/>
      <c r="QMH107" s="81"/>
      <c r="QMI107" s="81"/>
      <c r="QMJ107" s="81"/>
      <c r="QMK107" s="81"/>
      <c r="QML107" s="81"/>
      <c r="QMM107" s="81"/>
      <c r="QMN107" s="81"/>
      <c r="QMO107" s="81"/>
      <c r="QMP107" s="81"/>
      <c r="QMQ107" s="81"/>
      <c r="QMR107" s="81"/>
      <c r="QMS107" s="81"/>
      <c r="QMT107" s="81"/>
      <c r="QMU107" s="81"/>
      <c r="QMV107" s="81"/>
      <c r="QMW107" s="81"/>
      <c r="QMX107" s="81"/>
      <c r="QMY107" s="81"/>
      <c r="QMZ107" s="81"/>
      <c r="QNA107" s="81"/>
      <c r="QNB107" s="81"/>
      <c r="QNC107" s="81"/>
      <c r="QND107" s="81"/>
      <c r="QNE107" s="81"/>
      <c r="QNF107" s="81"/>
      <c r="QNG107" s="81"/>
      <c r="QNH107" s="81"/>
      <c r="QNI107" s="81"/>
      <c r="QNJ107" s="81"/>
      <c r="QNK107" s="81"/>
      <c r="QNL107" s="81"/>
      <c r="QNM107" s="81"/>
      <c r="QNN107" s="81"/>
      <c r="QNO107" s="81"/>
      <c r="QNP107" s="81"/>
      <c r="QNQ107" s="81"/>
      <c r="QNR107" s="81"/>
      <c r="QNS107" s="81"/>
      <c r="QNT107" s="81"/>
      <c r="QNU107" s="81"/>
      <c r="QNV107" s="81"/>
      <c r="QNW107" s="81"/>
      <c r="QNX107" s="81"/>
      <c r="QNY107" s="81"/>
      <c r="QNZ107" s="81"/>
      <c r="QOA107" s="81"/>
      <c r="QOB107" s="81"/>
      <c r="QOC107" s="81"/>
      <c r="QOD107" s="81"/>
      <c r="QOE107" s="81"/>
      <c r="QOF107" s="81"/>
      <c r="QOG107" s="81"/>
      <c r="QOH107" s="81"/>
      <c r="QOI107" s="81"/>
      <c r="QOJ107" s="81"/>
      <c r="QOK107" s="81"/>
      <c r="QOL107" s="81"/>
      <c r="QOM107" s="81"/>
      <c r="QON107" s="81"/>
      <c r="QOO107" s="81"/>
      <c r="QOP107" s="81"/>
      <c r="QOQ107" s="81"/>
      <c r="QOR107" s="81"/>
      <c r="QOS107" s="81"/>
      <c r="QOT107" s="81"/>
      <c r="QOU107" s="81"/>
      <c r="QOV107" s="81"/>
      <c r="QOW107" s="81"/>
      <c r="QOX107" s="81"/>
      <c r="QOY107" s="81"/>
      <c r="QOZ107" s="81"/>
      <c r="QPA107" s="81"/>
      <c r="QPB107" s="81"/>
      <c r="QPC107" s="81"/>
      <c r="QPD107" s="81"/>
      <c r="QPE107" s="81"/>
      <c r="QPF107" s="81"/>
      <c r="QPG107" s="81"/>
      <c r="QPH107" s="81"/>
      <c r="QPI107" s="81"/>
      <c r="QPJ107" s="81"/>
      <c r="QPK107" s="81"/>
      <c r="QPL107" s="81"/>
      <c r="QPM107" s="81"/>
      <c r="QPN107" s="81"/>
      <c r="QPO107" s="81"/>
      <c r="QPP107" s="81"/>
      <c r="QPQ107" s="81"/>
      <c r="QPR107" s="81"/>
      <c r="QPS107" s="81"/>
      <c r="QPT107" s="81"/>
      <c r="QPU107" s="81"/>
      <c r="QPV107" s="81"/>
      <c r="QPW107" s="81"/>
      <c r="QPX107" s="81"/>
      <c r="QPY107" s="81"/>
      <c r="QPZ107" s="81"/>
      <c r="QQA107" s="81"/>
      <c r="QQB107" s="81"/>
      <c r="QQC107" s="81"/>
      <c r="QQD107" s="81"/>
      <c r="QQE107" s="81"/>
      <c r="QQF107" s="81"/>
      <c r="QQG107" s="81"/>
      <c r="QQH107" s="81"/>
      <c r="QQI107" s="81"/>
      <c r="QQJ107" s="81"/>
      <c r="QQK107" s="81"/>
      <c r="QQL107" s="81"/>
      <c r="QQM107" s="81"/>
      <c r="QQN107" s="81"/>
      <c r="QQO107" s="81"/>
      <c r="QQP107" s="81"/>
      <c r="QQQ107" s="81"/>
      <c r="QQR107" s="81"/>
      <c r="QQS107" s="81"/>
      <c r="QQT107" s="81"/>
      <c r="QQU107" s="81"/>
      <c r="QQV107" s="81"/>
      <c r="QQW107" s="81"/>
      <c r="QQX107" s="81"/>
      <c r="QQY107" s="81"/>
      <c r="QQZ107" s="81"/>
      <c r="QRA107" s="81"/>
      <c r="QRB107" s="81"/>
      <c r="QRC107" s="81"/>
      <c r="QRD107" s="81"/>
      <c r="QRE107" s="81"/>
      <c r="QRF107" s="81"/>
      <c r="QRG107" s="81"/>
      <c r="QRH107" s="81"/>
      <c r="QRI107" s="81"/>
      <c r="QRJ107" s="81"/>
      <c r="QRK107" s="81"/>
      <c r="QRL107" s="81"/>
      <c r="QRM107" s="81"/>
      <c r="QRN107" s="81"/>
      <c r="QRO107" s="81"/>
      <c r="QRP107" s="81"/>
      <c r="QRQ107" s="81"/>
      <c r="QRR107" s="81"/>
      <c r="QRS107" s="81"/>
      <c r="QRT107" s="81"/>
      <c r="QRU107" s="81"/>
      <c r="QRV107" s="81"/>
      <c r="QRW107" s="81"/>
      <c r="QRX107" s="81"/>
      <c r="QRY107" s="81"/>
      <c r="QRZ107" s="81"/>
      <c r="QSA107" s="81"/>
      <c r="QSB107" s="81"/>
      <c r="QSC107" s="81"/>
      <c r="QSD107" s="81"/>
      <c r="QSE107" s="81"/>
      <c r="QSF107" s="81"/>
      <c r="QSG107" s="81"/>
      <c r="QSH107" s="81"/>
      <c r="QSI107" s="81"/>
      <c r="QSJ107" s="81"/>
      <c r="QSK107" s="81"/>
      <c r="QSL107" s="81"/>
      <c r="QSM107" s="81"/>
      <c r="QSN107" s="81"/>
      <c r="QSO107" s="81"/>
      <c r="QSP107" s="81"/>
      <c r="QSQ107" s="81"/>
      <c r="QSR107" s="81"/>
      <c r="QSS107" s="81"/>
      <c r="QST107" s="81"/>
      <c r="QSU107" s="81"/>
      <c r="QSV107" s="81"/>
      <c r="QSW107" s="81"/>
      <c r="QSX107" s="81"/>
      <c r="QSY107" s="81"/>
      <c r="QSZ107" s="81"/>
      <c r="QTA107" s="81"/>
      <c r="QTB107" s="81"/>
      <c r="QTC107" s="81"/>
      <c r="QTD107" s="81"/>
      <c r="QTE107" s="81"/>
      <c r="QTF107" s="81"/>
      <c r="QTG107" s="81"/>
      <c r="QTH107" s="81"/>
      <c r="QTI107" s="81"/>
      <c r="QTJ107" s="81"/>
      <c r="QTK107" s="81"/>
      <c r="QTL107" s="81"/>
      <c r="QTM107" s="81"/>
      <c r="QTN107" s="81"/>
      <c r="QTO107" s="81"/>
      <c r="QTP107" s="81"/>
      <c r="QTQ107" s="81"/>
      <c r="QTR107" s="81"/>
      <c r="QTS107" s="81"/>
      <c r="QTT107" s="81"/>
      <c r="QTU107" s="81"/>
      <c r="QTV107" s="81"/>
      <c r="QTW107" s="81"/>
      <c r="QTX107" s="81"/>
      <c r="QTY107" s="81"/>
      <c r="QTZ107" s="81"/>
      <c r="QUA107" s="81"/>
      <c r="QUB107" s="81"/>
      <c r="QUC107" s="81"/>
      <c r="QUD107" s="81"/>
      <c r="QUE107" s="81"/>
      <c r="QUF107" s="81"/>
      <c r="QUG107" s="81"/>
      <c r="QUH107" s="81"/>
      <c r="QUI107" s="81"/>
      <c r="QUJ107" s="81"/>
      <c r="QUK107" s="81"/>
      <c r="QUL107" s="81"/>
      <c r="QUM107" s="81"/>
      <c r="QUN107" s="81"/>
      <c r="QUO107" s="81"/>
      <c r="QUP107" s="81"/>
      <c r="QUQ107" s="81"/>
      <c r="QUR107" s="81"/>
      <c r="QUS107" s="81"/>
      <c r="QUT107" s="81"/>
      <c r="QUU107" s="81"/>
      <c r="QUV107" s="81"/>
      <c r="QUW107" s="81"/>
      <c r="QUX107" s="81"/>
      <c r="QUY107" s="81"/>
      <c r="QUZ107" s="81"/>
      <c r="QVA107" s="81"/>
      <c r="QVB107" s="81"/>
      <c r="QVC107" s="81"/>
      <c r="QVD107" s="81"/>
      <c r="QVE107" s="81"/>
      <c r="QVF107" s="81"/>
      <c r="QVG107" s="81"/>
      <c r="QVH107" s="81"/>
      <c r="QVI107" s="81"/>
      <c r="QVJ107" s="81"/>
      <c r="QVK107" s="81"/>
      <c r="QVL107" s="81"/>
      <c r="QVM107" s="81"/>
      <c r="QVN107" s="81"/>
      <c r="QVO107" s="81"/>
      <c r="QVP107" s="81"/>
      <c r="QVQ107" s="81"/>
      <c r="QVR107" s="81"/>
      <c r="QVS107" s="81"/>
      <c r="QVT107" s="81"/>
      <c r="QVU107" s="81"/>
      <c r="QVV107" s="81"/>
      <c r="QVW107" s="81"/>
      <c r="QVX107" s="81"/>
      <c r="QVY107" s="81"/>
      <c r="QVZ107" s="81"/>
      <c r="QWA107" s="81"/>
      <c r="QWB107" s="81"/>
      <c r="QWC107" s="81"/>
      <c r="QWD107" s="81"/>
      <c r="QWE107" s="81"/>
      <c r="QWF107" s="81"/>
      <c r="QWG107" s="81"/>
      <c r="QWH107" s="81"/>
      <c r="QWI107" s="81"/>
      <c r="QWJ107" s="81"/>
      <c r="QWK107" s="81"/>
      <c r="QWL107" s="81"/>
      <c r="QWM107" s="81"/>
      <c r="QWN107" s="81"/>
      <c r="QWO107" s="81"/>
      <c r="QWP107" s="81"/>
      <c r="QWQ107" s="81"/>
      <c r="QWR107" s="81"/>
      <c r="QWS107" s="81"/>
      <c r="QWT107" s="81"/>
      <c r="QWU107" s="81"/>
      <c r="QWV107" s="81"/>
      <c r="QWW107" s="81"/>
      <c r="QWX107" s="81"/>
      <c r="QWY107" s="81"/>
      <c r="QWZ107" s="81"/>
      <c r="QXA107" s="81"/>
      <c r="QXB107" s="81"/>
      <c r="QXC107" s="81"/>
      <c r="QXD107" s="81"/>
      <c r="QXE107" s="81"/>
      <c r="QXF107" s="81"/>
      <c r="QXG107" s="81"/>
      <c r="QXH107" s="81"/>
      <c r="QXI107" s="81"/>
      <c r="QXJ107" s="81"/>
      <c r="QXK107" s="81"/>
      <c r="QXL107" s="81"/>
      <c r="QXM107" s="81"/>
      <c r="QXN107" s="81"/>
      <c r="QXO107" s="81"/>
      <c r="QXP107" s="81"/>
      <c r="QXQ107" s="81"/>
      <c r="QXR107" s="81"/>
      <c r="QXS107" s="81"/>
      <c r="QXT107" s="81"/>
      <c r="QXU107" s="81"/>
      <c r="QXV107" s="81"/>
      <c r="QXW107" s="81"/>
      <c r="QXX107" s="81"/>
      <c r="QXY107" s="81"/>
      <c r="QXZ107" s="81"/>
      <c r="QYA107" s="81"/>
      <c r="QYB107" s="81"/>
      <c r="QYC107" s="81"/>
      <c r="QYD107" s="81"/>
      <c r="QYE107" s="81"/>
      <c r="QYF107" s="81"/>
      <c r="QYG107" s="81"/>
      <c r="QYH107" s="81"/>
      <c r="QYI107" s="81"/>
      <c r="QYJ107" s="81"/>
      <c r="QYK107" s="81"/>
      <c r="QYL107" s="81"/>
      <c r="QYM107" s="81"/>
      <c r="QYN107" s="81"/>
      <c r="QYO107" s="81"/>
      <c r="QYP107" s="81"/>
      <c r="QYQ107" s="81"/>
      <c r="QYR107" s="81"/>
      <c r="QYS107" s="81"/>
      <c r="QYT107" s="81"/>
      <c r="QYU107" s="81"/>
      <c r="QYV107" s="81"/>
      <c r="QYW107" s="81"/>
      <c r="QYX107" s="81"/>
      <c r="QYY107" s="81"/>
      <c r="QYZ107" s="81"/>
      <c r="QZA107" s="81"/>
      <c r="QZB107" s="81"/>
      <c r="QZC107" s="81"/>
      <c r="QZD107" s="81"/>
      <c r="QZE107" s="81"/>
      <c r="QZF107" s="81"/>
      <c r="QZG107" s="81"/>
      <c r="QZH107" s="81"/>
      <c r="QZI107" s="81"/>
      <c r="QZJ107" s="81"/>
      <c r="QZK107" s="81"/>
      <c r="QZL107" s="81"/>
      <c r="QZM107" s="81"/>
      <c r="QZN107" s="81"/>
      <c r="QZO107" s="81"/>
      <c r="QZP107" s="81"/>
      <c r="QZQ107" s="81"/>
      <c r="QZR107" s="81"/>
      <c r="QZS107" s="81"/>
      <c r="QZT107" s="81"/>
      <c r="QZU107" s="81"/>
      <c r="QZV107" s="81"/>
      <c r="QZW107" s="81"/>
      <c r="QZX107" s="81"/>
      <c r="QZY107" s="81"/>
      <c r="QZZ107" s="81"/>
      <c r="RAA107" s="81"/>
      <c r="RAB107" s="81"/>
      <c r="RAC107" s="81"/>
      <c r="RAD107" s="81"/>
      <c r="RAE107" s="81"/>
      <c r="RAF107" s="81"/>
      <c r="RAG107" s="81"/>
      <c r="RAH107" s="81"/>
      <c r="RAI107" s="81"/>
      <c r="RAJ107" s="81"/>
      <c r="RAK107" s="81"/>
      <c r="RAL107" s="81"/>
      <c r="RAM107" s="81"/>
      <c r="RAN107" s="81"/>
      <c r="RAO107" s="81"/>
      <c r="RAP107" s="81"/>
      <c r="RAQ107" s="81"/>
      <c r="RAR107" s="81"/>
      <c r="RAS107" s="81"/>
      <c r="RAT107" s="81"/>
      <c r="RAU107" s="81"/>
      <c r="RAV107" s="81"/>
      <c r="RAW107" s="81"/>
      <c r="RAX107" s="81"/>
      <c r="RAY107" s="81"/>
      <c r="RAZ107" s="81"/>
      <c r="RBA107" s="81"/>
      <c r="RBB107" s="81"/>
      <c r="RBC107" s="81"/>
      <c r="RBD107" s="81"/>
      <c r="RBE107" s="81"/>
      <c r="RBF107" s="81"/>
      <c r="RBG107" s="81"/>
      <c r="RBH107" s="81"/>
      <c r="RBI107" s="81"/>
      <c r="RBJ107" s="81"/>
      <c r="RBK107" s="81"/>
      <c r="RBL107" s="81"/>
      <c r="RBM107" s="81"/>
      <c r="RBN107" s="81"/>
      <c r="RBO107" s="81"/>
      <c r="RBP107" s="81"/>
      <c r="RBQ107" s="81"/>
      <c r="RBR107" s="81"/>
      <c r="RBS107" s="81"/>
      <c r="RBT107" s="81"/>
      <c r="RBU107" s="81"/>
      <c r="RBV107" s="81"/>
      <c r="RBW107" s="81"/>
      <c r="RBX107" s="81"/>
      <c r="RBY107" s="81"/>
      <c r="RBZ107" s="81"/>
      <c r="RCA107" s="81"/>
      <c r="RCB107" s="81"/>
      <c r="RCC107" s="81"/>
      <c r="RCD107" s="81"/>
      <c r="RCE107" s="81"/>
      <c r="RCF107" s="81"/>
      <c r="RCG107" s="81"/>
      <c r="RCH107" s="81"/>
      <c r="RCI107" s="81"/>
      <c r="RCJ107" s="81"/>
      <c r="RCK107" s="81"/>
      <c r="RCL107" s="81"/>
      <c r="RCM107" s="81"/>
      <c r="RCN107" s="81"/>
      <c r="RCO107" s="81"/>
      <c r="RCP107" s="81"/>
      <c r="RCQ107" s="81"/>
      <c r="RCR107" s="81"/>
      <c r="RCS107" s="81"/>
      <c r="RCT107" s="81"/>
      <c r="RCU107" s="81"/>
      <c r="RCV107" s="81"/>
      <c r="RCW107" s="81"/>
      <c r="RCX107" s="81"/>
      <c r="RCY107" s="81"/>
      <c r="RCZ107" s="81"/>
      <c r="RDA107" s="81"/>
      <c r="RDB107" s="81"/>
      <c r="RDC107" s="81"/>
      <c r="RDD107" s="81"/>
      <c r="RDE107" s="81"/>
      <c r="RDF107" s="81"/>
      <c r="RDG107" s="81"/>
      <c r="RDH107" s="81"/>
      <c r="RDI107" s="81"/>
      <c r="RDJ107" s="81"/>
      <c r="RDK107" s="81"/>
      <c r="RDL107" s="81"/>
      <c r="RDM107" s="81"/>
      <c r="RDN107" s="81"/>
      <c r="RDO107" s="81"/>
      <c r="RDP107" s="81"/>
      <c r="RDQ107" s="81"/>
      <c r="RDR107" s="81"/>
      <c r="RDS107" s="81"/>
      <c r="RDT107" s="81"/>
      <c r="RDU107" s="81"/>
      <c r="RDV107" s="81"/>
      <c r="RDW107" s="81"/>
      <c r="RDX107" s="81"/>
      <c r="RDY107" s="81"/>
      <c r="RDZ107" s="81"/>
      <c r="REA107" s="81"/>
      <c r="REB107" s="81"/>
      <c r="REC107" s="81"/>
      <c r="RED107" s="81"/>
      <c r="REE107" s="81"/>
      <c r="REF107" s="81"/>
      <c r="REG107" s="81"/>
      <c r="REH107" s="81"/>
      <c r="REI107" s="81"/>
      <c r="REJ107" s="81"/>
      <c r="REK107" s="81"/>
      <c r="REL107" s="81"/>
      <c r="REM107" s="81"/>
      <c r="REN107" s="81"/>
      <c r="REO107" s="81"/>
      <c r="REP107" s="81"/>
      <c r="REQ107" s="81"/>
      <c r="RER107" s="81"/>
      <c r="RES107" s="81"/>
      <c r="RET107" s="81"/>
      <c r="REU107" s="81"/>
      <c r="REV107" s="81"/>
      <c r="REW107" s="81"/>
      <c r="REX107" s="81"/>
      <c r="REY107" s="81"/>
      <c r="REZ107" s="81"/>
      <c r="RFA107" s="81"/>
      <c r="RFB107" s="81"/>
      <c r="RFC107" s="81"/>
      <c r="RFD107" s="81"/>
      <c r="RFE107" s="81"/>
      <c r="RFF107" s="81"/>
      <c r="RFG107" s="81"/>
      <c r="RFH107" s="81"/>
      <c r="RFI107" s="81"/>
      <c r="RFJ107" s="81"/>
      <c r="RFK107" s="81"/>
      <c r="RFL107" s="81"/>
      <c r="RFM107" s="81"/>
      <c r="RFN107" s="81"/>
      <c r="RFO107" s="81"/>
      <c r="RFP107" s="81"/>
      <c r="RFQ107" s="81"/>
      <c r="RFR107" s="81"/>
      <c r="RFS107" s="81"/>
      <c r="RFT107" s="81"/>
      <c r="RFU107" s="81"/>
      <c r="RFV107" s="81"/>
      <c r="RFW107" s="81"/>
      <c r="RFX107" s="81"/>
      <c r="RFY107" s="81"/>
      <c r="RFZ107" s="81"/>
      <c r="RGA107" s="81"/>
      <c r="RGB107" s="81"/>
      <c r="RGC107" s="81"/>
      <c r="RGD107" s="81"/>
      <c r="RGE107" s="81"/>
      <c r="RGF107" s="81"/>
      <c r="RGG107" s="81"/>
      <c r="RGH107" s="81"/>
      <c r="RGI107" s="81"/>
      <c r="RGJ107" s="81"/>
      <c r="RGK107" s="81"/>
      <c r="RGL107" s="81"/>
      <c r="RGM107" s="81"/>
      <c r="RGN107" s="81"/>
      <c r="RGO107" s="81"/>
      <c r="RGP107" s="81"/>
      <c r="RGQ107" s="81"/>
      <c r="RGR107" s="81"/>
      <c r="RGS107" s="81"/>
      <c r="RGT107" s="81"/>
      <c r="RGU107" s="81"/>
      <c r="RGV107" s="81"/>
      <c r="RGW107" s="81"/>
      <c r="RGX107" s="81"/>
      <c r="RGY107" s="81"/>
      <c r="RGZ107" s="81"/>
      <c r="RHA107" s="81"/>
      <c r="RHB107" s="81"/>
      <c r="RHC107" s="81"/>
      <c r="RHD107" s="81"/>
      <c r="RHE107" s="81"/>
      <c r="RHF107" s="81"/>
      <c r="RHG107" s="81"/>
      <c r="RHH107" s="81"/>
      <c r="RHI107" s="81"/>
      <c r="RHJ107" s="81"/>
      <c r="RHK107" s="81"/>
      <c r="RHL107" s="81"/>
      <c r="RHM107" s="81"/>
      <c r="RHN107" s="81"/>
      <c r="RHO107" s="81"/>
      <c r="RHP107" s="81"/>
      <c r="RHQ107" s="81"/>
      <c r="RHR107" s="81"/>
      <c r="RHS107" s="81"/>
      <c r="RHT107" s="81"/>
      <c r="RHU107" s="81"/>
      <c r="RHV107" s="81"/>
      <c r="RHW107" s="81"/>
      <c r="RHX107" s="81"/>
      <c r="RHY107" s="81"/>
      <c r="RHZ107" s="81"/>
      <c r="RIA107" s="81"/>
      <c r="RIB107" s="81"/>
      <c r="RIC107" s="81"/>
      <c r="RID107" s="81"/>
      <c r="RIE107" s="81"/>
      <c r="RIF107" s="81"/>
      <c r="RIG107" s="81"/>
      <c r="RIH107" s="81"/>
      <c r="RII107" s="81"/>
      <c r="RIJ107" s="81"/>
      <c r="RIK107" s="81"/>
      <c r="RIL107" s="81"/>
      <c r="RIM107" s="81"/>
      <c r="RIN107" s="81"/>
      <c r="RIO107" s="81"/>
      <c r="RIP107" s="81"/>
      <c r="RIQ107" s="81"/>
      <c r="RIR107" s="81"/>
      <c r="RIS107" s="81"/>
      <c r="RIT107" s="81"/>
      <c r="RIU107" s="81"/>
      <c r="RIV107" s="81"/>
      <c r="RIW107" s="81"/>
      <c r="RIX107" s="81"/>
      <c r="RIY107" s="81"/>
      <c r="RIZ107" s="81"/>
      <c r="RJA107" s="81"/>
      <c r="RJB107" s="81"/>
      <c r="RJC107" s="81"/>
      <c r="RJD107" s="81"/>
      <c r="RJE107" s="81"/>
      <c r="RJF107" s="81"/>
      <c r="RJG107" s="81"/>
      <c r="RJH107" s="81"/>
      <c r="RJI107" s="81"/>
      <c r="RJJ107" s="81"/>
      <c r="RJK107" s="81"/>
      <c r="RJL107" s="81"/>
      <c r="RJM107" s="81"/>
      <c r="RJN107" s="81"/>
      <c r="RJO107" s="81"/>
      <c r="RJP107" s="81"/>
      <c r="RJQ107" s="81"/>
      <c r="RJR107" s="81"/>
      <c r="RJS107" s="81"/>
      <c r="RJT107" s="81"/>
      <c r="RJU107" s="81"/>
      <c r="RJV107" s="81"/>
      <c r="RJW107" s="81"/>
      <c r="RJX107" s="81"/>
      <c r="RJY107" s="81"/>
      <c r="RJZ107" s="81"/>
      <c r="RKA107" s="81"/>
      <c r="RKB107" s="81"/>
      <c r="RKC107" s="81"/>
      <c r="RKD107" s="81"/>
      <c r="RKE107" s="81"/>
      <c r="RKF107" s="81"/>
      <c r="RKG107" s="81"/>
      <c r="RKH107" s="81"/>
      <c r="RKI107" s="81"/>
      <c r="RKJ107" s="81"/>
      <c r="RKK107" s="81"/>
      <c r="RKL107" s="81"/>
      <c r="RKM107" s="81"/>
      <c r="RKN107" s="81"/>
      <c r="RKO107" s="81"/>
      <c r="RKP107" s="81"/>
      <c r="RKQ107" s="81"/>
      <c r="RKR107" s="81"/>
      <c r="RKS107" s="81"/>
      <c r="RKT107" s="81"/>
      <c r="RKU107" s="81"/>
      <c r="RKV107" s="81"/>
      <c r="RKW107" s="81"/>
      <c r="RKX107" s="81"/>
      <c r="RKY107" s="81"/>
      <c r="RKZ107" s="81"/>
      <c r="RLA107" s="81"/>
      <c r="RLB107" s="81"/>
      <c r="RLC107" s="81"/>
      <c r="RLD107" s="81"/>
      <c r="RLE107" s="81"/>
      <c r="RLF107" s="81"/>
      <c r="RLG107" s="81"/>
      <c r="RLH107" s="81"/>
      <c r="RLI107" s="81"/>
      <c r="RLJ107" s="81"/>
      <c r="RLK107" s="81"/>
      <c r="RLL107" s="81"/>
      <c r="RLM107" s="81"/>
      <c r="RLN107" s="81"/>
      <c r="RLO107" s="81"/>
      <c r="RLP107" s="81"/>
      <c r="RLQ107" s="81"/>
      <c r="RLR107" s="81"/>
      <c r="RLS107" s="81"/>
      <c r="RLT107" s="81"/>
      <c r="RLU107" s="81"/>
      <c r="RLV107" s="81"/>
      <c r="RLW107" s="81"/>
      <c r="RLX107" s="81"/>
      <c r="RLY107" s="81"/>
      <c r="RLZ107" s="81"/>
      <c r="RMA107" s="81"/>
      <c r="RMB107" s="81"/>
      <c r="RMC107" s="81"/>
      <c r="RMD107" s="81"/>
      <c r="RME107" s="81"/>
      <c r="RMF107" s="81"/>
      <c r="RMG107" s="81"/>
      <c r="RMH107" s="81"/>
      <c r="RMI107" s="81"/>
      <c r="RMJ107" s="81"/>
      <c r="RMK107" s="81"/>
      <c r="RML107" s="81"/>
      <c r="RMM107" s="81"/>
      <c r="RMN107" s="81"/>
      <c r="RMO107" s="81"/>
      <c r="RMP107" s="81"/>
      <c r="RMQ107" s="81"/>
      <c r="RMR107" s="81"/>
      <c r="RMS107" s="81"/>
      <c r="RMT107" s="81"/>
      <c r="RMU107" s="81"/>
      <c r="RMV107" s="81"/>
      <c r="RMW107" s="81"/>
      <c r="RMX107" s="81"/>
      <c r="RMY107" s="81"/>
      <c r="RMZ107" s="81"/>
      <c r="RNA107" s="81"/>
      <c r="RNB107" s="81"/>
      <c r="RNC107" s="81"/>
      <c r="RND107" s="81"/>
      <c r="RNE107" s="81"/>
      <c r="RNF107" s="81"/>
      <c r="RNG107" s="81"/>
      <c r="RNH107" s="81"/>
      <c r="RNI107" s="81"/>
      <c r="RNJ107" s="81"/>
      <c r="RNK107" s="81"/>
      <c r="RNL107" s="81"/>
      <c r="RNM107" s="81"/>
      <c r="RNN107" s="81"/>
      <c r="RNO107" s="81"/>
      <c r="RNP107" s="81"/>
      <c r="RNQ107" s="81"/>
      <c r="RNR107" s="81"/>
      <c r="RNS107" s="81"/>
      <c r="RNT107" s="81"/>
      <c r="RNU107" s="81"/>
      <c r="RNV107" s="81"/>
      <c r="RNW107" s="81"/>
      <c r="RNX107" s="81"/>
      <c r="RNY107" s="81"/>
      <c r="RNZ107" s="81"/>
      <c r="ROA107" s="81"/>
      <c r="ROB107" s="81"/>
      <c r="ROC107" s="81"/>
      <c r="ROD107" s="81"/>
      <c r="ROE107" s="81"/>
      <c r="ROF107" s="81"/>
      <c r="ROG107" s="81"/>
      <c r="ROH107" s="81"/>
      <c r="ROI107" s="81"/>
      <c r="ROJ107" s="81"/>
      <c r="ROK107" s="81"/>
      <c r="ROL107" s="81"/>
      <c r="ROM107" s="81"/>
      <c r="RON107" s="81"/>
      <c r="ROO107" s="81"/>
      <c r="ROP107" s="81"/>
      <c r="ROQ107" s="81"/>
      <c r="ROR107" s="81"/>
      <c r="ROS107" s="81"/>
      <c r="ROT107" s="81"/>
      <c r="ROU107" s="81"/>
      <c r="ROV107" s="81"/>
      <c r="ROW107" s="81"/>
      <c r="ROX107" s="81"/>
      <c r="ROY107" s="81"/>
      <c r="ROZ107" s="81"/>
      <c r="RPA107" s="81"/>
      <c r="RPB107" s="81"/>
      <c r="RPC107" s="81"/>
      <c r="RPD107" s="81"/>
      <c r="RPE107" s="81"/>
      <c r="RPF107" s="81"/>
      <c r="RPG107" s="81"/>
      <c r="RPH107" s="81"/>
      <c r="RPI107" s="81"/>
      <c r="RPJ107" s="81"/>
      <c r="RPK107" s="81"/>
      <c r="RPL107" s="81"/>
      <c r="RPM107" s="81"/>
      <c r="RPN107" s="81"/>
      <c r="RPO107" s="81"/>
      <c r="RPP107" s="81"/>
      <c r="RPQ107" s="81"/>
      <c r="RPR107" s="81"/>
      <c r="RPS107" s="81"/>
      <c r="RPT107" s="81"/>
      <c r="RPU107" s="81"/>
      <c r="RPV107" s="81"/>
      <c r="RPW107" s="81"/>
      <c r="RPX107" s="81"/>
      <c r="RPY107" s="81"/>
      <c r="RPZ107" s="81"/>
      <c r="RQA107" s="81"/>
      <c r="RQB107" s="81"/>
      <c r="RQC107" s="81"/>
      <c r="RQD107" s="81"/>
      <c r="RQE107" s="81"/>
      <c r="RQF107" s="81"/>
      <c r="RQG107" s="81"/>
      <c r="RQH107" s="81"/>
      <c r="RQI107" s="81"/>
      <c r="RQJ107" s="81"/>
      <c r="RQK107" s="81"/>
      <c r="RQL107" s="81"/>
      <c r="RQM107" s="81"/>
      <c r="RQN107" s="81"/>
      <c r="RQO107" s="81"/>
      <c r="RQP107" s="81"/>
      <c r="RQQ107" s="81"/>
      <c r="RQR107" s="81"/>
      <c r="RQS107" s="81"/>
      <c r="RQT107" s="81"/>
      <c r="RQU107" s="81"/>
      <c r="RQV107" s="81"/>
      <c r="RQW107" s="81"/>
      <c r="RQX107" s="81"/>
      <c r="RQY107" s="81"/>
      <c r="RQZ107" s="81"/>
      <c r="RRA107" s="81"/>
      <c r="RRB107" s="81"/>
      <c r="RRC107" s="81"/>
      <c r="RRD107" s="81"/>
      <c r="RRE107" s="81"/>
      <c r="RRF107" s="81"/>
      <c r="RRG107" s="81"/>
      <c r="RRH107" s="81"/>
      <c r="RRI107" s="81"/>
      <c r="RRJ107" s="81"/>
      <c r="RRK107" s="81"/>
      <c r="RRL107" s="81"/>
      <c r="RRM107" s="81"/>
      <c r="RRN107" s="81"/>
      <c r="RRO107" s="81"/>
      <c r="RRP107" s="81"/>
      <c r="RRQ107" s="81"/>
      <c r="RRR107" s="81"/>
      <c r="RRS107" s="81"/>
      <c r="RRT107" s="81"/>
      <c r="RRU107" s="81"/>
      <c r="RRV107" s="81"/>
      <c r="RRW107" s="81"/>
      <c r="RRX107" s="81"/>
      <c r="RRY107" s="81"/>
      <c r="RRZ107" s="81"/>
      <c r="RSA107" s="81"/>
      <c r="RSB107" s="81"/>
      <c r="RSC107" s="81"/>
      <c r="RSD107" s="81"/>
      <c r="RSE107" s="81"/>
      <c r="RSF107" s="81"/>
      <c r="RSG107" s="81"/>
      <c r="RSH107" s="81"/>
      <c r="RSI107" s="81"/>
      <c r="RSJ107" s="81"/>
      <c r="RSK107" s="81"/>
      <c r="RSL107" s="81"/>
      <c r="RSM107" s="81"/>
      <c r="RSN107" s="81"/>
      <c r="RSO107" s="81"/>
      <c r="RSP107" s="81"/>
      <c r="RSQ107" s="81"/>
      <c r="RSR107" s="81"/>
      <c r="RSS107" s="81"/>
      <c r="RST107" s="81"/>
      <c r="RSU107" s="81"/>
      <c r="RSV107" s="81"/>
      <c r="RSW107" s="81"/>
      <c r="RSX107" s="81"/>
      <c r="RSY107" s="81"/>
      <c r="RSZ107" s="81"/>
      <c r="RTA107" s="81"/>
      <c r="RTB107" s="81"/>
      <c r="RTC107" s="81"/>
      <c r="RTD107" s="81"/>
      <c r="RTE107" s="81"/>
      <c r="RTF107" s="81"/>
      <c r="RTG107" s="81"/>
      <c r="RTH107" s="81"/>
      <c r="RTI107" s="81"/>
      <c r="RTJ107" s="81"/>
      <c r="RTK107" s="81"/>
      <c r="RTL107" s="81"/>
      <c r="RTM107" s="81"/>
      <c r="RTN107" s="81"/>
      <c r="RTO107" s="81"/>
      <c r="RTP107" s="81"/>
      <c r="RTQ107" s="81"/>
      <c r="RTR107" s="81"/>
      <c r="RTS107" s="81"/>
      <c r="RTT107" s="81"/>
      <c r="RTU107" s="81"/>
      <c r="RTV107" s="81"/>
      <c r="RTW107" s="81"/>
      <c r="RTX107" s="81"/>
      <c r="RTY107" s="81"/>
      <c r="RTZ107" s="81"/>
      <c r="RUA107" s="81"/>
      <c r="RUB107" s="81"/>
      <c r="RUC107" s="81"/>
      <c r="RUD107" s="81"/>
      <c r="RUE107" s="81"/>
      <c r="RUF107" s="81"/>
      <c r="RUG107" s="81"/>
      <c r="RUH107" s="81"/>
      <c r="RUI107" s="81"/>
      <c r="RUJ107" s="81"/>
      <c r="RUK107" s="81"/>
      <c r="RUL107" s="81"/>
      <c r="RUM107" s="81"/>
      <c r="RUN107" s="81"/>
      <c r="RUO107" s="81"/>
      <c r="RUP107" s="81"/>
      <c r="RUQ107" s="81"/>
      <c r="RUR107" s="81"/>
      <c r="RUS107" s="81"/>
      <c r="RUT107" s="81"/>
      <c r="RUU107" s="81"/>
      <c r="RUV107" s="81"/>
      <c r="RUW107" s="81"/>
      <c r="RUX107" s="81"/>
      <c r="RUY107" s="81"/>
      <c r="RUZ107" s="81"/>
      <c r="RVA107" s="81"/>
      <c r="RVB107" s="81"/>
      <c r="RVC107" s="81"/>
      <c r="RVD107" s="81"/>
      <c r="RVE107" s="81"/>
      <c r="RVF107" s="81"/>
      <c r="RVG107" s="81"/>
      <c r="RVH107" s="81"/>
      <c r="RVI107" s="81"/>
      <c r="RVJ107" s="81"/>
      <c r="RVK107" s="81"/>
      <c r="RVL107" s="81"/>
      <c r="RVM107" s="81"/>
      <c r="RVN107" s="81"/>
      <c r="RVO107" s="81"/>
      <c r="RVP107" s="81"/>
      <c r="RVQ107" s="81"/>
      <c r="RVR107" s="81"/>
      <c r="RVS107" s="81"/>
      <c r="RVT107" s="81"/>
      <c r="RVU107" s="81"/>
      <c r="RVV107" s="81"/>
      <c r="RVW107" s="81"/>
      <c r="RVX107" s="81"/>
      <c r="RVY107" s="81"/>
      <c r="RVZ107" s="81"/>
      <c r="RWA107" s="81"/>
      <c r="RWB107" s="81"/>
      <c r="RWC107" s="81"/>
      <c r="RWD107" s="81"/>
      <c r="RWE107" s="81"/>
      <c r="RWF107" s="81"/>
      <c r="RWG107" s="81"/>
      <c r="RWH107" s="81"/>
      <c r="RWI107" s="81"/>
      <c r="RWJ107" s="81"/>
      <c r="RWK107" s="81"/>
      <c r="RWL107" s="81"/>
      <c r="RWM107" s="81"/>
      <c r="RWN107" s="81"/>
      <c r="RWO107" s="81"/>
      <c r="RWP107" s="81"/>
      <c r="RWQ107" s="81"/>
      <c r="RWR107" s="81"/>
      <c r="RWS107" s="81"/>
      <c r="RWT107" s="81"/>
      <c r="RWU107" s="81"/>
      <c r="RWV107" s="81"/>
      <c r="RWW107" s="81"/>
      <c r="RWX107" s="81"/>
      <c r="RWY107" s="81"/>
      <c r="RWZ107" s="81"/>
      <c r="RXA107" s="81"/>
      <c r="RXB107" s="81"/>
      <c r="RXC107" s="81"/>
      <c r="RXD107" s="81"/>
      <c r="RXE107" s="81"/>
      <c r="RXF107" s="81"/>
      <c r="RXG107" s="81"/>
      <c r="RXH107" s="81"/>
      <c r="RXI107" s="81"/>
      <c r="RXJ107" s="81"/>
      <c r="RXK107" s="81"/>
      <c r="RXL107" s="81"/>
      <c r="RXM107" s="81"/>
      <c r="RXN107" s="81"/>
      <c r="RXO107" s="81"/>
      <c r="RXP107" s="81"/>
      <c r="RXQ107" s="81"/>
      <c r="RXR107" s="81"/>
      <c r="RXS107" s="81"/>
      <c r="RXT107" s="81"/>
      <c r="RXU107" s="81"/>
      <c r="RXV107" s="81"/>
      <c r="RXW107" s="81"/>
      <c r="RXX107" s="81"/>
      <c r="RXY107" s="81"/>
      <c r="RXZ107" s="81"/>
      <c r="RYA107" s="81"/>
      <c r="RYB107" s="81"/>
      <c r="RYC107" s="81"/>
      <c r="RYD107" s="81"/>
      <c r="RYE107" s="81"/>
      <c r="RYF107" s="81"/>
      <c r="RYG107" s="81"/>
      <c r="RYH107" s="81"/>
      <c r="RYI107" s="81"/>
      <c r="RYJ107" s="81"/>
      <c r="RYK107" s="81"/>
      <c r="RYL107" s="81"/>
      <c r="RYM107" s="81"/>
      <c r="RYN107" s="81"/>
      <c r="RYO107" s="81"/>
      <c r="RYP107" s="81"/>
      <c r="RYQ107" s="81"/>
      <c r="RYR107" s="81"/>
      <c r="RYS107" s="81"/>
      <c r="RYT107" s="81"/>
      <c r="RYU107" s="81"/>
      <c r="RYV107" s="81"/>
      <c r="RYW107" s="81"/>
      <c r="RYX107" s="81"/>
      <c r="RYY107" s="81"/>
      <c r="RYZ107" s="81"/>
      <c r="RZA107" s="81"/>
      <c r="RZB107" s="81"/>
      <c r="RZC107" s="81"/>
      <c r="RZD107" s="81"/>
      <c r="RZE107" s="81"/>
      <c r="RZF107" s="81"/>
      <c r="RZG107" s="81"/>
      <c r="RZH107" s="81"/>
      <c r="RZI107" s="81"/>
      <c r="RZJ107" s="81"/>
      <c r="RZK107" s="81"/>
      <c r="RZL107" s="81"/>
      <c r="RZM107" s="81"/>
      <c r="RZN107" s="81"/>
      <c r="RZO107" s="81"/>
      <c r="RZP107" s="81"/>
      <c r="RZQ107" s="81"/>
      <c r="RZR107" s="81"/>
      <c r="RZS107" s="81"/>
      <c r="RZT107" s="81"/>
      <c r="RZU107" s="81"/>
      <c r="RZV107" s="81"/>
      <c r="RZW107" s="81"/>
      <c r="RZX107" s="81"/>
      <c r="RZY107" s="81"/>
      <c r="RZZ107" s="81"/>
      <c r="SAA107" s="81"/>
      <c r="SAB107" s="81"/>
      <c r="SAC107" s="81"/>
      <c r="SAD107" s="81"/>
      <c r="SAE107" s="81"/>
      <c r="SAF107" s="81"/>
      <c r="SAG107" s="81"/>
      <c r="SAH107" s="81"/>
      <c r="SAI107" s="81"/>
      <c r="SAJ107" s="81"/>
      <c r="SAK107" s="81"/>
      <c r="SAL107" s="81"/>
      <c r="SAM107" s="81"/>
      <c r="SAN107" s="81"/>
      <c r="SAO107" s="81"/>
      <c r="SAP107" s="81"/>
      <c r="SAQ107" s="81"/>
      <c r="SAR107" s="81"/>
      <c r="SAS107" s="81"/>
      <c r="SAT107" s="81"/>
      <c r="SAU107" s="81"/>
      <c r="SAV107" s="81"/>
      <c r="SAW107" s="81"/>
      <c r="SAX107" s="81"/>
      <c r="SAY107" s="81"/>
      <c r="SAZ107" s="81"/>
      <c r="SBA107" s="81"/>
      <c r="SBB107" s="81"/>
      <c r="SBC107" s="81"/>
      <c r="SBD107" s="81"/>
      <c r="SBE107" s="81"/>
      <c r="SBF107" s="81"/>
      <c r="SBG107" s="81"/>
      <c r="SBH107" s="81"/>
      <c r="SBI107" s="81"/>
      <c r="SBJ107" s="81"/>
      <c r="SBK107" s="81"/>
      <c r="SBL107" s="81"/>
      <c r="SBM107" s="81"/>
      <c r="SBN107" s="81"/>
      <c r="SBO107" s="81"/>
      <c r="SBP107" s="81"/>
      <c r="SBQ107" s="81"/>
      <c r="SBR107" s="81"/>
      <c r="SBS107" s="81"/>
      <c r="SBT107" s="81"/>
      <c r="SBU107" s="81"/>
      <c r="SBV107" s="81"/>
      <c r="SBW107" s="81"/>
      <c r="SBX107" s="81"/>
      <c r="SBY107" s="81"/>
      <c r="SBZ107" s="81"/>
      <c r="SCA107" s="81"/>
      <c r="SCB107" s="81"/>
      <c r="SCC107" s="81"/>
      <c r="SCD107" s="81"/>
      <c r="SCE107" s="81"/>
      <c r="SCF107" s="81"/>
      <c r="SCG107" s="81"/>
      <c r="SCH107" s="81"/>
      <c r="SCI107" s="81"/>
      <c r="SCJ107" s="81"/>
      <c r="SCK107" s="81"/>
      <c r="SCL107" s="81"/>
      <c r="SCM107" s="81"/>
      <c r="SCN107" s="81"/>
      <c r="SCO107" s="81"/>
      <c r="SCP107" s="81"/>
      <c r="SCQ107" s="81"/>
      <c r="SCR107" s="81"/>
      <c r="SCS107" s="81"/>
      <c r="SCT107" s="81"/>
      <c r="SCU107" s="81"/>
      <c r="SCV107" s="81"/>
      <c r="SCW107" s="81"/>
      <c r="SCX107" s="81"/>
      <c r="SCY107" s="81"/>
      <c r="SCZ107" s="81"/>
      <c r="SDA107" s="81"/>
      <c r="SDB107" s="81"/>
      <c r="SDC107" s="81"/>
      <c r="SDD107" s="81"/>
      <c r="SDE107" s="81"/>
      <c r="SDF107" s="81"/>
      <c r="SDG107" s="81"/>
      <c r="SDH107" s="81"/>
      <c r="SDI107" s="81"/>
      <c r="SDJ107" s="81"/>
      <c r="SDK107" s="81"/>
      <c r="SDL107" s="81"/>
      <c r="SDM107" s="81"/>
      <c r="SDN107" s="81"/>
      <c r="SDO107" s="81"/>
      <c r="SDP107" s="81"/>
      <c r="SDQ107" s="81"/>
      <c r="SDR107" s="81"/>
      <c r="SDS107" s="81"/>
      <c r="SDT107" s="81"/>
      <c r="SDU107" s="81"/>
      <c r="SDV107" s="81"/>
      <c r="SDW107" s="81"/>
      <c r="SDX107" s="81"/>
      <c r="SDY107" s="81"/>
      <c r="SDZ107" s="81"/>
      <c r="SEA107" s="81"/>
      <c r="SEB107" s="81"/>
      <c r="SEC107" s="81"/>
      <c r="SED107" s="81"/>
      <c r="SEE107" s="81"/>
      <c r="SEF107" s="81"/>
      <c r="SEG107" s="81"/>
      <c r="SEH107" s="81"/>
      <c r="SEI107" s="81"/>
      <c r="SEJ107" s="81"/>
      <c r="SEK107" s="81"/>
      <c r="SEL107" s="81"/>
      <c r="SEM107" s="81"/>
      <c r="SEN107" s="81"/>
      <c r="SEO107" s="81"/>
      <c r="SEP107" s="81"/>
      <c r="SEQ107" s="81"/>
      <c r="SER107" s="81"/>
      <c r="SES107" s="81"/>
      <c r="SET107" s="81"/>
      <c r="SEU107" s="81"/>
      <c r="SEV107" s="81"/>
      <c r="SEW107" s="81"/>
      <c r="SEX107" s="81"/>
      <c r="SEY107" s="81"/>
      <c r="SEZ107" s="81"/>
      <c r="SFA107" s="81"/>
      <c r="SFB107" s="81"/>
      <c r="SFC107" s="81"/>
      <c r="SFD107" s="81"/>
      <c r="SFE107" s="81"/>
      <c r="SFF107" s="81"/>
      <c r="SFG107" s="81"/>
      <c r="SFH107" s="81"/>
      <c r="SFI107" s="81"/>
      <c r="SFJ107" s="81"/>
      <c r="SFK107" s="81"/>
      <c r="SFL107" s="81"/>
      <c r="SFM107" s="81"/>
      <c r="SFN107" s="81"/>
      <c r="SFO107" s="81"/>
      <c r="SFP107" s="81"/>
      <c r="SFQ107" s="81"/>
      <c r="SFR107" s="81"/>
      <c r="SFS107" s="81"/>
      <c r="SFT107" s="81"/>
      <c r="SFU107" s="81"/>
      <c r="SFV107" s="81"/>
      <c r="SFW107" s="81"/>
      <c r="SFX107" s="81"/>
      <c r="SFY107" s="81"/>
      <c r="SFZ107" s="81"/>
      <c r="SGA107" s="81"/>
      <c r="SGB107" s="81"/>
      <c r="SGC107" s="81"/>
      <c r="SGD107" s="81"/>
      <c r="SGE107" s="81"/>
      <c r="SGF107" s="81"/>
      <c r="SGG107" s="81"/>
      <c r="SGH107" s="81"/>
      <c r="SGI107" s="81"/>
      <c r="SGJ107" s="81"/>
      <c r="SGK107" s="81"/>
      <c r="SGL107" s="81"/>
      <c r="SGM107" s="81"/>
      <c r="SGN107" s="81"/>
      <c r="SGO107" s="81"/>
      <c r="SGP107" s="81"/>
      <c r="SGQ107" s="81"/>
      <c r="SGR107" s="81"/>
      <c r="SGS107" s="81"/>
      <c r="SGT107" s="81"/>
      <c r="SGU107" s="81"/>
      <c r="SGV107" s="81"/>
      <c r="SGW107" s="81"/>
      <c r="SGX107" s="81"/>
      <c r="SGY107" s="81"/>
      <c r="SGZ107" s="81"/>
      <c r="SHA107" s="81"/>
      <c r="SHB107" s="81"/>
      <c r="SHC107" s="81"/>
      <c r="SHD107" s="81"/>
      <c r="SHE107" s="81"/>
      <c r="SHF107" s="81"/>
      <c r="SHG107" s="81"/>
      <c r="SHH107" s="81"/>
      <c r="SHI107" s="81"/>
      <c r="SHJ107" s="81"/>
      <c r="SHK107" s="81"/>
      <c r="SHL107" s="81"/>
      <c r="SHM107" s="81"/>
      <c r="SHN107" s="81"/>
      <c r="SHO107" s="81"/>
      <c r="SHP107" s="81"/>
      <c r="SHQ107" s="81"/>
      <c r="SHR107" s="81"/>
      <c r="SHS107" s="81"/>
      <c r="SHT107" s="81"/>
      <c r="SHU107" s="81"/>
      <c r="SHV107" s="81"/>
      <c r="SHW107" s="81"/>
      <c r="SHX107" s="81"/>
      <c r="SHY107" s="81"/>
      <c r="SHZ107" s="81"/>
      <c r="SIA107" s="81"/>
      <c r="SIB107" s="81"/>
      <c r="SIC107" s="81"/>
      <c r="SID107" s="81"/>
      <c r="SIE107" s="81"/>
      <c r="SIF107" s="81"/>
      <c r="SIG107" s="81"/>
      <c r="SIH107" s="81"/>
      <c r="SII107" s="81"/>
      <c r="SIJ107" s="81"/>
      <c r="SIK107" s="81"/>
      <c r="SIL107" s="81"/>
      <c r="SIM107" s="81"/>
      <c r="SIN107" s="81"/>
      <c r="SIO107" s="81"/>
      <c r="SIP107" s="81"/>
      <c r="SIQ107" s="81"/>
      <c r="SIR107" s="81"/>
      <c r="SIS107" s="81"/>
      <c r="SIT107" s="81"/>
      <c r="SIU107" s="81"/>
      <c r="SIV107" s="81"/>
      <c r="SIW107" s="81"/>
      <c r="SIX107" s="81"/>
      <c r="SIY107" s="81"/>
      <c r="SIZ107" s="81"/>
      <c r="SJA107" s="81"/>
      <c r="SJB107" s="81"/>
      <c r="SJC107" s="81"/>
      <c r="SJD107" s="81"/>
      <c r="SJE107" s="81"/>
      <c r="SJF107" s="81"/>
      <c r="SJG107" s="81"/>
      <c r="SJH107" s="81"/>
      <c r="SJI107" s="81"/>
      <c r="SJJ107" s="81"/>
      <c r="SJK107" s="81"/>
      <c r="SJL107" s="81"/>
      <c r="SJM107" s="81"/>
      <c r="SJN107" s="81"/>
      <c r="SJO107" s="81"/>
      <c r="SJP107" s="81"/>
      <c r="SJQ107" s="81"/>
      <c r="SJR107" s="81"/>
      <c r="SJS107" s="81"/>
      <c r="SJT107" s="81"/>
      <c r="SJU107" s="81"/>
      <c r="SJV107" s="81"/>
      <c r="SJW107" s="81"/>
      <c r="SJX107" s="81"/>
      <c r="SJY107" s="81"/>
      <c r="SJZ107" s="81"/>
      <c r="SKA107" s="81"/>
      <c r="SKB107" s="81"/>
      <c r="SKC107" s="81"/>
      <c r="SKD107" s="81"/>
      <c r="SKE107" s="81"/>
      <c r="SKF107" s="81"/>
      <c r="SKG107" s="81"/>
      <c r="SKH107" s="81"/>
      <c r="SKI107" s="81"/>
      <c r="SKJ107" s="81"/>
      <c r="SKK107" s="81"/>
      <c r="SKL107" s="81"/>
      <c r="SKM107" s="81"/>
      <c r="SKN107" s="81"/>
      <c r="SKO107" s="81"/>
      <c r="SKP107" s="81"/>
      <c r="SKQ107" s="81"/>
      <c r="SKR107" s="81"/>
      <c r="SKS107" s="81"/>
      <c r="SKT107" s="81"/>
      <c r="SKU107" s="81"/>
      <c r="SKV107" s="81"/>
      <c r="SKW107" s="81"/>
      <c r="SKX107" s="81"/>
      <c r="SKY107" s="81"/>
      <c r="SKZ107" s="81"/>
      <c r="SLA107" s="81"/>
      <c r="SLB107" s="81"/>
      <c r="SLC107" s="81"/>
      <c r="SLD107" s="81"/>
      <c r="SLE107" s="81"/>
      <c r="SLF107" s="81"/>
      <c r="SLG107" s="81"/>
      <c r="SLH107" s="81"/>
      <c r="SLI107" s="81"/>
      <c r="SLJ107" s="81"/>
      <c r="SLK107" s="81"/>
      <c r="SLL107" s="81"/>
      <c r="SLM107" s="81"/>
      <c r="SLN107" s="81"/>
      <c r="SLO107" s="81"/>
      <c r="SLP107" s="81"/>
      <c r="SLQ107" s="81"/>
      <c r="SLR107" s="81"/>
      <c r="SLS107" s="81"/>
      <c r="SLT107" s="81"/>
      <c r="SLU107" s="81"/>
      <c r="SLV107" s="81"/>
      <c r="SLW107" s="81"/>
      <c r="SLX107" s="81"/>
      <c r="SLY107" s="81"/>
      <c r="SLZ107" s="81"/>
      <c r="SMA107" s="81"/>
      <c r="SMB107" s="81"/>
      <c r="SMC107" s="81"/>
      <c r="SMD107" s="81"/>
      <c r="SME107" s="81"/>
      <c r="SMF107" s="81"/>
      <c r="SMG107" s="81"/>
      <c r="SMH107" s="81"/>
      <c r="SMI107" s="81"/>
      <c r="SMJ107" s="81"/>
      <c r="SMK107" s="81"/>
      <c r="SML107" s="81"/>
      <c r="SMM107" s="81"/>
      <c r="SMN107" s="81"/>
      <c r="SMO107" s="81"/>
      <c r="SMP107" s="81"/>
      <c r="SMQ107" s="81"/>
      <c r="SMR107" s="81"/>
      <c r="SMS107" s="81"/>
      <c r="SMT107" s="81"/>
      <c r="SMU107" s="81"/>
      <c r="SMV107" s="81"/>
      <c r="SMW107" s="81"/>
      <c r="SMX107" s="81"/>
      <c r="SMY107" s="81"/>
      <c r="SMZ107" s="81"/>
      <c r="SNA107" s="81"/>
      <c r="SNB107" s="81"/>
      <c r="SNC107" s="81"/>
      <c r="SND107" s="81"/>
      <c r="SNE107" s="81"/>
      <c r="SNF107" s="81"/>
      <c r="SNG107" s="81"/>
      <c r="SNH107" s="81"/>
      <c r="SNI107" s="81"/>
      <c r="SNJ107" s="81"/>
      <c r="SNK107" s="81"/>
      <c r="SNL107" s="81"/>
      <c r="SNM107" s="81"/>
      <c r="SNN107" s="81"/>
      <c r="SNO107" s="81"/>
      <c r="SNP107" s="81"/>
      <c r="SNQ107" s="81"/>
      <c r="SNR107" s="81"/>
      <c r="SNS107" s="81"/>
      <c r="SNT107" s="81"/>
      <c r="SNU107" s="81"/>
      <c r="SNV107" s="81"/>
      <c r="SNW107" s="81"/>
      <c r="SNX107" s="81"/>
      <c r="SNY107" s="81"/>
      <c r="SNZ107" s="81"/>
      <c r="SOA107" s="81"/>
      <c r="SOB107" s="81"/>
      <c r="SOC107" s="81"/>
      <c r="SOD107" s="81"/>
      <c r="SOE107" s="81"/>
      <c r="SOF107" s="81"/>
      <c r="SOG107" s="81"/>
      <c r="SOH107" s="81"/>
      <c r="SOI107" s="81"/>
      <c r="SOJ107" s="81"/>
      <c r="SOK107" s="81"/>
      <c r="SOL107" s="81"/>
      <c r="SOM107" s="81"/>
      <c r="SON107" s="81"/>
      <c r="SOO107" s="81"/>
      <c r="SOP107" s="81"/>
      <c r="SOQ107" s="81"/>
      <c r="SOR107" s="81"/>
      <c r="SOS107" s="81"/>
      <c r="SOT107" s="81"/>
      <c r="SOU107" s="81"/>
      <c r="SOV107" s="81"/>
      <c r="SOW107" s="81"/>
      <c r="SOX107" s="81"/>
      <c r="SOY107" s="81"/>
      <c r="SOZ107" s="81"/>
      <c r="SPA107" s="81"/>
      <c r="SPB107" s="81"/>
      <c r="SPC107" s="81"/>
      <c r="SPD107" s="81"/>
      <c r="SPE107" s="81"/>
      <c r="SPF107" s="81"/>
      <c r="SPG107" s="81"/>
      <c r="SPH107" s="81"/>
      <c r="SPI107" s="81"/>
      <c r="SPJ107" s="81"/>
      <c r="SPK107" s="81"/>
      <c r="SPL107" s="81"/>
      <c r="SPM107" s="81"/>
      <c r="SPN107" s="81"/>
      <c r="SPO107" s="81"/>
      <c r="SPP107" s="81"/>
      <c r="SPQ107" s="81"/>
      <c r="SPR107" s="81"/>
      <c r="SPS107" s="81"/>
      <c r="SPT107" s="81"/>
      <c r="SPU107" s="81"/>
      <c r="SPV107" s="81"/>
      <c r="SPW107" s="81"/>
      <c r="SPX107" s="81"/>
      <c r="SPY107" s="81"/>
      <c r="SPZ107" s="81"/>
      <c r="SQA107" s="81"/>
      <c r="SQB107" s="81"/>
      <c r="SQC107" s="81"/>
      <c r="SQD107" s="81"/>
      <c r="SQE107" s="81"/>
      <c r="SQF107" s="81"/>
      <c r="SQG107" s="81"/>
      <c r="SQH107" s="81"/>
      <c r="SQI107" s="81"/>
      <c r="SQJ107" s="81"/>
      <c r="SQK107" s="81"/>
      <c r="SQL107" s="81"/>
      <c r="SQM107" s="81"/>
      <c r="SQN107" s="81"/>
      <c r="SQO107" s="81"/>
      <c r="SQP107" s="81"/>
      <c r="SQQ107" s="81"/>
      <c r="SQR107" s="81"/>
      <c r="SQS107" s="81"/>
      <c r="SQT107" s="81"/>
      <c r="SQU107" s="81"/>
      <c r="SQV107" s="81"/>
      <c r="SQW107" s="81"/>
      <c r="SQX107" s="81"/>
      <c r="SQY107" s="81"/>
      <c r="SQZ107" s="81"/>
      <c r="SRA107" s="81"/>
      <c r="SRB107" s="81"/>
      <c r="SRC107" s="81"/>
      <c r="SRD107" s="81"/>
      <c r="SRE107" s="81"/>
      <c r="SRF107" s="81"/>
      <c r="SRG107" s="81"/>
      <c r="SRH107" s="81"/>
      <c r="SRI107" s="81"/>
      <c r="SRJ107" s="81"/>
      <c r="SRK107" s="81"/>
      <c r="SRL107" s="81"/>
      <c r="SRM107" s="81"/>
      <c r="SRN107" s="81"/>
      <c r="SRO107" s="81"/>
      <c r="SRP107" s="81"/>
      <c r="SRQ107" s="81"/>
      <c r="SRR107" s="81"/>
      <c r="SRS107" s="81"/>
      <c r="SRT107" s="81"/>
      <c r="SRU107" s="81"/>
      <c r="SRV107" s="81"/>
      <c r="SRW107" s="81"/>
      <c r="SRX107" s="81"/>
      <c r="SRY107" s="81"/>
      <c r="SRZ107" s="81"/>
      <c r="SSA107" s="81"/>
      <c r="SSB107" s="81"/>
      <c r="SSC107" s="81"/>
      <c r="SSD107" s="81"/>
      <c r="SSE107" s="81"/>
      <c r="SSF107" s="81"/>
      <c r="SSG107" s="81"/>
      <c r="SSH107" s="81"/>
      <c r="SSI107" s="81"/>
      <c r="SSJ107" s="81"/>
      <c r="SSK107" s="81"/>
      <c r="SSL107" s="81"/>
      <c r="SSM107" s="81"/>
      <c r="SSN107" s="81"/>
      <c r="SSO107" s="81"/>
      <c r="SSP107" s="81"/>
      <c r="SSQ107" s="81"/>
      <c r="SSR107" s="81"/>
      <c r="SSS107" s="81"/>
      <c r="SST107" s="81"/>
      <c r="SSU107" s="81"/>
      <c r="SSV107" s="81"/>
      <c r="SSW107" s="81"/>
      <c r="SSX107" s="81"/>
      <c r="SSY107" s="81"/>
      <c r="SSZ107" s="81"/>
      <c r="STA107" s="81"/>
      <c r="STB107" s="81"/>
      <c r="STC107" s="81"/>
      <c r="STD107" s="81"/>
      <c r="STE107" s="81"/>
      <c r="STF107" s="81"/>
      <c r="STG107" s="81"/>
      <c r="STH107" s="81"/>
      <c r="STI107" s="81"/>
      <c r="STJ107" s="81"/>
      <c r="STK107" s="81"/>
      <c r="STL107" s="81"/>
      <c r="STM107" s="81"/>
      <c r="STN107" s="81"/>
      <c r="STO107" s="81"/>
      <c r="STP107" s="81"/>
      <c r="STQ107" s="81"/>
      <c r="STR107" s="81"/>
      <c r="STS107" s="81"/>
      <c r="STT107" s="81"/>
      <c r="STU107" s="81"/>
      <c r="STV107" s="81"/>
      <c r="STW107" s="81"/>
      <c r="STX107" s="81"/>
      <c r="STY107" s="81"/>
      <c r="STZ107" s="81"/>
      <c r="SUA107" s="81"/>
      <c r="SUB107" s="81"/>
      <c r="SUC107" s="81"/>
      <c r="SUD107" s="81"/>
      <c r="SUE107" s="81"/>
      <c r="SUF107" s="81"/>
      <c r="SUG107" s="81"/>
      <c r="SUH107" s="81"/>
      <c r="SUI107" s="81"/>
      <c r="SUJ107" s="81"/>
      <c r="SUK107" s="81"/>
      <c r="SUL107" s="81"/>
      <c r="SUM107" s="81"/>
      <c r="SUN107" s="81"/>
      <c r="SUO107" s="81"/>
      <c r="SUP107" s="81"/>
      <c r="SUQ107" s="81"/>
      <c r="SUR107" s="81"/>
      <c r="SUS107" s="81"/>
      <c r="SUT107" s="81"/>
      <c r="SUU107" s="81"/>
      <c r="SUV107" s="81"/>
      <c r="SUW107" s="81"/>
      <c r="SUX107" s="81"/>
      <c r="SUY107" s="81"/>
      <c r="SUZ107" s="81"/>
      <c r="SVA107" s="81"/>
      <c r="SVB107" s="81"/>
      <c r="SVC107" s="81"/>
      <c r="SVD107" s="81"/>
      <c r="SVE107" s="81"/>
      <c r="SVF107" s="81"/>
      <c r="SVG107" s="81"/>
      <c r="SVH107" s="81"/>
      <c r="SVI107" s="81"/>
      <c r="SVJ107" s="81"/>
      <c r="SVK107" s="81"/>
      <c r="SVL107" s="81"/>
      <c r="SVM107" s="81"/>
      <c r="SVN107" s="81"/>
      <c r="SVO107" s="81"/>
      <c r="SVP107" s="81"/>
      <c r="SVQ107" s="81"/>
      <c r="SVR107" s="81"/>
      <c r="SVS107" s="81"/>
      <c r="SVT107" s="81"/>
      <c r="SVU107" s="81"/>
      <c r="SVV107" s="81"/>
      <c r="SVW107" s="81"/>
      <c r="SVX107" s="81"/>
      <c r="SVY107" s="81"/>
      <c r="SVZ107" s="81"/>
      <c r="SWA107" s="81"/>
      <c r="SWB107" s="81"/>
      <c r="SWC107" s="81"/>
      <c r="SWD107" s="81"/>
      <c r="SWE107" s="81"/>
      <c r="SWF107" s="81"/>
      <c r="SWG107" s="81"/>
      <c r="SWH107" s="81"/>
      <c r="SWI107" s="81"/>
      <c r="SWJ107" s="81"/>
      <c r="SWK107" s="81"/>
      <c r="SWL107" s="81"/>
      <c r="SWM107" s="81"/>
      <c r="SWN107" s="81"/>
      <c r="SWO107" s="81"/>
      <c r="SWP107" s="81"/>
      <c r="SWQ107" s="81"/>
      <c r="SWR107" s="81"/>
      <c r="SWS107" s="81"/>
      <c r="SWT107" s="81"/>
      <c r="SWU107" s="81"/>
      <c r="SWV107" s="81"/>
      <c r="SWW107" s="81"/>
      <c r="SWX107" s="81"/>
      <c r="SWY107" s="81"/>
      <c r="SWZ107" s="81"/>
      <c r="SXA107" s="81"/>
      <c r="SXB107" s="81"/>
      <c r="SXC107" s="81"/>
      <c r="SXD107" s="81"/>
      <c r="SXE107" s="81"/>
      <c r="SXF107" s="81"/>
      <c r="SXG107" s="81"/>
      <c r="SXH107" s="81"/>
      <c r="SXI107" s="81"/>
      <c r="SXJ107" s="81"/>
      <c r="SXK107" s="81"/>
      <c r="SXL107" s="81"/>
      <c r="SXM107" s="81"/>
      <c r="SXN107" s="81"/>
      <c r="SXO107" s="81"/>
      <c r="SXP107" s="81"/>
      <c r="SXQ107" s="81"/>
      <c r="SXR107" s="81"/>
      <c r="SXS107" s="81"/>
      <c r="SXT107" s="81"/>
      <c r="SXU107" s="81"/>
      <c r="SXV107" s="81"/>
      <c r="SXW107" s="81"/>
      <c r="SXX107" s="81"/>
      <c r="SXY107" s="81"/>
      <c r="SXZ107" s="81"/>
      <c r="SYA107" s="81"/>
      <c r="SYB107" s="81"/>
      <c r="SYC107" s="81"/>
      <c r="SYD107" s="81"/>
      <c r="SYE107" s="81"/>
      <c r="SYF107" s="81"/>
      <c r="SYG107" s="81"/>
      <c r="SYH107" s="81"/>
      <c r="SYI107" s="81"/>
      <c r="SYJ107" s="81"/>
      <c r="SYK107" s="81"/>
      <c r="SYL107" s="81"/>
      <c r="SYM107" s="81"/>
      <c r="SYN107" s="81"/>
      <c r="SYO107" s="81"/>
      <c r="SYP107" s="81"/>
      <c r="SYQ107" s="81"/>
      <c r="SYR107" s="81"/>
      <c r="SYS107" s="81"/>
      <c r="SYT107" s="81"/>
      <c r="SYU107" s="81"/>
      <c r="SYV107" s="81"/>
      <c r="SYW107" s="81"/>
      <c r="SYX107" s="81"/>
      <c r="SYY107" s="81"/>
      <c r="SYZ107" s="81"/>
      <c r="SZA107" s="81"/>
      <c r="SZB107" s="81"/>
      <c r="SZC107" s="81"/>
      <c r="SZD107" s="81"/>
      <c r="SZE107" s="81"/>
      <c r="SZF107" s="81"/>
      <c r="SZG107" s="81"/>
      <c r="SZH107" s="81"/>
      <c r="SZI107" s="81"/>
      <c r="SZJ107" s="81"/>
      <c r="SZK107" s="81"/>
      <c r="SZL107" s="81"/>
      <c r="SZM107" s="81"/>
      <c r="SZN107" s="81"/>
      <c r="SZO107" s="81"/>
      <c r="SZP107" s="81"/>
      <c r="SZQ107" s="81"/>
      <c r="SZR107" s="81"/>
      <c r="SZS107" s="81"/>
      <c r="SZT107" s="81"/>
      <c r="SZU107" s="81"/>
      <c r="SZV107" s="81"/>
      <c r="SZW107" s="81"/>
      <c r="SZX107" s="81"/>
      <c r="SZY107" s="81"/>
      <c r="SZZ107" s="81"/>
      <c r="TAA107" s="81"/>
      <c r="TAB107" s="81"/>
      <c r="TAC107" s="81"/>
      <c r="TAD107" s="81"/>
      <c r="TAE107" s="81"/>
      <c r="TAF107" s="81"/>
      <c r="TAG107" s="81"/>
      <c r="TAH107" s="81"/>
      <c r="TAI107" s="81"/>
      <c r="TAJ107" s="81"/>
      <c r="TAK107" s="81"/>
      <c r="TAL107" s="81"/>
      <c r="TAM107" s="81"/>
      <c r="TAN107" s="81"/>
      <c r="TAO107" s="81"/>
      <c r="TAP107" s="81"/>
      <c r="TAQ107" s="81"/>
      <c r="TAR107" s="81"/>
      <c r="TAS107" s="81"/>
      <c r="TAT107" s="81"/>
      <c r="TAU107" s="81"/>
      <c r="TAV107" s="81"/>
      <c r="TAW107" s="81"/>
      <c r="TAX107" s="81"/>
      <c r="TAY107" s="81"/>
      <c r="TAZ107" s="81"/>
      <c r="TBA107" s="81"/>
      <c r="TBB107" s="81"/>
      <c r="TBC107" s="81"/>
      <c r="TBD107" s="81"/>
      <c r="TBE107" s="81"/>
      <c r="TBF107" s="81"/>
      <c r="TBG107" s="81"/>
      <c r="TBH107" s="81"/>
      <c r="TBI107" s="81"/>
      <c r="TBJ107" s="81"/>
      <c r="TBK107" s="81"/>
      <c r="TBL107" s="81"/>
      <c r="TBM107" s="81"/>
      <c r="TBN107" s="81"/>
      <c r="TBO107" s="81"/>
      <c r="TBP107" s="81"/>
      <c r="TBQ107" s="81"/>
      <c r="TBR107" s="81"/>
      <c r="TBS107" s="81"/>
      <c r="TBT107" s="81"/>
      <c r="TBU107" s="81"/>
      <c r="TBV107" s="81"/>
      <c r="TBW107" s="81"/>
      <c r="TBX107" s="81"/>
      <c r="TBY107" s="81"/>
      <c r="TBZ107" s="81"/>
      <c r="TCA107" s="81"/>
      <c r="TCB107" s="81"/>
      <c r="TCC107" s="81"/>
      <c r="TCD107" s="81"/>
      <c r="TCE107" s="81"/>
      <c r="TCF107" s="81"/>
      <c r="TCG107" s="81"/>
      <c r="TCH107" s="81"/>
      <c r="TCI107" s="81"/>
      <c r="TCJ107" s="81"/>
      <c r="TCK107" s="81"/>
      <c r="TCL107" s="81"/>
      <c r="TCM107" s="81"/>
      <c r="TCN107" s="81"/>
      <c r="TCO107" s="81"/>
      <c r="TCP107" s="81"/>
      <c r="TCQ107" s="81"/>
      <c r="TCR107" s="81"/>
      <c r="TCS107" s="81"/>
      <c r="TCT107" s="81"/>
      <c r="TCU107" s="81"/>
      <c r="TCV107" s="81"/>
      <c r="TCW107" s="81"/>
      <c r="TCX107" s="81"/>
      <c r="TCY107" s="81"/>
      <c r="TCZ107" s="81"/>
      <c r="TDA107" s="81"/>
      <c r="TDB107" s="81"/>
      <c r="TDC107" s="81"/>
      <c r="TDD107" s="81"/>
      <c r="TDE107" s="81"/>
      <c r="TDF107" s="81"/>
      <c r="TDG107" s="81"/>
      <c r="TDH107" s="81"/>
      <c r="TDI107" s="81"/>
      <c r="TDJ107" s="81"/>
      <c r="TDK107" s="81"/>
      <c r="TDL107" s="81"/>
      <c r="TDM107" s="81"/>
      <c r="TDN107" s="81"/>
      <c r="TDO107" s="81"/>
      <c r="TDP107" s="81"/>
      <c r="TDQ107" s="81"/>
      <c r="TDR107" s="81"/>
      <c r="TDS107" s="81"/>
      <c r="TDT107" s="81"/>
      <c r="TDU107" s="81"/>
      <c r="TDV107" s="81"/>
      <c r="TDW107" s="81"/>
      <c r="TDX107" s="81"/>
      <c r="TDY107" s="81"/>
      <c r="TDZ107" s="81"/>
      <c r="TEA107" s="81"/>
      <c r="TEB107" s="81"/>
      <c r="TEC107" s="81"/>
      <c r="TED107" s="81"/>
      <c r="TEE107" s="81"/>
      <c r="TEF107" s="81"/>
      <c r="TEG107" s="81"/>
      <c r="TEH107" s="81"/>
      <c r="TEI107" s="81"/>
      <c r="TEJ107" s="81"/>
      <c r="TEK107" s="81"/>
      <c r="TEL107" s="81"/>
      <c r="TEM107" s="81"/>
      <c r="TEN107" s="81"/>
      <c r="TEO107" s="81"/>
      <c r="TEP107" s="81"/>
      <c r="TEQ107" s="81"/>
      <c r="TER107" s="81"/>
      <c r="TES107" s="81"/>
      <c r="TET107" s="81"/>
      <c r="TEU107" s="81"/>
      <c r="TEV107" s="81"/>
      <c r="TEW107" s="81"/>
      <c r="TEX107" s="81"/>
      <c r="TEY107" s="81"/>
      <c r="TEZ107" s="81"/>
      <c r="TFA107" s="81"/>
      <c r="TFB107" s="81"/>
      <c r="TFC107" s="81"/>
      <c r="TFD107" s="81"/>
      <c r="TFE107" s="81"/>
      <c r="TFF107" s="81"/>
      <c r="TFG107" s="81"/>
      <c r="TFH107" s="81"/>
      <c r="TFI107" s="81"/>
      <c r="TFJ107" s="81"/>
      <c r="TFK107" s="81"/>
      <c r="TFL107" s="81"/>
      <c r="TFM107" s="81"/>
      <c r="TFN107" s="81"/>
      <c r="TFO107" s="81"/>
      <c r="TFP107" s="81"/>
      <c r="TFQ107" s="81"/>
      <c r="TFR107" s="81"/>
      <c r="TFS107" s="81"/>
      <c r="TFT107" s="81"/>
      <c r="TFU107" s="81"/>
      <c r="TFV107" s="81"/>
      <c r="TFW107" s="81"/>
      <c r="TFX107" s="81"/>
      <c r="TFY107" s="81"/>
      <c r="TFZ107" s="81"/>
      <c r="TGA107" s="81"/>
      <c r="TGB107" s="81"/>
      <c r="TGC107" s="81"/>
      <c r="TGD107" s="81"/>
      <c r="TGE107" s="81"/>
      <c r="TGF107" s="81"/>
      <c r="TGG107" s="81"/>
      <c r="TGH107" s="81"/>
      <c r="TGI107" s="81"/>
      <c r="TGJ107" s="81"/>
      <c r="TGK107" s="81"/>
      <c r="TGL107" s="81"/>
      <c r="TGM107" s="81"/>
      <c r="TGN107" s="81"/>
      <c r="TGO107" s="81"/>
      <c r="TGP107" s="81"/>
      <c r="TGQ107" s="81"/>
      <c r="TGR107" s="81"/>
      <c r="TGS107" s="81"/>
      <c r="TGT107" s="81"/>
      <c r="TGU107" s="81"/>
      <c r="TGV107" s="81"/>
      <c r="TGW107" s="81"/>
      <c r="TGX107" s="81"/>
      <c r="TGY107" s="81"/>
      <c r="TGZ107" s="81"/>
      <c r="THA107" s="81"/>
      <c r="THB107" s="81"/>
      <c r="THC107" s="81"/>
      <c r="THD107" s="81"/>
      <c r="THE107" s="81"/>
      <c r="THF107" s="81"/>
      <c r="THG107" s="81"/>
      <c r="THH107" s="81"/>
      <c r="THI107" s="81"/>
      <c r="THJ107" s="81"/>
      <c r="THK107" s="81"/>
      <c r="THL107" s="81"/>
      <c r="THM107" s="81"/>
      <c r="THN107" s="81"/>
      <c r="THO107" s="81"/>
      <c r="THP107" s="81"/>
      <c r="THQ107" s="81"/>
      <c r="THR107" s="81"/>
      <c r="THS107" s="81"/>
      <c r="THT107" s="81"/>
      <c r="THU107" s="81"/>
      <c r="THV107" s="81"/>
      <c r="THW107" s="81"/>
      <c r="THX107" s="81"/>
      <c r="THY107" s="81"/>
      <c r="THZ107" s="81"/>
      <c r="TIA107" s="81"/>
      <c r="TIB107" s="81"/>
      <c r="TIC107" s="81"/>
      <c r="TID107" s="81"/>
      <c r="TIE107" s="81"/>
      <c r="TIF107" s="81"/>
      <c r="TIG107" s="81"/>
      <c r="TIH107" s="81"/>
      <c r="TII107" s="81"/>
      <c r="TIJ107" s="81"/>
      <c r="TIK107" s="81"/>
      <c r="TIL107" s="81"/>
      <c r="TIM107" s="81"/>
      <c r="TIN107" s="81"/>
      <c r="TIO107" s="81"/>
      <c r="TIP107" s="81"/>
      <c r="TIQ107" s="81"/>
      <c r="TIR107" s="81"/>
      <c r="TIS107" s="81"/>
      <c r="TIT107" s="81"/>
      <c r="TIU107" s="81"/>
      <c r="TIV107" s="81"/>
      <c r="TIW107" s="81"/>
      <c r="TIX107" s="81"/>
      <c r="TIY107" s="81"/>
      <c r="TIZ107" s="81"/>
      <c r="TJA107" s="81"/>
      <c r="TJB107" s="81"/>
      <c r="TJC107" s="81"/>
      <c r="TJD107" s="81"/>
      <c r="TJE107" s="81"/>
      <c r="TJF107" s="81"/>
      <c r="TJG107" s="81"/>
      <c r="TJH107" s="81"/>
      <c r="TJI107" s="81"/>
      <c r="TJJ107" s="81"/>
      <c r="TJK107" s="81"/>
      <c r="TJL107" s="81"/>
      <c r="TJM107" s="81"/>
      <c r="TJN107" s="81"/>
      <c r="TJO107" s="81"/>
      <c r="TJP107" s="81"/>
      <c r="TJQ107" s="81"/>
      <c r="TJR107" s="81"/>
      <c r="TJS107" s="81"/>
      <c r="TJT107" s="81"/>
      <c r="TJU107" s="81"/>
      <c r="TJV107" s="81"/>
      <c r="TJW107" s="81"/>
      <c r="TJX107" s="81"/>
      <c r="TJY107" s="81"/>
      <c r="TJZ107" s="81"/>
      <c r="TKA107" s="81"/>
      <c r="TKB107" s="81"/>
      <c r="TKC107" s="81"/>
      <c r="TKD107" s="81"/>
      <c r="TKE107" s="81"/>
      <c r="TKF107" s="81"/>
      <c r="TKG107" s="81"/>
      <c r="TKH107" s="81"/>
      <c r="TKI107" s="81"/>
      <c r="TKJ107" s="81"/>
      <c r="TKK107" s="81"/>
      <c r="TKL107" s="81"/>
      <c r="TKM107" s="81"/>
      <c r="TKN107" s="81"/>
      <c r="TKO107" s="81"/>
      <c r="TKP107" s="81"/>
      <c r="TKQ107" s="81"/>
      <c r="TKR107" s="81"/>
      <c r="TKS107" s="81"/>
      <c r="TKT107" s="81"/>
      <c r="TKU107" s="81"/>
      <c r="TKV107" s="81"/>
      <c r="TKW107" s="81"/>
      <c r="TKX107" s="81"/>
      <c r="TKY107" s="81"/>
      <c r="TKZ107" s="81"/>
      <c r="TLA107" s="81"/>
      <c r="TLB107" s="81"/>
      <c r="TLC107" s="81"/>
      <c r="TLD107" s="81"/>
      <c r="TLE107" s="81"/>
      <c r="TLF107" s="81"/>
      <c r="TLG107" s="81"/>
      <c r="TLH107" s="81"/>
      <c r="TLI107" s="81"/>
      <c r="TLJ107" s="81"/>
      <c r="TLK107" s="81"/>
      <c r="TLL107" s="81"/>
      <c r="TLM107" s="81"/>
      <c r="TLN107" s="81"/>
      <c r="TLO107" s="81"/>
      <c r="TLP107" s="81"/>
      <c r="TLQ107" s="81"/>
      <c r="TLR107" s="81"/>
      <c r="TLS107" s="81"/>
      <c r="TLT107" s="81"/>
      <c r="TLU107" s="81"/>
      <c r="TLV107" s="81"/>
      <c r="TLW107" s="81"/>
      <c r="TLX107" s="81"/>
      <c r="TLY107" s="81"/>
      <c r="TLZ107" s="81"/>
      <c r="TMA107" s="81"/>
      <c r="TMB107" s="81"/>
      <c r="TMC107" s="81"/>
      <c r="TMD107" s="81"/>
      <c r="TME107" s="81"/>
      <c r="TMF107" s="81"/>
      <c r="TMG107" s="81"/>
      <c r="TMH107" s="81"/>
      <c r="TMI107" s="81"/>
      <c r="TMJ107" s="81"/>
      <c r="TMK107" s="81"/>
      <c r="TML107" s="81"/>
      <c r="TMM107" s="81"/>
      <c r="TMN107" s="81"/>
      <c r="TMO107" s="81"/>
      <c r="TMP107" s="81"/>
      <c r="TMQ107" s="81"/>
      <c r="TMR107" s="81"/>
      <c r="TMS107" s="81"/>
      <c r="TMT107" s="81"/>
      <c r="TMU107" s="81"/>
      <c r="TMV107" s="81"/>
      <c r="TMW107" s="81"/>
      <c r="TMX107" s="81"/>
      <c r="TMY107" s="81"/>
      <c r="TMZ107" s="81"/>
      <c r="TNA107" s="81"/>
      <c r="TNB107" s="81"/>
      <c r="TNC107" s="81"/>
      <c r="TND107" s="81"/>
      <c r="TNE107" s="81"/>
      <c r="TNF107" s="81"/>
      <c r="TNG107" s="81"/>
      <c r="TNH107" s="81"/>
      <c r="TNI107" s="81"/>
      <c r="TNJ107" s="81"/>
      <c r="TNK107" s="81"/>
      <c r="TNL107" s="81"/>
      <c r="TNM107" s="81"/>
      <c r="TNN107" s="81"/>
      <c r="TNO107" s="81"/>
      <c r="TNP107" s="81"/>
      <c r="TNQ107" s="81"/>
      <c r="TNR107" s="81"/>
      <c r="TNS107" s="81"/>
      <c r="TNT107" s="81"/>
      <c r="TNU107" s="81"/>
      <c r="TNV107" s="81"/>
      <c r="TNW107" s="81"/>
      <c r="TNX107" s="81"/>
      <c r="TNY107" s="81"/>
      <c r="TNZ107" s="81"/>
      <c r="TOA107" s="81"/>
      <c r="TOB107" s="81"/>
      <c r="TOC107" s="81"/>
      <c r="TOD107" s="81"/>
      <c r="TOE107" s="81"/>
      <c r="TOF107" s="81"/>
      <c r="TOG107" s="81"/>
      <c r="TOH107" s="81"/>
      <c r="TOI107" s="81"/>
      <c r="TOJ107" s="81"/>
      <c r="TOK107" s="81"/>
      <c r="TOL107" s="81"/>
      <c r="TOM107" s="81"/>
      <c r="TON107" s="81"/>
      <c r="TOO107" s="81"/>
      <c r="TOP107" s="81"/>
      <c r="TOQ107" s="81"/>
      <c r="TOR107" s="81"/>
      <c r="TOS107" s="81"/>
      <c r="TOT107" s="81"/>
      <c r="TOU107" s="81"/>
      <c r="TOV107" s="81"/>
      <c r="TOW107" s="81"/>
      <c r="TOX107" s="81"/>
      <c r="TOY107" s="81"/>
      <c r="TOZ107" s="81"/>
      <c r="TPA107" s="81"/>
      <c r="TPB107" s="81"/>
      <c r="TPC107" s="81"/>
      <c r="TPD107" s="81"/>
      <c r="TPE107" s="81"/>
      <c r="TPF107" s="81"/>
      <c r="TPG107" s="81"/>
      <c r="TPH107" s="81"/>
      <c r="TPI107" s="81"/>
      <c r="TPJ107" s="81"/>
      <c r="TPK107" s="81"/>
      <c r="TPL107" s="81"/>
      <c r="TPM107" s="81"/>
      <c r="TPN107" s="81"/>
      <c r="TPO107" s="81"/>
      <c r="TPP107" s="81"/>
      <c r="TPQ107" s="81"/>
      <c r="TPR107" s="81"/>
      <c r="TPS107" s="81"/>
      <c r="TPT107" s="81"/>
      <c r="TPU107" s="81"/>
      <c r="TPV107" s="81"/>
      <c r="TPW107" s="81"/>
      <c r="TPX107" s="81"/>
      <c r="TPY107" s="81"/>
      <c r="TPZ107" s="81"/>
      <c r="TQA107" s="81"/>
      <c r="TQB107" s="81"/>
      <c r="TQC107" s="81"/>
      <c r="TQD107" s="81"/>
      <c r="TQE107" s="81"/>
      <c r="TQF107" s="81"/>
      <c r="TQG107" s="81"/>
      <c r="TQH107" s="81"/>
      <c r="TQI107" s="81"/>
      <c r="TQJ107" s="81"/>
      <c r="TQK107" s="81"/>
      <c r="TQL107" s="81"/>
      <c r="TQM107" s="81"/>
      <c r="TQN107" s="81"/>
      <c r="TQO107" s="81"/>
      <c r="TQP107" s="81"/>
      <c r="TQQ107" s="81"/>
      <c r="TQR107" s="81"/>
      <c r="TQS107" s="81"/>
      <c r="TQT107" s="81"/>
      <c r="TQU107" s="81"/>
      <c r="TQV107" s="81"/>
      <c r="TQW107" s="81"/>
      <c r="TQX107" s="81"/>
      <c r="TQY107" s="81"/>
      <c r="TQZ107" s="81"/>
      <c r="TRA107" s="81"/>
      <c r="TRB107" s="81"/>
      <c r="TRC107" s="81"/>
      <c r="TRD107" s="81"/>
      <c r="TRE107" s="81"/>
      <c r="TRF107" s="81"/>
      <c r="TRG107" s="81"/>
      <c r="TRH107" s="81"/>
      <c r="TRI107" s="81"/>
      <c r="TRJ107" s="81"/>
      <c r="TRK107" s="81"/>
      <c r="TRL107" s="81"/>
      <c r="TRM107" s="81"/>
      <c r="TRN107" s="81"/>
      <c r="TRO107" s="81"/>
      <c r="TRP107" s="81"/>
      <c r="TRQ107" s="81"/>
      <c r="TRR107" s="81"/>
      <c r="TRS107" s="81"/>
      <c r="TRT107" s="81"/>
      <c r="TRU107" s="81"/>
      <c r="TRV107" s="81"/>
      <c r="TRW107" s="81"/>
      <c r="TRX107" s="81"/>
      <c r="TRY107" s="81"/>
      <c r="TRZ107" s="81"/>
      <c r="TSA107" s="81"/>
      <c r="TSB107" s="81"/>
      <c r="TSC107" s="81"/>
      <c r="TSD107" s="81"/>
      <c r="TSE107" s="81"/>
      <c r="TSF107" s="81"/>
      <c r="TSG107" s="81"/>
      <c r="TSH107" s="81"/>
      <c r="TSI107" s="81"/>
      <c r="TSJ107" s="81"/>
      <c r="TSK107" s="81"/>
      <c r="TSL107" s="81"/>
      <c r="TSM107" s="81"/>
      <c r="TSN107" s="81"/>
      <c r="TSO107" s="81"/>
      <c r="TSP107" s="81"/>
      <c r="TSQ107" s="81"/>
      <c r="TSR107" s="81"/>
      <c r="TSS107" s="81"/>
      <c r="TST107" s="81"/>
      <c r="TSU107" s="81"/>
      <c r="TSV107" s="81"/>
      <c r="TSW107" s="81"/>
      <c r="TSX107" s="81"/>
      <c r="TSY107" s="81"/>
      <c r="TSZ107" s="81"/>
      <c r="TTA107" s="81"/>
      <c r="TTB107" s="81"/>
      <c r="TTC107" s="81"/>
      <c r="TTD107" s="81"/>
      <c r="TTE107" s="81"/>
      <c r="TTF107" s="81"/>
      <c r="TTG107" s="81"/>
      <c r="TTH107" s="81"/>
      <c r="TTI107" s="81"/>
      <c r="TTJ107" s="81"/>
      <c r="TTK107" s="81"/>
      <c r="TTL107" s="81"/>
      <c r="TTM107" s="81"/>
      <c r="TTN107" s="81"/>
      <c r="TTO107" s="81"/>
      <c r="TTP107" s="81"/>
      <c r="TTQ107" s="81"/>
      <c r="TTR107" s="81"/>
      <c r="TTS107" s="81"/>
      <c r="TTT107" s="81"/>
      <c r="TTU107" s="81"/>
      <c r="TTV107" s="81"/>
      <c r="TTW107" s="81"/>
      <c r="TTX107" s="81"/>
      <c r="TTY107" s="81"/>
      <c r="TTZ107" s="81"/>
      <c r="TUA107" s="81"/>
      <c r="TUB107" s="81"/>
      <c r="TUC107" s="81"/>
      <c r="TUD107" s="81"/>
      <c r="TUE107" s="81"/>
      <c r="TUF107" s="81"/>
      <c r="TUG107" s="81"/>
      <c r="TUH107" s="81"/>
      <c r="TUI107" s="81"/>
      <c r="TUJ107" s="81"/>
      <c r="TUK107" s="81"/>
      <c r="TUL107" s="81"/>
      <c r="TUM107" s="81"/>
      <c r="TUN107" s="81"/>
      <c r="TUO107" s="81"/>
      <c r="TUP107" s="81"/>
      <c r="TUQ107" s="81"/>
      <c r="TUR107" s="81"/>
      <c r="TUS107" s="81"/>
      <c r="TUT107" s="81"/>
      <c r="TUU107" s="81"/>
      <c r="TUV107" s="81"/>
      <c r="TUW107" s="81"/>
      <c r="TUX107" s="81"/>
      <c r="TUY107" s="81"/>
      <c r="TUZ107" s="81"/>
      <c r="TVA107" s="81"/>
      <c r="TVB107" s="81"/>
      <c r="TVC107" s="81"/>
      <c r="TVD107" s="81"/>
      <c r="TVE107" s="81"/>
      <c r="TVF107" s="81"/>
      <c r="TVG107" s="81"/>
      <c r="TVH107" s="81"/>
      <c r="TVI107" s="81"/>
      <c r="TVJ107" s="81"/>
      <c r="TVK107" s="81"/>
      <c r="TVL107" s="81"/>
      <c r="TVM107" s="81"/>
      <c r="TVN107" s="81"/>
      <c r="TVO107" s="81"/>
      <c r="TVP107" s="81"/>
      <c r="TVQ107" s="81"/>
      <c r="TVR107" s="81"/>
      <c r="TVS107" s="81"/>
      <c r="TVT107" s="81"/>
      <c r="TVU107" s="81"/>
      <c r="TVV107" s="81"/>
      <c r="TVW107" s="81"/>
      <c r="TVX107" s="81"/>
      <c r="TVY107" s="81"/>
      <c r="TVZ107" s="81"/>
      <c r="TWA107" s="81"/>
      <c r="TWB107" s="81"/>
      <c r="TWC107" s="81"/>
      <c r="TWD107" s="81"/>
      <c r="TWE107" s="81"/>
      <c r="TWF107" s="81"/>
      <c r="TWG107" s="81"/>
      <c r="TWH107" s="81"/>
      <c r="TWI107" s="81"/>
      <c r="TWJ107" s="81"/>
      <c r="TWK107" s="81"/>
      <c r="TWL107" s="81"/>
      <c r="TWM107" s="81"/>
      <c r="TWN107" s="81"/>
      <c r="TWO107" s="81"/>
      <c r="TWP107" s="81"/>
      <c r="TWQ107" s="81"/>
      <c r="TWR107" s="81"/>
      <c r="TWS107" s="81"/>
      <c r="TWT107" s="81"/>
      <c r="TWU107" s="81"/>
      <c r="TWV107" s="81"/>
      <c r="TWW107" s="81"/>
      <c r="TWX107" s="81"/>
      <c r="TWY107" s="81"/>
      <c r="TWZ107" s="81"/>
      <c r="TXA107" s="81"/>
      <c r="TXB107" s="81"/>
      <c r="TXC107" s="81"/>
      <c r="TXD107" s="81"/>
      <c r="TXE107" s="81"/>
      <c r="TXF107" s="81"/>
      <c r="TXG107" s="81"/>
      <c r="TXH107" s="81"/>
      <c r="TXI107" s="81"/>
      <c r="TXJ107" s="81"/>
      <c r="TXK107" s="81"/>
      <c r="TXL107" s="81"/>
      <c r="TXM107" s="81"/>
      <c r="TXN107" s="81"/>
      <c r="TXO107" s="81"/>
      <c r="TXP107" s="81"/>
      <c r="TXQ107" s="81"/>
      <c r="TXR107" s="81"/>
      <c r="TXS107" s="81"/>
      <c r="TXT107" s="81"/>
      <c r="TXU107" s="81"/>
      <c r="TXV107" s="81"/>
      <c r="TXW107" s="81"/>
      <c r="TXX107" s="81"/>
      <c r="TXY107" s="81"/>
      <c r="TXZ107" s="81"/>
      <c r="TYA107" s="81"/>
      <c r="TYB107" s="81"/>
      <c r="TYC107" s="81"/>
      <c r="TYD107" s="81"/>
      <c r="TYE107" s="81"/>
      <c r="TYF107" s="81"/>
      <c r="TYG107" s="81"/>
      <c r="TYH107" s="81"/>
      <c r="TYI107" s="81"/>
      <c r="TYJ107" s="81"/>
      <c r="TYK107" s="81"/>
      <c r="TYL107" s="81"/>
      <c r="TYM107" s="81"/>
      <c r="TYN107" s="81"/>
      <c r="TYO107" s="81"/>
      <c r="TYP107" s="81"/>
      <c r="TYQ107" s="81"/>
      <c r="TYR107" s="81"/>
      <c r="TYS107" s="81"/>
      <c r="TYT107" s="81"/>
      <c r="TYU107" s="81"/>
      <c r="TYV107" s="81"/>
      <c r="TYW107" s="81"/>
      <c r="TYX107" s="81"/>
      <c r="TYY107" s="81"/>
      <c r="TYZ107" s="81"/>
      <c r="TZA107" s="81"/>
      <c r="TZB107" s="81"/>
      <c r="TZC107" s="81"/>
      <c r="TZD107" s="81"/>
      <c r="TZE107" s="81"/>
      <c r="TZF107" s="81"/>
      <c r="TZG107" s="81"/>
      <c r="TZH107" s="81"/>
      <c r="TZI107" s="81"/>
      <c r="TZJ107" s="81"/>
      <c r="TZK107" s="81"/>
      <c r="TZL107" s="81"/>
      <c r="TZM107" s="81"/>
      <c r="TZN107" s="81"/>
      <c r="TZO107" s="81"/>
      <c r="TZP107" s="81"/>
      <c r="TZQ107" s="81"/>
      <c r="TZR107" s="81"/>
      <c r="TZS107" s="81"/>
      <c r="TZT107" s="81"/>
      <c r="TZU107" s="81"/>
      <c r="TZV107" s="81"/>
      <c r="TZW107" s="81"/>
      <c r="TZX107" s="81"/>
      <c r="TZY107" s="81"/>
      <c r="TZZ107" s="81"/>
      <c r="UAA107" s="81"/>
      <c r="UAB107" s="81"/>
      <c r="UAC107" s="81"/>
      <c r="UAD107" s="81"/>
      <c r="UAE107" s="81"/>
      <c r="UAF107" s="81"/>
      <c r="UAG107" s="81"/>
      <c r="UAH107" s="81"/>
      <c r="UAI107" s="81"/>
      <c r="UAJ107" s="81"/>
      <c r="UAK107" s="81"/>
      <c r="UAL107" s="81"/>
      <c r="UAM107" s="81"/>
      <c r="UAN107" s="81"/>
      <c r="UAO107" s="81"/>
      <c r="UAP107" s="81"/>
      <c r="UAQ107" s="81"/>
      <c r="UAR107" s="81"/>
      <c r="UAS107" s="81"/>
      <c r="UAT107" s="81"/>
      <c r="UAU107" s="81"/>
      <c r="UAV107" s="81"/>
      <c r="UAW107" s="81"/>
      <c r="UAX107" s="81"/>
      <c r="UAY107" s="81"/>
      <c r="UAZ107" s="81"/>
      <c r="UBA107" s="81"/>
      <c r="UBB107" s="81"/>
      <c r="UBC107" s="81"/>
      <c r="UBD107" s="81"/>
      <c r="UBE107" s="81"/>
      <c r="UBF107" s="81"/>
      <c r="UBG107" s="81"/>
      <c r="UBH107" s="81"/>
      <c r="UBI107" s="81"/>
      <c r="UBJ107" s="81"/>
      <c r="UBK107" s="81"/>
      <c r="UBL107" s="81"/>
      <c r="UBM107" s="81"/>
      <c r="UBN107" s="81"/>
      <c r="UBO107" s="81"/>
      <c r="UBP107" s="81"/>
      <c r="UBQ107" s="81"/>
      <c r="UBR107" s="81"/>
      <c r="UBS107" s="81"/>
      <c r="UBT107" s="81"/>
      <c r="UBU107" s="81"/>
      <c r="UBV107" s="81"/>
      <c r="UBW107" s="81"/>
      <c r="UBX107" s="81"/>
      <c r="UBY107" s="81"/>
      <c r="UBZ107" s="81"/>
      <c r="UCA107" s="81"/>
      <c r="UCB107" s="81"/>
      <c r="UCC107" s="81"/>
      <c r="UCD107" s="81"/>
      <c r="UCE107" s="81"/>
      <c r="UCF107" s="81"/>
      <c r="UCG107" s="81"/>
      <c r="UCH107" s="81"/>
      <c r="UCI107" s="81"/>
      <c r="UCJ107" s="81"/>
      <c r="UCK107" s="81"/>
      <c r="UCL107" s="81"/>
      <c r="UCM107" s="81"/>
      <c r="UCN107" s="81"/>
      <c r="UCO107" s="81"/>
      <c r="UCP107" s="81"/>
      <c r="UCQ107" s="81"/>
      <c r="UCR107" s="81"/>
      <c r="UCS107" s="81"/>
      <c r="UCT107" s="81"/>
      <c r="UCU107" s="81"/>
      <c r="UCV107" s="81"/>
      <c r="UCW107" s="81"/>
      <c r="UCX107" s="81"/>
      <c r="UCY107" s="81"/>
      <c r="UCZ107" s="81"/>
      <c r="UDA107" s="81"/>
      <c r="UDB107" s="81"/>
      <c r="UDC107" s="81"/>
      <c r="UDD107" s="81"/>
      <c r="UDE107" s="81"/>
      <c r="UDF107" s="81"/>
      <c r="UDG107" s="81"/>
      <c r="UDH107" s="81"/>
      <c r="UDI107" s="81"/>
      <c r="UDJ107" s="81"/>
      <c r="UDK107" s="81"/>
      <c r="UDL107" s="81"/>
      <c r="UDM107" s="81"/>
      <c r="UDN107" s="81"/>
      <c r="UDO107" s="81"/>
      <c r="UDP107" s="81"/>
      <c r="UDQ107" s="81"/>
      <c r="UDR107" s="81"/>
      <c r="UDS107" s="81"/>
      <c r="UDT107" s="81"/>
      <c r="UDU107" s="81"/>
      <c r="UDV107" s="81"/>
      <c r="UDW107" s="81"/>
      <c r="UDX107" s="81"/>
      <c r="UDY107" s="81"/>
      <c r="UDZ107" s="81"/>
      <c r="UEA107" s="81"/>
      <c r="UEB107" s="81"/>
      <c r="UEC107" s="81"/>
      <c r="UED107" s="81"/>
      <c r="UEE107" s="81"/>
      <c r="UEF107" s="81"/>
      <c r="UEG107" s="81"/>
      <c r="UEH107" s="81"/>
      <c r="UEI107" s="81"/>
      <c r="UEJ107" s="81"/>
      <c r="UEK107" s="81"/>
      <c r="UEL107" s="81"/>
      <c r="UEM107" s="81"/>
      <c r="UEN107" s="81"/>
      <c r="UEO107" s="81"/>
      <c r="UEP107" s="81"/>
      <c r="UEQ107" s="81"/>
      <c r="UER107" s="81"/>
      <c r="UES107" s="81"/>
      <c r="UET107" s="81"/>
      <c r="UEU107" s="81"/>
      <c r="UEV107" s="81"/>
      <c r="UEW107" s="81"/>
      <c r="UEX107" s="81"/>
      <c r="UEY107" s="81"/>
      <c r="UEZ107" s="81"/>
      <c r="UFA107" s="81"/>
      <c r="UFB107" s="81"/>
      <c r="UFC107" s="81"/>
      <c r="UFD107" s="81"/>
      <c r="UFE107" s="81"/>
      <c r="UFF107" s="81"/>
      <c r="UFG107" s="81"/>
      <c r="UFH107" s="81"/>
      <c r="UFI107" s="81"/>
      <c r="UFJ107" s="81"/>
      <c r="UFK107" s="81"/>
      <c r="UFL107" s="81"/>
      <c r="UFM107" s="81"/>
      <c r="UFN107" s="81"/>
      <c r="UFO107" s="81"/>
      <c r="UFP107" s="81"/>
      <c r="UFQ107" s="81"/>
      <c r="UFR107" s="81"/>
      <c r="UFS107" s="81"/>
      <c r="UFT107" s="81"/>
      <c r="UFU107" s="81"/>
      <c r="UFV107" s="81"/>
      <c r="UFW107" s="81"/>
      <c r="UFX107" s="81"/>
      <c r="UFY107" s="81"/>
      <c r="UFZ107" s="81"/>
      <c r="UGA107" s="81"/>
      <c r="UGB107" s="81"/>
      <c r="UGC107" s="81"/>
      <c r="UGD107" s="81"/>
      <c r="UGE107" s="81"/>
      <c r="UGF107" s="81"/>
      <c r="UGG107" s="81"/>
      <c r="UGH107" s="81"/>
      <c r="UGI107" s="81"/>
      <c r="UGJ107" s="81"/>
      <c r="UGK107" s="81"/>
      <c r="UGL107" s="81"/>
      <c r="UGM107" s="81"/>
      <c r="UGN107" s="81"/>
      <c r="UGO107" s="81"/>
      <c r="UGP107" s="81"/>
      <c r="UGQ107" s="81"/>
      <c r="UGR107" s="81"/>
      <c r="UGS107" s="81"/>
      <c r="UGT107" s="81"/>
      <c r="UGU107" s="81"/>
      <c r="UGV107" s="81"/>
      <c r="UGW107" s="81"/>
      <c r="UGX107" s="81"/>
      <c r="UGY107" s="81"/>
      <c r="UGZ107" s="81"/>
      <c r="UHA107" s="81"/>
      <c r="UHB107" s="81"/>
      <c r="UHC107" s="81"/>
      <c r="UHD107" s="81"/>
      <c r="UHE107" s="81"/>
      <c r="UHF107" s="81"/>
      <c r="UHG107" s="81"/>
      <c r="UHH107" s="81"/>
      <c r="UHI107" s="81"/>
      <c r="UHJ107" s="81"/>
      <c r="UHK107" s="81"/>
      <c r="UHL107" s="81"/>
      <c r="UHM107" s="81"/>
      <c r="UHN107" s="81"/>
      <c r="UHO107" s="81"/>
      <c r="UHP107" s="81"/>
      <c r="UHQ107" s="81"/>
      <c r="UHR107" s="81"/>
      <c r="UHS107" s="81"/>
      <c r="UHT107" s="81"/>
      <c r="UHU107" s="81"/>
      <c r="UHV107" s="81"/>
      <c r="UHW107" s="81"/>
      <c r="UHX107" s="81"/>
      <c r="UHY107" s="81"/>
      <c r="UHZ107" s="81"/>
      <c r="UIA107" s="81"/>
      <c r="UIB107" s="81"/>
      <c r="UIC107" s="81"/>
      <c r="UID107" s="81"/>
      <c r="UIE107" s="81"/>
      <c r="UIF107" s="81"/>
      <c r="UIG107" s="81"/>
      <c r="UIH107" s="81"/>
      <c r="UII107" s="81"/>
      <c r="UIJ107" s="81"/>
      <c r="UIK107" s="81"/>
      <c r="UIL107" s="81"/>
      <c r="UIM107" s="81"/>
      <c r="UIN107" s="81"/>
      <c r="UIO107" s="81"/>
      <c r="UIP107" s="81"/>
      <c r="UIQ107" s="81"/>
      <c r="UIR107" s="81"/>
      <c r="UIS107" s="81"/>
      <c r="UIT107" s="81"/>
      <c r="UIU107" s="81"/>
      <c r="UIV107" s="81"/>
      <c r="UIW107" s="81"/>
      <c r="UIX107" s="81"/>
      <c r="UIY107" s="81"/>
      <c r="UIZ107" s="81"/>
      <c r="UJA107" s="81"/>
      <c r="UJB107" s="81"/>
      <c r="UJC107" s="81"/>
      <c r="UJD107" s="81"/>
      <c r="UJE107" s="81"/>
      <c r="UJF107" s="81"/>
      <c r="UJG107" s="81"/>
      <c r="UJH107" s="81"/>
      <c r="UJI107" s="81"/>
      <c r="UJJ107" s="81"/>
      <c r="UJK107" s="81"/>
      <c r="UJL107" s="81"/>
      <c r="UJM107" s="81"/>
      <c r="UJN107" s="81"/>
      <c r="UJO107" s="81"/>
      <c r="UJP107" s="81"/>
      <c r="UJQ107" s="81"/>
      <c r="UJR107" s="81"/>
      <c r="UJS107" s="81"/>
      <c r="UJT107" s="81"/>
      <c r="UJU107" s="81"/>
      <c r="UJV107" s="81"/>
      <c r="UJW107" s="81"/>
      <c r="UJX107" s="81"/>
      <c r="UJY107" s="81"/>
      <c r="UJZ107" s="81"/>
      <c r="UKA107" s="81"/>
      <c r="UKB107" s="81"/>
      <c r="UKC107" s="81"/>
      <c r="UKD107" s="81"/>
      <c r="UKE107" s="81"/>
      <c r="UKF107" s="81"/>
      <c r="UKG107" s="81"/>
      <c r="UKH107" s="81"/>
      <c r="UKI107" s="81"/>
      <c r="UKJ107" s="81"/>
      <c r="UKK107" s="81"/>
      <c r="UKL107" s="81"/>
      <c r="UKM107" s="81"/>
      <c r="UKN107" s="81"/>
      <c r="UKO107" s="81"/>
      <c r="UKP107" s="81"/>
      <c r="UKQ107" s="81"/>
      <c r="UKR107" s="81"/>
      <c r="UKS107" s="81"/>
      <c r="UKT107" s="81"/>
      <c r="UKU107" s="81"/>
      <c r="UKV107" s="81"/>
      <c r="UKW107" s="81"/>
      <c r="UKX107" s="81"/>
      <c r="UKY107" s="81"/>
      <c r="UKZ107" s="81"/>
      <c r="ULA107" s="81"/>
      <c r="ULB107" s="81"/>
      <c r="ULC107" s="81"/>
      <c r="ULD107" s="81"/>
      <c r="ULE107" s="81"/>
      <c r="ULF107" s="81"/>
      <c r="ULG107" s="81"/>
      <c r="ULH107" s="81"/>
      <c r="ULI107" s="81"/>
      <c r="ULJ107" s="81"/>
      <c r="ULK107" s="81"/>
      <c r="ULL107" s="81"/>
      <c r="ULM107" s="81"/>
      <c r="ULN107" s="81"/>
      <c r="ULO107" s="81"/>
      <c r="ULP107" s="81"/>
      <c r="ULQ107" s="81"/>
      <c r="ULR107" s="81"/>
      <c r="ULS107" s="81"/>
      <c r="ULT107" s="81"/>
      <c r="ULU107" s="81"/>
      <c r="ULV107" s="81"/>
      <c r="ULW107" s="81"/>
      <c r="ULX107" s="81"/>
      <c r="ULY107" s="81"/>
      <c r="ULZ107" s="81"/>
      <c r="UMA107" s="81"/>
      <c r="UMB107" s="81"/>
      <c r="UMC107" s="81"/>
      <c r="UMD107" s="81"/>
      <c r="UME107" s="81"/>
      <c r="UMF107" s="81"/>
      <c r="UMG107" s="81"/>
      <c r="UMH107" s="81"/>
      <c r="UMI107" s="81"/>
      <c r="UMJ107" s="81"/>
      <c r="UMK107" s="81"/>
      <c r="UML107" s="81"/>
      <c r="UMM107" s="81"/>
      <c r="UMN107" s="81"/>
      <c r="UMO107" s="81"/>
      <c r="UMP107" s="81"/>
      <c r="UMQ107" s="81"/>
      <c r="UMR107" s="81"/>
      <c r="UMS107" s="81"/>
      <c r="UMT107" s="81"/>
      <c r="UMU107" s="81"/>
      <c r="UMV107" s="81"/>
      <c r="UMW107" s="81"/>
      <c r="UMX107" s="81"/>
      <c r="UMY107" s="81"/>
      <c r="UMZ107" s="81"/>
      <c r="UNA107" s="81"/>
      <c r="UNB107" s="81"/>
      <c r="UNC107" s="81"/>
      <c r="UND107" s="81"/>
      <c r="UNE107" s="81"/>
      <c r="UNF107" s="81"/>
      <c r="UNG107" s="81"/>
      <c r="UNH107" s="81"/>
      <c r="UNI107" s="81"/>
      <c r="UNJ107" s="81"/>
      <c r="UNK107" s="81"/>
      <c r="UNL107" s="81"/>
      <c r="UNM107" s="81"/>
      <c r="UNN107" s="81"/>
      <c r="UNO107" s="81"/>
      <c r="UNP107" s="81"/>
      <c r="UNQ107" s="81"/>
      <c r="UNR107" s="81"/>
      <c r="UNS107" s="81"/>
      <c r="UNT107" s="81"/>
      <c r="UNU107" s="81"/>
      <c r="UNV107" s="81"/>
      <c r="UNW107" s="81"/>
      <c r="UNX107" s="81"/>
      <c r="UNY107" s="81"/>
      <c r="UNZ107" s="81"/>
      <c r="UOA107" s="81"/>
      <c r="UOB107" s="81"/>
      <c r="UOC107" s="81"/>
      <c r="UOD107" s="81"/>
      <c r="UOE107" s="81"/>
      <c r="UOF107" s="81"/>
      <c r="UOG107" s="81"/>
      <c r="UOH107" s="81"/>
      <c r="UOI107" s="81"/>
      <c r="UOJ107" s="81"/>
      <c r="UOK107" s="81"/>
      <c r="UOL107" s="81"/>
      <c r="UOM107" s="81"/>
      <c r="UON107" s="81"/>
      <c r="UOO107" s="81"/>
      <c r="UOP107" s="81"/>
      <c r="UOQ107" s="81"/>
      <c r="UOR107" s="81"/>
      <c r="UOS107" s="81"/>
      <c r="UOT107" s="81"/>
      <c r="UOU107" s="81"/>
      <c r="UOV107" s="81"/>
      <c r="UOW107" s="81"/>
      <c r="UOX107" s="81"/>
      <c r="UOY107" s="81"/>
      <c r="UOZ107" s="81"/>
      <c r="UPA107" s="81"/>
      <c r="UPB107" s="81"/>
      <c r="UPC107" s="81"/>
      <c r="UPD107" s="81"/>
      <c r="UPE107" s="81"/>
      <c r="UPF107" s="81"/>
      <c r="UPG107" s="81"/>
      <c r="UPH107" s="81"/>
      <c r="UPI107" s="81"/>
      <c r="UPJ107" s="81"/>
      <c r="UPK107" s="81"/>
      <c r="UPL107" s="81"/>
      <c r="UPM107" s="81"/>
      <c r="UPN107" s="81"/>
      <c r="UPO107" s="81"/>
      <c r="UPP107" s="81"/>
      <c r="UPQ107" s="81"/>
      <c r="UPR107" s="81"/>
      <c r="UPS107" s="81"/>
      <c r="UPT107" s="81"/>
      <c r="UPU107" s="81"/>
      <c r="UPV107" s="81"/>
      <c r="UPW107" s="81"/>
      <c r="UPX107" s="81"/>
      <c r="UPY107" s="81"/>
      <c r="UPZ107" s="81"/>
      <c r="UQA107" s="81"/>
      <c r="UQB107" s="81"/>
      <c r="UQC107" s="81"/>
      <c r="UQD107" s="81"/>
      <c r="UQE107" s="81"/>
      <c r="UQF107" s="81"/>
      <c r="UQG107" s="81"/>
      <c r="UQH107" s="81"/>
      <c r="UQI107" s="81"/>
      <c r="UQJ107" s="81"/>
      <c r="UQK107" s="81"/>
      <c r="UQL107" s="81"/>
      <c r="UQM107" s="81"/>
      <c r="UQN107" s="81"/>
      <c r="UQO107" s="81"/>
      <c r="UQP107" s="81"/>
      <c r="UQQ107" s="81"/>
      <c r="UQR107" s="81"/>
      <c r="UQS107" s="81"/>
      <c r="UQT107" s="81"/>
      <c r="UQU107" s="81"/>
      <c r="UQV107" s="81"/>
      <c r="UQW107" s="81"/>
      <c r="UQX107" s="81"/>
      <c r="UQY107" s="81"/>
      <c r="UQZ107" s="81"/>
      <c r="URA107" s="81"/>
      <c r="URB107" s="81"/>
      <c r="URC107" s="81"/>
      <c r="URD107" s="81"/>
      <c r="URE107" s="81"/>
      <c r="URF107" s="81"/>
      <c r="URG107" s="81"/>
      <c r="URH107" s="81"/>
      <c r="URI107" s="81"/>
      <c r="URJ107" s="81"/>
      <c r="URK107" s="81"/>
      <c r="URL107" s="81"/>
      <c r="URM107" s="81"/>
      <c r="URN107" s="81"/>
      <c r="URO107" s="81"/>
      <c r="URP107" s="81"/>
      <c r="URQ107" s="81"/>
      <c r="URR107" s="81"/>
      <c r="URS107" s="81"/>
      <c r="URT107" s="81"/>
      <c r="URU107" s="81"/>
      <c r="URV107" s="81"/>
      <c r="URW107" s="81"/>
      <c r="URX107" s="81"/>
      <c r="URY107" s="81"/>
      <c r="URZ107" s="81"/>
      <c r="USA107" s="81"/>
      <c r="USB107" s="81"/>
      <c r="USC107" s="81"/>
      <c r="USD107" s="81"/>
      <c r="USE107" s="81"/>
      <c r="USF107" s="81"/>
      <c r="USG107" s="81"/>
      <c r="USH107" s="81"/>
      <c r="USI107" s="81"/>
      <c r="USJ107" s="81"/>
      <c r="USK107" s="81"/>
      <c r="USL107" s="81"/>
      <c r="USM107" s="81"/>
      <c r="USN107" s="81"/>
      <c r="USO107" s="81"/>
      <c r="USP107" s="81"/>
      <c r="USQ107" s="81"/>
      <c r="USR107" s="81"/>
      <c r="USS107" s="81"/>
      <c r="UST107" s="81"/>
      <c r="USU107" s="81"/>
      <c r="USV107" s="81"/>
      <c r="USW107" s="81"/>
      <c r="USX107" s="81"/>
      <c r="USY107" s="81"/>
      <c r="USZ107" s="81"/>
      <c r="UTA107" s="81"/>
      <c r="UTB107" s="81"/>
      <c r="UTC107" s="81"/>
      <c r="UTD107" s="81"/>
      <c r="UTE107" s="81"/>
      <c r="UTF107" s="81"/>
      <c r="UTG107" s="81"/>
      <c r="UTH107" s="81"/>
      <c r="UTI107" s="81"/>
      <c r="UTJ107" s="81"/>
      <c r="UTK107" s="81"/>
      <c r="UTL107" s="81"/>
      <c r="UTM107" s="81"/>
      <c r="UTN107" s="81"/>
      <c r="UTO107" s="81"/>
      <c r="UTP107" s="81"/>
      <c r="UTQ107" s="81"/>
      <c r="UTR107" s="81"/>
      <c r="UTS107" s="81"/>
      <c r="UTT107" s="81"/>
      <c r="UTU107" s="81"/>
      <c r="UTV107" s="81"/>
      <c r="UTW107" s="81"/>
      <c r="UTX107" s="81"/>
      <c r="UTY107" s="81"/>
      <c r="UTZ107" s="81"/>
      <c r="UUA107" s="81"/>
      <c r="UUB107" s="81"/>
      <c r="UUC107" s="81"/>
      <c r="UUD107" s="81"/>
      <c r="UUE107" s="81"/>
      <c r="UUF107" s="81"/>
      <c r="UUG107" s="81"/>
      <c r="UUH107" s="81"/>
      <c r="UUI107" s="81"/>
      <c r="UUJ107" s="81"/>
      <c r="UUK107" s="81"/>
      <c r="UUL107" s="81"/>
      <c r="UUM107" s="81"/>
      <c r="UUN107" s="81"/>
      <c r="UUO107" s="81"/>
      <c r="UUP107" s="81"/>
      <c r="UUQ107" s="81"/>
      <c r="UUR107" s="81"/>
      <c r="UUS107" s="81"/>
      <c r="UUT107" s="81"/>
      <c r="UUU107" s="81"/>
      <c r="UUV107" s="81"/>
      <c r="UUW107" s="81"/>
      <c r="UUX107" s="81"/>
      <c r="UUY107" s="81"/>
      <c r="UUZ107" s="81"/>
      <c r="UVA107" s="81"/>
      <c r="UVB107" s="81"/>
      <c r="UVC107" s="81"/>
      <c r="UVD107" s="81"/>
      <c r="UVE107" s="81"/>
      <c r="UVF107" s="81"/>
      <c r="UVG107" s="81"/>
      <c r="UVH107" s="81"/>
      <c r="UVI107" s="81"/>
      <c r="UVJ107" s="81"/>
      <c r="UVK107" s="81"/>
      <c r="UVL107" s="81"/>
      <c r="UVM107" s="81"/>
      <c r="UVN107" s="81"/>
      <c r="UVO107" s="81"/>
      <c r="UVP107" s="81"/>
      <c r="UVQ107" s="81"/>
      <c r="UVR107" s="81"/>
      <c r="UVS107" s="81"/>
      <c r="UVT107" s="81"/>
      <c r="UVU107" s="81"/>
      <c r="UVV107" s="81"/>
      <c r="UVW107" s="81"/>
      <c r="UVX107" s="81"/>
      <c r="UVY107" s="81"/>
      <c r="UVZ107" s="81"/>
      <c r="UWA107" s="81"/>
      <c r="UWB107" s="81"/>
      <c r="UWC107" s="81"/>
      <c r="UWD107" s="81"/>
      <c r="UWE107" s="81"/>
      <c r="UWF107" s="81"/>
      <c r="UWG107" s="81"/>
      <c r="UWH107" s="81"/>
      <c r="UWI107" s="81"/>
      <c r="UWJ107" s="81"/>
      <c r="UWK107" s="81"/>
      <c r="UWL107" s="81"/>
      <c r="UWM107" s="81"/>
      <c r="UWN107" s="81"/>
      <c r="UWO107" s="81"/>
      <c r="UWP107" s="81"/>
      <c r="UWQ107" s="81"/>
      <c r="UWR107" s="81"/>
      <c r="UWS107" s="81"/>
      <c r="UWT107" s="81"/>
      <c r="UWU107" s="81"/>
      <c r="UWV107" s="81"/>
      <c r="UWW107" s="81"/>
      <c r="UWX107" s="81"/>
      <c r="UWY107" s="81"/>
      <c r="UWZ107" s="81"/>
      <c r="UXA107" s="81"/>
      <c r="UXB107" s="81"/>
      <c r="UXC107" s="81"/>
      <c r="UXD107" s="81"/>
      <c r="UXE107" s="81"/>
      <c r="UXF107" s="81"/>
      <c r="UXG107" s="81"/>
      <c r="UXH107" s="81"/>
      <c r="UXI107" s="81"/>
      <c r="UXJ107" s="81"/>
      <c r="UXK107" s="81"/>
      <c r="UXL107" s="81"/>
      <c r="UXM107" s="81"/>
      <c r="UXN107" s="81"/>
      <c r="UXO107" s="81"/>
      <c r="UXP107" s="81"/>
      <c r="UXQ107" s="81"/>
      <c r="UXR107" s="81"/>
      <c r="UXS107" s="81"/>
      <c r="UXT107" s="81"/>
      <c r="UXU107" s="81"/>
      <c r="UXV107" s="81"/>
      <c r="UXW107" s="81"/>
      <c r="UXX107" s="81"/>
      <c r="UXY107" s="81"/>
      <c r="UXZ107" s="81"/>
      <c r="UYA107" s="81"/>
      <c r="UYB107" s="81"/>
      <c r="UYC107" s="81"/>
      <c r="UYD107" s="81"/>
      <c r="UYE107" s="81"/>
      <c r="UYF107" s="81"/>
      <c r="UYG107" s="81"/>
      <c r="UYH107" s="81"/>
      <c r="UYI107" s="81"/>
      <c r="UYJ107" s="81"/>
      <c r="UYK107" s="81"/>
      <c r="UYL107" s="81"/>
      <c r="UYM107" s="81"/>
      <c r="UYN107" s="81"/>
      <c r="UYO107" s="81"/>
      <c r="UYP107" s="81"/>
      <c r="UYQ107" s="81"/>
      <c r="UYR107" s="81"/>
      <c r="UYS107" s="81"/>
      <c r="UYT107" s="81"/>
      <c r="UYU107" s="81"/>
      <c r="UYV107" s="81"/>
      <c r="UYW107" s="81"/>
      <c r="UYX107" s="81"/>
      <c r="UYY107" s="81"/>
      <c r="UYZ107" s="81"/>
      <c r="UZA107" s="81"/>
      <c r="UZB107" s="81"/>
      <c r="UZC107" s="81"/>
      <c r="UZD107" s="81"/>
      <c r="UZE107" s="81"/>
      <c r="UZF107" s="81"/>
      <c r="UZG107" s="81"/>
      <c r="UZH107" s="81"/>
      <c r="UZI107" s="81"/>
      <c r="UZJ107" s="81"/>
      <c r="UZK107" s="81"/>
      <c r="UZL107" s="81"/>
      <c r="UZM107" s="81"/>
      <c r="UZN107" s="81"/>
      <c r="UZO107" s="81"/>
      <c r="UZP107" s="81"/>
      <c r="UZQ107" s="81"/>
      <c r="UZR107" s="81"/>
      <c r="UZS107" s="81"/>
      <c r="UZT107" s="81"/>
      <c r="UZU107" s="81"/>
      <c r="UZV107" s="81"/>
      <c r="UZW107" s="81"/>
      <c r="UZX107" s="81"/>
      <c r="UZY107" s="81"/>
      <c r="UZZ107" s="81"/>
      <c r="VAA107" s="81"/>
      <c r="VAB107" s="81"/>
      <c r="VAC107" s="81"/>
      <c r="VAD107" s="81"/>
      <c r="VAE107" s="81"/>
      <c r="VAF107" s="81"/>
      <c r="VAG107" s="81"/>
      <c r="VAH107" s="81"/>
      <c r="VAI107" s="81"/>
      <c r="VAJ107" s="81"/>
      <c r="VAK107" s="81"/>
      <c r="VAL107" s="81"/>
      <c r="VAM107" s="81"/>
      <c r="VAN107" s="81"/>
      <c r="VAO107" s="81"/>
      <c r="VAP107" s="81"/>
      <c r="VAQ107" s="81"/>
      <c r="VAR107" s="81"/>
      <c r="VAS107" s="81"/>
      <c r="VAT107" s="81"/>
      <c r="VAU107" s="81"/>
      <c r="VAV107" s="81"/>
      <c r="VAW107" s="81"/>
      <c r="VAX107" s="81"/>
      <c r="VAY107" s="81"/>
      <c r="VAZ107" s="81"/>
      <c r="VBA107" s="81"/>
      <c r="VBB107" s="81"/>
      <c r="VBC107" s="81"/>
      <c r="VBD107" s="81"/>
      <c r="VBE107" s="81"/>
      <c r="VBF107" s="81"/>
      <c r="VBG107" s="81"/>
      <c r="VBH107" s="81"/>
      <c r="VBI107" s="81"/>
      <c r="VBJ107" s="81"/>
      <c r="VBK107" s="81"/>
      <c r="VBL107" s="81"/>
      <c r="VBM107" s="81"/>
      <c r="VBN107" s="81"/>
      <c r="VBO107" s="81"/>
      <c r="VBP107" s="81"/>
      <c r="VBQ107" s="81"/>
      <c r="VBR107" s="81"/>
      <c r="VBS107" s="81"/>
      <c r="VBT107" s="81"/>
      <c r="VBU107" s="81"/>
      <c r="VBV107" s="81"/>
      <c r="VBW107" s="81"/>
      <c r="VBX107" s="81"/>
      <c r="VBY107" s="81"/>
      <c r="VBZ107" s="81"/>
      <c r="VCA107" s="81"/>
      <c r="VCB107" s="81"/>
      <c r="VCC107" s="81"/>
      <c r="VCD107" s="81"/>
      <c r="VCE107" s="81"/>
      <c r="VCF107" s="81"/>
      <c r="VCG107" s="81"/>
      <c r="VCH107" s="81"/>
      <c r="VCI107" s="81"/>
      <c r="VCJ107" s="81"/>
      <c r="VCK107" s="81"/>
      <c r="VCL107" s="81"/>
      <c r="VCM107" s="81"/>
      <c r="VCN107" s="81"/>
      <c r="VCO107" s="81"/>
      <c r="VCP107" s="81"/>
      <c r="VCQ107" s="81"/>
      <c r="VCR107" s="81"/>
      <c r="VCS107" s="81"/>
      <c r="VCT107" s="81"/>
      <c r="VCU107" s="81"/>
      <c r="VCV107" s="81"/>
      <c r="VCW107" s="81"/>
      <c r="VCX107" s="81"/>
      <c r="VCY107" s="81"/>
      <c r="VCZ107" s="81"/>
      <c r="VDA107" s="81"/>
      <c r="VDB107" s="81"/>
      <c r="VDC107" s="81"/>
      <c r="VDD107" s="81"/>
      <c r="VDE107" s="81"/>
      <c r="VDF107" s="81"/>
      <c r="VDG107" s="81"/>
      <c r="VDH107" s="81"/>
      <c r="VDI107" s="81"/>
      <c r="VDJ107" s="81"/>
      <c r="VDK107" s="81"/>
      <c r="VDL107" s="81"/>
      <c r="VDM107" s="81"/>
      <c r="VDN107" s="81"/>
      <c r="VDO107" s="81"/>
      <c r="VDP107" s="81"/>
      <c r="VDQ107" s="81"/>
      <c r="VDR107" s="81"/>
      <c r="VDS107" s="81"/>
      <c r="VDT107" s="81"/>
      <c r="VDU107" s="81"/>
      <c r="VDV107" s="81"/>
      <c r="VDW107" s="81"/>
      <c r="VDX107" s="81"/>
      <c r="VDY107" s="81"/>
      <c r="VDZ107" s="81"/>
      <c r="VEA107" s="81"/>
      <c r="VEB107" s="81"/>
      <c r="VEC107" s="81"/>
      <c r="VED107" s="81"/>
      <c r="VEE107" s="81"/>
      <c r="VEF107" s="81"/>
      <c r="VEG107" s="81"/>
      <c r="VEH107" s="81"/>
      <c r="VEI107" s="81"/>
      <c r="VEJ107" s="81"/>
      <c r="VEK107" s="81"/>
      <c r="VEL107" s="81"/>
      <c r="VEM107" s="81"/>
      <c r="VEN107" s="81"/>
      <c r="VEO107" s="81"/>
      <c r="VEP107" s="81"/>
      <c r="VEQ107" s="81"/>
      <c r="VER107" s="81"/>
      <c r="VES107" s="81"/>
      <c r="VET107" s="81"/>
      <c r="VEU107" s="81"/>
      <c r="VEV107" s="81"/>
      <c r="VEW107" s="81"/>
      <c r="VEX107" s="81"/>
      <c r="VEY107" s="81"/>
      <c r="VEZ107" s="81"/>
      <c r="VFA107" s="81"/>
      <c r="VFB107" s="81"/>
      <c r="VFC107" s="81"/>
      <c r="VFD107" s="81"/>
      <c r="VFE107" s="81"/>
      <c r="VFF107" s="81"/>
      <c r="VFG107" s="81"/>
      <c r="VFH107" s="81"/>
      <c r="VFI107" s="81"/>
      <c r="VFJ107" s="81"/>
      <c r="VFK107" s="81"/>
      <c r="VFL107" s="81"/>
      <c r="VFM107" s="81"/>
      <c r="VFN107" s="81"/>
      <c r="VFO107" s="81"/>
      <c r="VFP107" s="81"/>
      <c r="VFQ107" s="81"/>
      <c r="VFR107" s="81"/>
      <c r="VFS107" s="81"/>
      <c r="VFT107" s="81"/>
      <c r="VFU107" s="81"/>
      <c r="VFV107" s="81"/>
      <c r="VFW107" s="81"/>
      <c r="VFX107" s="81"/>
      <c r="VFY107" s="81"/>
      <c r="VFZ107" s="81"/>
      <c r="VGA107" s="81"/>
      <c r="VGB107" s="81"/>
      <c r="VGC107" s="81"/>
      <c r="VGD107" s="81"/>
      <c r="VGE107" s="81"/>
      <c r="VGF107" s="81"/>
      <c r="VGG107" s="81"/>
      <c r="VGH107" s="81"/>
      <c r="VGI107" s="81"/>
      <c r="VGJ107" s="81"/>
      <c r="VGK107" s="81"/>
      <c r="VGL107" s="81"/>
      <c r="VGM107" s="81"/>
      <c r="VGN107" s="81"/>
      <c r="VGO107" s="81"/>
      <c r="VGP107" s="81"/>
      <c r="VGQ107" s="81"/>
      <c r="VGR107" s="81"/>
      <c r="VGS107" s="81"/>
      <c r="VGT107" s="81"/>
      <c r="VGU107" s="81"/>
      <c r="VGV107" s="81"/>
      <c r="VGW107" s="81"/>
      <c r="VGX107" s="81"/>
      <c r="VGY107" s="81"/>
      <c r="VGZ107" s="81"/>
      <c r="VHA107" s="81"/>
      <c r="VHB107" s="81"/>
      <c r="VHC107" s="81"/>
      <c r="VHD107" s="81"/>
      <c r="VHE107" s="81"/>
      <c r="VHF107" s="81"/>
      <c r="VHG107" s="81"/>
      <c r="VHH107" s="81"/>
      <c r="VHI107" s="81"/>
      <c r="VHJ107" s="81"/>
      <c r="VHK107" s="81"/>
      <c r="VHL107" s="81"/>
      <c r="VHM107" s="81"/>
      <c r="VHN107" s="81"/>
      <c r="VHO107" s="81"/>
      <c r="VHP107" s="81"/>
      <c r="VHQ107" s="81"/>
      <c r="VHR107" s="81"/>
      <c r="VHS107" s="81"/>
      <c r="VHT107" s="81"/>
      <c r="VHU107" s="81"/>
      <c r="VHV107" s="81"/>
      <c r="VHW107" s="81"/>
      <c r="VHX107" s="81"/>
      <c r="VHY107" s="81"/>
      <c r="VHZ107" s="81"/>
      <c r="VIA107" s="81"/>
      <c r="VIB107" s="81"/>
      <c r="VIC107" s="81"/>
      <c r="VID107" s="81"/>
      <c r="VIE107" s="81"/>
      <c r="VIF107" s="81"/>
      <c r="VIG107" s="81"/>
      <c r="VIH107" s="81"/>
      <c r="VII107" s="81"/>
      <c r="VIJ107" s="81"/>
      <c r="VIK107" s="81"/>
      <c r="VIL107" s="81"/>
      <c r="VIM107" s="81"/>
      <c r="VIN107" s="81"/>
      <c r="VIO107" s="81"/>
      <c r="VIP107" s="81"/>
      <c r="VIQ107" s="81"/>
      <c r="VIR107" s="81"/>
      <c r="VIS107" s="81"/>
      <c r="VIT107" s="81"/>
      <c r="VIU107" s="81"/>
      <c r="VIV107" s="81"/>
      <c r="VIW107" s="81"/>
      <c r="VIX107" s="81"/>
      <c r="VIY107" s="81"/>
      <c r="VIZ107" s="81"/>
      <c r="VJA107" s="81"/>
      <c r="VJB107" s="81"/>
      <c r="VJC107" s="81"/>
      <c r="VJD107" s="81"/>
      <c r="VJE107" s="81"/>
      <c r="VJF107" s="81"/>
      <c r="VJG107" s="81"/>
      <c r="VJH107" s="81"/>
      <c r="VJI107" s="81"/>
      <c r="VJJ107" s="81"/>
      <c r="VJK107" s="81"/>
      <c r="VJL107" s="81"/>
      <c r="VJM107" s="81"/>
      <c r="VJN107" s="81"/>
      <c r="VJO107" s="81"/>
      <c r="VJP107" s="81"/>
      <c r="VJQ107" s="81"/>
      <c r="VJR107" s="81"/>
      <c r="VJS107" s="81"/>
      <c r="VJT107" s="81"/>
      <c r="VJU107" s="81"/>
      <c r="VJV107" s="81"/>
      <c r="VJW107" s="81"/>
      <c r="VJX107" s="81"/>
      <c r="VJY107" s="81"/>
      <c r="VJZ107" s="81"/>
      <c r="VKA107" s="81"/>
      <c r="VKB107" s="81"/>
      <c r="VKC107" s="81"/>
      <c r="VKD107" s="81"/>
      <c r="VKE107" s="81"/>
      <c r="VKF107" s="81"/>
      <c r="VKG107" s="81"/>
      <c r="VKH107" s="81"/>
      <c r="VKI107" s="81"/>
      <c r="VKJ107" s="81"/>
      <c r="VKK107" s="81"/>
      <c r="VKL107" s="81"/>
      <c r="VKM107" s="81"/>
      <c r="VKN107" s="81"/>
      <c r="VKO107" s="81"/>
      <c r="VKP107" s="81"/>
      <c r="VKQ107" s="81"/>
      <c r="VKR107" s="81"/>
      <c r="VKS107" s="81"/>
      <c r="VKT107" s="81"/>
      <c r="VKU107" s="81"/>
      <c r="VKV107" s="81"/>
      <c r="VKW107" s="81"/>
      <c r="VKX107" s="81"/>
      <c r="VKY107" s="81"/>
      <c r="VKZ107" s="81"/>
      <c r="VLA107" s="81"/>
      <c r="VLB107" s="81"/>
      <c r="VLC107" s="81"/>
      <c r="VLD107" s="81"/>
      <c r="VLE107" s="81"/>
      <c r="VLF107" s="81"/>
      <c r="VLG107" s="81"/>
      <c r="VLH107" s="81"/>
      <c r="VLI107" s="81"/>
      <c r="VLJ107" s="81"/>
      <c r="VLK107" s="81"/>
      <c r="VLL107" s="81"/>
      <c r="VLM107" s="81"/>
      <c r="VLN107" s="81"/>
      <c r="VLO107" s="81"/>
      <c r="VLP107" s="81"/>
      <c r="VLQ107" s="81"/>
      <c r="VLR107" s="81"/>
      <c r="VLS107" s="81"/>
      <c r="VLT107" s="81"/>
      <c r="VLU107" s="81"/>
      <c r="VLV107" s="81"/>
      <c r="VLW107" s="81"/>
      <c r="VLX107" s="81"/>
      <c r="VLY107" s="81"/>
      <c r="VLZ107" s="81"/>
      <c r="VMA107" s="81"/>
      <c r="VMB107" s="81"/>
      <c r="VMC107" s="81"/>
      <c r="VMD107" s="81"/>
      <c r="VME107" s="81"/>
      <c r="VMF107" s="81"/>
      <c r="VMG107" s="81"/>
      <c r="VMH107" s="81"/>
      <c r="VMI107" s="81"/>
      <c r="VMJ107" s="81"/>
      <c r="VMK107" s="81"/>
      <c r="VML107" s="81"/>
      <c r="VMM107" s="81"/>
      <c r="VMN107" s="81"/>
      <c r="VMO107" s="81"/>
      <c r="VMP107" s="81"/>
      <c r="VMQ107" s="81"/>
      <c r="VMR107" s="81"/>
      <c r="VMS107" s="81"/>
      <c r="VMT107" s="81"/>
      <c r="VMU107" s="81"/>
      <c r="VMV107" s="81"/>
      <c r="VMW107" s="81"/>
      <c r="VMX107" s="81"/>
      <c r="VMY107" s="81"/>
      <c r="VMZ107" s="81"/>
      <c r="VNA107" s="81"/>
      <c r="VNB107" s="81"/>
      <c r="VNC107" s="81"/>
      <c r="VND107" s="81"/>
      <c r="VNE107" s="81"/>
      <c r="VNF107" s="81"/>
      <c r="VNG107" s="81"/>
      <c r="VNH107" s="81"/>
      <c r="VNI107" s="81"/>
      <c r="VNJ107" s="81"/>
      <c r="VNK107" s="81"/>
      <c r="VNL107" s="81"/>
      <c r="VNM107" s="81"/>
      <c r="VNN107" s="81"/>
      <c r="VNO107" s="81"/>
      <c r="VNP107" s="81"/>
      <c r="VNQ107" s="81"/>
      <c r="VNR107" s="81"/>
      <c r="VNS107" s="81"/>
      <c r="VNT107" s="81"/>
      <c r="VNU107" s="81"/>
      <c r="VNV107" s="81"/>
      <c r="VNW107" s="81"/>
      <c r="VNX107" s="81"/>
      <c r="VNY107" s="81"/>
      <c r="VNZ107" s="81"/>
      <c r="VOA107" s="81"/>
      <c r="VOB107" s="81"/>
      <c r="VOC107" s="81"/>
      <c r="VOD107" s="81"/>
      <c r="VOE107" s="81"/>
      <c r="VOF107" s="81"/>
      <c r="VOG107" s="81"/>
      <c r="VOH107" s="81"/>
      <c r="VOI107" s="81"/>
      <c r="VOJ107" s="81"/>
      <c r="VOK107" s="81"/>
      <c r="VOL107" s="81"/>
      <c r="VOM107" s="81"/>
      <c r="VON107" s="81"/>
      <c r="VOO107" s="81"/>
      <c r="VOP107" s="81"/>
      <c r="VOQ107" s="81"/>
      <c r="VOR107" s="81"/>
      <c r="VOS107" s="81"/>
      <c r="VOT107" s="81"/>
      <c r="VOU107" s="81"/>
      <c r="VOV107" s="81"/>
      <c r="VOW107" s="81"/>
      <c r="VOX107" s="81"/>
      <c r="VOY107" s="81"/>
      <c r="VOZ107" s="81"/>
      <c r="VPA107" s="81"/>
      <c r="VPB107" s="81"/>
      <c r="VPC107" s="81"/>
      <c r="VPD107" s="81"/>
      <c r="VPE107" s="81"/>
      <c r="VPF107" s="81"/>
      <c r="VPG107" s="81"/>
      <c r="VPH107" s="81"/>
      <c r="VPI107" s="81"/>
      <c r="VPJ107" s="81"/>
      <c r="VPK107" s="81"/>
      <c r="VPL107" s="81"/>
      <c r="VPM107" s="81"/>
      <c r="VPN107" s="81"/>
      <c r="VPO107" s="81"/>
      <c r="VPP107" s="81"/>
      <c r="VPQ107" s="81"/>
      <c r="VPR107" s="81"/>
      <c r="VPS107" s="81"/>
      <c r="VPT107" s="81"/>
      <c r="VPU107" s="81"/>
      <c r="VPV107" s="81"/>
      <c r="VPW107" s="81"/>
      <c r="VPX107" s="81"/>
      <c r="VPY107" s="81"/>
      <c r="VPZ107" s="81"/>
      <c r="VQA107" s="81"/>
      <c r="VQB107" s="81"/>
      <c r="VQC107" s="81"/>
      <c r="VQD107" s="81"/>
      <c r="VQE107" s="81"/>
      <c r="VQF107" s="81"/>
      <c r="VQG107" s="81"/>
      <c r="VQH107" s="81"/>
      <c r="VQI107" s="81"/>
      <c r="VQJ107" s="81"/>
      <c r="VQK107" s="81"/>
      <c r="VQL107" s="81"/>
      <c r="VQM107" s="81"/>
      <c r="VQN107" s="81"/>
      <c r="VQO107" s="81"/>
      <c r="VQP107" s="81"/>
      <c r="VQQ107" s="81"/>
      <c r="VQR107" s="81"/>
      <c r="VQS107" s="81"/>
      <c r="VQT107" s="81"/>
      <c r="VQU107" s="81"/>
      <c r="VQV107" s="81"/>
      <c r="VQW107" s="81"/>
      <c r="VQX107" s="81"/>
      <c r="VQY107" s="81"/>
      <c r="VQZ107" s="81"/>
      <c r="VRA107" s="81"/>
      <c r="VRB107" s="81"/>
      <c r="VRC107" s="81"/>
      <c r="VRD107" s="81"/>
      <c r="VRE107" s="81"/>
      <c r="VRF107" s="81"/>
      <c r="VRG107" s="81"/>
      <c r="VRH107" s="81"/>
      <c r="VRI107" s="81"/>
      <c r="VRJ107" s="81"/>
      <c r="VRK107" s="81"/>
      <c r="VRL107" s="81"/>
      <c r="VRM107" s="81"/>
      <c r="VRN107" s="81"/>
      <c r="VRO107" s="81"/>
      <c r="VRP107" s="81"/>
      <c r="VRQ107" s="81"/>
      <c r="VRR107" s="81"/>
      <c r="VRS107" s="81"/>
      <c r="VRT107" s="81"/>
      <c r="VRU107" s="81"/>
      <c r="VRV107" s="81"/>
      <c r="VRW107" s="81"/>
      <c r="VRX107" s="81"/>
      <c r="VRY107" s="81"/>
      <c r="VRZ107" s="81"/>
      <c r="VSA107" s="81"/>
      <c r="VSB107" s="81"/>
      <c r="VSC107" s="81"/>
      <c r="VSD107" s="81"/>
      <c r="VSE107" s="81"/>
      <c r="VSF107" s="81"/>
      <c r="VSG107" s="81"/>
      <c r="VSH107" s="81"/>
      <c r="VSI107" s="81"/>
      <c r="VSJ107" s="81"/>
      <c r="VSK107" s="81"/>
      <c r="VSL107" s="81"/>
      <c r="VSM107" s="81"/>
      <c r="VSN107" s="81"/>
      <c r="VSO107" s="81"/>
      <c r="VSP107" s="81"/>
      <c r="VSQ107" s="81"/>
      <c r="VSR107" s="81"/>
      <c r="VSS107" s="81"/>
      <c r="VST107" s="81"/>
      <c r="VSU107" s="81"/>
      <c r="VSV107" s="81"/>
      <c r="VSW107" s="81"/>
      <c r="VSX107" s="81"/>
      <c r="VSY107" s="81"/>
      <c r="VSZ107" s="81"/>
      <c r="VTA107" s="81"/>
      <c r="VTB107" s="81"/>
      <c r="VTC107" s="81"/>
      <c r="VTD107" s="81"/>
      <c r="VTE107" s="81"/>
      <c r="VTF107" s="81"/>
      <c r="VTG107" s="81"/>
      <c r="VTH107" s="81"/>
      <c r="VTI107" s="81"/>
      <c r="VTJ107" s="81"/>
      <c r="VTK107" s="81"/>
      <c r="VTL107" s="81"/>
      <c r="VTM107" s="81"/>
      <c r="VTN107" s="81"/>
      <c r="VTO107" s="81"/>
      <c r="VTP107" s="81"/>
      <c r="VTQ107" s="81"/>
      <c r="VTR107" s="81"/>
      <c r="VTS107" s="81"/>
      <c r="VTT107" s="81"/>
      <c r="VTU107" s="81"/>
      <c r="VTV107" s="81"/>
      <c r="VTW107" s="81"/>
      <c r="VTX107" s="81"/>
      <c r="VTY107" s="81"/>
      <c r="VTZ107" s="81"/>
      <c r="VUA107" s="81"/>
      <c r="VUB107" s="81"/>
      <c r="VUC107" s="81"/>
      <c r="VUD107" s="81"/>
      <c r="VUE107" s="81"/>
      <c r="VUF107" s="81"/>
      <c r="VUG107" s="81"/>
      <c r="VUH107" s="81"/>
      <c r="VUI107" s="81"/>
      <c r="VUJ107" s="81"/>
      <c r="VUK107" s="81"/>
      <c r="VUL107" s="81"/>
      <c r="VUM107" s="81"/>
      <c r="VUN107" s="81"/>
      <c r="VUO107" s="81"/>
      <c r="VUP107" s="81"/>
      <c r="VUQ107" s="81"/>
      <c r="VUR107" s="81"/>
      <c r="VUS107" s="81"/>
      <c r="VUT107" s="81"/>
      <c r="VUU107" s="81"/>
      <c r="VUV107" s="81"/>
      <c r="VUW107" s="81"/>
      <c r="VUX107" s="81"/>
      <c r="VUY107" s="81"/>
      <c r="VUZ107" s="81"/>
      <c r="VVA107" s="81"/>
      <c r="VVB107" s="81"/>
      <c r="VVC107" s="81"/>
      <c r="VVD107" s="81"/>
      <c r="VVE107" s="81"/>
      <c r="VVF107" s="81"/>
      <c r="VVG107" s="81"/>
      <c r="VVH107" s="81"/>
      <c r="VVI107" s="81"/>
      <c r="VVJ107" s="81"/>
      <c r="VVK107" s="81"/>
      <c r="VVL107" s="81"/>
      <c r="VVM107" s="81"/>
      <c r="VVN107" s="81"/>
      <c r="VVO107" s="81"/>
      <c r="VVP107" s="81"/>
      <c r="VVQ107" s="81"/>
      <c r="VVR107" s="81"/>
      <c r="VVS107" s="81"/>
      <c r="VVT107" s="81"/>
      <c r="VVU107" s="81"/>
      <c r="VVV107" s="81"/>
      <c r="VVW107" s="81"/>
      <c r="VVX107" s="81"/>
      <c r="VVY107" s="81"/>
      <c r="VVZ107" s="81"/>
      <c r="VWA107" s="81"/>
      <c r="VWB107" s="81"/>
      <c r="VWC107" s="81"/>
      <c r="VWD107" s="81"/>
      <c r="VWE107" s="81"/>
      <c r="VWF107" s="81"/>
      <c r="VWG107" s="81"/>
      <c r="VWH107" s="81"/>
      <c r="VWI107" s="81"/>
      <c r="VWJ107" s="81"/>
      <c r="VWK107" s="81"/>
      <c r="VWL107" s="81"/>
      <c r="VWM107" s="81"/>
      <c r="VWN107" s="81"/>
      <c r="VWO107" s="81"/>
      <c r="VWP107" s="81"/>
      <c r="VWQ107" s="81"/>
      <c r="VWR107" s="81"/>
      <c r="VWS107" s="81"/>
      <c r="VWT107" s="81"/>
      <c r="VWU107" s="81"/>
      <c r="VWV107" s="81"/>
      <c r="VWW107" s="81"/>
      <c r="VWX107" s="81"/>
      <c r="VWY107" s="81"/>
      <c r="VWZ107" s="81"/>
      <c r="VXA107" s="81"/>
      <c r="VXB107" s="81"/>
      <c r="VXC107" s="81"/>
      <c r="VXD107" s="81"/>
      <c r="VXE107" s="81"/>
      <c r="VXF107" s="81"/>
      <c r="VXG107" s="81"/>
      <c r="VXH107" s="81"/>
      <c r="VXI107" s="81"/>
      <c r="VXJ107" s="81"/>
      <c r="VXK107" s="81"/>
      <c r="VXL107" s="81"/>
      <c r="VXM107" s="81"/>
      <c r="VXN107" s="81"/>
      <c r="VXO107" s="81"/>
      <c r="VXP107" s="81"/>
      <c r="VXQ107" s="81"/>
      <c r="VXR107" s="81"/>
      <c r="VXS107" s="81"/>
      <c r="VXT107" s="81"/>
      <c r="VXU107" s="81"/>
      <c r="VXV107" s="81"/>
      <c r="VXW107" s="81"/>
      <c r="VXX107" s="81"/>
      <c r="VXY107" s="81"/>
      <c r="VXZ107" s="81"/>
      <c r="VYA107" s="81"/>
      <c r="VYB107" s="81"/>
      <c r="VYC107" s="81"/>
      <c r="VYD107" s="81"/>
      <c r="VYE107" s="81"/>
      <c r="VYF107" s="81"/>
      <c r="VYG107" s="81"/>
      <c r="VYH107" s="81"/>
      <c r="VYI107" s="81"/>
      <c r="VYJ107" s="81"/>
      <c r="VYK107" s="81"/>
      <c r="VYL107" s="81"/>
      <c r="VYM107" s="81"/>
      <c r="VYN107" s="81"/>
      <c r="VYO107" s="81"/>
      <c r="VYP107" s="81"/>
      <c r="VYQ107" s="81"/>
      <c r="VYR107" s="81"/>
      <c r="VYS107" s="81"/>
      <c r="VYT107" s="81"/>
      <c r="VYU107" s="81"/>
      <c r="VYV107" s="81"/>
      <c r="VYW107" s="81"/>
      <c r="VYX107" s="81"/>
      <c r="VYY107" s="81"/>
      <c r="VYZ107" s="81"/>
      <c r="VZA107" s="81"/>
      <c r="VZB107" s="81"/>
      <c r="VZC107" s="81"/>
      <c r="VZD107" s="81"/>
      <c r="VZE107" s="81"/>
      <c r="VZF107" s="81"/>
      <c r="VZG107" s="81"/>
      <c r="VZH107" s="81"/>
      <c r="VZI107" s="81"/>
      <c r="VZJ107" s="81"/>
      <c r="VZK107" s="81"/>
      <c r="VZL107" s="81"/>
      <c r="VZM107" s="81"/>
      <c r="VZN107" s="81"/>
      <c r="VZO107" s="81"/>
      <c r="VZP107" s="81"/>
      <c r="VZQ107" s="81"/>
      <c r="VZR107" s="81"/>
      <c r="VZS107" s="81"/>
      <c r="VZT107" s="81"/>
      <c r="VZU107" s="81"/>
      <c r="VZV107" s="81"/>
      <c r="VZW107" s="81"/>
      <c r="VZX107" s="81"/>
      <c r="VZY107" s="81"/>
      <c r="VZZ107" s="81"/>
      <c r="WAA107" s="81"/>
      <c r="WAB107" s="81"/>
      <c r="WAC107" s="81"/>
      <c r="WAD107" s="81"/>
      <c r="WAE107" s="81"/>
      <c r="WAF107" s="81"/>
      <c r="WAG107" s="81"/>
      <c r="WAH107" s="81"/>
      <c r="WAI107" s="81"/>
      <c r="WAJ107" s="81"/>
      <c r="WAK107" s="81"/>
      <c r="WAL107" s="81"/>
      <c r="WAM107" s="81"/>
      <c r="WAN107" s="81"/>
      <c r="WAO107" s="81"/>
      <c r="WAP107" s="81"/>
      <c r="WAQ107" s="81"/>
      <c r="WAR107" s="81"/>
      <c r="WAS107" s="81"/>
      <c r="WAT107" s="81"/>
      <c r="WAU107" s="81"/>
      <c r="WAV107" s="81"/>
      <c r="WAW107" s="81"/>
      <c r="WAX107" s="81"/>
      <c r="WAY107" s="81"/>
      <c r="WAZ107" s="81"/>
      <c r="WBA107" s="81"/>
      <c r="WBB107" s="81"/>
      <c r="WBC107" s="81"/>
      <c r="WBD107" s="81"/>
      <c r="WBE107" s="81"/>
      <c r="WBF107" s="81"/>
      <c r="WBG107" s="81"/>
      <c r="WBH107" s="81"/>
      <c r="WBI107" s="81"/>
      <c r="WBJ107" s="81"/>
      <c r="WBK107" s="81"/>
      <c r="WBL107" s="81"/>
      <c r="WBM107" s="81"/>
      <c r="WBN107" s="81"/>
      <c r="WBO107" s="81"/>
      <c r="WBP107" s="81"/>
      <c r="WBQ107" s="81"/>
      <c r="WBR107" s="81"/>
      <c r="WBS107" s="81"/>
      <c r="WBT107" s="81"/>
      <c r="WBU107" s="81"/>
      <c r="WBV107" s="81"/>
      <c r="WBW107" s="81"/>
      <c r="WBX107" s="81"/>
      <c r="WBY107" s="81"/>
      <c r="WBZ107" s="81"/>
      <c r="WCA107" s="81"/>
      <c r="WCB107" s="81"/>
      <c r="WCC107" s="81"/>
      <c r="WCD107" s="81"/>
      <c r="WCE107" s="81"/>
      <c r="WCF107" s="81"/>
      <c r="WCG107" s="81"/>
      <c r="WCH107" s="81"/>
      <c r="WCI107" s="81"/>
      <c r="WCJ107" s="81"/>
      <c r="WCK107" s="81"/>
      <c r="WCL107" s="81"/>
      <c r="WCM107" s="81"/>
      <c r="WCN107" s="81"/>
      <c r="WCO107" s="81"/>
      <c r="WCP107" s="81"/>
      <c r="WCQ107" s="81"/>
      <c r="WCR107" s="81"/>
      <c r="WCS107" s="81"/>
      <c r="WCT107" s="81"/>
      <c r="WCU107" s="81"/>
      <c r="WCV107" s="81"/>
      <c r="WCW107" s="81"/>
      <c r="WCX107" s="81"/>
      <c r="WCY107" s="81"/>
      <c r="WCZ107" s="81"/>
      <c r="WDA107" s="81"/>
      <c r="WDB107" s="81"/>
      <c r="WDC107" s="81"/>
      <c r="WDD107" s="81"/>
      <c r="WDE107" s="81"/>
      <c r="WDF107" s="81"/>
      <c r="WDG107" s="81"/>
      <c r="WDH107" s="81"/>
      <c r="WDI107" s="81"/>
      <c r="WDJ107" s="81"/>
      <c r="WDK107" s="81"/>
      <c r="WDL107" s="81"/>
      <c r="WDM107" s="81"/>
      <c r="WDN107" s="81"/>
      <c r="WDO107" s="81"/>
      <c r="WDP107" s="81"/>
      <c r="WDQ107" s="81"/>
      <c r="WDR107" s="81"/>
      <c r="WDS107" s="81"/>
      <c r="WDT107" s="81"/>
      <c r="WDU107" s="81"/>
      <c r="WDV107" s="81"/>
      <c r="WDW107" s="81"/>
      <c r="WDX107" s="81"/>
      <c r="WDY107" s="81"/>
      <c r="WDZ107" s="81"/>
      <c r="WEA107" s="81"/>
      <c r="WEB107" s="81"/>
      <c r="WEC107" s="81"/>
      <c r="WED107" s="81"/>
      <c r="WEE107" s="81"/>
      <c r="WEF107" s="81"/>
      <c r="WEG107" s="81"/>
      <c r="WEH107" s="81"/>
      <c r="WEI107" s="81"/>
      <c r="WEJ107" s="81"/>
      <c r="WEK107" s="81"/>
      <c r="WEL107" s="81"/>
      <c r="WEM107" s="81"/>
      <c r="WEN107" s="81"/>
      <c r="WEO107" s="81"/>
      <c r="WEP107" s="81"/>
      <c r="WEQ107" s="81"/>
      <c r="WER107" s="81"/>
      <c r="WES107" s="81"/>
      <c r="WET107" s="81"/>
      <c r="WEU107" s="81"/>
      <c r="WEV107" s="81"/>
      <c r="WEW107" s="81"/>
      <c r="WEX107" s="81"/>
      <c r="WEY107" s="81"/>
      <c r="WEZ107" s="81"/>
      <c r="WFA107" s="81"/>
      <c r="WFB107" s="81"/>
      <c r="WFC107" s="81"/>
      <c r="WFD107" s="81"/>
      <c r="WFE107" s="81"/>
      <c r="WFF107" s="81"/>
      <c r="WFG107" s="81"/>
      <c r="WFH107" s="81"/>
      <c r="WFI107" s="81"/>
      <c r="WFJ107" s="81"/>
      <c r="WFK107" s="81"/>
      <c r="WFL107" s="81"/>
      <c r="WFM107" s="81"/>
      <c r="WFN107" s="81"/>
      <c r="WFO107" s="81"/>
      <c r="WFP107" s="81"/>
      <c r="WFQ107" s="81"/>
      <c r="WFR107" s="81"/>
      <c r="WFS107" s="81"/>
      <c r="WFT107" s="81"/>
      <c r="WFU107" s="81"/>
      <c r="WFV107" s="81"/>
      <c r="WFW107" s="81"/>
      <c r="WFX107" s="81"/>
      <c r="WFY107" s="81"/>
      <c r="WFZ107" s="81"/>
      <c r="WGA107" s="81"/>
      <c r="WGB107" s="81"/>
      <c r="WGC107" s="81"/>
      <c r="WGD107" s="81"/>
      <c r="WGE107" s="81"/>
      <c r="WGF107" s="81"/>
      <c r="WGG107" s="81"/>
      <c r="WGH107" s="81"/>
      <c r="WGI107" s="81"/>
      <c r="WGJ107" s="81"/>
      <c r="WGK107" s="81"/>
      <c r="WGL107" s="81"/>
      <c r="WGM107" s="81"/>
      <c r="WGN107" s="81"/>
      <c r="WGO107" s="81"/>
      <c r="WGP107" s="81"/>
      <c r="WGQ107" s="81"/>
      <c r="WGR107" s="81"/>
      <c r="WGS107" s="81"/>
      <c r="WGT107" s="81"/>
      <c r="WGU107" s="81"/>
      <c r="WGV107" s="81"/>
      <c r="WGW107" s="81"/>
      <c r="WGX107" s="81"/>
      <c r="WGY107" s="81"/>
      <c r="WGZ107" s="81"/>
      <c r="WHA107" s="81"/>
      <c r="WHB107" s="81"/>
      <c r="WHC107" s="81"/>
      <c r="WHD107" s="81"/>
      <c r="WHE107" s="81"/>
      <c r="WHF107" s="81"/>
      <c r="WHG107" s="81"/>
      <c r="WHH107" s="81"/>
      <c r="WHI107" s="81"/>
      <c r="WHJ107" s="81"/>
      <c r="WHK107" s="81"/>
      <c r="WHL107" s="81"/>
      <c r="WHM107" s="81"/>
      <c r="WHN107" s="81"/>
      <c r="WHO107" s="81"/>
      <c r="WHP107" s="81"/>
      <c r="WHQ107" s="81"/>
      <c r="WHR107" s="81"/>
      <c r="WHS107" s="81"/>
      <c r="WHT107" s="81"/>
      <c r="WHU107" s="81"/>
      <c r="WHV107" s="81"/>
      <c r="WHW107" s="81"/>
      <c r="WHX107" s="81"/>
      <c r="WHY107" s="81"/>
      <c r="WHZ107" s="81"/>
      <c r="WIA107" s="81"/>
      <c r="WIB107" s="81"/>
      <c r="WIC107" s="81"/>
      <c r="WID107" s="81"/>
      <c r="WIE107" s="81"/>
      <c r="WIF107" s="81"/>
      <c r="WIG107" s="81"/>
      <c r="WIH107" s="81"/>
      <c r="WII107" s="81"/>
      <c r="WIJ107" s="81"/>
      <c r="WIK107" s="81"/>
      <c r="WIL107" s="81"/>
      <c r="WIM107" s="81"/>
      <c r="WIN107" s="81"/>
      <c r="WIO107" s="81"/>
      <c r="WIP107" s="81"/>
      <c r="WIQ107" s="81"/>
      <c r="WIR107" s="81"/>
      <c r="WIS107" s="81"/>
      <c r="WIT107" s="81"/>
      <c r="WIU107" s="81"/>
      <c r="WIV107" s="81"/>
      <c r="WIW107" s="81"/>
      <c r="WIX107" s="81"/>
      <c r="WIY107" s="81"/>
      <c r="WIZ107" s="81"/>
      <c r="WJA107" s="81"/>
      <c r="WJB107" s="81"/>
      <c r="WJC107" s="81"/>
      <c r="WJD107" s="81"/>
      <c r="WJE107" s="81"/>
      <c r="WJF107" s="81"/>
      <c r="WJG107" s="81"/>
      <c r="WJH107" s="81"/>
      <c r="WJI107" s="81"/>
      <c r="WJJ107" s="81"/>
      <c r="WJK107" s="81"/>
      <c r="WJL107" s="81"/>
      <c r="WJM107" s="81"/>
      <c r="WJN107" s="81"/>
      <c r="WJO107" s="81"/>
      <c r="WJP107" s="81"/>
      <c r="WJQ107" s="81"/>
      <c r="WJR107" s="81"/>
      <c r="WJS107" s="81"/>
      <c r="WJT107" s="81"/>
      <c r="WJU107" s="81"/>
      <c r="WJV107" s="81"/>
      <c r="WJW107" s="81"/>
      <c r="WJX107" s="81"/>
      <c r="WJY107" s="81"/>
      <c r="WJZ107" s="81"/>
      <c r="WKA107" s="81"/>
      <c r="WKB107" s="81"/>
      <c r="WKC107" s="81"/>
      <c r="WKD107" s="81"/>
      <c r="WKE107" s="81"/>
      <c r="WKF107" s="81"/>
      <c r="WKG107" s="81"/>
      <c r="WKH107" s="81"/>
      <c r="WKI107" s="81"/>
      <c r="WKJ107" s="81"/>
      <c r="WKK107" s="81"/>
      <c r="WKL107" s="81"/>
      <c r="WKM107" s="81"/>
      <c r="WKN107" s="81"/>
      <c r="WKO107" s="81"/>
      <c r="WKP107" s="81"/>
      <c r="WKQ107" s="81"/>
      <c r="WKR107" s="81"/>
      <c r="WKS107" s="81"/>
      <c r="WKT107" s="81"/>
      <c r="WKU107" s="81"/>
      <c r="WKV107" s="81"/>
      <c r="WKW107" s="81"/>
      <c r="WKX107" s="81"/>
      <c r="WKY107" s="81"/>
      <c r="WKZ107" s="81"/>
      <c r="WLA107" s="81"/>
      <c r="WLB107" s="81"/>
      <c r="WLC107" s="81"/>
      <c r="WLD107" s="81"/>
      <c r="WLE107" s="81"/>
      <c r="WLF107" s="81"/>
      <c r="WLG107" s="81"/>
      <c r="WLH107" s="81"/>
      <c r="WLI107" s="81"/>
      <c r="WLJ107" s="81"/>
      <c r="WLK107" s="81"/>
      <c r="WLL107" s="81"/>
      <c r="WLM107" s="81"/>
      <c r="WLN107" s="81"/>
      <c r="WLO107" s="81"/>
      <c r="WLP107" s="81"/>
      <c r="WLQ107" s="81"/>
      <c r="WLR107" s="81"/>
      <c r="WLS107" s="81"/>
      <c r="WLT107" s="81"/>
      <c r="WLU107" s="81"/>
      <c r="WLV107" s="81"/>
      <c r="WLW107" s="81"/>
      <c r="WLX107" s="81"/>
      <c r="WLY107" s="81"/>
      <c r="WLZ107" s="81"/>
      <c r="WMA107" s="81"/>
      <c r="WMB107" s="81"/>
      <c r="WMC107" s="81"/>
      <c r="WMD107" s="81"/>
      <c r="WME107" s="81"/>
      <c r="WMF107" s="81"/>
      <c r="WMG107" s="81"/>
      <c r="WMH107" s="81"/>
      <c r="WMI107" s="81"/>
      <c r="WMJ107" s="81"/>
      <c r="WMK107" s="81"/>
      <c r="WML107" s="81"/>
      <c r="WMM107" s="81"/>
      <c r="WMN107" s="81"/>
      <c r="WMO107" s="81"/>
      <c r="WMP107" s="81"/>
      <c r="WMQ107" s="81"/>
      <c r="WMR107" s="81"/>
      <c r="WMS107" s="81"/>
      <c r="WMT107" s="81"/>
      <c r="WMU107" s="81"/>
      <c r="WMV107" s="81"/>
      <c r="WMW107" s="81"/>
      <c r="WMX107" s="81"/>
      <c r="WMY107" s="81"/>
      <c r="WMZ107" s="81"/>
      <c r="WNA107" s="81"/>
      <c r="WNB107" s="81"/>
      <c r="WNC107" s="81"/>
      <c r="WND107" s="81"/>
      <c r="WNE107" s="81"/>
      <c r="WNF107" s="81"/>
      <c r="WNG107" s="81"/>
      <c r="WNH107" s="81"/>
      <c r="WNI107" s="81"/>
      <c r="WNJ107" s="81"/>
      <c r="WNK107" s="81"/>
      <c r="WNL107" s="81"/>
      <c r="WNM107" s="81"/>
      <c r="WNN107" s="81"/>
      <c r="WNO107" s="81"/>
      <c r="WNP107" s="81"/>
      <c r="WNQ107" s="81"/>
      <c r="WNR107" s="81"/>
      <c r="WNS107" s="81"/>
      <c r="WNT107" s="81"/>
      <c r="WNU107" s="81"/>
      <c r="WNV107" s="81"/>
      <c r="WNW107" s="81"/>
      <c r="WNX107" s="81"/>
      <c r="WNY107" s="81"/>
      <c r="WNZ107" s="81"/>
      <c r="WOA107" s="81"/>
      <c r="WOB107" s="81"/>
      <c r="WOC107" s="81"/>
      <c r="WOD107" s="81"/>
      <c r="WOE107" s="81"/>
      <c r="WOF107" s="81"/>
      <c r="WOG107" s="81"/>
      <c r="WOH107" s="81"/>
      <c r="WOI107" s="81"/>
      <c r="WOJ107" s="81"/>
      <c r="WOK107" s="81"/>
      <c r="WOL107" s="81"/>
      <c r="WOM107" s="81"/>
      <c r="WON107" s="81"/>
      <c r="WOO107" s="81"/>
      <c r="WOP107" s="81"/>
      <c r="WOQ107" s="81"/>
      <c r="WOR107" s="81"/>
      <c r="WOS107" s="81"/>
      <c r="WOT107" s="81"/>
      <c r="WOU107" s="81"/>
      <c r="WOV107" s="81"/>
      <c r="WOW107" s="81"/>
      <c r="WOX107" s="81"/>
      <c r="WOY107" s="81"/>
      <c r="WOZ107" s="81"/>
      <c r="WPA107" s="81"/>
      <c r="WPB107" s="81"/>
      <c r="WPC107" s="81"/>
      <c r="WPD107" s="81"/>
      <c r="WPE107" s="81"/>
      <c r="WPF107" s="81"/>
      <c r="WPG107" s="81"/>
      <c r="WPH107" s="81"/>
      <c r="WPI107" s="81"/>
      <c r="WPJ107" s="81"/>
      <c r="WPK107" s="81"/>
      <c r="WPL107" s="81"/>
      <c r="WPM107" s="81"/>
      <c r="WPN107" s="81"/>
      <c r="WPO107" s="81"/>
      <c r="WPP107" s="81"/>
      <c r="WPQ107" s="81"/>
      <c r="WPR107" s="81"/>
      <c r="WPS107" s="81"/>
      <c r="WPT107" s="81"/>
      <c r="WPU107" s="81"/>
      <c r="WPV107" s="81"/>
      <c r="WPW107" s="81"/>
      <c r="WPX107" s="81"/>
      <c r="WPY107" s="81"/>
      <c r="WPZ107" s="81"/>
      <c r="WQA107" s="81"/>
      <c r="WQB107" s="81"/>
      <c r="WQC107" s="81"/>
      <c r="WQD107" s="81"/>
      <c r="WQE107" s="81"/>
      <c r="WQF107" s="81"/>
      <c r="WQG107" s="81"/>
      <c r="WQH107" s="81"/>
      <c r="WQI107" s="81"/>
      <c r="WQJ107" s="81"/>
      <c r="WQK107" s="81"/>
      <c r="WQL107" s="81"/>
      <c r="WQM107" s="81"/>
      <c r="WQN107" s="81"/>
      <c r="WQO107" s="81"/>
      <c r="WQP107" s="81"/>
      <c r="WQQ107" s="81"/>
      <c r="WQR107" s="81"/>
      <c r="WQS107" s="81"/>
      <c r="WQT107" s="81"/>
      <c r="WQU107" s="81"/>
      <c r="WQV107" s="81"/>
      <c r="WQW107" s="81"/>
      <c r="WQX107" s="81"/>
      <c r="WQY107" s="81"/>
      <c r="WQZ107" s="81"/>
      <c r="WRA107" s="81"/>
      <c r="WRB107" s="81"/>
      <c r="WRC107" s="81"/>
      <c r="WRD107" s="81"/>
      <c r="WRE107" s="81"/>
      <c r="WRF107" s="81"/>
      <c r="WRG107" s="81"/>
      <c r="WRH107" s="81"/>
      <c r="WRI107" s="81"/>
      <c r="WRJ107" s="81"/>
      <c r="WRK107" s="81"/>
      <c r="WRL107" s="81"/>
      <c r="WRM107" s="81"/>
      <c r="WRN107" s="81"/>
      <c r="WRO107" s="81"/>
      <c r="WRP107" s="81"/>
      <c r="WRQ107" s="81"/>
      <c r="WRR107" s="81"/>
      <c r="WRS107" s="81"/>
      <c r="WRT107" s="81"/>
      <c r="WRU107" s="81"/>
      <c r="WRV107" s="81"/>
      <c r="WRW107" s="81"/>
      <c r="WRX107" s="81"/>
      <c r="WRY107" s="81"/>
      <c r="WRZ107" s="81"/>
      <c r="WSA107" s="81"/>
      <c r="WSB107" s="81"/>
      <c r="WSC107" s="81"/>
      <c r="WSD107" s="81"/>
      <c r="WSE107" s="81"/>
      <c r="WSF107" s="81"/>
      <c r="WSG107" s="81"/>
      <c r="WSH107" s="81"/>
      <c r="WSI107" s="81"/>
      <c r="WSJ107" s="81"/>
      <c r="WSK107" s="81"/>
      <c r="WSL107" s="81"/>
      <c r="WSM107" s="81"/>
      <c r="WSN107" s="81"/>
      <c r="WSO107" s="81"/>
      <c r="WSP107" s="81"/>
      <c r="WSQ107" s="81"/>
      <c r="WSR107" s="81"/>
      <c r="WSS107" s="81"/>
      <c r="WST107" s="81"/>
      <c r="WSU107" s="81"/>
      <c r="WSV107" s="81"/>
      <c r="WSW107" s="81"/>
      <c r="WSX107" s="81"/>
      <c r="WSY107" s="81"/>
      <c r="WSZ107" s="81"/>
      <c r="WTA107" s="81"/>
      <c r="WTB107" s="81"/>
      <c r="WTC107" s="81"/>
      <c r="WTD107" s="81"/>
      <c r="WTE107" s="81"/>
      <c r="WTF107" s="81"/>
      <c r="WTG107" s="81"/>
      <c r="WTH107" s="81"/>
      <c r="WTI107" s="81"/>
      <c r="WTJ107" s="81"/>
      <c r="WTK107" s="81"/>
      <c r="WTL107" s="81"/>
      <c r="WTM107" s="81"/>
      <c r="WTN107" s="81"/>
      <c r="WTO107" s="81"/>
      <c r="WTP107" s="81"/>
      <c r="WTQ107" s="81"/>
      <c r="WTR107" s="81"/>
      <c r="WTS107" s="81"/>
      <c r="WTT107" s="81"/>
      <c r="WTU107" s="81"/>
      <c r="WTV107" s="81"/>
      <c r="WTW107" s="81"/>
      <c r="WTX107" s="81"/>
      <c r="WTY107" s="81"/>
      <c r="WTZ107" s="81"/>
      <c r="WUA107" s="81"/>
      <c r="WUB107" s="81"/>
      <c r="WUC107" s="81"/>
      <c r="WUD107" s="81"/>
      <c r="WUE107" s="81"/>
      <c r="WUF107" s="81"/>
      <c r="WUG107" s="81"/>
      <c r="WUH107" s="81"/>
      <c r="WUI107" s="81"/>
      <c r="WUJ107" s="81"/>
      <c r="WUK107" s="81"/>
      <c r="WUL107" s="81"/>
      <c r="WUM107" s="81"/>
      <c r="WUN107" s="81"/>
      <c r="WUO107" s="81"/>
      <c r="WUP107" s="81"/>
      <c r="WUQ107" s="81"/>
      <c r="WUR107" s="81"/>
      <c r="WUS107" s="81"/>
      <c r="WUT107" s="81"/>
      <c r="WUU107" s="81"/>
      <c r="WUV107" s="81"/>
      <c r="WUW107" s="81"/>
      <c r="WUX107" s="81"/>
      <c r="WUY107" s="81"/>
      <c r="WUZ107" s="81"/>
      <c r="WVA107" s="81"/>
      <c r="WVB107" s="81"/>
      <c r="WVC107" s="81"/>
      <c r="WVD107" s="81"/>
      <c r="WVE107" s="81"/>
      <c r="WVF107" s="81"/>
      <c r="WVG107" s="81"/>
      <c r="WVH107" s="81"/>
      <c r="WVI107" s="81"/>
      <c r="WVJ107" s="81"/>
      <c r="WVK107" s="81"/>
      <c r="WVL107" s="81"/>
      <c r="WVM107" s="81"/>
      <c r="WVN107" s="81"/>
      <c r="WVO107" s="81"/>
      <c r="WVP107" s="81"/>
      <c r="WVQ107" s="81"/>
      <c r="WVR107" s="81"/>
      <c r="WVS107" s="81"/>
      <c r="WVT107" s="81"/>
      <c r="WVU107" s="81"/>
      <c r="WVV107" s="81"/>
      <c r="WVW107" s="81"/>
      <c r="WVX107" s="81"/>
      <c r="WVY107" s="81"/>
      <c r="WVZ107" s="81"/>
      <c r="WWA107" s="81"/>
      <c r="WWB107" s="81"/>
      <c r="WWC107" s="81"/>
      <c r="WWD107" s="81"/>
      <c r="WWE107" s="81"/>
      <c r="WWF107" s="81"/>
      <c r="WWG107" s="81"/>
      <c r="WWH107" s="81"/>
      <c r="WWI107" s="81"/>
      <c r="WWJ107" s="81"/>
      <c r="WWK107" s="81"/>
      <c r="WWL107" s="81"/>
      <c r="WWM107" s="81"/>
      <c r="WWN107" s="81"/>
      <c r="WWO107" s="81"/>
      <c r="WWP107" s="81"/>
      <c r="WWQ107" s="81"/>
      <c r="WWR107" s="81"/>
      <c r="WWS107" s="81"/>
      <c r="WWT107" s="81"/>
      <c r="WWU107" s="81"/>
      <c r="WWV107" s="81"/>
      <c r="WWW107" s="81"/>
      <c r="WWX107" s="81"/>
      <c r="WWY107" s="81"/>
      <c r="WWZ107" s="81"/>
      <c r="WXA107" s="81"/>
      <c r="WXB107" s="81"/>
      <c r="WXC107" s="81"/>
      <c r="WXD107" s="81"/>
      <c r="WXE107" s="81"/>
      <c r="WXF107" s="81"/>
      <c r="WXG107" s="81"/>
      <c r="WXH107" s="81"/>
      <c r="WXI107" s="81"/>
      <c r="WXJ107" s="81"/>
      <c r="WXK107" s="81"/>
      <c r="WXL107" s="81"/>
      <c r="WXM107" s="81"/>
      <c r="WXN107" s="81"/>
      <c r="WXO107" s="81"/>
      <c r="WXP107" s="81"/>
      <c r="WXQ107" s="81"/>
      <c r="WXR107" s="81"/>
      <c r="WXS107" s="81"/>
      <c r="WXT107" s="81"/>
      <c r="WXU107" s="81"/>
      <c r="WXV107" s="81"/>
      <c r="WXW107" s="81"/>
      <c r="WXX107" s="81"/>
      <c r="WXY107" s="81"/>
      <c r="WXZ107" s="81"/>
      <c r="WYA107" s="81"/>
      <c r="WYB107" s="81"/>
      <c r="WYC107" s="81"/>
      <c r="WYD107" s="81"/>
      <c r="WYE107" s="81"/>
      <c r="WYF107" s="81"/>
      <c r="WYG107" s="81"/>
      <c r="WYH107" s="81"/>
      <c r="WYI107" s="81"/>
      <c r="WYJ107" s="81"/>
      <c r="WYK107" s="81"/>
      <c r="WYL107" s="81"/>
      <c r="WYM107" s="81"/>
      <c r="WYN107" s="81"/>
      <c r="WYO107" s="81"/>
      <c r="WYP107" s="81"/>
      <c r="WYQ107" s="81"/>
      <c r="WYR107" s="81"/>
      <c r="WYS107" s="81"/>
      <c r="WYT107" s="81"/>
      <c r="WYU107" s="81"/>
      <c r="WYV107" s="81"/>
      <c r="WYW107" s="81"/>
      <c r="WYX107" s="81"/>
      <c r="WYY107" s="81"/>
      <c r="WYZ107" s="81"/>
      <c r="WZA107" s="81"/>
      <c r="WZB107" s="81"/>
      <c r="WZC107" s="81"/>
      <c r="WZD107" s="81"/>
      <c r="WZE107" s="81"/>
      <c r="WZF107" s="81"/>
      <c r="WZG107" s="81"/>
      <c r="WZH107" s="81"/>
      <c r="WZI107" s="81"/>
      <c r="WZJ107" s="81"/>
      <c r="WZK107" s="81"/>
      <c r="WZL107" s="81"/>
      <c r="WZM107" s="81"/>
      <c r="WZN107" s="81"/>
      <c r="WZO107" s="81"/>
      <c r="WZP107" s="81"/>
      <c r="WZQ107" s="81"/>
      <c r="WZR107" s="81"/>
      <c r="WZS107" s="81"/>
      <c r="WZT107" s="81"/>
      <c r="WZU107" s="81"/>
      <c r="WZV107" s="81"/>
      <c r="WZW107" s="81"/>
      <c r="WZX107" s="81"/>
      <c r="WZY107" s="81"/>
      <c r="WZZ107" s="81"/>
      <c r="XAA107" s="81"/>
      <c r="XAB107" s="81"/>
      <c r="XAC107" s="81"/>
      <c r="XAD107" s="81"/>
      <c r="XAE107" s="81"/>
      <c r="XAF107" s="81"/>
      <c r="XAG107" s="81"/>
      <c r="XAH107" s="81"/>
      <c r="XAI107" s="81"/>
      <c r="XAJ107" s="81"/>
      <c r="XAK107" s="81"/>
      <c r="XAL107" s="81"/>
      <c r="XAM107" s="81"/>
      <c r="XAN107" s="81"/>
      <c r="XAO107" s="81"/>
      <c r="XAP107" s="81"/>
      <c r="XAQ107" s="81"/>
      <c r="XAR107" s="81"/>
      <c r="XAS107" s="81"/>
      <c r="XAT107" s="81"/>
      <c r="XAU107" s="81"/>
      <c r="XAV107" s="81"/>
      <c r="XAW107" s="81"/>
      <c r="XAX107" s="81"/>
      <c r="XAY107" s="81"/>
      <c r="XAZ107" s="81"/>
      <c r="XBA107" s="81"/>
      <c r="XBB107" s="81"/>
      <c r="XBC107" s="81"/>
      <c r="XBD107" s="81"/>
      <c r="XBE107" s="81"/>
      <c r="XBF107" s="81"/>
      <c r="XBG107" s="81"/>
      <c r="XBH107" s="81"/>
      <c r="XBI107" s="81"/>
      <c r="XBJ107" s="81"/>
      <c r="XBK107" s="81"/>
      <c r="XBL107" s="81"/>
      <c r="XBM107" s="81"/>
      <c r="XBN107" s="81"/>
      <c r="XBO107" s="81"/>
      <c r="XBP107" s="81"/>
      <c r="XBQ107" s="81"/>
      <c r="XBR107" s="81"/>
      <c r="XBS107" s="81"/>
      <c r="XBT107" s="81"/>
      <c r="XBU107" s="81"/>
      <c r="XBV107" s="81"/>
      <c r="XBW107" s="81"/>
      <c r="XBX107" s="81"/>
      <c r="XBY107" s="81"/>
      <c r="XBZ107" s="81"/>
      <c r="XCA107" s="81"/>
      <c r="XCB107" s="81"/>
      <c r="XCC107" s="81"/>
      <c r="XCD107" s="81"/>
      <c r="XCE107" s="81"/>
      <c r="XCF107" s="81"/>
      <c r="XCG107" s="81"/>
      <c r="XCH107" s="81"/>
      <c r="XCI107" s="81"/>
      <c r="XCJ107" s="81"/>
      <c r="XCK107" s="81"/>
      <c r="XCL107" s="81"/>
      <c r="XCM107" s="81"/>
      <c r="XCN107" s="81"/>
      <c r="XCO107" s="81"/>
      <c r="XCP107" s="81"/>
      <c r="XCQ107" s="81"/>
      <c r="XCR107" s="81"/>
      <c r="XCS107" s="81"/>
      <c r="XCT107" s="81"/>
      <c r="XCU107" s="81"/>
      <c r="XCV107" s="81"/>
      <c r="XCW107" s="81"/>
      <c r="XCX107" s="81"/>
      <c r="XCY107" s="81"/>
      <c r="XCZ107" s="81"/>
      <c r="XDA107" s="81"/>
      <c r="XDB107" s="81"/>
      <c r="XDC107" s="81"/>
      <c r="XDD107" s="81"/>
      <c r="XDE107" s="81"/>
      <c r="XDF107" s="81"/>
      <c r="XDG107" s="81"/>
      <c r="XDH107" s="81"/>
      <c r="XDI107" s="81"/>
      <c r="XDJ107" s="81"/>
      <c r="XDK107" s="81"/>
      <c r="XDL107" s="81"/>
      <c r="XDM107" s="81"/>
      <c r="XDN107" s="81"/>
      <c r="XDO107" s="81"/>
      <c r="XDP107" s="81"/>
      <c r="XDQ107" s="81"/>
      <c r="XDR107" s="81"/>
      <c r="XDS107" s="81"/>
      <c r="XDT107" s="81"/>
      <c r="XDU107" s="81"/>
      <c r="XDV107" s="81"/>
      <c r="XDW107" s="81"/>
      <c r="XDX107" s="81"/>
      <c r="XDY107" s="81"/>
      <c r="XDZ107" s="81"/>
      <c r="XEA107" s="81"/>
      <c r="XEB107" s="81"/>
      <c r="XEC107" s="81"/>
      <c r="XED107" s="81"/>
      <c r="XEE107" s="81"/>
      <c r="XEF107" s="81"/>
      <c r="XEG107" s="81"/>
      <c r="XEH107" s="81"/>
      <c r="XEI107" s="81"/>
      <c r="XEJ107" s="81"/>
      <c r="XEK107" s="81"/>
      <c r="XEL107" s="81"/>
      <c r="XEM107" s="81"/>
      <c r="XEN107" s="81"/>
      <c r="XEO107" s="81"/>
      <c r="XEP107" s="81"/>
      <c r="XEQ107" s="81"/>
      <c r="XER107" s="81"/>
      <c r="XES107" s="81"/>
      <c r="XET107" s="81"/>
    </row>
    <row r="108" spans="1:16374" s="77" customFormat="1" x14ac:dyDescent="0.2">
      <c r="B108" s="162" t="s">
        <v>312</v>
      </c>
      <c r="C108" s="152"/>
      <c r="D108" s="153" t="e">
        <f t="shared" ref="D108:D119" si="58">C108/C107-1</f>
        <v>#DIV/0!</v>
      </c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  <c r="BU108" s="81"/>
      <c r="BV108" s="81"/>
      <c r="BW108" s="81"/>
      <c r="BX108" s="81"/>
      <c r="BY108" s="81"/>
      <c r="BZ108" s="81"/>
      <c r="CA108" s="81"/>
      <c r="CB108" s="81"/>
      <c r="CC108" s="81"/>
      <c r="CD108" s="81"/>
      <c r="CE108" s="81"/>
      <c r="CF108" s="81"/>
      <c r="CG108" s="81"/>
      <c r="CH108" s="81"/>
      <c r="CI108" s="81"/>
      <c r="CJ108" s="81"/>
      <c r="CK108" s="81"/>
      <c r="CL108" s="81"/>
      <c r="CM108" s="81"/>
      <c r="CN108" s="81"/>
      <c r="CO108" s="81"/>
      <c r="CP108" s="81"/>
      <c r="CQ108" s="81"/>
      <c r="CR108" s="81"/>
      <c r="CS108" s="81"/>
      <c r="CT108" s="81"/>
      <c r="CU108" s="81"/>
      <c r="CV108" s="81"/>
      <c r="CW108" s="81"/>
      <c r="CX108" s="81"/>
      <c r="CY108" s="81"/>
      <c r="CZ108" s="81"/>
      <c r="DA108" s="81"/>
      <c r="DB108" s="81"/>
      <c r="DC108" s="81"/>
      <c r="DD108" s="81"/>
      <c r="DE108" s="81"/>
      <c r="DF108" s="81"/>
      <c r="DG108" s="81"/>
      <c r="DH108" s="81"/>
      <c r="DI108" s="81"/>
      <c r="DJ108" s="81"/>
      <c r="DK108" s="81"/>
      <c r="DL108" s="81"/>
      <c r="DM108" s="81"/>
      <c r="DN108" s="81"/>
      <c r="DO108" s="81"/>
      <c r="DP108" s="81"/>
      <c r="DQ108" s="81"/>
      <c r="DR108" s="81"/>
      <c r="DS108" s="81"/>
      <c r="DT108" s="81"/>
      <c r="DU108" s="81"/>
      <c r="DV108" s="81"/>
      <c r="DW108" s="81"/>
      <c r="DX108" s="81"/>
      <c r="DY108" s="81"/>
      <c r="DZ108" s="81"/>
      <c r="EA108" s="81"/>
      <c r="EB108" s="81"/>
      <c r="EC108" s="81"/>
      <c r="ED108" s="81"/>
      <c r="EE108" s="81"/>
      <c r="EF108" s="81"/>
      <c r="EG108" s="81"/>
      <c r="EH108" s="81"/>
      <c r="EI108" s="81"/>
      <c r="EJ108" s="81"/>
      <c r="EK108" s="81"/>
      <c r="EL108" s="81"/>
      <c r="EM108" s="81"/>
      <c r="EN108" s="81"/>
      <c r="EO108" s="81"/>
      <c r="EP108" s="81"/>
      <c r="EQ108" s="81"/>
      <c r="ER108" s="81"/>
      <c r="ES108" s="81"/>
      <c r="ET108" s="81"/>
      <c r="EU108" s="81"/>
      <c r="EV108" s="81"/>
      <c r="EW108" s="81"/>
      <c r="EX108" s="81"/>
      <c r="EY108" s="81"/>
      <c r="EZ108" s="81"/>
      <c r="FA108" s="81"/>
      <c r="FB108" s="81"/>
      <c r="FC108" s="81"/>
      <c r="FD108" s="81"/>
      <c r="FE108" s="81"/>
      <c r="FF108" s="81"/>
      <c r="FG108" s="81"/>
      <c r="FH108" s="81"/>
      <c r="FI108" s="81"/>
      <c r="FJ108" s="81"/>
      <c r="FK108" s="81"/>
      <c r="FL108" s="81"/>
      <c r="FM108" s="81"/>
      <c r="FN108" s="81"/>
      <c r="FO108" s="81"/>
      <c r="FP108" s="81"/>
      <c r="FQ108" s="81"/>
      <c r="FR108" s="81"/>
      <c r="FS108" s="81"/>
      <c r="FT108" s="81"/>
      <c r="FU108" s="81"/>
      <c r="FV108" s="81"/>
      <c r="FW108" s="81"/>
      <c r="FX108" s="81"/>
      <c r="FY108" s="81"/>
      <c r="FZ108" s="81"/>
      <c r="GA108" s="81"/>
      <c r="GB108" s="81"/>
      <c r="GC108" s="81"/>
      <c r="GD108" s="81"/>
      <c r="GE108" s="81"/>
      <c r="GF108" s="81"/>
      <c r="GG108" s="81"/>
      <c r="GH108" s="81"/>
      <c r="GI108" s="81"/>
      <c r="GJ108" s="81"/>
      <c r="GK108" s="81"/>
      <c r="GL108" s="81"/>
      <c r="GM108" s="81"/>
      <c r="GN108" s="81"/>
      <c r="GO108" s="81"/>
      <c r="GP108" s="81"/>
      <c r="GQ108" s="81"/>
      <c r="GR108" s="81"/>
      <c r="GS108" s="81"/>
      <c r="GT108" s="81"/>
      <c r="GU108" s="81"/>
      <c r="GV108" s="81"/>
      <c r="GW108" s="81"/>
      <c r="GX108" s="81"/>
      <c r="GY108" s="81"/>
      <c r="GZ108" s="81"/>
      <c r="HA108" s="81"/>
      <c r="HB108" s="81"/>
      <c r="HC108" s="81"/>
      <c r="HD108" s="81"/>
      <c r="HE108" s="81"/>
      <c r="HF108" s="81"/>
      <c r="HG108" s="81"/>
      <c r="HH108" s="81"/>
      <c r="HI108" s="81"/>
      <c r="HJ108" s="81"/>
      <c r="HK108" s="81"/>
      <c r="HL108" s="81"/>
      <c r="HM108" s="81"/>
      <c r="HN108" s="81"/>
      <c r="HO108" s="81"/>
      <c r="HP108" s="81"/>
      <c r="HQ108" s="81"/>
      <c r="HR108" s="81"/>
      <c r="HS108" s="81"/>
      <c r="HT108" s="81"/>
      <c r="HU108" s="81"/>
      <c r="HV108" s="81"/>
      <c r="HW108" s="81"/>
      <c r="HX108" s="81"/>
      <c r="HY108" s="81"/>
      <c r="HZ108" s="81"/>
      <c r="IA108" s="81"/>
      <c r="IB108" s="81"/>
      <c r="IC108" s="81"/>
      <c r="ID108" s="81"/>
      <c r="IE108" s="81"/>
      <c r="IF108" s="81"/>
      <c r="IG108" s="81"/>
      <c r="IH108" s="81"/>
      <c r="II108" s="81"/>
      <c r="IJ108" s="81"/>
      <c r="IK108" s="81"/>
      <c r="IL108" s="81"/>
      <c r="IM108" s="81"/>
      <c r="IN108" s="81"/>
      <c r="IO108" s="81"/>
      <c r="IP108" s="81"/>
      <c r="IQ108" s="81"/>
      <c r="IR108" s="81"/>
      <c r="IS108" s="81"/>
      <c r="IT108" s="81"/>
      <c r="IU108" s="81"/>
      <c r="IV108" s="81"/>
      <c r="IW108" s="81"/>
      <c r="IX108" s="81"/>
      <c r="IY108" s="81"/>
      <c r="IZ108" s="81"/>
      <c r="JA108" s="81"/>
      <c r="JB108" s="81"/>
      <c r="JC108" s="81"/>
      <c r="JD108" s="81"/>
      <c r="JE108" s="81"/>
      <c r="JF108" s="81"/>
      <c r="JG108" s="81"/>
      <c r="JH108" s="81"/>
      <c r="JI108" s="81"/>
      <c r="JJ108" s="81"/>
      <c r="JK108" s="81"/>
      <c r="JL108" s="81"/>
      <c r="JM108" s="81"/>
      <c r="JN108" s="81"/>
      <c r="JO108" s="81"/>
      <c r="JP108" s="81"/>
      <c r="JQ108" s="81"/>
      <c r="JR108" s="81"/>
      <c r="JS108" s="81"/>
      <c r="JT108" s="81"/>
      <c r="JU108" s="81"/>
      <c r="JV108" s="81"/>
      <c r="JW108" s="81"/>
      <c r="JX108" s="81"/>
      <c r="JY108" s="81"/>
      <c r="JZ108" s="81"/>
      <c r="KA108" s="81"/>
      <c r="KB108" s="81"/>
      <c r="KC108" s="81"/>
      <c r="KD108" s="81"/>
      <c r="KE108" s="81"/>
      <c r="KF108" s="81"/>
      <c r="KG108" s="81"/>
      <c r="KH108" s="81"/>
      <c r="KI108" s="81"/>
      <c r="KJ108" s="81"/>
      <c r="KK108" s="81"/>
      <c r="KL108" s="81"/>
      <c r="KM108" s="81"/>
      <c r="KN108" s="81"/>
      <c r="KO108" s="81"/>
      <c r="KP108" s="81"/>
      <c r="KQ108" s="81"/>
      <c r="KR108" s="81"/>
      <c r="KS108" s="81"/>
      <c r="KT108" s="81"/>
      <c r="KU108" s="81"/>
      <c r="KV108" s="81"/>
      <c r="KW108" s="81"/>
      <c r="KX108" s="81"/>
      <c r="KY108" s="81"/>
      <c r="KZ108" s="81"/>
      <c r="LA108" s="81"/>
      <c r="LB108" s="81"/>
      <c r="LC108" s="81"/>
      <c r="LD108" s="81"/>
      <c r="LE108" s="81"/>
      <c r="LF108" s="81"/>
      <c r="LG108" s="81"/>
      <c r="LH108" s="81"/>
      <c r="LI108" s="81"/>
      <c r="LJ108" s="81"/>
      <c r="LK108" s="81"/>
      <c r="LL108" s="81"/>
      <c r="LM108" s="81"/>
      <c r="LN108" s="81"/>
      <c r="LO108" s="81"/>
      <c r="LP108" s="81"/>
      <c r="LQ108" s="81"/>
      <c r="LR108" s="81"/>
      <c r="LS108" s="81"/>
      <c r="LT108" s="81"/>
      <c r="LU108" s="81"/>
      <c r="LV108" s="81"/>
      <c r="LW108" s="81"/>
      <c r="LX108" s="81"/>
      <c r="LY108" s="81"/>
      <c r="LZ108" s="81"/>
      <c r="MA108" s="81"/>
      <c r="MB108" s="81"/>
      <c r="MC108" s="81"/>
      <c r="MD108" s="81"/>
      <c r="ME108" s="81"/>
      <c r="MF108" s="81"/>
      <c r="MG108" s="81"/>
      <c r="MH108" s="81"/>
      <c r="MI108" s="81"/>
      <c r="MJ108" s="81"/>
      <c r="MK108" s="81"/>
      <c r="ML108" s="81"/>
      <c r="MM108" s="81"/>
      <c r="MN108" s="81"/>
      <c r="MO108" s="81"/>
      <c r="MP108" s="81"/>
      <c r="MQ108" s="81"/>
      <c r="MR108" s="81"/>
      <c r="MS108" s="81"/>
      <c r="MT108" s="81"/>
      <c r="MU108" s="81"/>
      <c r="MV108" s="81"/>
      <c r="MW108" s="81"/>
      <c r="MX108" s="81"/>
      <c r="MY108" s="81"/>
      <c r="MZ108" s="81"/>
      <c r="NA108" s="81"/>
      <c r="NB108" s="81"/>
      <c r="NC108" s="81"/>
      <c r="ND108" s="81"/>
      <c r="NE108" s="81"/>
      <c r="NF108" s="81"/>
      <c r="NG108" s="81"/>
      <c r="NH108" s="81"/>
      <c r="NI108" s="81"/>
      <c r="NJ108" s="81"/>
      <c r="NK108" s="81"/>
      <c r="NL108" s="81"/>
      <c r="NM108" s="81"/>
      <c r="NN108" s="81"/>
      <c r="NO108" s="81"/>
      <c r="NP108" s="81"/>
      <c r="NQ108" s="81"/>
      <c r="NR108" s="81"/>
      <c r="NS108" s="81"/>
      <c r="NT108" s="81"/>
      <c r="NU108" s="81"/>
      <c r="NV108" s="81"/>
      <c r="NW108" s="81"/>
      <c r="NX108" s="81"/>
      <c r="NY108" s="81"/>
      <c r="NZ108" s="81"/>
      <c r="OA108" s="81"/>
      <c r="OB108" s="81"/>
      <c r="OC108" s="81"/>
      <c r="OD108" s="81"/>
      <c r="OE108" s="81"/>
      <c r="OF108" s="81"/>
      <c r="OG108" s="81"/>
      <c r="OH108" s="81"/>
      <c r="OI108" s="81"/>
      <c r="OJ108" s="81"/>
      <c r="OK108" s="81"/>
      <c r="OL108" s="81"/>
      <c r="OM108" s="81"/>
      <c r="ON108" s="81"/>
      <c r="OO108" s="81"/>
      <c r="OP108" s="81"/>
      <c r="OQ108" s="81"/>
      <c r="OR108" s="81"/>
      <c r="OS108" s="81"/>
      <c r="OT108" s="81"/>
      <c r="OU108" s="81"/>
      <c r="OV108" s="81"/>
      <c r="OW108" s="81"/>
      <c r="OX108" s="81"/>
      <c r="OY108" s="81"/>
      <c r="OZ108" s="81"/>
      <c r="PA108" s="81"/>
      <c r="PB108" s="81"/>
      <c r="PC108" s="81"/>
      <c r="PD108" s="81"/>
      <c r="PE108" s="81"/>
      <c r="PF108" s="81"/>
      <c r="PG108" s="81"/>
      <c r="PH108" s="81"/>
      <c r="PI108" s="81"/>
      <c r="PJ108" s="81"/>
      <c r="PK108" s="81"/>
      <c r="PL108" s="81"/>
      <c r="PM108" s="81"/>
      <c r="PN108" s="81"/>
      <c r="PO108" s="81"/>
      <c r="PP108" s="81"/>
      <c r="PQ108" s="81"/>
      <c r="PR108" s="81"/>
      <c r="PS108" s="81"/>
      <c r="PT108" s="81"/>
      <c r="PU108" s="81"/>
      <c r="PV108" s="81"/>
      <c r="PW108" s="81"/>
      <c r="PX108" s="81"/>
      <c r="PY108" s="81"/>
      <c r="PZ108" s="81"/>
      <c r="QA108" s="81"/>
      <c r="QB108" s="81"/>
      <c r="QC108" s="81"/>
      <c r="QD108" s="81"/>
      <c r="QE108" s="81"/>
      <c r="QF108" s="81"/>
      <c r="QG108" s="81"/>
      <c r="QH108" s="81"/>
      <c r="QI108" s="81"/>
      <c r="QJ108" s="81"/>
      <c r="QK108" s="81"/>
      <c r="QL108" s="81"/>
      <c r="QM108" s="81"/>
      <c r="QN108" s="81"/>
      <c r="QO108" s="81"/>
      <c r="QP108" s="81"/>
      <c r="QQ108" s="81"/>
      <c r="QR108" s="81"/>
      <c r="QS108" s="81"/>
      <c r="QT108" s="81"/>
      <c r="QU108" s="81"/>
      <c r="QV108" s="81"/>
      <c r="QW108" s="81"/>
      <c r="QX108" s="81"/>
      <c r="QY108" s="81"/>
      <c r="QZ108" s="81"/>
      <c r="RA108" s="81"/>
      <c r="RB108" s="81"/>
      <c r="RC108" s="81"/>
      <c r="RD108" s="81"/>
      <c r="RE108" s="81"/>
      <c r="RF108" s="81"/>
      <c r="RG108" s="81"/>
      <c r="RH108" s="81"/>
      <c r="RI108" s="81"/>
      <c r="RJ108" s="81"/>
      <c r="RK108" s="81"/>
      <c r="RL108" s="81"/>
      <c r="RM108" s="81"/>
      <c r="RN108" s="81"/>
      <c r="RO108" s="81"/>
      <c r="RP108" s="81"/>
      <c r="RQ108" s="81"/>
      <c r="RR108" s="81"/>
      <c r="RS108" s="81"/>
      <c r="RT108" s="81"/>
      <c r="RU108" s="81"/>
      <c r="RV108" s="81"/>
      <c r="RW108" s="81"/>
      <c r="RX108" s="81"/>
      <c r="RY108" s="81"/>
      <c r="RZ108" s="81"/>
      <c r="SA108" s="81"/>
      <c r="SB108" s="81"/>
      <c r="SC108" s="81"/>
      <c r="SD108" s="81"/>
      <c r="SE108" s="81"/>
      <c r="SF108" s="81"/>
      <c r="SG108" s="81"/>
      <c r="SH108" s="81"/>
      <c r="SI108" s="81"/>
      <c r="SJ108" s="81"/>
      <c r="SK108" s="81"/>
      <c r="SL108" s="81"/>
      <c r="SM108" s="81"/>
      <c r="SN108" s="81"/>
      <c r="SO108" s="81"/>
      <c r="SP108" s="81"/>
      <c r="SQ108" s="81"/>
      <c r="SR108" s="81"/>
      <c r="SS108" s="81"/>
      <c r="ST108" s="81"/>
      <c r="SU108" s="81"/>
      <c r="SV108" s="81"/>
      <c r="SW108" s="81"/>
      <c r="SX108" s="81"/>
      <c r="SY108" s="81"/>
      <c r="SZ108" s="81"/>
      <c r="TA108" s="81"/>
      <c r="TB108" s="81"/>
      <c r="TC108" s="81"/>
      <c r="TD108" s="81"/>
      <c r="TE108" s="81"/>
      <c r="TF108" s="81"/>
      <c r="TG108" s="81"/>
      <c r="TH108" s="81"/>
      <c r="TI108" s="81"/>
      <c r="TJ108" s="81"/>
      <c r="TK108" s="81"/>
      <c r="TL108" s="81"/>
      <c r="TM108" s="81"/>
      <c r="TN108" s="81"/>
      <c r="TO108" s="81"/>
      <c r="TP108" s="81"/>
      <c r="TQ108" s="81"/>
      <c r="TR108" s="81"/>
      <c r="TS108" s="81"/>
      <c r="TT108" s="81"/>
      <c r="TU108" s="81"/>
      <c r="TV108" s="81"/>
      <c r="TW108" s="81"/>
      <c r="TX108" s="81"/>
      <c r="TY108" s="81"/>
      <c r="TZ108" s="81"/>
      <c r="UA108" s="81"/>
      <c r="UB108" s="81"/>
      <c r="UC108" s="81"/>
      <c r="UD108" s="81"/>
      <c r="UE108" s="81"/>
      <c r="UF108" s="81"/>
      <c r="UG108" s="81"/>
      <c r="UH108" s="81"/>
      <c r="UI108" s="81"/>
      <c r="UJ108" s="81"/>
      <c r="UK108" s="81"/>
      <c r="UL108" s="81"/>
      <c r="UM108" s="81"/>
      <c r="UN108" s="81"/>
      <c r="UO108" s="81"/>
      <c r="UP108" s="81"/>
      <c r="UQ108" s="81"/>
      <c r="UR108" s="81"/>
      <c r="US108" s="81"/>
      <c r="UT108" s="81"/>
      <c r="UU108" s="81"/>
      <c r="UV108" s="81"/>
      <c r="UW108" s="81"/>
      <c r="UX108" s="81"/>
      <c r="UY108" s="81"/>
      <c r="UZ108" s="81"/>
      <c r="VA108" s="81"/>
      <c r="VB108" s="81"/>
      <c r="VC108" s="81"/>
      <c r="VD108" s="81"/>
      <c r="VE108" s="81"/>
      <c r="VF108" s="81"/>
      <c r="VG108" s="81"/>
      <c r="VH108" s="81"/>
      <c r="VI108" s="81"/>
      <c r="VJ108" s="81"/>
      <c r="VK108" s="81"/>
      <c r="VL108" s="81"/>
      <c r="VM108" s="81"/>
      <c r="VN108" s="81"/>
      <c r="VO108" s="81"/>
      <c r="VP108" s="81"/>
      <c r="VQ108" s="81"/>
      <c r="VR108" s="81"/>
      <c r="VS108" s="81"/>
      <c r="VT108" s="81"/>
      <c r="VU108" s="81"/>
      <c r="VV108" s="81"/>
      <c r="VW108" s="81"/>
      <c r="VX108" s="81"/>
      <c r="VY108" s="81"/>
      <c r="VZ108" s="81"/>
      <c r="WA108" s="81"/>
      <c r="WB108" s="81"/>
      <c r="WC108" s="81"/>
      <c r="WD108" s="81"/>
      <c r="WE108" s="81"/>
      <c r="WF108" s="81"/>
      <c r="WG108" s="81"/>
      <c r="WH108" s="81"/>
      <c r="WI108" s="81"/>
      <c r="WJ108" s="81"/>
      <c r="WK108" s="81"/>
      <c r="WL108" s="81"/>
      <c r="WM108" s="81"/>
      <c r="WN108" s="81"/>
      <c r="WO108" s="81"/>
      <c r="WP108" s="81"/>
      <c r="WQ108" s="81"/>
      <c r="WR108" s="81"/>
      <c r="WS108" s="81"/>
      <c r="WT108" s="81"/>
      <c r="WU108" s="81"/>
      <c r="WV108" s="81"/>
      <c r="WW108" s="81"/>
      <c r="WX108" s="81"/>
      <c r="WY108" s="81"/>
      <c r="WZ108" s="81"/>
      <c r="XA108" s="81"/>
      <c r="XB108" s="81"/>
      <c r="XC108" s="81"/>
      <c r="XD108" s="81"/>
      <c r="XE108" s="81"/>
      <c r="XF108" s="81"/>
      <c r="XG108" s="81"/>
      <c r="XH108" s="81"/>
      <c r="XI108" s="81"/>
      <c r="XJ108" s="81"/>
      <c r="XK108" s="81"/>
      <c r="XL108" s="81"/>
      <c r="XM108" s="81"/>
      <c r="XN108" s="81"/>
      <c r="XO108" s="81"/>
      <c r="XP108" s="81"/>
      <c r="XQ108" s="81"/>
      <c r="XR108" s="81"/>
      <c r="XS108" s="81"/>
      <c r="XT108" s="81"/>
      <c r="XU108" s="81"/>
      <c r="XV108" s="81"/>
      <c r="XW108" s="81"/>
      <c r="XX108" s="81"/>
      <c r="XY108" s="81"/>
      <c r="XZ108" s="81"/>
      <c r="YA108" s="81"/>
      <c r="YB108" s="81"/>
      <c r="YC108" s="81"/>
      <c r="YD108" s="81"/>
      <c r="YE108" s="81"/>
      <c r="YF108" s="81"/>
      <c r="YG108" s="81"/>
      <c r="YH108" s="81"/>
      <c r="YI108" s="81"/>
      <c r="YJ108" s="81"/>
      <c r="YK108" s="81"/>
      <c r="YL108" s="81"/>
      <c r="YM108" s="81"/>
      <c r="YN108" s="81"/>
      <c r="YO108" s="81"/>
      <c r="YP108" s="81"/>
      <c r="YQ108" s="81"/>
      <c r="YR108" s="81"/>
      <c r="YS108" s="81"/>
      <c r="YT108" s="81"/>
      <c r="YU108" s="81"/>
      <c r="YV108" s="81"/>
      <c r="YW108" s="81"/>
      <c r="YX108" s="81"/>
      <c r="YY108" s="81"/>
      <c r="YZ108" s="81"/>
      <c r="ZA108" s="81"/>
      <c r="ZB108" s="81"/>
      <c r="ZC108" s="81"/>
      <c r="ZD108" s="81"/>
      <c r="ZE108" s="81"/>
      <c r="ZF108" s="81"/>
      <c r="ZG108" s="81"/>
      <c r="ZH108" s="81"/>
      <c r="ZI108" s="81"/>
      <c r="ZJ108" s="81"/>
      <c r="ZK108" s="81"/>
      <c r="ZL108" s="81"/>
      <c r="ZM108" s="81"/>
      <c r="ZN108" s="81"/>
      <c r="ZO108" s="81"/>
      <c r="ZP108" s="81"/>
      <c r="ZQ108" s="81"/>
      <c r="ZR108" s="81"/>
      <c r="ZS108" s="81"/>
      <c r="ZT108" s="81"/>
      <c r="ZU108" s="81"/>
      <c r="ZV108" s="81"/>
      <c r="ZW108" s="81"/>
      <c r="ZX108" s="81"/>
      <c r="ZY108" s="81"/>
      <c r="ZZ108" s="81"/>
      <c r="AAA108" s="81"/>
      <c r="AAB108" s="81"/>
      <c r="AAC108" s="81"/>
      <c r="AAD108" s="81"/>
      <c r="AAE108" s="81"/>
      <c r="AAF108" s="81"/>
      <c r="AAG108" s="81"/>
      <c r="AAH108" s="81"/>
      <c r="AAI108" s="81"/>
      <c r="AAJ108" s="81"/>
      <c r="AAK108" s="81"/>
      <c r="AAL108" s="81"/>
      <c r="AAM108" s="81"/>
      <c r="AAN108" s="81"/>
      <c r="AAO108" s="81"/>
      <c r="AAP108" s="81"/>
      <c r="AAQ108" s="81"/>
      <c r="AAR108" s="81"/>
      <c r="AAS108" s="81"/>
      <c r="AAT108" s="81"/>
      <c r="AAU108" s="81"/>
      <c r="AAV108" s="81"/>
      <c r="AAW108" s="81"/>
      <c r="AAX108" s="81"/>
      <c r="AAY108" s="81"/>
      <c r="AAZ108" s="81"/>
      <c r="ABA108" s="81"/>
      <c r="ABB108" s="81"/>
      <c r="ABC108" s="81"/>
      <c r="ABD108" s="81"/>
      <c r="ABE108" s="81"/>
      <c r="ABF108" s="81"/>
      <c r="ABG108" s="81"/>
      <c r="ABH108" s="81"/>
      <c r="ABI108" s="81"/>
      <c r="ABJ108" s="81"/>
      <c r="ABK108" s="81"/>
      <c r="ABL108" s="81"/>
      <c r="ABM108" s="81"/>
      <c r="ABN108" s="81"/>
      <c r="ABO108" s="81"/>
      <c r="ABP108" s="81"/>
      <c r="ABQ108" s="81"/>
      <c r="ABR108" s="81"/>
      <c r="ABS108" s="81"/>
      <c r="ABT108" s="81"/>
      <c r="ABU108" s="81"/>
      <c r="ABV108" s="81"/>
      <c r="ABW108" s="81"/>
      <c r="ABX108" s="81"/>
      <c r="ABY108" s="81"/>
      <c r="ABZ108" s="81"/>
      <c r="ACA108" s="81"/>
      <c r="ACB108" s="81"/>
      <c r="ACC108" s="81"/>
      <c r="ACD108" s="81"/>
      <c r="ACE108" s="81"/>
      <c r="ACF108" s="81"/>
      <c r="ACG108" s="81"/>
      <c r="ACH108" s="81"/>
      <c r="ACI108" s="81"/>
      <c r="ACJ108" s="81"/>
      <c r="ACK108" s="81"/>
      <c r="ACL108" s="81"/>
      <c r="ACM108" s="81"/>
      <c r="ACN108" s="81"/>
      <c r="ACO108" s="81"/>
      <c r="ACP108" s="81"/>
      <c r="ACQ108" s="81"/>
      <c r="ACR108" s="81"/>
      <c r="ACS108" s="81"/>
      <c r="ACT108" s="81"/>
      <c r="ACU108" s="81"/>
      <c r="ACV108" s="81"/>
      <c r="ACW108" s="81"/>
      <c r="ACX108" s="81"/>
      <c r="ACY108" s="81"/>
      <c r="ACZ108" s="81"/>
      <c r="ADA108" s="81"/>
      <c r="ADB108" s="81"/>
      <c r="ADC108" s="81"/>
      <c r="ADD108" s="81"/>
      <c r="ADE108" s="81"/>
      <c r="ADF108" s="81"/>
      <c r="ADG108" s="81"/>
      <c r="ADH108" s="81"/>
      <c r="ADI108" s="81"/>
      <c r="ADJ108" s="81"/>
      <c r="ADK108" s="81"/>
      <c r="ADL108" s="81"/>
      <c r="ADM108" s="81"/>
      <c r="ADN108" s="81"/>
      <c r="ADO108" s="81"/>
      <c r="ADP108" s="81"/>
      <c r="ADQ108" s="81"/>
      <c r="ADR108" s="81"/>
      <c r="ADS108" s="81"/>
      <c r="ADT108" s="81"/>
      <c r="ADU108" s="81"/>
      <c r="ADV108" s="81"/>
      <c r="ADW108" s="81"/>
      <c r="ADX108" s="81"/>
      <c r="ADY108" s="81"/>
      <c r="ADZ108" s="81"/>
      <c r="AEA108" s="81"/>
      <c r="AEB108" s="81"/>
      <c r="AEC108" s="81"/>
      <c r="AED108" s="81"/>
      <c r="AEE108" s="81"/>
      <c r="AEF108" s="81"/>
      <c r="AEG108" s="81"/>
      <c r="AEH108" s="81"/>
      <c r="AEI108" s="81"/>
      <c r="AEJ108" s="81"/>
      <c r="AEK108" s="81"/>
      <c r="AEL108" s="81"/>
      <c r="AEM108" s="81"/>
      <c r="AEN108" s="81"/>
      <c r="AEO108" s="81"/>
      <c r="AEP108" s="81"/>
      <c r="AEQ108" s="81"/>
      <c r="AER108" s="81"/>
      <c r="AES108" s="81"/>
      <c r="AET108" s="81"/>
      <c r="AEU108" s="81"/>
      <c r="AEV108" s="81"/>
      <c r="AEW108" s="81"/>
      <c r="AEX108" s="81"/>
      <c r="AEY108" s="81"/>
      <c r="AEZ108" s="81"/>
      <c r="AFA108" s="81"/>
      <c r="AFB108" s="81"/>
      <c r="AFC108" s="81"/>
      <c r="AFD108" s="81"/>
      <c r="AFE108" s="81"/>
      <c r="AFF108" s="81"/>
      <c r="AFG108" s="81"/>
      <c r="AFH108" s="81"/>
      <c r="AFI108" s="81"/>
      <c r="AFJ108" s="81"/>
      <c r="AFK108" s="81"/>
      <c r="AFL108" s="81"/>
      <c r="AFM108" s="81"/>
      <c r="AFN108" s="81"/>
      <c r="AFO108" s="81"/>
      <c r="AFP108" s="81"/>
      <c r="AFQ108" s="81"/>
      <c r="AFR108" s="81"/>
      <c r="AFS108" s="81"/>
      <c r="AFT108" s="81"/>
      <c r="AFU108" s="81"/>
      <c r="AFV108" s="81"/>
      <c r="AFW108" s="81"/>
      <c r="AFX108" s="81"/>
      <c r="AFY108" s="81"/>
      <c r="AFZ108" s="81"/>
      <c r="AGA108" s="81"/>
      <c r="AGB108" s="81"/>
      <c r="AGC108" s="81"/>
      <c r="AGD108" s="81"/>
      <c r="AGE108" s="81"/>
      <c r="AGF108" s="81"/>
      <c r="AGG108" s="81"/>
      <c r="AGH108" s="81"/>
      <c r="AGI108" s="81"/>
      <c r="AGJ108" s="81"/>
      <c r="AGK108" s="81"/>
      <c r="AGL108" s="81"/>
      <c r="AGM108" s="81"/>
      <c r="AGN108" s="81"/>
      <c r="AGO108" s="81"/>
      <c r="AGP108" s="81"/>
      <c r="AGQ108" s="81"/>
      <c r="AGR108" s="81"/>
      <c r="AGS108" s="81"/>
      <c r="AGT108" s="81"/>
      <c r="AGU108" s="81"/>
      <c r="AGV108" s="81"/>
      <c r="AGW108" s="81"/>
      <c r="AGX108" s="81"/>
      <c r="AGY108" s="81"/>
      <c r="AGZ108" s="81"/>
      <c r="AHA108" s="81"/>
      <c r="AHB108" s="81"/>
      <c r="AHC108" s="81"/>
      <c r="AHD108" s="81"/>
      <c r="AHE108" s="81"/>
      <c r="AHF108" s="81"/>
      <c r="AHG108" s="81"/>
      <c r="AHH108" s="81"/>
      <c r="AHI108" s="81"/>
      <c r="AHJ108" s="81"/>
      <c r="AHK108" s="81"/>
      <c r="AHL108" s="81"/>
      <c r="AHM108" s="81"/>
      <c r="AHN108" s="81"/>
      <c r="AHO108" s="81"/>
      <c r="AHP108" s="81"/>
      <c r="AHQ108" s="81"/>
      <c r="AHR108" s="81"/>
      <c r="AHS108" s="81"/>
      <c r="AHT108" s="81"/>
      <c r="AHU108" s="81"/>
      <c r="AHV108" s="81"/>
      <c r="AHW108" s="81"/>
      <c r="AHX108" s="81"/>
      <c r="AHY108" s="81"/>
      <c r="AHZ108" s="81"/>
      <c r="AIA108" s="81"/>
      <c r="AIB108" s="81"/>
      <c r="AIC108" s="81"/>
      <c r="AID108" s="81"/>
      <c r="AIE108" s="81"/>
      <c r="AIF108" s="81"/>
      <c r="AIG108" s="81"/>
      <c r="AIH108" s="81"/>
      <c r="AII108" s="81"/>
      <c r="AIJ108" s="81"/>
      <c r="AIK108" s="81"/>
      <c r="AIL108" s="81"/>
      <c r="AIM108" s="81"/>
      <c r="AIN108" s="81"/>
      <c r="AIO108" s="81"/>
      <c r="AIP108" s="81"/>
      <c r="AIQ108" s="81"/>
      <c r="AIR108" s="81"/>
      <c r="AIS108" s="81"/>
      <c r="AIT108" s="81"/>
      <c r="AIU108" s="81"/>
      <c r="AIV108" s="81"/>
      <c r="AIW108" s="81"/>
      <c r="AIX108" s="81"/>
      <c r="AIY108" s="81"/>
      <c r="AIZ108" s="81"/>
      <c r="AJA108" s="81"/>
      <c r="AJB108" s="81"/>
      <c r="AJC108" s="81"/>
      <c r="AJD108" s="81"/>
      <c r="AJE108" s="81"/>
      <c r="AJF108" s="81"/>
      <c r="AJG108" s="81"/>
      <c r="AJH108" s="81"/>
      <c r="AJI108" s="81"/>
      <c r="AJJ108" s="81"/>
      <c r="AJK108" s="81"/>
      <c r="AJL108" s="81"/>
      <c r="AJM108" s="81"/>
      <c r="AJN108" s="81"/>
      <c r="AJO108" s="81"/>
      <c r="AJP108" s="81"/>
      <c r="AJQ108" s="81"/>
      <c r="AJR108" s="81"/>
      <c r="AJS108" s="81"/>
      <c r="AJT108" s="81"/>
      <c r="AJU108" s="81"/>
      <c r="AJV108" s="81"/>
      <c r="AJW108" s="81"/>
      <c r="AJX108" s="81"/>
      <c r="AJY108" s="81"/>
      <c r="AJZ108" s="81"/>
      <c r="AKA108" s="81"/>
      <c r="AKB108" s="81"/>
      <c r="AKC108" s="81"/>
      <c r="AKD108" s="81"/>
      <c r="AKE108" s="81"/>
      <c r="AKF108" s="81"/>
      <c r="AKG108" s="81"/>
      <c r="AKH108" s="81"/>
      <c r="AKI108" s="81"/>
      <c r="AKJ108" s="81"/>
      <c r="AKK108" s="81"/>
      <c r="AKL108" s="81"/>
      <c r="AKM108" s="81"/>
      <c r="AKN108" s="81"/>
      <c r="AKO108" s="81"/>
      <c r="AKP108" s="81"/>
      <c r="AKQ108" s="81"/>
      <c r="AKR108" s="81"/>
      <c r="AKS108" s="81"/>
      <c r="AKT108" s="81"/>
      <c r="AKU108" s="81"/>
      <c r="AKV108" s="81"/>
      <c r="AKW108" s="81"/>
      <c r="AKX108" s="81"/>
      <c r="AKY108" s="81"/>
      <c r="AKZ108" s="81"/>
      <c r="ALA108" s="81"/>
      <c r="ALB108" s="81"/>
      <c r="ALC108" s="81"/>
      <c r="ALD108" s="81"/>
      <c r="ALE108" s="81"/>
      <c r="ALF108" s="81"/>
      <c r="ALG108" s="81"/>
      <c r="ALH108" s="81"/>
      <c r="ALI108" s="81"/>
      <c r="ALJ108" s="81"/>
      <c r="ALK108" s="81"/>
      <c r="ALL108" s="81"/>
      <c r="ALM108" s="81"/>
      <c r="ALN108" s="81"/>
      <c r="ALO108" s="81"/>
      <c r="ALP108" s="81"/>
      <c r="ALQ108" s="81"/>
      <c r="ALR108" s="81"/>
      <c r="ALS108" s="81"/>
      <c r="ALT108" s="81"/>
      <c r="ALU108" s="81"/>
      <c r="ALV108" s="81"/>
      <c r="ALW108" s="81"/>
      <c r="ALX108" s="81"/>
      <c r="ALY108" s="81"/>
      <c r="ALZ108" s="81"/>
      <c r="AMA108" s="81"/>
      <c r="AMB108" s="81"/>
      <c r="AMC108" s="81"/>
      <c r="AMD108" s="81"/>
      <c r="AME108" s="81"/>
      <c r="AMF108" s="81"/>
      <c r="AMG108" s="81"/>
      <c r="AMH108" s="81"/>
      <c r="AMI108" s="81"/>
      <c r="AMJ108" s="81"/>
      <c r="AMK108" s="81"/>
      <c r="AML108" s="81"/>
      <c r="AMM108" s="81"/>
      <c r="AMN108" s="81"/>
      <c r="AMO108" s="81"/>
      <c r="AMP108" s="81"/>
      <c r="AMQ108" s="81"/>
      <c r="AMR108" s="81"/>
      <c r="AMS108" s="81"/>
      <c r="AMT108" s="81"/>
      <c r="AMU108" s="81"/>
      <c r="AMV108" s="81"/>
      <c r="AMW108" s="81"/>
      <c r="AMX108" s="81"/>
      <c r="AMY108" s="81"/>
      <c r="AMZ108" s="81"/>
      <c r="ANA108" s="81"/>
      <c r="ANB108" s="81"/>
      <c r="ANC108" s="81"/>
      <c r="AND108" s="81"/>
      <c r="ANE108" s="81"/>
      <c r="ANF108" s="81"/>
      <c r="ANG108" s="81"/>
      <c r="ANH108" s="81"/>
      <c r="ANI108" s="81"/>
      <c r="ANJ108" s="81"/>
      <c r="ANK108" s="81"/>
      <c r="ANL108" s="81"/>
      <c r="ANM108" s="81"/>
      <c r="ANN108" s="81"/>
      <c r="ANO108" s="81"/>
      <c r="ANP108" s="81"/>
      <c r="ANQ108" s="81"/>
      <c r="ANR108" s="81"/>
      <c r="ANS108" s="81"/>
      <c r="ANT108" s="81"/>
      <c r="ANU108" s="81"/>
      <c r="ANV108" s="81"/>
      <c r="ANW108" s="81"/>
      <c r="ANX108" s="81"/>
      <c r="ANY108" s="81"/>
      <c r="ANZ108" s="81"/>
      <c r="AOA108" s="81"/>
      <c r="AOB108" s="81"/>
      <c r="AOC108" s="81"/>
      <c r="AOD108" s="81"/>
      <c r="AOE108" s="81"/>
      <c r="AOF108" s="81"/>
      <c r="AOG108" s="81"/>
      <c r="AOH108" s="81"/>
      <c r="AOI108" s="81"/>
      <c r="AOJ108" s="81"/>
      <c r="AOK108" s="81"/>
      <c r="AOL108" s="81"/>
      <c r="AOM108" s="81"/>
      <c r="AON108" s="81"/>
      <c r="AOO108" s="81"/>
      <c r="AOP108" s="81"/>
      <c r="AOQ108" s="81"/>
      <c r="AOR108" s="81"/>
      <c r="AOS108" s="81"/>
      <c r="AOT108" s="81"/>
      <c r="AOU108" s="81"/>
      <c r="AOV108" s="81"/>
      <c r="AOW108" s="81"/>
      <c r="AOX108" s="81"/>
      <c r="AOY108" s="81"/>
      <c r="AOZ108" s="81"/>
      <c r="APA108" s="81"/>
      <c r="APB108" s="81"/>
      <c r="APC108" s="81"/>
      <c r="APD108" s="81"/>
      <c r="APE108" s="81"/>
      <c r="APF108" s="81"/>
      <c r="APG108" s="81"/>
      <c r="APH108" s="81"/>
      <c r="API108" s="81"/>
      <c r="APJ108" s="81"/>
      <c r="APK108" s="81"/>
      <c r="APL108" s="81"/>
      <c r="APM108" s="81"/>
      <c r="APN108" s="81"/>
      <c r="APO108" s="81"/>
      <c r="APP108" s="81"/>
      <c r="APQ108" s="81"/>
      <c r="APR108" s="81"/>
      <c r="APS108" s="81"/>
      <c r="APT108" s="81"/>
      <c r="APU108" s="81"/>
      <c r="APV108" s="81"/>
      <c r="APW108" s="81"/>
      <c r="APX108" s="81"/>
      <c r="APY108" s="81"/>
      <c r="APZ108" s="81"/>
      <c r="AQA108" s="81"/>
      <c r="AQB108" s="81"/>
      <c r="AQC108" s="81"/>
      <c r="AQD108" s="81"/>
      <c r="AQE108" s="81"/>
      <c r="AQF108" s="81"/>
      <c r="AQG108" s="81"/>
      <c r="AQH108" s="81"/>
      <c r="AQI108" s="81"/>
      <c r="AQJ108" s="81"/>
      <c r="AQK108" s="81"/>
      <c r="AQL108" s="81"/>
      <c r="AQM108" s="81"/>
      <c r="AQN108" s="81"/>
      <c r="AQO108" s="81"/>
      <c r="AQP108" s="81"/>
      <c r="AQQ108" s="81"/>
      <c r="AQR108" s="81"/>
      <c r="AQS108" s="81"/>
      <c r="AQT108" s="81"/>
      <c r="AQU108" s="81"/>
      <c r="AQV108" s="81"/>
      <c r="AQW108" s="81"/>
      <c r="AQX108" s="81"/>
      <c r="AQY108" s="81"/>
      <c r="AQZ108" s="81"/>
      <c r="ARA108" s="81"/>
      <c r="ARB108" s="81"/>
      <c r="ARC108" s="81"/>
      <c r="ARD108" s="81"/>
      <c r="ARE108" s="81"/>
      <c r="ARF108" s="81"/>
      <c r="ARG108" s="81"/>
      <c r="ARH108" s="81"/>
      <c r="ARI108" s="81"/>
      <c r="ARJ108" s="81"/>
      <c r="ARK108" s="81"/>
      <c r="ARL108" s="81"/>
      <c r="ARM108" s="81"/>
      <c r="ARN108" s="81"/>
      <c r="ARO108" s="81"/>
      <c r="ARP108" s="81"/>
      <c r="ARQ108" s="81"/>
      <c r="ARR108" s="81"/>
      <c r="ARS108" s="81"/>
      <c r="ART108" s="81"/>
      <c r="ARU108" s="81"/>
      <c r="ARV108" s="81"/>
      <c r="ARW108" s="81"/>
      <c r="ARX108" s="81"/>
      <c r="ARY108" s="81"/>
      <c r="ARZ108" s="81"/>
      <c r="ASA108" s="81"/>
      <c r="ASB108" s="81"/>
      <c r="ASC108" s="81"/>
      <c r="ASD108" s="81"/>
      <c r="ASE108" s="81"/>
      <c r="ASF108" s="81"/>
      <c r="ASG108" s="81"/>
      <c r="ASH108" s="81"/>
      <c r="ASI108" s="81"/>
      <c r="ASJ108" s="81"/>
      <c r="ASK108" s="81"/>
      <c r="ASL108" s="81"/>
      <c r="ASM108" s="81"/>
      <c r="ASN108" s="81"/>
      <c r="ASO108" s="81"/>
      <c r="ASP108" s="81"/>
      <c r="ASQ108" s="81"/>
      <c r="ASR108" s="81"/>
      <c r="ASS108" s="81"/>
      <c r="AST108" s="81"/>
      <c r="ASU108" s="81"/>
      <c r="ASV108" s="81"/>
      <c r="ASW108" s="81"/>
      <c r="ASX108" s="81"/>
      <c r="ASY108" s="81"/>
      <c r="ASZ108" s="81"/>
      <c r="ATA108" s="81"/>
      <c r="ATB108" s="81"/>
      <c r="ATC108" s="81"/>
      <c r="ATD108" s="81"/>
      <c r="ATE108" s="81"/>
      <c r="ATF108" s="81"/>
      <c r="ATG108" s="81"/>
      <c r="ATH108" s="81"/>
      <c r="ATI108" s="81"/>
      <c r="ATJ108" s="81"/>
      <c r="ATK108" s="81"/>
      <c r="ATL108" s="81"/>
      <c r="ATM108" s="81"/>
      <c r="ATN108" s="81"/>
      <c r="ATO108" s="81"/>
      <c r="ATP108" s="81"/>
      <c r="ATQ108" s="81"/>
      <c r="ATR108" s="81"/>
      <c r="ATS108" s="81"/>
      <c r="ATT108" s="81"/>
      <c r="ATU108" s="81"/>
      <c r="ATV108" s="81"/>
      <c r="ATW108" s="81"/>
      <c r="ATX108" s="81"/>
      <c r="ATY108" s="81"/>
      <c r="ATZ108" s="81"/>
      <c r="AUA108" s="81"/>
      <c r="AUB108" s="81"/>
      <c r="AUC108" s="81"/>
      <c r="AUD108" s="81"/>
      <c r="AUE108" s="81"/>
      <c r="AUF108" s="81"/>
      <c r="AUG108" s="81"/>
      <c r="AUH108" s="81"/>
      <c r="AUI108" s="81"/>
      <c r="AUJ108" s="81"/>
      <c r="AUK108" s="81"/>
      <c r="AUL108" s="81"/>
      <c r="AUM108" s="81"/>
      <c r="AUN108" s="81"/>
      <c r="AUO108" s="81"/>
      <c r="AUP108" s="81"/>
      <c r="AUQ108" s="81"/>
      <c r="AUR108" s="81"/>
      <c r="AUS108" s="81"/>
      <c r="AUT108" s="81"/>
      <c r="AUU108" s="81"/>
      <c r="AUV108" s="81"/>
      <c r="AUW108" s="81"/>
      <c r="AUX108" s="81"/>
      <c r="AUY108" s="81"/>
      <c r="AUZ108" s="81"/>
      <c r="AVA108" s="81"/>
      <c r="AVB108" s="81"/>
      <c r="AVC108" s="81"/>
      <c r="AVD108" s="81"/>
      <c r="AVE108" s="81"/>
      <c r="AVF108" s="81"/>
      <c r="AVG108" s="81"/>
      <c r="AVH108" s="81"/>
      <c r="AVI108" s="81"/>
      <c r="AVJ108" s="81"/>
      <c r="AVK108" s="81"/>
      <c r="AVL108" s="81"/>
      <c r="AVM108" s="81"/>
      <c r="AVN108" s="81"/>
      <c r="AVO108" s="81"/>
      <c r="AVP108" s="81"/>
      <c r="AVQ108" s="81"/>
      <c r="AVR108" s="81"/>
      <c r="AVS108" s="81"/>
      <c r="AVT108" s="81"/>
      <c r="AVU108" s="81"/>
      <c r="AVV108" s="81"/>
      <c r="AVW108" s="81"/>
      <c r="AVX108" s="81"/>
      <c r="AVY108" s="81"/>
      <c r="AVZ108" s="81"/>
      <c r="AWA108" s="81"/>
      <c r="AWB108" s="81"/>
      <c r="AWC108" s="81"/>
      <c r="AWD108" s="81"/>
      <c r="AWE108" s="81"/>
      <c r="AWF108" s="81"/>
      <c r="AWG108" s="81"/>
      <c r="AWH108" s="81"/>
      <c r="AWI108" s="81"/>
      <c r="AWJ108" s="81"/>
      <c r="AWK108" s="81"/>
      <c r="AWL108" s="81"/>
      <c r="AWM108" s="81"/>
      <c r="AWN108" s="81"/>
      <c r="AWO108" s="81"/>
      <c r="AWP108" s="81"/>
      <c r="AWQ108" s="81"/>
      <c r="AWR108" s="81"/>
      <c r="AWS108" s="81"/>
      <c r="AWT108" s="81"/>
      <c r="AWU108" s="81"/>
      <c r="AWV108" s="81"/>
      <c r="AWW108" s="81"/>
      <c r="AWX108" s="81"/>
      <c r="AWY108" s="81"/>
      <c r="AWZ108" s="81"/>
      <c r="AXA108" s="81"/>
      <c r="AXB108" s="81"/>
      <c r="AXC108" s="81"/>
      <c r="AXD108" s="81"/>
      <c r="AXE108" s="81"/>
      <c r="AXF108" s="81"/>
      <c r="AXG108" s="81"/>
      <c r="AXH108" s="81"/>
      <c r="AXI108" s="81"/>
      <c r="AXJ108" s="81"/>
      <c r="AXK108" s="81"/>
      <c r="AXL108" s="81"/>
      <c r="AXM108" s="81"/>
      <c r="AXN108" s="81"/>
      <c r="AXO108" s="81"/>
      <c r="AXP108" s="81"/>
      <c r="AXQ108" s="81"/>
      <c r="AXR108" s="81"/>
      <c r="AXS108" s="81"/>
      <c r="AXT108" s="81"/>
      <c r="AXU108" s="81"/>
      <c r="AXV108" s="81"/>
      <c r="AXW108" s="81"/>
      <c r="AXX108" s="81"/>
      <c r="AXY108" s="81"/>
      <c r="AXZ108" s="81"/>
      <c r="AYA108" s="81"/>
      <c r="AYB108" s="81"/>
      <c r="AYC108" s="81"/>
      <c r="AYD108" s="81"/>
      <c r="AYE108" s="81"/>
      <c r="AYF108" s="81"/>
      <c r="AYG108" s="81"/>
      <c r="AYH108" s="81"/>
      <c r="AYI108" s="81"/>
      <c r="AYJ108" s="81"/>
      <c r="AYK108" s="81"/>
      <c r="AYL108" s="81"/>
      <c r="AYM108" s="81"/>
      <c r="AYN108" s="81"/>
      <c r="AYO108" s="81"/>
      <c r="AYP108" s="81"/>
      <c r="AYQ108" s="81"/>
      <c r="AYR108" s="81"/>
      <c r="AYS108" s="81"/>
      <c r="AYT108" s="81"/>
      <c r="AYU108" s="81"/>
      <c r="AYV108" s="81"/>
      <c r="AYW108" s="81"/>
      <c r="AYX108" s="81"/>
      <c r="AYY108" s="81"/>
      <c r="AYZ108" s="81"/>
      <c r="AZA108" s="81"/>
      <c r="AZB108" s="81"/>
      <c r="AZC108" s="81"/>
      <c r="AZD108" s="81"/>
      <c r="AZE108" s="81"/>
      <c r="AZF108" s="81"/>
      <c r="AZG108" s="81"/>
      <c r="AZH108" s="81"/>
      <c r="AZI108" s="81"/>
      <c r="AZJ108" s="81"/>
      <c r="AZK108" s="81"/>
      <c r="AZL108" s="81"/>
      <c r="AZM108" s="81"/>
      <c r="AZN108" s="81"/>
      <c r="AZO108" s="81"/>
      <c r="AZP108" s="81"/>
      <c r="AZQ108" s="81"/>
      <c r="AZR108" s="81"/>
      <c r="AZS108" s="81"/>
      <c r="AZT108" s="81"/>
      <c r="AZU108" s="81"/>
      <c r="AZV108" s="81"/>
      <c r="AZW108" s="81"/>
      <c r="AZX108" s="81"/>
      <c r="AZY108" s="81"/>
      <c r="AZZ108" s="81"/>
      <c r="BAA108" s="81"/>
      <c r="BAB108" s="81"/>
      <c r="BAC108" s="81"/>
      <c r="BAD108" s="81"/>
      <c r="BAE108" s="81"/>
      <c r="BAF108" s="81"/>
      <c r="BAG108" s="81"/>
      <c r="BAH108" s="81"/>
      <c r="BAI108" s="81"/>
      <c r="BAJ108" s="81"/>
      <c r="BAK108" s="81"/>
      <c r="BAL108" s="81"/>
      <c r="BAM108" s="81"/>
      <c r="BAN108" s="81"/>
      <c r="BAO108" s="81"/>
      <c r="BAP108" s="81"/>
      <c r="BAQ108" s="81"/>
      <c r="BAR108" s="81"/>
      <c r="BAS108" s="81"/>
      <c r="BAT108" s="81"/>
      <c r="BAU108" s="81"/>
      <c r="BAV108" s="81"/>
      <c r="BAW108" s="81"/>
      <c r="BAX108" s="81"/>
      <c r="BAY108" s="81"/>
      <c r="BAZ108" s="81"/>
      <c r="BBA108" s="81"/>
      <c r="BBB108" s="81"/>
      <c r="BBC108" s="81"/>
      <c r="BBD108" s="81"/>
      <c r="BBE108" s="81"/>
      <c r="BBF108" s="81"/>
      <c r="BBG108" s="81"/>
      <c r="BBH108" s="81"/>
      <c r="BBI108" s="81"/>
      <c r="BBJ108" s="81"/>
      <c r="BBK108" s="81"/>
      <c r="BBL108" s="81"/>
      <c r="BBM108" s="81"/>
      <c r="BBN108" s="81"/>
      <c r="BBO108" s="81"/>
      <c r="BBP108" s="81"/>
      <c r="BBQ108" s="81"/>
      <c r="BBR108" s="81"/>
      <c r="BBS108" s="81"/>
      <c r="BBT108" s="81"/>
      <c r="BBU108" s="81"/>
      <c r="BBV108" s="81"/>
      <c r="BBW108" s="81"/>
      <c r="BBX108" s="81"/>
      <c r="BBY108" s="81"/>
      <c r="BBZ108" s="81"/>
      <c r="BCA108" s="81"/>
      <c r="BCB108" s="81"/>
      <c r="BCC108" s="81"/>
      <c r="BCD108" s="81"/>
      <c r="BCE108" s="81"/>
      <c r="BCF108" s="81"/>
      <c r="BCG108" s="81"/>
      <c r="BCH108" s="81"/>
      <c r="BCI108" s="81"/>
      <c r="BCJ108" s="81"/>
      <c r="BCK108" s="81"/>
      <c r="BCL108" s="81"/>
      <c r="BCM108" s="81"/>
      <c r="BCN108" s="81"/>
      <c r="BCO108" s="81"/>
      <c r="BCP108" s="81"/>
      <c r="BCQ108" s="81"/>
      <c r="BCR108" s="81"/>
      <c r="BCS108" s="81"/>
      <c r="BCT108" s="81"/>
      <c r="BCU108" s="81"/>
      <c r="BCV108" s="81"/>
      <c r="BCW108" s="81"/>
      <c r="BCX108" s="81"/>
      <c r="BCY108" s="81"/>
      <c r="BCZ108" s="81"/>
      <c r="BDA108" s="81"/>
      <c r="BDB108" s="81"/>
      <c r="BDC108" s="81"/>
      <c r="BDD108" s="81"/>
      <c r="BDE108" s="81"/>
      <c r="BDF108" s="81"/>
      <c r="BDG108" s="81"/>
      <c r="BDH108" s="81"/>
      <c r="BDI108" s="81"/>
      <c r="BDJ108" s="81"/>
      <c r="BDK108" s="81"/>
      <c r="BDL108" s="81"/>
      <c r="BDM108" s="81"/>
      <c r="BDN108" s="81"/>
      <c r="BDO108" s="81"/>
      <c r="BDP108" s="81"/>
      <c r="BDQ108" s="81"/>
      <c r="BDR108" s="81"/>
      <c r="BDS108" s="81"/>
      <c r="BDT108" s="81"/>
      <c r="BDU108" s="81"/>
      <c r="BDV108" s="81"/>
      <c r="BDW108" s="81"/>
      <c r="BDX108" s="81"/>
      <c r="BDY108" s="81"/>
      <c r="BDZ108" s="81"/>
      <c r="BEA108" s="81"/>
      <c r="BEB108" s="81"/>
      <c r="BEC108" s="81"/>
      <c r="BED108" s="81"/>
      <c r="BEE108" s="81"/>
      <c r="BEF108" s="81"/>
      <c r="BEG108" s="81"/>
      <c r="BEH108" s="81"/>
      <c r="BEI108" s="81"/>
      <c r="BEJ108" s="81"/>
      <c r="BEK108" s="81"/>
      <c r="BEL108" s="81"/>
      <c r="BEM108" s="81"/>
      <c r="BEN108" s="81"/>
      <c r="BEO108" s="81"/>
      <c r="BEP108" s="81"/>
      <c r="BEQ108" s="81"/>
      <c r="BER108" s="81"/>
      <c r="BES108" s="81"/>
      <c r="BET108" s="81"/>
      <c r="BEU108" s="81"/>
      <c r="BEV108" s="81"/>
      <c r="BEW108" s="81"/>
      <c r="BEX108" s="81"/>
      <c r="BEY108" s="81"/>
      <c r="BEZ108" s="81"/>
      <c r="BFA108" s="81"/>
      <c r="BFB108" s="81"/>
      <c r="BFC108" s="81"/>
      <c r="BFD108" s="81"/>
      <c r="BFE108" s="81"/>
      <c r="BFF108" s="81"/>
      <c r="BFG108" s="81"/>
      <c r="BFH108" s="81"/>
      <c r="BFI108" s="81"/>
      <c r="BFJ108" s="81"/>
      <c r="BFK108" s="81"/>
      <c r="BFL108" s="81"/>
      <c r="BFM108" s="81"/>
      <c r="BFN108" s="81"/>
      <c r="BFO108" s="81"/>
      <c r="BFP108" s="81"/>
      <c r="BFQ108" s="81"/>
      <c r="BFR108" s="81"/>
      <c r="BFS108" s="81"/>
      <c r="BFT108" s="81"/>
      <c r="BFU108" s="81"/>
      <c r="BFV108" s="81"/>
      <c r="BFW108" s="81"/>
      <c r="BFX108" s="81"/>
      <c r="BFY108" s="81"/>
      <c r="BFZ108" s="81"/>
      <c r="BGA108" s="81"/>
      <c r="BGB108" s="81"/>
      <c r="BGC108" s="81"/>
      <c r="BGD108" s="81"/>
      <c r="BGE108" s="81"/>
      <c r="BGF108" s="81"/>
      <c r="BGG108" s="81"/>
      <c r="BGH108" s="81"/>
      <c r="BGI108" s="81"/>
      <c r="BGJ108" s="81"/>
      <c r="BGK108" s="81"/>
      <c r="BGL108" s="81"/>
      <c r="BGM108" s="81"/>
      <c r="BGN108" s="81"/>
      <c r="BGO108" s="81"/>
      <c r="BGP108" s="81"/>
      <c r="BGQ108" s="81"/>
      <c r="BGR108" s="81"/>
      <c r="BGS108" s="81"/>
      <c r="BGT108" s="81"/>
      <c r="BGU108" s="81"/>
      <c r="BGV108" s="81"/>
      <c r="BGW108" s="81"/>
      <c r="BGX108" s="81"/>
      <c r="BGY108" s="81"/>
      <c r="BGZ108" s="81"/>
      <c r="BHA108" s="81"/>
      <c r="BHB108" s="81"/>
      <c r="BHC108" s="81"/>
      <c r="BHD108" s="81"/>
      <c r="BHE108" s="81"/>
      <c r="BHF108" s="81"/>
      <c r="BHG108" s="81"/>
      <c r="BHH108" s="81"/>
      <c r="BHI108" s="81"/>
      <c r="BHJ108" s="81"/>
      <c r="BHK108" s="81"/>
      <c r="BHL108" s="81"/>
      <c r="BHM108" s="81"/>
      <c r="BHN108" s="81"/>
      <c r="BHO108" s="81"/>
      <c r="BHP108" s="81"/>
      <c r="BHQ108" s="81"/>
      <c r="BHR108" s="81"/>
      <c r="BHS108" s="81"/>
      <c r="BHT108" s="81"/>
      <c r="BHU108" s="81"/>
      <c r="BHV108" s="81"/>
      <c r="BHW108" s="81"/>
      <c r="BHX108" s="81"/>
      <c r="BHY108" s="81"/>
      <c r="BHZ108" s="81"/>
      <c r="BIA108" s="81"/>
      <c r="BIB108" s="81"/>
      <c r="BIC108" s="81"/>
      <c r="BID108" s="81"/>
      <c r="BIE108" s="81"/>
      <c r="BIF108" s="81"/>
      <c r="BIG108" s="81"/>
      <c r="BIH108" s="81"/>
      <c r="BII108" s="81"/>
      <c r="BIJ108" s="81"/>
      <c r="BIK108" s="81"/>
      <c r="BIL108" s="81"/>
      <c r="BIM108" s="81"/>
      <c r="BIN108" s="81"/>
      <c r="BIO108" s="81"/>
      <c r="BIP108" s="81"/>
      <c r="BIQ108" s="81"/>
      <c r="BIR108" s="81"/>
      <c r="BIS108" s="81"/>
      <c r="BIT108" s="81"/>
      <c r="BIU108" s="81"/>
      <c r="BIV108" s="81"/>
      <c r="BIW108" s="81"/>
      <c r="BIX108" s="81"/>
      <c r="BIY108" s="81"/>
      <c r="BIZ108" s="81"/>
      <c r="BJA108" s="81"/>
      <c r="BJB108" s="81"/>
      <c r="BJC108" s="81"/>
      <c r="BJD108" s="81"/>
      <c r="BJE108" s="81"/>
      <c r="BJF108" s="81"/>
      <c r="BJG108" s="81"/>
      <c r="BJH108" s="81"/>
      <c r="BJI108" s="81"/>
      <c r="BJJ108" s="81"/>
      <c r="BJK108" s="81"/>
      <c r="BJL108" s="81"/>
      <c r="BJM108" s="81"/>
      <c r="BJN108" s="81"/>
      <c r="BJO108" s="81"/>
      <c r="BJP108" s="81"/>
      <c r="BJQ108" s="81"/>
      <c r="BJR108" s="81"/>
      <c r="BJS108" s="81"/>
      <c r="BJT108" s="81"/>
      <c r="BJU108" s="81"/>
      <c r="BJV108" s="81"/>
      <c r="BJW108" s="81"/>
      <c r="BJX108" s="81"/>
      <c r="BJY108" s="81"/>
      <c r="BJZ108" s="81"/>
      <c r="BKA108" s="81"/>
      <c r="BKB108" s="81"/>
      <c r="BKC108" s="81"/>
      <c r="BKD108" s="81"/>
      <c r="BKE108" s="81"/>
      <c r="BKF108" s="81"/>
      <c r="BKG108" s="81"/>
      <c r="BKH108" s="81"/>
      <c r="BKI108" s="81"/>
      <c r="BKJ108" s="81"/>
      <c r="BKK108" s="81"/>
      <c r="BKL108" s="81"/>
      <c r="BKM108" s="81"/>
      <c r="BKN108" s="81"/>
      <c r="BKO108" s="81"/>
      <c r="BKP108" s="81"/>
      <c r="BKQ108" s="81"/>
      <c r="BKR108" s="81"/>
      <c r="BKS108" s="81"/>
      <c r="BKT108" s="81"/>
      <c r="BKU108" s="81"/>
      <c r="BKV108" s="81"/>
      <c r="BKW108" s="81"/>
      <c r="BKX108" s="81"/>
      <c r="BKY108" s="81"/>
      <c r="BKZ108" s="81"/>
      <c r="BLA108" s="81"/>
      <c r="BLB108" s="81"/>
      <c r="BLC108" s="81"/>
      <c r="BLD108" s="81"/>
      <c r="BLE108" s="81"/>
      <c r="BLF108" s="81"/>
      <c r="BLG108" s="81"/>
      <c r="BLH108" s="81"/>
      <c r="BLI108" s="81"/>
      <c r="BLJ108" s="81"/>
      <c r="BLK108" s="81"/>
      <c r="BLL108" s="81"/>
      <c r="BLM108" s="81"/>
      <c r="BLN108" s="81"/>
      <c r="BLO108" s="81"/>
      <c r="BLP108" s="81"/>
      <c r="BLQ108" s="81"/>
      <c r="BLR108" s="81"/>
      <c r="BLS108" s="81"/>
      <c r="BLT108" s="81"/>
      <c r="BLU108" s="81"/>
      <c r="BLV108" s="81"/>
      <c r="BLW108" s="81"/>
      <c r="BLX108" s="81"/>
      <c r="BLY108" s="81"/>
      <c r="BLZ108" s="81"/>
      <c r="BMA108" s="81"/>
      <c r="BMB108" s="81"/>
      <c r="BMC108" s="81"/>
      <c r="BMD108" s="81"/>
      <c r="BME108" s="81"/>
      <c r="BMF108" s="81"/>
      <c r="BMG108" s="81"/>
      <c r="BMH108" s="81"/>
      <c r="BMI108" s="81"/>
      <c r="BMJ108" s="81"/>
      <c r="BMK108" s="81"/>
      <c r="BML108" s="81"/>
      <c r="BMM108" s="81"/>
      <c r="BMN108" s="81"/>
      <c r="BMO108" s="81"/>
      <c r="BMP108" s="81"/>
      <c r="BMQ108" s="81"/>
      <c r="BMR108" s="81"/>
      <c r="BMS108" s="81"/>
      <c r="BMT108" s="81"/>
      <c r="BMU108" s="81"/>
      <c r="BMV108" s="81"/>
      <c r="BMW108" s="81"/>
      <c r="BMX108" s="81"/>
      <c r="BMY108" s="81"/>
      <c r="BMZ108" s="81"/>
      <c r="BNA108" s="81"/>
      <c r="BNB108" s="81"/>
      <c r="BNC108" s="81"/>
      <c r="BND108" s="81"/>
      <c r="BNE108" s="81"/>
      <c r="BNF108" s="81"/>
      <c r="BNG108" s="81"/>
      <c r="BNH108" s="81"/>
      <c r="BNI108" s="81"/>
      <c r="BNJ108" s="81"/>
      <c r="BNK108" s="81"/>
      <c r="BNL108" s="81"/>
      <c r="BNM108" s="81"/>
      <c r="BNN108" s="81"/>
      <c r="BNO108" s="81"/>
      <c r="BNP108" s="81"/>
      <c r="BNQ108" s="81"/>
      <c r="BNR108" s="81"/>
      <c r="BNS108" s="81"/>
      <c r="BNT108" s="81"/>
      <c r="BNU108" s="81"/>
      <c r="BNV108" s="81"/>
      <c r="BNW108" s="81"/>
      <c r="BNX108" s="81"/>
      <c r="BNY108" s="81"/>
      <c r="BNZ108" s="81"/>
      <c r="BOA108" s="81"/>
      <c r="BOB108" s="81"/>
      <c r="BOC108" s="81"/>
      <c r="BOD108" s="81"/>
      <c r="BOE108" s="81"/>
      <c r="BOF108" s="81"/>
      <c r="BOG108" s="81"/>
      <c r="BOH108" s="81"/>
      <c r="BOI108" s="81"/>
      <c r="BOJ108" s="81"/>
      <c r="BOK108" s="81"/>
      <c r="BOL108" s="81"/>
      <c r="BOM108" s="81"/>
      <c r="BON108" s="81"/>
      <c r="BOO108" s="81"/>
      <c r="BOP108" s="81"/>
      <c r="BOQ108" s="81"/>
      <c r="BOR108" s="81"/>
      <c r="BOS108" s="81"/>
      <c r="BOT108" s="81"/>
      <c r="BOU108" s="81"/>
      <c r="BOV108" s="81"/>
      <c r="BOW108" s="81"/>
      <c r="BOX108" s="81"/>
      <c r="BOY108" s="81"/>
      <c r="BOZ108" s="81"/>
      <c r="BPA108" s="81"/>
      <c r="BPB108" s="81"/>
      <c r="BPC108" s="81"/>
      <c r="BPD108" s="81"/>
      <c r="BPE108" s="81"/>
      <c r="BPF108" s="81"/>
      <c r="BPG108" s="81"/>
      <c r="BPH108" s="81"/>
      <c r="BPI108" s="81"/>
      <c r="BPJ108" s="81"/>
      <c r="BPK108" s="81"/>
      <c r="BPL108" s="81"/>
      <c r="BPM108" s="81"/>
      <c r="BPN108" s="81"/>
      <c r="BPO108" s="81"/>
      <c r="BPP108" s="81"/>
      <c r="BPQ108" s="81"/>
      <c r="BPR108" s="81"/>
      <c r="BPS108" s="81"/>
      <c r="BPT108" s="81"/>
      <c r="BPU108" s="81"/>
      <c r="BPV108" s="81"/>
      <c r="BPW108" s="81"/>
      <c r="BPX108" s="81"/>
      <c r="BPY108" s="81"/>
      <c r="BPZ108" s="81"/>
      <c r="BQA108" s="81"/>
      <c r="BQB108" s="81"/>
      <c r="BQC108" s="81"/>
      <c r="BQD108" s="81"/>
      <c r="BQE108" s="81"/>
      <c r="BQF108" s="81"/>
      <c r="BQG108" s="81"/>
      <c r="BQH108" s="81"/>
      <c r="BQI108" s="81"/>
      <c r="BQJ108" s="81"/>
      <c r="BQK108" s="81"/>
      <c r="BQL108" s="81"/>
      <c r="BQM108" s="81"/>
      <c r="BQN108" s="81"/>
      <c r="BQO108" s="81"/>
      <c r="BQP108" s="81"/>
      <c r="BQQ108" s="81"/>
      <c r="BQR108" s="81"/>
      <c r="BQS108" s="81"/>
      <c r="BQT108" s="81"/>
      <c r="BQU108" s="81"/>
      <c r="BQV108" s="81"/>
      <c r="BQW108" s="81"/>
      <c r="BQX108" s="81"/>
      <c r="BQY108" s="81"/>
      <c r="BQZ108" s="81"/>
      <c r="BRA108" s="81"/>
      <c r="BRB108" s="81"/>
      <c r="BRC108" s="81"/>
      <c r="BRD108" s="81"/>
      <c r="BRE108" s="81"/>
      <c r="BRF108" s="81"/>
      <c r="BRG108" s="81"/>
      <c r="BRH108" s="81"/>
      <c r="BRI108" s="81"/>
      <c r="BRJ108" s="81"/>
      <c r="BRK108" s="81"/>
      <c r="BRL108" s="81"/>
      <c r="BRM108" s="81"/>
      <c r="BRN108" s="81"/>
      <c r="BRO108" s="81"/>
      <c r="BRP108" s="81"/>
      <c r="BRQ108" s="81"/>
      <c r="BRR108" s="81"/>
      <c r="BRS108" s="81"/>
      <c r="BRT108" s="81"/>
      <c r="BRU108" s="81"/>
      <c r="BRV108" s="81"/>
      <c r="BRW108" s="81"/>
      <c r="BRX108" s="81"/>
      <c r="BRY108" s="81"/>
      <c r="BRZ108" s="81"/>
      <c r="BSA108" s="81"/>
      <c r="BSB108" s="81"/>
      <c r="BSC108" s="81"/>
      <c r="BSD108" s="81"/>
      <c r="BSE108" s="81"/>
      <c r="BSF108" s="81"/>
      <c r="BSG108" s="81"/>
      <c r="BSH108" s="81"/>
      <c r="BSI108" s="81"/>
      <c r="BSJ108" s="81"/>
      <c r="BSK108" s="81"/>
      <c r="BSL108" s="81"/>
      <c r="BSM108" s="81"/>
      <c r="BSN108" s="81"/>
      <c r="BSO108" s="81"/>
      <c r="BSP108" s="81"/>
      <c r="BSQ108" s="81"/>
      <c r="BSR108" s="81"/>
      <c r="BSS108" s="81"/>
      <c r="BST108" s="81"/>
      <c r="BSU108" s="81"/>
      <c r="BSV108" s="81"/>
      <c r="BSW108" s="81"/>
      <c r="BSX108" s="81"/>
      <c r="BSY108" s="81"/>
      <c r="BSZ108" s="81"/>
      <c r="BTA108" s="81"/>
      <c r="BTB108" s="81"/>
      <c r="BTC108" s="81"/>
      <c r="BTD108" s="81"/>
      <c r="BTE108" s="81"/>
      <c r="BTF108" s="81"/>
      <c r="BTG108" s="81"/>
      <c r="BTH108" s="81"/>
      <c r="BTI108" s="81"/>
      <c r="BTJ108" s="81"/>
      <c r="BTK108" s="81"/>
      <c r="BTL108" s="81"/>
      <c r="BTM108" s="81"/>
      <c r="BTN108" s="81"/>
      <c r="BTO108" s="81"/>
      <c r="BTP108" s="81"/>
      <c r="BTQ108" s="81"/>
      <c r="BTR108" s="81"/>
      <c r="BTS108" s="81"/>
      <c r="BTT108" s="81"/>
      <c r="BTU108" s="81"/>
      <c r="BTV108" s="81"/>
      <c r="BTW108" s="81"/>
      <c r="BTX108" s="81"/>
      <c r="BTY108" s="81"/>
      <c r="BTZ108" s="81"/>
      <c r="BUA108" s="81"/>
      <c r="BUB108" s="81"/>
      <c r="BUC108" s="81"/>
      <c r="BUD108" s="81"/>
      <c r="BUE108" s="81"/>
      <c r="BUF108" s="81"/>
      <c r="BUG108" s="81"/>
      <c r="BUH108" s="81"/>
      <c r="BUI108" s="81"/>
      <c r="BUJ108" s="81"/>
      <c r="BUK108" s="81"/>
      <c r="BUL108" s="81"/>
      <c r="BUM108" s="81"/>
      <c r="BUN108" s="81"/>
      <c r="BUO108" s="81"/>
      <c r="BUP108" s="81"/>
      <c r="BUQ108" s="81"/>
      <c r="BUR108" s="81"/>
      <c r="BUS108" s="81"/>
      <c r="BUT108" s="81"/>
      <c r="BUU108" s="81"/>
      <c r="BUV108" s="81"/>
      <c r="BUW108" s="81"/>
      <c r="BUX108" s="81"/>
      <c r="BUY108" s="81"/>
      <c r="BUZ108" s="81"/>
      <c r="BVA108" s="81"/>
      <c r="BVB108" s="81"/>
      <c r="BVC108" s="81"/>
      <c r="BVD108" s="81"/>
      <c r="BVE108" s="81"/>
      <c r="BVF108" s="81"/>
      <c r="BVG108" s="81"/>
      <c r="BVH108" s="81"/>
      <c r="BVI108" s="81"/>
      <c r="BVJ108" s="81"/>
      <c r="BVK108" s="81"/>
      <c r="BVL108" s="81"/>
      <c r="BVM108" s="81"/>
      <c r="BVN108" s="81"/>
      <c r="BVO108" s="81"/>
      <c r="BVP108" s="81"/>
      <c r="BVQ108" s="81"/>
      <c r="BVR108" s="81"/>
      <c r="BVS108" s="81"/>
      <c r="BVT108" s="81"/>
      <c r="BVU108" s="81"/>
      <c r="BVV108" s="81"/>
      <c r="BVW108" s="81"/>
      <c r="BVX108" s="81"/>
      <c r="BVY108" s="81"/>
      <c r="BVZ108" s="81"/>
      <c r="BWA108" s="81"/>
      <c r="BWB108" s="81"/>
      <c r="BWC108" s="81"/>
      <c r="BWD108" s="81"/>
      <c r="BWE108" s="81"/>
      <c r="BWF108" s="81"/>
      <c r="BWG108" s="81"/>
      <c r="BWH108" s="81"/>
      <c r="BWI108" s="81"/>
      <c r="BWJ108" s="81"/>
      <c r="BWK108" s="81"/>
      <c r="BWL108" s="81"/>
      <c r="BWM108" s="81"/>
      <c r="BWN108" s="81"/>
      <c r="BWO108" s="81"/>
      <c r="BWP108" s="81"/>
      <c r="BWQ108" s="81"/>
      <c r="BWR108" s="81"/>
      <c r="BWS108" s="81"/>
      <c r="BWT108" s="81"/>
      <c r="BWU108" s="81"/>
      <c r="BWV108" s="81"/>
      <c r="BWW108" s="81"/>
      <c r="BWX108" s="81"/>
      <c r="BWY108" s="81"/>
      <c r="BWZ108" s="81"/>
      <c r="BXA108" s="81"/>
      <c r="BXB108" s="81"/>
      <c r="BXC108" s="81"/>
      <c r="BXD108" s="81"/>
      <c r="BXE108" s="81"/>
      <c r="BXF108" s="81"/>
      <c r="BXG108" s="81"/>
      <c r="BXH108" s="81"/>
      <c r="BXI108" s="81"/>
      <c r="BXJ108" s="81"/>
      <c r="BXK108" s="81"/>
      <c r="BXL108" s="81"/>
      <c r="BXM108" s="81"/>
      <c r="BXN108" s="81"/>
      <c r="BXO108" s="81"/>
      <c r="BXP108" s="81"/>
      <c r="BXQ108" s="81"/>
      <c r="BXR108" s="81"/>
      <c r="BXS108" s="81"/>
      <c r="BXT108" s="81"/>
      <c r="BXU108" s="81"/>
      <c r="BXV108" s="81"/>
      <c r="BXW108" s="81"/>
      <c r="BXX108" s="81"/>
      <c r="BXY108" s="81"/>
      <c r="BXZ108" s="81"/>
      <c r="BYA108" s="81"/>
      <c r="BYB108" s="81"/>
      <c r="BYC108" s="81"/>
      <c r="BYD108" s="81"/>
      <c r="BYE108" s="81"/>
      <c r="BYF108" s="81"/>
      <c r="BYG108" s="81"/>
      <c r="BYH108" s="81"/>
      <c r="BYI108" s="81"/>
      <c r="BYJ108" s="81"/>
      <c r="BYK108" s="81"/>
      <c r="BYL108" s="81"/>
      <c r="BYM108" s="81"/>
      <c r="BYN108" s="81"/>
      <c r="BYO108" s="81"/>
      <c r="BYP108" s="81"/>
      <c r="BYQ108" s="81"/>
      <c r="BYR108" s="81"/>
      <c r="BYS108" s="81"/>
      <c r="BYT108" s="81"/>
      <c r="BYU108" s="81"/>
      <c r="BYV108" s="81"/>
      <c r="BYW108" s="81"/>
      <c r="BYX108" s="81"/>
      <c r="BYY108" s="81"/>
      <c r="BYZ108" s="81"/>
      <c r="BZA108" s="81"/>
      <c r="BZB108" s="81"/>
      <c r="BZC108" s="81"/>
      <c r="BZD108" s="81"/>
      <c r="BZE108" s="81"/>
      <c r="BZF108" s="81"/>
      <c r="BZG108" s="81"/>
      <c r="BZH108" s="81"/>
      <c r="BZI108" s="81"/>
      <c r="BZJ108" s="81"/>
      <c r="BZK108" s="81"/>
      <c r="BZL108" s="81"/>
      <c r="BZM108" s="81"/>
      <c r="BZN108" s="81"/>
      <c r="BZO108" s="81"/>
      <c r="BZP108" s="81"/>
      <c r="BZQ108" s="81"/>
      <c r="BZR108" s="81"/>
      <c r="BZS108" s="81"/>
      <c r="BZT108" s="81"/>
      <c r="BZU108" s="81"/>
      <c r="BZV108" s="81"/>
      <c r="BZW108" s="81"/>
      <c r="BZX108" s="81"/>
      <c r="BZY108" s="81"/>
      <c r="BZZ108" s="81"/>
      <c r="CAA108" s="81"/>
      <c r="CAB108" s="81"/>
      <c r="CAC108" s="81"/>
      <c r="CAD108" s="81"/>
      <c r="CAE108" s="81"/>
      <c r="CAF108" s="81"/>
      <c r="CAG108" s="81"/>
      <c r="CAH108" s="81"/>
      <c r="CAI108" s="81"/>
      <c r="CAJ108" s="81"/>
      <c r="CAK108" s="81"/>
      <c r="CAL108" s="81"/>
      <c r="CAM108" s="81"/>
      <c r="CAN108" s="81"/>
      <c r="CAO108" s="81"/>
      <c r="CAP108" s="81"/>
      <c r="CAQ108" s="81"/>
      <c r="CAR108" s="81"/>
      <c r="CAS108" s="81"/>
      <c r="CAT108" s="81"/>
      <c r="CAU108" s="81"/>
      <c r="CAV108" s="81"/>
      <c r="CAW108" s="81"/>
      <c r="CAX108" s="81"/>
      <c r="CAY108" s="81"/>
      <c r="CAZ108" s="81"/>
      <c r="CBA108" s="81"/>
      <c r="CBB108" s="81"/>
      <c r="CBC108" s="81"/>
      <c r="CBD108" s="81"/>
      <c r="CBE108" s="81"/>
      <c r="CBF108" s="81"/>
      <c r="CBG108" s="81"/>
      <c r="CBH108" s="81"/>
      <c r="CBI108" s="81"/>
      <c r="CBJ108" s="81"/>
      <c r="CBK108" s="81"/>
      <c r="CBL108" s="81"/>
      <c r="CBM108" s="81"/>
      <c r="CBN108" s="81"/>
      <c r="CBO108" s="81"/>
      <c r="CBP108" s="81"/>
      <c r="CBQ108" s="81"/>
      <c r="CBR108" s="81"/>
      <c r="CBS108" s="81"/>
      <c r="CBT108" s="81"/>
      <c r="CBU108" s="81"/>
      <c r="CBV108" s="81"/>
      <c r="CBW108" s="81"/>
      <c r="CBX108" s="81"/>
      <c r="CBY108" s="81"/>
      <c r="CBZ108" s="81"/>
      <c r="CCA108" s="81"/>
      <c r="CCB108" s="81"/>
      <c r="CCC108" s="81"/>
      <c r="CCD108" s="81"/>
      <c r="CCE108" s="81"/>
      <c r="CCF108" s="81"/>
      <c r="CCG108" s="81"/>
      <c r="CCH108" s="81"/>
      <c r="CCI108" s="81"/>
      <c r="CCJ108" s="81"/>
      <c r="CCK108" s="81"/>
      <c r="CCL108" s="81"/>
      <c r="CCM108" s="81"/>
      <c r="CCN108" s="81"/>
      <c r="CCO108" s="81"/>
      <c r="CCP108" s="81"/>
      <c r="CCQ108" s="81"/>
      <c r="CCR108" s="81"/>
      <c r="CCS108" s="81"/>
      <c r="CCT108" s="81"/>
      <c r="CCU108" s="81"/>
      <c r="CCV108" s="81"/>
      <c r="CCW108" s="81"/>
      <c r="CCX108" s="81"/>
      <c r="CCY108" s="81"/>
      <c r="CCZ108" s="81"/>
      <c r="CDA108" s="81"/>
      <c r="CDB108" s="81"/>
      <c r="CDC108" s="81"/>
      <c r="CDD108" s="81"/>
      <c r="CDE108" s="81"/>
      <c r="CDF108" s="81"/>
      <c r="CDG108" s="81"/>
      <c r="CDH108" s="81"/>
      <c r="CDI108" s="81"/>
      <c r="CDJ108" s="81"/>
      <c r="CDK108" s="81"/>
      <c r="CDL108" s="81"/>
      <c r="CDM108" s="81"/>
      <c r="CDN108" s="81"/>
      <c r="CDO108" s="81"/>
      <c r="CDP108" s="81"/>
      <c r="CDQ108" s="81"/>
      <c r="CDR108" s="81"/>
      <c r="CDS108" s="81"/>
      <c r="CDT108" s="81"/>
      <c r="CDU108" s="81"/>
      <c r="CDV108" s="81"/>
      <c r="CDW108" s="81"/>
      <c r="CDX108" s="81"/>
      <c r="CDY108" s="81"/>
      <c r="CDZ108" s="81"/>
      <c r="CEA108" s="81"/>
      <c r="CEB108" s="81"/>
      <c r="CEC108" s="81"/>
      <c r="CED108" s="81"/>
      <c r="CEE108" s="81"/>
      <c r="CEF108" s="81"/>
      <c r="CEG108" s="81"/>
      <c r="CEH108" s="81"/>
      <c r="CEI108" s="81"/>
      <c r="CEJ108" s="81"/>
      <c r="CEK108" s="81"/>
      <c r="CEL108" s="81"/>
      <c r="CEM108" s="81"/>
      <c r="CEN108" s="81"/>
      <c r="CEO108" s="81"/>
      <c r="CEP108" s="81"/>
      <c r="CEQ108" s="81"/>
      <c r="CER108" s="81"/>
      <c r="CES108" s="81"/>
      <c r="CET108" s="81"/>
      <c r="CEU108" s="81"/>
      <c r="CEV108" s="81"/>
      <c r="CEW108" s="81"/>
      <c r="CEX108" s="81"/>
      <c r="CEY108" s="81"/>
      <c r="CEZ108" s="81"/>
      <c r="CFA108" s="81"/>
      <c r="CFB108" s="81"/>
      <c r="CFC108" s="81"/>
      <c r="CFD108" s="81"/>
      <c r="CFE108" s="81"/>
      <c r="CFF108" s="81"/>
      <c r="CFG108" s="81"/>
      <c r="CFH108" s="81"/>
      <c r="CFI108" s="81"/>
      <c r="CFJ108" s="81"/>
      <c r="CFK108" s="81"/>
      <c r="CFL108" s="81"/>
      <c r="CFM108" s="81"/>
      <c r="CFN108" s="81"/>
      <c r="CFO108" s="81"/>
      <c r="CFP108" s="81"/>
      <c r="CFQ108" s="81"/>
      <c r="CFR108" s="81"/>
      <c r="CFS108" s="81"/>
      <c r="CFT108" s="81"/>
      <c r="CFU108" s="81"/>
      <c r="CFV108" s="81"/>
      <c r="CFW108" s="81"/>
      <c r="CFX108" s="81"/>
      <c r="CFY108" s="81"/>
      <c r="CFZ108" s="81"/>
      <c r="CGA108" s="81"/>
      <c r="CGB108" s="81"/>
      <c r="CGC108" s="81"/>
      <c r="CGD108" s="81"/>
      <c r="CGE108" s="81"/>
      <c r="CGF108" s="81"/>
      <c r="CGG108" s="81"/>
      <c r="CGH108" s="81"/>
      <c r="CGI108" s="81"/>
      <c r="CGJ108" s="81"/>
      <c r="CGK108" s="81"/>
      <c r="CGL108" s="81"/>
      <c r="CGM108" s="81"/>
      <c r="CGN108" s="81"/>
      <c r="CGO108" s="81"/>
      <c r="CGP108" s="81"/>
      <c r="CGQ108" s="81"/>
      <c r="CGR108" s="81"/>
      <c r="CGS108" s="81"/>
      <c r="CGT108" s="81"/>
      <c r="CGU108" s="81"/>
      <c r="CGV108" s="81"/>
      <c r="CGW108" s="81"/>
      <c r="CGX108" s="81"/>
      <c r="CGY108" s="81"/>
      <c r="CGZ108" s="81"/>
      <c r="CHA108" s="81"/>
      <c r="CHB108" s="81"/>
      <c r="CHC108" s="81"/>
      <c r="CHD108" s="81"/>
      <c r="CHE108" s="81"/>
      <c r="CHF108" s="81"/>
      <c r="CHG108" s="81"/>
      <c r="CHH108" s="81"/>
      <c r="CHI108" s="81"/>
      <c r="CHJ108" s="81"/>
      <c r="CHK108" s="81"/>
      <c r="CHL108" s="81"/>
      <c r="CHM108" s="81"/>
      <c r="CHN108" s="81"/>
      <c r="CHO108" s="81"/>
      <c r="CHP108" s="81"/>
      <c r="CHQ108" s="81"/>
      <c r="CHR108" s="81"/>
      <c r="CHS108" s="81"/>
      <c r="CHT108" s="81"/>
      <c r="CHU108" s="81"/>
      <c r="CHV108" s="81"/>
      <c r="CHW108" s="81"/>
      <c r="CHX108" s="81"/>
      <c r="CHY108" s="81"/>
      <c r="CHZ108" s="81"/>
      <c r="CIA108" s="81"/>
      <c r="CIB108" s="81"/>
      <c r="CIC108" s="81"/>
      <c r="CID108" s="81"/>
      <c r="CIE108" s="81"/>
      <c r="CIF108" s="81"/>
      <c r="CIG108" s="81"/>
      <c r="CIH108" s="81"/>
      <c r="CII108" s="81"/>
      <c r="CIJ108" s="81"/>
      <c r="CIK108" s="81"/>
      <c r="CIL108" s="81"/>
      <c r="CIM108" s="81"/>
      <c r="CIN108" s="81"/>
      <c r="CIO108" s="81"/>
      <c r="CIP108" s="81"/>
      <c r="CIQ108" s="81"/>
      <c r="CIR108" s="81"/>
      <c r="CIS108" s="81"/>
      <c r="CIT108" s="81"/>
      <c r="CIU108" s="81"/>
      <c r="CIV108" s="81"/>
      <c r="CIW108" s="81"/>
      <c r="CIX108" s="81"/>
      <c r="CIY108" s="81"/>
      <c r="CIZ108" s="81"/>
      <c r="CJA108" s="81"/>
      <c r="CJB108" s="81"/>
      <c r="CJC108" s="81"/>
      <c r="CJD108" s="81"/>
      <c r="CJE108" s="81"/>
      <c r="CJF108" s="81"/>
      <c r="CJG108" s="81"/>
      <c r="CJH108" s="81"/>
      <c r="CJI108" s="81"/>
      <c r="CJJ108" s="81"/>
      <c r="CJK108" s="81"/>
      <c r="CJL108" s="81"/>
      <c r="CJM108" s="81"/>
      <c r="CJN108" s="81"/>
      <c r="CJO108" s="81"/>
      <c r="CJP108" s="81"/>
      <c r="CJQ108" s="81"/>
      <c r="CJR108" s="81"/>
      <c r="CJS108" s="81"/>
      <c r="CJT108" s="81"/>
      <c r="CJU108" s="81"/>
      <c r="CJV108" s="81"/>
      <c r="CJW108" s="81"/>
      <c r="CJX108" s="81"/>
      <c r="CJY108" s="81"/>
      <c r="CJZ108" s="81"/>
      <c r="CKA108" s="81"/>
      <c r="CKB108" s="81"/>
      <c r="CKC108" s="81"/>
      <c r="CKD108" s="81"/>
      <c r="CKE108" s="81"/>
      <c r="CKF108" s="81"/>
      <c r="CKG108" s="81"/>
      <c r="CKH108" s="81"/>
      <c r="CKI108" s="81"/>
      <c r="CKJ108" s="81"/>
      <c r="CKK108" s="81"/>
      <c r="CKL108" s="81"/>
      <c r="CKM108" s="81"/>
      <c r="CKN108" s="81"/>
      <c r="CKO108" s="81"/>
      <c r="CKP108" s="81"/>
      <c r="CKQ108" s="81"/>
      <c r="CKR108" s="81"/>
      <c r="CKS108" s="81"/>
      <c r="CKT108" s="81"/>
      <c r="CKU108" s="81"/>
      <c r="CKV108" s="81"/>
      <c r="CKW108" s="81"/>
      <c r="CKX108" s="81"/>
      <c r="CKY108" s="81"/>
      <c r="CKZ108" s="81"/>
      <c r="CLA108" s="81"/>
      <c r="CLB108" s="81"/>
      <c r="CLC108" s="81"/>
      <c r="CLD108" s="81"/>
      <c r="CLE108" s="81"/>
      <c r="CLF108" s="81"/>
      <c r="CLG108" s="81"/>
      <c r="CLH108" s="81"/>
      <c r="CLI108" s="81"/>
      <c r="CLJ108" s="81"/>
      <c r="CLK108" s="81"/>
      <c r="CLL108" s="81"/>
      <c r="CLM108" s="81"/>
      <c r="CLN108" s="81"/>
      <c r="CLO108" s="81"/>
      <c r="CLP108" s="81"/>
      <c r="CLQ108" s="81"/>
      <c r="CLR108" s="81"/>
      <c r="CLS108" s="81"/>
      <c r="CLT108" s="81"/>
      <c r="CLU108" s="81"/>
      <c r="CLV108" s="81"/>
      <c r="CLW108" s="81"/>
      <c r="CLX108" s="81"/>
      <c r="CLY108" s="81"/>
      <c r="CLZ108" s="81"/>
      <c r="CMA108" s="81"/>
      <c r="CMB108" s="81"/>
      <c r="CMC108" s="81"/>
      <c r="CMD108" s="81"/>
      <c r="CME108" s="81"/>
      <c r="CMF108" s="81"/>
      <c r="CMG108" s="81"/>
      <c r="CMH108" s="81"/>
      <c r="CMI108" s="81"/>
      <c r="CMJ108" s="81"/>
      <c r="CMK108" s="81"/>
      <c r="CML108" s="81"/>
      <c r="CMM108" s="81"/>
      <c r="CMN108" s="81"/>
      <c r="CMO108" s="81"/>
      <c r="CMP108" s="81"/>
      <c r="CMQ108" s="81"/>
      <c r="CMR108" s="81"/>
      <c r="CMS108" s="81"/>
      <c r="CMT108" s="81"/>
      <c r="CMU108" s="81"/>
      <c r="CMV108" s="81"/>
      <c r="CMW108" s="81"/>
      <c r="CMX108" s="81"/>
      <c r="CMY108" s="81"/>
      <c r="CMZ108" s="81"/>
      <c r="CNA108" s="81"/>
      <c r="CNB108" s="81"/>
      <c r="CNC108" s="81"/>
      <c r="CND108" s="81"/>
      <c r="CNE108" s="81"/>
      <c r="CNF108" s="81"/>
      <c r="CNG108" s="81"/>
      <c r="CNH108" s="81"/>
      <c r="CNI108" s="81"/>
      <c r="CNJ108" s="81"/>
      <c r="CNK108" s="81"/>
      <c r="CNL108" s="81"/>
      <c r="CNM108" s="81"/>
      <c r="CNN108" s="81"/>
      <c r="CNO108" s="81"/>
      <c r="CNP108" s="81"/>
      <c r="CNQ108" s="81"/>
      <c r="CNR108" s="81"/>
      <c r="CNS108" s="81"/>
      <c r="CNT108" s="81"/>
      <c r="CNU108" s="81"/>
      <c r="CNV108" s="81"/>
      <c r="CNW108" s="81"/>
      <c r="CNX108" s="81"/>
      <c r="CNY108" s="81"/>
      <c r="CNZ108" s="81"/>
      <c r="COA108" s="81"/>
      <c r="COB108" s="81"/>
      <c r="COC108" s="81"/>
      <c r="COD108" s="81"/>
      <c r="COE108" s="81"/>
      <c r="COF108" s="81"/>
      <c r="COG108" s="81"/>
      <c r="COH108" s="81"/>
      <c r="COI108" s="81"/>
      <c r="COJ108" s="81"/>
      <c r="COK108" s="81"/>
      <c r="COL108" s="81"/>
      <c r="COM108" s="81"/>
      <c r="CON108" s="81"/>
      <c r="COO108" s="81"/>
      <c r="COP108" s="81"/>
      <c r="COQ108" s="81"/>
      <c r="COR108" s="81"/>
      <c r="COS108" s="81"/>
      <c r="COT108" s="81"/>
      <c r="COU108" s="81"/>
      <c r="COV108" s="81"/>
      <c r="COW108" s="81"/>
      <c r="COX108" s="81"/>
      <c r="COY108" s="81"/>
      <c r="COZ108" s="81"/>
      <c r="CPA108" s="81"/>
      <c r="CPB108" s="81"/>
      <c r="CPC108" s="81"/>
      <c r="CPD108" s="81"/>
      <c r="CPE108" s="81"/>
      <c r="CPF108" s="81"/>
      <c r="CPG108" s="81"/>
      <c r="CPH108" s="81"/>
      <c r="CPI108" s="81"/>
      <c r="CPJ108" s="81"/>
      <c r="CPK108" s="81"/>
      <c r="CPL108" s="81"/>
      <c r="CPM108" s="81"/>
      <c r="CPN108" s="81"/>
      <c r="CPO108" s="81"/>
      <c r="CPP108" s="81"/>
      <c r="CPQ108" s="81"/>
      <c r="CPR108" s="81"/>
      <c r="CPS108" s="81"/>
      <c r="CPT108" s="81"/>
      <c r="CPU108" s="81"/>
      <c r="CPV108" s="81"/>
      <c r="CPW108" s="81"/>
      <c r="CPX108" s="81"/>
      <c r="CPY108" s="81"/>
      <c r="CPZ108" s="81"/>
      <c r="CQA108" s="81"/>
      <c r="CQB108" s="81"/>
      <c r="CQC108" s="81"/>
      <c r="CQD108" s="81"/>
      <c r="CQE108" s="81"/>
      <c r="CQF108" s="81"/>
      <c r="CQG108" s="81"/>
      <c r="CQH108" s="81"/>
      <c r="CQI108" s="81"/>
      <c r="CQJ108" s="81"/>
      <c r="CQK108" s="81"/>
      <c r="CQL108" s="81"/>
      <c r="CQM108" s="81"/>
      <c r="CQN108" s="81"/>
      <c r="CQO108" s="81"/>
      <c r="CQP108" s="81"/>
      <c r="CQQ108" s="81"/>
      <c r="CQR108" s="81"/>
      <c r="CQS108" s="81"/>
      <c r="CQT108" s="81"/>
      <c r="CQU108" s="81"/>
      <c r="CQV108" s="81"/>
      <c r="CQW108" s="81"/>
      <c r="CQX108" s="81"/>
      <c r="CQY108" s="81"/>
      <c r="CQZ108" s="81"/>
      <c r="CRA108" s="81"/>
      <c r="CRB108" s="81"/>
      <c r="CRC108" s="81"/>
      <c r="CRD108" s="81"/>
      <c r="CRE108" s="81"/>
      <c r="CRF108" s="81"/>
      <c r="CRG108" s="81"/>
      <c r="CRH108" s="81"/>
      <c r="CRI108" s="81"/>
      <c r="CRJ108" s="81"/>
      <c r="CRK108" s="81"/>
      <c r="CRL108" s="81"/>
      <c r="CRM108" s="81"/>
      <c r="CRN108" s="81"/>
      <c r="CRO108" s="81"/>
      <c r="CRP108" s="81"/>
      <c r="CRQ108" s="81"/>
      <c r="CRR108" s="81"/>
      <c r="CRS108" s="81"/>
      <c r="CRT108" s="81"/>
      <c r="CRU108" s="81"/>
      <c r="CRV108" s="81"/>
      <c r="CRW108" s="81"/>
      <c r="CRX108" s="81"/>
      <c r="CRY108" s="81"/>
      <c r="CRZ108" s="81"/>
      <c r="CSA108" s="81"/>
      <c r="CSB108" s="81"/>
      <c r="CSC108" s="81"/>
      <c r="CSD108" s="81"/>
      <c r="CSE108" s="81"/>
      <c r="CSF108" s="81"/>
      <c r="CSG108" s="81"/>
      <c r="CSH108" s="81"/>
      <c r="CSI108" s="81"/>
      <c r="CSJ108" s="81"/>
      <c r="CSK108" s="81"/>
      <c r="CSL108" s="81"/>
      <c r="CSM108" s="81"/>
      <c r="CSN108" s="81"/>
      <c r="CSO108" s="81"/>
      <c r="CSP108" s="81"/>
      <c r="CSQ108" s="81"/>
      <c r="CSR108" s="81"/>
      <c r="CSS108" s="81"/>
      <c r="CST108" s="81"/>
      <c r="CSU108" s="81"/>
      <c r="CSV108" s="81"/>
      <c r="CSW108" s="81"/>
      <c r="CSX108" s="81"/>
      <c r="CSY108" s="81"/>
      <c r="CSZ108" s="81"/>
      <c r="CTA108" s="81"/>
      <c r="CTB108" s="81"/>
      <c r="CTC108" s="81"/>
      <c r="CTD108" s="81"/>
      <c r="CTE108" s="81"/>
      <c r="CTF108" s="81"/>
      <c r="CTG108" s="81"/>
      <c r="CTH108" s="81"/>
      <c r="CTI108" s="81"/>
      <c r="CTJ108" s="81"/>
      <c r="CTK108" s="81"/>
      <c r="CTL108" s="81"/>
      <c r="CTM108" s="81"/>
      <c r="CTN108" s="81"/>
      <c r="CTO108" s="81"/>
      <c r="CTP108" s="81"/>
      <c r="CTQ108" s="81"/>
      <c r="CTR108" s="81"/>
      <c r="CTS108" s="81"/>
      <c r="CTT108" s="81"/>
      <c r="CTU108" s="81"/>
      <c r="CTV108" s="81"/>
      <c r="CTW108" s="81"/>
      <c r="CTX108" s="81"/>
      <c r="CTY108" s="81"/>
      <c r="CTZ108" s="81"/>
      <c r="CUA108" s="81"/>
      <c r="CUB108" s="81"/>
      <c r="CUC108" s="81"/>
      <c r="CUD108" s="81"/>
      <c r="CUE108" s="81"/>
      <c r="CUF108" s="81"/>
      <c r="CUG108" s="81"/>
      <c r="CUH108" s="81"/>
      <c r="CUI108" s="81"/>
      <c r="CUJ108" s="81"/>
      <c r="CUK108" s="81"/>
      <c r="CUL108" s="81"/>
      <c r="CUM108" s="81"/>
      <c r="CUN108" s="81"/>
      <c r="CUO108" s="81"/>
      <c r="CUP108" s="81"/>
      <c r="CUQ108" s="81"/>
      <c r="CUR108" s="81"/>
      <c r="CUS108" s="81"/>
      <c r="CUT108" s="81"/>
      <c r="CUU108" s="81"/>
      <c r="CUV108" s="81"/>
      <c r="CUW108" s="81"/>
      <c r="CUX108" s="81"/>
      <c r="CUY108" s="81"/>
      <c r="CUZ108" s="81"/>
      <c r="CVA108" s="81"/>
      <c r="CVB108" s="81"/>
      <c r="CVC108" s="81"/>
      <c r="CVD108" s="81"/>
      <c r="CVE108" s="81"/>
      <c r="CVF108" s="81"/>
      <c r="CVG108" s="81"/>
      <c r="CVH108" s="81"/>
      <c r="CVI108" s="81"/>
      <c r="CVJ108" s="81"/>
      <c r="CVK108" s="81"/>
      <c r="CVL108" s="81"/>
      <c r="CVM108" s="81"/>
      <c r="CVN108" s="81"/>
      <c r="CVO108" s="81"/>
      <c r="CVP108" s="81"/>
      <c r="CVQ108" s="81"/>
      <c r="CVR108" s="81"/>
      <c r="CVS108" s="81"/>
      <c r="CVT108" s="81"/>
      <c r="CVU108" s="81"/>
      <c r="CVV108" s="81"/>
      <c r="CVW108" s="81"/>
      <c r="CVX108" s="81"/>
      <c r="CVY108" s="81"/>
      <c r="CVZ108" s="81"/>
      <c r="CWA108" s="81"/>
      <c r="CWB108" s="81"/>
      <c r="CWC108" s="81"/>
      <c r="CWD108" s="81"/>
      <c r="CWE108" s="81"/>
      <c r="CWF108" s="81"/>
      <c r="CWG108" s="81"/>
      <c r="CWH108" s="81"/>
      <c r="CWI108" s="81"/>
      <c r="CWJ108" s="81"/>
      <c r="CWK108" s="81"/>
      <c r="CWL108" s="81"/>
      <c r="CWM108" s="81"/>
      <c r="CWN108" s="81"/>
      <c r="CWO108" s="81"/>
      <c r="CWP108" s="81"/>
      <c r="CWQ108" s="81"/>
      <c r="CWR108" s="81"/>
      <c r="CWS108" s="81"/>
      <c r="CWT108" s="81"/>
      <c r="CWU108" s="81"/>
      <c r="CWV108" s="81"/>
      <c r="CWW108" s="81"/>
      <c r="CWX108" s="81"/>
      <c r="CWY108" s="81"/>
      <c r="CWZ108" s="81"/>
      <c r="CXA108" s="81"/>
      <c r="CXB108" s="81"/>
      <c r="CXC108" s="81"/>
      <c r="CXD108" s="81"/>
      <c r="CXE108" s="81"/>
      <c r="CXF108" s="81"/>
      <c r="CXG108" s="81"/>
      <c r="CXH108" s="81"/>
      <c r="CXI108" s="81"/>
      <c r="CXJ108" s="81"/>
      <c r="CXK108" s="81"/>
      <c r="CXL108" s="81"/>
      <c r="CXM108" s="81"/>
      <c r="CXN108" s="81"/>
      <c r="CXO108" s="81"/>
      <c r="CXP108" s="81"/>
      <c r="CXQ108" s="81"/>
      <c r="CXR108" s="81"/>
      <c r="CXS108" s="81"/>
      <c r="CXT108" s="81"/>
      <c r="CXU108" s="81"/>
      <c r="CXV108" s="81"/>
      <c r="CXW108" s="81"/>
      <c r="CXX108" s="81"/>
      <c r="CXY108" s="81"/>
      <c r="CXZ108" s="81"/>
      <c r="CYA108" s="81"/>
      <c r="CYB108" s="81"/>
      <c r="CYC108" s="81"/>
      <c r="CYD108" s="81"/>
      <c r="CYE108" s="81"/>
      <c r="CYF108" s="81"/>
      <c r="CYG108" s="81"/>
      <c r="CYH108" s="81"/>
      <c r="CYI108" s="81"/>
      <c r="CYJ108" s="81"/>
      <c r="CYK108" s="81"/>
      <c r="CYL108" s="81"/>
      <c r="CYM108" s="81"/>
      <c r="CYN108" s="81"/>
      <c r="CYO108" s="81"/>
      <c r="CYP108" s="81"/>
      <c r="CYQ108" s="81"/>
      <c r="CYR108" s="81"/>
      <c r="CYS108" s="81"/>
      <c r="CYT108" s="81"/>
      <c r="CYU108" s="81"/>
      <c r="CYV108" s="81"/>
      <c r="CYW108" s="81"/>
      <c r="CYX108" s="81"/>
      <c r="CYY108" s="81"/>
      <c r="CYZ108" s="81"/>
      <c r="CZA108" s="81"/>
      <c r="CZB108" s="81"/>
      <c r="CZC108" s="81"/>
      <c r="CZD108" s="81"/>
      <c r="CZE108" s="81"/>
      <c r="CZF108" s="81"/>
      <c r="CZG108" s="81"/>
      <c r="CZH108" s="81"/>
      <c r="CZI108" s="81"/>
      <c r="CZJ108" s="81"/>
      <c r="CZK108" s="81"/>
      <c r="CZL108" s="81"/>
      <c r="CZM108" s="81"/>
      <c r="CZN108" s="81"/>
      <c r="CZO108" s="81"/>
      <c r="CZP108" s="81"/>
      <c r="CZQ108" s="81"/>
      <c r="CZR108" s="81"/>
      <c r="CZS108" s="81"/>
      <c r="CZT108" s="81"/>
      <c r="CZU108" s="81"/>
      <c r="CZV108" s="81"/>
      <c r="CZW108" s="81"/>
      <c r="CZX108" s="81"/>
      <c r="CZY108" s="81"/>
      <c r="CZZ108" s="81"/>
      <c r="DAA108" s="81"/>
      <c r="DAB108" s="81"/>
      <c r="DAC108" s="81"/>
      <c r="DAD108" s="81"/>
      <c r="DAE108" s="81"/>
      <c r="DAF108" s="81"/>
      <c r="DAG108" s="81"/>
      <c r="DAH108" s="81"/>
      <c r="DAI108" s="81"/>
      <c r="DAJ108" s="81"/>
      <c r="DAK108" s="81"/>
      <c r="DAL108" s="81"/>
      <c r="DAM108" s="81"/>
      <c r="DAN108" s="81"/>
      <c r="DAO108" s="81"/>
      <c r="DAP108" s="81"/>
      <c r="DAQ108" s="81"/>
      <c r="DAR108" s="81"/>
      <c r="DAS108" s="81"/>
      <c r="DAT108" s="81"/>
      <c r="DAU108" s="81"/>
      <c r="DAV108" s="81"/>
      <c r="DAW108" s="81"/>
      <c r="DAX108" s="81"/>
      <c r="DAY108" s="81"/>
      <c r="DAZ108" s="81"/>
      <c r="DBA108" s="81"/>
      <c r="DBB108" s="81"/>
      <c r="DBC108" s="81"/>
      <c r="DBD108" s="81"/>
      <c r="DBE108" s="81"/>
      <c r="DBF108" s="81"/>
      <c r="DBG108" s="81"/>
      <c r="DBH108" s="81"/>
      <c r="DBI108" s="81"/>
      <c r="DBJ108" s="81"/>
      <c r="DBK108" s="81"/>
      <c r="DBL108" s="81"/>
      <c r="DBM108" s="81"/>
      <c r="DBN108" s="81"/>
      <c r="DBO108" s="81"/>
      <c r="DBP108" s="81"/>
      <c r="DBQ108" s="81"/>
      <c r="DBR108" s="81"/>
      <c r="DBS108" s="81"/>
      <c r="DBT108" s="81"/>
      <c r="DBU108" s="81"/>
      <c r="DBV108" s="81"/>
      <c r="DBW108" s="81"/>
      <c r="DBX108" s="81"/>
      <c r="DBY108" s="81"/>
      <c r="DBZ108" s="81"/>
      <c r="DCA108" s="81"/>
      <c r="DCB108" s="81"/>
      <c r="DCC108" s="81"/>
      <c r="DCD108" s="81"/>
      <c r="DCE108" s="81"/>
      <c r="DCF108" s="81"/>
      <c r="DCG108" s="81"/>
      <c r="DCH108" s="81"/>
      <c r="DCI108" s="81"/>
      <c r="DCJ108" s="81"/>
      <c r="DCK108" s="81"/>
      <c r="DCL108" s="81"/>
      <c r="DCM108" s="81"/>
      <c r="DCN108" s="81"/>
      <c r="DCO108" s="81"/>
      <c r="DCP108" s="81"/>
      <c r="DCQ108" s="81"/>
      <c r="DCR108" s="81"/>
      <c r="DCS108" s="81"/>
      <c r="DCT108" s="81"/>
      <c r="DCU108" s="81"/>
      <c r="DCV108" s="81"/>
      <c r="DCW108" s="81"/>
      <c r="DCX108" s="81"/>
      <c r="DCY108" s="81"/>
      <c r="DCZ108" s="81"/>
      <c r="DDA108" s="81"/>
      <c r="DDB108" s="81"/>
      <c r="DDC108" s="81"/>
      <c r="DDD108" s="81"/>
      <c r="DDE108" s="81"/>
      <c r="DDF108" s="81"/>
      <c r="DDG108" s="81"/>
      <c r="DDH108" s="81"/>
      <c r="DDI108" s="81"/>
      <c r="DDJ108" s="81"/>
      <c r="DDK108" s="81"/>
      <c r="DDL108" s="81"/>
      <c r="DDM108" s="81"/>
      <c r="DDN108" s="81"/>
      <c r="DDO108" s="81"/>
      <c r="DDP108" s="81"/>
      <c r="DDQ108" s="81"/>
      <c r="DDR108" s="81"/>
      <c r="DDS108" s="81"/>
      <c r="DDT108" s="81"/>
      <c r="DDU108" s="81"/>
      <c r="DDV108" s="81"/>
      <c r="DDW108" s="81"/>
      <c r="DDX108" s="81"/>
      <c r="DDY108" s="81"/>
      <c r="DDZ108" s="81"/>
      <c r="DEA108" s="81"/>
      <c r="DEB108" s="81"/>
      <c r="DEC108" s="81"/>
      <c r="DED108" s="81"/>
      <c r="DEE108" s="81"/>
      <c r="DEF108" s="81"/>
      <c r="DEG108" s="81"/>
      <c r="DEH108" s="81"/>
      <c r="DEI108" s="81"/>
      <c r="DEJ108" s="81"/>
      <c r="DEK108" s="81"/>
      <c r="DEL108" s="81"/>
      <c r="DEM108" s="81"/>
      <c r="DEN108" s="81"/>
      <c r="DEO108" s="81"/>
      <c r="DEP108" s="81"/>
      <c r="DEQ108" s="81"/>
      <c r="DER108" s="81"/>
      <c r="DES108" s="81"/>
      <c r="DET108" s="81"/>
      <c r="DEU108" s="81"/>
      <c r="DEV108" s="81"/>
      <c r="DEW108" s="81"/>
      <c r="DEX108" s="81"/>
      <c r="DEY108" s="81"/>
      <c r="DEZ108" s="81"/>
      <c r="DFA108" s="81"/>
      <c r="DFB108" s="81"/>
      <c r="DFC108" s="81"/>
      <c r="DFD108" s="81"/>
      <c r="DFE108" s="81"/>
      <c r="DFF108" s="81"/>
      <c r="DFG108" s="81"/>
      <c r="DFH108" s="81"/>
      <c r="DFI108" s="81"/>
      <c r="DFJ108" s="81"/>
      <c r="DFK108" s="81"/>
      <c r="DFL108" s="81"/>
      <c r="DFM108" s="81"/>
      <c r="DFN108" s="81"/>
      <c r="DFO108" s="81"/>
      <c r="DFP108" s="81"/>
      <c r="DFQ108" s="81"/>
      <c r="DFR108" s="81"/>
      <c r="DFS108" s="81"/>
      <c r="DFT108" s="81"/>
      <c r="DFU108" s="81"/>
      <c r="DFV108" s="81"/>
      <c r="DFW108" s="81"/>
      <c r="DFX108" s="81"/>
      <c r="DFY108" s="81"/>
      <c r="DFZ108" s="81"/>
      <c r="DGA108" s="81"/>
      <c r="DGB108" s="81"/>
      <c r="DGC108" s="81"/>
      <c r="DGD108" s="81"/>
      <c r="DGE108" s="81"/>
      <c r="DGF108" s="81"/>
      <c r="DGG108" s="81"/>
      <c r="DGH108" s="81"/>
      <c r="DGI108" s="81"/>
      <c r="DGJ108" s="81"/>
      <c r="DGK108" s="81"/>
      <c r="DGL108" s="81"/>
      <c r="DGM108" s="81"/>
      <c r="DGN108" s="81"/>
      <c r="DGO108" s="81"/>
      <c r="DGP108" s="81"/>
      <c r="DGQ108" s="81"/>
      <c r="DGR108" s="81"/>
      <c r="DGS108" s="81"/>
      <c r="DGT108" s="81"/>
      <c r="DGU108" s="81"/>
      <c r="DGV108" s="81"/>
      <c r="DGW108" s="81"/>
      <c r="DGX108" s="81"/>
      <c r="DGY108" s="81"/>
      <c r="DGZ108" s="81"/>
      <c r="DHA108" s="81"/>
      <c r="DHB108" s="81"/>
      <c r="DHC108" s="81"/>
      <c r="DHD108" s="81"/>
      <c r="DHE108" s="81"/>
      <c r="DHF108" s="81"/>
      <c r="DHG108" s="81"/>
      <c r="DHH108" s="81"/>
      <c r="DHI108" s="81"/>
      <c r="DHJ108" s="81"/>
      <c r="DHK108" s="81"/>
      <c r="DHL108" s="81"/>
      <c r="DHM108" s="81"/>
      <c r="DHN108" s="81"/>
      <c r="DHO108" s="81"/>
      <c r="DHP108" s="81"/>
      <c r="DHQ108" s="81"/>
      <c r="DHR108" s="81"/>
      <c r="DHS108" s="81"/>
      <c r="DHT108" s="81"/>
      <c r="DHU108" s="81"/>
      <c r="DHV108" s="81"/>
      <c r="DHW108" s="81"/>
      <c r="DHX108" s="81"/>
      <c r="DHY108" s="81"/>
      <c r="DHZ108" s="81"/>
      <c r="DIA108" s="81"/>
      <c r="DIB108" s="81"/>
      <c r="DIC108" s="81"/>
      <c r="DID108" s="81"/>
      <c r="DIE108" s="81"/>
      <c r="DIF108" s="81"/>
      <c r="DIG108" s="81"/>
      <c r="DIH108" s="81"/>
      <c r="DII108" s="81"/>
      <c r="DIJ108" s="81"/>
      <c r="DIK108" s="81"/>
      <c r="DIL108" s="81"/>
      <c r="DIM108" s="81"/>
      <c r="DIN108" s="81"/>
      <c r="DIO108" s="81"/>
      <c r="DIP108" s="81"/>
      <c r="DIQ108" s="81"/>
      <c r="DIR108" s="81"/>
      <c r="DIS108" s="81"/>
      <c r="DIT108" s="81"/>
      <c r="DIU108" s="81"/>
      <c r="DIV108" s="81"/>
      <c r="DIW108" s="81"/>
      <c r="DIX108" s="81"/>
      <c r="DIY108" s="81"/>
      <c r="DIZ108" s="81"/>
      <c r="DJA108" s="81"/>
      <c r="DJB108" s="81"/>
      <c r="DJC108" s="81"/>
      <c r="DJD108" s="81"/>
      <c r="DJE108" s="81"/>
      <c r="DJF108" s="81"/>
      <c r="DJG108" s="81"/>
      <c r="DJH108" s="81"/>
      <c r="DJI108" s="81"/>
      <c r="DJJ108" s="81"/>
      <c r="DJK108" s="81"/>
      <c r="DJL108" s="81"/>
      <c r="DJM108" s="81"/>
      <c r="DJN108" s="81"/>
      <c r="DJO108" s="81"/>
      <c r="DJP108" s="81"/>
      <c r="DJQ108" s="81"/>
      <c r="DJR108" s="81"/>
      <c r="DJS108" s="81"/>
      <c r="DJT108" s="81"/>
      <c r="DJU108" s="81"/>
      <c r="DJV108" s="81"/>
      <c r="DJW108" s="81"/>
      <c r="DJX108" s="81"/>
      <c r="DJY108" s="81"/>
      <c r="DJZ108" s="81"/>
      <c r="DKA108" s="81"/>
      <c r="DKB108" s="81"/>
      <c r="DKC108" s="81"/>
      <c r="DKD108" s="81"/>
      <c r="DKE108" s="81"/>
      <c r="DKF108" s="81"/>
      <c r="DKG108" s="81"/>
      <c r="DKH108" s="81"/>
      <c r="DKI108" s="81"/>
      <c r="DKJ108" s="81"/>
      <c r="DKK108" s="81"/>
      <c r="DKL108" s="81"/>
      <c r="DKM108" s="81"/>
      <c r="DKN108" s="81"/>
      <c r="DKO108" s="81"/>
      <c r="DKP108" s="81"/>
      <c r="DKQ108" s="81"/>
      <c r="DKR108" s="81"/>
      <c r="DKS108" s="81"/>
      <c r="DKT108" s="81"/>
      <c r="DKU108" s="81"/>
      <c r="DKV108" s="81"/>
      <c r="DKW108" s="81"/>
      <c r="DKX108" s="81"/>
      <c r="DKY108" s="81"/>
      <c r="DKZ108" s="81"/>
      <c r="DLA108" s="81"/>
      <c r="DLB108" s="81"/>
      <c r="DLC108" s="81"/>
      <c r="DLD108" s="81"/>
      <c r="DLE108" s="81"/>
      <c r="DLF108" s="81"/>
      <c r="DLG108" s="81"/>
      <c r="DLH108" s="81"/>
      <c r="DLI108" s="81"/>
      <c r="DLJ108" s="81"/>
      <c r="DLK108" s="81"/>
      <c r="DLL108" s="81"/>
      <c r="DLM108" s="81"/>
      <c r="DLN108" s="81"/>
      <c r="DLO108" s="81"/>
      <c r="DLP108" s="81"/>
      <c r="DLQ108" s="81"/>
      <c r="DLR108" s="81"/>
      <c r="DLS108" s="81"/>
      <c r="DLT108" s="81"/>
      <c r="DLU108" s="81"/>
      <c r="DLV108" s="81"/>
      <c r="DLW108" s="81"/>
      <c r="DLX108" s="81"/>
      <c r="DLY108" s="81"/>
      <c r="DLZ108" s="81"/>
      <c r="DMA108" s="81"/>
      <c r="DMB108" s="81"/>
      <c r="DMC108" s="81"/>
      <c r="DMD108" s="81"/>
      <c r="DME108" s="81"/>
      <c r="DMF108" s="81"/>
      <c r="DMG108" s="81"/>
      <c r="DMH108" s="81"/>
      <c r="DMI108" s="81"/>
      <c r="DMJ108" s="81"/>
      <c r="DMK108" s="81"/>
      <c r="DML108" s="81"/>
      <c r="DMM108" s="81"/>
      <c r="DMN108" s="81"/>
      <c r="DMO108" s="81"/>
      <c r="DMP108" s="81"/>
      <c r="DMQ108" s="81"/>
      <c r="DMR108" s="81"/>
      <c r="DMS108" s="81"/>
      <c r="DMT108" s="81"/>
      <c r="DMU108" s="81"/>
      <c r="DMV108" s="81"/>
      <c r="DMW108" s="81"/>
      <c r="DMX108" s="81"/>
      <c r="DMY108" s="81"/>
      <c r="DMZ108" s="81"/>
      <c r="DNA108" s="81"/>
      <c r="DNB108" s="81"/>
      <c r="DNC108" s="81"/>
      <c r="DND108" s="81"/>
      <c r="DNE108" s="81"/>
      <c r="DNF108" s="81"/>
      <c r="DNG108" s="81"/>
      <c r="DNH108" s="81"/>
      <c r="DNI108" s="81"/>
      <c r="DNJ108" s="81"/>
      <c r="DNK108" s="81"/>
      <c r="DNL108" s="81"/>
      <c r="DNM108" s="81"/>
      <c r="DNN108" s="81"/>
      <c r="DNO108" s="81"/>
      <c r="DNP108" s="81"/>
      <c r="DNQ108" s="81"/>
      <c r="DNR108" s="81"/>
      <c r="DNS108" s="81"/>
      <c r="DNT108" s="81"/>
      <c r="DNU108" s="81"/>
      <c r="DNV108" s="81"/>
      <c r="DNW108" s="81"/>
      <c r="DNX108" s="81"/>
      <c r="DNY108" s="81"/>
      <c r="DNZ108" s="81"/>
      <c r="DOA108" s="81"/>
      <c r="DOB108" s="81"/>
      <c r="DOC108" s="81"/>
      <c r="DOD108" s="81"/>
      <c r="DOE108" s="81"/>
      <c r="DOF108" s="81"/>
      <c r="DOG108" s="81"/>
      <c r="DOH108" s="81"/>
      <c r="DOI108" s="81"/>
      <c r="DOJ108" s="81"/>
      <c r="DOK108" s="81"/>
      <c r="DOL108" s="81"/>
      <c r="DOM108" s="81"/>
      <c r="DON108" s="81"/>
      <c r="DOO108" s="81"/>
      <c r="DOP108" s="81"/>
      <c r="DOQ108" s="81"/>
      <c r="DOR108" s="81"/>
      <c r="DOS108" s="81"/>
      <c r="DOT108" s="81"/>
      <c r="DOU108" s="81"/>
      <c r="DOV108" s="81"/>
      <c r="DOW108" s="81"/>
      <c r="DOX108" s="81"/>
      <c r="DOY108" s="81"/>
      <c r="DOZ108" s="81"/>
      <c r="DPA108" s="81"/>
      <c r="DPB108" s="81"/>
      <c r="DPC108" s="81"/>
      <c r="DPD108" s="81"/>
      <c r="DPE108" s="81"/>
      <c r="DPF108" s="81"/>
      <c r="DPG108" s="81"/>
      <c r="DPH108" s="81"/>
      <c r="DPI108" s="81"/>
      <c r="DPJ108" s="81"/>
      <c r="DPK108" s="81"/>
      <c r="DPL108" s="81"/>
      <c r="DPM108" s="81"/>
      <c r="DPN108" s="81"/>
      <c r="DPO108" s="81"/>
      <c r="DPP108" s="81"/>
      <c r="DPQ108" s="81"/>
      <c r="DPR108" s="81"/>
      <c r="DPS108" s="81"/>
      <c r="DPT108" s="81"/>
      <c r="DPU108" s="81"/>
      <c r="DPV108" s="81"/>
      <c r="DPW108" s="81"/>
      <c r="DPX108" s="81"/>
      <c r="DPY108" s="81"/>
      <c r="DPZ108" s="81"/>
      <c r="DQA108" s="81"/>
      <c r="DQB108" s="81"/>
      <c r="DQC108" s="81"/>
      <c r="DQD108" s="81"/>
      <c r="DQE108" s="81"/>
      <c r="DQF108" s="81"/>
      <c r="DQG108" s="81"/>
      <c r="DQH108" s="81"/>
      <c r="DQI108" s="81"/>
      <c r="DQJ108" s="81"/>
      <c r="DQK108" s="81"/>
      <c r="DQL108" s="81"/>
      <c r="DQM108" s="81"/>
      <c r="DQN108" s="81"/>
      <c r="DQO108" s="81"/>
      <c r="DQP108" s="81"/>
      <c r="DQQ108" s="81"/>
      <c r="DQR108" s="81"/>
      <c r="DQS108" s="81"/>
      <c r="DQT108" s="81"/>
      <c r="DQU108" s="81"/>
      <c r="DQV108" s="81"/>
      <c r="DQW108" s="81"/>
      <c r="DQX108" s="81"/>
      <c r="DQY108" s="81"/>
      <c r="DQZ108" s="81"/>
      <c r="DRA108" s="81"/>
      <c r="DRB108" s="81"/>
      <c r="DRC108" s="81"/>
      <c r="DRD108" s="81"/>
      <c r="DRE108" s="81"/>
      <c r="DRF108" s="81"/>
      <c r="DRG108" s="81"/>
      <c r="DRH108" s="81"/>
      <c r="DRI108" s="81"/>
      <c r="DRJ108" s="81"/>
      <c r="DRK108" s="81"/>
      <c r="DRL108" s="81"/>
      <c r="DRM108" s="81"/>
      <c r="DRN108" s="81"/>
      <c r="DRO108" s="81"/>
      <c r="DRP108" s="81"/>
      <c r="DRQ108" s="81"/>
      <c r="DRR108" s="81"/>
      <c r="DRS108" s="81"/>
      <c r="DRT108" s="81"/>
      <c r="DRU108" s="81"/>
      <c r="DRV108" s="81"/>
      <c r="DRW108" s="81"/>
      <c r="DRX108" s="81"/>
      <c r="DRY108" s="81"/>
      <c r="DRZ108" s="81"/>
      <c r="DSA108" s="81"/>
      <c r="DSB108" s="81"/>
      <c r="DSC108" s="81"/>
      <c r="DSD108" s="81"/>
      <c r="DSE108" s="81"/>
      <c r="DSF108" s="81"/>
      <c r="DSG108" s="81"/>
      <c r="DSH108" s="81"/>
      <c r="DSI108" s="81"/>
      <c r="DSJ108" s="81"/>
      <c r="DSK108" s="81"/>
      <c r="DSL108" s="81"/>
      <c r="DSM108" s="81"/>
      <c r="DSN108" s="81"/>
      <c r="DSO108" s="81"/>
      <c r="DSP108" s="81"/>
      <c r="DSQ108" s="81"/>
      <c r="DSR108" s="81"/>
      <c r="DSS108" s="81"/>
      <c r="DST108" s="81"/>
      <c r="DSU108" s="81"/>
      <c r="DSV108" s="81"/>
      <c r="DSW108" s="81"/>
      <c r="DSX108" s="81"/>
      <c r="DSY108" s="81"/>
      <c r="DSZ108" s="81"/>
      <c r="DTA108" s="81"/>
      <c r="DTB108" s="81"/>
      <c r="DTC108" s="81"/>
      <c r="DTD108" s="81"/>
      <c r="DTE108" s="81"/>
      <c r="DTF108" s="81"/>
      <c r="DTG108" s="81"/>
      <c r="DTH108" s="81"/>
      <c r="DTI108" s="81"/>
      <c r="DTJ108" s="81"/>
      <c r="DTK108" s="81"/>
      <c r="DTL108" s="81"/>
      <c r="DTM108" s="81"/>
      <c r="DTN108" s="81"/>
      <c r="DTO108" s="81"/>
      <c r="DTP108" s="81"/>
      <c r="DTQ108" s="81"/>
      <c r="DTR108" s="81"/>
      <c r="DTS108" s="81"/>
      <c r="DTT108" s="81"/>
      <c r="DTU108" s="81"/>
      <c r="DTV108" s="81"/>
      <c r="DTW108" s="81"/>
      <c r="DTX108" s="81"/>
      <c r="DTY108" s="81"/>
      <c r="DTZ108" s="81"/>
      <c r="DUA108" s="81"/>
      <c r="DUB108" s="81"/>
      <c r="DUC108" s="81"/>
      <c r="DUD108" s="81"/>
      <c r="DUE108" s="81"/>
      <c r="DUF108" s="81"/>
      <c r="DUG108" s="81"/>
      <c r="DUH108" s="81"/>
      <c r="DUI108" s="81"/>
      <c r="DUJ108" s="81"/>
      <c r="DUK108" s="81"/>
      <c r="DUL108" s="81"/>
      <c r="DUM108" s="81"/>
      <c r="DUN108" s="81"/>
      <c r="DUO108" s="81"/>
      <c r="DUP108" s="81"/>
      <c r="DUQ108" s="81"/>
      <c r="DUR108" s="81"/>
      <c r="DUS108" s="81"/>
      <c r="DUT108" s="81"/>
      <c r="DUU108" s="81"/>
      <c r="DUV108" s="81"/>
      <c r="DUW108" s="81"/>
      <c r="DUX108" s="81"/>
      <c r="DUY108" s="81"/>
      <c r="DUZ108" s="81"/>
      <c r="DVA108" s="81"/>
      <c r="DVB108" s="81"/>
      <c r="DVC108" s="81"/>
      <c r="DVD108" s="81"/>
      <c r="DVE108" s="81"/>
      <c r="DVF108" s="81"/>
      <c r="DVG108" s="81"/>
      <c r="DVH108" s="81"/>
      <c r="DVI108" s="81"/>
      <c r="DVJ108" s="81"/>
      <c r="DVK108" s="81"/>
      <c r="DVL108" s="81"/>
      <c r="DVM108" s="81"/>
      <c r="DVN108" s="81"/>
      <c r="DVO108" s="81"/>
      <c r="DVP108" s="81"/>
      <c r="DVQ108" s="81"/>
      <c r="DVR108" s="81"/>
      <c r="DVS108" s="81"/>
      <c r="DVT108" s="81"/>
      <c r="DVU108" s="81"/>
      <c r="DVV108" s="81"/>
      <c r="DVW108" s="81"/>
      <c r="DVX108" s="81"/>
      <c r="DVY108" s="81"/>
      <c r="DVZ108" s="81"/>
      <c r="DWA108" s="81"/>
      <c r="DWB108" s="81"/>
      <c r="DWC108" s="81"/>
      <c r="DWD108" s="81"/>
      <c r="DWE108" s="81"/>
      <c r="DWF108" s="81"/>
      <c r="DWG108" s="81"/>
      <c r="DWH108" s="81"/>
      <c r="DWI108" s="81"/>
      <c r="DWJ108" s="81"/>
      <c r="DWK108" s="81"/>
      <c r="DWL108" s="81"/>
      <c r="DWM108" s="81"/>
      <c r="DWN108" s="81"/>
      <c r="DWO108" s="81"/>
      <c r="DWP108" s="81"/>
      <c r="DWQ108" s="81"/>
      <c r="DWR108" s="81"/>
      <c r="DWS108" s="81"/>
      <c r="DWT108" s="81"/>
      <c r="DWU108" s="81"/>
      <c r="DWV108" s="81"/>
      <c r="DWW108" s="81"/>
      <c r="DWX108" s="81"/>
      <c r="DWY108" s="81"/>
      <c r="DWZ108" s="81"/>
      <c r="DXA108" s="81"/>
      <c r="DXB108" s="81"/>
      <c r="DXC108" s="81"/>
      <c r="DXD108" s="81"/>
      <c r="DXE108" s="81"/>
      <c r="DXF108" s="81"/>
      <c r="DXG108" s="81"/>
      <c r="DXH108" s="81"/>
      <c r="DXI108" s="81"/>
      <c r="DXJ108" s="81"/>
      <c r="DXK108" s="81"/>
      <c r="DXL108" s="81"/>
      <c r="DXM108" s="81"/>
      <c r="DXN108" s="81"/>
      <c r="DXO108" s="81"/>
      <c r="DXP108" s="81"/>
      <c r="DXQ108" s="81"/>
      <c r="DXR108" s="81"/>
      <c r="DXS108" s="81"/>
      <c r="DXT108" s="81"/>
      <c r="DXU108" s="81"/>
      <c r="DXV108" s="81"/>
      <c r="DXW108" s="81"/>
      <c r="DXX108" s="81"/>
      <c r="DXY108" s="81"/>
      <c r="DXZ108" s="81"/>
      <c r="DYA108" s="81"/>
      <c r="DYB108" s="81"/>
      <c r="DYC108" s="81"/>
      <c r="DYD108" s="81"/>
      <c r="DYE108" s="81"/>
      <c r="DYF108" s="81"/>
      <c r="DYG108" s="81"/>
      <c r="DYH108" s="81"/>
      <c r="DYI108" s="81"/>
      <c r="DYJ108" s="81"/>
      <c r="DYK108" s="81"/>
      <c r="DYL108" s="81"/>
      <c r="DYM108" s="81"/>
      <c r="DYN108" s="81"/>
      <c r="DYO108" s="81"/>
      <c r="DYP108" s="81"/>
      <c r="DYQ108" s="81"/>
      <c r="DYR108" s="81"/>
      <c r="DYS108" s="81"/>
      <c r="DYT108" s="81"/>
      <c r="DYU108" s="81"/>
      <c r="DYV108" s="81"/>
      <c r="DYW108" s="81"/>
      <c r="DYX108" s="81"/>
      <c r="DYY108" s="81"/>
      <c r="DYZ108" s="81"/>
      <c r="DZA108" s="81"/>
      <c r="DZB108" s="81"/>
      <c r="DZC108" s="81"/>
      <c r="DZD108" s="81"/>
      <c r="DZE108" s="81"/>
      <c r="DZF108" s="81"/>
      <c r="DZG108" s="81"/>
      <c r="DZH108" s="81"/>
      <c r="DZI108" s="81"/>
      <c r="DZJ108" s="81"/>
      <c r="DZK108" s="81"/>
      <c r="DZL108" s="81"/>
      <c r="DZM108" s="81"/>
      <c r="DZN108" s="81"/>
      <c r="DZO108" s="81"/>
      <c r="DZP108" s="81"/>
      <c r="DZQ108" s="81"/>
      <c r="DZR108" s="81"/>
      <c r="DZS108" s="81"/>
      <c r="DZT108" s="81"/>
      <c r="DZU108" s="81"/>
      <c r="DZV108" s="81"/>
      <c r="DZW108" s="81"/>
      <c r="DZX108" s="81"/>
      <c r="DZY108" s="81"/>
      <c r="DZZ108" s="81"/>
      <c r="EAA108" s="81"/>
      <c r="EAB108" s="81"/>
      <c r="EAC108" s="81"/>
      <c r="EAD108" s="81"/>
      <c r="EAE108" s="81"/>
      <c r="EAF108" s="81"/>
      <c r="EAG108" s="81"/>
      <c r="EAH108" s="81"/>
      <c r="EAI108" s="81"/>
      <c r="EAJ108" s="81"/>
      <c r="EAK108" s="81"/>
      <c r="EAL108" s="81"/>
      <c r="EAM108" s="81"/>
      <c r="EAN108" s="81"/>
      <c r="EAO108" s="81"/>
      <c r="EAP108" s="81"/>
      <c r="EAQ108" s="81"/>
      <c r="EAR108" s="81"/>
      <c r="EAS108" s="81"/>
      <c r="EAT108" s="81"/>
      <c r="EAU108" s="81"/>
      <c r="EAV108" s="81"/>
      <c r="EAW108" s="81"/>
      <c r="EAX108" s="81"/>
      <c r="EAY108" s="81"/>
      <c r="EAZ108" s="81"/>
      <c r="EBA108" s="81"/>
      <c r="EBB108" s="81"/>
      <c r="EBC108" s="81"/>
      <c r="EBD108" s="81"/>
      <c r="EBE108" s="81"/>
      <c r="EBF108" s="81"/>
      <c r="EBG108" s="81"/>
      <c r="EBH108" s="81"/>
      <c r="EBI108" s="81"/>
      <c r="EBJ108" s="81"/>
      <c r="EBK108" s="81"/>
      <c r="EBL108" s="81"/>
      <c r="EBM108" s="81"/>
      <c r="EBN108" s="81"/>
      <c r="EBO108" s="81"/>
      <c r="EBP108" s="81"/>
      <c r="EBQ108" s="81"/>
      <c r="EBR108" s="81"/>
      <c r="EBS108" s="81"/>
      <c r="EBT108" s="81"/>
      <c r="EBU108" s="81"/>
      <c r="EBV108" s="81"/>
      <c r="EBW108" s="81"/>
      <c r="EBX108" s="81"/>
      <c r="EBY108" s="81"/>
      <c r="EBZ108" s="81"/>
      <c r="ECA108" s="81"/>
      <c r="ECB108" s="81"/>
      <c r="ECC108" s="81"/>
      <c r="ECD108" s="81"/>
      <c r="ECE108" s="81"/>
      <c r="ECF108" s="81"/>
      <c r="ECG108" s="81"/>
      <c r="ECH108" s="81"/>
      <c r="ECI108" s="81"/>
      <c r="ECJ108" s="81"/>
      <c r="ECK108" s="81"/>
      <c r="ECL108" s="81"/>
      <c r="ECM108" s="81"/>
      <c r="ECN108" s="81"/>
      <c r="ECO108" s="81"/>
      <c r="ECP108" s="81"/>
      <c r="ECQ108" s="81"/>
      <c r="ECR108" s="81"/>
      <c r="ECS108" s="81"/>
      <c r="ECT108" s="81"/>
      <c r="ECU108" s="81"/>
      <c r="ECV108" s="81"/>
      <c r="ECW108" s="81"/>
      <c r="ECX108" s="81"/>
      <c r="ECY108" s="81"/>
      <c r="ECZ108" s="81"/>
      <c r="EDA108" s="81"/>
      <c r="EDB108" s="81"/>
      <c r="EDC108" s="81"/>
      <c r="EDD108" s="81"/>
      <c r="EDE108" s="81"/>
      <c r="EDF108" s="81"/>
      <c r="EDG108" s="81"/>
      <c r="EDH108" s="81"/>
      <c r="EDI108" s="81"/>
      <c r="EDJ108" s="81"/>
      <c r="EDK108" s="81"/>
      <c r="EDL108" s="81"/>
      <c r="EDM108" s="81"/>
      <c r="EDN108" s="81"/>
      <c r="EDO108" s="81"/>
      <c r="EDP108" s="81"/>
      <c r="EDQ108" s="81"/>
      <c r="EDR108" s="81"/>
      <c r="EDS108" s="81"/>
      <c r="EDT108" s="81"/>
      <c r="EDU108" s="81"/>
      <c r="EDV108" s="81"/>
      <c r="EDW108" s="81"/>
      <c r="EDX108" s="81"/>
      <c r="EDY108" s="81"/>
      <c r="EDZ108" s="81"/>
      <c r="EEA108" s="81"/>
      <c r="EEB108" s="81"/>
      <c r="EEC108" s="81"/>
      <c r="EED108" s="81"/>
      <c r="EEE108" s="81"/>
      <c r="EEF108" s="81"/>
      <c r="EEG108" s="81"/>
      <c r="EEH108" s="81"/>
      <c r="EEI108" s="81"/>
      <c r="EEJ108" s="81"/>
      <c r="EEK108" s="81"/>
      <c r="EEL108" s="81"/>
      <c r="EEM108" s="81"/>
      <c r="EEN108" s="81"/>
      <c r="EEO108" s="81"/>
      <c r="EEP108" s="81"/>
      <c r="EEQ108" s="81"/>
      <c r="EER108" s="81"/>
      <c r="EES108" s="81"/>
      <c r="EET108" s="81"/>
      <c r="EEU108" s="81"/>
      <c r="EEV108" s="81"/>
      <c r="EEW108" s="81"/>
      <c r="EEX108" s="81"/>
      <c r="EEY108" s="81"/>
      <c r="EEZ108" s="81"/>
      <c r="EFA108" s="81"/>
      <c r="EFB108" s="81"/>
      <c r="EFC108" s="81"/>
      <c r="EFD108" s="81"/>
      <c r="EFE108" s="81"/>
      <c r="EFF108" s="81"/>
      <c r="EFG108" s="81"/>
      <c r="EFH108" s="81"/>
      <c r="EFI108" s="81"/>
      <c r="EFJ108" s="81"/>
      <c r="EFK108" s="81"/>
      <c r="EFL108" s="81"/>
      <c r="EFM108" s="81"/>
      <c r="EFN108" s="81"/>
      <c r="EFO108" s="81"/>
      <c r="EFP108" s="81"/>
      <c r="EFQ108" s="81"/>
      <c r="EFR108" s="81"/>
      <c r="EFS108" s="81"/>
      <c r="EFT108" s="81"/>
      <c r="EFU108" s="81"/>
      <c r="EFV108" s="81"/>
      <c r="EFW108" s="81"/>
      <c r="EFX108" s="81"/>
      <c r="EFY108" s="81"/>
      <c r="EFZ108" s="81"/>
      <c r="EGA108" s="81"/>
      <c r="EGB108" s="81"/>
      <c r="EGC108" s="81"/>
      <c r="EGD108" s="81"/>
      <c r="EGE108" s="81"/>
      <c r="EGF108" s="81"/>
      <c r="EGG108" s="81"/>
      <c r="EGH108" s="81"/>
      <c r="EGI108" s="81"/>
      <c r="EGJ108" s="81"/>
      <c r="EGK108" s="81"/>
      <c r="EGL108" s="81"/>
      <c r="EGM108" s="81"/>
      <c r="EGN108" s="81"/>
      <c r="EGO108" s="81"/>
      <c r="EGP108" s="81"/>
      <c r="EGQ108" s="81"/>
      <c r="EGR108" s="81"/>
      <c r="EGS108" s="81"/>
      <c r="EGT108" s="81"/>
      <c r="EGU108" s="81"/>
      <c r="EGV108" s="81"/>
      <c r="EGW108" s="81"/>
      <c r="EGX108" s="81"/>
      <c r="EGY108" s="81"/>
      <c r="EGZ108" s="81"/>
      <c r="EHA108" s="81"/>
      <c r="EHB108" s="81"/>
      <c r="EHC108" s="81"/>
      <c r="EHD108" s="81"/>
      <c r="EHE108" s="81"/>
      <c r="EHF108" s="81"/>
      <c r="EHG108" s="81"/>
      <c r="EHH108" s="81"/>
      <c r="EHI108" s="81"/>
      <c r="EHJ108" s="81"/>
      <c r="EHK108" s="81"/>
      <c r="EHL108" s="81"/>
      <c r="EHM108" s="81"/>
      <c r="EHN108" s="81"/>
      <c r="EHO108" s="81"/>
      <c r="EHP108" s="81"/>
      <c r="EHQ108" s="81"/>
      <c r="EHR108" s="81"/>
      <c r="EHS108" s="81"/>
      <c r="EHT108" s="81"/>
      <c r="EHU108" s="81"/>
      <c r="EHV108" s="81"/>
      <c r="EHW108" s="81"/>
      <c r="EHX108" s="81"/>
      <c r="EHY108" s="81"/>
      <c r="EHZ108" s="81"/>
      <c r="EIA108" s="81"/>
      <c r="EIB108" s="81"/>
      <c r="EIC108" s="81"/>
      <c r="EID108" s="81"/>
      <c r="EIE108" s="81"/>
      <c r="EIF108" s="81"/>
      <c r="EIG108" s="81"/>
      <c r="EIH108" s="81"/>
      <c r="EII108" s="81"/>
      <c r="EIJ108" s="81"/>
      <c r="EIK108" s="81"/>
      <c r="EIL108" s="81"/>
      <c r="EIM108" s="81"/>
      <c r="EIN108" s="81"/>
      <c r="EIO108" s="81"/>
      <c r="EIP108" s="81"/>
      <c r="EIQ108" s="81"/>
      <c r="EIR108" s="81"/>
      <c r="EIS108" s="81"/>
      <c r="EIT108" s="81"/>
      <c r="EIU108" s="81"/>
      <c r="EIV108" s="81"/>
      <c r="EIW108" s="81"/>
      <c r="EIX108" s="81"/>
      <c r="EIY108" s="81"/>
      <c r="EIZ108" s="81"/>
      <c r="EJA108" s="81"/>
      <c r="EJB108" s="81"/>
      <c r="EJC108" s="81"/>
      <c r="EJD108" s="81"/>
      <c r="EJE108" s="81"/>
      <c r="EJF108" s="81"/>
      <c r="EJG108" s="81"/>
      <c r="EJH108" s="81"/>
      <c r="EJI108" s="81"/>
      <c r="EJJ108" s="81"/>
      <c r="EJK108" s="81"/>
      <c r="EJL108" s="81"/>
      <c r="EJM108" s="81"/>
      <c r="EJN108" s="81"/>
      <c r="EJO108" s="81"/>
      <c r="EJP108" s="81"/>
      <c r="EJQ108" s="81"/>
      <c r="EJR108" s="81"/>
      <c r="EJS108" s="81"/>
      <c r="EJT108" s="81"/>
      <c r="EJU108" s="81"/>
      <c r="EJV108" s="81"/>
      <c r="EJW108" s="81"/>
      <c r="EJX108" s="81"/>
      <c r="EJY108" s="81"/>
      <c r="EJZ108" s="81"/>
      <c r="EKA108" s="81"/>
      <c r="EKB108" s="81"/>
      <c r="EKC108" s="81"/>
      <c r="EKD108" s="81"/>
      <c r="EKE108" s="81"/>
      <c r="EKF108" s="81"/>
      <c r="EKG108" s="81"/>
      <c r="EKH108" s="81"/>
      <c r="EKI108" s="81"/>
      <c r="EKJ108" s="81"/>
      <c r="EKK108" s="81"/>
      <c r="EKL108" s="81"/>
      <c r="EKM108" s="81"/>
      <c r="EKN108" s="81"/>
      <c r="EKO108" s="81"/>
      <c r="EKP108" s="81"/>
      <c r="EKQ108" s="81"/>
      <c r="EKR108" s="81"/>
      <c r="EKS108" s="81"/>
      <c r="EKT108" s="81"/>
      <c r="EKU108" s="81"/>
      <c r="EKV108" s="81"/>
      <c r="EKW108" s="81"/>
      <c r="EKX108" s="81"/>
      <c r="EKY108" s="81"/>
      <c r="EKZ108" s="81"/>
      <c r="ELA108" s="81"/>
      <c r="ELB108" s="81"/>
      <c r="ELC108" s="81"/>
      <c r="ELD108" s="81"/>
      <c r="ELE108" s="81"/>
      <c r="ELF108" s="81"/>
      <c r="ELG108" s="81"/>
      <c r="ELH108" s="81"/>
      <c r="ELI108" s="81"/>
      <c r="ELJ108" s="81"/>
      <c r="ELK108" s="81"/>
      <c r="ELL108" s="81"/>
      <c r="ELM108" s="81"/>
      <c r="ELN108" s="81"/>
      <c r="ELO108" s="81"/>
      <c r="ELP108" s="81"/>
      <c r="ELQ108" s="81"/>
      <c r="ELR108" s="81"/>
      <c r="ELS108" s="81"/>
      <c r="ELT108" s="81"/>
      <c r="ELU108" s="81"/>
      <c r="ELV108" s="81"/>
      <c r="ELW108" s="81"/>
      <c r="ELX108" s="81"/>
      <c r="ELY108" s="81"/>
      <c r="ELZ108" s="81"/>
      <c r="EMA108" s="81"/>
      <c r="EMB108" s="81"/>
      <c r="EMC108" s="81"/>
      <c r="EMD108" s="81"/>
      <c r="EME108" s="81"/>
      <c r="EMF108" s="81"/>
      <c r="EMG108" s="81"/>
      <c r="EMH108" s="81"/>
      <c r="EMI108" s="81"/>
      <c r="EMJ108" s="81"/>
      <c r="EMK108" s="81"/>
      <c r="EML108" s="81"/>
      <c r="EMM108" s="81"/>
      <c r="EMN108" s="81"/>
      <c r="EMO108" s="81"/>
      <c r="EMP108" s="81"/>
      <c r="EMQ108" s="81"/>
      <c r="EMR108" s="81"/>
      <c r="EMS108" s="81"/>
      <c r="EMT108" s="81"/>
      <c r="EMU108" s="81"/>
      <c r="EMV108" s="81"/>
      <c r="EMW108" s="81"/>
      <c r="EMX108" s="81"/>
      <c r="EMY108" s="81"/>
      <c r="EMZ108" s="81"/>
      <c r="ENA108" s="81"/>
      <c r="ENB108" s="81"/>
      <c r="ENC108" s="81"/>
      <c r="END108" s="81"/>
      <c r="ENE108" s="81"/>
      <c r="ENF108" s="81"/>
      <c r="ENG108" s="81"/>
      <c r="ENH108" s="81"/>
      <c r="ENI108" s="81"/>
      <c r="ENJ108" s="81"/>
      <c r="ENK108" s="81"/>
      <c r="ENL108" s="81"/>
      <c r="ENM108" s="81"/>
      <c r="ENN108" s="81"/>
      <c r="ENO108" s="81"/>
      <c r="ENP108" s="81"/>
      <c r="ENQ108" s="81"/>
      <c r="ENR108" s="81"/>
      <c r="ENS108" s="81"/>
      <c r="ENT108" s="81"/>
      <c r="ENU108" s="81"/>
      <c r="ENV108" s="81"/>
      <c r="ENW108" s="81"/>
      <c r="ENX108" s="81"/>
      <c r="ENY108" s="81"/>
      <c r="ENZ108" s="81"/>
      <c r="EOA108" s="81"/>
      <c r="EOB108" s="81"/>
      <c r="EOC108" s="81"/>
      <c r="EOD108" s="81"/>
      <c r="EOE108" s="81"/>
      <c r="EOF108" s="81"/>
      <c r="EOG108" s="81"/>
      <c r="EOH108" s="81"/>
      <c r="EOI108" s="81"/>
      <c r="EOJ108" s="81"/>
      <c r="EOK108" s="81"/>
      <c r="EOL108" s="81"/>
      <c r="EOM108" s="81"/>
      <c r="EON108" s="81"/>
      <c r="EOO108" s="81"/>
      <c r="EOP108" s="81"/>
      <c r="EOQ108" s="81"/>
      <c r="EOR108" s="81"/>
      <c r="EOS108" s="81"/>
      <c r="EOT108" s="81"/>
      <c r="EOU108" s="81"/>
      <c r="EOV108" s="81"/>
      <c r="EOW108" s="81"/>
      <c r="EOX108" s="81"/>
      <c r="EOY108" s="81"/>
      <c r="EOZ108" s="81"/>
      <c r="EPA108" s="81"/>
      <c r="EPB108" s="81"/>
      <c r="EPC108" s="81"/>
      <c r="EPD108" s="81"/>
      <c r="EPE108" s="81"/>
      <c r="EPF108" s="81"/>
      <c r="EPG108" s="81"/>
      <c r="EPH108" s="81"/>
      <c r="EPI108" s="81"/>
      <c r="EPJ108" s="81"/>
      <c r="EPK108" s="81"/>
      <c r="EPL108" s="81"/>
      <c r="EPM108" s="81"/>
      <c r="EPN108" s="81"/>
      <c r="EPO108" s="81"/>
      <c r="EPP108" s="81"/>
      <c r="EPQ108" s="81"/>
      <c r="EPR108" s="81"/>
      <c r="EPS108" s="81"/>
      <c r="EPT108" s="81"/>
      <c r="EPU108" s="81"/>
      <c r="EPV108" s="81"/>
      <c r="EPW108" s="81"/>
      <c r="EPX108" s="81"/>
      <c r="EPY108" s="81"/>
      <c r="EPZ108" s="81"/>
      <c r="EQA108" s="81"/>
      <c r="EQB108" s="81"/>
      <c r="EQC108" s="81"/>
      <c r="EQD108" s="81"/>
      <c r="EQE108" s="81"/>
      <c r="EQF108" s="81"/>
      <c r="EQG108" s="81"/>
      <c r="EQH108" s="81"/>
      <c r="EQI108" s="81"/>
      <c r="EQJ108" s="81"/>
      <c r="EQK108" s="81"/>
      <c r="EQL108" s="81"/>
      <c r="EQM108" s="81"/>
      <c r="EQN108" s="81"/>
      <c r="EQO108" s="81"/>
      <c r="EQP108" s="81"/>
      <c r="EQQ108" s="81"/>
      <c r="EQR108" s="81"/>
      <c r="EQS108" s="81"/>
      <c r="EQT108" s="81"/>
      <c r="EQU108" s="81"/>
      <c r="EQV108" s="81"/>
      <c r="EQW108" s="81"/>
      <c r="EQX108" s="81"/>
      <c r="EQY108" s="81"/>
      <c r="EQZ108" s="81"/>
      <c r="ERA108" s="81"/>
      <c r="ERB108" s="81"/>
      <c r="ERC108" s="81"/>
      <c r="ERD108" s="81"/>
      <c r="ERE108" s="81"/>
      <c r="ERF108" s="81"/>
      <c r="ERG108" s="81"/>
      <c r="ERH108" s="81"/>
      <c r="ERI108" s="81"/>
      <c r="ERJ108" s="81"/>
      <c r="ERK108" s="81"/>
      <c r="ERL108" s="81"/>
      <c r="ERM108" s="81"/>
      <c r="ERN108" s="81"/>
      <c r="ERO108" s="81"/>
      <c r="ERP108" s="81"/>
      <c r="ERQ108" s="81"/>
      <c r="ERR108" s="81"/>
      <c r="ERS108" s="81"/>
      <c r="ERT108" s="81"/>
      <c r="ERU108" s="81"/>
      <c r="ERV108" s="81"/>
      <c r="ERW108" s="81"/>
      <c r="ERX108" s="81"/>
      <c r="ERY108" s="81"/>
      <c r="ERZ108" s="81"/>
      <c r="ESA108" s="81"/>
      <c r="ESB108" s="81"/>
      <c r="ESC108" s="81"/>
      <c r="ESD108" s="81"/>
      <c r="ESE108" s="81"/>
      <c r="ESF108" s="81"/>
      <c r="ESG108" s="81"/>
      <c r="ESH108" s="81"/>
      <c r="ESI108" s="81"/>
      <c r="ESJ108" s="81"/>
      <c r="ESK108" s="81"/>
      <c r="ESL108" s="81"/>
      <c r="ESM108" s="81"/>
      <c r="ESN108" s="81"/>
      <c r="ESO108" s="81"/>
      <c r="ESP108" s="81"/>
      <c r="ESQ108" s="81"/>
      <c r="ESR108" s="81"/>
      <c r="ESS108" s="81"/>
      <c r="EST108" s="81"/>
      <c r="ESU108" s="81"/>
      <c r="ESV108" s="81"/>
      <c r="ESW108" s="81"/>
      <c r="ESX108" s="81"/>
      <c r="ESY108" s="81"/>
      <c r="ESZ108" s="81"/>
      <c r="ETA108" s="81"/>
      <c r="ETB108" s="81"/>
      <c r="ETC108" s="81"/>
      <c r="ETD108" s="81"/>
      <c r="ETE108" s="81"/>
      <c r="ETF108" s="81"/>
      <c r="ETG108" s="81"/>
      <c r="ETH108" s="81"/>
      <c r="ETI108" s="81"/>
      <c r="ETJ108" s="81"/>
      <c r="ETK108" s="81"/>
      <c r="ETL108" s="81"/>
      <c r="ETM108" s="81"/>
      <c r="ETN108" s="81"/>
      <c r="ETO108" s="81"/>
      <c r="ETP108" s="81"/>
      <c r="ETQ108" s="81"/>
      <c r="ETR108" s="81"/>
      <c r="ETS108" s="81"/>
      <c r="ETT108" s="81"/>
      <c r="ETU108" s="81"/>
      <c r="ETV108" s="81"/>
      <c r="ETW108" s="81"/>
      <c r="ETX108" s="81"/>
      <c r="ETY108" s="81"/>
      <c r="ETZ108" s="81"/>
      <c r="EUA108" s="81"/>
      <c r="EUB108" s="81"/>
      <c r="EUC108" s="81"/>
      <c r="EUD108" s="81"/>
      <c r="EUE108" s="81"/>
      <c r="EUF108" s="81"/>
      <c r="EUG108" s="81"/>
      <c r="EUH108" s="81"/>
      <c r="EUI108" s="81"/>
      <c r="EUJ108" s="81"/>
      <c r="EUK108" s="81"/>
      <c r="EUL108" s="81"/>
      <c r="EUM108" s="81"/>
      <c r="EUN108" s="81"/>
      <c r="EUO108" s="81"/>
      <c r="EUP108" s="81"/>
      <c r="EUQ108" s="81"/>
      <c r="EUR108" s="81"/>
      <c r="EUS108" s="81"/>
      <c r="EUT108" s="81"/>
      <c r="EUU108" s="81"/>
      <c r="EUV108" s="81"/>
      <c r="EUW108" s="81"/>
      <c r="EUX108" s="81"/>
      <c r="EUY108" s="81"/>
      <c r="EUZ108" s="81"/>
      <c r="EVA108" s="81"/>
      <c r="EVB108" s="81"/>
      <c r="EVC108" s="81"/>
      <c r="EVD108" s="81"/>
      <c r="EVE108" s="81"/>
      <c r="EVF108" s="81"/>
      <c r="EVG108" s="81"/>
      <c r="EVH108" s="81"/>
      <c r="EVI108" s="81"/>
      <c r="EVJ108" s="81"/>
      <c r="EVK108" s="81"/>
      <c r="EVL108" s="81"/>
      <c r="EVM108" s="81"/>
      <c r="EVN108" s="81"/>
      <c r="EVO108" s="81"/>
      <c r="EVP108" s="81"/>
      <c r="EVQ108" s="81"/>
      <c r="EVR108" s="81"/>
      <c r="EVS108" s="81"/>
      <c r="EVT108" s="81"/>
      <c r="EVU108" s="81"/>
      <c r="EVV108" s="81"/>
      <c r="EVW108" s="81"/>
      <c r="EVX108" s="81"/>
      <c r="EVY108" s="81"/>
      <c r="EVZ108" s="81"/>
      <c r="EWA108" s="81"/>
      <c r="EWB108" s="81"/>
      <c r="EWC108" s="81"/>
      <c r="EWD108" s="81"/>
      <c r="EWE108" s="81"/>
      <c r="EWF108" s="81"/>
      <c r="EWG108" s="81"/>
      <c r="EWH108" s="81"/>
      <c r="EWI108" s="81"/>
      <c r="EWJ108" s="81"/>
      <c r="EWK108" s="81"/>
      <c r="EWL108" s="81"/>
      <c r="EWM108" s="81"/>
      <c r="EWN108" s="81"/>
      <c r="EWO108" s="81"/>
      <c r="EWP108" s="81"/>
      <c r="EWQ108" s="81"/>
      <c r="EWR108" s="81"/>
      <c r="EWS108" s="81"/>
      <c r="EWT108" s="81"/>
      <c r="EWU108" s="81"/>
      <c r="EWV108" s="81"/>
      <c r="EWW108" s="81"/>
      <c r="EWX108" s="81"/>
      <c r="EWY108" s="81"/>
      <c r="EWZ108" s="81"/>
      <c r="EXA108" s="81"/>
      <c r="EXB108" s="81"/>
      <c r="EXC108" s="81"/>
      <c r="EXD108" s="81"/>
      <c r="EXE108" s="81"/>
      <c r="EXF108" s="81"/>
      <c r="EXG108" s="81"/>
      <c r="EXH108" s="81"/>
      <c r="EXI108" s="81"/>
      <c r="EXJ108" s="81"/>
      <c r="EXK108" s="81"/>
      <c r="EXL108" s="81"/>
      <c r="EXM108" s="81"/>
      <c r="EXN108" s="81"/>
      <c r="EXO108" s="81"/>
      <c r="EXP108" s="81"/>
      <c r="EXQ108" s="81"/>
      <c r="EXR108" s="81"/>
      <c r="EXS108" s="81"/>
      <c r="EXT108" s="81"/>
      <c r="EXU108" s="81"/>
      <c r="EXV108" s="81"/>
      <c r="EXW108" s="81"/>
      <c r="EXX108" s="81"/>
      <c r="EXY108" s="81"/>
      <c r="EXZ108" s="81"/>
      <c r="EYA108" s="81"/>
      <c r="EYB108" s="81"/>
      <c r="EYC108" s="81"/>
      <c r="EYD108" s="81"/>
      <c r="EYE108" s="81"/>
      <c r="EYF108" s="81"/>
      <c r="EYG108" s="81"/>
      <c r="EYH108" s="81"/>
      <c r="EYI108" s="81"/>
      <c r="EYJ108" s="81"/>
      <c r="EYK108" s="81"/>
      <c r="EYL108" s="81"/>
      <c r="EYM108" s="81"/>
      <c r="EYN108" s="81"/>
      <c r="EYO108" s="81"/>
      <c r="EYP108" s="81"/>
      <c r="EYQ108" s="81"/>
      <c r="EYR108" s="81"/>
      <c r="EYS108" s="81"/>
      <c r="EYT108" s="81"/>
      <c r="EYU108" s="81"/>
      <c r="EYV108" s="81"/>
      <c r="EYW108" s="81"/>
      <c r="EYX108" s="81"/>
      <c r="EYY108" s="81"/>
      <c r="EYZ108" s="81"/>
      <c r="EZA108" s="81"/>
      <c r="EZB108" s="81"/>
      <c r="EZC108" s="81"/>
      <c r="EZD108" s="81"/>
      <c r="EZE108" s="81"/>
      <c r="EZF108" s="81"/>
      <c r="EZG108" s="81"/>
      <c r="EZH108" s="81"/>
      <c r="EZI108" s="81"/>
      <c r="EZJ108" s="81"/>
      <c r="EZK108" s="81"/>
      <c r="EZL108" s="81"/>
      <c r="EZM108" s="81"/>
      <c r="EZN108" s="81"/>
      <c r="EZO108" s="81"/>
      <c r="EZP108" s="81"/>
      <c r="EZQ108" s="81"/>
      <c r="EZR108" s="81"/>
      <c r="EZS108" s="81"/>
      <c r="EZT108" s="81"/>
      <c r="EZU108" s="81"/>
      <c r="EZV108" s="81"/>
      <c r="EZW108" s="81"/>
      <c r="EZX108" s="81"/>
      <c r="EZY108" s="81"/>
      <c r="EZZ108" s="81"/>
      <c r="FAA108" s="81"/>
      <c r="FAB108" s="81"/>
      <c r="FAC108" s="81"/>
      <c r="FAD108" s="81"/>
      <c r="FAE108" s="81"/>
      <c r="FAF108" s="81"/>
      <c r="FAG108" s="81"/>
      <c r="FAH108" s="81"/>
      <c r="FAI108" s="81"/>
      <c r="FAJ108" s="81"/>
      <c r="FAK108" s="81"/>
      <c r="FAL108" s="81"/>
      <c r="FAM108" s="81"/>
      <c r="FAN108" s="81"/>
      <c r="FAO108" s="81"/>
      <c r="FAP108" s="81"/>
      <c r="FAQ108" s="81"/>
      <c r="FAR108" s="81"/>
      <c r="FAS108" s="81"/>
      <c r="FAT108" s="81"/>
      <c r="FAU108" s="81"/>
      <c r="FAV108" s="81"/>
      <c r="FAW108" s="81"/>
      <c r="FAX108" s="81"/>
      <c r="FAY108" s="81"/>
      <c r="FAZ108" s="81"/>
      <c r="FBA108" s="81"/>
      <c r="FBB108" s="81"/>
      <c r="FBC108" s="81"/>
      <c r="FBD108" s="81"/>
      <c r="FBE108" s="81"/>
      <c r="FBF108" s="81"/>
      <c r="FBG108" s="81"/>
      <c r="FBH108" s="81"/>
      <c r="FBI108" s="81"/>
      <c r="FBJ108" s="81"/>
      <c r="FBK108" s="81"/>
      <c r="FBL108" s="81"/>
      <c r="FBM108" s="81"/>
      <c r="FBN108" s="81"/>
      <c r="FBO108" s="81"/>
      <c r="FBP108" s="81"/>
      <c r="FBQ108" s="81"/>
      <c r="FBR108" s="81"/>
      <c r="FBS108" s="81"/>
      <c r="FBT108" s="81"/>
      <c r="FBU108" s="81"/>
      <c r="FBV108" s="81"/>
      <c r="FBW108" s="81"/>
      <c r="FBX108" s="81"/>
      <c r="FBY108" s="81"/>
      <c r="FBZ108" s="81"/>
      <c r="FCA108" s="81"/>
      <c r="FCB108" s="81"/>
      <c r="FCC108" s="81"/>
      <c r="FCD108" s="81"/>
      <c r="FCE108" s="81"/>
      <c r="FCF108" s="81"/>
      <c r="FCG108" s="81"/>
      <c r="FCH108" s="81"/>
      <c r="FCI108" s="81"/>
      <c r="FCJ108" s="81"/>
      <c r="FCK108" s="81"/>
      <c r="FCL108" s="81"/>
      <c r="FCM108" s="81"/>
      <c r="FCN108" s="81"/>
      <c r="FCO108" s="81"/>
      <c r="FCP108" s="81"/>
      <c r="FCQ108" s="81"/>
      <c r="FCR108" s="81"/>
      <c r="FCS108" s="81"/>
      <c r="FCT108" s="81"/>
      <c r="FCU108" s="81"/>
      <c r="FCV108" s="81"/>
      <c r="FCW108" s="81"/>
      <c r="FCX108" s="81"/>
      <c r="FCY108" s="81"/>
      <c r="FCZ108" s="81"/>
      <c r="FDA108" s="81"/>
      <c r="FDB108" s="81"/>
      <c r="FDC108" s="81"/>
      <c r="FDD108" s="81"/>
      <c r="FDE108" s="81"/>
      <c r="FDF108" s="81"/>
      <c r="FDG108" s="81"/>
      <c r="FDH108" s="81"/>
      <c r="FDI108" s="81"/>
      <c r="FDJ108" s="81"/>
      <c r="FDK108" s="81"/>
      <c r="FDL108" s="81"/>
      <c r="FDM108" s="81"/>
      <c r="FDN108" s="81"/>
      <c r="FDO108" s="81"/>
      <c r="FDP108" s="81"/>
      <c r="FDQ108" s="81"/>
      <c r="FDR108" s="81"/>
      <c r="FDS108" s="81"/>
      <c r="FDT108" s="81"/>
      <c r="FDU108" s="81"/>
      <c r="FDV108" s="81"/>
      <c r="FDW108" s="81"/>
      <c r="FDX108" s="81"/>
      <c r="FDY108" s="81"/>
      <c r="FDZ108" s="81"/>
      <c r="FEA108" s="81"/>
      <c r="FEB108" s="81"/>
      <c r="FEC108" s="81"/>
      <c r="FED108" s="81"/>
      <c r="FEE108" s="81"/>
      <c r="FEF108" s="81"/>
      <c r="FEG108" s="81"/>
      <c r="FEH108" s="81"/>
      <c r="FEI108" s="81"/>
      <c r="FEJ108" s="81"/>
      <c r="FEK108" s="81"/>
      <c r="FEL108" s="81"/>
      <c r="FEM108" s="81"/>
      <c r="FEN108" s="81"/>
      <c r="FEO108" s="81"/>
      <c r="FEP108" s="81"/>
      <c r="FEQ108" s="81"/>
      <c r="FER108" s="81"/>
      <c r="FES108" s="81"/>
      <c r="FET108" s="81"/>
      <c r="FEU108" s="81"/>
      <c r="FEV108" s="81"/>
      <c r="FEW108" s="81"/>
      <c r="FEX108" s="81"/>
      <c r="FEY108" s="81"/>
      <c r="FEZ108" s="81"/>
      <c r="FFA108" s="81"/>
      <c r="FFB108" s="81"/>
      <c r="FFC108" s="81"/>
      <c r="FFD108" s="81"/>
      <c r="FFE108" s="81"/>
      <c r="FFF108" s="81"/>
      <c r="FFG108" s="81"/>
      <c r="FFH108" s="81"/>
      <c r="FFI108" s="81"/>
      <c r="FFJ108" s="81"/>
      <c r="FFK108" s="81"/>
      <c r="FFL108" s="81"/>
      <c r="FFM108" s="81"/>
      <c r="FFN108" s="81"/>
      <c r="FFO108" s="81"/>
      <c r="FFP108" s="81"/>
      <c r="FFQ108" s="81"/>
      <c r="FFR108" s="81"/>
      <c r="FFS108" s="81"/>
      <c r="FFT108" s="81"/>
      <c r="FFU108" s="81"/>
      <c r="FFV108" s="81"/>
      <c r="FFW108" s="81"/>
      <c r="FFX108" s="81"/>
      <c r="FFY108" s="81"/>
      <c r="FFZ108" s="81"/>
      <c r="FGA108" s="81"/>
      <c r="FGB108" s="81"/>
      <c r="FGC108" s="81"/>
      <c r="FGD108" s="81"/>
      <c r="FGE108" s="81"/>
      <c r="FGF108" s="81"/>
      <c r="FGG108" s="81"/>
      <c r="FGH108" s="81"/>
      <c r="FGI108" s="81"/>
      <c r="FGJ108" s="81"/>
      <c r="FGK108" s="81"/>
      <c r="FGL108" s="81"/>
      <c r="FGM108" s="81"/>
      <c r="FGN108" s="81"/>
      <c r="FGO108" s="81"/>
      <c r="FGP108" s="81"/>
      <c r="FGQ108" s="81"/>
      <c r="FGR108" s="81"/>
      <c r="FGS108" s="81"/>
      <c r="FGT108" s="81"/>
      <c r="FGU108" s="81"/>
      <c r="FGV108" s="81"/>
      <c r="FGW108" s="81"/>
      <c r="FGX108" s="81"/>
      <c r="FGY108" s="81"/>
      <c r="FGZ108" s="81"/>
      <c r="FHA108" s="81"/>
      <c r="FHB108" s="81"/>
      <c r="FHC108" s="81"/>
      <c r="FHD108" s="81"/>
      <c r="FHE108" s="81"/>
      <c r="FHF108" s="81"/>
      <c r="FHG108" s="81"/>
      <c r="FHH108" s="81"/>
      <c r="FHI108" s="81"/>
      <c r="FHJ108" s="81"/>
      <c r="FHK108" s="81"/>
      <c r="FHL108" s="81"/>
      <c r="FHM108" s="81"/>
      <c r="FHN108" s="81"/>
      <c r="FHO108" s="81"/>
      <c r="FHP108" s="81"/>
      <c r="FHQ108" s="81"/>
      <c r="FHR108" s="81"/>
      <c r="FHS108" s="81"/>
      <c r="FHT108" s="81"/>
      <c r="FHU108" s="81"/>
      <c r="FHV108" s="81"/>
      <c r="FHW108" s="81"/>
      <c r="FHX108" s="81"/>
      <c r="FHY108" s="81"/>
      <c r="FHZ108" s="81"/>
      <c r="FIA108" s="81"/>
      <c r="FIB108" s="81"/>
      <c r="FIC108" s="81"/>
      <c r="FID108" s="81"/>
      <c r="FIE108" s="81"/>
      <c r="FIF108" s="81"/>
      <c r="FIG108" s="81"/>
      <c r="FIH108" s="81"/>
      <c r="FII108" s="81"/>
      <c r="FIJ108" s="81"/>
      <c r="FIK108" s="81"/>
      <c r="FIL108" s="81"/>
      <c r="FIM108" s="81"/>
      <c r="FIN108" s="81"/>
      <c r="FIO108" s="81"/>
      <c r="FIP108" s="81"/>
      <c r="FIQ108" s="81"/>
      <c r="FIR108" s="81"/>
      <c r="FIS108" s="81"/>
      <c r="FIT108" s="81"/>
      <c r="FIU108" s="81"/>
      <c r="FIV108" s="81"/>
      <c r="FIW108" s="81"/>
      <c r="FIX108" s="81"/>
      <c r="FIY108" s="81"/>
      <c r="FIZ108" s="81"/>
      <c r="FJA108" s="81"/>
      <c r="FJB108" s="81"/>
      <c r="FJC108" s="81"/>
      <c r="FJD108" s="81"/>
      <c r="FJE108" s="81"/>
      <c r="FJF108" s="81"/>
      <c r="FJG108" s="81"/>
      <c r="FJH108" s="81"/>
      <c r="FJI108" s="81"/>
      <c r="FJJ108" s="81"/>
      <c r="FJK108" s="81"/>
      <c r="FJL108" s="81"/>
      <c r="FJM108" s="81"/>
      <c r="FJN108" s="81"/>
      <c r="FJO108" s="81"/>
      <c r="FJP108" s="81"/>
      <c r="FJQ108" s="81"/>
      <c r="FJR108" s="81"/>
      <c r="FJS108" s="81"/>
      <c r="FJT108" s="81"/>
      <c r="FJU108" s="81"/>
      <c r="FJV108" s="81"/>
      <c r="FJW108" s="81"/>
      <c r="FJX108" s="81"/>
      <c r="FJY108" s="81"/>
      <c r="FJZ108" s="81"/>
      <c r="FKA108" s="81"/>
      <c r="FKB108" s="81"/>
      <c r="FKC108" s="81"/>
      <c r="FKD108" s="81"/>
      <c r="FKE108" s="81"/>
      <c r="FKF108" s="81"/>
      <c r="FKG108" s="81"/>
      <c r="FKH108" s="81"/>
      <c r="FKI108" s="81"/>
      <c r="FKJ108" s="81"/>
      <c r="FKK108" s="81"/>
      <c r="FKL108" s="81"/>
      <c r="FKM108" s="81"/>
      <c r="FKN108" s="81"/>
      <c r="FKO108" s="81"/>
      <c r="FKP108" s="81"/>
      <c r="FKQ108" s="81"/>
      <c r="FKR108" s="81"/>
      <c r="FKS108" s="81"/>
      <c r="FKT108" s="81"/>
      <c r="FKU108" s="81"/>
      <c r="FKV108" s="81"/>
      <c r="FKW108" s="81"/>
      <c r="FKX108" s="81"/>
      <c r="FKY108" s="81"/>
      <c r="FKZ108" s="81"/>
      <c r="FLA108" s="81"/>
      <c r="FLB108" s="81"/>
      <c r="FLC108" s="81"/>
      <c r="FLD108" s="81"/>
      <c r="FLE108" s="81"/>
      <c r="FLF108" s="81"/>
      <c r="FLG108" s="81"/>
      <c r="FLH108" s="81"/>
      <c r="FLI108" s="81"/>
      <c r="FLJ108" s="81"/>
      <c r="FLK108" s="81"/>
      <c r="FLL108" s="81"/>
      <c r="FLM108" s="81"/>
      <c r="FLN108" s="81"/>
      <c r="FLO108" s="81"/>
      <c r="FLP108" s="81"/>
      <c r="FLQ108" s="81"/>
      <c r="FLR108" s="81"/>
      <c r="FLS108" s="81"/>
      <c r="FLT108" s="81"/>
      <c r="FLU108" s="81"/>
      <c r="FLV108" s="81"/>
      <c r="FLW108" s="81"/>
      <c r="FLX108" s="81"/>
      <c r="FLY108" s="81"/>
      <c r="FLZ108" s="81"/>
      <c r="FMA108" s="81"/>
      <c r="FMB108" s="81"/>
      <c r="FMC108" s="81"/>
      <c r="FMD108" s="81"/>
      <c r="FME108" s="81"/>
      <c r="FMF108" s="81"/>
      <c r="FMG108" s="81"/>
      <c r="FMH108" s="81"/>
      <c r="FMI108" s="81"/>
      <c r="FMJ108" s="81"/>
      <c r="FMK108" s="81"/>
      <c r="FML108" s="81"/>
      <c r="FMM108" s="81"/>
      <c r="FMN108" s="81"/>
      <c r="FMO108" s="81"/>
      <c r="FMP108" s="81"/>
      <c r="FMQ108" s="81"/>
      <c r="FMR108" s="81"/>
      <c r="FMS108" s="81"/>
      <c r="FMT108" s="81"/>
      <c r="FMU108" s="81"/>
      <c r="FMV108" s="81"/>
      <c r="FMW108" s="81"/>
      <c r="FMX108" s="81"/>
      <c r="FMY108" s="81"/>
      <c r="FMZ108" s="81"/>
      <c r="FNA108" s="81"/>
      <c r="FNB108" s="81"/>
      <c r="FNC108" s="81"/>
      <c r="FND108" s="81"/>
      <c r="FNE108" s="81"/>
      <c r="FNF108" s="81"/>
      <c r="FNG108" s="81"/>
      <c r="FNH108" s="81"/>
      <c r="FNI108" s="81"/>
      <c r="FNJ108" s="81"/>
      <c r="FNK108" s="81"/>
      <c r="FNL108" s="81"/>
      <c r="FNM108" s="81"/>
      <c r="FNN108" s="81"/>
      <c r="FNO108" s="81"/>
      <c r="FNP108" s="81"/>
      <c r="FNQ108" s="81"/>
      <c r="FNR108" s="81"/>
      <c r="FNS108" s="81"/>
      <c r="FNT108" s="81"/>
      <c r="FNU108" s="81"/>
      <c r="FNV108" s="81"/>
      <c r="FNW108" s="81"/>
      <c r="FNX108" s="81"/>
      <c r="FNY108" s="81"/>
      <c r="FNZ108" s="81"/>
      <c r="FOA108" s="81"/>
      <c r="FOB108" s="81"/>
      <c r="FOC108" s="81"/>
      <c r="FOD108" s="81"/>
      <c r="FOE108" s="81"/>
      <c r="FOF108" s="81"/>
      <c r="FOG108" s="81"/>
      <c r="FOH108" s="81"/>
      <c r="FOI108" s="81"/>
      <c r="FOJ108" s="81"/>
      <c r="FOK108" s="81"/>
      <c r="FOL108" s="81"/>
      <c r="FOM108" s="81"/>
      <c r="FON108" s="81"/>
      <c r="FOO108" s="81"/>
      <c r="FOP108" s="81"/>
      <c r="FOQ108" s="81"/>
      <c r="FOR108" s="81"/>
      <c r="FOS108" s="81"/>
      <c r="FOT108" s="81"/>
      <c r="FOU108" s="81"/>
      <c r="FOV108" s="81"/>
      <c r="FOW108" s="81"/>
      <c r="FOX108" s="81"/>
      <c r="FOY108" s="81"/>
      <c r="FOZ108" s="81"/>
      <c r="FPA108" s="81"/>
      <c r="FPB108" s="81"/>
      <c r="FPC108" s="81"/>
      <c r="FPD108" s="81"/>
      <c r="FPE108" s="81"/>
      <c r="FPF108" s="81"/>
      <c r="FPG108" s="81"/>
      <c r="FPH108" s="81"/>
      <c r="FPI108" s="81"/>
      <c r="FPJ108" s="81"/>
      <c r="FPK108" s="81"/>
      <c r="FPL108" s="81"/>
      <c r="FPM108" s="81"/>
      <c r="FPN108" s="81"/>
      <c r="FPO108" s="81"/>
      <c r="FPP108" s="81"/>
      <c r="FPQ108" s="81"/>
      <c r="FPR108" s="81"/>
      <c r="FPS108" s="81"/>
      <c r="FPT108" s="81"/>
      <c r="FPU108" s="81"/>
      <c r="FPV108" s="81"/>
      <c r="FPW108" s="81"/>
      <c r="FPX108" s="81"/>
      <c r="FPY108" s="81"/>
      <c r="FPZ108" s="81"/>
      <c r="FQA108" s="81"/>
      <c r="FQB108" s="81"/>
      <c r="FQC108" s="81"/>
      <c r="FQD108" s="81"/>
      <c r="FQE108" s="81"/>
      <c r="FQF108" s="81"/>
      <c r="FQG108" s="81"/>
      <c r="FQH108" s="81"/>
      <c r="FQI108" s="81"/>
      <c r="FQJ108" s="81"/>
      <c r="FQK108" s="81"/>
      <c r="FQL108" s="81"/>
      <c r="FQM108" s="81"/>
      <c r="FQN108" s="81"/>
      <c r="FQO108" s="81"/>
      <c r="FQP108" s="81"/>
      <c r="FQQ108" s="81"/>
      <c r="FQR108" s="81"/>
      <c r="FQS108" s="81"/>
      <c r="FQT108" s="81"/>
      <c r="FQU108" s="81"/>
      <c r="FQV108" s="81"/>
      <c r="FQW108" s="81"/>
      <c r="FQX108" s="81"/>
      <c r="FQY108" s="81"/>
      <c r="FQZ108" s="81"/>
      <c r="FRA108" s="81"/>
      <c r="FRB108" s="81"/>
      <c r="FRC108" s="81"/>
      <c r="FRD108" s="81"/>
      <c r="FRE108" s="81"/>
      <c r="FRF108" s="81"/>
      <c r="FRG108" s="81"/>
      <c r="FRH108" s="81"/>
      <c r="FRI108" s="81"/>
      <c r="FRJ108" s="81"/>
      <c r="FRK108" s="81"/>
      <c r="FRL108" s="81"/>
      <c r="FRM108" s="81"/>
      <c r="FRN108" s="81"/>
      <c r="FRO108" s="81"/>
      <c r="FRP108" s="81"/>
      <c r="FRQ108" s="81"/>
      <c r="FRR108" s="81"/>
      <c r="FRS108" s="81"/>
      <c r="FRT108" s="81"/>
      <c r="FRU108" s="81"/>
      <c r="FRV108" s="81"/>
      <c r="FRW108" s="81"/>
      <c r="FRX108" s="81"/>
      <c r="FRY108" s="81"/>
      <c r="FRZ108" s="81"/>
      <c r="FSA108" s="81"/>
      <c r="FSB108" s="81"/>
      <c r="FSC108" s="81"/>
      <c r="FSD108" s="81"/>
      <c r="FSE108" s="81"/>
      <c r="FSF108" s="81"/>
      <c r="FSG108" s="81"/>
      <c r="FSH108" s="81"/>
      <c r="FSI108" s="81"/>
      <c r="FSJ108" s="81"/>
      <c r="FSK108" s="81"/>
      <c r="FSL108" s="81"/>
      <c r="FSM108" s="81"/>
      <c r="FSN108" s="81"/>
      <c r="FSO108" s="81"/>
      <c r="FSP108" s="81"/>
      <c r="FSQ108" s="81"/>
      <c r="FSR108" s="81"/>
      <c r="FSS108" s="81"/>
      <c r="FST108" s="81"/>
      <c r="FSU108" s="81"/>
      <c r="FSV108" s="81"/>
      <c r="FSW108" s="81"/>
      <c r="FSX108" s="81"/>
      <c r="FSY108" s="81"/>
      <c r="FSZ108" s="81"/>
      <c r="FTA108" s="81"/>
      <c r="FTB108" s="81"/>
      <c r="FTC108" s="81"/>
      <c r="FTD108" s="81"/>
      <c r="FTE108" s="81"/>
      <c r="FTF108" s="81"/>
      <c r="FTG108" s="81"/>
      <c r="FTH108" s="81"/>
      <c r="FTI108" s="81"/>
      <c r="FTJ108" s="81"/>
      <c r="FTK108" s="81"/>
      <c r="FTL108" s="81"/>
      <c r="FTM108" s="81"/>
      <c r="FTN108" s="81"/>
      <c r="FTO108" s="81"/>
      <c r="FTP108" s="81"/>
      <c r="FTQ108" s="81"/>
      <c r="FTR108" s="81"/>
      <c r="FTS108" s="81"/>
      <c r="FTT108" s="81"/>
      <c r="FTU108" s="81"/>
      <c r="FTV108" s="81"/>
      <c r="FTW108" s="81"/>
      <c r="FTX108" s="81"/>
      <c r="FTY108" s="81"/>
      <c r="FTZ108" s="81"/>
      <c r="FUA108" s="81"/>
      <c r="FUB108" s="81"/>
      <c r="FUC108" s="81"/>
      <c r="FUD108" s="81"/>
      <c r="FUE108" s="81"/>
      <c r="FUF108" s="81"/>
      <c r="FUG108" s="81"/>
      <c r="FUH108" s="81"/>
      <c r="FUI108" s="81"/>
      <c r="FUJ108" s="81"/>
      <c r="FUK108" s="81"/>
      <c r="FUL108" s="81"/>
      <c r="FUM108" s="81"/>
      <c r="FUN108" s="81"/>
      <c r="FUO108" s="81"/>
      <c r="FUP108" s="81"/>
      <c r="FUQ108" s="81"/>
      <c r="FUR108" s="81"/>
      <c r="FUS108" s="81"/>
      <c r="FUT108" s="81"/>
      <c r="FUU108" s="81"/>
      <c r="FUV108" s="81"/>
      <c r="FUW108" s="81"/>
      <c r="FUX108" s="81"/>
      <c r="FUY108" s="81"/>
      <c r="FUZ108" s="81"/>
      <c r="FVA108" s="81"/>
      <c r="FVB108" s="81"/>
      <c r="FVC108" s="81"/>
      <c r="FVD108" s="81"/>
      <c r="FVE108" s="81"/>
      <c r="FVF108" s="81"/>
      <c r="FVG108" s="81"/>
      <c r="FVH108" s="81"/>
      <c r="FVI108" s="81"/>
      <c r="FVJ108" s="81"/>
      <c r="FVK108" s="81"/>
      <c r="FVL108" s="81"/>
      <c r="FVM108" s="81"/>
      <c r="FVN108" s="81"/>
      <c r="FVO108" s="81"/>
      <c r="FVP108" s="81"/>
      <c r="FVQ108" s="81"/>
      <c r="FVR108" s="81"/>
      <c r="FVS108" s="81"/>
      <c r="FVT108" s="81"/>
      <c r="FVU108" s="81"/>
      <c r="FVV108" s="81"/>
      <c r="FVW108" s="81"/>
      <c r="FVX108" s="81"/>
      <c r="FVY108" s="81"/>
      <c r="FVZ108" s="81"/>
      <c r="FWA108" s="81"/>
      <c r="FWB108" s="81"/>
      <c r="FWC108" s="81"/>
      <c r="FWD108" s="81"/>
      <c r="FWE108" s="81"/>
      <c r="FWF108" s="81"/>
      <c r="FWG108" s="81"/>
      <c r="FWH108" s="81"/>
      <c r="FWI108" s="81"/>
      <c r="FWJ108" s="81"/>
      <c r="FWK108" s="81"/>
      <c r="FWL108" s="81"/>
      <c r="FWM108" s="81"/>
      <c r="FWN108" s="81"/>
      <c r="FWO108" s="81"/>
      <c r="FWP108" s="81"/>
      <c r="FWQ108" s="81"/>
      <c r="FWR108" s="81"/>
      <c r="FWS108" s="81"/>
      <c r="FWT108" s="81"/>
      <c r="FWU108" s="81"/>
      <c r="FWV108" s="81"/>
      <c r="FWW108" s="81"/>
      <c r="FWX108" s="81"/>
      <c r="FWY108" s="81"/>
      <c r="FWZ108" s="81"/>
      <c r="FXA108" s="81"/>
      <c r="FXB108" s="81"/>
      <c r="FXC108" s="81"/>
      <c r="FXD108" s="81"/>
      <c r="FXE108" s="81"/>
      <c r="FXF108" s="81"/>
      <c r="FXG108" s="81"/>
      <c r="FXH108" s="81"/>
      <c r="FXI108" s="81"/>
      <c r="FXJ108" s="81"/>
      <c r="FXK108" s="81"/>
      <c r="FXL108" s="81"/>
      <c r="FXM108" s="81"/>
      <c r="FXN108" s="81"/>
      <c r="FXO108" s="81"/>
      <c r="FXP108" s="81"/>
      <c r="FXQ108" s="81"/>
      <c r="FXR108" s="81"/>
      <c r="FXS108" s="81"/>
      <c r="FXT108" s="81"/>
      <c r="FXU108" s="81"/>
      <c r="FXV108" s="81"/>
      <c r="FXW108" s="81"/>
      <c r="FXX108" s="81"/>
      <c r="FXY108" s="81"/>
      <c r="FXZ108" s="81"/>
      <c r="FYA108" s="81"/>
      <c r="FYB108" s="81"/>
      <c r="FYC108" s="81"/>
      <c r="FYD108" s="81"/>
      <c r="FYE108" s="81"/>
      <c r="FYF108" s="81"/>
      <c r="FYG108" s="81"/>
      <c r="FYH108" s="81"/>
      <c r="FYI108" s="81"/>
      <c r="FYJ108" s="81"/>
      <c r="FYK108" s="81"/>
      <c r="FYL108" s="81"/>
      <c r="FYM108" s="81"/>
      <c r="FYN108" s="81"/>
      <c r="FYO108" s="81"/>
      <c r="FYP108" s="81"/>
      <c r="FYQ108" s="81"/>
      <c r="FYR108" s="81"/>
      <c r="FYS108" s="81"/>
      <c r="FYT108" s="81"/>
      <c r="FYU108" s="81"/>
      <c r="FYV108" s="81"/>
      <c r="FYW108" s="81"/>
      <c r="FYX108" s="81"/>
      <c r="FYY108" s="81"/>
      <c r="FYZ108" s="81"/>
      <c r="FZA108" s="81"/>
      <c r="FZB108" s="81"/>
      <c r="FZC108" s="81"/>
      <c r="FZD108" s="81"/>
      <c r="FZE108" s="81"/>
      <c r="FZF108" s="81"/>
      <c r="FZG108" s="81"/>
      <c r="FZH108" s="81"/>
      <c r="FZI108" s="81"/>
      <c r="FZJ108" s="81"/>
      <c r="FZK108" s="81"/>
      <c r="FZL108" s="81"/>
      <c r="FZM108" s="81"/>
      <c r="FZN108" s="81"/>
      <c r="FZO108" s="81"/>
      <c r="FZP108" s="81"/>
      <c r="FZQ108" s="81"/>
      <c r="FZR108" s="81"/>
      <c r="FZS108" s="81"/>
      <c r="FZT108" s="81"/>
      <c r="FZU108" s="81"/>
      <c r="FZV108" s="81"/>
      <c r="FZW108" s="81"/>
      <c r="FZX108" s="81"/>
      <c r="FZY108" s="81"/>
      <c r="FZZ108" s="81"/>
      <c r="GAA108" s="81"/>
      <c r="GAB108" s="81"/>
      <c r="GAC108" s="81"/>
      <c r="GAD108" s="81"/>
      <c r="GAE108" s="81"/>
      <c r="GAF108" s="81"/>
      <c r="GAG108" s="81"/>
      <c r="GAH108" s="81"/>
      <c r="GAI108" s="81"/>
      <c r="GAJ108" s="81"/>
      <c r="GAK108" s="81"/>
      <c r="GAL108" s="81"/>
      <c r="GAM108" s="81"/>
      <c r="GAN108" s="81"/>
      <c r="GAO108" s="81"/>
      <c r="GAP108" s="81"/>
      <c r="GAQ108" s="81"/>
      <c r="GAR108" s="81"/>
      <c r="GAS108" s="81"/>
      <c r="GAT108" s="81"/>
      <c r="GAU108" s="81"/>
      <c r="GAV108" s="81"/>
      <c r="GAW108" s="81"/>
      <c r="GAX108" s="81"/>
      <c r="GAY108" s="81"/>
      <c r="GAZ108" s="81"/>
      <c r="GBA108" s="81"/>
      <c r="GBB108" s="81"/>
      <c r="GBC108" s="81"/>
      <c r="GBD108" s="81"/>
      <c r="GBE108" s="81"/>
      <c r="GBF108" s="81"/>
      <c r="GBG108" s="81"/>
      <c r="GBH108" s="81"/>
      <c r="GBI108" s="81"/>
      <c r="GBJ108" s="81"/>
      <c r="GBK108" s="81"/>
      <c r="GBL108" s="81"/>
      <c r="GBM108" s="81"/>
      <c r="GBN108" s="81"/>
      <c r="GBO108" s="81"/>
      <c r="GBP108" s="81"/>
      <c r="GBQ108" s="81"/>
      <c r="GBR108" s="81"/>
      <c r="GBS108" s="81"/>
      <c r="GBT108" s="81"/>
      <c r="GBU108" s="81"/>
      <c r="GBV108" s="81"/>
      <c r="GBW108" s="81"/>
      <c r="GBX108" s="81"/>
      <c r="GBY108" s="81"/>
      <c r="GBZ108" s="81"/>
      <c r="GCA108" s="81"/>
      <c r="GCB108" s="81"/>
      <c r="GCC108" s="81"/>
      <c r="GCD108" s="81"/>
      <c r="GCE108" s="81"/>
      <c r="GCF108" s="81"/>
      <c r="GCG108" s="81"/>
      <c r="GCH108" s="81"/>
      <c r="GCI108" s="81"/>
      <c r="GCJ108" s="81"/>
      <c r="GCK108" s="81"/>
      <c r="GCL108" s="81"/>
      <c r="GCM108" s="81"/>
      <c r="GCN108" s="81"/>
      <c r="GCO108" s="81"/>
      <c r="GCP108" s="81"/>
      <c r="GCQ108" s="81"/>
      <c r="GCR108" s="81"/>
      <c r="GCS108" s="81"/>
      <c r="GCT108" s="81"/>
      <c r="GCU108" s="81"/>
      <c r="GCV108" s="81"/>
      <c r="GCW108" s="81"/>
      <c r="GCX108" s="81"/>
      <c r="GCY108" s="81"/>
      <c r="GCZ108" s="81"/>
      <c r="GDA108" s="81"/>
      <c r="GDB108" s="81"/>
      <c r="GDC108" s="81"/>
      <c r="GDD108" s="81"/>
      <c r="GDE108" s="81"/>
      <c r="GDF108" s="81"/>
      <c r="GDG108" s="81"/>
      <c r="GDH108" s="81"/>
      <c r="GDI108" s="81"/>
      <c r="GDJ108" s="81"/>
      <c r="GDK108" s="81"/>
      <c r="GDL108" s="81"/>
      <c r="GDM108" s="81"/>
      <c r="GDN108" s="81"/>
      <c r="GDO108" s="81"/>
      <c r="GDP108" s="81"/>
      <c r="GDQ108" s="81"/>
      <c r="GDR108" s="81"/>
      <c r="GDS108" s="81"/>
      <c r="GDT108" s="81"/>
      <c r="GDU108" s="81"/>
      <c r="GDV108" s="81"/>
      <c r="GDW108" s="81"/>
      <c r="GDX108" s="81"/>
      <c r="GDY108" s="81"/>
      <c r="GDZ108" s="81"/>
      <c r="GEA108" s="81"/>
      <c r="GEB108" s="81"/>
      <c r="GEC108" s="81"/>
      <c r="GED108" s="81"/>
      <c r="GEE108" s="81"/>
      <c r="GEF108" s="81"/>
      <c r="GEG108" s="81"/>
      <c r="GEH108" s="81"/>
      <c r="GEI108" s="81"/>
      <c r="GEJ108" s="81"/>
      <c r="GEK108" s="81"/>
      <c r="GEL108" s="81"/>
      <c r="GEM108" s="81"/>
      <c r="GEN108" s="81"/>
      <c r="GEO108" s="81"/>
      <c r="GEP108" s="81"/>
      <c r="GEQ108" s="81"/>
      <c r="GER108" s="81"/>
      <c r="GES108" s="81"/>
      <c r="GET108" s="81"/>
      <c r="GEU108" s="81"/>
      <c r="GEV108" s="81"/>
      <c r="GEW108" s="81"/>
      <c r="GEX108" s="81"/>
      <c r="GEY108" s="81"/>
      <c r="GEZ108" s="81"/>
      <c r="GFA108" s="81"/>
      <c r="GFB108" s="81"/>
      <c r="GFC108" s="81"/>
      <c r="GFD108" s="81"/>
      <c r="GFE108" s="81"/>
      <c r="GFF108" s="81"/>
      <c r="GFG108" s="81"/>
      <c r="GFH108" s="81"/>
      <c r="GFI108" s="81"/>
      <c r="GFJ108" s="81"/>
      <c r="GFK108" s="81"/>
      <c r="GFL108" s="81"/>
      <c r="GFM108" s="81"/>
      <c r="GFN108" s="81"/>
      <c r="GFO108" s="81"/>
      <c r="GFP108" s="81"/>
      <c r="GFQ108" s="81"/>
      <c r="GFR108" s="81"/>
      <c r="GFS108" s="81"/>
      <c r="GFT108" s="81"/>
      <c r="GFU108" s="81"/>
      <c r="GFV108" s="81"/>
      <c r="GFW108" s="81"/>
      <c r="GFX108" s="81"/>
      <c r="GFY108" s="81"/>
      <c r="GFZ108" s="81"/>
      <c r="GGA108" s="81"/>
      <c r="GGB108" s="81"/>
      <c r="GGC108" s="81"/>
      <c r="GGD108" s="81"/>
      <c r="GGE108" s="81"/>
      <c r="GGF108" s="81"/>
      <c r="GGG108" s="81"/>
      <c r="GGH108" s="81"/>
      <c r="GGI108" s="81"/>
      <c r="GGJ108" s="81"/>
      <c r="GGK108" s="81"/>
      <c r="GGL108" s="81"/>
      <c r="GGM108" s="81"/>
      <c r="GGN108" s="81"/>
      <c r="GGO108" s="81"/>
      <c r="GGP108" s="81"/>
      <c r="GGQ108" s="81"/>
      <c r="GGR108" s="81"/>
      <c r="GGS108" s="81"/>
      <c r="GGT108" s="81"/>
      <c r="GGU108" s="81"/>
      <c r="GGV108" s="81"/>
      <c r="GGW108" s="81"/>
      <c r="GGX108" s="81"/>
      <c r="GGY108" s="81"/>
      <c r="GGZ108" s="81"/>
      <c r="GHA108" s="81"/>
      <c r="GHB108" s="81"/>
      <c r="GHC108" s="81"/>
      <c r="GHD108" s="81"/>
      <c r="GHE108" s="81"/>
      <c r="GHF108" s="81"/>
      <c r="GHG108" s="81"/>
      <c r="GHH108" s="81"/>
      <c r="GHI108" s="81"/>
      <c r="GHJ108" s="81"/>
      <c r="GHK108" s="81"/>
      <c r="GHL108" s="81"/>
      <c r="GHM108" s="81"/>
      <c r="GHN108" s="81"/>
      <c r="GHO108" s="81"/>
      <c r="GHP108" s="81"/>
      <c r="GHQ108" s="81"/>
      <c r="GHR108" s="81"/>
      <c r="GHS108" s="81"/>
      <c r="GHT108" s="81"/>
      <c r="GHU108" s="81"/>
      <c r="GHV108" s="81"/>
      <c r="GHW108" s="81"/>
      <c r="GHX108" s="81"/>
      <c r="GHY108" s="81"/>
      <c r="GHZ108" s="81"/>
      <c r="GIA108" s="81"/>
      <c r="GIB108" s="81"/>
      <c r="GIC108" s="81"/>
      <c r="GID108" s="81"/>
      <c r="GIE108" s="81"/>
      <c r="GIF108" s="81"/>
      <c r="GIG108" s="81"/>
      <c r="GIH108" s="81"/>
      <c r="GII108" s="81"/>
      <c r="GIJ108" s="81"/>
      <c r="GIK108" s="81"/>
      <c r="GIL108" s="81"/>
      <c r="GIM108" s="81"/>
      <c r="GIN108" s="81"/>
      <c r="GIO108" s="81"/>
      <c r="GIP108" s="81"/>
      <c r="GIQ108" s="81"/>
      <c r="GIR108" s="81"/>
      <c r="GIS108" s="81"/>
      <c r="GIT108" s="81"/>
      <c r="GIU108" s="81"/>
      <c r="GIV108" s="81"/>
      <c r="GIW108" s="81"/>
      <c r="GIX108" s="81"/>
      <c r="GIY108" s="81"/>
      <c r="GIZ108" s="81"/>
      <c r="GJA108" s="81"/>
      <c r="GJB108" s="81"/>
      <c r="GJC108" s="81"/>
      <c r="GJD108" s="81"/>
      <c r="GJE108" s="81"/>
      <c r="GJF108" s="81"/>
      <c r="GJG108" s="81"/>
      <c r="GJH108" s="81"/>
      <c r="GJI108" s="81"/>
      <c r="GJJ108" s="81"/>
      <c r="GJK108" s="81"/>
      <c r="GJL108" s="81"/>
      <c r="GJM108" s="81"/>
      <c r="GJN108" s="81"/>
      <c r="GJO108" s="81"/>
      <c r="GJP108" s="81"/>
      <c r="GJQ108" s="81"/>
      <c r="GJR108" s="81"/>
      <c r="GJS108" s="81"/>
      <c r="GJT108" s="81"/>
      <c r="GJU108" s="81"/>
      <c r="GJV108" s="81"/>
      <c r="GJW108" s="81"/>
      <c r="GJX108" s="81"/>
      <c r="GJY108" s="81"/>
      <c r="GJZ108" s="81"/>
      <c r="GKA108" s="81"/>
      <c r="GKB108" s="81"/>
      <c r="GKC108" s="81"/>
      <c r="GKD108" s="81"/>
      <c r="GKE108" s="81"/>
      <c r="GKF108" s="81"/>
      <c r="GKG108" s="81"/>
      <c r="GKH108" s="81"/>
      <c r="GKI108" s="81"/>
      <c r="GKJ108" s="81"/>
      <c r="GKK108" s="81"/>
      <c r="GKL108" s="81"/>
      <c r="GKM108" s="81"/>
      <c r="GKN108" s="81"/>
      <c r="GKO108" s="81"/>
      <c r="GKP108" s="81"/>
      <c r="GKQ108" s="81"/>
      <c r="GKR108" s="81"/>
      <c r="GKS108" s="81"/>
      <c r="GKT108" s="81"/>
      <c r="GKU108" s="81"/>
      <c r="GKV108" s="81"/>
      <c r="GKW108" s="81"/>
      <c r="GKX108" s="81"/>
      <c r="GKY108" s="81"/>
      <c r="GKZ108" s="81"/>
      <c r="GLA108" s="81"/>
      <c r="GLB108" s="81"/>
      <c r="GLC108" s="81"/>
      <c r="GLD108" s="81"/>
      <c r="GLE108" s="81"/>
      <c r="GLF108" s="81"/>
      <c r="GLG108" s="81"/>
      <c r="GLH108" s="81"/>
      <c r="GLI108" s="81"/>
      <c r="GLJ108" s="81"/>
      <c r="GLK108" s="81"/>
      <c r="GLL108" s="81"/>
      <c r="GLM108" s="81"/>
      <c r="GLN108" s="81"/>
      <c r="GLO108" s="81"/>
      <c r="GLP108" s="81"/>
      <c r="GLQ108" s="81"/>
      <c r="GLR108" s="81"/>
      <c r="GLS108" s="81"/>
      <c r="GLT108" s="81"/>
      <c r="GLU108" s="81"/>
      <c r="GLV108" s="81"/>
      <c r="GLW108" s="81"/>
      <c r="GLX108" s="81"/>
      <c r="GLY108" s="81"/>
      <c r="GLZ108" s="81"/>
      <c r="GMA108" s="81"/>
      <c r="GMB108" s="81"/>
      <c r="GMC108" s="81"/>
      <c r="GMD108" s="81"/>
      <c r="GME108" s="81"/>
      <c r="GMF108" s="81"/>
      <c r="GMG108" s="81"/>
      <c r="GMH108" s="81"/>
      <c r="GMI108" s="81"/>
      <c r="GMJ108" s="81"/>
      <c r="GMK108" s="81"/>
      <c r="GML108" s="81"/>
      <c r="GMM108" s="81"/>
      <c r="GMN108" s="81"/>
      <c r="GMO108" s="81"/>
      <c r="GMP108" s="81"/>
      <c r="GMQ108" s="81"/>
      <c r="GMR108" s="81"/>
      <c r="GMS108" s="81"/>
      <c r="GMT108" s="81"/>
      <c r="GMU108" s="81"/>
      <c r="GMV108" s="81"/>
      <c r="GMW108" s="81"/>
      <c r="GMX108" s="81"/>
      <c r="GMY108" s="81"/>
      <c r="GMZ108" s="81"/>
      <c r="GNA108" s="81"/>
      <c r="GNB108" s="81"/>
      <c r="GNC108" s="81"/>
      <c r="GND108" s="81"/>
      <c r="GNE108" s="81"/>
      <c r="GNF108" s="81"/>
      <c r="GNG108" s="81"/>
      <c r="GNH108" s="81"/>
      <c r="GNI108" s="81"/>
      <c r="GNJ108" s="81"/>
      <c r="GNK108" s="81"/>
      <c r="GNL108" s="81"/>
      <c r="GNM108" s="81"/>
      <c r="GNN108" s="81"/>
      <c r="GNO108" s="81"/>
      <c r="GNP108" s="81"/>
      <c r="GNQ108" s="81"/>
      <c r="GNR108" s="81"/>
      <c r="GNS108" s="81"/>
      <c r="GNT108" s="81"/>
      <c r="GNU108" s="81"/>
      <c r="GNV108" s="81"/>
      <c r="GNW108" s="81"/>
      <c r="GNX108" s="81"/>
      <c r="GNY108" s="81"/>
      <c r="GNZ108" s="81"/>
      <c r="GOA108" s="81"/>
      <c r="GOB108" s="81"/>
      <c r="GOC108" s="81"/>
      <c r="GOD108" s="81"/>
      <c r="GOE108" s="81"/>
      <c r="GOF108" s="81"/>
      <c r="GOG108" s="81"/>
      <c r="GOH108" s="81"/>
      <c r="GOI108" s="81"/>
      <c r="GOJ108" s="81"/>
      <c r="GOK108" s="81"/>
      <c r="GOL108" s="81"/>
      <c r="GOM108" s="81"/>
      <c r="GON108" s="81"/>
      <c r="GOO108" s="81"/>
      <c r="GOP108" s="81"/>
      <c r="GOQ108" s="81"/>
      <c r="GOR108" s="81"/>
      <c r="GOS108" s="81"/>
      <c r="GOT108" s="81"/>
      <c r="GOU108" s="81"/>
      <c r="GOV108" s="81"/>
      <c r="GOW108" s="81"/>
      <c r="GOX108" s="81"/>
      <c r="GOY108" s="81"/>
      <c r="GOZ108" s="81"/>
      <c r="GPA108" s="81"/>
      <c r="GPB108" s="81"/>
      <c r="GPC108" s="81"/>
      <c r="GPD108" s="81"/>
      <c r="GPE108" s="81"/>
      <c r="GPF108" s="81"/>
      <c r="GPG108" s="81"/>
      <c r="GPH108" s="81"/>
      <c r="GPI108" s="81"/>
      <c r="GPJ108" s="81"/>
      <c r="GPK108" s="81"/>
      <c r="GPL108" s="81"/>
      <c r="GPM108" s="81"/>
      <c r="GPN108" s="81"/>
      <c r="GPO108" s="81"/>
      <c r="GPP108" s="81"/>
      <c r="GPQ108" s="81"/>
      <c r="GPR108" s="81"/>
      <c r="GPS108" s="81"/>
      <c r="GPT108" s="81"/>
      <c r="GPU108" s="81"/>
      <c r="GPV108" s="81"/>
      <c r="GPW108" s="81"/>
      <c r="GPX108" s="81"/>
      <c r="GPY108" s="81"/>
      <c r="GPZ108" s="81"/>
      <c r="GQA108" s="81"/>
      <c r="GQB108" s="81"/>
      <c r="GQC108" s="81"/>
      <c r="GQD108" s="81"/>
      <c r="GQE108" s="81"/>
      <c r="GQF108" s="81"/>
      <c r="GQG108" s="81"/>
      <c r="GQH108" s="81"/>
      <c r="GQI108" s="81"/>
      <c r="GQJ108" s="81"/>
      <c r="GQK108" s="81"/>
      <c r="GQL108" s="81"/>
      <c r="GQM108" s="81"/>
      <c r="GQN108" s="81"/>
      <c r="GQO108" s="81"/>
      <c r="GQP108" s="81"/>
      <c r="GQQ108" s="81"/>
      <c r="GQR108" s="81"/>
      <c r="GQS108" s="81"/>
      <c r="GQT108" s="81"/>
      <c r="GQU108" s="81"/>
      <c r="GQV108" s="81"/>
      <c r="GQW108" s="81"/>
      <c r="GQX108" s="81"/>
      <c r="GQY108" s="81"/>
      <c r="GQZ108" s="81"/>
      <c r="GRA108" s="81"/>
      <c r="GRB108" s="81"/>
      <c r="GRC108" s="81"/>
      <c r="GRD108" s="81"/>
      <c r="GRE108" s="81"/>
      <c r="GRF108" s="81"/>
      <c r="GRG108" s="81"/>
      <c r="GRH108" s="81"/>
      <c r="GRI108" s="81"/>
      <c r="GRJ108" s="81"/>
      <c r="GRK108" s="81"/>
      <c r="GRL108" s="81"/>
      <c r="GRM108" s="81"/>
      <c r="GRN108" s="81"/>
      <c r="GRO108" s="81"/>
      <c r="GRP108" s="81"/>
      <c r="GRQ108" s="81"/>
      <c r="GRR108" s="81"/>
      <c r="GRS108" s="81"/>
      <c r="GRT108" s="81"/>
      <c r="GRU108" s="81"/>
      <c r="GRV108" s="81"/>
      <c r="GRW108" s="81"/>
      <c r="GRX108" s="81"/>
      <c r="GRY108" s="81"/>
      <c r="GRZ108" s="81"/>
      <c r="GSA108" s="81"/>
      <c r="GSB108" s="81"/>
      <c r="GSC108" s="81"/>
      <c r="GSD108" s="81"/>
      <c r="GSE108" s="81"/>
      <c r="GSF108" s="81"/>
      <c r="GSG108" s="81"/>
      <c r="GSH108" s="81"/>
      <c r="GSI108" s="81"/>
      <c r="GSJ108" s="81"/>
      <c r="GSK108" s="81"/>
      <c r="GSL108" s="81"/>
      <c r="GSM108" s="81"/>
      <c r="GSN108" s="81"/>
      <c r="GSO108" s="81"/>
      <c r="GSP108" s="81"/>
      <c r="GSQ108" s="81"/>
      <c r="GSR108" s="81"/>
      <c r="GSS108" s="81"/>
      <c r="GST108" s="81"/>
      <c r="GSU108" s="81"/>
      <c r="GSV108" s="81"/>
      <c r="GSW108" s="81"/>
      <c r="GSX108" s="81"/>
      <c r="GSY108" s="81"/>
      <c r="GSZ108" s="81"/>
      <c r="GTA108" s="81"/>
      <c r="GTB108" s="81"/>
      <c r="GTC108" s="81"/>
      <c r="GTD108" s="81"/>
      <c r="GTE108" s="81"/>
      <c r="GTF108" s="81"/>
      <c r="GTG108" s="81"/>
      <c r="GTH108" s="81"/>
      <c r="GTI108" s="81"/>
      <c r="GTJ108" s="81"/>
      <c r="GTK108" s="81"/>
      <c r="GTL108" s="81"/>
      <c r="GTM108" s="81"/>
      <c r="GTN108" s="81"/>
      <c r="GTO108" s="81"/>
      <c r="GTP108" s="81"/>
      <c r="GTQ108" s="81"/>
      <c r="GTR108" s="81"/>
      <c r="GTS108" s="81"/>
      <c r="GTT108" s="81"/>
      <c r="GTU108" s="81"/>
      <c r="GTV108" s="81"/>
      <c r="GTW108" s="81"/>
      <c r="GTX108" s="81"/>
      <c r="GTY108" s="81"/>
      <c r="GTZ108" s="81"/>
      <c r="GUA108" s="81"/>
      <c r="GUB108" s="81"/>
      <c r="GUC108" s="81"/>
      <c r="GUD108" s="81"/>
      <c r="GUE108" s="81"/>
      <c r="GUF108" s="81"/>
      <c r="GUG108" s="81"/>
      <c r="GUH108" s="81"/>
      <c r="GUI108" s="81"/>
      <c r="GUJ108" s="81"/>
      <c r="GUK108" s="81"/>
      <c r="GUL108" s="81"/>
      <c r="GUM108" s="81"/>
      <c r="GUN108" s="81"/>
      <c r="GUO108" s="81"/>
      <c r="GUP108" s="81"/>
      <c r="GUQ108" s="81"/>
      <c r="GUR108" s="81"/>
      <c r="GUS108" s="81"/>
      <c r="GUT108" s="81"/>
      <c r="GUU108" s="81"/>
      <c r="GUV108" s="81"/>
      <c r="GUW108" s="81"/>
      <c r="GUX108" s="81"/>
      <c r="GUY108" s="81"/>
      <c r="GUZ108" s="81"/>
      <c r="GVA108" s="81"/>
      <c r="GVB108" s="81"/>
      <c r="GVC108" s="81"/>
      <c r="GVD108" s="81"/>
      <c r="GVE108" s="81"/>
      <c r="GVF108" s="81"/>
      <c r="GVG108" s="81"/>
      <c r="GVH108" s="81"/>
      <c r="GVI108" s="81"/>
      <c r="GVJ108" s="81"/>
      <c r="GVK108" s="81"/>
      <c r="GVL108" s="81"/>
      <c r="GVM108" s="81"/>
      <c r="GVN108" s="81"/>
      <c r="GVO108" s="81"/>
      <c r="GVP108" s="81"/>
      <c r="GVQ108" s="81"/>
      <c r="GVR108" s="81"/>
      <c r="GVS108" s="81"/>
      <c r="GVT108" s="81"/>
      <c r="GVU108" s="81"/>
      <c r="GVV108" s="81"/>
      <c r="GVW108" s="81"/>
      <c r="GVX108" s="81"/>
      <c r="GVY108" s="81"/>
      <c r="GVZ108" s="81"/>
      <c r="GWA108" s="81"/>
      <c r="GWB108" s="81"/>
      <c r="GWC108" s="81"/>
      <c r="GWD108" s="81"/>
      <c r="GWE108" s="81"/>
      <c r="GWF108" s="81"/>
      <c r="GWG108" s="81"/>
      <c r="GWH108" s="81"/>
      <c r="GWI108" s="81"/>
      <c r="GWJ108" s="81"/>
      <c r="GWK108" s="81"/>
      <c r="GWL108" s="81"/>
      <c r="GWM108" s="81"/>
      <c r="GWN108" s="81"/>
      <c r="GWO108" s="81"/>
      <c r="GWP108" s="81"/>
      <c r="GWQ108" s="81"/>
      <c r="GWR108" s="81"/>
      <c r="GWS108" s="81"/>
      <c r="GWT108" s="81"/>
      <c r="GWU108" s="81"/>
      <c r="GWV108" s="81"/>
      <c r="GWW108" s="81"/>
      <c r="GWX108" s="81"/>
      <c r="GWY108" s="81"/>
      <c r="GWZ108" s="81"/>
      <c r="GXA108" s="81"/>
      <c r="GXB108" s="81"/>
      <c r="GXC108" s="81"/>
      <c r="GXD108" s="81"/>
      <c r="GXE108" s="81"/>
      <c r="GXF108" s="81"/>
      <c r="GXG108" s="81"/>
      <c r="GXH108" s="81"/>
      <c r="GXI108" s="81"/>
      <c r="GXJ108" s="81"/>
      <c r="GXK108" s="81"/>
      <c r="GXL108" s="81"/>
      <c r="GXM108" s="81"/>
      <c r="GXN108" s="81"/>
      <c r="GXO108" s="81"/>
      <c r="GXP108" s="81"/>
      <c r="GXQ108" s="81"/>
      <c r="GXR108" s="81"/>
      <c r="GXS108" s="81"/>
      <c r="GXT108" s="81"/>
      <c r="GXU108" s="81"/>
      <c r="GXV108" s="81"/>
      <c r="GXW108" s="81"/>
      <c r="GXX108" s="81"/>
      <c r="GXY108" s="81"/>
      <c r="GXZ108" s="81"/>
      <c r="GYA108" s="81"/>
      <c r="GYB108" s="81"/>
      <c r="GYC108" s="81"/>
      <c r="GYD108" s="81"/>
      <c r="GYE108" s="81"/>
      <c r="GYF108" s="81"/>
      <c r="GYG108" s="81"/>
      <c r="GYH108" s="81"/>
      <c r="GYI108" s="81"/>
      <c r="GYJ108" s="81"/>
      <c r="GYK108" s="81"/>
      <c r="GYL108" s="81"/>
      <c r="GYM108" s="81"/>
      <c r="GYN108" s="81"/>
      <c r="GYO108" s="81"/>
      <c r="GYP108" s="81"/>
      <c r="GYQ108" s="81"/>
      <c r="GYR108" s="81"/>
      <c r="GYS108" s="81"/>
      <c r="GYT108" s="81"/>
      <c r="GYU108" s="81"/>
      <c r="GYV108" s="81"/>
      <c r="GYW108" s="81"/>
      <c r="GYX108" s="81"/>
      <c r="GYY108" s="81"/>
      <c r="GYZ108" s="81"/>
      <c r="GZA108" s="81"/>
      <c r="GZB108" s="81"/>
      <c r="GZC108" s="81"/>
      <c r="GZD108" s="81"/>
      <c r="GZE108" s="81"/>
      <c r="GZF108" s="81"/>
      <c r="GZG108" s="81"/>
      <c r="GZH108" s="81"/>
      <c r="GZI108" s="81"/>
      <c r="GZJ108" s="81"/>
      <c r="GZK108" s="81"/>
      <c r="GZL108" s="81"/>
      <c r="GZM108" s="81"/>
      <c r="GZN108" s="81"/>
      <c r="GZO108" s="81"/>
      <c r="GZP108" s="81"/>
      <c r="GZQ108" s="81"/>
      <c r="GZR108" s="81"/>
      <c r="GZS108" s="81"/>
      <c r="GZT108" s="81"/>
      <c r="GZU108" s="81"/>
      <c r="GZV108" s="81"/>
      <c r="GZW108" s="81"/>
      <c r="GZX108" s="81"/>
      <c r="GZY108" s="81"/>
      <c r="GZZ108" s="81"/>
      <c r="HAA108" s="81"/>
      <c r="HAB108" s="81"/>
      <c r="HAC108" s="81"/>
      <c r="HAD108" s="81"/>
      <c r="HAE108" s="81"/>
      <c r="HAF108" s="81"/>
      <c r="HAG108" s="81"/>
      <c r="HAH108" s="81"/>
      <c r="HAI108" s="81"/>
      <c r="HAJ108" s="81"/>
      <c r="HAK108" s="81"/>
      <c r="HAL108" s="81"/>
      <c r="HAM108" s="81"/>
      <c r="HAN108" s="81"/>
      <c r="HAO108" s="81"/>
      <c r="HAP108" s="81"/>
      <c r="HAQ108" s="81"/>
      <c r="HAR108" s="81"/>
      <c r="HAS108" s="81"/>
      <c r="HAT108" s="81"/>
      <c r="HAU108" s="81"/>
      <c r="HAV108" s="81"/>
      <c r="HAW108" s="81"/>
      <c r="HAX108" s="81"/>
      <c r="HAY108" s="81"/>
      <c r="HAZ108" s="81"/>
      <c r="HBA108" s="81"/>
      <c r="HBB108" s="81"/>
      <c r="HBC108" s="81"/>
      <c r="HBD108" s="81"/>
      <c r="HBE108" s="81"/>
      <c r="HBF108" s="81"/>
      <c r="HBG108" s="81"/>
      <c r="HBH108" s="81"/>
      <c r="HBI108" s="81"/>
      <c r="HBJ108" s="81"/>
      <c r="HBK108" s="81"/>
      <c r="HBL108" s="81"/>
      <c r="HBM108" s="81"/>
      <c r="HBN108" s="81"/>
      <c r="HBO108" s="81"/>
      <c r="HBP108" s="81"/>
      <c r="HBQ108" s="81"/>
      <c r="HBR108" s="81"/>
      <c r="HBS108" s="81"/>
      <c r="HBT108" s="81"/>
      <c r="HBU108" s="81"/>
      <c r="HBV108" s="81"/>
      <c r="HBW108" s="81"/>
      <c r="HBX108" s="81"/>
      <c r="HBY108" s="81"/>
      <c r="HBZ108" s="81"/>
      <c r="HCA108" s="81"/>
      <c r="HCB108" s="81"/>
      <c r="HCC108" s="81"/>
      <c r="HCD108" s="81"/>
      <c r="HCE108" s="81"/>
      <c r="HCF108" s="81"/>
      <c r="HCG108" s="81"/>
      <c r="HCH108" s="81"/>
      <c r="HCI108" s="81"/>
      <c r="HCJ108" s="81"/>
      <c r="HCK108" s="81"/>
      <c r="HCL108" s="81"/>
      <c r="HCM108" s="81"/>
      <c r="HCN108" s="81"/>
      <c r="HCO108" s="81"/>
      <c r="HCP108" s="81"/>
      <c r="HCQ108" s="81"/>
      <c r="HCR108" s="81"/>
      <c r="HCS108" s="81"/>
      <c r="HCT108" s="81"/>
      <c r="HCU108" s="81"/>
      <c r="HCV108" s="81"/>
      <c r="HCW108" s="81"/>
      <c r="HCX108" s="81"/>
      <c r="HCY108" s="81"/>
      <c r="HCZ108" s="81"/>
      <c r="HDA108" s="81"/>
      <c r="HDB108" s="81"/>
      <c r="HDC108" s="81"/>
      <c r="HDD108" s="81"/>
      <c r="HDE108" s="81"/>
      <c r="HDF108" s="81"/>
      <c r="HDG108" s="81"/>
      <c r="HDH108" s="81"/>
      <c r="HDI108" s="81"/>
      <c r="HDJ108" s="81"/>
      <c r="HDK108" s="81"/>
      <c r="HDL108" s="81"/>
      <c r="HDM108" s="81"/>
      <c r="HDN108" s="81"/>
      <c r="HDO108" s="81"/>
      <c r="HDP108" s="81"/>
      <c r="HDQ108" s="81"/>
      <c r="HDR108" s="81"/>
      <c r="HDS108" s="81"/>
      <c r="HDT108" s="81"/>
      <c r="HDU108" s="81"/>
      <c r="HDV108" s="81"/>
      <c r="HDW108" s="81"/>
      <c r="HDX108" s="81"/>
      <c r="HDY108" s="81"/>
      <c r="HDZ108" s="81"/>
      <c r="HEA108" s="81"/>
      <c r="HEB108" s="81"/>
      <c r="HEC108" s="81"/>
      <c r="HED108" s="81"/>
      <c r="HEE108" s="81"/>
      <c r="HEF108" s="81"/>
      <c r="HEG108" s="81"/>
      <c r="HEH108" s="81"/>
      <c r="HEI108" s="81"/>
      <c r="HEJ108" s="81"/>
      <c r="HEK108" s="81"/>
      <c r="HEL108" s="81"/>
      <c r="HEM108" s="81"/>
      <c r="HEN108" s="81"/>
      <c r="HEO108" s="81"/>
      <c r="HEP108" s="81"/>
      <c r="HEQ108" s="81"/>
      <c r="HER108" s="81"/>
      <c r="HES108" s="81"/>
      <c r="HET108" s="81"/>
      <c r="HEU108" s="81"/>
      <c r="HEV108" s="81"/>
      <c r="HEW108" s="81"/>
      <c r="HEX108" s="81"/>
      <c r="HEY108" s="81"/>
      <c r="HEZ108" s="81"/>
      <c r="HFA108" s="81"/>
      <c r="HFB108" s="81"/>
      <c r="HFC108" s="81"/>
      <c r="HFD108" s="81"/>
      <c r="HFE108" s="81"/>
      <c r="HFF108" s="81"/>
      <c r="HFG108" s="81"/>
      <c r="HFH108" s="81"/>
      <c r="HFI108" s="81"/>
      <c r="HFJ108" s="81"/>
      <c r="HFK108" s="81"/>
      <c r="HFL108" s="81"/>
      <c r="HFM108" s="81"/>
      <c r="HFN108" s="81"/>
      <c r="HFO108" s="81"/>
      <c r="HFP108" s="81"/>
      <c r="HFQ108" s="81"/>
      <c r="HFR108" s="81"/>
      <c r="HFS108" s="81"/>
      <c r="HFT108" s="81"/>
      <c r="HFU108" s="81"/>
      <c r="HFV108" s="81"/>
      <c r="HFW108" s="81"/>
      <c r="HFX108" s="81"/>
      <c r="HFY108" s="81"/>
      <c r="HFZ108" s="81"/>
      <c r="HGA108" s="81"/>
      <c r="HGB108" s="81"/>
      <c r="HGC108" s="81"/>
      <c r="HGD108" s="81"/>
      <c r="HGE108" s="81"/>
      <c r="HGF108" s="81"/>
      <c r="HGG108" s="81"/>
      <c r="HGH108" s="81"/>
      <c r="HGI108" s="81"/>
      <c r="HGJ108" s="81"/>
      <c r="HGK108" s="81"/>
      <c r="HGL108" s="81"/>
      <c r="HGM108" s="81"/>
      <c r="HGN108" s="81"/>
      <c r="HGO108" s="81"/>
      <c r="HGP108" s="81"/>
      <c r="HGQ108" s="81"/>
      <c r="HGR108" s="81"/>
      <c r="HGS108" s="81"/>
      <c r="HGT108" s="81"/>
      <c r="HGU108" s="81"/>
      <c r="HGV108" s="81"/>
      <c r="HGW108" s="81"/>
      <c r="HGX108" s="81"/>
      <c r="HGY108" s="81"/>
      <c r="HGZ108" s="81"/>
      <c r="HHA108" s="81"/>
      <c r="HHB108" s="81"/>
      <c r="HHC108" s="81"/>
      <c r="HHD108" s="81"/>
      <c r="HHE108" s="81"/>
      <c r="HHF108" s="81"/>
      <c r="HHG108" s="81"/>
      <c r="HHH108" s="81"/>
      <c r="HHI108" s="81"/>
      <c r="HHJ108" s="81"/>
      <c r="HHK108" s="81"/>
      <c r="HHL108" s="81"/>
      <c r="HHM108" s="81"/>
      <c r="HHN108" s="81"/>
      <c r="HHO108" s="81"/>
      <c r="HHP108" s="81"/>
      <c r="HHQ108" s="81"/>
      <c r="HHR108" s="81"/>
      <c r="HHS108" s="81"/>
      <c r="HHT108" s="81"/>
      <c r="HHU108" s="81"/>
      <c r="HHV108" s="81"/>
      <c r="HHW108" s="81"/>
      <c r="HHX108" s="81"/>
      <c r="HHY108" s="81"/>
      <c r="HHZ108" s="81"/>
      <c r="HIA108" s="81"/>
      <c r="HIB108" s="81"/>
      <c r="HIC108" s="81"/>
      <c r="HID108" s="81"/>
      <c r="HIE108" s="81"/>
      <c r="HIF108" s="81"/>
      <c r="HIG108" s="81"/>
      <c r="HIH108" s="81"/>
      <c r="HII108" s="81"/>
      <c r="HIJ108" s="81"/>
      <c r="HIK108" s="81"/>
      <c r="HIL108" s="81"/>
      <c r="HIM108" s="81"/>
      <c r="HIN108" s="81"/>
      <c r="HIO108" s="81"/>
      <c r="HIP108" s="81"/>
      <c r="HIQ108" s="81"/>
      <c r="HIR108" s="81"/>
      <c r="HIS108" s="81"/>
      <c r="HIT108" s="81"/>
      <c r="HIU108" s="81"/>
      <c r="HIV108" s="81"/>
      <c r="HIW108" s="81"/>
      <c r="HIX108" s="81"/>
      <c r="HIY108" s="81"/>
      <c r="HIZ108" s="81"/>
      <c r="HJA108" s="81"/>
      <c r="HJB108" s="81"/>
      <c r="HJC108" s="81"/>
      <c r="HJD108" s="81"/>
      <c r="HJE108" s="81"/>
      <c r="HJF108" s="81"/>
      <c r="HJG108" s="81"/>
      <c r="HJH108" s="81"/>
      <c r="HJI108" s="81"/>
      <c r="HJJ108" s="81"/>
      <c r="HJK108" s="81"/>
      <c r="HJL108" s="81"/>
      <c r="HJM108" s="81"/>
      <c r="HJN108" s="81"/>
      <c r="HJO108" s="81"/>
      <c r="HJP108" s="81"/>
      <c r="HJQ108" s="81"/>
      <c r="HJR108" s="81"/>
      <c r="HJS108" s="81"/>
      <c r="HJT108" s="81"/>
      <c r="HJU108" s="81"/>
      <c r="HJV108" s="81"/>
      <c r="HJW108" s="81"/>
      <c r="HJX108" s="81"/>
      <c r="HJY108" s="81"/>
      <c r="HJZ108" s="81"/>
      <c r="HKA108" s="81"/>
      <c r="HKB108" s="81"/>
      <c r="HKC108" s="81"/>
      <c r="HKD108" s="81"/>
      <c r="HKE108" s="81"/>
      <c r="HKF108" s="81"/>
      <c r="HKG108" s="81"/>
      <c r="HKH108" s="81"/>
      <c r="HKI108" s="81"/>
      <c r="HKJ108" s="81"/>
      <c r="HKK108" s="81"/>
      <c r="HKL108" s="81"/>
      <c r="HKM108" s="81"/>
      <c r="HKN108" s="81"/>
      <c r="HKO108" s="81"/>
      <c r="HKP108" s="81"/>
      <c r="HKQ108" s="81"/>
      <c r="HKR108" s="81"/>
      <c r="HKS108" s="81"/>
      <c r="HKT108" s="81"/>
      <c r="HKU108" s="81"/>
      <c r="HKV108" s="81"/>
      <c r="HKW108" s="81"/>
      <c r="HKX108" s="81"/>
      <c r="HKY108" s="81"/>
      <c r="HKZ108" s="81"/>
      <c r="HLA108" s="81"/>
      <c r="HLB108" s="81"/>
      <c r="HLC108" s="81"/>
      <c r="HLD108" s="81"/>
      <c r="HLE108" s="81"/>
      <c r="HLF108" s="81"/>
      <c r="HLG108" s="81"/>
      <c r="HLH108" s="81"/>
      <c r="HLI108" s="81"/>
      <c r="HLJ108" s="81"/>
      <c r="HLK108" s="81"/>
      <c r="HLL108" s="81"/>
      <c r="HLM108" s="81"/>
      <c r="HLN108" s="81"/>
      <c r="HLO108" s="81"/>
      <c r="HLP108" s="81"/>
      <c r="HLQ108" s="81"/>
      <c r="HLR108" s="81"/>
      <c r="HLS108" s="81"/>
      <c r="HLT108" s="81"/>
      <c r="HLU108" s="81"/>
      <c r="HLV108" s="81"/>
      <c r="HLW108" s="81"/>
      <c r="HLX108" s="81"/>
      <c r="HLY108" s="81"/>
      <c r="HLZ108" s="81"/>
      <c r="HMA108" s="81"/>
      <c r="HMB108" s="81"/>
      <c r="HMC108" s="81"/>
      <c r="HMD108" s="81"/>
      <c r="HME108" s="81"/>
      <c r="HMF108" s="81"/>
      <c r="HMG108" s="81"/>
      <c r="HMH108" s="81"/>
      <c r="HMI108" s="81"/>
      <c r="HMJ108" s="81"/>
      <c r="HMK108" s="81"/>
      <c r="HML108" s="81"/>
      <c r="HMM108" s="81"/>
      <c r="HMN108" s="81"/>
      <c r="HMO108" s="81"/>
      <c r="HMP108" s="81"/>
      <c r="HMQ108" s="81"/>
      <c r="HMR108" s="81"/>
      <c r="HMS108" s="81"/>
      <c r="HMT108" s="81"/>
      <c r="HMU108" s="81"/>
      <c r="HMV108" s="81"/>
      <c r="HMW108" s="81"/>
      <c r="HMX108" s="81"/>
      <c r="HMY108" s="81"/>
      <c r="HMZ108" s="81"/>
      <c r="HNA108" s="81"/>
      <c r="HNB108" s="81"/>
      <c r="HNC108" s="81"/>
      <c r="HND108" s="81"/>
      <c r="HNE108" s="81"/>
      <c r="HNF108" s="81"/>
      <c r="HNG108" s="81"/>
      <c r="HNH108" s="81"/>
      <c r="HNI108" s="81"/>
      <c r="HNJ108" s="81"/>
      <c r="HNK108" s="81"/>
      <c r="HNL108" s="81"/>
      <c r="HNM108" s="81"/>
      <c r="HNN108" s="81"/>
      <c r="HNO108" s="81"/>
      <c r="HNP108" s="81"/>
      <c r="HNQ108" s="81"/>
      <c r="HNR108" s="81"/>
      <c r="HNS108" s="81"/>
      <c r="HNT108" s="81"/>
      <c r="HNU108" s="81"/>
      <c r="HNV108" s="81"/>
      <c r="HNW108" s="81"/>
      <c r="HNX108" s="81"/>
      <c r="HNY108" s="81"/>
      <c r="HNZ108" s="81"/>
      <c r="HOA108" s="81"/>
      <c r="HOB108" s="81"/>
      <c r="HOC108" s="81"/>
      <c r="HOD108" s="81"/>
      <c r="HOE108" s="81"/>
      <c r="HOF108" s="81"/>
      <c r="HOG108" s="81"/>
      <c r="HOH108" s="81"/>
      <c r="HOI108" s="81"/>
      <c r="HOJ108" s="81"/>
      <c r="HOK108" s="81"/>
      <c r="HOL108" s="81"/>
      <c r="HOM108" s="81"/>
      <c r="HON108" s="81"/>
      <c r="HOO108" s="81"/>
      <c r="HOP108" s="81"/>
      <c r="HOQ108" s="81"/>
      <c r="HOR108" s="81"/>
      <c r="HOS108" s="81"/>
      <c r="HOT108" s="81"/>
      <c r="HOU108" s="81"/>
      <c r="HOV108" s="81"/>
      <c r="HOW108" s="81"/>
      <c r="HOX108" s="81"/>
      <c r="HOY108" s="81"/>
      <c r="HOZ108" s="81"/>
      <c r="HPA108" s="81"/>
      <c r="HPB108" s="81"/>
      <c r="HPC108" s="81"/>
      <c r="HPD108" s="81"/>
      <c r="HPE108" s="81"/>
      <c r="HPF108" s="81"/>
      <c r="HPG108" s="81"/>
      <c r="HPH108" s="81"/>
      <c r="HPI108" s="81"/>
      <c r="HPJ108" s="81"/>
      <c r="HPK108" s="81"/>
      <c r="HPL108" s="81"/>
      <c r="HPM108" s="81"/>
      <c r="HPN108" s="81"/>
      <c r="HPO108" s="81"/>
      <c r="HPP108" s="81"/>
      <c r="HPQ108" s="81"/>
      <c r="HPR108" s="81"/>
      <c r="HPS108" s="81"/>
      <c r="HPT108" s="81"/>
      <c r="HPU108" s="81"/>
      <c r="HPV108" s="81"/>
      <c r="HPW108" s="81"/>
      <c r="HPX108" s="81"/>
      <c r="HPY108" s="81"/>
      <c r="HPZ108" s="81"/>
      <c r="HQA108" s="81"/>
      <c r="HQB108" s="81"/>
      <c r="HQC108" s="81"/>
      <c r="HQD108" s="81"/>
      <c r="HQE108" s="81"/>
      <c r="HQF108" s="81"/>
      <c r="HQG108" s="81"/>
      <c r="HQH108" s="81"/>
      <c r="HQI108" s="81"/>
      <c r="HQJ108" s="81"/>
      <c r="HQK108" s="81"/>
      <c r="HQL108" s="81"/>
      <c r="HQM108" s="81"/>
      <c r="HQN108" s="81"/>
      <c r="HQO108" s="81"/>
      <c r="HQP108" s="81"/>
      <c r="HQQ108" s="81"/>
      <c r="HQR108" s="81"/>
      <c r="HQS108" s="81"/>
      <c r="HQT108" s="81"/>
      <c r="HQU108" s="81"/>
      <c r="HQV108" s="81"/>
      <c r="HQW108" s="81"/>
      <c r="HQX108" s="81"/>
      <c r="HQY108" s="81"/>
      <c r="HQZ108" s="81"/>
      <c r="HRA108" s="81"/>
      <c r="HRB108" s="81"/>
      <c r="HRC108" s="81"/>
      <c r="HRD108" s="81"/>
      <c r="HRE108" s="81"/>
      <c r="HRF108" s="81"/>
      <c r="HRG108" s="81"/>
      <c r="HRH108" s="81"/>
      <c r="HRI108" s="81"/>
      <c r="HRJ108" s="81"/>
      <c r="HRK108" s="81"/>
      <c r="HRL108" s="81"/>
      <c r="HRM108" s="81"/>
      <c r="HRN108" s="81"/>
      <c r="HRO108" s="81"/>
      <c r="HRP108" s="81"/>
      <c r="HRQ108" s="81"/>
      <c r="HRR108" s="81"/>
      <c r="HRS108" s="81"/>
      <c r="HRT108" s="81"/>
      <c r="HRU108" s="81"/>
      <c r="HRV108" s="81"/>
      <c r="HRW108" s="81"/>
      <c r="HRX108" s="81"/>
      <c r="HRY108" s="81"/>
      <c r="HRZ108" s="81"/>
      <c r="HSA108" s="81"/>
      <c r="HSB108" s="81"/>
      <c r="HSC108" s="81"/>
      <c r="HSD108" s="81"/>
      <c r="HSE108" s="81"/>
      <c r="HSF108" s="81"/>
      <c r="HSG108" s="81"/>
      <c r="HSH108" s="81"/>
      <c r="HSI108" s="81"/>
      <c r="HSJ108" s="81"/>
      <c r="HSK108" s="81"/>
      <c r="HSL108" s="81"/>
      <c r="HSM108" s="81"/>
      <c r="HSN108" s="81"/>
      <c r="HSO108" s="81"/>
      <c r="HSP108" s="81"/>
      <c r="HSQ108" s="81"/>
      <c r="HSR108" s="81"/>
      <c r="HSS108" s="81"/>
      <c r="HST108" s="81"/>
      <c r="HSU108" s="81"/>
      <c r="HSV108" s="81"/>
      <c r="HSW108" s="81"/>
      <c r="HSX108" s="81"/>
      <c r="HSY108" s="81"/>
      <c r="HSZ108" s="81"/>
      <c r="HTA108" s="81"/>
      <c r="HTB108" s="81"/>
      <c r="HTC108" s="81"/>
      <c r="HTD108" s="81"/>
      <c r="HTE108" s="81"/>
      <c r="HTF108" s="81"/>
      <c r="HTG108" s="81"/>
      <c r="HTH108" s="81"/>
      <c r="HTI108" s="81"/>
      <c r="HTJ108" s="81"/>
      <c r="HTK108" s="81"/>
      <c r="HTL108" s="81"/>
      <c r="HTM108" s="81"/>
      <c r="HTN108" s="81"/>
      <c r="HTO108" s="81"/>
      <c r="HTP108" s="81"/>
      <c r="HTQ108" s="81"/>
      <c r="HTR108" s="81"/>
      <c r="HTS108" s="81"/>
      <c r="HTT108" s="81"/>
      <c r="HTU108" s="81"/>
      <c r="HTV108" s="81"/>
      <c r="HTW108" s="81"/>
      <c r="HTX108" s="81"/>
      <c r="HTY108" s="81"/>
      <c r="HTZ108" s="81"/>
      <c r="HUA108" s="81"/>
      <c r="HUB108" s="81"/>
      <c r="HUC108" s="81"/>
      <c r="HUD108" s="81"/>
      <c r="HUE108" s="81"/>
      <c r="HUF108" s="81"/>
      <c r="HUG108" s="81"/>
      <c r="HUH108" s="81"/>
      <c r="HUI108" s="81"/>
      <c r="HUJ108" s="81"/>
      <c r="HUK108" s="81"/>
      <c r="HUL108" s="81"/>
      <c r="HUM108" s="81"/>
      <c r="HUN108" s="81"/>
      <c r="HUO108" s="81"/>
      <c r="HUP108" s="81"/>
      <c r="HUQ108" s="81"/>
      <c r="HUR108" s="81"/>
      <c r="HUS108" s="81"/>
      <c r="HUT108" s="81"/>
      <c r="HUU108" s="81"/>
      <c r="HUV108" s="81"/>
      <c r="HUW108" s="81"/>
      <c r="HUX108" s="81"/>
      <c r="HUY108" s="81"/>
      <c r="HUZ108" s="81"/>
      <c r="HVA108" s="81"/>
      <c r="HVB108" s="81"/>
      <c r="HVC108" s="81"/>
      <c r="HVD108" s="81"/>
      <c r="HVE108" s="81"/>
      <c r="HVF108" s="81"/>
      <c r="HVG108" s="81"/>
      <c r="HVH108" s="81"/>
      <c r="HVI108" s="81"/>
      <c r="HVJ108" s="81"/>
      <c r="HVK108" s="81"/>
      <c r="HVL108" s="81"/>
      <c r="HVM108" s="81"/>
      <c r="HVN108" s="81"/>
      <c r="HVO108" s="81"/>
      <c r="HVP108" s="81"/>
      <c r="HVQ108" s="81"/>
      <c r="HVR108" s="81"/>
      <c r="HVS108" s="81"/>
      <c r="HVT108" s="81"/>
      <c r="HVU108" s="81"/>
      <c r="HVV108" s="81"/>
      <c r="HVW108" s="81"/>
      <c r="HVX108" s="81"/>
      <c r="HVY108" s="81"/>
      <c r="HVZ108" s="81"/>
      <c r="HWA108" s="81"/>
      <c r="HWB108" s="81"/>
      <c r="HWC108" s="81"/>
      <c r="HWD108" s="81"/>
      <c r="HWE108" s="81"/>
      <c r="HWF108" s="81"/>
      <c r="HWG108" s="81"/>
      <c r="HWH108" s="81"/>
      <c r="HWI108" s="81"/>
      <c r="HWJ108" s="81"/>
      <c r="HWK108" s="81"/>
      <c r="HWL108" s="81"/>
      <c r="HWM108" s="81"/>
      <c r="HWN108" s="81"/>
      <c r="HWO108" s="81"/>
      <c r="HWP108" s="81"/>
      <c r="HWQ108" s="81"/>
      <c r="HWR108" s="81"/>
      <c r="HWS108" s="81"/>
      <c r="HWT108" s="81"/>
      <c r="HWU108" s="81"/>
      <c r="HWV108" s="81"/>
      <c r="HWW108" s="81"/>
      <c r="HWX108" s="81"/>
      <c r="HWY108" s="81"/>
      <c r="HWZ108" s="81"/>
      <c r="HXA108" s="81"/>
      <c r="HXB108" s="81"/>
      <c r="HXC108" s="81"/>
      <c r="HXD108" s="81"/>
      <c r="HXE108" s="81"/>
      <c r="HXF108" s="81"/>
      <c r="HXG108" s="81"/>
      <c r="HXH108" s="81"/>
      <c r="HXI108" s="81"/>
      <c r="HXJ108" s="81"/>
      <c r="HXK108" s="81"/>
      <c r="HXL108" s="81"/>
      <c r="HXM108" s="81"/>
      <c r="HXN108" s="81"/>
      <c r="HXO108" s="81"/>
      <c r="HXP108" s="81"/>
      <c r="HXQ108" s="81"/>
      <c r="HXR108" s="81"/>
      <c r="HXS108" s="81"/>
      <c r="HXT108" s="81"/>
      <c r="HXU108" s="81"/>
      <c r="HXV108" s="81"/>
      <c r="HXW108" s="81"/>
      <c r="HXX108" s="81"/>
      <c r="HXY108" s="81"/>
      <c r="HXZ108" s="81"/>
      <c r="HYA108" s="81"/>
      <c r="HYB108" s="81"/>
      <c r="HYC108" s="81"/>
      <c r="HYD108" s="81"/>
      <c r="HYE108" s="81"/>
      <c r="HYF108" s="81"/>
      <c r="HYG108" s="81"/>
      <c r="HYH108" s="81"/>
      <c r="HYI108" s="81"/>
      <c r="HYJ108" s="81"/>
      <c r="HYK108" s="81"/>
      <c r="HYL108" s="81"/>
      <c r="HYM108" s="81"/>
      <c r="HYN108" s="81"/>
      <c r="HYO108" s="81"/>
      <c r="HYP108" s="81"/>
      <c r="HYQ108" s="81"/>
      <c r="HYR108" s="81"/>
      <c r="HYS108" s="81"/>
      <c r="HYT108" s="81"/>
      <c r="HYU108" s="81"/>
      <c r="HYV108" s="81"/>
      <c r="HYW108" s="81"/>
      <c r="HYX108" s="81"/>
      <c r="HYY108" s="81"/>
      <c r="HYZ108" s="81"/>
      <c r="HZA108" s="81"/>
      <c r="HZB108" s="81"/>
      <c r="HZC108" s="81"/>
      <c r="HZD108" s="81"/>
      <c r="HZE108" s="81"/>
      <c r="HZF108" s="81"/>
      <c r="HZG108" s="81"/>
      <c r="HZH108" s="81"/>
      <c r="HZI108" s="81"/>
      <c r="HZJ108" s="81"/>
      <c r="HZK108" s="81"/>
      <c r="HZL108" s="81"/>
      <c r="HZM108" s="81"/>
      <c r="HZN108" s="81"/>
      <c r="HZO108" s="81"/>
      <c r="HZP108" s="81"/>
      <c r="HZQ108" s="81"/>
      <c r="HZR108" s="81"/>
      <c r="HZS108" s="81"/>
      <c r="HZT108" s="81"/>
      <c r="HZU108" s="81"/>
      <c r="HZV108" s="81"/>
      <c r="HZW108" s="81"/>
      <c r="HZX108" s="81"/>
      <c r="HZY108" s="81"/>
      <c r="HZZ108" s="81"/>
      <c r="IAA108" s="81"/>
      <c r="IAB108" s="81"/>
      <c r="IAC108" s="81"/>
      <c r="IAD108" s="81"/>
      <c r="IAE108" s="81"/>
      <c r="IAF108" s="81"/>
      <c r="IAG108" s="81"/>
      <c r="IAH108" s="81"/>
      <c r="IAI108" s="81"/>
      <c r="IAJ108" s="81"/>
      <c r="IAK108" s="81"/>
      <c r="IAL108" s="81"/>
      <c r="IAM108" s="81"/>
      <c r="IAN108" s="81"/>
      <c r="IAO108" s="81"/>
      <c r="IAP108" s="81"/>
      <c r="IAQ108" s="81"/>
      <c r="IAR108" s="81"/>
      <c r="IAS108" s="81"/>
      <c r="IAT108" s="81"/>
      <c r="IAU108" s="81"/>
      <c r="IAV108" s="81"/>
      <c r="IAW108" s="81"/>
      <c r="IAX108" s="81"/>
      <c r="IAY108" s="81"/>
      <c r="IAZ108" s="81"/>
      <c r="IBA108" s="81"/>
      <c r="IBB108" s="81"/>
      <c r="IBC108" s="81"/>
      <c r="IBD108" s="81"/>
      <c r="IBE108" s="81"/>
      <c r="IBF108" s="81"/>
      <c r="IBG108" s="81"/>
      <c r="IBH108" s="81"/>
      <c r="IBI108" s="81"/>
      <c r="IBJ108" s="81"/>
      <c r="IBK108" s="81"/>
      <c r="IBL108" s="81"/>
      <c r="IBM108" s="81"/>
      <c r="IBN108" s="81"/>
      <c r="IBO108" s="81"/>
      <c r="IBP108" s="81"/>
      <c r="IBQ108" s="81"/>
      <c r="IBR108" s="81"/>
      <c r="IBS108" s="81"/>
      <c r="IBT108" s="81"/>
      <c r="IBU108" s="81"/>
      <c r="IBV108" s="81"/>
      <c r="IBW108" s="81"/>
      <c r="IBX108" s="81"/>
      <c r="IBY108" s="81"/>
      <c r="IBZ108" s="81"/>
      <c r="ICA108" s="81"/>
      <c r="ICB108" s="81"/>
      <c r="ICC108" s="81"/>
      <c r="ICD108" s="81"/>
      <c r="ICE108" s="81"/>
      <c r="ICF108" s="81"/>
      <c r="ICG108" s="81"/>
      <c r="ICH108" s="81"/>
      <c r="ICI108" s="81"/>
      <c r="ICJ108" s="81"/>
      <c r="ICK108" s="81"/>
      <c r="ICL108" s="81"/>
      <c r="ICM108" s="81"/>
      <c r="ICN108" s="81"/>
      <c r="ICO108" s="81"/>
      <c r="ICP108" s="81"/>
      <c r="ICQ108" s="81"/>
      <c r="ICR108" s="81"/>
      <c r="ICS108" s="81"/>
      <c r="ICT108" s="81"/>
      <c r="ICU108" s="81"/>
      <c r="ICV108" s="81"/>
      <c r="ICW108" s="81"/>
      <c r="ICX108" s="81"/>
      <c r="ICY108" s="81"/>
      <c r="ICZ108" s="81"/>
      <c r="IDA108" s="81"/>
      <c r="IDB108" s="81"/>
      <c r="IDC108" s="81"/>
      <c r="IDD108" s="81"/>
      <c r="IDE108" s="81"/>
      <c r="IDF108" s="81"/>
      <c r="IDG108" s="81"/>
      <c r="IDH108" s="81"/>
      <c r="IDI108" s="81"/>
      <c r="IDJ108" s="81"/>
      <c r="IDK108" s="81"/>
      <c r="IDL108" s="81"/>
      <c r="IDM108" s="81"/>
      <c r="IDN108" s="81"/>
      <c r="IDO108" s="81"/>
      <c r="IDP108" s="81"/>
      <c r="IDQ108" s="81"/>
      <c r="IDR108" s="81"/>
      <c r="IDS108" s="81"/>
      <c r="IDT108" s="81"/>
      <c r="IDU108" s="81"/>
      <c r="IDV108" s="81"/>
      <c r="IDW108" s="81"/>
      <c r="IDX108" s="81"/>
      <c r="IDY108" s="81"/>
      <c r="IDZ108" s="81"/>
      <c r="IEA108" s="81"/>
      <c r="IEB108" s="81"/>
      <c r="IEC108" s="81"/>
      <c r="IED108" s="81"/>
      <c r="IEE108" s="81"/>
      <c r="IEF108" s="81"/>
      <c r="IEG108" s="81"/>
      <c r="IEH108" s="81"/>
      <c r="IEI108" s="81"/>
      <c r="IEJ108" s="81"/>
      <c r="IEK108" s="81"/>
      <c r="IEL108" s="81"/>
      <c r="IEM108" s="81"/>
      <c r="IEN108" s="81"/>
      <c r="IEO108" s="81"/>
      <c r="IEP108" s="81"/>
      <c r="IEQ108" s="81"/>
      <c r="IER108" s="81"/>
      <c r="IES108" s="81"/>
      <c r="IET108" s="81"/>
      <c r="IEU108" s="81"/>
      <c r="IEV108" s="81"/>
      <c r="IEW108" s="81"/>
      <c r="IEX108" s="81"/>
      <c r="IEY108" s="81"/>
      <c r="IEZ108" s="81"/>
      <c r="IFA108" s="81"/>
      <c r="IFB108" s="81"/>
      <c r="IFC108" s="81"/>
      <c r="IFD108" s="81"/>
      <c r="IFE108" s="81"/>
      <c r="IFF108" s="81"/>
      <c r="IFG108" s="81"/>
      <c r="IFH108" s="81"/>
      <c r="IFI108" s="81"/>
      <c r="IFJ108" s="81"/>
      <c r="IFK108" s="81"/>
      <c r="IFL108" s="81"/>
      <c r="IFM108" s="81"/>
      <c r="IFN108" s="81"/>
      <c r="IFO108" s="81"/>
      <c r="IFP108" s="81"/>
      <c r="IFQ108" s="81"/>
      <c r="IFR108" s="81"/>
      <c r="IFS108" s="81"/>
      <c r="IFT108" s="81"/>
      <c r="IFU108" s="81"/>
      <c r="IFV108" s="81"/>
      <c r="IFW108" s="81"/>
      <c r="IFX108" s="81"/>
      <c r="IFY108" s="81"/>
      <c r="IFZ108" s="81"/>
      <c r="IGA108" s="81"/>
      <c r="IGB108" s="81"/>
      <c r="IGC108" s="81"/>
      <c r="IGD108" s="81"/>
      <c r="IGE108" s="81"/>
      <c r="IGF108" s="81"/>
      <c r="IGG108" s="81"/>
      <c r="IGH108" s="81"/>
      <c r="IGI108" s="81"/>
      <c r="IGJ108" s="81"/>
      <c r="IGK108" s="81"/>
      <c r="IGL108" s="81"/>
      <c r="IGM108" s="81"/>
      <c r="IGN108" s="81"/>
      <c r="IGO108" s="81"/>
      <c r="IGP108" s="81"/>
      <c r="IGQ108" s="81"/>
      <c r="IGR108" s="81"/>
      <c r="IGS108" s="81"/>
      <c r="IGT108" s="81"/>
      <c r="IGU108" s="81"/>
      <c r="IGV108" s="81"/>
      <c r="IGW108" s="81"/>
      <c r="IGX108" s="81"/>
      <c r="IGY108" s="81"/>
      <c r="IGZ108" s="81"/>
      <c r="IHA108" s="81"/>
      <c r="IHB108" s="81"/>
      <c r="IHC108" s="81"/>
      <c r="IHD108" s="81"/>
      <c r="IHE108" s="81"/>
      <c r="IHF108" s="81"/>
      <c r="IHG108" s="81"/>
      <c r="IHH108" s="81"/>
      <c r="IHI108" s="81"/>
      <c r="IHJ108" s="81"/>
      <c r="IHK108" s="81"/>
      <c r="IHL108" s="81"/>
      <c r="IHM108" s="81"/>
      <c r="IHN108" s="81"/>
      <c r="IHO108" s="81"/>
      <c r="IHP108" s="81"/>
      <c r="IHQ108" s="81"/>
      <c r="IHR108" s="81"/>
      <c r="IHS108" s="81"/>
      <c r="IHT108" s="81"/>
      <c r="IHU108" s="81"/>
      <c r="IHV108" s="81"/>
      <c r="IHW108" s="81"/>
      <c r="IHX108" s="81"/>
      <c r="IHY108" s="81"/>
      <c r="IHZ108" s="81"/>
      <c r="IIA108" s="81"/>
      <c r="IIB108" s="81"/>
      <c r="IIC108" s="81"/>
      <c r="IID108" s="81"/>
      <c r="IIE108" s="81"/>
      <c r="IIF108" s="81"/>
      <c r="IIG108" s="81"/>
      <c r="IIH108" s="81"/>
      <c r="III108" s="81"/>
      <c r="IIJ108" s="81"/>
      <c r="IIK108" s="81"/>
      <c r="IIL108" s="81"/>
      <c r="IIM108" s="81"/>
      <c r="IIN108" s="81"/>
      <c r="IIO108" s="81"/>
      <c r="IIP108" s="81"/>
      <c r="IIQ108" s="81"/>
      <c r="IIR108" s="81"/>
      <c r="IIS108" s="81"/>
      <c r="IIT108" s="81"/>
      <c r="IIU108" s="81"/>
      <c r="IIV108" s="81"/>
      <c r="IIW108" s="81"/>
      <c r="IIX108" s="81"/>
      <c r="IIY108" s="81"/>
      <c r="IIZ108" s="81"/>
      <c r="IJA108" s="81"/>
      <c r="IJB108" s="81"/>
      <c r="IJC108" s="81"/>
      <c r="IJD108" s="81"/>
      <c r="IJE108" s="81"/>
      <c r="IJF108" s="81"/>
      <c r="IJG108" s="81"/>
      <c r="IJH108" s="81"/>
      <c r="IJI108" s="81"/>
      <c r="IJJ108" s="81"/>
      <c r="IJK108" s="81"/>
      <c r="IJL108" s="81"/>
      <c r="IJM108" s="81"/>
      <c r="IJN108" s="81"/>
      <c r="IJO108" s="81"/>
      <c r="IJP108" s="81"/>
      <c r="IJQ108" s="81"/>
      <c r="IJR108" s="81"/>
      <c r="IJS108" s="81"/>
      <c r="IJT108" s="81"/>
      <c r="IJU108" s="81"/>
      <c r="IJV108" s="81"/>
      <c r="IJW108" s="81"/>
      <c r="IJX108" s="81"/>
      <c r="IJY108" s="81"/>
      <c r="IJZ108" s="81"/>
      <c r="IKA108" s="81"/>
      <c r="IKB108" s="81"/>
      <c r="IKC108" s="81"/>
      <c r="IKD108" s="81"/>
      <c r="IKE108" s="81"/>
      <c r="IKF108" s="81"/>
      <c r="IKG108" s="81"/>
      <c r="IKH108" s="81"/>
      <c r="IKI108" s="81"/>
      <c r="IKJ108" s="81"/>
      <c r="IKK108" s="81"/>
      <c r="IKL108" s="81"/>
      <c r="IKM108" s="81"/>
      <c r="IKN108" s="81"/>
      <c r="IKO108" s="81"/>
      <c r="IKP108" s="81"/>
      <c r="IKQ108" s="81"/>
      <c r="IKR108" s="81"/>
      <c r="IKS108" s="81"/>
      <c r="IKT108" s="81"/>
      <c r="IKU108" s="81"/>
      <c r="IKV108" s="81"/>
      <c r="IKW108" s="81"/>
      <c r="IKX108" s="81"/>
      <c r="IKY108" s="81"/>
      <c r="IKZ108" s="81"/>
      <c r="ILA108" s="81"/>
      <c r="ILB108" s="81"/>
      <c r="ILC108" s="81"/>
      <c r="ILD108" s="81"/>
      <c r="ILE108" s="81"/>
      <c r="ILF108" s="81"/>
      <c r="ILG108" s="81"/>
      <c r="ILH108" s="81"/>
      <c r="ILI108" s="81"/>
      <c r="ILJ108" s="81"/>
      <c r="ILK108" s="81"/>
      <c r="ILL108" s="81"/>
      <c r="ILM108" s="81"/>
      <c r="ILN108" s="81"/>
      <c r="ILO108" s="81"/>
      <c r="ILP108" s="81"/>
      <c r="ILQ108" s="81"/>
      <c r="ILR108" s="81"/>
      <c r="ILS108" s="81"/>
      <c r="ILT108" s="81"/>
      <c r="ILU108" s="81"/>
      <c r="ILV108" s="81"/>
      <c r="ILW108" s="81"/>
      <c r="ILX108" s="81"/>
      <c r="ILY108" s="81"/>
      <c r="ILZ108" s="81"/>
      <c r="IMA108" s="81"/>
      <c r="IMB108" s="81"/>
      <c r="IMC108" s="81"/>
      <c r="IMD108" s="81"/>
      <c r="IME108" s="81"/>
      <c r="IMF108" s="81"/>
      <c r="IMG108" s="81"/>
      <c r="IMH108" s="81"/>
      <c r="IMI108" s="81"/>
      <c r="IMJ108" s="81"/>
      <c r="IMK108" s="81"/>
      <c r="IML108" s="81"/>
      <c r="IMM108" s="81"/>
      <c r="IMN108" s="81"/>
      <c r="IMO108" s="81"/>
      <c r="IMP108" s="81"/>
      <c r="IMQ108" s="81"/>
      <c r="IMR108" s="81"/>
      <c r="IMS108" s="81"/>
      <c r="IMT108" s="81"/>
      <c r="IMU108" s="81"/>
      <c r="IMV108" s="81"/>
      <c r="IMW108" s="81"/>
      <c r="IMX108" s="81"/>
      <c r="IMY108" s="81"/>
      <c r="IMZ108" s="81"/>
      <c r="INA108" s="81"/>
      <c r="INB108" s="81"/>
      <c r="INC108" s="81"/>
      <c r="IND108" s="81"/>
      <c r="INE108" s="81"/>
      <c r="INF108" s="81"/>
      <c r="ING108" s="81"/>
      <c r="INH108" s="81"/>
      <c r="INI108" s="81"/>
      <c r="INJ108" s="81"/>
      <c r="INK108" s="81"/>
      <c r="INL108" s="81"/>
      <c r="INM108" s="81"/>
      <c r="INN108" s="81"/>
      <c r="INO108" s="81"/>
      <c r="INP108" s="81"/>
      <c r="INQ108" s="81"/>
      <c r="INR108" s="81"/>
      <c r="INS108" s="81"/>
      <c r="INT108" s="81"/>
      <c r="INU108" s="81"/>
      <c r="INV108" s="81"/>
      <c r="INW108" s="81"/>
      <c r="INX108" s="81"/>
      <c r="INY108" s="81"/>
      <c r="INZ108" s="81"/>
      <c r="IOA108" s="81"/>
      <c r="IOB108" s="81"/>
      <c r="IOC108" s="81"/>
      <c r="IOD108" s="81"/>
      <c r="IOE108" s="81"/>
      <c r="IOF108" s="81"/>
      <c r="IOG108" s="81"/>
      <c r="IOH108" s="81"/>
      <c r="IOI108" s="81"/>
      <c r="IOJ108" s="81"/>
      <c r="IOK108" s="81"/>
      <c r="IOL108" s="81"/>
      <c r="IOM108" s="81"/>
      <c r="ION108" s="81"/>
      <c r="IOO108" s="81"/>
      <c r="IOP108" s="81"/>
      <c r="IOQ108" s="81"/>
      <c r="IOR108" s="81"/>
      <c r="IOS108" s="81"/>
      <c r="IOT108" s="81"/>
      <c r="IOU108" s="81"/>
      <c r="IOV108" s="81"/>
      <c r="IOW108" s="81"/>
      <c r="IOX108" s="81"/>
      <c r="IOY108" s="81"/>
      <c r="IOZ108" s="81"/>
      <c r="IPA108" s="81"/>
      <c r="IPB108" s="81"/>
      <c r="IPC108" s="81"/>
      <c r="IPD108" s="81"/>
      <c r="IPE108" s="81"/>
      <c r="IPF108" s="81"/>
      <c r="IPG108" s="81"/>
      <c r="IPH108" s="81"/>
      <c r="IPI108" s="81"/>
      <c r="IPJ108" s="81"/>
      <c r="IPK108" s="81"/>
      <c r="IPL108" s="81"/>
      <c r="IPM108" s="81"/>
      <c r="IPN108" s="81"/>
      <c r="IPO108" s="81"/>
      <c r="IPP108" s="81"/>
      <c r="IPQ108" s="81"/>
      <c r="IPR108" s="81"/>
      <c r="IPS108" s="81"/>
      <c r="IPT108" s="81"/>
      <c r="IPU108" s="81"/>
      <c r="IPV108" s="81"/>
      <c r="IPW108" s="81"/>
      <c r="IPX108" s="81"/>
      <c r="IPY108" s="81"/>
      <c r="IPZ108" s="81"/>
      <c r="IQA108" s="81"/>
      <c r="IQB108" s="81"/>
      <c r="IQC108" s="81"/>
      <c r="IQD108" s="81"/>
      <c r="IQE108" s="81"/>
      <c r="IQF108" s="81"/>
      <c r="IQG108" s="81"/>
      <c r="IQH108" s="81"/>
      <c r="IQI108" s="81"/>
      <c r="IQJ108" s="81"/>
      <c r="IQK108" s="81"/>
      <c r="IQL108" s="81"/>
      <c r="IQM108" s="81"/>
      <c r="IQN108" s="81"/>
      <c r="IQO108" s="81"/>
      <c r="IQP108" s="81"/>
      <c r="IQQ108" s="81"/>
      <c r="IQR108" s="81"/>
      <c r="IQS108" s="81"/>
      <c r="IQT108" s="81"/>
      <c r="IQU108" s="81"/>
      <c r="IQV108" s="81"/>
      <c r="IQW108" s="81"/>
      <c r="IQX108" s="81"/>
      <c r="IQY108" s="81"/>
      <c r="IQZ108" s="81"/>
      <c r="IRA108" s="81"/>
      <c r="IRB108" s="81"/>
      <c r="IRC108" s="81"/>
      <c r="IRD108" s="81"/>
      <c r="IRE108" s="81"/>
      <c r="IRF108" s="81"/>
      <c r="IRG108" s="81"/>
      <c r="IRH108" s="81"/>
      <c r="IRI108" s="81"/>
      <c r="IRJ108" s="81"/>
      <c r="IRK108" s="81"/>
      <c r="IRL108" s="81"/>
      <c r="IRM108" s="81"/>
      <c r="IRN108" s="81"/>
      <c r="IRO108" s="81"/>
      <c r="IRP108" s="81"/>
      <c r="IRQ108" s="81"/>
      <c r="IRR108" s="81"/>
      <c r="IRS108" s="81"/>
      <c r="IRT108" s="81"/>
      <c r="IRU108" s="81"/>
      <c r="IRV108" s="81"/>
      <c r="IRW108" s="81"/>
      <c r="IRX108" s="81"/>
      <c r="IRY108" s="81"/>
      <c r="IRZ108" s="81"/>
      <c r="ISA108" s="81"/>
      <c r="ISB108" s="81"/>
      <c r="ISC108" s="81"/>
      <c r="ISD108" s="81"/>
      <c r="ISE108" s="81"/>
      <c r="ISF108" s="81"/>
      <c r="ISG108" s="81"/>
      <c r="ISH108" s="81"/>
      <c r="ISI108" s="81"/>
      <c r="ISJ108" s="81"/>
      <c r="ISK108" s="81"/>
      <c r="ISL108" s="81"/>
      <c r="ISM108" s="81"/>
      <c r="ISN108" s="81"/>
      <c r="ISO108" s="81"/>
      <c r="ISP108" s="81"/>
      <c r="ISQ108" s="81"/>
      <c r="ISR108" s="81"/>
      <c r="ISS108" s="81"/>
      <c r="IST108" s="81"/>
      <c r="ISU108" s="81"/>
      <c r="ISV108" s="81"/>
      <c r="ISW108" s="81"/>
      <c r="ISX108" s="81"/>
      <c r="ISY108" s="81"/>
      <c r="ISZ108" s="81"/>
      <c r="ITA108" s="81"/>
      <c r="ITB108" s="81"/>
      <c r="ITC108" s="81"/>
      <c r="ITD108" s="81"/>
      <c r="ITE108" s="81"/>
      <c r="ITF108" s="81"/>
      <c r="ITG108" s="81"/>
      <c r="ITH108" s="81"/>
      <c r="ITI108" s="81"/>
      <c r="ITJ108" s="81"/>
      <c r="ITK108" s="81"/>
      <c r="ITL108" s="81"/>
      <c r="ITM108" s="81"/>
      <c r="ITN108" s="81"/>
      <c r="ITO108" s="81"/>
      <c r="ITP108" s="81"/>
      <c r="ITQ108" s="81"/>
      <c r="ITR108" s="81"/>
      <c r="ITS108" s="81"/>
      <c r="ITT108" s="81"/>
      <c r="ITU108" s="81"/>
      <c r="ITV108" s="81"/>
      <c r="ITW108" s="81"/>
      <c r="ITX108" s="81"/>
      <c r="ITY108" s="81"/>
      <c r="ITZ108" s="81"/>
      <c r="IUA108" s="81"/>
      <c r="IUB108" s="81"/>
      <c r="IUC108" s="81"/>
      <c r="IUD108" s="81"/>
      <c r="IUE108" s="81"/>
      <c r="IUF108" s="81"/>
      <c r="IUG108" s="81"/>
      <c r="IUH108" s="81"/>
      <c r="IUI108" s="81"/>
      <c r="IUJ108" s="81"/>
      <c r="IUK108" s="81"/>
      <c r="IUL108" s="81"/>
      <c r="IUM108" s="81"/>
      <c r="IUN108" s="81"/>
      <c r="IUO108" s="81"/>
      <c r="IUP108" s="81"/>
      <c r="IUQ108" s="81"/>
      <c r="IUR108" s="81"/>
      <c r="IUS108" s="81"/>
      <c r="IUT108" s="81"/>
      <c r="IUU108" s="81"/>
      <c r="IUV108" s="81"/>
      <c r="IUW108" s="81"/>
      <c r="IUX108" s="81"/>
      <c r="IUY108" s="81"/>
      <c r="IUZ108" s="81"/>
      <c r="IVA108" s="81"/>
      <c r="IVB108" s="81"/>
      <c r="IVC108" s="81"/>
      <c r="IVD108" s="81"/>
      <c r="IVE108" s="81"/>
      <c r="IVF108" s="81"/>
      <c r="IVG108" s="81"/>
      <c r="IVH108" s="81"/>
      <c r="IVI108" s="81"/>
      <c r="IVJ108" s="81"/>
      <c r="IVK108" s="81"/>
      <c r="IVL108" s="81"/>
      <c r="IVM108" s="81"/>
      <c r="IVN108" s="81"/>
      <c r="IVO108" s="81"/>
      <c r="IVP108" s="81"/>
      <c r="IVQ108" s="81"/>
      <c r="IVR108" s="81"/>
      <c r="IVS108" s="81"/>
      <c r="IVT108" s="81"/>
      <c r="IVU108" s="81"/>
      <c r="IVV108" s="81"/>
      <c r="IVW108" s="81"/>
      <c r="IVX108" s="81"/>
      <c r="IVY108" s="81"/>
      <c r="IVZ108" s="81"/>
      <c r="IWA108" s="81"/>
      <c r="IWB108" s="81"/>
      <c r="IWC108" s="81"/>
      <c r="IWD108" s="81"/>
      <c r="IWE108" s="81"/>
      <c r="IWF108" s="81"/>
      <c r="IWG108" s="81"/>
      <c r="IWH108" s="81"/>
      <c r="IWI108" s="81"/>
      <c r="IWJ108" s="81"/>
      <c r="IWK108" s="81"/>
      <c r="IWL108" s="81"/>
      <c r="IWM108" s="81"/>
      <c r="IWN108" s="81"/>
      <c r="IWO108" s="81"/>
      <c r="IWP108" s="81"/>
      <c r="IWQ108" s="81"/>
      <c r="IWR108" s="81"/>
      <c r="IWS108" s="81"/>
      <c r="IWT108" s="81"/>
      <c r="IWU108" s="81"/>
      <c r="IWV108" s="81"/>
      <c r="IWW108" s="81"/>
      <c r="IWX108" s="81"/>
      <c r="IWY108" s="81"/>
      <c r="IWZ108" s="81"/>
      <c r="IXA108" s="81"/>
      <c r="IXB108" s="81"/>
      <c r="IXC108" s="81"/>
      <c r="IXD108" s="81"/>
      <c r="IXE108" s="81"/>
      <c r="IXF108" s="81"/>
      <c r="IXG108" s="81"/>
      <c r="IXH108" s="81"/>
      <c r="IXI108" s="81"/>
      <c r="IXJ108" s="81"/>
      <c r="IXK108" s="81"/>
      <c r="IXL108" s="81"/>
      <c r="IXM108" s="81"/>
      <c r="IXN108" s="81"/>
      <c r="IXO108" s="81"/>
      <c r="IXP108" s="81"/>
      <c r="IXQ108" s="81"/>
      <c r="IXR108" s="81"/>
      <c r="IXS108" s="81"/>
      <c r="IXT108" s="81"/>
      <c r="IXU108" s="81"/>
      <c r="IXV108" s="81"/>
      <c r="IXW108" s="81"/>
      <c r="IXX108" s="81"/>
      <c r="IXY108" s="81"/>
      <c r="IXZ108" s="81"/>
      <c r="IYA108" s="81"/>
      <c r="IYB108" s="81"/>
      <c r="IYC108" s="81"/>
      <c r="IYD108" s="81"/>
      <c r="IYE108" s="81"/>
      <c r="IYF108" s="81"/>
      <c r="IYG108" s="81"/>
      <c r="IYH108" s="81"/>
      <c r="IYI108" s="81"/>
      <c r="IYJ108" s="81"/>
      <c r="IYK108" s="81"/>
      <c r="IYL108" s="81"/>
      <c r="IYM108" s="81"/>
      <c r="IYN108" s="81"/>
      <c r="IYO108" s="81"/>
      <c r="IYP108" s="81"/>
      <c r="IYQ108" s="81"/>
      <c r="IYR108" s="81"/>
      <c r="IYS108" s="81"/>
      <c r="IYT108" s="81"/>
      <c r="IYU108" s="81"/>
      <c r="IYV108" s="81"/>
      <c r="IYW108" s="81"/>
      <c r="IYX108" s="81"/>
      <c r="IYY108" s="81"/>
      <c r="IYZ108" s="81"/>
      <c r="IZA108" s="81"/>
      <c r="IZB108" s="81"/>
      <c r="IZC108" s="81"/>
      <c r="IZD108" s="81"/>
      <c r="IZE108" s="81"/>
      <c r="IZF108" s="81"/>
      <c r="IZG108" s="81"/>
      <c r="IZH108" s="81"/>
      <c r="IZI108" s="81"/>
      <c r="IZJ108" s="81"/>
      <c r="IZK108" s="81"/>
      <c r="IZL108" s="81"/>
      <c r="IZM108" s="81"/>
      <c r="IZN108" s="81"/>
      <c r="IZO108" s="81"/>
      <c r="IZP108" s="81"/>
      <c r="IZQ108" s="81"/>
      <c r="IZR108" s="81"/>
      <c r="IZS108" s="81"/>
      <c r="IZT108" s="81"/>
      <c r="IZU108" s="81"/>
      <c r="IZV108" s="81"/>
      <c r="IZW108" s="81"/>
      <c r="IZX108" s="81"/>
      <c r="IZY108" s="81"/>
      <c r="IZZ108" s="81"/>
      <c r="JAA108" s="81"/>
      <c r="JAB108" s="81"/>
      <c r="JAC108" s="81"/>
      <c r="JAD108" s="81"/>
      <c r="JAE108" s="81"/>
      <c r="JAF108" s="81"/>
      <c r="JAG108" s="81"/>
      <c r="JAH108" s="81"/>
      <c r="JAI108" s="81"/>
      <c r="JAJ108" s="81"/>
      <c r="JAK108" s="81"/>
      <c r="JAL108" s="81"/>
      <c r="JAM108" s="81"/>
      <c r="JAN108" s="81"/>
      <c r="JAO108" s="81"/>
      <c r="JAP108" s="81"/>
      <c r="JAQ108" s="81"/>
      <c r="JAR108" s="81"/>
      <c r="JAS108" s="81"/>
      <c r="JAT108" s="81"/>
      <c r="JAU108" s="81"/>
      <c r="JAV108" s="81"/>
      <c r="JAW108" s="81"/>
      <c r="JAX108" s="81"/>
      <c r="JAY108" s="81"/>
      <c r="JAZ108" s="81"/>
      <c r="JBA108" s="81"/>
      <c r="JBB108" s="81"/>
      <c r="JBC108" s="81"/>
      <c r="JBD108" s="81"/>
      <c r="JBE108" s="81"/>
      <c r="JBF108" s="81"/>
      <c r="JBG108" s="81"/>
      <c r="JBH108" s="81"/>
      <c r="JBI108" s="81"/>
      <c r="JBJ108" s="81"/>
      <c r="JBK108" s="81"/>
      <c r="JBL108" s="81"/>
      <c r="JBM108" s="81"/>
      <c r="JBN108" s="81"/>
      <c r="JBO108" s="81"/>
      <c r="JBP108" s="81"/>
      <c r="JBQ108" s="81"/>
      <c r="JBR108" s="81"/>
      <c r="JBS108" s="81"/>
      <c r="JBT108" s="81"/>
      <c r="JBU108" s="81"/>
      <c r="JBV108" s="81"/>
      <c r="JBW108" s="81"/>
      <c r="JBX108" s="81"/>
      <c r="JBY108" s="81"/>
      <c r="JBZ108" s="81"/>
      <c r="JCA108" s="81"/>
      <c r="JCB108" s="81"/>
      <c r="JCC108" s="81"/>
      <c r="JCD108" s="81"/>
      <c r="JCE108" s="81"/>
      <c r="JCF108" s="81"/>
      <c r="JCG108" s="81"/>
      <c r="JCH108" s="81"/>
      <c r="JCI108" s="81"/>
      <c r="JCJ108" s="81"/>
      <c r="JCK108" s="81"/>
      <c r="JCL108" s="81"/>
      <c r="JCM108" s="81"/>
      <c r="JCN108" s="81"/>
      <c r="JCO108" s="81"/>
      <c r="JCP108" s="81"/>
      <c r="JCQ108" s="81"/>
      <c r="JCR108" s="81"/>
      <c r="JCS108" s="81"/>
      <c r="JCT108" s="81"/>
      <c r="JCU108" s="81"/>
      <c r="JCV108" s="81"/>
      <c r="JCW108" s="81"/>
      <c r="JCX108" s="81"/>
      <c r="JCY108" s="81"/>
      <c r="JCZ108" s="81"/>
      <c r="JDA108" s="81"/>
      <c r="JDB108" s="81"/>
      <c r="JDC108" s="81"/>
      <c r="JDD108" s="81"/>
      <c r="JDE108" s="81"/>
      <c r="JDF108" s="81"/>
      <c r="JDG108" s="81"/>
      <c r="JDH108" s="81"/>
      <c r="JDI108" s="81"/>
      <c r="JDJ108" s="81"/>
      <c r="JDK108" s="81"/>
      <c r="JDL108" s="81"/>
      <c r="JDM108" s="81"/>
      <c r="JDN108" s="81"/>
      <c r="JDO108" s="81"/>
      <c r="JDP108" s="81"/>
      <c r="JDQ108" s="81"/>
      <c r="JDR108" s="81"/>
      <c r="JDS108" s="81"/>
      <c r="JDT108" s="81"/>
      <c r="JDU108" s="81"/>
      <c r="JDV108" s="81"/>
      <c r="JDW108" s="81"/>
      <c r="JDX108" s="81"/>
      <c r="JDY108" s="81"/>
      <c r="JDZ108" s="81"/>
      <c r="JEA108" s="81"/>
      <c r="JEB108" s="81"/>
      <c r="JEC108" s="81"/>
      <c r="JED108" s="81"/>
      <c r="JEE108" s="81"/>
      <c r="JEF108" s="81"/>
      <c r="JEG108" s="81"/>
      <c r="JEH108" s="81"/>
      <c r="JEI108" s="81"/>
      <c r="JEJ108" s="81"/>
      <c r="JEK108" s="81"/>
      <c r="JEL108" s="81"/>
      <c r="JEM108" s="81"/>
      <c r="JEN108" s="81"/>
      <c r="JEO108" s="81"/>
      <c r="JEP108" s="81"/>
      <c r="JEQ108" s="81"/>
      <c r="JER108" s="81"/>
      <c r="JES108" s="81"/>
      <c r="JET108" s="81"/>
      <c r="JEU108" s="81"/>
      <c r="JEV108" s="81"/>
      <c r="JEW108" s="81"/>
      <c r="JEX108" s="81"/>
      <c r="JEY108" s="81"/>
      <c r="JEZ108" s="81"/>
      <c r="JFA108" s="81"/>
      <c r="JFB108" s="81"/>
      <c r="JFC108" s="81"/>
      <c r="JFD108" s="81"/>
      <c r="JFE108" s="81"/>
      <c r="JFF108" s="81"/>
      <c r="JFG108" s="81"/>
      <c r="JFH108" s="81"/>
      <c r="JFI108" s="81"/>
      <c r="JFJ108" s="81"/>
      <c r="JFK108" s="81"/>
      <c r="JFL108" s="81"/>
      <c r="JFM108" s="81"/>
      <c r="JFN108" s="81"/>
      <c r="JFO108" s="81"/>
      <c r="JFP108" s="81"/>
      <c r="JFQ108" s="81"/>
      <c r="JFR108" s="81"/>
      <c r="JFS108" s="81"/>
      <c r="JFT108" s="81"/>
      <c r="JFU108" s="81"/>
      <c r="JFV108" s="81"/>
      <c r="JFW108" s="81"/>
      <c r="JFX108" s="81"/>
      <c r="JFY108" s="81"/>
      <c r="JFZ108" s="81"/>
      <c r="JGA108" s="81"/>
      <c r="JGB108" s="81"/>
      <c r="JGC108" s="81"/>
      <c r="JGD108" s="81"/>
      <c r="JGE108" s="81"/>
      <c r="JGF108" s="81"/>
      <c r="JGG108" s="81"/>
      <c r="JGH108" s="81"/>
      <c r="JGI108" s="81"/>
      <c r="JGJ108" s="81"/>
      <c r="JGK108" s="81"/>
      <c r="JGL108" s="81"/>
      <c r="JGM108" s="81"/>
      <c r="JGN108" s="81"/>
      <c r="JGO108" s="81"/>
      <c r="JGP108" s="81"/>
      <c r="JGQ108" s="81"/>
      <c r="JGR108" s="81"/>
      <c r="JGS108" s="81"/>
      <c r="JGT108" s="81"/>
      <c r="JGU108" s="81"/>
      <c r="JGV108" s="81"/>
      <c r="JGW108" s="81"/>
      <c r="JGX108" s="81"/>
      <c r="JGY108" s="81"/>
      <c r="JGZ108" s="81"/>
      <c r="JHA108" s="81"/>
      <c r="JHB108" s="81"/>
      <c r="JHC108" s="81"/>
      <c r="JHD108" s="81"/>
      <c r="JHE108" s="81"/>
      <c r="JHF108" s="81"/>
      <c r="JHG108" s="81"/>
      <c r="JHH108" s="81"/>
      <c r="JHI108" s="81"/>
      <c r="JHJ108" s="81"/>
      <c r="JHK108" s="81"/>
      <c r="JHL108" s="81"/>
      <c r="JHM108" s="81"/>
      <c r="JHN108" s="81"/>
      <c r="JHO108" s="81"/>
      <c r="JHP108" s="81"/>
      <c r="JHQ108" s="81"/>
      <c r="JHR108" s="81"/>
      <c r="JHS108" s="81"/>
      <c r="JHT108" s="81"/>
      <c r="JHU108" s="81"/>
      <c r="JHV108" s="81"/>
      <c r="JHW108" s="81"/>
      <c r="JHX108" s="81"/>
      <c r="JHY108" s="81"/>
      <c r="JHZ108" s="81"/>
      <c r="JIA108" s="81"/>
      <c r="JIB108" s="81"/>
      <c r="JIC108" s="81"/>
      <c r="JID108" s="81"/>
      <c r="JIE108" s="81"/>
      <c r="JIF108" s="81"/>
      <c r="JIG108" s="81"/>
      <c r="JIH108" s="81"/>
      <c r="JII108" s="81"/>
      <c r="JIJ108" s="81"/>
      <c r="JIK108" s="81"/>
      <c r="JIL108" s="81"/>
      <c r="JIM108" s="81"/>
      <c r="JIN108" s="81"/>
      <c r="JIO108" s="81"/>
      <c r="JIP108" s="81"/>
      <c r="JIQ108" s="81"/>
      <c r="JIR108" s="81"/>
      <c r="JIS108" s="81"/>
      <c r="JIT108" s="81"/>
      <c r="JIU108" s="81"/>
      <c r="JIV108" s="81"/>
      <c r="JIW108" s="81"/>
      <c r="JIX108" s="81"/>
      <c r="JIY108" s="81"/>
      <c r="JIZ108" s="81"/>
      <c r="JJA108" s="81"/>
      <c r="JJB108" s="81"/>
      <c r="JJC108" s="81"/>
      <c r="JJD108" s="81"/>
      <c r="JJE108" s="81"/>
      <c r="JJF108" s="81"/>
      <c r="JJG108" s="81"/>
      <c r="JJH108" s="81"/>
      <c r="JJI108" s="81"/>
      <c r="JJJ108" s="81"/>
      <c r="JJK108" s="81"/>
      <c r="JJL108" s="81"/>
      <c r="JJM108" s="81"/>
      <c r="JJN108" s="81"/>
      <c r="JJO108" s="81"/>
      <c r="JJP108" s="81"/>
      <c r="JJQ108" s="81"/>
      <c r="JJR108" s="81"/>
      <c r="JJS108" s="81"/>
      <c r="JJT108" s="81"/>
      <c r="JJU108" s="81"/>
      <c r="JJV108" s="81"/>
      <c r="JJW108" s="81"/>
      <c r="JJX108" s="81"/>
      <c r="JJY108" s="81"/>
      <c r="JJZ108" s="81"/>
      <c r="JKA108" s="81"/>
      <c r="JKB108" s="81"/>
      <c r="JKC108" s="81"/>
      <c r="JKD108" s="81"/>
      <c r="JKE108" s="81"/>
      <c r="JKF108" s="81"/>
      <c r="JKG108" s="81"/>
      <c r="JKH108" s="81"/>
      <c r="JKI108" s="81"/>
      <c r="JKJ108" s="81"/>
      <c r="JKK108" s="81"/>
      <c r="JKL108" s="81"/>
      <c r="JKM108" s="81"/>
      <c r="JKN108" s="81"/>
      <c r="JKO108" s="81"/>
      <c r="JKP108" s="81"/>
      <c r="JKQ108" s="81"/>
      <c r="JKR108" s="81"/>
      <c r="JKS108" s="81"/>
      <c r="JKT108" s="81"/>
      <c r="JKU108" s="81"/>
      <c r="JKV108" s="81"/>
      <c r="JKW108" s="81"/>
      <c r="JKX108" s="81"/>
      <c r="JKY108" s="81"/>
      <c r="JKZ108" s="81"/>
      <c r="JLA108" s="81"/>
      <c r="JLB108" s="81"/>
      <c r="JLC108" s="81"/>
      <c r="JLD108" s="81"/>
      <c r="JLE108" s="81"/>
      <c r="JLF108" s="81"/>
      <c r="JLG108" s="81"/>
      <c r="JLH108" s="81"/>
      <c r="JLI108" s="81"/>
      <c r="JLJ108" s="81"/>
      <c r="JLK108" s="81"/>
      <c r="JLL108" s="81"/>
      <c r="JLM108" s="81"/>
      <c r="JLN108" s="81"/>
      <c r="JLO108" s="81"/>
      <c r="JLP108" s="81"/>
      <c r="JLQ108" s="81"/>
      <c r="JLR108" s="81"/>
      <c r="JLS108" s="81"/>
      <c r="JLT108" s="81"/>
      <c r="JLU108" s="81"/>
      <c r="JLV108" s="81"/>
      <c r="JLW108" s="81"/>
      <c r="JLX108" s="81"/>
      <c r="JLY108" s="81"/>
      <c r="JLZ108" s="81"/>
      <c r="JMA108" s="81"/>
      <c r="JMB108" s="81"/>
      <c r="JMC108" s="81"/>
      <c r="JMD108" s="81"/>
      <c r="JME108" s="81"/>
      <c r="JMF108" s="81"/>
      <c r="JMG108" s="81"/>
      <c r="JMH108" s="81"/>
      <c r="JMI108" s="81"/>
      <c r="JMJ108" s="81"/>
      <c r="JMK108" s="81"/>
      <c r="JML108" s="81"/>
      <c r="JMM108" s="81"/>
      <c r="JMN108" s="81"/>
      <c r="JMO108" s="81"/>
      <c r="JMP108" s="81"/>
      <c r="JMQ108" s="81"/>
      <c r="JMR108" s="81"/>
      <c r="JMS108" s="81"/>
      <c r="JMT108" s="81"/>
      <c r="JMU108" s="81"/>
      <c r="JMV108" s="81"/>
      <c r="JMW108" s="81"/>
      <c r="JMX108" s="81"/>
      <c r="JMY108" s="81"/>
      <c r="JMZ108" s="81"/>
      <c r="JNA108" s="81"/>
      <c r="JNB108" s="81"/>
      <c r="JNC108" s="81"/>
      <c r="JND108" s="81"/>
      <c r="JNE108" s="81"/>
      <c r="JNF108" s="81"/>
      <c r="JNG108" s="81"/>
      <c r="JNH108" s="81"/>
      <c r="JNI108" s="81"/>
      <c r="JNJ108" s="81"/>
      <c r="JNK108" s="81"/>
      <c r="JNL108" s="81"/>
      <c r="JNM108" s="81"/>
      <c r="JNN108" s="81"/>
      <c r="JNO108" s="81"/>
      <c r="JNP108" s="81"/>
      <c r="JNQ108" s="81"/>
      <c r="JNR108" s="81"/>
      <c r="JNS108" s="81"/>
      <c r="JNT108" s="81"/>
      <c r="JNU108" s="81"/>
      <c r="JNV108" s="81"/>
      <c r="JNW108" s="81"/>
      <c r="JNX108" s="81"/>
      <c r="JNY108" s="81"/>
      <c r="JNZ108" s="81"/>
      <c r="JOA108" s="81"/>
      <c r="JOB108" s="81"/>
      <c r="JOC108" s="81"/>
      <c r="JOD108" s="81"/>
      <c r="JOE108" s="81"/>
      <c r="JOF108" s="81"/>
      <c r="JOG108" s="81"/>
      <c r="JOH108" s="81"/>
      <c r="JOI108" s="81"/>
      <c r="JOJ108" s="81"/>
      <c r="JOK108" s="81"/>
      <c r="JOL108" s="81"/>
      <c r="JOM108" s="81"/>
      <c r="JON108" s="81"/>
      <c r="JOO108" s="81"/>
      <c r="JOP108" s="81"/>
      <c r="JOQ108" s="81"/>
      <c r="JOR108" s="81"/>
      <c r="JOS108" s="81"/>
      <c r="JOT108" s="81"/>
      <c r="JOU108" s="81"/>
      <c r="JOV108" s="81"/>
      <c r="JOW108" s="81"/>
      <c r="JOX108" s="81"/>
      <c r="JOY108" s="81"/>
      <c r="JOZ108" s="81"/>
      <c r="JPA108" s="81"/>
      <c r="JPB108" s="81"/>
      <c r="JPC108" s="81"/>
      <c r="JPD108" s="81"/>
      <c r="JPE108" s="81"/>
      <c r="JPF108" s="81"/>
      <c r="JPG108" s="81"/>
      <c r="JPH108" s="81"/>
      <c r="JPI108" s="81"/>
      <c r="JPJ108" s="81"/>
      <c r="JPK108" s="81"/>
      <c r="JPL108" s="81"/>
      <c r="JPM108" s="81"/>
      <c r="JPN108" s="81"/>
      <c r="JPO108" s="81"/>
      <c r="JPP108" s="81"/>
      <c r="JPQ108" s="81"/>
      <c r="JPR108" s="81"/>
      <c r="JPS108" s="81"/>
      <c r="JPT108" s="81"/>
      <c r="JPU108" s="81"/>
      <c r="JPV108" s="81"/>
      <c r="JPW108" s="81"/>
      <c r="JPX108" s="81"/>
      <c r="JPY108" s="81"/>
      <c r="JPZ108" s="81"/>
      <c r="JQA108" s="81"/>
      <c r="JQB108" s="81"/>
      <c r="JQC108" s="81"/>
      <c r="JQD108" s="81"/>
      <c r="JQE108" s="81"/>
      <c r="JQF108" s="81"/>
      <c r="JQG108" s="81"/>
      <c r="JQH108" s="81"/>
      <c r="JQI108" s="81"/>
      <c r="JQJ108" s="81"/>
      <c r="JQK108" s="81"/>
      <c r="JQL108" s="81"/>
      <c r="JQM108" s="81"/>
      <c r="JQN108" s="81"/>
      <c r="JQO108" s="81"/>
      <c r="JQP108" s="81"/>
      <c r="JQQ108" s="81"/>
      <c r="JQR108" s="81"/>
      <c r="JQS108" s="81"/>
      <c r="JQT108" s="81"/>
      <c r="JQU108" s="81"/>
      <c r="JQV108" s="81"/>
      <c r="JQW108" s="81"/>
      <c r="JQX108" s="81"/>
      <c r="JQY108" s="81"/>
      <c r="JQZ108" s="81"/>
      <c r="JRA108" s="81"/>
      <c r="JRB108" s="81"/>
      <c r="JRC108" s="81"/>
      <c r="JRD108" s="81"/>
      <c r="JRE108" s="81"/>
      <c r="JRF108" s="81"/>
      <c r="JRG108" s="81"/>
      <c r="JRH108" s="81"/>
      <c r="JRI108" s="81"/>
      <c r="JRJ108" s="81"/>
      <c r="JRK108" s="81"/>
      <c r="JRL108" s="81"/>
      <c r="JRM108" s="81"/>
      <c r="JRN108" s="81"/>
      <c r="JRO108" s="81"/>
      <c r="JRP108" s="81"/>
      <c r="JRQ108" s="81"/>
      <c r="JRR108" s="81"/>
      <c r="JRS108" s="81"/>
      <c r="JRT108" s="81"/>
      <c r="JRU108" s="81"/>
      <c r="JRV108" s="81"/>
      <c r="JRW108" s="81"/>
      <c r="JRX108" s="81"/>
      <c r="JRY108" s="81"/>
      <c r="JRZ108" s="81"/>
      <c r="JSA108" s="81"/>
      <c r="JSB108" s="81"/>
      <c r="JSC108" s="81"/>
      <c r="JSD108" s="81"/>
      <c r="JSE108" s="81"/>
      <c r="JSF108" s="81"/>
      <c r="JSG108" s="81"/>
      <c r="JSH108" s="81"/>
      <c r="JSI108" s="81"/>
      <c r="JSJ108" s="81"/>
      <c r="JSK108" s="81"/>
      <c r="JSL108" s="81"/>
      <c r="JSM108" s="81"/>
      <c r="JSN108" s="81"/>
      <c r="JSO108" s="81"/>
      <c r="JSP108" s="81"/>
      <c r="JSQ108" s="81"/>
      <c r="JSR108" s="81"/>
      <c r="JSS108" s="81"/>
      <c r="JST108" s="81"/>
      <c r="JSU108" s="81"/>
      <c r="JSV108" s="81"/>
      <c r="JSW108" s="81"/>
      <c r="JSX108" s="81"/>
      <c r="JSY108" s="81"/>
      <c r="JSZ108" s="81"/>
      <c r="JTA108" s="81"/>
      <c r="JTB108" s="81"/>
      <c r="JTC108" s="81"/>
      <c r="JTD108" s="81"/>
      <c r="JTE108" s="81"/>
      <c r="JTF108" s="81"/>
      <c r="JTG108" s="81"/>
      <c r="JTH108" s="81"/>
      <c r="JTI108" s="81"/>
      <c r="JTJ108" s="81"/>
      <c r="JTK108" s="81"/>
      <c r="JTL108" s="81"/>
      <c r="JTM108" s="81"/>
      <c r="JTN108" s="81"/>
      <c r="JTO108" s="81"/>
      <c r="JTP108" s="81"/>
      <c r="JTQ108" s="81"/>
      <c r="JTR108" s="81"/>
      <c r="JTS108" s="81"/>
      <c r="JTT108" s="81"/>
      <c r="JTU108" s="81"/>
      <c r="JTV108" s="81"/>
      <c r="JTW108" s="81"/>
      <c r="JTX108" s="81"/>
      <c r="JTY108" s="81"/>
      <c r="JTZ108" s="81"/>
      <c r="JUA108" s="81"/>
      <c r="JUB108" s="81"/>
      <c r="JUC108" s="81"/>
      <c r="JUD108" s="81"/>
      <c r="JUE108" s="81"/>
      <c r="JUF108" s="81"/>
      <c r="JUG108" s="81"/>
      <c r="JUH108" s="81"/>
      <c r="JUI108" s="81"/>
      <c r="JUJ108" s="81"/>
      <c r="JUK108" s="81"/>
      <c r="JUL108" s="81"/>
      <c r="JUM108" s="81"/>
      <c r="JUN108" s="81"/>
      <c r="JUO108" s="81"/>
      <c r="JUP108" s="81"/>
      <c r="JUQ108" s="81"/>
      <c r="JUR108" s="81"/>
      <c r="JUS108" s="81"/>
      <c r="JUT108" s="81"/>
      <c r="JUU108" s="81"/>
      <c r="JUV108" s="81"/>
      <c r="JUW108" s="81"/>
      <c r="JUX108" s="81"/>
      <c r="JUY108" s="81"/>
      <c r="JUZ108" s="81"/>
      <c r="JVA108" s="81"/>
      <c r="JVB108" s="81"/>
      <c r="JVC108" s="81"/>
      <c r="JVD108" s="81"/>
      <c r="JVE108" s="81"/>
      <c r="JVF108" s="81"/>
      <c r="JVG108" s="81"/>
      <c r="JVH108" s="81"/>
      <c r="JVI108" s="81"/>
      <c r="JVJ108" s="81"/>
      <c r="JVK108" s="81"/>
      <c r="JVL108" s="81"/>
      <c r="JVM108" s="81"/>
      <c r="JVN108" s="81"/>
      <c r="JVO108" s="81"/>
      <c r="JVP108" s="81"/>
      <c r="JVQ108" s="81"/>
      <c r="JVR108" s="81"/>
      <c r="JVS108" s="81"/>
      <c r="JVT108" s="81"/>
      <c r="JVU108" s="81"/>
      <c r="JVV108" s="81"/>
      <c r="JVW108" s="81"/>
      <c r="JVX108" s="81"/>
      <c r="JVY108" s="81"/>
      <c r="JVZ108" s="81"/>
      <c r="JWA108" s="81"/>
      <c r="JWB108" s="81"/>
      <c r="JWC108" s="81"/>
      <c r="JWD108" s="81"/>
      <c r="JWE108" s="81"/>
      <c r="JWF108" s="81"/>
      <c r="JWG108" s="81"/>
      <c r="JWH108" s="81"/>
      <c r="JWI108" s="81"/>
      <c r="JWJ108" s="81"/>
      <c r="JWK108" s="81"/>
      <c r="JWL108" s="81"/>
      <c r="JWM108" s="81"/>
      <c r="JWN108" s="81"/>
      <c r="JWO108" s="81"/>
      <c r="JWP108" s="81"/>
      <c r="JWQ108" s="81"/>
      <c r="JWR108" s="81"/>
      <c r="JWS108" s="81"/>
      <c r="JWT108" s="81"/>
      <c r="JWU108" s="81"/>
      <c r="JWV108" s="81"/>
      <c r="JWW108" s="81"/>
      <c r="JWX108" s="81"/>
      <c r="JWY108" s="81"/>
      <c r="JWZ108" s="81"/>
      <c r="JXA108" s="81"/>
      <c r="JXB108" s="81"/>
      <c r="JXC108" s="81"/>
      <c r="JXD108" s="81"/>
      <c r="JXE108" s="81"/>
      <c r="JXF108" s="81"/>
      <c r="JXG108" s="81"/>
      <c r="JXH108" s="81"/>
      <c r="JXI108" s="81"/>
      <c r="JXJ108" s="81"/>
      <c r="JXK108" s="81"/>
      <c r="JXL108" s="81"/>
      <c r="JXM108" s="81"/>
      <c r="JXN108" s="81"/>
      <c r="JXO108" s="81"/>
      <c r="JXP108" s="81"/>
      <c r="JXQ108" s="81"/>
      <c r="JXR108" s="81"/>
      <c r="JXS108" s="81"/>
      <c r="JXT108" s="81"/>
      <c r="JXU108" s="81"/>
      <c r="JXV108" s="81"/>
      <c r="JXW108" s="81"/>
      <c r="JXX108" s="81"/>
      <c r="JXY108" s="81"/>
      <c r="JXZ108" s="81"/>
      <c r="JYA108" s="81"/>
      <c r="JYB108" s="81"/>
      <c r="JYC108" s="81"/>
      <c r="JYD108" s="81"/>
      <c r="JYE108" s="81"/>
      <c r="JYF108" s="81"/>
      <c r="JYG108" s="81"/>
      <c r="JYH108" s="81"/>
      <c r="JYI108" s="81"/>
      <c r="JYJ108" s="81"/>
      <c r="JYK108" s="81"/>
      <c r="JYL108" s="81"/>
      <c r="JYM108" s="81"/>
      <c r="JYN108" s="81"/>
      <c r="JYO108" s="81"/>
      <c r="JYP108" s="81"/>
      <c r="JYQ108" s="81"/>
      <c r="JYR108" s="81"/>
      <c r="JYS108" s="81"/>
      <c r="JYT108" s="81"/>
      <c r="JYU108" s="81"/>
      <c r="JYV108" s="81"/>
      <c r="JYW108" s="81"/>
      <c r="JYX108" s="81"/>
      <c r="JYY108" s="81"/>
      <c r="JYZ108" s="81"/>
      <c r="JZA108" s="81"/>
      <c r="JZB108" s="81"/>
      <c r="JZC108" s="81"/>
      <c r="JZD108" s="81"/>
      <c r="JZE108" s="81"/>
      <c r="JZF108" s="81"/>
      <c r="JZG108" s="81"/>
      <c r="JZH108" s="81"/>
      <c r="JZI108" s="81"/>
      <c r="JZJ108" s="81"/>
      <c r="JZK108" s="81"/>
      <c r="JZL108" s="81"/>
      <c r="JZM108" s="81"/>
      <c r="JZN108" s="81"/>
      <c r="JZO108" s="81"/>
      <c r="JZP108" s="81"/>
      <c r="JZQ108" s="81"/>
      <c r="JZR108" s="81"/>
      <c r="JZS108" s="81"/>
      <c r="JZT108" s="81"/>
      <c r="JZU108" s="81"/>
      <c r="JZV108" s="81"/>
      <c r="JZW108" s="81"/>
      <c r="JZX108" s="81"/>
      <c r="JZY108" s="81"/>
      <c r="JZZ108" s="81"/>
      <c r="KAA108" s="81"/>
      <c r="KAB108" s="81"/>
      <c r="KAC108" s="81"/>
      <c r="KAD108" s="81"/>
      <c r="KAE108" s="81"/>
      <c r="KAF108" s="81"/>
      <c r="KAG108" s="81"/>
      <c r="KAH108" s="81"/>
      <c r="KAI108" s="81"/>
      <c r="KAJ108" s="81"/>
      <c r="KAK108" s="81"/>
      <c r="KAL108" s="81"/>
      <c r="KAM108" s="81"/>
      <c r="KAN108" s="81"/>
      <c r="KAO108" s="81"/>
      <c r="KAP108" s="81"/>
      <c r="KAQ108" s="81"/>
      <c r="KAR108" s="81"/>
      <c r="KAS108" s="81"/>
      <c r="KAT108" s="81"/>
      <c r="KAU108" s="81"/>
      <c r="KAV108" s="81"/>
      <c r="KAW108" s="81"/>
      <c r="KAX108" s="81"/>
      <c r="KAY108" s="81"/>
      <c r="KAZ108" s="81"/>
      <c r="KBA108" s="81"/>
      <c r="KBB108" s="81"/>
      <c r="KBC108" s="81"/>
      <c r="KBD108" s="81"/>
      <c r="KBE108" s="81"/>
      <c r="KBF108" s="81"/>
      <c r="KBG108" s="81"/>
      <c r="KBH108" s="81"/>
      <c r="KBI108" s="81"/>
      <c r="KBJ108" s="81"/>
      <c r="KBK108" s="81"/>
      <c r="KBL108" s="81"/>
      <c r="KBM108" s="81"/>
      <c r="KBN108" s="81"/>
      <c r="KBO108" s="81"/>
      <c r="KBP108" s="81"/>
      <c r="KBQ108" s="81"/>
      <c r="KBR108" s="81"/>
      <c r="KBS108" s="81"/>
      <c r="KBT108" s="81"/>
      <c r="KBU108" s="81"/>
      <c r="KBV108" s="81"/>
      <c r="KBW108" s="81"/>
      <c r="KBX108" s="81"/>
      <c r="KBY108" s="81"/>
      <c r="KBZ108" s="81"/>
      <c r="KCA108" s="81"/>
      <c r="KCB108" s="81"/>
      <c r="KCC108" s="81"/>
      <c r="KCD108" s="81"/>
      <c r="KCE108" s="81"/>
      <c r="KCF108" s="81"/>
      <c r="KCG108" s="81"/>
      <c r="KCH108" s="81"/>
      <c r="KCI108" s="81"/>
      <c r="KCJ108" s="81"/>
      <c r="KCK108" s="81"/>
      <c r="KCL108" s="81"/>
      <c r="KCM108" s="81"/>
      <c r="KCN108" s="81"/>
      <c r="KCO108" s="81"/>
      <c r="KCP108" s="81"/>
      <c r="KCQ108" s="81"/>
      <c r="KCR108" s="81"/>
      <c r="KCS108" s="81"/>
      <c r="KCT108" s="81"/>
      <c r="KCU108" s="81"/>
      <c r="KCV108" s="81"/>
      <c r="KCW108" s="81"/>
      <c r="KCX108" s="81"/>
      <c r="KCY108" s="81"/>
      <c r="KCZ108" s="81"/>
      <c r="KDA108" s="81"/>
      <c r="KDB108" s="81"/>
      <c r="KDC108" s="81"/>
      <c r="KDD108" s="81"/>
      <c r="KDE108" s="81"/>
      <c r="KDF108" s="81"/>
      <c r="KDG108" s="81"/>
      <c r="KDH108" s="81"/>
      <c r="KDI108" s="81"/>
      <c r="KDJ108" s="81"/>
      <c r="KDK108" s="81"/>
      <c r="KDL108" s="81"/>
      <c r="KDM108" s="81"/>
      <c r="KDN108" s="81"/>
      <c r="KDO108" s="81"/>
      <c r="KDP108" s="81"/>
      <c r="KDQ108" s="81"/>
      <c r="KDR108" s="81"/>
      <c r="KDS108" s="81"/>
      <c r="KDT108" s="81"/>
      <c r="KDU108" s="81"/>
      <c r="KDV108" s="81"/>
      <c r="KDW108" s="81"/>
      <c r="KDX108" s="81"/>
      <c r="KDY108" s="81"/>
      <c r="KDZ108" s="81"/>
      <c r="KEA108" s="81"/>
      <c r="KEB108" s="81"/>
      <c r="KEC108" s="81"/>
      <c r="KED108" s="81"/>
      <c r="KEE108" s="81"/>
      <c r="KEF108" s="81"/>
      <c r="KEG108" s="81"/>
      <c r="KEH108" s="81"/>
      <c r="KEI108" s="81"/>
      <c r="KEJ108" s="81"/>
      <c r="KEK108" s="81"/>
      <c r="KEL108" s="81"/>
      <c r="KEM108" s="81"/>
      <c r="KEN108" s="81"/>
      <c r="KEO108" s="81"/>
      <c r="KEP108" s="81"/>
      <c r="KEQ108" s="81"/>
      <c r="KER108" s="81"/>
      <c r="KES108" s="81"/>
      <c r="KET108" s="81"/>
      <c r="KEU108" s="81"/>
      <c r="KEV108" s="81"/>
      <c r="KEW108" s="81"/>
      <c r="KEX108" s="81"/>
      <c r="KEY108" s="81"/>
      <c r="KEZ108" s="81"/>
      <c r="KFA108" s="81"/>
      <c r="KFB108" s="81"/>
      <c r="KFC108" s="81"/>
      <c r="KFD108" s="81"/>
      <c r="KFE108" s="81"/>
      <c r="KFF108" s="81"/>
      <c r="KFG108" s="81"/>
      <c r="KFH108" s="81"/>
      <c r="KFI108" s="81"/>
      <c r="KFJ108" s="81"/>
      <c r="KFK108" s="81"/>
      <c r="KFL108" s="81"/>
      <c r="KFM108" s="81"/>
      <c r="KFN108" s="81"/>
      <c r="KFO108" s="81"/>
      <c r="KFP108" s="81"/>
      <c r="KFQ108" s="81"/>
      <c r="KFR108" s="81"/>
      <c r="KFS108" s="81"/>
      <c r="KFT108" s="81"/>
      <c r="KFU108" s="81"/>
      <c r="KFV108" s="81"/>
      <c r="KFW108" s="81"/>
      <c r="KFX108" s="81"/>
      <c r="KFY108" s="81"/>
      <c r="KFZ108" s="81"/>
      <c r="KGA108" s="81"/>
      <c r="KGB108" s="81"/>
      <c r="KGC108" s="81"/>
      <c r="KGD108" s="81"/>
      <c r="KGE108" s="81"/>
      <c r="KGF108" s="81"/>
      <c r="KGG108" s="81"/>
      <c r="KGH108" s="81"/>
      <c r="KGI108" s="81"/>
      <c r="KGJ108" s="81"/>
      <c r="KGK108" s="81"/>
      <c r="KGL108" s="81"/>
      <c r="KGM108" s="81"/>
      <c r="KGN108" s="81"/>
      <c r="KGO108" s="81"/>
      <c r="KGP108" s="81"/>
      <c r="KGQ108" s="81"/>
      <c r="KGR108" s="81"/>
      <c r="KGS108" s="81"/>
      <c r="KGT108" s="81"/>
      <c r="KGU108" s="81"/>
      <c r="KGV108" s="81"/>
      <c r="KGW108" s="81"/>
      <c r="KGX108" s="81"/>
      <c r="KGY108" s="81"/>
      <c r="KGZ108" s="81"/>
      <c r="KHA108" s="81"/>
      <c r="KHB108" s="81"/>
      <c r="KHC108" s="81"/>
      <c r="KHD108" s="81"/>
      <c r="KHE108" s="81"/>
      <c r="KHF108" s="81"/>
      <c r="KHG108" s="81"/>
      <c r="KHH108" s="81"/>
      <c r="KHI108" s="81"/>
      <c r="KHJ108" s="81"/>
      <c r="KHK108" s="81"/>
      <c r="KHL108" s="81"/>
      <c r="KHM108" s="81"/>
      <c r="KHN108" s="81"/>
      <c r="KHO108" s="81"/>
      <c r="KHP108" s="81"/>
      <c r="KHQ108" s="81"/>
      <c r="KHR108" s="81"/>
      <c r="KHS108" s="81"/>
      <c r="KHT108" s="81"/>
      <c r="KHU108" s="81"/>
      <c r="KHV108" s="81"/>
      <c r="KHW108" s="81"/>
      <c r="KHX108" s="81"/>
      <c r="KHY108" s="81"/>
      <c r="KHZ108" s="81"/>
      <c r="KIA108" s="81"/>
      <c r="KIB108" s="81"/>
      <c r="KIC108" s="81"/>
      <c r="KID108" s="81"/>
      <c r="KIE108" s="81"/>
      <c r="KIF108" s="81"/>
      <c r="KIG108" s="81"/>
      <c r="KIH108" s="81"/>
      <c r="KII108" s="81"/>
      <c r="KIJ108" s="81"/>
      <c r="KIK108" s="81"/>
      <c r="KIL108" s="81"/>
      <c r="KIM108" s="81"/>
      <c r="KIN108" s="81"/>
      <c r="KIO108" s="81"/>
      <c r="KIP108" s="81"/>
      <c r="KIQ108" s="81"/>
      <c r="KIR108" s="81"/>
      <c r="KIS108" s="81"/>
      <c r="KIT108" s="81"/>
      <c r="KIU108" s="81"/>
      <c r="KIV108" s="81"/>
      <c r="KIW108" s="81"/>
      <c r="KIX108" s="81"/>
      <c r="KIY108" s="81"/>
      <c r="KIZ108" s="81"/>
      <c r="KJA108" s="81"/>
      <c r="KJB108" s="81"/>
      <c r="KJC108" s="81"/>
      <c r="KJD108" s="81"/>
      <c r="KJE108" s="81"/>
      <c r="KJF108" s="81"/>
      <c r="KJG108" s="81"/>
      <c r="KJH108" s="81"/>
      <c r="KJI108" s="81"/>
      <c r="KJJ108" s="81"/>
      <c r="KJK108" s="81"/>
      <c r="KJL108" s="81"/>
      <c r="KJM108" s="81"/>
      <c r="KJN108" s="81"/>
      <c r="KJO108" s="81"/>
      <c r="KJP108" s="81"/>
      <c r="KJQ108" s="81"/>
      <c r="KJR108" s="81"/>
      <c r="KJS108" s="81"/>
      <c r="KJT108" s="81"/>
      <c r="KJU108" s="81"/>
      <c r="KJV108" s="81"/>
      <c r="KJW108" s="81"/>
      <c r="KJX108" s="81"/>
      <c r="KJY108" s="81"/>
      <c r="KJZ108" s="81"/>
      <c r="KKA108" s="81"/>
      <c r="KKB108" s="81"/>
      <c r="KKC108" s="81"/>
      <c r="KKD108" s="81"/>
      <c r="KKE108" s="81"/>
      <c r="KKF108" s="81"/>
      <c r="KKG108" s="81"/>
      <c r="KKH108" s="81"/>
      <c r="KKI108" s="81"/>
      <c r="KKJ108" s="81"/>
      <c r="KKK108" s="81"/>
      <c r="KKL108" s="81"/>
      <c r="KKM108" s="81"/>
      <c r="KKN108" s="81"/>
      <c r="KKO108" s="81"/>
      <c r="KKP108" s="81"/>
      <c r="KKQ108" s="81"/>
      <c r="KKR108" s="81"/>
      <c r="KKS108" s="81"/>
      <c r="KKT108" s="81"/>
      <c r="KKU108" s="81"/>
      <c r="KKV108" s="81"/>
      <c r="KKW108" s="81"/>
      <c r="KKX108" s="81"/>
      <c r="KKY108" s="81"/>
      <c r="KKZ108" s="81"/>
      <c r="KLA108" s="81"/>
      <c r="KLB108" s="81"/>
      <c r="KLC108" s="81"/>
      <c r="KLD108" s="81"/>
      <c r="KLE108" s="81"/>
      <c r="KLF108" s="81"/>
      <c r="KLG108" s="81"/>
      <c r="KLH108" s="81"/>
      <c r="KLI108" s="81"/>
      <c r="KLJ108" s="81"/>
      <c r="KLK108" s="81"/>
      <c r="KLL108" s="81"/>
      <c r="KLM108" s="81"/>
      <c r="KLN108" s="81"/>
      <c r="KLO108" s="81"/>
      <c r="KLP108" s="81"/>
      <c r="KLQ108" s="81"/>
      <c r="KLR108" s="81"/>
      <c r="KLS108" s="81"/>
      <c r="KLT108" s="81"/>
      <c r="KLU108" s="81"/>
      <c r="KLV108" s="81"/>
      <c r="KLW108" s="81"/>
      <c r="KLX108" s="81"/>
      <c r="KLY108" s="81"/>
      <c r="KLZ108" s="81"/>
      <c r="KMA108" s="81"/>
      <c r="KMB108" s="81"/>
      <c r="KMC108" s="81"/>
      <c r="KMD108" s="81"/>
      <c r="KME108" s="81"/>
      <c r="KMF108" s="81"/>
      <c r="KMG108" s="81"/>
      <c r="KMH108" s="81"/>
      <c r="KMI108" s="81"/>
      <c r="KMJ108" s="81"/>
      <c r="KMK108" s="81"/>
      <c r="KML108" s="81"/>
      <c r="KMM108" s="81"/>
      <c r="KMN108" s="81"/>
      <c r="KMO108" s="81"/>
      <c r="KMP108" s="81"/>
      <c r="KMQ108" s="81"/>
      <c r="KMR108" s="81"/>
      <c r="KMS108" s="81"/>
      <c r="KMT108" s="81"/>
      <c r="KMU108" s="81"/>
      <c r="KMV108" s="81"/>
      <c r="KMW108" s="81"/>
      <c r="KMX108" s="81"/>
      <c r="KMY108" s="81"/>
      <c r="KMZ108" s="81"/>
      <c r="KNA108" s="81"/>
      <c r="KNB108" s="81"/>
      <c r="KNC108" s="81"/>
      <c r="KND108" s="81"/>
      <c r="KNE108" s="81"/>
      <c r="KNF108" s="81"/>
      <c r="KNG108" s="81"/>
      <c r="KNH108" s="81"/>
      <c r="KNI108" s="81"/>
      <c r="KNJ108" s="81"/>
      <c r="KNK108" s="81"/>
      <c r="KNL108" s="81"/>
      <c r="KNM108" s="81"/>
      <c r="KNN108" s="81"/>
      <c r="KNO108" s="81"/>
      <c r="KNP108" s="81"/>
      <c r="KNQ108" s="81"/>
      <c r="KNR108" s="81"/>
      <c r="KNS108" s="81"/>
      <c r="KNT108" s="81"/>
      <c r="KNU108" s="81"/>
      <c r="KNV108" s="81"/>
      <c r="KNW108" s="81"/>
      <c r="KNX108" s="81"/>
      <c r="KNY108" s="81"/>
      <c r="KNZ108" s="81"/>
      <c r="KOA108" s="81"/>
      <c r="KOB108" s="81"/>
      <c r="KOC108" s="81"/>
      <c r="KOD108" s="81"/>
      <c r="KOE108" s="81"/>
      <c r="KOF108" s="81"/>
      <c r="KOG108" s="81"/>
      <c r="KOH108" s="81"/>
      <c r="KOI108" s="81"/>
      <c r="KOJ108" s="81"/>
      <c r="KOK108" s="81"/>
      <c r="KOL108" s="81"/>
      <c r="KOM108" s="81"/>
      <c r="KON108" s="81"/>
      <c r="KOO108" s="81"/>
      <c r="KOP108" s="81"/>
      <c r="KOQ108" s="81"/>
      <c r="KOR108" s="81"/>
      <c r="KOS108" s="81"/>
      <c r="KOT108" s="81"/>
      <c r="KOU108" s="81"/>
      <c r="KOV108" s="81"/>
      <c r="KOW108" s="81"/>
      <c r="KOX108" s="81"/>
      <c r="KOY108" s="81"/>
      <c r="KOZ108" s="81"/>
      <c r="KPA108" s="81"/>
      <c r="KPB108" s="81"/>
      <c r="KPC108" s="81"/>
      <c r="KPD108" s="81"/>
      <c r="KPE108" s="81"/>
      <c r="KPF108" s="81"/>
      <c r="KPG108" s="81"/>
      <c r="KPH108" s="81"/>
      <c r="KPI108" s="81"/>
      <c r="KPJ108" s="81"/>
      <c r="KPK108" s="81"/>
      <c r="KPL108" s="81"/>
      <c r="KPM108" s="81"/>
      <c r="KPN108" s="81"/>
      <c r="KPO108" s="81"/>
      <c r="KPP108" s="81"/>
      <c r="KPQ108" s="81"/>
      <c r="KPR108" s="81"/>
      <c r="KPS108" s="81"/>
      <c r="KPT108" s="81"/>
      <c r="KPU108" s="81"/>
      <c r="KPV108" s="81"/>
      <c r="KPW108" s="81"/>
      <c r="KPX108" s="81"/>
      <c r="KPY108" s="81"/>
      <c r="KPZ108" s="81"/>
      <c r="KQA108" s="81"/>
      <c r="KQB108" s="81"/>
      <c r="KQC108" s="81"/>
      <c r="KQD108" s="81"/>
      <c r="KQE108" s="81"/>
      <c r="KQF108" s="81"/>
      <c r="KQG108" s="81"/>
      <c r="KQH108" s="81"/>
      <c r="KQI108" s="81"/>
      <c r="KQJ108" s="81"/>
      <c r="KQK108" s="81"/>
      <c r="KQL108" s="81"/>
      <c r="KQM108" s="81"/>
      <c r="KQN108" s="81"/>
      <c r="KQO108" s="81"/>
      <c r="KQP108" s="81"/>
      <c r="KQQ108" s="81"/>
      <c r="KQR108" s="81"/>
      <c r="KQS108" s="81"/>
      <c r="KQT108" s="81"/>
      <c r="KQU108" s="81"/>
      <c r="KQV108" s="81"/>
      <c r="KQW108" s="81"/>
      <c r="KQX108" s="81"/>
      <c r="KQY108" s="81"/>
      <c r="KQZ108" s="81"/>
      <c r="KRA108" s="81"/>
      <c r="KRB108" s="81"/>
      <c r="KRC108" s="81"/>
      <c r="KRD108" s="81"/>
      <c r="KRE108" s="81"/>
      <c r="KRF108" s="81"/>
      <c r="KRG108" s="81"/>
      <c r="KRH108" s="81"/>
      <c r="KRI108" s="81"/>
      <c r="KRJ108" s="81"/>
      <c r="KRK108" s="81"/>
      <c r="KRL108" s="81"/>
      <c r="KRM108" s="81"/>
      <c r="KRN108" s="81"/>
      <c r="KRO108" s="81"/>
      <c r="KRP108" s="81"/>
      <c r="KRQ108" s="81"/>
      <c r="KRR108" s="81"/>
      <c r="KRS108" s="81"/>
      <c r="KRT108" s="81"/>
      <c r="KRU108" s="81"/>
      <c r="KRV108" s="81"/>
      <c r="KRW108" s="81"/>
      <c r="KRX108" s="81"/>
      <c r="KRY108" s="81"/>
      <c r="KRZ108" s="81"/>
      <c r="KSA108" s="81"/>
      <c r="KSB108" s="81"/>
      <c r="KSC108" s="81"/>
      <c r="KSD108" s="81"/>
      <c r="KSE108" s="81"/>
      <c r="KSF108" s="81"/>
      <c r="KSG108" s="81"/>
      <c r="KSH108" s="81"/>
      <c r="KSI108" s="81"/>
      <c r="KSJ108" s="81"/>
      <c r="KSK108" s="81"/>
      <c r="KSL108" s="81"/>
      <c r="KSM108" s="81"/>
      <c r="KSN108" s="81"/>
      <c r="KSO108" s="81"/>
      <c r="KSP108" s="81"/>
      <c r="KSQ108" s="81"/>
      <c r="KSR108" s="81"/>
      <c r="KSS108" s="81"/>
      <c r="KST108" s="81"/>
      <c r="KSU108" s="81"/>
      <c r="KSV108" s="81"/>
      <c r="KSW108" s="81"/>
      <c r="KSX108" s="81"/>
      <c r="KSY108" s="81"/>
      <c r="KSZ108" s="81"/>
      <c r="KTA108" s="81"/>
      <c r="KTB108" s="81"/>
      <c r="KTC108" s="81"/>
      <c r="KTD108" s="81"/>
      <c r="KTE108" s="81"/>
      <c r="KTF108" s="81"/>
      <c r="KTG108" s="81"/>
      <c r="KTH108" s="81"/>
      <c r="KTI108" s="81"/>
      <c r="KTJ108" s="81"/>
      <c r="KTK108" s="81"/>
      <c r="KTL108" s="81"/>
      <c r="KTM108" s="81"/>
      <c r="KTN108" s="81"/>
      <c r="KTO108" s="81"/>
      <c r="KTP108" s="81"/>
      <c r="KTQ108" s="81"/>
      <c r="KTR108" s="81"/>
      <c r="KTS108" s="81"/>
      <c r="KTT108" s="81"/>
      <c r="KTU108" s="81"/>
      <c r="KTV108" s="81"/>
      <c r="KTW108" s="81"/>
      <c r="KTX108" s="81"/>
      <c r="KTY108" s="81"/>
      <c r="KTZ108" s="81"/>
      <c r="KUA108" s="81"/>
      <c r="KUB108" s="81"/>
      <c r="KUC108" s="81"/>
      <c r="KUD108" s="81"/>
      <c r="KUE108" s="81"/>
      <c r="KUF108" s="81"/>
      <c r="KUG108" s="81"/>
      <c r="KUH108" s="81"/>
      <c r="KUI108" s="81"/>
      <c r="KUJ108" s="81"/>
      <c r="KUK108" s="81"/>
      <c r="KUL108" s="81"/>
      <c r="KUM108" s="81"/>
      <c r="KUN108" s="81"/>
      <c r="KUO108" s="81"/>
      <c r="KUP108" s="81"/>
      <c r="KUQ108" s="81"/>
      <c r="KUR108" s="81"/>
      <c r="KUS108" s="81"/>
      <c r="KUT108" s="81"/>
      <c r="KUU108" s="81"/>
      <c r="KUV108" s="81"/>
      <c r="KUW108" s="81"/>
      <c r="KUX108" s="81"/>
      <c r="KUY108" s="81"/>
      <c r="KUZ108" s="81"/>
      <c r="KVA108" s="81"/>
      <c r="KVB108" s="81"/>
      <c r="KVC108" s="81"/>
      <c r="KVD108" s="81"/>
      <c r="KVE108" s="81"/>
      <c r="KVF108" s="81"/>
      <c r="KVG108" s="81"/>
      <c r="KVH108" s="81"/>
      <c r="KVI108" s="81"/>
      <c r="KVJ108" s="81"/>
      <c r="KVK108" s="81"/>
      <c r="KVL108" s="81"/>
      <c r="KVM108" s="81"/>
      <c r="KVN108" s="81"/>
      <c r="KVO108" s="81"/>
      <c r="KVP108" s="81"/>
      <c r="KVQ108" s="81"/>
      <c r="KVR108" s="81"/>
      <c r="KVS108" s="81"/>
      <c r="KVT108" s="81"/>
      <c r="KVU108" s="81"/>
      <c r="KVV108" s="81"/>
      <c r="KVW108" s="81"/>
      <c r="KVX108" s="81"/>
      <c r="KVY108" s="81"/>
      <c r="KVZ108" s="81"/>
      <c r="KWA108" s="81"/>
      <c r="KWB108" s="81"/>
      <c r="KWC108" s="81"/>
      <c r="KWD108" s="81"/>
      <c r="KWE108" s="81"/>
      <c r="KWF108" s="81"/>
      <c r="KWG108" s="81"/>
      <c r="KWH108" s="81"/>
      <c r="KWI108" s="81"/>
      <c r="KWJ108" s="81"/>
      <c r="KWK108" s="81"/>
      <c r="KWL108" s="81"/>
      <c r="KWM108" s="81"/>
      <c r="KWN108" s="81"/>
      <c r="KWO108" s="81"/>
      <c r="KWP108" s="81"/>
      <c r="KWQ108" s="81"/>
      <c r="KWR108" s="81"/>
      <c r="KWS108" s="81"/>
      <c r="KWT108" s="81"/>
      <c r="KWU108" s="81"/>
      <c r="KWV108" s="81"/>
      <c r="KWW108" s="81"/>
      <c r="KWX108" s="81"/>
      <c r="KWY108" s="81"/>
      <c r="KWZ108" s="81"/>
      <c r="KXA108" s="81"/>
      <c r="KXB108" s="81"/>
      <c r="KXC108" s="81"/>
      <c r="KXD108" s="81"/>
      <c r="KXE108" s="81"/>
      <c r="KXF108" s="81"/>
      <c r="KXG108" s="81"/>
      <c r="KXH108" s="81"/>
      <c r="KXI108" s="81"/>
      <c r="KXJ108" s="81"/>
      <c r="KXK108" s="81"/>
      <c r="KXL108" s="81"/>
      <c r="KXM108" s="81"/>
      <c r="KXN108" s="81"/>
      <c r="KXO108" s="81"/>
      <c r="KXP108" s="81"/>
      <c r="KXQ108" s="81"/>
      <c r="KXR108" s="81"/>
      <c r="KXS108" s="81"/>
      <c r="KXT108" s="81"/>
      <c r="KXU108" s="81"/>
      <c r="KXV108" s="81"/>
      <c r="KXW108" s="81"/>
      <c r="KXX108" s="81"/>
      <c r="KXY108" s="81"/>
      <c r="KXZ108" s="81"/>
      <c r="KYA108" s="81"/>
      <c r="KYB108" s="81"/>
      <c r="KYC108" s="81"/>
      <c r="KYD108" s="81"/>
      <c r="KYE108" s="81"/>
      <c r="KYF108" s="81"/>
      <c r="KYG108" s="81"/>
      <c r="KYH108" s="81"/>
      <c r="KYI108" s="81"/>
      <c r="KYJ108" s="81"/>
      <c r="KYK108" s="81"/>
      <c r="KYL108" s="81"/>
      <c r="KYM108" s="81"/>
      <c r="KYN108" s="81"/>
      <c r="KYO108" s="81"/>
      <c r="KYP108" s="81"/>
      <c r="KYQ108" s="81"/>
      <c r="KYR108" s="81"/>
      <c r="KYS108" s="81"/>
      <c r="KYT108" s="81"/>
      <c r="KYU108" s="81"/>
      <c r="KYV108" s="81"/>
      <c r="KYW108" s="81"/>
      <c r="KYX108" s="81"/>
      <c r="KYY108" s="81"/>
      <c r="KYZ108" s="81"/>
      <c r="KZA108" s="81"/>
      <c r="KZB108" s="81"/>
      <c r="KZC108" s="81"/>
      <c r="KZD108" s="81"/>
      <c r="KZE108" s="81"/>
      <c r="KZF108" s="81"/>
      <c r="KZG108" s="81"/>
      <c r="KZH108" s="81"/>
      <c r="KZI108" s="81"/>
      <c r="KZJ108" s="81"/>
      <c r="KZK108" s="81"/>
      <c r="KZL108" s="81"/>
      <c r="KZM108" s="81"/>
      <c r="KZN108" s="81"/>
      <c r="KZO108" s="81"/>
      <c r="KZP108" s="81"/>
      <c r="KZQ108" s="81"/>
      <c r="KZR108" s="81"/>
      <c r="KZS108" s="81"/>
      <c r="KZT108" s="81"/>
      <c r="KZU108" s="81"/>
      <c r="KZV108" s="81"/>
      <c r="KZW108" s="81"/>
      <c r="KZX108" s="81"/>
      <c r="KZY108" s="81"/>
      <c r="KZZ108" s="81"/>
      <c r="LAA108" s="81"/>
      <c r="LAB108" s="81"/>
      <c r="LAC108" s="81"/>
      <c r="LAD108" s="81"/>
      <c r="LAE108" s="81"/>
      <c r="LAF108" s="81"/>
      <c r="LAG108" s="81"/>
      <c r="LAH108" s="81"/>
      <c r="LAI108" s="81"/>
      <c r="LAJ108" s="81"/>
      <c r="LAK108" s="81"/>
      <c r="LAL108" s="81"/>
      <c r="LAM108" s="81"/>
      <c r="LAN108" s="81"/>
      <c r="LAO108" s="81"/>
      <c r="LAP108" s="81"/>
      <c r="LAQ108" s="81"/>
      <c r="LAR108" s="81"/>
      <c r="LAS108" s="81"/>
      <c r="LAT108" s="81"/>
      <c r="LAU108" s="81"/>
      <c r="LAV108" s="81"/>
      <c r="LAW108" s="81"/>
      <c r="LAX108" s="81"/>
      <c r="LAY108" s="81"/>
      <c r="LAZ108" s="81"/>
      <c r="LBA108" s="81"/>
      <c r="LBB108" s="81"/>
      <c r="LBC108" s="81"/>
      <c r="LBD108" s="81"/>
      <c r="LBE108" s="81"/>
      <c r="LBF108" s="81"/>
      <c r="LBG108" s="81"/>
      <c r="LBH108" s="81"/>
      <c r="LBI108" s="81"/>
      <c r="LBJ108" s="81"/>
      <c r="LBK108" s="81"/>
      <c r="LBL108" s="81"/>
      <c r="LBM108" s="81"/>
      <c r="LBN108" s="81"/>
      <c r="LBO108" s="81"/>
      <c r="LBP108" s="81"/>
      <c r="LBQ108" s="81"/>
      <c r="LBR108" s="81"/>
      <c r="LBS108" s="81"/>
      <c r="LBT108" s="81"/>
      <c r="LBU108" s="81"/>
      <c r="LBV108" s="81"/>
      <c r="LBW108" s="81"/>
      <c r="LBX108" s="81"/>
      <c r="LBY108" s="81"/>
      <c r="LBZ108" s="81"/>
      <c r="LCA108" s="81"/>
      <c r="LCB108" s="81"/>
      <c r="LCC108" s="81"/>
      <c r="LCD108" s="81"/>
      <c r="LCE108" s="81"/>
      <c r="LCF108" s="81"/>
      <c r="LCG108" s="81"/>
      <c r="LCH108" s="81"/>
      <c r="LCI108" s="81"/>
      <c r="LCJ108" s="81"/>
      <c r="LCK108" s="81"/>
      <c r="LCL108" s="81"/>
      <c r="LCM108" s="81"/>
      <c r="LCN108" s="81"/>
      <c r="LCO108" s="81"/>
      <c r="LCP108" s="81"/>
      <c r="LCQ108" s="81"/>
      <c r="LCR108" s="81"/>
      <c r="LCS108" s="81"/>
      <c r="LCT108" s="81"/>
      <c r="LCU108" s="81"/>
      <c r="LCV108" s="81"/>
      <c r="LCW108" s="81"/>
      <c r="LCX108" s="81"/>
      <c r="LCY108" s="81"/>
      <c r="LCZ108" s="81"/>
      <c r="LDA108" s="81"/>
      <c r="LDB108" s="81"/>
      <c r="LDC108" s="81"/>
      <c r="LDD108" s="81"/>
      <c r="LDE108" s="81"/>
      <c r="LDF108" s="81"/>
      <c r="LDG108" s="81"/>
      <c r="LDH108" s="81"/>
      <c r="LDI108" s="81"/>
      <c r="LDJ108" s="81"/>
      <c r="LDK108" s="81"/>
      <c r="LDL108" s="81"/>
      <c r="LDM108" s="81"/>
      <c r="LDN108" s="81"/>
      <c r="LDO108" s="81"/>
      <c r="LDP108" s="81"/>
      <c r="LDQ108" s="81"/>
      <c r="LDR108" s="81"/>
      <c r="LDS108" s="81"/>
      <c r="LDT108" s="81"/>
      <c r="LDU108" s="81"/>
      <c r="LDV108" s="81"/>
      <c r="LDW108" s="81"/>
      <c r="LDX108" s="81"/>
      <c r="LDY108" s="81"/>
      <c r="LDZ108" s="81"/>
      <c r="LEA108" s="81"/>
      <c r="LEB108" s="81"/>
      <c r="LEC108" s="81"/>
      <c r="LED108" s="81"/>
      <c r="LEE108" s="81"/>
      <c r="LEF108" s="81"/>
      <c r="LEG108" s="81"/>
      <c r="LEH108" s="81"/>
      <c r="LEI108" s="81"/>
      <c r="LEJ108" s="81"/>
      <c r="LEK108" s="81"/>
      <c r="LEL108" s="81"/>
      <c r="LEM108" s="81"/>
      <c r="LEN108" s="81"/>
      <c r="LEO108" s="81"/>
      <c r="LEP108" s="81"/>
      <c r="LEQ108" s="81"/>
      <c r="LER108" s="81"/>
      <c r="LES108" s="81"/>
      <c r="LET108" s="81"/>
      <c r="LEU108" s="81"/>
      <c r="LEV108" s="81"/>
      <c r="LEW108" s="81"/>
      <c r="LEX108" s="81"/>
      <c r="LEY108" s="81"/>
      <c r="LEZ108" s="81"/>
      <c r="LFA108" s="81"/>
      <c r="LFB108" s="81"/>
      <c r="LFC108" s="81"/>
      <c r="LFD108" s="81"/>
      <c r="LFE108" s="81"/>
      <c r="LFF108" s="81"/>
      <c r="LFG108" s="81"/>
      <c r="LFH108" s="81"/>
      <c r="LFI108" s="81"/>
      <c r="LFJ108" s="81"/>
      <c r="LFK108" s="81"/>
      <c r="LFL108" s="81"/>
      <c r="LFM108" s="81"/>
      <c r="LFN108" s="81"/>
      <c r="LFO108" s="81"/>
      <c r="LFP108" s="81"/>
      <c r="LFQ108" s="81"/>
      <c r="LFR108" s="81"/>
      <c r="LFS108" s="81"/>
      <c r="LFT108" s="81"/>
      <c r="LFU108" s="81"/>
      <c r="LFV108" s="81"/>
      <c r="LFW108" s="81"/>
      <c r="LFX108" s="81"/>
      <c r="LFY108" s="81"/>
      <c r="LFZ108" s="81"/>
      <c r="LGA108" s="81"/>
      <c r="LGB108" s="81"/>
      <c r="LGC108" s="81"/>
      <c r="LGD108" s="81"/>
      <c r="LGE108" s="81"/>
      <c r="LGF108" s="81"/>
      <c r="LGG108" s="81"/>
      <c r="LGH108" s="81"/>
      <c r="LGI108" s="81"/>
      <c r="LGJ108" s="81"/>
      <c r="LGK108" s="81"/>
      <c r="LGL108" s="81"/>
      <c r="LGM108" s="81"/>
      <c r="LGN108" s="81"/>
      <c r="LGO108" s="81"/>
      <c r="LGP108" s="81"/>
      <c r="LGQ108" s="81"/>
      <c r="LGR108" s="81"/>
      <c r="LGS108" s="81"/>
      <c r="LGT108" s="81"/>
      <c r="LGU108" s="81"/>
      <c r="LGV108" s="81"/>
      <c r="LGW108" s="81"/>
      <c r="LGX108" s="81"/>
      <c r="LGY108" s="81"/>
      <c r="LGZ108" s="81"/>
      <c r="LHA108" s="81"/>
      <c r="LHB108" s="81"/>
      <c r="LHC108" s="81"/>
      <c r="LHD108" s="81"/>
      <c r="LHE108" s="81"/>
      <c r="LHF108" s="81"/>
      <c r="LHG108" s="81"/>
      <c r="LHH108" s="81"/>
      <c r="LHI108" s="81"/>
      <c r="LHJ108" s="81"/>
      <c r="LHK108" s="81"/>
      <c r="LHL108" s="81"/>
      <c r="LHM108" s="81"/>
      <c r="LHN108" s="81"/>
      <c r="LHO108" s="81"/>
      <c r="LHP108" s="81"/>
      <c r="LHQ108" s="81"/>
      <c r="LHR108" s="81"/>
      <c r="LHS108" s="81"/>
      <c r="LHT108" s="81"/>
      <c r="LHU108" s="81"/>
      <c r="LHV108" s="81"/>
      <c r="LHW108" s="81"/>
      <c r="LHX108" s="81"/>
      <c r="LHY108" s="81"/>
      <c r="LHZ108" s="81"/>
      <c r="LIA108" s="81"/>
      <c r="LIB108" s="81"/>
      <c r="LIC108" s="81"/>
      <c r="LID108" s="81"/>
      <c r="LIE108" s="81"/>
      <c r="LIF108" s="81"/>
      <c r="LIG108" s="81"/>
      <c r="LIH108" s="81"/>
      <c r="LII108" s="81"/>
      <c r="LIJ108" s="81"/>
      <c r="LIK108" s="81"/>
      <c r="LIL108" s="81"/>
      <c r="LIM108" s="81"/>
      <c r="LIN108" s="81"/>
      <c r="LIO108" s="81"/>
      <c r="LIP108" s="81"/>
      <c r="LIQ108" s="81"/>
      <c r="LIR108" s="81"/>
      <c r="LIS108" s="81"/>
      <c r="LIT108" s="81"/>
      <c r="LIU108" s="81"/>
      <c r="LIV108" s="81"/>
      <c r="LIW108" s="81"/>
      <c r="LIX108" s="81"/>
      <c r="LIY108" s="81"/>
      <c r="LIZ108" s="81"/>
      <c r="LJA108" s="81"/>
      <c r="LJB108" s="81"/>
      <c r="LJC108" s="81"/>
      <c r="LJD108" s="81"/>
      <c r="LJE108" s="81"/>
      <c r="LJF108" s="81"/>
      <c r="LJG108" s="81"/>
      <c r="LJH108" s="81"/>
      <c r="LJI108" s="81"/>
      <c r="LJJ108" s="81"/>
      <c r="LJK108" s="81"/>
      <c r="LJL108" s="81"/>
      <c r="LJM108" s="81"/>
      <c r="LJN108" s="81"/>
      <c r="LJO108" s="81"/>
      <c r="LJP108" s="81"/>
      <c r="LJQ108" s="81"/>
      <c r="LJR108" s="81"/>
      <c r="LJS108" s="81"/>
      <c r="LJT108" s="81"/>
      <c r="LJU108" s="81"/>
      <c r="LJV108" s="81"/>
      <c r="LJW108" s="81"/>
      <c r="LJX108" s="81"/>
      <c r="LJY108" s="81"/>
      <c r="LJZ108" s="81"/>
      <c r="LKA108" s="81"/>
      <c r="LKB108" s="81"/>
      <c r="LKC108" s="81"/>
      <c r="LKD108" s="81"/>
      <c r="LKE108" s="81"/>
      <c r="LKF108" s="81"/>
      <c r="LKG108" s="81"/>
      <c r="LKH108" s="81"/>
      <c r="LKI108" s="81"/>
      <c r="LKJ108" s="81"/>
      <c r="LKK108" s="81"/>
      <c r="LKL108" s="81"/>
      <c r="LKM108" s="81"/>
      <c r="LKN108" s="81"/>
      <c r="LKO108" s="81"/>
      <c r="LKP108" s="81"/>
      <c r="LKQ108" s="81"/>
      <c r="LKR108" s="81"/>
      <c r="LKS108" s="81"/>
      <c r="LKT108" s="81"/>
      <c r="LKU108" s="81"/>
      <c r="LKV108" s="81"/>
      <c r="LKW108" s="81"/>
      <c r="LKX108" s="81"/>
      <c r="LKY108" s="81"/>
      <c r="LKZ108" s="81"/>
      <c r="LLA108" s="81"/>
      <c r="LLB108" s="81"/>
      <c r="LLC108" s="81"/>
      <c r="LLD108" s="81"/>
      <c r="LLE108" s="81"/>
      <c r="LLF108" s="81"/>
      <c r="LLG108" s="81"/>
      <c r="LLH108" s="81"/>
      <c r="LLI108" s="81"/>
      <c r="LLJ108" s="81"/>
      <c r="LLK108" s="81"/>
      <c r="LLL108" s="81"/>
      <c r="LLM108" s="81"/>
      <c r="LLN108" s="81"/>
      <c r="LLO108" s="81"/>
      <c r="LLP108" s="81"/>
      <c r="LLQ108" s="81"/>
      <c r="LLR108" s="81"/>
      <c r="LLS108" s="81"/>
      <c r="LLT108" s="81"/>
      <c r="LLU108" s="81"/>
      <c r="LLV108" s="81"/>
      <c r="LLW108" s="81"/>
      <c r="LLX108" s="81"/>
      <c r="LLY108" s="81"/>
      <c r="LLZ108" s="81"/>
      <c r="LMA108" s="81"/>
      <c r="LMB108" s="81"/>
      <c r="LMC108" s="81"/>
      <c r="LMD108" s="81"/>
      <c r="LME108" s="81"/>
      <c r="LMF108" s="81"/>
      <c r="LMG108" s="81"/>
      <c r="LMH108" s="81"/>
      <c r="LMI108" s="81"/>
      <c r="LMJ108" s="81"/>
      <c r="LMK108" s="81"/>
      <c r="LML108" s="81"/>
      <c r="LMM108" s="81"/>
      <c r="LMN108" s="81"/>
      <c r="LMO108" s="81"/>
      <c r="LMP108" s="81"/>
      <c r="LMQ108" s="81"/>
      <c r="LMR108" s="81"/>
      <c r="LMS108" s="81"/>
      <c r="LMT108" s="81"/>
      <c r="LMU108" s="81"/>
      <c r="LMV108" s="81"/>
      <c r="LMW108" s="81"/>
      <c r="LMX108" s="81"/>
      <c r="LMY108" s="81"/>
      <c r="LMZ108" s="81"/>
      <c r="LNA108" s="81"/>
      <c r="LNB108" s="81"/>
      <c r="LNC108" s="81"/>
      <c r="LND108" s="81"/>
      <c r="LNE108" s="81"/>
      <c r="LNF108" s="81"/>
      <c r="LNG108" s="81"/>
      <c r="LNH108" s="81"/>
      <c r="LNI108" s="81"/>
      <c r="LNJ108" s="81"/>
      <c r="LNK108" s="81"/>
      <c r="LNL108" s="81"/>
      <c r="LNM108" s="81"/>
      <c r="LNN108" s="81"/>
      <c r="LNO108" s="81"/>
      <c r="LNP108" s="81"/>
      <c r="LNQ108" s="81"/>
      <c r="LNR108" s="81"/>
      <c r="LNS108" s="81"/>
      <c r="LNT108" s="81"/>
      <c r="LNU108" s="81"/>
      <c r="LNV108" s="81"/>
      <c r="LNW108" s="81"/>
      <c r="LNX108" s="81"/>
      <c r="LNY108" s="81"/>
      <c r="LNZ108" s="81"/>
      <c r="LOA108" s="81"/>
      <c r="LOB108" s="81"/>
      <c r="LOC108" s="81"/>
      <c r="LOD108" s="81"/>
      <c r="LOE108" s="81"/>
      <c r="LOF108" s="81"/>
      <c r="LOG108" s="81"/>
      <c r="LOH108" s="81"/>
      <c r="LOI108" s="81"/>
      <c r="LOJ108" s="81"/>
      <c r="LOK108" s="81"/>
      <c r="LOL108" s="81"/>
      <c r="LOM108" s="81"/>
      <c r="LON108" s="81"/>
      <c r="LOO108" s="81"/>
      <c r="LOP108" s="81"/>
      <c r="LOQ108" s="81"/>
      <c r="LOR108" s="81"/>
      <c r="LOS108" s="81"/>
      <c r="LOT108" s="81"/>
      <c r="LOU108" s="81"/>
      <c r="LOV108" s="81"/>
      <c r="LOW108" s="81"/>
      <c r="LOX108" s="81"/>
      <c r="LOY108" s="81"/>
      <c r="LOZ108" s="81"/>
      <c r="LPA108" s="81"/>
      <c r="LPB108" s="81"/>
      <c r="LPC108" s="81"/>
      <c r="LPD108" s="81"/>
      <c r="LPE108" s="81"/>
      <c r="LPF108" s="81"/>
      <c r="LPG108" s="81"/>
      <c r="LPH108" s="81"/>
      <c r="LPI108" s="81"/>
      <c r="LPJ108" s="81"/>
      <c r="LPK108" s="81"/>
      <c r="LPL108" s="81"/>
      <c r="LPM108" s="81"/>
      <c r="LPN108" s="81"/>
      <c r="LPO108" s="81"/>
      <c r="LPP108" s="81"/>
      <c r="LPQ108" s="81"/>
      <c r="LPR108" s="81"/>
      <c r="LPS108" s="81"/>
      <c r="LPT108" s="81"/>
      <c r="LPU108" s="81"/>
      <c r="LPV108" s="81"/>
      <c r="LPW108" s="81"/>
      <c r="LPX108" s="81"/>
      <c r="LPY108" s="81"/>
      <c r="LPZ108" s="81"/>
      <c r="LQA108" s="81"/>
      <c r="LQB108" s="81"/>
      <c r="LQC108" s="81"/>
      <c r="LQD108" s="81"/>
      <c r="LQE108" s="81"/>
      <c r="LQF108" s="81"/>
      <c r="LQG108" s="81"/>
      <c r="LQH108" s="81"/>
      <c r="LQI108" s="81"/>
      <c r="LQJ108" s="81"/>
      <c r="LQK108" s="81"/>
      <c r="LQL108" s="81"/>
      <c r="LQM108" s="81"/>
      <c r="LQN108" s="81"/>
      <c r="LQO108" s="81"/>
      <c r="LQP108" s="81"/>
      <c r="LQQ108" s="81"/>
      <c r="LQR108" s="81"/>
      <c r="LQS108" s="81"/>
      <c r="LQT108" s="81"/>
      <c r="LQU108" s="81"/>
      <c r="LQV108" s="81"/>
      <c r="LQW108" s="81"/>
      <c r="LQX108" s="81"/>
      <c r="LQY108" s="81"/>
      <c r="LQZ108" s="81"/>
      <c r="LRA108" s="81"/>
      <c r="LRB108" s="81"/>
      <c r="LRC108" s="81"/>
      <c r="LRD108" s="81"/>
      <c r="LRE108" s="81"/>
      <c r="LRF108" s="81"/>
      <c r="LRG108" s="81"/>
      <c r="LRH108" s="81"/>
      <c r="LRI108" s="81"/>
      <c r="LRJ108" s="81"/>
      <c r="LRK108" s="81"/>
      <c r="LRL108" s="81"/>
      <c r="LRM108" s="81"/>
      <c r="LRN108" s="81"/>
      <c r="LRO108" s="81"/>
      <c r="LRP108" s="81"/>
      <c r="LRQ108" s="81"/>
      <c r="LRR108" s="81"/>
      <c r="LRS108" s="81"/>
      <c r="LRT108" s="81"/>
      <c r="LRU108" s="81"/>
      <c r="LRV108" s="81"/>
      <c r="LRW108" s="81"/>
      <c r="LRX108" s="81"/>
      <c r="LRY108" s="81"/>
      <c r="LRZ108" s="81"/>
      <c r="LSA108" s="81"/>
      <c r="LSB108" s="81"/>
      <c r="LSC108" s="81"/>
      <c r="LSD108" s="81"/>
      <c r="LSE108" s="81"/>
      <c r="LSF108" s="81"/>
      <c r="LSG108" s="81"/>
      <c r="LSH108" s="81"/>
      <c r="LSI108" s="81"/>
      <c r="LSJ108" s="81"/>
      <c r="LSK108" s="81"/>
      <c r="LSL108" s="81"/>
      <c r="LSM108" s="81"/>
      <c r="LSN108" s="81"/>
      <c r="LSO108" s="81"/>
      <c r="LSP108" s="81"/>
      <c r="LSQ108" s="81"/>
      <c r="LSR108" s="81"/>
      <c r="LSS108" s="81"/>
      <c r="LST108" s="81"/>
      <c r="LSU108" s="81"/>
      <c r="LSV108" s="81"/>
      <c r="LSW108" s="81"/>
      <c r="LSX108" s="81"/>
      <c r="LSY108" s="81"/>
      <c r="LSZ108" s="81"/>
      <c r="LTA108" s="81"/>
      <c r="LTB108" s="81"/>
      <c r="LTC108" s="81"/>
      <c r="LTD108" s="81"/>
      <c r="LTE108" s="81"/>
      <c r="LTF108" s="81"/>
      <c r="LTG108" s="81"/>
      <c r="LTH108" s="81"/>
      <c r="LTI108" s="81"/>
      <c r="LTJ108" s="81"/>
      <c r="LTK108" s="81"/>
      <c r="LTL108" s="81"/>
      <c r="LTM108" s="81"/>
      <c r="LTN108" s="81"/>
      <c r="LTO108" s="81"/>
      <c r="LTP108" s="81"/>
      <c r="LTQ108" s="81"/>
      <c r="LTR108" s="81"/>
      <c r="LTS108" s="81"/>
      <c r="LTT108" s="81"/>
      <c r="LTU108" s="81"/>
      <c r="LTV108" s="81"/>
      <c r="LTW108" s="81"/>
      <c r="LTX108" s="81"/>
      <c r="LTY108" s="81"/>
      <c r="LTZ108" s="81"/>
      <c r="LUA108" s="81"/>
      <c r="LUB108" s="81"/>
      <c r="LUC108" s="81"/>
      <c r="LUD108" s="81"/>
      <c r="LUE108" s="81"/>
      <c r="LUF108" s="81"/>
      <c r="LUG108" s="81"/>
      <c r="LUH108" s="81"/>
      <c r="LUI108" s="81"/>
      <c r="LUJ108" s="81"/>
      <c r="LUK108" s="81"/>
      <c r="LUL108" s="81"/>
      <c r="LUM108" s="81"/>
      <c r="LUN108" s="81"/>
      <c r="LUO108" s="81"/>
      <c r="LUP108" s="81"/>
      <c r="LUQ108" s="81"/>
      <c r="LUR108" s="81"/>
      <c r="LUS108" s="81"/>
      <c r="LUT108" s="81"/>
      <c r="LUU108" s="81"/>
      <c r="LUV108" s="81"/>
      <c r="LUW108" s="81"/>
      <c r="LUX108" s="81"/>
      <c r="LUY108" s="81"/>
      <c r="LUZ108" s="81"/>
      <c r="LVA108" s="81"/>
      <c r="LVB108" s="81"/>
      <c r="LVC108" s="81"/>
      <c r="LVD108" s="81"/>
      <c r="LVE108" s="81"/>
      <c r="LVF108" s="81"/>
      <c r="LVG108" s="81"/>
      <c r="LVH108" s="81"/>
      <c r="LVI108" s="81"/>
      <c r="LVJ108" s="81"/>
      <c r="LVK108" s="81"/>
      <c r="LVL108" s="81"/>
      <c r="LVM108" s="81"/>
      <c r="LVN108" s="81"/>
      <c r="LVO108" s="81"/>
      <c r="LVP108" s="81"/>
      <c r="LVQ108" s="81"/>
      <c r="LVR108" s="81"/>
      <c r="LVS108" s="81"/>
      <c r="LVT108" s="81"/>
      <c r="LVU108" s="81"/>
      <c r="LVV108" s="81"/>
      <c r="LVW108" s="81"/>
      <c r="LVX108" s="81"/>
      <c r="LVY108" s="81"/>
      <c r="LVZ108" s="81"/>
      <c r="LWA108" s="81"/>
      <c r="LWB108" s="81"/>
      <c r="LWC108" s="81"/>
      <c r="LWD108" s="81"/>
      <c r="LWE108" s="81"/>
      <c r="LWF108" s="81"/>
      <c r="LWG108" s="81"/>
      <c r="LWH108" s="81"/>
      <c r="LWI108" s="81"/>
      <c r="LWJ108" s="81"/>
      <c r="LWK108" s="81"/>
      <c r="LWL108" s="81"/>
      <c r="LWM108" s="81"/>
      <c r="LWN108" s="81"/>
      <c r="LWO108" s="81"/>
      <c r="LWP108" s="81"/>
      <c r="LWQ108" s="81"/>
      <c r="LWR108" s="81"/>
      <c r="LWS108" s="81"/>
      <c r="LWT108" s="81"/>
      <c r="LWU108" s="81"/>
      <c r="LWV108" s="81"/>
      <c r="LWW108" s="81"/>
      <c r="LWX108" s="81"/>
      <c r="LWY108" s="81"/>
      <c r="LWZ108" s="81"/>
      <c r="LXA108" s="81"/>
      <c r="LXB108" s="81"/>
      <c r="LXC108" s="81"/>
      <c r="LXD108" s="81"/>
      <c r="LXE108" s="81"/>
      <c r="LXF108" s="81"/>
      <c r="LXG108" s="81"/>
      <c r="LXH108" s="81"/>
      <c r="LXI108" s="81"/>
      <c r="LXJ108" s="81"/>
      <c r="LXK108" s="81"/>
      <c r="LXL108" s="81"/>
      <c r="LXM108" s="81"/>
      <c r="LXN108" s="81"/>
      <c r="LXO108" s="81"/>
      <c r="LXP108" s="81"/>
      <c r="LXQ108" s="81"/>
      <c r="LXR108" s="81"/>
      <c r="LXS108" s="81"/>
      <c r="LXT108" s="81"/>
      <c r="LXU108" s="81"/>
      <c r="LXV108" s="81"/>
      <c r="LXW108" s="81"/>
      <c r="LXX108" s="81"/>
      <c r="LXY108" s="81"/>
      <c r="LXZ108" s="81"/>
      <c r="LYA108" s="81"/>
      <c r="LYB108" s="81"/>
      <c r="LYC108" s="81"/>
      <c r="LYD108" s="81"/>
      <c r="LYE108" s="81"/>
      <c r="LYF108" s="81"/>
      <c r="LYG108" s="81"/>
      <c r="LYH108" s="81"/>
      <c r="LYI108" s="81"/>
      <c r="LYJ108" s="81"/>
      <c r="LYK108" s="81"/>
      <c r="LYL108" s="81"/>
      <c r="LYM108" s="81"/>
      <c r="LYN108" s="81"/>
      <c r="LYO108" s="81"/>
      <c r="LYP108" s="81"/>
      <c r="LYQ108" s="81"/>
      <c r="LYR108" s="81"/>
      <c r="LYS108" s="81"/>
      <c r="LYT108" s="81"/>
      <c r="LYU108" s="81"/>
      <c r="LYV108" s="81"/>
      <c r="LYW108" s="81"/>
      <c r="LYX108" s="81"/>
      <c r="LYY108" s="81"/>
      <c r="LYZ108" s="81"/>
      <c r="LZA108" s="81"/>
      <c r="LZB108" s="81"/>
      <c r="LZC108" s="81"/>
      <c r="LZD108" s="81"/>
      <c r="LZE108" s="81"/>
      <c r="LZF108" s="81"/>
      <c r="LZG108" s="81"/>
      <c r="LZH108" s="81"/>
      <c r="LZI108" s="81"/>
      <c r="LZJ108" s="81"/>
      <c r="LZK108" s="81"/>
      <c r="LZL108" s="81"/>
      <c r="LZM108" s="81"/>
      <c r="LZN108" s="81"/>
      <c r="LZO108" s="81"/>
      <c r="LZP108" s="81"/>
      <c r="LZQ108" s="81"/>
      <c r="LZR108" s="81"/>
      <c r="LZS108" s="81"/>
      <c r="LZT108" s="81"/>
      <c r="LZU108" s="81"/>
      <c r="LZV108" s="81"/>
      <c r="LZW108" s="81"/>
      <c r="LZX108" s="81"/>
      <c r="LZY108" s="81"/>
      <c r="LZZ108" s="81"/>
      <c r="MAA108" s="81"/>
      <c r="MAB108" s="81"/>
      <c r="MAC108" s="81"/>
      <c r="MAD108" s="81"/>
      <c r="MAE108" s="81"/>
      <c r="MAF108" s="81"/>
      <c r="MAG108" s="81"/>
      <c r="MAH108" s="81"/>
      <c r="MAI108" s="81"/>
      <c r="MAJ108" s="81"/>
      <c r="MAK108" s="81"/>
      <c r="MAL108" s="81"/>
      <c r="MAM108" s="81"/>
      <c r="MAN108" s="81"/>
      <c r="MAO108" s="81"/>
      <c r="MAP108" s="81"/>
      <c r="MAQ108" s="81"/>
      <c r="MAR108" s="81"/>
      <c r="MAS108" s="81"/>
      <c r="MAT108" s="81"/>
      <c r="MAU108" s="81"/>
      <c r="MAV108" s="81"/>
      <c r="MAW108" s="81"/>
      <c r="MAX108" s="81"/>
      <c r="MAY108" s="81"/>
      <c r="MAZ108" s="81"/>
      <c r="MBA108" s="81"/>
      <c r="MBB108" s="81"/>
      <c r="MBC108" s="81"/>
      <c r="MBD108" s="81"/>
      <c r="MBE108" s="81"/>
      <c r="MBF108" s="81"/>
      <c r="MBG108" s="81"/>
      <c r="MBH108" s="81"/>
      <c r="MBI108" s="81"/>
      <c r="MBJ108" s="81"/>
      <c r="MBK108" s="81"/>
      <c r="MBL108" s="81"/>
      <c r="MBM108" s="81"/>
      <c r="MBN108" s="81"/>
      <c r="MBO108" s="81"/>
      <c r="MBP108" s="81"/>
      <c r="MBQ108" s="81"/>
      <c r="MBR108" s="81"/>
      <c r="MBS108" s="81"/>
      <c r="MBT108" s="81"/>
      <c r="MBU108" s="81"/>
      <c r="MBV108" s="81"/>
      <c r="MBW108" s="81"/>
      <c r="MBX108" s="81"/>
      <c r="MBY108" s="81"/>
      <c r="MBZ108" s="81"/>
      <c r="MCA108" s="81"/>
      <c r="MCB108" s="81"/>
      <c r="MCC108" s="81"/>
      <c r="MCD108" s="81"/>
      <c r="MCE108" s="81"/>
      <c r="MCF108" s="81"/>
      <c r="MCG108" s="81"/>
      <c r="MCH108" s="81"/>
      <c r="MCI108" s="81"/>
      <c r="MCJ108" s="81"/>
      <c r="MCK108" s="81"/>
      <c r="MCL108" s="81"/>
      <c r="MCM108" s="81"/>
      <c r="MCN108" s="81"/>
      <c r="MCO108" s="81"/>
      <c r="MCP108" s="81"/>
      <c r="MCQ108" s="81"/>
      <c r="MCR108" s="81"/>
      <c r="MCS108" s="81"/>
      <c r="MCT108" s="81"/>
      <c r="MCU108" s="81"/>
      <c r="MCV108" s="81"/>
      <c r="MCW108" s="81"/>
      <c r="MCX108" s="81"/>
      <c r="MCY108" s="81"/>
      <c r="MCZ108" s="81"/>
      <c r="MDA108" s="81"/>
      <c r="MDB108" s="81"/>
      <c r="MDC108" s="81"/>
      <c r="MDD108" s="81"/>
      <c r="MDE108" s="81"/>
      <c r="MDF108" s="81"/>
      <c r="MDG108" s="81"/>
      <c r="MDH108" s="81"/>
      <c r="MDI108" s="81"/>
      <c r="MDJ108" s="81"/>
      <c r="MDK108" s="81"/>
      <c r="MDL108" s="81"/>
      <c r="MDM108" s="81"/>
      <c r="MDN108" s="81"/>
      <c r="MDO108" s="81"/>
      <c r="MDP108" s="81"/>
      <c r="MDQ108" s="81"/>
      <c r="MDR108" s="81"/>
      <c r="MDS108" s="81"/>
      <c r="MDT108" s="81"/>
      <c r="MDU108" s="81"/>
      <c r="MDV108" s="81"/>
      <c r="MDW108" s="81"/>
      <c r="MDX108" s="81"/>
      <c r="MDY108" s="81"/>
      <c r="MDZ108" s="81"/>
      <c r="MEA108" s="81"/>
      <c r="MEB108" s="81"/>
      <c r="MEC108" s="81"/>
      <c r="MED108" s="81"/>
      <c r="MEE108" s="81"/>
      <c r="MEF108" s="81"/>
      <c r="MEG108" s="81"/>
      <c r="MEH108" s="81"/>
      <c r="MEI108" s="81"/>
      <c r="MEJ108" s="81"/>
      <c r="MEK108" s="81"/>
      <c r="MEL108" s="81"/>
      <c r="MEM108" s="81"/>
      <c r="MEN108" s="81"/>
      <c r="MEO108" s="81"/>
      <c r="MEP108" s="81"/>
      <c r="MEQ108" s="81"/>
      <c r="MER108" s="81"/>
      <c r="MES108" s="81"/>
      <c r="MET108" s="81"/>
      <c r="MEU108" s="81"/>
      <c r="MEV108" s="81"/>
      <c r="MEW108" s="81"/>
      <c r="MEX108" s="81"/>
      <c r="MEY108" s="81"/>
      <c r="MEZ108" s="81"/>
      <c r="MFA108" s="81"/>
      <c r="MFB108" s="81"/>
      <c r="MFC108" s="81"/>
      <c r="MFD108" s="81"/>
      <c r="MFE108" s="81"/>
      <c r="MFF108" s="81"/>
      <c r="MFG108" s="81"/>
      <c r="MFH108" s="81"/>
      <c r="MFI108" s="81"/>
      <c r="MFJ108" s="81"/>
      <c r="MFK108" s="81"/>
      <c r="MFL108" s="81"/>
      <c r="MFM108" s="81"/>
      <c r="MFN108" s="81"/>
      <c r="MFO108" s="81"/>
      <c r="MFP108" s="81"/>
      <c r="MFQ108" s="81"/>
      <c r="MFR108" s="81"/>
      <c r="MFS108" s="81"/>
      <c r="MFT108" s="81"/>
      <c r="MFU108" s="81"/>
      <c r="MFV108" s="81"/>
      <c r="MFW108" s="81"/>
      <c r="MFX108" s="81"/>
      <c r="MFY108" s="81"/>
      <c r="MFZ108" s="81"/>
      <c r="MGA108" s="81"/>
      <c r="MGB108" s="81"/>
      <c r="MGC108" s="81"/>
      <c r="MGD108" s="81"/>
      <c r="MGE108" s="81"/>
      <c r="MGF108" s="81"/>
      <c r="MGG108" s="81"/>
      <c r="MGH108" s="81"/>
      <c r="MGI108" s="81"/>
      <c r="MGJ108" s="81"/>
      <c r="MGK108" s="81"/>
      <c r="MGL108" s="81"/>
      <c r="MGM108" s="81"/>
      <c r="MGN108" s="81"/>
      <c r="MGO108" s="81"/>
      <c r="MGP108" s="81"/>
      <c r="MGQ108" s="81"/>
      <c r="MGR108" s="81"/>
      <c r="MGS108" s="81"/>
      <c r="MGT108" s="81"/>
      <c r="MGU108" s="81"/>
      <c r="MGV108" s="81"/>
      <c r="MGW108" s="81"/>
      <c r="MGX108" s="81"/>
      <c r="MGY108" s="81"/>
      <c r="MGZ108" s="81"/>
      <c r="MHA108" s="81"/>
      <c r="MHB108" s="81"/>
      <c r="MHC108" s="81"/>
      <c r="MHD108" s="81"/>
      <c r="MHE108" s="81"/>
      <c r="MHF108" s="81"/>
      <c r="MHG108" s="81"/>
      <c r="MHH108" s="81"/>
      <c r="MHI108" s="81"/>
      <c r="MHJ108" s="81"/>
      <c r="MHK108" s="81"/>
      <c r="MHL108" s="81"/>
      <c r="MHM108" s="81"/>
      <c r="MHN108" s="81"/>
      <c r="MHO108" s="81"/>
      <c r="MHP108" s="81"/>
      <c r="MHQ108" s="81"/>
      <c r="MHR108" s="81"/>
      <c r="MHS108" s="81"/>
      <c r="MHT108" s="81"/>
      <c r="MHU108" s="81"/>
      <c r="MHV108" s="81"/>
      <c r="MHW108" s="81"/>
      <c r="MHX108" s="81"/>
      <c r="MHY108" s="81"/>
      <c r="MHZ108" s="81"/>
      <c r="MIA108" s="81"/>
      <c r="MIB108" s="81"/>
      <c r="MIC108" s="81"/>
      <c r="MID108" s="81"/>
      <c r="MIE108" s="81"/>
      <c r="MIF108" s="81"/>
      <c r="MIG108" s="81"/>
      <c r="MIH108" s="81"/>
      <c r="MII108" s="81"/>
      <c r="MIJ108" s="81"/>
      <c r="MIK108" s="81"/>
      <c r="MIL108" s="81"/>
      <c r="MIM108" s="81"/>
      <c r="MIN108" s="81"/>
      <c r="MIO108" s="81"/>
      <c r="MIP108" s="81"/>
      <c r="MIQ108" s="81"/>
      <c r="MIR108" s="81"/>
      <c r="MIS108" s="81"/>
      <c r="MIT108" s="81"/>
      <c r="MIU108" s="81"/>
      <c r="MIV108" s="81"/>
      <c r="MIW108" s="81"/>
      <c r="MIX108" s="81"/>
      <c r="MIY108" s="81"/>
      <c r="MIZ108" s="81"/>
      <c r="MJA108" s="81"/>
      <c r="MJB108" s="81"/>
      <c r="MJC108" s="81"/>
      <c r="MJD108" s="81"/>
      <c r="MJE108" s="81"/>
      <c r="MJF108" s="81"/>
      <c r="MJG108" s="81"/>
      <c r="MJH108" s="81"/>
      <c r="MJI108" s="81"/>
      <c r="MJJ108" s="81"/>
      <c r="MJK108" s="81"/>
      <c r="MJL108" s="81"/>
      <c r="MJM108" s="81"/>
      <c r="MJN108" s="81"/>
      <c r="MJO108" s="81"/>
      <c r="MJP108" s="81"/>
      <c r="MJQ108" s="81"/>
      <c r="MJR108" s="81"/>
      <c r="MJS108" s="81"/>
      <c r="MJT108" s="81"/>
      <c r="MJU108" s="81"/>
      <c r="MJV108" s="81"/>
      <c r="MJW108" s="81"/>
      <c r="MJX108" s="81"/>
      <c r="MJY108" s="81"/>
      <c r="MJZ108" s="81"/>
      <c r="MKA108" s="81"/>
      <c r="MKB108" s="81"/>
      <c r="MKC108" s="81"/>
      <c r="MKD108" s="81"/>
      <c r="MKE108" s="81"/>
      <c r="MKF108" s="81"/>
      <c r="MKG108" s="81"/>
      <c r="MKH108" s="81"/>
      <c r="MKI108" s="81"/>
      <c r="MKJ108" s="81"/>
      <c r="MKK108" s="81"/>
      <c r="MKL108" s="81"/>
      <c r="MKM108" s="81"/>
      <c r="MKN108" s="81"/>
      <c r="MKO108" s="81"/>
      <c r="MKP108" s="81"/>
      <c r="MKQ108" s="81"/>
      <c r="MKR108" s="81"/>
      <c r="MKS108" s="81"/>
      <c r="MKT108" s="81"/>
      <c r="MKU108" s="81"/>
      <c r="MKV108" s="81"/>
      <c r="MKW108" s="81"/>
      <c r="MKX108" s="81"/>
      <c r="MKY108" s="81"/>
      <c r="MKZ108" s="81"/>
      <c r="MLA108" s="81"/>
      <c r="MLB108" s="81"/>
      <c r="MLC108" s="81"/>
      <c r="MLD108" s="81"/>
      <c r="MLE108" s="81"/>
      <c r="MLF108" s="81"/>
      <c r="MLG108" s="81"/>
      <c r="MLH108" s="81"/>
      <c r="MLI108" s="81"/>
      <c r="MLJ108" s="81"/>
      <c r="MLK108" s="81"/>
      <c r="MLL108" s="81"/>
      <c r="MLM108" s="81"/>
      <c r="MLN108" s="81"/>
      <c r="MLO108" s="81"/>
      <c r="MLP108" s="81"/>
      <c r="MLQ108" s="81"/>
      <c r="MLR108" s="81"/>
      <c r="MLS108" s="81"/>
      <c r="MLT108" s="81"/>
      <c r="MLU108" s="81"/>
      <c r="MLV108" s="81"/>
      <c r="MLW108" s="81"/>
      <c r="MLX108" s="81"/>
      <c r="MLY108" s="81"/>
      <c r="MLZ108" s="81"/>
      <c r="MMA108" s="81"/>
      <c r="MMB108" s="81"/>
      <c r="MMC108" s="81"/>
      <c r="MMD108" s="81"/>
      <c r="MME108" s="81"/>
      <c r="MMF108" s="81"/>
      <c r="MMG108" s="81"/>
      <c r="MMH108" s="81"/>
      <c r="MMI108" s="81"/>
      <c r="MMJ108" s="81"/>
      <c r="MMK108" s="81"/>
      <c r="MML108" s="81"/>
      <c r="MMM108" s="81"/>
      <c r="MMN108" s="81"/>
      <c r="MMO108" s="81"/>
      <c r="MMP108" s="81"/>
      <c r="MMQ108" s="81"/>
      <c r="MMR108" s="81"/>
      <c r="MMS108" s="81"/>
      <c r="MMT108" s="81"/>
      <c r="MMU108" s="81"/>
      <c r="MMV108" s="81"/>
      <c r="MMW108" s="81"/>
      <c r="MMX108" s="81"/>
      <c r="MMY108" s="81"/>
      <c r="MMZ108" s="81"/>
      <c r="MNA108" s="81"/>
      <c r="MNB108" s="81"/>
      <c r="MNC108" s="81"/>
      <c r="MND108" s="81"/>
      <c r="MNE108" s="81"/>
      <c r="MNF108" s="81"/>
      <c r="MNG108" s="81"/>
      <c r="MNH108" s="81"/>
      <c r="MNI108" s="81"/>
      <c r="MNJ108" s="81"/>
      <c r="MNK108" s="81"/>
      <c r="MNL108" s="81"/>
      <c r="MNM108" s="81"/>
      <c r="MNN108" s="81"/>
      <c r="MNO108" s="81"/>
      <c r="MNP108" s="81"/>
      <c r="MNQ108" s="81"/>
      <c r="MNR108" s="81"/>
      <c r="MNS108" s="81"/>
      <c r="MNT108" s="81"/>
      <c r="MNU108" s="81"/>
      <c r="MNV108" s="81"/>
      <c r="MNW108" s="81"/>
      <c r="MNX108" s="81"/>
      <c r="MNY108" s="81"/>
      <c r="MNZ108" s="81"/>
      <c r="MOA108" s="81"/>
      <c r="MOB108" s="81"/>
      <c r="MOC108" s="81"/>
      <c r="MOD108" s="81"/>
      <c r="MOE108" s="81"/>
      <c r="MOF108" s="81"/>
      <c r="MOG108" s="81"/>
      <c r="MOH108" s="81"/>
      <c r="MOI108" s="81"/>
      <c r="MOJ108" s="81"/>
      <c r="MOK108" s="81"/>
      <c r="MOL108" s="81"/>
      <c r="MOM108" s="81"/>
      <c r="MON108" s="81"/>
      <c r="MOO108" s="81"/>
      <c r="MOP108" s="81"/>
      <c r="MOQ108" s="81"/>
      <c r="MOR108" s="81"/>
      <c r="MOS108" s="81"/>
      <c r="MOT108" s="81"/>
      <c r="MOU108" s="81"/>
      <c r="MOV108" s="81"/>
      <c r="MOW108" s="81"/>
      <c r="MOX108" s="81"/>
      <c r="MOY108" s="81"/>
      <c r="MOZ108" s="81"/>
      <c r="MPA108" s="81"/>
      <c r="MPB108" s="81"/>
      <c r="MPC108" s="81"/>
      <c r="MPD108" s="81"/>
      <c r="MPE108" s="81"/>
      <c r="MPF108" s="81"/>
      <c r="MPG108" s="81"/>
      <c r="MPH108" s="81"/>
      <c r="MPI108" s="81"/>
      <c r="MPJ108" s="81"/>
      <c r="MPK108" s="81"/>
      <c r="MPL108" s="81"/>
      <c r="MPM108" s="81"/>
      <c r="MPN108" s="81"/>
      <c r="MPO108" s="81"/>
      <c r="MPP108" s="81"/>
      <c r="MPQ108" s="81"/>
      <c r="MPR108" s="81"/>
      <c r="MPS108" s="81"/>
      <c r="MPT108" s="81"/>
      <c r="MPU108" s="81"/>
      <c r="MPV108" s="81"/>
      <c r="MPW108" s="81"/>
      <c r="MPX108" s="81"/>
      <c r="MPY108" s="81"/>
      <c r="MPZ108" s="81"/>
      <c r="MQA108" s="81"/>
      <c r="MQB108" s="81"/>
      <c r="MQC108" s="81"/>
      <c r="MQD108" s="81"/>
      <c r="MQE108" s="81"/>
      <c r="MQF108" s="81"/>
      <c r="MQG108" s="81"/>
      <c r="MQH108" s="81"/>
      <c r="MQI108" s="81"/>
      <c r="MQJ108" s="81"/>
      <c r="MQK108" s="81"/>
      <c r="MQL108" s="81"/>
      <c r="MQM108" s="81"/>
      <c r="MQN108" s="81"/>
      <c r="MQO108" s="81"/>
      <c r="MQP108" s="81"/>
      <c r="MQQ108" s="81"/>
      <c r="MQR108" s="81"/>
      <c r="MQS108" s="81"/>
      <c r="MQT108" s="81"/>
      <c r="MQU108" s="81"/>
      <c r="MQV108" s="81"/>
      <c r="MQW108" s="81"/>
      <c r="MQX108" s="81"/>
      <c r="MQY108" s="81"/>
      <c r="MQZ108" s="81"/>
      <c r="MRA108" s="81"/>
      <c r="MRB108" s="81"/>
      <c r="MRC108" s="81"/>
      <c r="MRD108" s="81"/>
      <c r="MRE108" s="81"/>
      <c r="MRF108" s="81"/>
      <c r="MRG108" s="81"/>
      <c r="MRH108" s="81"/>
      <c r="MRI108" s="81"/>
      <c r="MRJ108" s="81"/>
      <c r="MRK108" s="81"/>
      <c r="MRL108" s="81"/>
      <c r="MRM108" s="81"/>
      <c r="MRN108" s="81"/>
      <c r="MRO108" s="81"/>
      <c r="MRP108" s="81"/>
      <c r="MRQ108" s="81"/>
      <c r="MRR108" s="81"/>
      <c r="MRS108" s="81"/>
      <c r="MRT108" s="81"/>
      <c r="MRU108" s="81"/>
      <c r="MRV108" s="81"/>
      <c r="MRW108" s="81"/>
      <c r="MRX108" s="81"/>
      <c r="MRY108" s="81"/>
      <c r="MRZ108" s="81"/>
      <c r="MSA108" s="81"/>
      <c r="MSB108" s="81"/>
      <c r="MSC108" s="81"/>
      <c r="MSD108" s="81"/>
      <c r="MSE108" s="81"/>
      <c r="MSF108" s="81"/>
      <c r="MSG108" s="81"/>
      <c r="MSH108" s="81"/>
      <c r="MSI108" s="81"/>
      <c r="MSJ108" s="81"/>
      <c r="MSK108" s="81"/>
      <c r="MSL108" s="81"/>
      <c r="MSM108" s="81"/>
      <c r="MSN108" s="81"/>
      <c r="MSO108" s="81"/>
      <c r="MSP108" s="81"/>
      <c r="MSQ108" s="81"/>
      <c r="MSR108" s="81"/>
      <c r="MSS108" s="81"/>
      <c r="MST108" s="81"/>
      <c r="MSU108" s="81"/>
      <c r="MSV108" s="81"/>
      <c r="MSW108" s="81"/>
      <c r="MSX108" s="81"/>
      <c r="MSY108" s="81"/>
      <c r="MSZ108" s="81"/>
      <c r="MTA108" s="81"/>
      <c r="MTB108" s="81"/>
      <c r="MTC108" s="81"/>
      <c r="MTD108" s="81"/>
      <c r="MTE108" s="81"/>
      <c r="MTF108" s="81"/>
      <c r="MTG108" s="81"/>
      <c r="MTH108" s="81"/>
      <c r="MTI108" s="81"/>
      <c r="MTJ108" s="81"/>
      <c r="MTK108" s="81"/>
      <c r="MTL108" s="81"/>
      <c r="MTM108" s="81"/>
      <c r="MTN108" s="81"/>
      <c r="MTO108" s="81"/>
      <c r="MTP108" s="81"/>
      <c r="MTQ108" s="81"/>
      <c r="MTR108" s="81"/>
      <c r="MTS108" s="81"/>
      <c r="MTT108" s="81"/>
      <c r="MTU108" s="81"/>
      <c r="MTV108" s="81"/>
      <c r="MTW108" s="81"/>
      <c r="MTX108" s="81"/>
      <c r="MTY108" s="81"/>
      <c r="MTZ108" s="81"/>
      <c r="MUA108" s="81"/>
      <c r="MUB108" s="81"/>
      <c r="MUC108" s="81"/>
      <c r="MUD108" s="81"/>
      <c r="MUE108" s="81"/>
      <c r="MUF108" s="81"/>
      <c r="MUG108" s="81"/>
      <c r="MUH108" s="81"/>
      <c r="MUI108" s="81"/>
      <c r="MUJ108" s="81"/>
      <c r="MUK108" s="81"/>
      <c r="MUL108" s="81"/>
      <c r="MUM108" s="81"/>
      <c r="MUN108" s="81"/>
      <c r="MUO108" s="81"/>
      <c r="MUP108" s="81"/>
      <c r="MUQ108" s="81"/>
      <c r="MUR108" s="81"/>
      <c r="MUS108" s="81"/>
      <c r="MUT108" s="81"/>
      <c r="MUU108" s="81"/>
      <c r="MUV108" s="81"/>
      <c r="MUW108" s="81"/>
      <c r="MUX108" s="81"/>
      <c r="MUY108" s="81"/>
      <c r="MUZ108" s="81"/>
      <c r="MVA108" s="81"/>
      <c r="MVB108" s="81"/>
      <c r="MVC108" s="81"/>
      <c r="MVD108" s="81"/>
      <c r="MVE108" s="81"/>
      <c r="MVF108" s="81"/>
      <c r="MVG108" s="81"/>
      <c r="MVH108" s="81"/>
      <c r="MVI108" s="81"/>
      <c r="MVJ108" s="81"/>
      <c r="MVK108" s="81"/>
      <c r="MVL108" s="81"/>
      <c r="MVM108" s="81"/>
      <c r="MVN108" s="81"/>
      <c r="MVO108" s="81"/>
      <c r="MVP108" s="81"/>
      <c r="MVQ108" s="81"/>
      <c r="MVR108" s="81"/>
      <c r="MVS108" s="81"/>
      <c r="MVT108" s="81"/>
      <c r="MVU108" s="81"/>
      <c r="MVV108" s="81"/>
      <c r="MVW108" s="81"/>
      <c r="MVX108" s="81"/>
      <c r="MVY108" s="81"/>
      <c r="MVZ108" s="81"/>
      <c r="MWA108" s="81"/>
      <c r="MWB108" s="81"/>
      <c r="MWC108" s="81"/>
      <c r="MWD108" s="81"/>
      <c r="MWE108" s="81"/>
      <c r="MWF108" s="81"/>
      <c r="MWG108" s="81"/>
      <c r="MWH108" s="81"/>
      <c r="MWI108" s="81"/>
      <c r="MWJ108" s="81"/>
      <c r="MWK108" s="81"/>
      <c r="MWL108" s="81"/>
      <c r="MWM108" s="81"/>
      <c r="MWN108" s="81"/>
      <c r="MWO108" s="81"/>
      <c r="MWP108" s="81"/>
      <c r="MWQ108" s="81"/>
      <c r="MWR108" s="81"/>
      <c r="MWS108" s="81"/>
      <c r="MWT108" s="81"/>
      <c r="MWU108" s="81"/>
      <c r="MWV108" s="81"/>
      <c r="MWW108" s="81"/>
      <c r="MWX108" s="81"/>
      <c r="MWY108" s="81"/>
      <c r="MWZ108" s="81"/>
      <c r="MXA108" s="81"/>
      <c r="MXB108" s="81"/>
      <c r="MXC108" s="81"/>
      <c r="MXD108" s="81"/>
      <c r="MXE108" s="81"/>
      <c r="MXF108" s="81"/>
      <c r="MXG108" s="81"/>
      <c r="MXH108" s="81"/>
      <c r="MXI108" s="81"/>
      <c r="MXJ108" s="81"/>
      <c r="MXK108" s="81"/>
      <c r="MXL108" s="81"/>
      <c r="MXM108" s="81"/>
      <c r="MXN108" s="81"/>
      <c r="MXO108" s="81"/>
      <c r="MXP108" s="81"/>
      <c r="MXQ108" s="81"/>
      <c r="MXR108" s="81"/>
      <c r="MXS108" s="81"/>
      <c r="MXT108" s="81"/>
      <c r="MXU108" s="81"/>
      <c r="MXV108" s="81"/>
      <c r="MXW108" s="81"/>
      <c r="MXX108" s="81"/>
      <c r="MXY108" s="81"/>
      <c r="MXZ108" s="81"/>
      <c r="MYA108" s="81"/>
      <c r="MYB108" s="81"/>
      <c r="MYC108" s="81"/>
      <c r="MYD108" s="81"/>
      <c r="MYE108" s="81"/>
      <c r="MYF108" s="81"/>
      <c r="MYG108" s="81"/>
      <c r="MYH108" s="81"/>
      <c r="MYI108" s="81"/>
      <c r="MYJ108" s="81"/>
      <c r="MYK108" s="81"/>
      <c r="MYL108" s="81"/>
      <c r="MYM108" s="81"/>
      <c r="MYN108" s="81"/>
      <c r="MYO108" s="81"/>
      <c r="MYP108" s="81"/>
      <c r="MYQ108" s="81"/>
      <c r="MYR108" s="81"/>
      <c r="MYS108" s="81"/>
      <c r="MYT108" s="81"/>
      <c r="MYU108" s="81"/>
      <c r="MYV108" s="81"/>
      <c r="MYW108" s="81"/>
      <c r="MYX108" s="81"/>
      <c r="MYY108" s="81"/>
      <c r="MYZ108" s="81"/>
      <c r="MZA108" s="81"/>
      <c r="MZB108" s="81"/>
      <c r="MZC108" s="81"/>
      <c r="MZD108" s="81"/>
      <c r="MZE108" s="81"/>
      <c r="MZF108" s="81"/>
      <c r="MZG108" s="81"/>
      <c r="MZH108" s="81"/>
      <c r="MZI108" s="81"/>
      <c r="MZJ108" s="81"/>
      <c r="MZK108" s="81"/>
      <c r="MZL108" s="81"/>
      <c r="MZM108" s="81"/>
      <c r="MZN108" s="81"/>
      <c r="MZO108" s="81"/>
      <c r="MZP108" s="81"/>
      <c r="MZQ108" s="81"/>
      <c r="MZR108" s="81"/>
      <c r="MZS108" s="81"/>
      <c r="MZT108" s="81"/>
      <c r="MZU108" s="81"/>
      <c r="MZV108" s="81"/>
      <c r="MZW108" s="81"/>
      <c r="MZX108" s="81"/>
      <c r="MZY108" s="81"/>
      <c r="MZZ108" s="81"/>
      <c r="NAA108" s="81"/>
      <c r="NAB108" s="81"/>
      <c r="NAC108" s="81"/>
      <c r="NAD108" s="81"/>
      <c r="NAE108" s="81"/>
      <c r="NAF108" s="81"/>
      <c r="NAG108" s="81"/>
      <c r="NAH108" s="81"/>
      <c r="NAI108" s="81"/>
      <c r="NAJ108" s="81"/>
      <c r="NAK108" s="81"/>
      <c r="NAL108" s="81"/>
      <c r="NAM108" s="81"/>
      <c r="NAN108" s="81"/>
      <c r="NAO108" s="81"/>
      <c r="NAP108" s="81"/>
      <c r="NAQ108" s="81"/>
      <c r="NAR108" s="81"/>
      <c r="NAS108" s="81"/>
      <c r="NAT108" s="81"/>
      <c r="NAU108" s="81"/>
      <c r="NAV108" s="81"/>
      <c r="NAW108" s="81"/>
      <c r="NAX108" s="81"/>
      <c r="NAY108" s="81"/>
      <c r="NAZ108" s="81"/>
      <c r="NBA108" s="81"/>
      <c r="NBB108" s="81"/>
      <c r="NBC108" s="81"/>
      <c r="NBD108" s="81"/>
      <c r="NBE108" s="81"/>
      <c r="NBF108" s="81"/>
      <c r="NBG108" s="81"/>
      <c r="NBH108" s="81"/>
      <c r="NBI108" s="81"/>
      <c r="NBJ108" s="81"/>
      <c r="NBK108" s="81"/>
      <c r="NBL108" s="81"/>
      <c r="NBM108" s="81"/>
      <c r="NBN108" s="81"/>
      <c r="NBO108" s="81"/>
      <c r="NBP108" s="81"/>
      <c r="NBQ108" s="81"/>
      <c r="NBR108" s="81"/>
      <c r="NBS108" s="81"/>
      <c r="NBT108" s="81"/>
      <c r="NBU108" s="81"/>
      <c r="NBV108" s="81"/>
      <c r="NBW108" s="81"/>
      <c r="NBX108" s="81"/>
      <c r="NBY108" s="81"/>
      <c r="NBZ108" s="81"/>
      <c r="NCA108" s="81"/>
      <c r="NCB108" s="81"/>
      <c r="NCC108" s="81"/>
      <c r="NCD108" s="81"/>
      <c r="NCE108" s="81"/>
      <c r="NCF108" s="81"/>
      <c r="NCG108" s="81"/>
      <c r="NCH108" s="81"/>
      <c r="NCI108" s="81"/>
      <c r="NCJ108" s="81"/>
      <c r="NCK108" s="81"/>
      <c r="NCL108" s="81"/>
      <c r="NCM108" s="81"/>
      <c r="NCN108" s="81"/>
      <c r="NCO108" s="81"/>
      <c r="NCP108" s="81"/>
      <c r="NCQ108" s="81"/>
      <c r="NCR108" s="81"/>
      <c r="NCS108" s="81"/>
      <c r="NCT108" s="81"/>
      <c r="NCU108" s="81"/>
      <c r="NCV108" s="81"/>
      <c r="NCW108" s="81"/>
      <c r="NCX108" s="81"/>
      <c r="NCY108" s="81"/>
      <c r="NCZ108" s="81"/>
      <c r="NDA108" s="81"/>
      <c r="NDB108" s="81"/>
      <c r="NDC108" s="81"/>
      <c r="NDD108" s="81"/>
      <c r="NDE108" s="81"/>
      <c r="NDF108" s="81"/>
      <c r="NDG108" s="81"/>
      <c r="NDH108" s="81"/>
      <c r="NDI108" s="81"/>
      <c r="NDJ108" s="81"/>
      <c r="NDK108" s="81"/>
      <c r="NDL108" s="81"/>
      <c r="NDM108" s="81"/>
      <c r="NDN108" s="81"/>
      <c r="NDO108" s="81"/>
      <c r="NDP108" s="81"/>
      <c r="NDQ108" s="81"/>
      <c r="NDR108" s="81"/>
      <c r="NDS108" s="81"/>
      <c r="NDT108" s="81"/>
      <c r="NDU108" s="81"/>
      <c r="NDV108" s="81"/>
      <c r="NDW108" s="81"/>
      <c r="NDX108" s="81"/>
      <c r="NDY108" s="81"/>
      <c r="NDZ108" s="81"/>
      <c r="NEA108" s="81"/>
      <c r="NEB108" s="81"/>
      <c r="NEC108" s="81"/>
      <c r="NED108" s="81"/>
      <c r="NEE108" s="81"/>
      <c r="NEF108" s="81"/>
      <c r="NEG108" s="81"/>
      <c r="NEH108" s="81"/>
      <c r="NEI108" s="81"/>
      <c r="NEJ108" s="81"/>
      <c r="NEK108" s="81"/>
      <c r="NEL108" s="81"/>
      <c r="NEM108" s="81"/>
      <c r="NEN108" s="81"/>
      <c r="NEO108" s="81"/>
      <c r="NEP108" s="81"/>
      <c r="NEQ108" s="81"/>
      <c r="NER108" s="81"/>
      <c r="NES108" s="81"/>
      <c r="NET108" s="81"/>
      <c r="NEU108" s="81"/>
      <c r="NEV108" s="81"/>
      <c r="NEW108" s="81"/>
      <c r="NEX108" s="81"/>
      <c r="NEY108" s="81"/>
      <c r="NEZ108" s="81"/>
      <c r="NFA108" s="81"/>
      <c r="NFB108" s="81"/>
      <c r="NFC108" s="81"/>
      <c r="NFD108" s="81"/>
      <c r="NFE108" s="81"/>
      <c r="NFF108" s="81"/>
      <c r="NFG108" s="81"/>
      <c r="NFH108" s="81"/>
      <c r="NFI108" s="81"/>
      <c r="NFJ108" s="81"/>
      <c r="NFK108" s="81"/>
      <c r="NFL108" s="81"/>
      <c r="NFM108" s="81"/>
      <c r="NFN108" s="81"/>
      <c r="NFO108" s="81"/>
      <c r="NFP108" s="81"/>
      <c r="NFQ108" s="81"/>
      <c r="NFR108" s="81"/>
      <c r="NFS108" s="81"/>
      <c r="NFT108" s="81"/>
      <c r="NFU108" s="81"/>
      <c r="NFV108" s="81"/>
      <c r="NFW108" s="81"/>
      <c r="NFX108" s="81"/>
      <c r="NFY108" s="81"/>
      <c r="NFZ108" s="81"/>
      <c r="NGA108" s="81"/>
      <c r="NGB108" s="81"/>
      <c r="NGC108" s="81"/>
      <c r="NGD108" s="81"/>
      <c r="NGE108" s="81"/>
      <c r="NGF108" s="81"/>
      <c r="NGG108" s="81"/>
      <c r="NGH108" s="81"/>
      <c r="NGI108" s="81"/>
      <c r="NGJ108" s="81"/>
      <c r="NGK108" s="81"/>
      <c r="NGL108" s="81"/>
      <c r="NGM108" s="81"/>
      <c r="NGN108" s="81"/>
      <c r="NGO108" s="81"/>
      <c r="NGP108" s="81"/>
      <c r="NGQ108" s="81"/>
      <c r="NGR108" s="81"/>
      <c r="NGS108" s="81"/>
      <c r="NGT108" s="81"/>
      <c r="NGU108" s="81"/>
      <c r="NGV108" s="81"/>
      <c r="NGW108" s="81"/>
      <c r="NGX108" s="81"/>
      <c r="NGY108" s="81"/>
      <c r="NGZ108" s="81"/>
      <c r="NHA108" s="81"/>
      <c r="NHB108" s="81"/>
      <c r="NHC108" s="81"/>
      <c r="NHD108" s="81"/>
      <c r="NHE108" s="81"/>
      <c r="NHF108" s="81"/>
      <c r="NHG108" s="81"/>
      <c r="NHH108" s="81"/>
      <c r="NHI108" s="81"/>
      <c r="NHJ108" s="81"/>
      <c r="NHK108" s="81"/>
      <c r="NHL108" s="81"/>
      <c r="NHM108" s="81"/>
      <c r="NHN108" s="81"/>
      <c r="NHO108" s="81"/>
      <c r="NHP108" s="81"/>
      <c r="NHQ108" s="81"/>
      <c r="NHR108" s="81"/>
      <c r="NHS108" s="81"/>
      <c r="NHT108" s="81"/>
      <c r="NHU108" s="81"/>
      <c r="NHV108" s="81"/>
      <c r="NHW108" s="81"/>
      <c r="NHX108" s="81"/>
      <c r="NHY108" s="81"/>
      <c r="NHZ108" s="81"/>
      <c r="NIA108" s="81"/>
      <c r="NIB108" s="81"/>
      <c r="NIC108" s="81"/>
      <c r="NID108" s="81"/>
      <c r="NIE108" s="81"/>
      <c r="NIF108" s="81"/>
      <c r="NIG108" s="81"/>
      <c r="NIH108" s="81"/>
      <c r="NII108" s="81"/>
      <c r="NIJ108" s="81"/>
      <c r="NIK108" s="81"/>
      <c r="NIL108" s="81"/>
      <c r="NIM108" s="81"/>
      <c r="NIN108" s="81"/>
      <c r="NIO108" s="81"/>
      <c r="NIP108" s="81"/>
      <c r="NIQ108" s="81"/>
      <c r="NIR108" s="81"/>
      <c r="NIS108" s="81"/>
      <c r="NIT108" s="81"/>
      <c r="NIU108" s="81"/>
      <c r="NIV108" s="81"/>
      <c r="NIW108" s="81"/>
      <c r="NIX108" s="81"/>
      <c r="NIY108" s="81"/>
      <c r="NIZ108" s="81"/>
      <c r="NJA108" s="81"/>
      <c r="NJB108" s="81"/>
      <c r="NJC108" s="81"/>
      <c r="NJD108" s="81"/>
      <c r="NJE108" s="81"/>
      <c r="NJF108" s="81"/>
      <c r="NJG108" s="81"/>
      <c r="NJH108" s="81"/>
      <c r="NJI108" s="81"/>
      <c r="NJJ108" s="81"/>
      <c r="NJK108" s="81"/>
      <c r="NJL108" s="81"/>
      <c r="NJM108" s="81"/>
      <c r="NJN108" s="81"/>
      <c r="NJO108" s="81"/>
      <c r="NJP108" s="81"/>
      <c r="NJQ108" s="81"/>
      <c r="NJR108" s="81"/>
      <c r="NJS108" s="81"/>
      <c r="NJT108" s="81"/>
      <c r="NJU108" s="81"/>
      <c r="NJV108" s="81"/>
      <c r="NJW108" s="81"/>
      <c r="NJX108" s="81"/>
      <c r="NJY108" s="81"/>
      <c r="NJZ108" s="81"/>
      <c r="NKA108" s="81"/>
      <c r="NKB108" s="81"/>
      <c r="NKC108" s="81"/>
      <c r="NKD108" s="81"/>
      <c r="NKE108" s="81"/>
      <c r="NKF108" s="81"/>
      <c r="NKG108" s="81"/>
      <c r="NKH108" s="81"/>
      <c r="NKI108" s="81"/>
      <c r="NKJ108" s="81"/>
      <c r="NKK108" s="81"/>
      <c r="NKL108" s="81"/>
      <c r="NKM108" s="81"/>
      <c r="NKN108" s="81"/>
      <c r="NKO108" s="81"/>
      <c r="NKP108" s="81"/>
      <c r="NKQ108" s="81"/>
      <c r="NKR108" s="81"/>
      <c r="NKS108" s="81"/>
      <c r="NKT108" s="81"/>
      <c r="NKU108" s="81"/>
      <c r="NKV108" s="81"/>
      <c r="NKW108" s="81"/>
      <c r="NKX108" s="81"/>
      <c r="NKY108" s="81"/>
      <c r="NKZ108" s="81"/>
      <c r="NLA108" s="81"/>
      <c r="NLB108" s="81"/>
      <c r="NLC108" s="81"/>
      <c r="NLD108" s="81"/>
      <c r="NLE108" s="81"/>
      <c r="NLF108" s="81"/>
      <c r="NLG108" s="81"/>
      <c r="NLH108" s="81"/>
      <c r="NLI108" s="81"/>
      <c r="NLJ108" s="81"/>
      <c r="NLK108" s="81"/>
      <c r="NLL108" s="81"/>
      <c r="NLM108" s="81"/>
      <c r="NLN108" s="81"/>
      <c r="NLO108" s="81"/>
      <c r="NLP108" s="81"/>
      <c r="NLQ108" s="81"/>
      <c r="NLR108" s="81"/>
      <c r="NLS108" s="81"/>
      <c r="NLT108" s="81"/>
      <c r="NLU108" s="81"/>
      <c r="NLV108" s="81"/>
      <c r="NLW108" s="81"/>
      <c r="NLX108" s="81"/>
      <c r="NLY108" s="81"/>
      <c r="NLZ108" s="81"/>
      <c r="NMA108" s="81"/>
      <c r="NMB108" s="81"/>
      <c r="NMC108" s="81"/>
      <c r="NMD108" s="81"/>
      <c r="NME108" s="81"/>
      <c r="NMF108" s="81"/>
      <c r="NMG108" s="81"/>
      <c r="NMH108" s="81"/>
      <c r="NMI108" s="81"/>
      <c r="NMJ108" s="81"/>
      <c r="NMK108" s="81"/>
      <c r="NML108" s="81"/>
      <c r="NMM108" s="81"/>
      <c r="NMN108" s="81"/>
      <c r="NMO108" s="81"/>
      <c r="NMP108" s="81"/>
      <c r="NMQ108" s="81"/>
      <c r="NMR108" s="81"/>
      <c r="NMS108" s="81"/>
      <c r="NMT108" s="81"/>
      <c r="NMU108" s="81"/>
      <c r="NMV108" s="81"/>
      <c r="NMW108" s="81"/>
      <c r="NMX108" s="81"/>
      <c r="NMY108" s="81"/>
      <c r="NMZ108" s="81"/>
      <c r="NNA108" s="81"/>
      <c r="NNB108" s="81"/>
      <c r="NNC108" s="81"/>
      <c r="NND108" s="81"/>
      <c r="NNE108" s="81"/>
      <c r="NNF108" s="81"/>
      <c r="NNG108" s="81"/>
      <c r="NNH108" s="81"/>
      <c r="NNI108" s="81"/>
      <c r="NNJ108" s="81"/>
      <c r="NNK108" s="81"/>
      <c r="NNL108" s="81"/>
      <c r="NNM108" s="81"/>
      <c r="NNN108" s="81"/>
      <c r="NNO108" s="81"/>
      <c r="NNP108" s="81"/>
      <c r="NNQ108" s="81"/>
      <c r="NNR108" s="81"/>
      <c r="NNS108" s="81"/>
      <c r="NNT108" s="81"/>
      <c r="NNU108" s="81"/>
      <c r="NNV108" s="81"/>
      <c r="NNW108" s="81"/>
      <c r="NNX108" s="81"/>
      <c r="NNY108" s="81"/>
      <c r="NNZ108" s="81"/>
      <c r="NOA108" s="81"/>
      <c r="NOB108" s="81"/>
      <c r="NOC108" s="81"/>
      <c r="NOD108" s="81"/>
      <c r="NOE108" s="81"/>
      <c r="NOF108" s="81"/>
      <c r="NOG108" s="81"/>
      <c r="NOH108" s="81"/>
      <c r="NOI108" s="81"/>
      <c r="NOJ108" s="81"/>
      <c r="NOK108" s="81"/>
      <c r="NOL108" s="81"/>
      <c r="NOM108" s="81"/>
      <c r="NON108" s="81"/>
      <c r="NOO108" s="81"/>
      <c r="NOP108" s="81"/>
      <c r="NOQ108" s="81"/>
      <c r="NOR108" s="81"/>
      <c r="NOS108" s="81"/>
      <c r="NOT108" s="81"/>
      <c r="NOU108" s="81"/>
      <c r="NOV108" s="81"/>
      <c r="NOW108" s="81"/>
      <c r="NOX108" s="81"/>
      <c r="NOY108" s="81"/>
      <c r="NOZ108" s="81"/>
      <c r="NPA108" s="81"/>
      <c r="NPB108" s="81"/>
      <c r="NPC108" s="81"/>
      <c r="NPD108" s="81"/>
      <c r="NPE108" s="81"/>
      <c r="NPF108" s="81"/>
      <c r="NPG108" s="81"/>
      <c r="NPH108" s="81"/>
      <c r="NPI108" s="81"/>
      <c r="NPJ108" s="81"/>
      <c r="NPK108" s="81"/>
      <c r="NPL108" s="81"/>
      <c r="NPM108" s="81"/>
      <c r="NPN108" s="81"/>
      <c r="NPO108" s="81"/>
      <c r="NPP108" s="81"/>
      <c r="NPQ108" s="81"/>
      <c r="NPR108" s="81"/>
      <c r="NPS108" s="81"/>
      <c r="NPT108" s="81"/>
      <c r="NPU108" s="81"/>
      <c r="NPV108" s="81"/>
      <c r="NPW108" s="81"/>
      <c r="NPX108" s="81"/>
      <c r="NPY108" s="81"/>
      <c r="NPZ108" s="81"/>
      <c r="NQA108" s="81"/>
      <c r="NQB108" s="81"/>
      <c r="NQC108" s="81"/>
      <c r="NQD108" s="81"/>
      <c r="NQE108" s="81"/>
      <c r="NQF108" s="81"/>
      <c r="NQG108" s="81"/>
      <c r="NQH108" s="81"/>
      <c r="NQI108" s="81"/>
      <c r="NQJ108" s="81"/>
      <c r="NQK108" s="81"/>
      <c r="NQL108" s="81"/>
      <c r="NQM108" s="81"/>
      <c r="NQN108" s="81"/>
      <c r="NQO108" s="81"/>
      <c r="NQP108" s="81"/>
      <c r="NQQ108" s="81"/>
      <c r="NQR108" s="81"/>
      <c r="NQS108" s="81"/>
      <c r="NQT108" s="81"/>
      <c r="NQU108" s="81"/>
      <c r="NQV108" s="81"/>
      <c r="NQW108" s="81"/>
      <c r="NQX108" s="81"/>
      <c r="NQY108" s="81"/>
      <c r="NQZ108" s="81"/>
      <c r="NRA108" s="81"/>
      <c r="NRB108" s="81"/>
      <c r="NRC108" s="81"/>
      <c r="NRD108" s="81"/>
      <c r="NRE108" s="81"/>
      <c r="NRF108" s="81"/>
      <c r="NRG108" s="81"/>
      <c r="NRH108" s="81"/>
      <c r="NRI108" s="81"/>
      <c r="NRJ108" s="81"/>
      <c r="NRK108" s="81"/>
      <c r="NRL108" s="81"/>
      <c r="NRM108" s="81"/>
      <c r="NRN108" s="81"/>
      <c r="NRO108" s="81"/>
      <c r="NRP108" s="81"/>
      <c r="NRQ108" s="81"/>
      <c r="NRR108" s="81"/>
      <c r="NRS108" s="81"/>
      <c r="NRT108" s="81"/>
      <c r="NRU108" s="81"/>
      <c r="NRV108" s="81"/>
      <c r="NRW108" s="81"/>
      <c r="NRX108" s="81"/>
      <c r="NRY108" s="81"/>
      <c r="NRZ108" s="81"/>
      <c r="NSA108" s="81"/>
      <c r="NSB108" s="81"/>
      <c r="NSC108" s="81"/>
      <c r="NSD108" s="81"/>
      <c r="NSE108" s="81"/>
      <c r="NSF108" s="81"/>
      <c r="NSG108" s="81"/>
      <c r="NSH108" s="81"/>
      <c r="NSI108" s="81"/>
      <c r="NSJ108" s="81"/>
      <c r="NSK108" s="81"/>
      <c r="NSL108" s="81"/>
      <c r="NSM108" s="81"/>
      <c r="NSN108" s="81"/>
      <c r="NSO108" s="81"/>
      <c r="NSP108" s="81"/>
      <c r="NSQ108" s="81"/>
      <c r="NSR108" s="81"/>
      <c r="NSS108" s="81"/>
      <c r="NST108" s="81"/>
      <c r="NSU108" s="81"/>
      <c r="NSV108" s="81"/>
      <c r="NSW108" s="81"/>
      <c r="NSX108" s="81"/>
      <c r="NSY108" s="81"/>
      <c r="NSZ108" s="81"/>
      <c r="NTA108" s="81"/>
      <c r="NTB108" s="81"/>
      <c r="NTC108" s="81"/>
      <c r="NTD108" s="81"/>
      <c r="NTE108" s="81"/>
      <c r="NTF108" s="81"/>
      <c r="NTG108" s="81"/>
      <c r="NTH108" s="81"/>
      <c r="NTI108" s="81"/>
      <c r="NTJ108" s="81"/>
      <c r="NTK108" s="81"/>
      <c r="NTL108" s="81"/>
      <c r="NTM108" s="81"/>
      <c r="NTN108" s="81"/>
      <c r="NTO108" s="81"/>
      <c r="NTP108" s="81"/>
      <c r="NTQ108" s="81"/>
      <c r="NTR108" s="81"/>
      <c r="NTS108" s="81"/>
      <c r="NTT108" s="81"/>
      <c r="NTU108" s="81"/>
      <c r="NTV108" s="81"/>
      <c r="NTW108" s="81"/>
      <c r="NTX108" s="81"/>
      <c r="NTY108" s="81"/>
      <c r="NTZ108" s="81"/>
      <c r="NUA108" s="81"/>
      <c r="NUB108" s="81"/>
      <c r="NUC108" s="81"/>
      <c r="NUD108" s="81"/>
      <c r="NUE108" s="81"/>
      <c r="NUF108" s="81"/>
      <c r="NUG108" s="81"/>
      <c r="NUH108" s="81"/>
      <c r="NUI108" s="81"/>
      <c r="NUJ108" s="81"/>
      <c r="NUK108" s="81"/>
      <c r="NUL108" s="81"/>
      <c r="NUM108" s="81"/>
      <c r="NUN108" s="81"/>
      <c r="NUO108" s="81"/>
      <c r="NUP108" s="81"/>
      <c r="NUQ108" s="81"/>
      <c r="NUR108" s="81"/>
      <c r="NUS108" s="81"/>
      <c r="NUT108" s="81"/>
      <c r="NUU108" s="81"/>
      <c r="NUV108" s="81"/>
      <c r="NUW108" s="81"/>
      <c r="NUX108" s="81"/>
      <c r="NUY108" s="81"/>
      <c r="NUZ108" s="81"/>
      <c r="NVA108" s="81"/>
      <c r="NVB108" s="81"/>
      <c r="NVC108" s="81"/>
      <c r="NVD108" s="81"/>
      <c r="NVE108" s="81"/>
      <c r="NVF108" s="81"/>
      <c r="NVG108" s="81"/>
      <c r="NVH108" s="81"/>
      <c r="NVI108" s="81"/>
      <c r="NVJ108" s="81"/>
      <c r="NVK108" s="81"/>
      <c r="NVL108" s="81"/>
      <c r="NVM108" s="81"/>
      <c r="NVN108" s="81"/>
      <c r="NVO108" s="81"/>
      <c r="NVP108" s="81"/>
      <c r="NVQ108" s="81"/>
      <c r="NVR108" s="81"/>
      <c r="NVS108" s="81"/>
      <c r="NVT108" s="81"/>
      <c r="NVU108" s="81"/>
      <c r="NVV108" s="81"/>
      <c r="NVW108" s="81"/>
      <c r="NVX108" s="81"/>
      <c r="NVY108" s="81"/>
      <c r="NVZ108" s="81"/>
      <c r="NWA108" s="81"/>
      <c r="NWB108" s="81"/>
      <c r="NWC108" s="81"/>
      <c r="NWD108" s="81"/>
      <c r="NWE108" s="81"/>
      <c r="NWF108" s="81"/>
      <c r="NWG108" s="81"/>
      <c r="NWH108" s="81"/>
      <c r="NWI108" s="81"/>
      <c r="NWJ108" s="81"/>
      <c r="NWK108" s="81"/>
      <c r="NWL108" s="81"/>
      <c r="NWM108" s="81"/>
      <c r="NWN108" s="81"/>
      <c r="NWO108" s="81"/>
      <c r="NWP108" s="81"/>
      <c r="NWQ108" s="81"/>
      <c r="NWR108" s="81"/>
      <c r="NWS108" s="81"/>
      <c r="NWT108" s="81"/>
      <c r="NWU108" s="81"/>
      <c r="NWV108" s="81"/>
      <c r="NWW108" s="81"/>
      <c r="NWX108" s="81"/>
      <c r="NWY108" s="81"/>
      <c r="NWZ108" s="81"/>
      <c r="NXA108" s="81"/>
      <c r="NXB108" s="81"/>
      <c r="NXC108" s="81"/>
      <c r="NXD108" s="81"/>
      <c r="NXE108" s="81"/>
      <c r="NXF108" s="81"/>
      <c r="NXG108" s="81"/>
      <c r="NXH108" s="81"/>
      <c r="NXI108" s="81"/>
      <c r="NXJ108" s="81"/>
      <c r="NXK108" s="81"/>
      <c r="NXL108" s="81"/>
      <c r="NXM108" s="81"/>
      <c r="NXN108" s="81"/>
      <c r="NXO108" s="81"/>
      <c r="NXP108" s="81"/>
      <c r="NXQ108" s="81"/>
      <c r="NXR108" s="81"/>
      <c r="NXS108" s="81"/>
      <c r="NXT108" s="81"/>
      <c r="NXU108" s="81"/>
      <c r="NXV108" s="81"/>
      <c r="NXW108" s="81"/>
      <c r="NXX108" s="81"/>
      <c r="NXY108" s="81"/>
      <c r="NXZ108" s="81"/>
      <c r="NYA108" s="81"/>
      <c r="NYB108" s="81"/>
      <c r="NYC108" s="81"/>
      <c r="NYD108" s="81"/>
      <c r="NYE108" s="81"/>
      <c r="NYF108" s="81"/>
      <c r="NYG108" s="81"/>
      <c r="NYH108" s="81"/>
      <c r="NYI108" s="81"/>
      <c r="NYJ108" s="81"/>
      <c r="NYK108" s="81"/>
      <c r="NYL108" s="81"/>
      <c r="NYM108" s="81"/>
      <c r="NYN108" s="81"/>
      <c r="NYO108" s="81"/>
      <c r="NYP108" s="81"/>
      <c r="NYQ108" s="81"/>
      <c r="NYR108" s="81"/>
      <c r="NYS108" s="81"/>
      <c r="NYT108" s="81"/>
      <c r="NYU108" s="81"/>
      <c r="NYV108" s="81"/>
      <c r="NYW108" s="81"/>
      <c r="NYX108" s="81"/>
      <c r="NYY108" s="81"/>
      <c r="NYZ108" s="81"/>
      <c r="NZA108" s="81"/>
      <c r="NZB108" s="81"/>
      <c r="NZC108" s="81"/>
      <c r="NZD108" s="81"/>
      <c r="NZE108" s="81"/>
      <c r="NZF108" s="81"/>
      <c r="NZG108" s="81"/>
      <c r="NZH108" s="81"/>
      <c r="NZI108" s="81"/>
      <c r="NZJ108" s="81"/>
      <c r="NZK108" s="81"/>
      <c r="NZL108" s="81"/>
      <c r="NZM108" s="81"/>
      <c r="NZN108" s="81"/>
      <c r="NZO108" s="81"/>
      <c r="NZP108" s="81"/>
      <c r="NZQ108" s="81"/>
      <c r="NZR108" s="81"/>
      <c r="NZS108" s="81"/>
      <c r="NZT108" s="81"/>
      <c r="NZU108" s="81"/>
      <c r="NZV108" s="81"/>
      <c r="NZW108" s="81"/>
      <c r="NZX108" s="81"/>
      <c r="NZY108" s="81"/>
      <c r="NZZ108" s="81"/>
      <c r="OAA108" s="81"/>
      <c r="OAB108" s="81"/>
      <c r="OAC108" s="81"/>
      <c r="OAD108" s="81"/>
      <c r="OAE108" s="81"/>
      <c r="OAF108" s="81"/>
      <c r="OAG108" s="81"/>
      <c r="OAH108" s="81"/>
      <c r="OAI108" s="81"/>
      <c r="OAJ108" s="81"/>
      <c r="OAK108" s="81"/>
      <c r="OAL108" s="81"/>
      <c r="OAM108" s="81"/>
      <c r="OAN108" s="81"/>
      <c r="OAO108" s="81"/>
      <c r="OAP108" s="81"/>
      <c r="OAQ108" s="81"/>
      <c r="OAR108" s="81"/>
      <c r="OAS108" s="81"/>
      <c r="OAT108" s="81"/>
      <c r="OAU108" s="81"/>
      <c r="OAV108" s="81"/>
      <c r="OAW108" s="81"/>
      <c r="OAX108" s="81"/>
      <c r="OAY108" s="81"/>
      <c r="OAZ108" s="81"/>
      <c r="OBA108" s="81"/>
      <c r="OBB108" s="81"/>
      <c r="OBC108" s="81"/>
      <c r="OBD108" s="81"/>
      <c r="OBE108" s="81"/>
      <c r="OBF108" s="81"/>
      <c r="OBG108" s="81"/>
      <c r="OBH108" s="81"/>
      <c r="OBI108" s="81"/>
      <c r="OBJ108" s="81"/>
      <c r="OBK108" s="81"/>
      <c r="OBL108" s="81"/>
      <c r="OBM108" s="81"/>
      <c r="OBN108" s="81"/>
      <c r="OBO108" s="81"/>
      <c r="OBP108" s="81"/>
      <c r="OBQ108" s="81"/>
      <c r="OBR108" s="81"/>
      <c r="OBS108" s="81"/>
      <c r="OBT108" s="81"/>
      <c r="OBU108" s="81"/>
      <c r="OBV108" s="81"/>
      <c r="OBW108" s="81"/>
      <c r="OBX108" s="81"/>
      <c r="OBY108" s="81"/>
      <c r="OBZ108" s="81"/>
      <c r="OCA108" s="81"/>
      <c r="OCB108" s="81"/>
      <c r="OCC108" s="81"/>
      <c r="OCD108" s="81"/>
      <c r="OCE108" s="81"/>
      <c r="OCF108" s="81"/>
      <c r="OCG108" s="81"/>
      <c r="OCH108" s="81"/>
      <c r="OCI108" s="81"/>
      <c r="OCJ108" s="81"/>
      <c r="OCK108" s="81"/>
      <c r="OCL108" s="81"/>
      <c r="OCM108" s="81"/>
      <c r="OCN108" s="81"/>
      <c r="OCO108" s="81"/>
      <c r="OCP108" s="81"/>
      <c r="OCQ108" s="81"/>
      <c r="OCR108" s="81"/>
      <c r="OCS108" s="81"/>
      <c r="OCT108" s="81"/>
      <c r="OCU108" s="81"/>
      <c r="OCV108" s="81"/>
      <c r="OCW108" s="81"/>
      <c r="OCX108" s="81"/>
      <c r="OCY108" s="81"/>
      <c r="OCZ108" s="81"/>
      <c r="ODA108" s="81"/>
      <c r="ODB108" s="81"/>
      <c r="ODC108" s="81"/>
      <c r="ODD108" s="81"/>
      <c r="ODE108" s="81"/>
      <c r="ODF108" s="81"/>
      <c r="ODG108" s="81"/>
      <c r="ODH108" s="81"/>
      <c r="ODI108" s="81"/>
      <c r="ODJ108" s="81"/>
      <c r="ODK108" s="81"/>
      <c r="ODL108" s="81"/>
      <c r="ODM108" s="81"/>
      <c r="ODN108" s="81"/>
      <c r="ODO108" s="81"/>
      <c r="ODP108" s="81"/>
      <c r="ODQ108" s="81"/>
      <c r="ODR108" s="81"/>
      <c r="ODS108" s="81"/>
      <c r="ODT108" s="81"/>
      <c r="ODU108" s="81"/>
      <c r="ODV108" s="81"/>
      <c r="ODW108" s="81"/>
      <c r="ODX108" s="81"/>
      <c r="ODY108" s="81"/>
      <c r="ODZ108" s="81"/>
      <c r="OEA108" s="81"/>
      <c r="OEB108" s="81"/>
      <c r="OEC108" s="81"/>
      <c r="OED108" s="81"/>
      <c r="OEE108" s="81"/>
      <c r="OEF108" s="81"/>
      <c r="OEG108" s="81"/>
      <c r="OEH108" s="81"/>
      <c r="OEI108" s="81"/>
      <c r="OEJ108" s="81"/>
      <c r="OEK108" s="81"/>
      <c r="OEL108" s="81"/>
      <c r="OEM108" s="81"/>
      <c r="OEN108" s="81"/>
      <c r="OEO108" s="81"/>
      <c r="OEP108" s="81"/>
      <c r="OEQ108" s="81"/>
      <c r="OER108" s="81"/>
      <c r="OES108" s="81"/>
      <c r="OET108" s="81"/>
      <c r="OEU108" s="81"/>
      <c r="OEV108" s="81"/>
      <c r="OEW108" s="81"/>
      <c r="OEX108" s="81"/>
      <c r="OEY108" s="81"/>
      <c r="OEZ108" s="81"/>
      <c r="OFA108" s="81"/>
      <c r="OFB108" s="81"/>
      <c r="OFC108" s="81"/>
      <c r="OFD108" s="81"/>
      <c r="OFE108" s="81"/>
      <c r="OFF108" s="81"/>
      <c r="OFG108" s="81"/>
      <c r="OFH108" s="81"/>
      <c r="OFI108" s="81"/>
      <c r="OFJ108" s="81"/>
      <c r="OFK108" s="81"/>
      <c r="OFL108" s="81"/>
      <c r="OFM108" s="81"/>
      <c r="OFN108" s="81"/>
      <c r="OFO108" s="81"/>
      <c r="OFP108" s="81"/>
      <c r="OFQ108" s="81"/>
      <c r="OFR108" s="81"/>
      <c r="OFS108" s="81"/>
      <c r="OFT108" s="81"/>
      <c r="OFU108" s="81"/>
      <c r="OFV108" s="81"/>
      <c r="OFW108" s="81"/>
      <c r="OFX108" s="81"/>
      <c r="OFY108" s="81"/>
      <c r="OFZ108" s="81"/>
      <c r="OGA108" s="81"/>
      <c r="OGB108" s="81"/>
      <c r="OGC108" s="81"/>
      <c r="OGD108" s="81"/>
      <c r="OGE108" s="81"/>
      <c r="OGF108" s="81"/>
      <c r="OGG108" s="81"/>
      <c r="OGH108" s="81"/>
      <c r="OGI108" s="81"/>
      <c r="OGJ108" s="81"/>
      <c r="OGK108" s="81"/>
      <c r="OGL108" s="81"/>
      <c r="OGM108" s="81"/>
      <c r="OGN108" s="81"/>
      <c r="OGO108" s="81"/>
      <c r="OGP108" s="81"/>
      <c r="OGQ108" s="81"/>
      <c r="OGR108" s="81"/>
      <c r="OGS108" s="81"/>
      <c r="OGT108" s="81"/>
      <c r="OGU108" s="81"/>
      <c r="OGV108" s="81"/>
      <c r="OGW108" s="81"/>
      <c r="OGX108" s="81"/>
      <c r="OGY108" s="81"/>
      <c r="OGZ108" s="81"/>
      <c r="OHA108" s="81"/>
      <c r="OHB108" s="81"/>
      <c r="OHC108" s="81"/>
      <c r="OHD108" s="81"/>
      <c r="OHE108" s="81"/>
      <c r="OHF108" s="81"/>
      <c r="OHG108" s="81"/>
      <c r="OHH108" s="81"/>
      <c r="OHI108" s="81"/>
      <c r="OHJ108" s="81"/>
      <c r="OHK108" s="81"/>
      <c r="OHL108" s="81"/>
      <c r="OHM108" s="81"/>
      <c r="OHN108" s="81"/>
      <c r="OHO108" s="81"/>
      <c r="OHP108" s="81"/>
      <c r="OHQ108" s="81"/>
      <c r="OHR108" s="81"/>
      <c r="OHS108" s="81"/>
      <c r="OHT108" s="81"/>
      <c r="OHU108" s="81"/>
      <c r="OHV108" s="81"/>
      <c r="OHW108" s="81"/>
      <c r="OHX108" s="81"/>
      <c r="OHY108" s="81"/>
      <c r="OHZ108" s="81"/>
      <c r="OIA108" s="81"/>
      <c r="OIB108" s="81"/>
      <c r="OIC108" s="81"/>
      <c r="OID108" s="81"/>
      <c r="OIE108" s="81"/>
      <c r="OIF108" s="81"/>
      <c r="OIG108" s="81"/>
      <c r="OIH108" s="81"/>
      <c r="OII108" s="81"/>
      <c r="OIJ108" s="81"/>
      <c r="OIK108" s="81"/>
      <c r="OIL108" s="81"/>
      <c r="OIM108" s="81"/>
      <c r="OIN108" s="81"/>
      <c r="OIO108" s="81"/>
      <c r="OIP108" s="81"/>
      <c r="OIQ108" s="81"/>
      <c r="OIR108" s="81"/>
      <c r="OIS108" s="81"/>
      <c r="OIT108" s="81"/>
      <c r="OIU108" s="81"/>
      <c r="OIV108" s="81"/>
      <c r="OIW108" s="81"/>
      <c r="OIX108" s="81"/>
      <c r="OIY108" s="81"/>
      <c r="OIZ108" s="81"/>
      <c r="OJA108" s="81"/>
      <c r="OJB108" s="81"/>
      <c r="OJC108" s="81"/>
      <c r="OJD108" s="81"/>
      <c r="OJE108" s="81"/>
      <c r="OJF108" s="81"/>
      <c r="OJG108" s="81"/>
      <c r="OJH108" s="81"/>
      <c r="OJI108" s="81"/>
      <c r="OJJ108" s="81"/>
      <c r="OJK108" s="81"/>
      <c r="OJL108" s="81"/>
      <c r="OJM108" s="81"/>
      <c r="OJN108" s="81"/>
      <c r="OJO108" s="81"/>
      <c r="OJP108" s="81"/>
      <c r="OJQ108" s="81"/>
      <c r="OJR108" s="81"/>
      <c r="OJS108" s="81"/>
      <c r="OJT108" s="81"/>
      <c r="OJU108" s="81"/>
      <c r="OJV108" s="81"/>
      <c r="OJW108" s="81"/>
      <c r="OJX108" s="81"/>
      <c r="OJY108" s="81"/>
      <c r="OJZ108" s="81"/>
      <c r="OKA108" s="81"/>
      <c r="OKB108" s="81"/>
      <c r="OKC108" s="81"/>
      <c r="OKD108" s="81"/>
      <c r="OKE108" s="81"/>
      <c r="OKF108" s="81"/>
      <c r="OKG108" s="81"/>
      <c r="OKH108" s="81"/>
      <c r="OKI108" s="81"/>
      <c r="OKJ108" s="81"/>
      <c r="OKK108" s="81"/>
      <c r="OKL108" s="81"/>
      <c r="OKM108" s="81"/>
      <c r="OKN108" s="81"/>
      <c r="OKO108" s="81"/>
      <c r="OKP108" s="81"/>
      <c r="OKQ108" s="81"/>
      <c r="OKR108" s="81"/>
      <c r="OKS108" s="81"/>
      <c r="OKT108" s="81"/>
      <c r="OKU108" s="81"/>
      <c r="OKV108" s="81"/>
      <c r="OKW108" s="81"/>
      <c r="OKX108" s="81"/>
      <c r="OKY108" s="81"/>
      <c r="OKZ108" s="81"/>
      <c r="OLA108" s="81"/>
      <c r="OLB108" s="81"/>
      <c r="OLC108" s="81"/>
      <c r="OLD108" s="81"/>
      <c r="OLE108" s="81"/>
      <c r="OLF108" s="81"/>
      <c r="OLG108" s="81"/>
      <c r="OLH108" s="81"/>
      <c r="OLI108" s="81"/>
      <c r="OLJ108" s="81"/>
      <c r="OLK108" s="81"/>
      <c r="OLL108" s="81"/>
      <c r="OLM108" s="81"/>
      <c r="OLN108" s="81"/>
      <c r="OLO108" s="81"/>
      <c r="OLP108" s="81"/>
      <c r="OLQ108" s="81"/>
      <c r="OLR108" s="81"/>
      <c r="OLS108" s="81"/>
      <c r="OLT108" s="81"/>
      <c r="OLU108" s="81"/>
      <c r="OLV108" s="81"/>
      <c r="OLW108" s="81"/>
      <c r="OLX108" s="81"/>
      <c r="OLY108" s="81"/>
      <c r="OLZ108" s="81"/>
      <c r="OMA108" s="81"/>
      <c r="OMB108" s="81"/>
      <c r="OMC108" s="81"/>
      <c r="OMD108" s="81"/>
      <c r="OME108" s="81"/>
      <c r="OMF108" s="81"/>
      <c r="OMG108" s="81"/>
      <c r="OMH108" s="81"/>
      <c r="OMI108" s="81"/>
      <c r="OMJ108" s="81"/>
      <c r="OMK108" s="81"/>
      <c r="OML108" s="81"/>
      <c r="OMM108" s="81"/>
      <c r="OMN108" s="81"/>
      <c r="OMO108" s="81"/>
      <c r="OMP108" s="81"/>
      <c r="OMQ108" s="81"/>
      <c r="OMR108" s="81"/>
      <c r="OMS108" s="81"/>
      <c r="OMT108" s="81"/>
      <c r="OMU108" s="81"/>
      <c r="OMV108" s="81"/>
      <c r="OMW108" s="81"/>
      <c r="OMX108" s="81"/>
      <c r="OMY108" s="81"/>
      <c r="OMZ108" s="81"/>
      <c r="ONA108" s="81"/>
      <c r="ONB108" s="81"/>
      <c r="ONC108" s="81"/>
      <c r="OND108" s="81"/>
      <c r="ONE108" s="81"/>
      <c r="ONF108" s="81"/>
      <c r="ONG108" s="81"/>
      <c r="ONH108" s="81"/>
      <c r="ONI108" s="81"/>
      <c r="ONJ108" s="81"/>
      <c r="ONK108" s="81"/>
      <c r="ONL108" s="81"/>
      <c r="ONM108" s="81"/>
      <c r="ONN108" s="81"/>
      <c r="ONO108" s="81"/>
      <c r="ONP108" s="81"/>
      <c r="ONQ108" s="81"/>
      <c r="ONR108" s="81"/>
      <c r="ONS108" s="81"/>
      <c r="ONT108" s="81"/>
      <c r="ONU108" s="81"/>
      <c r="ONV108" s="81"/>
      <c r="ONW108" s="81"/>
      <c r="ONX108" s="81"/>
      <c r="ONY108" s="81"/>
      <c r="ONZ108" s="81"/>
      <c r="OOA108" s="81"/>
      <c r="OOB108" s="81"/>
      <c r="OOC108" s="81"/>
      <c r="OOD108" s="81"/>
      <c r="OOE108" s="81"/>
      <c r="OOF108" s="81"/>
      <c r="OOG108" s="81"/>
      <c r="OOH108" s="81"/>
      <c r="OOI108" s="81"/>
      <c r="OOJ108" s="81"/>
      <c r="OOK108" s="81"/>
      <c r="OOL108" s="81"/>
      <c r="OOM108" s="81"/>
      <c r="OON108" s="81"/>
      <c r="OOO108" s="81"/>
      <c r="OOP108" s="81"/>
      <c r="OOQ108" s="81"/>
      <c r="OOR108" s="81"/>
      <c r="OOS108" s="81"/>
      <c r="OOT108" s="81"/>
      <c r="OOU108" s="81"/>
      <c r="OOV108" s="81"/>
      <c r="OOW108" s="81"/>
      <c r="OOX108" s="81"/>
      <c r="OOY108" s="81"/>
      <c r="OOZ108" s="81"/>
      <c r="OPA108" s="81"/>
      <c r="OPB108" s="81"/>
      <c r="OPC108" s="81"/>
      <c r="OPD108" s="81"/>
      <c r="OPE108" s="81"/>
      <c r="OPF108" s="81"/>
      <c r="OPG108" s="81"/>
      <c r="OPH108" s="81"/>
      <c r="OPI108" s="81"/>
      <c r="OPJ108" s="81"/>
      <c r="OPK108" s="81"/>
      <c r="OPL108" s="81"/>
      <c r="OPM108" s="81"/>
      <c r="OPN108" s="81"/>
      <c r="OPO108" s="81"/>
      <c r="OPP108" s="81"/>
      <c r="OPQ108" s="81"/>
      <c r="OPR108" s="81"/>
      <c r="OPS108" s="81"/>
      <c r="OPT108" s="81"/>
      <c r="OPU108" s="81"/>
      <c r="OPV108" s="81"/>
      <c r="OPW108" s="81"/>
      <c r="OPX108" s="81"/>
      <c r="OPY108" s="81"/>
      <c r="OPZ108" s="81"/>
      <c r="OQA108" s="81"/>
      <c r="OQB108" s="81"/>
      <c r="OQC108" s="81"/>
      <c r="OQD108" s="81"/>
      <c r="OQE108" s="81"/>
      <c r="OQF108" s="81"/>
      <c r="OQG108" s="81"/>
      <c r="OQH108" s="81"/>
      <c r="OQI108" s="81"/>
      <c r="OQJ108" s="81"/>
      <c r="OQK108" s="81"/>
      <c r="OQL108" s="81"/>
      <c r="OQM108" s="81"/>
      <c r="OQN108" s="81"/>
      <c r="OQO108" s="81"/>
      <c r="OQP108" s="81"/>
      <c r="OQQ108" s="81"/>
      <c r="OQR108" s="81"/>
      <c r="OQS108" s="81"/>
      <c r="OQT108" s="81"/>
      <c r="OQU108" s="81"/>
      <c r="OQV108" s="81"/>
      <c r="OQW108" s="81"/>
      <c r="OQX108" s="81"/>
      <c r="OQY108" s="81"/>
      <c r="OQZ108" s="81"/>
      <c r="ORA108" s="81"/>
      <c r="ORB108" s="81"/>
      <c r="ORC108" s="81"/>
      <c r="ORD108" s="81"/>
      <c r="ORE108" s="81"/>
      <c r="ORF108" s="81"/>
      <c r="ORG108" s="81"/>
      <c r="ORH108" s="81"/>
      <c r="ORI108" s="81"/>
      <c r="ORJ108" s="81"/>
      <c r="ORK108" s="81"/>
      <c r="ORL108" s="81"/>
      <c r="ORM108" s="81"/>
      <c r="ORN108" s="81"/>
      <c r="ORO108" s="81"/>
      <c r="ORP108" s="81"/>
      <c r="ORQ108" s="81"/>
      <c r="ORR108" s="81"/>
      <c r="ORS108" s="81"/>
      <c r="ORT108" s="81"/>
      <c r="ORU108" s="81"/>
      <c r="ORV108" s="81"/>
      <c r="ORW108" s="81"/>
      <c r="ORX108" s="81"/>
      <c r="ORY108" s="81"/>
      <c r="ORZ108" s="81"/>
      <c r="OSA108" s="81"/>
      <c r="OSB108" s="81"/>
      <c r="OSC108" s="81"/>
      <c r="OSD108" s="81"/>
      <c r="OSE108" s="81"/>
      <c r="OSF108" s="81"/>
      <c r="OSG108" s="81"/>
      <c r="OSH108" s="81"/>
      <c r="OSI108" s="81"/>
      <c r="OSJ108" s="81"/>
      <c r="OSK108" s="81"/>
      <c r="OSL108" s="81"/>
      <c r="OSM108" s="81"/>
      <c r="OSN108" s="81"/>
      <c r="OSO108" s="81"/>
      <c r="OSP108" s="81"/>
      <c r="OSQ108" s="81"/>
      <c r="OSR108" s="81"/>
      <c r="OSS108" s="81"/>
      <c r="OST108" s="81"/>
      <c r="OSU108" s="81"/>
      <c r="OSV108" s="81"/>
      <c r="OSW108" s="81"/>
      <c r="OSX108" s="81"/>
      <c r="OSY108" s="81"/>
      <c r="OSZ108" s="81"/>
      <c r="OTA108" s="81"/>
      <c r="OTB108" s="81"/>
      <c r="OTC108" s="81"/>
      <c r="OTD108" s="81"/>
      <c r="OTE108" s="81"/>
      <c r="OTF108" s="81"/>
      <c r="OTG108" s="81"/>
      <c r="OTH108" s="81"/>
      <c r="OTI108" s="81"/>
      <c r="OTJ108" s="81"/>
      <c r="OTK108" s="81"/>
      <c r="OTL108" s="81"/>
      <c r="OTM108" s="81"/>
      <c r="OTN108" s="81"/>
      <c r="OTO108" s="81"/>
      <c r="OTP108" s="81"/>
      <c r="OTQ108" s="81"/>
      <c r="OTR108" s="81"/>
      <c r="OTS108" s="81"/>
      <c r="OTT108" s="81"/>
      <c r="OTU108" s="81"/>
      <c r="OTV108" s="81"/>
      <c r="OTW108" s="81"/>
      <c r="OTX108" s="81"/>
      <c r="OTY108" s="81"/>
      <c r="OTZ108" s="81"/>
      <c r="OUA108" s="81"/>
      <c r="OUB108" s="81"/>
      <c r="OUC108" s="81"/>
      <c r="OUD108" s="81"/>
      <c r="OUE108" s="81"/>
      <c r="OUF108" s="81"/>
      <c r="OUG108" s="81"/>
      <c r="OUH108" s="81"/>
      <c r="OUI108" s="81"/>
      <c r="OUJ108" s="81"/>
      <c r="OUK108" s="81"/>
      <c r="OUL108" s="81"/>
      <c r="OUM108" s="81"/>
      <c r="OUN108" s="81"/>
      <c r="OUO108" s="81"/>
      <c r="OUP108" s="81"/>
      <c r="OUQ108" s="81"/>
      <c r="OUR108" s="81"/>
      <c r="OUS108" s="81"/>
      <c r="OUT108" s="81"/>
      <c r="OUU108" s="81"/>
      <c r="OUV108" s="81"/>
      <c r="OUW108" s="81"/>
      <c r="OUX108" s="81"/>
      <c r="OUY108" s="81"/>
      <c r="OUZ108" s="81"/>
      <c r="OVA108" s="81"/>
      <c r="OVB108" s="81"/>
      <c r="OVC108" s="81"/>
      <c r="OVD108" s="81"/>
      <c r="OVE108" s="81"/>
      <c r="OVF108" s="81"/>
      <c r="OVG108" s="81"/>
      <c r="OVH108" s="81"/>
      <c r="OVI108" s="81"/>
      <c r="OVJ108" s="81"/>
      <c r="OVK108" s="81"/>
      <c r="OVL108" s="81"/>
      <c r="OVM108" s="81"/>
      <c r="OVN108" s="81"/>
      <c r="OVO108" s="81"/>
      <c r="OVP108" s="81"/>
      <c r="OVQ108" s="81"/>
      <c r="OVR108" s="81"/>
      <c r="OVS108" s="81"/>
      <c r="OVT108" s="81"/>
      <c r="OVU108" s="81"/>
      <c r="OVV108" s="81"/>
      <c r="OVW108" s="81"/>
      <c r="OVX108" s="81"/>
      <c r="OVY108" s="81"/>
      <c r="OVZ108" s="81"/>
      <c r="OWA108" s="81"/>
      <c r="OWB108" s="81"/>
      <c r="OWC108" s="81"/>
      <c r="OWD108" s="81"/>
      <c r="OWE108" s="81"/>
      <c r="OWF108" s="81"/>
      <c r="OWG108" s="81"/>
      <c r="OWH108" s="81"/>
      <c r="OWI108" s="81"/>
      <c r="OWJ108" s="81"/>
      <c r="OWK108" s="81"/>
      <c r="OWL108" s="81"/>
      <c r="OWM108" s="81"/>
      <c r="OWN108" s="81"/>
      <c r="OWO108" s="81"/>
      <c r="OWP108" s="81"/>
      <c r="OWQ108" s="81"/>
      <c r="OWR108" s="81"/>
      <c r="OWS108" s="81"/>
      <c r="OWT108" s="81"/>
      <c r="OWU108" s="81"/>
      <c r="OWV108" s="81"/>
      <c r="OWW108" s="81"/>
      <c r="OWX108" s="81"/>
      <c r="OWY108" s="81"/>
      <c r="OWZ108" s="81"/>
      <c r="OXA108" s="81"/>
      <c r="OXB108" s="81"/>
      <c r="OXC108" s="81"/>
      <c r="OXD108" s="81"/>
      <c r="OXE108" s="81"/>
      <c r="OXF108" s="81"/>
      <c r="OXG108" s="81"/>
      <c r="OXH108" s="81"/>
      <c r="OXI108" s="81"/>
      <c r="OXJ108" s="81"/>
      <c r="OXK108" s="81"/>
      <c r="OXL108" s="81"/>
      <c r="OXM108" s="81"/>
      <c r="OXN108" s="81"/>
      <c r="OXO108" s="81"/>
      <c r="OXP108" s="81"/>
      <c r="OXQ108" s="81"/>
      <c r="OXR108" s="81"/>
      <c r="OXS108" s="81"/>
      <c r="OXT108" s="81"/>
      <c r="OXU108" s="81"/>
      <c r="OXV108" s="81"/>
      <c r="OXW108" s="81"/>
      <c r="OXX108" s="81"/>
      <c r="OXY108" s="81"/>
      <c r="OXZ108" s="81"/>
      <c r="OYA108" s="81"/>
      <c r="OYB108" s="81"/>
      <c r="OYC108" s="81"/>
      <c r="OYD108" s="81"/>
      <c r="OYE108" s="81"/>
      <c r="OYF108" s="81"/>
      <c r="OYG108" s="81"/>
      <c r="OYH108" s="81"/>
      <c r="OYI108" s="81"/>
      <c r="OYJ108" s="81"/>
      <c r="OYK108" s="81"/>
      <c r="OYL108" s="81"/>
      <c r="OYM108" s="81"/>
      <c r="OYN108" s="81"/>
      <c r="OYO108" s="81"/>
      <c r="OYP108" s="81"/>
      <c r="OYQ108" s="81"/>
      <c r="OYR108" s="81"/>
      <c r="OYS108" s="81"/>
      <c r="OYT108" s="81"/>
      <c r="OYU108" s="81"/>
      <c r="OYV108" s="81"/>
      <c r="OYW108" s="81"/>
      <c r="OYX108" s="81"/>
      <c r="OYY108" s="81"/>
      <c r="OYZ108" s="81"/>
      <c r="OZA108" s="81"/>
      <c r="OZB108" s="81"/>
      <c r="OZC108" s="81"/>
      <c r="OZD108" s="81"/>
      <c r="OZE108" s="81"/>
      <c r="OZF108" s="81"/>
      <c r="OZG108" s="81"/>
      <c r="OZH108" s="81"/>
      <c r="OZI108" s="81"/>
      <c r="OZJ108" s="81"/>
      <c r="OZK108" s="81"/>
      <c r="OZL108" s="81"/>
      <c r="OZM108" s="81"/>
      <c r="OZN108" s="81"/>
      <c r="OZO108" s="81"/>
      <c r="OZP108" s="81"/>
      <c r="OZQ108" s="81"/>
      <c r="OZR108" s="81"/>
      <c r="OZS108" s="81"/>
      <c r="OZT108" s="81"/>
      <c r="OZU108" s="81"/>
      <c r="OZV108" s="81"/>
      <c r="OZW108" s="81"/>
      <c r="OZX108" s="81"/>
      <c r="OZY108" s="81"/>
      <c r="OZZ108" s="81"/>
      <c r="PAA108" s="81"/>
      <c r="PAB108" s="81"/>
      <c r="PAC108" s="81"/>
      <c r="PAD108" s="81"/>
      <c r="PAE108" s="81"/>
      <c r="PAF108" s="81"/>
      <c r="PAG108" s="81"/>
      <c r="PAH108" s="81"/>
      <c r="PAI108" s="81"/>
      <c r="PAJ108" s="81"/>
      <c r="PAK108" s="81"/>
      <c r="PAL108" s="81"/>
      <c r="PAM108" s="81"/>
      <c r="PAN108" s="81"/>
      <c r="PAO108" s="81"/>
      <c r="PAP108" s="81"/>
      <c r="PAQ108" s="81"/>
      <c r="PAR108" s="81"/>
      <c r="PAS108" s="81"/>
      <c r="PAT108" s="81"/>
      <c r="PAU108" s="81"/>
      <c r="PAV108" s="81"/>
      <c r="PAW108" s="81"/>
      <c r="PAX108" s="81"/>
      <c r="PAY108" s="81"/>
      <c r="PAZ108" s="81"/>
      <c r="PBA108" s="81"/>
      <c r="PBB108" s="81"/>
      <c r="PBC108" s="81"/>
      <c r="PBD108" s="81"/>
      <c r="PBE108" s="81"/>
      <c r="PBF108" s="81"/>
      <c r="PBG108" s="81"/>
      <c r="PBH108" s="81"/>
      <c r="PBI108" s="81"/>
      <c r="PBJ108" s="81"/>
      <c r="PBK108" s="81"/>
      <c r="PBL108" s="81"/>
      <c r="PBM108" s="81"/>
      <c r="PBN108" s="81"/>
      <c r="PBO108" s="81"/>
      <c r="PBP108" s="81"/>
      <c r="PBQ108" s="81"/>
      <c r="PBR108" s="81"/>
      <c r="PBS108" s="81"/>
      <c r="PBT108" s="81"/>
      <c r="PBU108" s="81"/>
      <c r="PBV108" s="81"/>
      <c r="PBW108" s="81"/>
      <c r="PBX108" s="81"/>
      <c r="PBY108" s="81"/>
      <c r="PBZ108" s="81"/>
      <c r="PCA108" s="81"/>
      <c r="PCB108" s="81"/>
      <c r="PCC108" s="81"/>
      <c r="PCD108" s="81"/>
      <c r="PCE108" s="81"/>
      <c r="PCF108" s="81"/>
      <c r="PCG108" s="81"/>
      <c r="PCH108" s="81"/>
      <c r="PCI108" s="81"/>
      <c r="PCJ108" s="81"/>
      <c r="PCK108" s="81"/>
      <c r="PCL108" s="81"/>
      <c r="PCM108" s="81"/>
      <c r="PCN108" s="81"/>
      <c r="PCO108" s="81"/>
      <c r="PCP108" s="81"/>
      <c r="PCQ108" s="81"/>
      <c r="PCR108" s="81"/>
      <c r="PCS108" s="81"/>
      <c r="PCT108" s="81"/>
      <c r="PCU108" s="81"/>
      <c r="PCV108" s="81"/>
      <c r="PCW108" s="81"/>
      <c r="PCX108" s="81"/>
      <c r="PCY108" s="81"/>
      <c r="PCZ108" s="81"/>
      <c r="PDA108" s="81"/>
      <c r="PDB108" s="81"/>
      <c r="PDC108" s="81"/>
      <c r="PDD108" s="81"/>
      <c r="PDE108" s="81"/>
      <c r="PDF108" s="81"/>
      <c r="PDG108" s="81"/>
      <c r="PDH108" s="81"/>
      <c r="PDI108" s="81"/>
      <c r="PDJ108" s="81"/>
      <c r="PDK108" s="81"/>
      <c r="PDL108" s="81"/>
      <c r="PDM108" s="81"/>
      <c r="PDN108" s="81"/>
      <c r="PDO108" s="81"/>
      <c r="PDP108" s="81"/>
      <c r="PDQ108" s="81"/>
      <c r="PDR108" s="81"/>
      <c r="PDS108" s="81"/>
      <c r="PDT108" s="81"/>
      <c r="PDU108" s="81"/>
      <c r="PDV108" s="81"/>
      <c r="PDW108" s="81"/>
      <c r="PDX108" s="81"/>
      <c r="PDY108" s="81"/>
      <c r="PDZ108" s="81"/>
      <c r="PEA108" s="81"/>
      <c r="PEB108" s="81"/>
      <c r="PEC108" s="81"/>
      <c r="PED108" s="81"/>
      <c r="PEE108" s="81"/>
      <c r="PEF108" s="81"/>
      <c r="PEG108" s="81"/>
      <c r="PEH108" s="81"/>
      <c r="PEI108" s="81"/>
      <c r="PEJ108" s="81"/>
      <c r="PEK108" s="81"/>
      <c r="PEL108" s="81"/>
      <c r="PEM108" s="81"/>
      <c r="PEN108" s="81"/>
      <c r="PEO108" s="81"/>
      <c r="PEP108" s="81"/>
      <c r="PEQ108" s="81"/>
      <c r="PER108" s="81"/>
      <c r="PES108" s="81"/>
      <c r="PET108" s="81"/>
      <c r="PEU108" s="81"/>
      <c r="PEV108" s="81"/>
      <c r="PEW108" s="81"/>
      <c r="PEX108" s="81"/>
      <c r="PEY108" s="81"/>
      <c r="PEZ108" s="81"/>
      <c r="PFA108" s="81"/>
      <c r="PFB108" s="81"/>
      <c r="PFC108" s="81"/>
      <c r="PFD108" s="81"/>
      <c r="PFE108" s="81"/>
      <c r="PFF108" s="81"/>
      <c r="PFG108" s="81"/>
      <c r="PFH108" s="81"/>
      <c r="PFI108" s="81"/>
      <c r="PFJ108" s="81"/>
      <c r="PFK108" s="81"/>
      <c r="PFL108" s="81"/>
      <c r="PFM108" s="81"/>
      <c r="PFN108" s="81"/>
      <c r="PFO108" s="81"/>
      <c r="PFP108" s="81"/>
      <c r="PFQ108" s="81"/>
      <c r="PFR108" s="81"/>
      <c r="PFS108" s="81"/>
      <c r="PFT108" s="81"/>
      <c r="PFU108" s="81"/>
      <c r="PFV108" s="81"/>
      <c r="PFW108" s="81"/>
      <c r="PFX108" s="81"/>
      <c r="PFY108" s="81"/>
      <c r="PFZ108" s="81"/>
      <c r="PGA108" s="81"/>
      <c r="PGB108" s="81"/>
      <c r="PGC108" s="81"/>
      <c r="PGD108" s="81"/>
      <c r="PGE108" s="81"/>
      <c r="PGF108" s="81"/>
      <c r="PGG108" s="81"/>
      <c r="PGH108" s="81"/>
      <c r="PGI108" s="81"/>
      <c r="PGJ108" s="81"/>
      <c r="PGK108" s="81"/>
      <c r="PGL108" s="81"/>
      <c r="PGM108" s="81"/>
      <c r="PGN108" s="81"/>
      <c r="PGO108" s="81"/>
      <c r="PGP108" s="81"/>
      <c r="PGQ108" s="81"/>
      <c r="PGR108" s="81"/>
      <c r="PGS108" s="81"/>
      <c r="PGT108" s="81"/>
      <c r="PGU108" s="81"/>
      <c r="PGV108" s="81"/>
      <c r="PGW108" s="81"/>
      <c r="PGX108" s="81"/>
      <c r="PGY108" s="81"/>
      <c r="PGZ108" s="81"/>
      <c r="PHA108" s="81"/>
      <c r="PHB108" s="81"/>
      <c r="PHC108" s="81"/>
      <c r="PHD108" s="81"/>
      <c r="PHE108" s="81"/>
      <c r="PHF108" s="81"/>
      <c r="PHG108" s="81"/>
      <c r="PHH108" s="81"/>
      <c r="PHI108" s="81"/>
      <c r="PHJ108" s="81"/>
      <c r="PHK108" s="81"/>
      <c r="PHL108" s="81"/>
      <c r="PHM108" s="81"/>
      <c r="PHN108" s="81"/>
      <c r="PHO108" s="81"/>
      <c r="PHP108" s="81"/>
      <c r="PHQ108" s="81"/>
      <c r="PHR108" s="81"/>
      <c r="PHS108" s="81"/>
      <c r="PHT108" s="81"/>
      <c r="PHU108" s="81"/>
      <c r="PHV108" s="81"/>
      <c r="PHW108" s="81"/>
      <c r="PHX108" s="81"/>
      <c r="PHY108" s="81"/>
      <c r="PHZ108" s="81"/>
      <c r="PIA108" s="81"/>
      <c r="PIB108" s="81"/>
      <c r="PIC108" s="81"/>
      <c r="PID108" s="81"/>
      <c r="PIE108" s="81"/>
      <c r="PIF108" s="81"/>
      <c r="PIG108" s="81"/>
      <c r="PIH108" s="81"/>
      <c r="PII108" s="81"/>
      <c r="PIJ108" s="81"/>
      <c r="PIK108" s="81"/>
      <c r="PIL108" s="81"/>
      <c r="PIM108" s="81"/>
      <c r="PIN108" s="81"/>
      <c r="PIO108" s="81"/>
      <c r="PIP108" s="81"/>
      <c r="PIQ108" s="81"/>
      <c r="PIR108" s="81"/>
      <c r="PIS108" s="81"/>
      <c r="PIT108" s="81"/>
      <c r="PIU108" s="81"/>
      <c r="PIV108" s="81"/>
      <c r="PIW108" s="81"/>
      <c r="PIX108" s="81"/>
      <c r="PIY108" s="81"/>
      <c r="PIZ108" s="81"/>
      <c r="PJA108" s="81"/>
      <c r="PJB108" s="81"/>
      <c r="PJC108" s="81"/>
      <c r="PJD108" s="81"/>
      <c r="PJE108" s="81"/>
      <c r="PJF108" s="81"/>
      <c r="PJG108" s="81"/>
      <c r="PJH108" s="81"/>
      <c r="PJI108" s="81"/>
      <c r="PJJ108" s="81"/>
      <c r="PJK108" s="81"/>
      <c r="PJL108" s="81"/>
      <c r="PJM108" s="81"/>
      <c r="PJN108" s="81"/>
      <c r="PJO108" s="81"/>
      <c r="PJP108" s="81"/>
      <c r="PJQ108" s="81"/>
      <c r="PJR108" s="81"/>
      <c r="PJS108" s="81"/>
      <c r="PJT108" s="81"/>
      <c r="PJU108" s="81"/>
      <c r="PJV108" s="81"/>
      <c r="PJW108" s="81"/>
      <c r="PJX108" s="81"/>
      <c r="PJY108" s="81"/>
      <c r="PJZ108" s="81"/>
      <c r="PKA108" s="81"/>
      <c r="PKB108" s="81"/>
      <c r="PKC108" s="81"/>
      <c r="PKD108" s="81"/>
      <c r="PKE108" s="81"/>
      <c r="PKF108" s="81"/>
      <c r="PKG108" s="81"/>
      <c r="PKH108" s="81"/>
      <c r="PKI108" s="81"/>
      <c r="PKJ108" s="81"/>
      <c r="PKK108" s="81"/>
      <c r="PKL108" s="81"/>
      <c r="PKM108" s="81"/>
      <c r="PKN108" s="81"/>
      <c r="PKO108" s="81"/>
      <c r="PKP108" s="81"/>
      <c r="PKQ108" s="81"/>
      <c r="PKR108" s="81"/>
      <c r="PKS108" s="81"/>
      <c r="PKT108" s="81"/>
      <c r="PKU108" s="81"/>
      <c r="PKV108" s="81"/>
      <c r="PKW108" s="81"/>
      <c r="PKX108" s="81"/>
      <c r="PKY108" s="81"/>
      <c r="PKZ108" s="81"/>
      <c r="PLA108" s="81"/>
      <c r="PLB108" s="81"/>
      <c r="PLC108" s="81"/>
      <c r="PLD108" s="81"/>
      <c r="PLE108" s="81"/>
      <c r="PLF108" s="81"/>
      <c r="PLG108" s="81"/>
      <c r="PLH108" s="81"/>
      <c r="PLI108" s="81"/>
      <c r="PLJ108" s="81"/>
      <c r="PLK108" s="81"/>
      <c r="PLL108" s="81"/>
      <c r="PLM108" s="81"/>
      <c r="PLN108" s="81"/>
      <c r="PLO108" s="81"/>
      <c r="PLP108" s="81"/>
      <c r="PLQ108" s="81"/>
      <c r="PLR108" s="81"/>
      <c r="PLS108" s="81"/>
      <c r="PLT108" s="81"/>
      <c r="PLU108" s="81"/>
      <c r="PLV108" s="81"/>
      <c r="PLW108" s="81"/>
      <c r="PLX108" s="81"/>
      <c r="PLY108" s="81"/>
      <c r="PLZ108" s="81"/>
      <c r="PMA108" s="81"/>
      <c r="PMB108" s="81"/>
      <c r="PMC108" s="81"/>
      <c r="PMD108" s="81"/>
      <c r="PME108" s="81"/>
      <c r="PMF108" s="81"/>
      <c r="PMG108" s="81"/>
      <c r="PMH108" s="81"/>
      <c r="PMI108" s="81"/>
      <c r="PMJ108" s="81"/>
      <c r="PMK108" s="81"/>
      <c r="PML108" s="81"/>
      <c r="PMM108" s="81"/>
      <c r="PMN108" s="81"/>
      <c r="PMO108" s="81"/>
      <c r="PMP108" s="81"/>
      <c r="PMQ108" s="81"/>
      <c r="PMR108" s="81"/>
      <c r="PMS108" s="81"/>
      <c r="PMT108" s="81"/>
      <c r="PMU108" s="81"/>
      <c r="PMV108" s="81"/>
      <c r="PMW108" s="81"/>
      <c r="PMX108" s="81"/>
      <c r="PMY108" s="81"/>
      <c r="PMZ108" s="81"/>
      <c r="PNA108" s="81"/>
      <c r="PNB108" s="81"/>
      <c r="PNC108" s="81"/>
      <c r="PND108" s="81"/>
      <c r="PNE108" s="81"/>
      <c r="PNF108" s="81"/>
      <c r="PNG108" s="81"/>
      <c r="PNH108" s="81"/>
      <c r="PNI108" s="81"/>
      <c r="PNJ108" s="81"/>
      <c r="PNK108" s="81"/>
      <c r="PNL108" s="81"/>
      <c r="PNM108" s="81"/>
      <c r="PNN108" s="81"/>
      <c r="PNO108" s="81"/>
      <c r="PNP108" s="81"/>
      <c r="PNQ108" s="81"/>
      <c r="PNR108" s="81"/>
      <c r="PNS108" s="81"/>
      <c r="PNT108" s="81"/>
      <c r="PNU108" s="81"/>
      <c r="PNV108" s="81"/>
      <c r="PNW108" s="81"/>
      <c r="PNX108" s="81"/>
      <c r="PNY108" s="81"/>
      <c r="PNZ108" s="81"/>
      <c r="POA108" s="81"/>
      <c r="POB108" s="81"/>
      <c r="POC108" s="81"/>
      <c r="POD108" s="81"/>
      <c r="POE108" s="81"/>
      <c r="POF108" s="81"/>
      <c r="POG108" s="81"/>
      <c r="POH108" s="81"/>
      <c r="POI108" s="81"/>
      <c r="POJ108" s="81"/>
      <c r="POK108" s="81"/>
      <c r="POL108" s="81"/>
      <c r="POM108" s="81"/>
      <c r="PON108" s="81"/>
      <c r="POO108" s="81"/>
      <c r="POP108" s="81"/>
      <c r="POQ108" s="81"/>
      <c r="POR108" s="81"/>
      <c r="POS108" s="81"/>
      <c r="POT108" s="81"/>
      <c r="POU108" s="81"/>
      <c r="POV108" s="81"/>
      <c r="POW108" s="81"/>
      <c r="POX108" s="81"/>
      <c r="POY108" s="81"/>
      <c r="POZ108" s="81"/>
      <c r="PPA108" s="81"/>
      <c r="PPB108" s="81"/>
      <c r="PPC108" s="81"/>
      <c r="PPD108" s="81"/>
      <c r="PPE108" s="81"/>
      <c r="PPF108" s="81"/>
      <c r="PPG108" s="81"/>
      <c r="PPH108" s="81"/>
      <c r="PPI108" s="81"/>
      <c r="PPJ108" s="81"/>
      <c r="PPK108" s="81"/>
      <c r="PPL108" s="81"/>
      <c r="PPM108" s="81"/>
      <c r="PPN108" s="81"/>
      <c r="PPO108" s="81"/>
      <c r="PPP108" s="81"/>
      <c r="PPQ108" s="81"/>
      <c r="PPR108" s="81"/>
      <c r="PPS108" s="81"/>
      <c r="PPT108" s="81"/>
      <c r="PPU108" s="81"/>
      <c r="PPV108" s="81"/>
      <c r="PPW108" s="81"/>
      <c r="PPX108" s="81"/>
      <c r="PPY108" s="81"/>
      <c r="PPZ108" s="81"/>
      <c r="PQA108" s="81"/>
      <c r="PQB108" s="81"/>
      <c r="PQC108" s="81"/>
      <c r="PQD108" s="81"/>
      <c r="PQE108" s="81"/>
      <c r="PQF108" s="81"/>
      <c r="PQG108" s="81"/>
      <c r="PQH108" s="81"/>
      <c r="PQI108" s="81"/>
      <c r="PQJ108" s="81"/>
      <c r="PQK108" s="81"/>
      <c r="PQL108" s="81"/>
      <c r="PQM108" s="81"/>
      <c r="PQN108" s="81"/>
      <c r="PQO108" s="81"/>
      <c r="PQP108" s="81"/>
      <c r="PQQ108" s="81"/>
      <c r="PQR108" s="81"/>
      <c r="PQS108" s="81"/>
      <c r="PQT108" s="81"/>
      <c r="PQU108" s="81"/>
      <c r="PQV108" s="81"/>
      <c r="PQW108" s="81"/>
      <c r="PQX108" s="81"/>
      <c r="PQY108" s="81"/>
      <c r="PQZ108" s="81"/>
      <c r="PRA108" s="81"/>
      <c r="PRB108" s="81"/>
      <c r="PRC108" s="81"/>
      <c r="PRD108" s="81"/>
      <c r="PRE108" s="81"/>
      <c r="PRF108" s="81"/>
      <c r="PRG108" s="81"/>
      <c r="PRH108" s="81"/>
      <c r="PRI108" s="81"/>
      <c r="PRJ108" s="81"/>
      <c r="PRK108" s="81"/>
      <c r="PRL108" s="81"/>
      <c r="PRM108" s="81"/>
      <c r="PRN108" s="81"/>
      <c r="PRO108" s="81"/>
      <c r="PRP108" s="81"/>
      <c r="PRQ108" s="81"/>
      <c r="PRR108" s="81"/>
      <c r="PRS108" s="81"/>
      <c r="PRT108" s="81"/>
      <c r="PRU108" s="81"/>
      <c r="PRV108" s="81"/>
      <c r="PRW108" s="81"/>
      <c r="PRX108" s="81"/>
      <c r="PRY108" s="81"/>
      <c r="PRZ108" s="81"/>
      <c r="PSA108" s="81"/>
      <c r="PSB108" s="81"/>
      <c r="PSC108" s="81"/>
      <c r="PSD108" s="81"/>
      <c r="PSE108" s="81"/>
      <c r="PSF108" s="81"/>
      <c r="PSG108" s="81"/>
      <c r="PSH108" s="81"/>
      <c r="PSI108" s="81"/>
      <c r="PSJ108" s="81"/>
      <c r="PSK108" s="81"/>
      <c r="PSL108" s="81"/>
      <c r="PSM108" s="81"/>
      <c r="PSN108" s="81"/>
      <c r="PSO108" s="81"/>
      <c r="PSP108" s="81"/>
      <c r="PSQ108" s="81"/>
      <c r="PSR108" s="81"/>
      <c r="PSS108" s="81"/>
      <c r="PST108" s="81"/>
      <c r="PSU108" s="81"/>
      <c r="PSV108" s="81"/>
      <c r="PSW108" s="81"/>
      <c r="PSX108" s="81"/>
      <c r="PSY108" s="81"/>
      <c r="PSZ108" s="81"/>
      <c r="PTA108" s="81"/>
      <c r="PTB108" s="81"/>
      <c r="PTC108" s="81"/>
      <c r="PTD108" s="81"/>
      <c r="PTE108" s="81"/>
      <c r="PTF108" s="81"/>
      <c r="PTG108" s="81"/>
      <c r="PTH108" s="81"/>
      <c r="PTI108" s="81"/>
      <c r="PTJ108" s="81"/>
      <c r="PTK108" s="81"/>
      <c r="PTL108" s="81"/>
      <c r="PTM108" s="81"/>
      <c r="PTN108" s="81"/>
      <c r="PTO108" s="81"/>
      <c r="PTP108" s="81"/>
      <c r="PTQ108" s="81"/>
      <c r="PTR108" s="81"/>
      <c r="PTS108" s="81"/>
      <c r="PTT108" s="81"/>
      <c r="PTU108" s="81"/>
      <c r="PTV108" s="81"/>
      <c r="PTW108" s="81"/>
      <c r="PTX108" s="81"/>
      <c r="PTY108" s="81"/>
      <c r="PTZ108" s="81"/>
      <c r="PUA108" s="81"/>
      <c r="PUB108" s="81"/>
      <c r="PUC108" s="81"/>
      <c r="PUD108" s="81"/>
      <c r="PUE108" s="81"/>
      <c r="PUF108" s="81"/>
      <c r="PUG108" s="81"/>
      <c r="PUH108" s="81"/>
      <c r="PUI108" s="81"/>
      <c r="PUJ108" s="81"/>
      <c r="PUK108" s="81"/>
      <c r="PUL108" s="81"/>
      <c r="PUM108" s="81"/>
      <c r="PUN108" s="81"/>
      <c r="PUO108" s="81"/>
      <c r="PUP108" s="81"/>
      <c r="PUQ108" s="81"/>
      <c r="PUR108" s="81"/>
      <c r="PUS108" s="81"/>
      <c r="PUT108" s="81"/>
      <c r="PUU108" s="81"/>
      <c r="PUV108" s="81"/>
      <c r="PUW108" s="81"/>
      <c r="PUX108" s="81"/>
      <c r="PUY108" s="81"/>
      <c r="PUZ108" s="81"/>
      <c r="PVA108" s="81"/>
      <c r="PVB108" s="81"/>
      <c r="PVC108" s="81"/>
      <c r="PVD108" s="81"/>
      <c r="PVE108" s="81"/>
      <c r="PVF108" s="81"/>
      <c r="PVG108" s="81"/>
      <c r="PVH108" s="81"/>
      <c r="PVI108" s="81"/>
      <c r="PVJ108" s="81"/>
      <c r="PVK108" s="81"/>
      <c r="PVL108" s="81"/>
      <c r="PVM108" s="81"/>
      <c r="PVN108" s="81"/>
      <c r="PVO108" s="81"/>
      <c r="PVP108" s="81"/>
      <c r="PVQ108" s="81"/>
      <c r="PVR108" s="81"/>
      <c r="PVS108" s="81"/>
      <c r="PVT108" s="81"/>
      <c r="PVU108" s="81"/>
      <c r="PVV108" s="81"/>
      <c r="PVW108" s="81"/>
      <c r="PVX108" s="81"/>
      <c r="PVY108" s="81"/>
      <c r="PVZ108" s="81"/>
      <c r="PWA108" s="81"/>
      <c r="PWB108" s="81"/>
      <c r="PWC108" s="81"/>
      <c r="PWD108" s="81"/>
      <c r="PWE108" s="81"/>
      <c r="PWF108" s="81"/>
      <c r="PWG108" s="81"/>
      <c r="PWH108" s="81"/>
      <c r="PWI108" s="81"/>
      <c r="PWJ108" s="81"/>
      <c r="PWK108" s="81"/>
      <c r="PWL108" s="81"/>
      <c r="PWM108" s="81"/>
      <c r="PWN108" s="81"/>
      <c r="PWO108" s="81"/>
      <c r="PWP108" s="81"/>
      <c r="PWQ108" s="81"/>
      <c r="PWR108" s="81"/>
      <c r="PWS108" s="81"/>
      <c r="PWT108" s="81"/>
      <c r="PWU108" s="81"/>
      <c r="PWV108" s="81"/>
      <c r="PWW108" s="81"/>
      <c r="PWX108" s="81"/>
      <c r="PWY108" s="81"/>
      <c r="PWZ108" s="81"/>
      <c r="PXA108" s="81"/>
      <c r="PXB108" s="81"/>
      <c r="PXC108" s="81"/>
      <c r="PXD108" s="81"/>
      <c r="PXE108" s="81"/>
      <c r="PXF108" s="81"/>
      <c r="PXG108" s="81"/>
      <c r="PXH108" s="81"/>
      <c r="PXI108" s="81"/>
      <c r="PXJ108" s="81"/>
      <c r="PXK108" s="81"/>
      <c r="PXL108" s="81"/>
      <c r="PXM108" s="81"/>
      <c r="PXN108" s="81"/>
      <c r="PXO108" s="81"/>
      <c r="PXP108" s="81"/>
      <c r="PXQ108" s="81"/>
      <c r="PXR108" s="81"/>
      <c r="PXS108" s="81"/>
      <c r="PXT108" s="81"/>
      <c r="PXU108" s="81"/>
      <c r="PXV108" s="81"/>
      <c r="PXW108" s="81"/>
      <c r="PXX108" s="81"/>
      <c r="PXY108" s="81"/>
      <c r="PXZ108" s="81"/>
      <c r="PYA108" s="81"/>
      <c r="PYB108" s="81"/>
      <c r="PYC108" s="81"/>
      <c r="PYD108" s="81"/>
      <c r="PYE108" s="81"/>
      <c r="PYF108" s="81"/>
      <c r="PYG108" s="81"/>
      <c r="PYH108" s="81"/>
      <c r="PYI108" s="81"/>
      <c r="PYJ108" s="81"/>
      <c r="PYK108" s="81"/>
      <c r="PYL108" s="81"/>
      <c r="PYM108" s="81"/>
      <c r="PYN108" s="81"/>
      <c r="PYO108" s="81"/>
      <c r="PYP108" s="81"/>
      <c r="PYQ108" s="81"/>
      <c r="PYR108" s="81"/>
      <c r="PYS108" s="81"/>
      <c r="PYT108" s="81"/>
      <c r="PYU108" s="81"/>
      <c r="PYV108" s="81"/>
      <c r="PYW108" s="81"/>
      <c r="PYX108" s="81"/>
      <c r="PYY108" s="81"/>
      <c r="PYZ108" s="81"/>
      <c r="PZA108" s="81"/>
      <c r="PZB108" s="81"/>
      <c r="PZC108" s="81"/>
      <c r="PZD108" s="81"/>
      <c r="PZE108" s="81"/>
      <c r="PZF108" s="81"/>
      <c r="PZG108" s="81"/>
      <c r="PZH108" s="81"/>
      <c r="PZI108" s="81"/>
      <c r="PZJ108" s="81"/>
      <c r="PZK108" s="81"/>
      <c r="PZL108" s="81"/>
      <c r="PZM108" s="81"/>
      <c r="PZN108" s="81"/>
      <c r="PZO108" s="81"/>
      <c r="PZP108" s="81"/>
      <c r="PZQ108" s="81"/>
      <c r="PZR108" s="81"/>
      <c r="PZS108" s="81"/>
      <c r="PZT108" s="81"/>
      <c r="PZU108" s="81"/>
      <c r="PZV108" s="81"/>
      <c r="PZW108" s="81"/>
      <c r="PZX108" s="81"/>
      <c r="PZY108" s="81"/>
      <c r="PZZ108" s="81"/>
      <c r="QAA108" s="81"/>
      <c r="QAB108" s="81"/>
      <c r="QAC108" s="81"/>
      <c r="QAD108" s="81"/>
      <c r="QAE108" s="81"/>
      <c r="QAF108" s="81"/>
      <c r="QAG108" s="81"/>
      <c r="QAH108" s="81"/>
      <c r="QAI108" s="81"/>
      <c r="QAJ108" s="81"/>
      <c r="QAK108" s="81"/>
      <c r="QAL108" s="81"/>
      <c r="QAM108" s="81"/>
      <c r="QAN108" s="81"/>
      <c r="QAO108" s="81"/>
      <c r="QAP108" s="81"/>
      <c r="QAQ108" s="81"/>
      <c r="QAR108" s="81"/>
      <c r="QAS108" s="81"/>
      <c r="QAT108" s="81"/>
      <c r="QAU108" s="81"/>
      <c r="QAV108" s="81"/>
      <c r="QAW108" s="81"/>
      <c r="QAX108" s="81"/>
      <c r="QAY108" s="81"/>
      <c r="QAZ108" s="81"/>
      <c r="QBA108" s="81"/>
      <c r="QBB108" s="81"/>
      <c r="QBC108" s="81"/>
      <c r="QBD108" s="81"/>
      <c r="QBE108" s="81"/>
      <c r="QBF108" s="81"/>
      <c r="QBG108" s="81"/>
      <c r="QBH108" s="81"/>
      <c r="QBI108" s="81"/>
      <c r="QBJ108" s="81"/>
      <c r="QBK108" s="81"/>
      <c r="QBL108" s="81"/>
      <c r="QBM108" s="81"/>
      <c r="QBN108" s="81"/>
      <c r="QBO108" s="81"/>
      <c r="QBP108" s="81"/>
      <c r="QBQ108" s="81"/>
      <c r="QBR108" s="81"/>
      <c r="QBS108" s="81"/>
      <c r="QBT108" s="81"/>
      <c r="QBU108" s="81"/>
      <c r="QBV108" s="81"/>
      <c r="QBW108" s="81"/>
      <c r="QBX108" s="81"/>
      <c r="QBY108" s="81"/>
      <c r="QBZ108" s="81"/>
      <c r="QCA108" s="81"/>
      <c r="QCB108" s="81"/>
      <c r="QCC108" s="81"/>
      <c r="QCD108" s="81"/>
      <c r="QCE108" s="81"/>
      <c r="QCF108" s="81"/>
      <c r="QCG108" s="81"/>
      <c r="QCH108" s="81"/>
      <c r="QCI108" s="81"/>
      <c r="QCJ108" s="81"/>
      <c r="QCK108" s="81"/>
      <c r="QCL108" s="81"/>
      <c r="QCM108" s="81"/>
      <c r="QCN108" s="81"/>
      <c r="QCO108" s="81"/>
      <c r="QCP108" s="81"/>
      <c r="QCQ108" s="81"/>
      <c r="QCR108" s="81"/>
      <c r="QCS108" s="81"/>
      <c r="QCT108" s="81"/>
      <c r="QCU108" s="81"/>
      <c r="QCV108" s="81"/>
      <c r="QCW108" s="81"/>
      <c r="QCX108" s="81"/>
      <c r="QCY108" s="81"/>
      <c r="QCZ108" s="81"/>
      <c r="QDA108" s="81"/>
      <c r="QDB108" s="81"/>
      <c r="QDC108" s="81"/>
      <c r="QDD108" s="81"/>
      <c r="QDE108" s="81"/>
      <c r="QDF108" s="81"/>
      <c r="QDG108" s="81"/>
      <c r="QDH108" s="81"/>
      <c r="QDI108" s="81"/>
      <c r="QDJ108" s="81"/>
      <c r="QDK108" s="81"/>
      <c r="QDL108" s="81"/>
      <c r="QDM108" s="81"/>
      <c r="QDN108" s="81"/>
      <c r="QDO108" s="81"/>
      <c r="QDP108" s="81"/>
      <c r="QDQ108" s="81"/>
      <c r="QDR108" s="81"/>
      <c r="QDS108" s="81"/>
      <c r="QDT108" s="81"/>
      <c r="QDU108" s="81"/>
      <c r="QDV108" s="81"/>
      <c r="QDW108" s="81"/>
      <c r="QDX108" s="81"/>
      <c r="QDY108" s="81"/>
      <c r="QDZ108" s="81"/>
      <c r="QEA108" s="81"/>
      <c r="QEB108" s="81"/>
      <c r="QEC108" s="81"/>
      <c r="QED108" s="81"/>
      <c r="QEE108" s="81"/>
      <c r="QEF108" s="81"/>
      <c r="QEG108" s="81"/>
      <c r="QEH108" s="81"/>
      <c r="QEI108" s="81"/>
      <c r="QEJ108" s="81"/>
      <c r="QEK108" s="81"/>
      <c r="QEL108" s="81"/>
      <c r="QEM108" s="81"/>
      <c r="QEN108" s="81"/>
      <c r="QEO108" s="81"/>
      <c r="QEP108" s="81"/>
      <c r="QEQ108" s="81"/>
      <c r="QER108" s="81"/>
      <c r="QES108" s="81"/>
      <c r="QET108" s="81"/>
      <c r="QEU108" s="81"/>
      <c r="QEV108" s="81"/>
      <c r="QEW108" s="81"/>
      <c r="QEX108" s="81"/>
      <c r="QEY108" s="81"/>
      <c r="QEZ108" s="81"/>
      <c r="QFA108" s="81"/>
      <c r="QFB108" s="81"/>
      <c r="QFC108" s="81"/>
      <c r="QFD108" s="81"/>
      <c r="QFE108" s="81"/>
      <c r="QFF108" s="81"/>
      <c r="QFG108" s="81"/>
      <c r="QFH108" s="81"/>
      <c r="QFI108" s="81"/>
      <c r="QFJ108" s="81"/>
      <c r="QFK108" s="81"/>
      <c r="QFL108" s="81"/>
      <c r="QFM108" s="81"/>
      <c r="QFN108" s="81"/>
      <c r="QFO108" s="81"/>
      <c r="QFP108" s="81"/>
      <c r="QFQ108" s="81"/>
      <c r="QFR108" s="81"/>
      <c r="QFS108" s="81"/>
      <c r="QFT108" s="81"/>
      <c r="QFU108" s="81"/>
      <c r="QFV108" s="81"/>
      <c r="QFW108" s="81"/>
      <c r="QFX108" s="81"/>
      <c r="QFY108" s="81"/>
      <c r="QFZ108" s="81"/>
      <c r="QGA108" s="81"/>
      <c r="QGB108" s="81"/>
      <c r="QGC108" s="81"/>
      <c r="QGD108" s="81"/>
      <c r="QGE108" s="81"/>
      <c r="QGF108" s="81"/>
      <c r="QGG108" s="81"/>
      <c r="QGH108" s="81"/>
      <c r="QGI108" s="81"/>
      <c r="QGJ108" s="81"/>
      <c r="QGK108" s="81"/>
      <c r="QGL108" s="81"/>
      <c r="QGM108" s="81"/>
      <c r="QGN108" s="81"/>
      <c r="QGO108" s="81"/>
      <c r="QGP108" s="81"/>
      <c r="QGQ108" s="81"/>
      <c r="QGR108" s="81"/>
      <c r="QGS108" s="81"/>
      <c r="QGT108" s="81"/>
      <c r="QGU108" s="81"/>
      <c r="QGV108" s="81"/>
      <c r="QGW108" s="81"/>
      <c r="QGX108" s="81"/>
      <c r="QGY108" s="81"/>
      <c r="QGZ108" s="81"/>
      <c r="QHA108" s="81"/>
      <c r="QHB108" s="81"/>
      <c r="QHC108" s="81"/>
      <c r="QHD108" s="81"/>
      <c r="QHE108" s="81"/>
      <c r="QHF108" s="81"/>
      <c r="QHG108" s="81"/>
      <c r="QHH108" s="81"/>
      <c r="QHI108" s="81"/>
      <c r="QHJ108" s="81"/>
      <c r="QHK108" s="81"/>
      <c r="QHL108" s="81"/>
      <c r="QHM108" s="81"/>
      <c r="QHN108" s="81"/>
      <c r="QHO108" s="81"/>
      <c r="QHP108" s="81"/>
      <c r="QHQ108" s="81"/>
      <c r="QHR108" s="81"/>
      <c r="QHS108" s="81"/>
      <c r="QHT108" s="81"/>
      <c r="QHU108" s="81"/>
      <c r="QHV108" s="81"/>
      <c r="QHW108" s="81"/>
      <c r="QHX108" s="81"/>
      <c r="QHY108" s="81"/>
      <c r="QHZ108" s="81"/>
      <c r="QIA108" s="81"/>
      <c r="QIB108" s="81"/>
      <c r="QIC108" s="81"/>
      <c r="QID108" s="81"/>
      <c r="QIE108" s="81"/>
      <c r="QIF108" s="81"/>
      <c r="QIG108" s="81"/>
      <c r="QIH108" s="81"/>
      <c r="QII108" s="81"/>
      <c r="QIJ108" s="81"/>
      <c r="QIK108" s="81"/>
      <c r="QIL108" s="81"/>
      <c r="QIM108" s="81"/>
      <c r="QIN108" s="81"/>
      <c r="QIO108" s="81"/>
      <c r="QIP108" s="81"/>
      <c r="QIQ108" s="81"/>
      <c r="QIR108" s="81"/>
      <c r="QIS108" s="81"/>
      <c r="QIT108" s="81"/>
      <c r="QIU108" s="81"/>
      <c r="QIV108" s="81"/>
      <c r="QIW108" s="81"/>
      <c r="QIX108" s="81"/>
      <c r="QIY108" s="81"/>
      <c r="QIZ108" s="81"/>
      <c r="QJA108" s="81"/>
      <c r="QJB108" s="81"/>
      <c r="QJC108" s="81"/>
      <c r="QJD108" s="81"/>
      <c r="QJE108" s="81"/>
      <c r="QJF108" s="81"/>
      <c r="QJG108" s="81"/>
      <c r="QJH108" s="81"/>
      <c r="QJI108" s="81"/>
      <c r="QJJ108" s="81"/>
      <c r="QJK108" s="81"/>
      <c r="QJL108" s="81"/>
      <c r="QJM108" s="81"/>
      <c r="QJN108" s="81"/>
      <c r="QJO108" s="81"/>
      <c r="QJP108" s="81"/>
      <c r="QJQ108" s="81"/>
      <c r="QJR108" s="81"/>
      <c r="QJS108" s="81"/>
      <c r="QJT108" s="81"/>
      <c r="QJU108" s="81"/>
      <c r="QJV108" s="81"/>
      <c r="QJW108" s="81"/>
      <c r="QJX108" s="81"/>
      <c r="QJY108" s="81"/>
      <c r="QJZ108" s="81"/>
      <c r="QKA108" s="81"/>
      <c r="QKB108" s="81"/>
      <c r="QKC108" s="81"/>
      <c r="QKD108" s="81"/>
      <c r="QKE108" s="81"/>
      <c r="QKF108" s="81"/>
      <c r="QKG108" s="81"/>
      <c r="QKH108" s="81"/>
      <c r="QKI108" s="81"/>
      <c r="QKJ108" s="81"/>
      <c r="QKK108" s="81"/>
      <c r="QKL108" s="81"/>
      <c r="QKM108" s="81"/>
      <c r="QKN108" s="81"/>
      <c r="QKO108" s="81"/>
      <c r="QKP108" s="81"/>
      <c r="QKQ108" s="81"/>
      <c r="QKR108" s="81"/>
      <c r="QKS108" s="81"/>
      <c r="QKT108" s="81"/>
      <c r="QKU108" s="81"/>
      <c r="QKV108" s="81"/>
      <c r="QKW108" s="81"/>
      <c r="QKX108" s="81"/>
      <c r="QKY108" s="81"/>
      <c r="QKZ108" s="81"/>
      <c r="QLA108" s="81"/>
      <c r="QLB108" s="81"/>
      <c r="QLC108" s="81"/>
      <c r="QLD108" s="81"/>
      <c r="QLE108" s="81"/>
      <c r="QLF108" s="81"/>
      <c r="QLG108" s="81"/>
      <c r="QLH108" s="81"/>
      <c r="QLI108" s="81"/>
      <c r="QLJ108" s="81"/>
      <c r="QLK108" s="81"/>
      <c r="QLL108" s="81"/>
      <c r="QLM108" s="81"/>
      <c r="QLN108" s="81"/>
      <c r="QLO108" s="81"/>
      <c r="QLP108" s="81"/>
      <c r="QLQ108" s="81"/>
      <c r="QLR108" s="81"/>
      <c r="QLS108" s="81"/>
      <c r="QLT108" s="81"/>
      <c r="QLU108" s="81"/>
      <c r="QLV108" s="81"/>
      <c r="QLW108" s="81"/>
      <c r="QLX108" s="81"/>
      <c r="QLY108" s="81"/>
      <c r="QLZ108" s="81"/>
      <c r="QMA108" s="81"/>
      <c r="QMB108" s="81"/>
      <c r="QMC108" s="81"/>
      <c r="QMD108" s="81"/>
      <c r="QME108" s="81"/>
      <c r="QMF108" s="81"/>
      <c r="QMG108" s="81"/>
      <c r="QMH108" s="81"/>
      <c r="QMI108" s="81"/>
      <c r="QMJ108" s="81"/>
      <c r="QMK108" s="81"/>
      <c r="QML108" s="81"/>
      <c r="QMM108" s="81"/>
      <c r="QMN108" s="81"/>
      <c r="QMO108" s="81"/>
      <c r="QMP108" s="81"/>
      <c r="QMQ108" s="81"/>
      <c r="QMR108" s="81"/>
      <c r="QMS108" s="81"/>
      <c r="QMT108" s="81"/>
      <c r="QMU108" s="81"/>
      <c r="QMV108" s="81"/>
      <c r="QMW108" s="81"/>
      <c r="QMX108" s="81"/>
      <c r="QMY108" s="81"/>
      <c r="QMZ108" s="81"/>
      <c r="QNA108" s="81"/>
      <c r="QNB108" s="81"/>
      <c r="QNC108" s="81"/>
      <c r="QND108" s="81"/>
      <c r="QNE108" s="81"/>
      <c r="QNF108" s="81"/>
      <c r="QNG108" s="81"/>
      <c r="QNH108" s="81"/>
      <c r="QNI108" s="81"/>
      <c r="QNJ108" s="81"/>
      <c r="QNK108" s="81"/>
      <c r="QNL108" s="81"/>
      <c r="QNM108" s="81"/>
      <c r="QNN108" s="81"/>
      <c r="QNO108" s="81"/>
      <c r="QNP108" s="81"/>
      <c r="QNQ108" s="81"/>
      <c r="QNR108" s="81"/>
      <c r="QNS108" s="81"/>
      <c r="QNT108" s="81"/>
      <c r="QNU108" s="81"/>
      <c r="QNV108" s="81"/>
      <c r="QNW108" s="81"/>
      <c r="QNX108" s="81"/>
      <c r="QNY108" s="81"/>
      <c r="QNZ108" s="81"/>
      <c r="QOA108" s="81"/>
      <c r="QOB108" s="81"/>
      <c r="QOC108" s="81"/>
      <c r="QOD108" s="81"/>
      <c r="QOE108" s="81"/>
      <c r="QOF108" s="81"/>
      <c r="QOG108" s="81"/>
      <c r="QOH108" s="81"/>
      <c r="QOI108" s="81"/>
      <c r="QOJ108" s="81"/>
      <c r="QOK108" s="81"/>
      <c r="QOL108" s="81"/>
      <c r="QOM108" s="81"/>
      <c r="QON108" s="81"/>
      <c r="QOO108" s="81"/>
      <c r="QOP108" s="81"/>
      <c r="QOQ108" s="81"/>
      <c r="QOR108" s="81"/>
      <c r="QOS108" s="81"/>
      <c r="QOT108" s="81"/>
      <c r="QOU108" s="81"/>
      <c r="QOV108" s="81"/>
      <c r="QOW108" s="81"/>
      <c r="QOX108" s="81"/>
      <c r="QOY108" s="81"/>
      <c r="QOZ108" s="81"/>
      <c r="QPA108" s="81"/>
      <c r="QPB108" s="81"/>
      <c r="QPC108" s="81"/>
      <c r="QPD108" s="81"/>
      <c r="QPE108" s="81"/>
      <c r="QPF108" s="81"/>
      <c r="QPG108" s="81"/>
      <c r="QPH108" s="81"/>
      <c r="QPI108" s="81"/>
      <c r="QPJ108" s="81"/>
      <c r="QPK108" s="81"/>
      <c r="QPL108" s="81"/>
      <c r="QPM108" s="81"/>
      <c r="QPN108" s="81"/>
      <c r="QPO108" s="81"/>
      <c r="QPP108" s="81"/>
      <c r="QPQ108" s="81"/>
      <c r="QPR108" s="81"/>
      <c r="QPS108" s="81"/>
      <c r="QPT108" s="81"/>
      <c r="QPU108" s="81"/>
      <c r="QPV108" s="81"/>
      <c r="QPW108" s="81"/>
      <c r="QPX108" s="81"/>
      <c r="QPY108" s="81"/>
      <c r="QPZ108" s="81"/>
      <c r="QQA108" s="81"/>
      <c r="QQB108" s="81"/>
      <c r="QQC108" s="81"/>
      <c r="QQD108" s="81"/>
      <c r="QQE108" s="81"/>
      <c r="QQF108" s="81"/>
      <c r="QQG108" s="81"/>
      <c r="QQH108" s="81"/>
      <c r="QQI108" s="81"/>
      <c r="QQJ108" s="81"/>
      <c r="QQK108" s="81"/>
      <c r="QQL108" s="81"/>
      <c r="QQM108" s="81"/>
      <c r="QQN108" s="81"/>
      <c r="QQO108" s="81"/>
      <c r="QQP108" s="81"/>
      <c r="QQQ108" s="81"/>
      <c r="QQR108" s="81"/>
      <c r="QQS108" s="81"/>
      <c r="QQT108" s="81"/>
      <c r="QQU108" s="81"/>
      <c r="QQV108" s="81"/>
      <c r="QQW108" s="81"/>
      <c r="QQX108" s="81"/>
      <c r="QQY108" s="81"/>
      <c r="QQZ108" s="81"/>
      <c r="QRA108" s="81"/>
      <c r="QRB108" s="81"/>
      <c r="QRC108" s="81"/>
      <c r="QRD108" s="81"/>
      <c r="QRE108" s="81"/>
      <c r="QRF108" s="81"/>
      <c r="QRG108" s="81"/>
      <c r="QRH108" s="81"/>
      <c r="QRI108" s="81"/>
      <c r="QRJ108" s="81"/>
      <c r="QRK108" s="81"/>
      <c r="QRL108" s="81"/>
      <c r="QRM108" s="81"/>
      <c r="QRN108" s="81"/>
      <c r="QRO108" s="81"/>
      <c r="QRP108" s="81"/>
      <c r="QRQ108" s="81"/>
      <c r="QRR108" s="81"/>
      <c r="QRS108" s="81"/>
      <c r="QRT108" s="81"/>
      <c r="QRU108" s="81"/>
      <c r="QRV108" s="81"/>
      <c r="QRW108" s="81"/>
      <c r="QRX108" s="81"/>
      <c r="QRY108" s="81"/>
      <c r="QRZ108" s="81"/>
      <c r="QSA108" s="81"/>
      <c r="QSB108" s="81"/>
      <c r="QSC108" s="81"/>
      <c r="QSD108" s="81"/>
      <c r="QSE108" s="81"/>
      <c r="QSF108" s="81"/>
      <c r="QSG108" s="81"/>
      <c r="QSH108" s="81"/>
      <c r="QSI108" s="81"/>
      <c r="QSJ108" s="81"/>
      <c r="QSK108" s="81"/>
      <c r="QSL108" s="81"/>
      <c r="QSM108" s="81"/>
      <c r="QSN108" s="81"/>
      <c r="QSO108" s="81"/>
      <c r="QSP108" s="81"/>
      <c r="QSQ108" s="81"/>
      <c r="QSR108" s="81"/>
      <c r="QSS108" s="81"/>
      <c r="QST108" s="81"/>
      <c r="QSU108" s="81"/>
      <c r="QSV108" s="81"/>
      <c r="QSW108" s="81"/>
      <c r="QSX108" s="81"/>
      <c r="QSY108" s="81"/>
      <c r="QSZ108" s="81"/>
      <c r="QTA108" s="81"/>
      <c r="QTB108" s="81"/>
      <c r="QTC108" s="81"/>
      <c r="QTD108" s="81"/>
      <c r="QTE108" s="81"/>
      <c r="QTF108" s="81"/>
      <c r="QTG108" s="81"/>
      <c r="QTH108" s="81"/>
      <c r="QTI108" s="81"/>
      <c r="QTJ108" s="81"/>
      <c r="QTK108" s="81"/>
      <c r="QTL108" s="81"/>
      <c r="QTM108" s="81"/>
      <c r="QTN108" s="81"/>
      <c r="QTO108" s="81"/>
      <c r="QTP108" s="81"/>
      <c r="QTQ108" s="81"/>
      <c r="QTR108" s="81"/>
      <c r="QTS108" s="81"/>
      <c r="QTT108" s="81"/>
      <c r="QTU108" s="81"/>
      <c r="QTV108" s="81"/>
      <c r="QTW108" s="81"/>
      <c r="QTX108" s="81"/>
      <c r="QTY108" s="81"/>
      <c r="QTZ108" s="81"/>
      <c r="QUA108" s="81"/>
      <c r="QUB108" s="81"/>
      <c r="QUC108" s="81"/>
      <c r="QUD108" s="81"/>
      <c r="QUE108" s="81"/>
      <c r="QUF108" s="81"/>
      <c r="QUG108" s="81"/>
      <c r="QUH108" s="81"/>
      <c r="QUI108" s="81"/>
      <c r="QUJ108" s="81"/>
      <c r="QUK108" s="81"/>
      <c r="QUL108" s="81"/>
      <c r="QUM108" s="81"/>
      <c r="QUN108" s="81"/>
      <c r="QUO108" s="81"/>
      <c r="QUP108" s="81"/>
      <c r="QUQ108" s="81"/>
      <c r="QUR108" s="81"/>
      <c r="QUS108" s="81"/>
      <c r="QUT108" s="81"/>
      <c r="QUU108" s="81"/>
      <c r="QUV108" s="81"/>
      <c r="QUW108" s="81"/>
      <c r="QUX108" s="81"/>
      <c r="QUY108" s="81"/>
      <c r="QUZ108" s="81"/>
      <c r="QVA108" s="81"/>
      <c r="QVB108" s="81"/>
      <c r="QVC108" s="81"/>
      <c r="QVD108" s="81"/>
      <c r="QVE108" s="81"/>
      <c r="QVF108" s="81"/>
      <c r="QVG108" s="81"/>
      <c r="QVH108" s="81"/>
      <c r="QVI108" s="81"/>
      <c r="QVJ108" s="81"/>
      <c r="QVK108" s="81"/>
      <c r="QVL108" s="81"/>
      <c r="QVM108" s="81"/>
      <c r="QVN108" s="81"/>
      <c r="QVO108" s="81"/>
      <c r="QVP108" s="81"/>
      <c r="QVQ108" s="81"/>
      <c r="QVR108" s="81"/>
      <c r="QVS108" s="81"/>
      <c r="QVT108" s="81"/>
      <c r="QVU108" s="81"/>
      <c r="QVV108" s="81"/>
      <c r="QVW108" s="81"/>
      <c r="QVX108" s="81"/>
      <c r="QVY108" s="81"/>
      <c r="QVZ108" s="81"/>
      <c r="QWA108" s="81"/>
      <c r="QWB108" s="81"/>
      <c r="QWC108" s="81"/>
      <c r="QWD108" s="81"/>
      <c r="QWE108" s="81"/>
      <c r="QWF108" s="81"/>
      <c r="QWG108" s="81"/>
      <c r="QWH108" s="81"/>
      <c r="QWI108" s="81"/>
      <c r="QWJ108" s="81"/>
      <c r="QWK108" s="81"/>
      <c r="QWL108" s="81"/>
      <c r="QWM108" s="81"/>
      <c r="QWN108" s="81"/>
      <c r="QWO108" s="81"/>
      <c r="QWP108" s="81"/>
      <c r="QWQ108" s="81"/>
      <c r="QWR108" s="81"/>
      <c r="QWS108" s="81"/>
      <c r="QWT108" s="81"/>
      <c r="QWU108" s="81"/>
      <c r="QWV108" s="81"/>
      <c r="QWW108" s="81"/>
      <c r="QWX108" s="81"/>
      <c r="QWY108" s="81"/>
      <c r="QWZ108" s="81"/>
      <c r="QXA108" s="81"/>
      <c r="QXB108" s="81"/>
      <c r="QXC108" s="81"/>
      <c r="QXD108" s="81"/>
      <c r="QXE108" s="81"/>
      <c r="QXF108" s="81"/>
      <c r="QXG108" s="81"/>
      <c r="QXH108" s="81"/>
      <c r="QXI108" s="81"/>
      <c r="QXJ108" s="81"/>
      <c r="QXK108" s="81"/>
      <c r="QXL108" s="81"/>
      <c r="QXM108" s="81"/>
      <c r="QXN108" s="81"/>
      <c r="QXO108" s="81"/>
      <c r="QXP108" s="81"/>
      <c r="QXQ108" s="81"/>
      <c r="QXR108" s="81"/>
      <c r="QXS108" s="81"/>
      <c r="QXT108" s="81"/>
      <c r="QXU108" s="81"/>
      <c r="QXV108" s="81"/>
      <c r="QXW108" s="81"/>
      <c r="QXX108" s="81"/>
      <c r="QXY108" s="81"/>
      <c r="QXZ108" s="81"/>
      <c r="QYA108" s="81"/>
      <c r="QYB108" s="81"/>
      <c r="QYC108" s="81"/>
      <c r="QYD108" s="81"/>
      <c r="QYE108" s="81"/>
      <c r="QYF108" s="81"/>
      <c r="QYG108" s="81"/>
      <c r="QYH108" s="81"/>
      <c r="QYI108" s="81"/>
      <c r="QYJ108" s="81"/>
      <c r="QYK108" s="81"/>
      <c r="QYL108" s="81"/>
      <c r="QYM108" s="81"/>
      <c r="QYN108" s="81"/>
      <c r="QYO108" s="81"/>
      <c r="QYP108" s="81"/>
      <c r="QYQ108" s="81"/>
      <c r="QYR108" s="81"/>
      <c r="QYS108" s="81"/>
      <c r="QYT108" s="81"/>
      <c r="QYU108" s="81"/>
      <c r="QYV108" s="81"/>
      <c r="QYW108" s="81"/>
      <c r="QYX108" s="81"/>
      <c r="QYY108" s="81"/>
      <c r="QYZ108" s="81"/>
      <c r="QZA108" s="81"/>
      <c r="QZB108" s="81"/>
      <c r="QZC108" s="81"/>
      <c r="QZD108" s="81"/>
      <c r="QZE108" s="81"/>
      <c r="QZF108" s="81"/>
      <c r="QZG108" s="81"/>
      <c r="QZH108" s="81"/>
      <c r="QZI108" s="81"/>
      <c r="QZJ108" s="81"/>
      <c r="QZK108" s="81"/>
      <c r="QZL108" s="81"/>
      <c r="QZM108" s="81"/>
      <c r="QZN108" s="81"/>
      <c r="QZO108" s="81"/>
      <c r="QZP108" s="81"/>
      <c r="QZQ108" s="81"/>
      <c r="QZR108" s="81"/>
      <c r="QZS108" s="81"/>
      <c r="QZT108" s="81"/>
      <c r="QZU108" s="81"/>
      <c r="QZV108" s="81"/>
      <c r="QZW108" s="81"/>
      <c r="QZX108" s="81"/>
      <c r="QZY108" s="81"/>
      <c r="QZZ108" s="81"/>
      <c r="RAA108" s="81"/>
      <c r="RAB108" s="81"/>
      <c r="RAC108" s="81"/>
      <c r="RAD108" s="81"/>
      <c r="RAE108" s="81"/>
      <c r="RAF108" s="81"/>
      <c r="RAG108" s="81"/>
      <c r="RAH108" s="81"/>
      <c r="RAI108" s="81"/>
      <c r="RAJ108" s="81"/>
      <c r="RAK108" s="81"/>
      <c r="RAL108" s="81"/>
      <c r="RAM108" s="81"/>
      <c r="RAN108" s="81"/>
      <c r="RAO108" s="81"/>
      <c r="RAP108" s="81"/>
      <c r="RAQ108" s="81"/>
      <c r="RAR108" s="81"/>
      <c r="RAS108" s="81"/>
      <c r="RAT108" s="81"/>
      <c r="RAU108" s="81"/>
      <c r="RAV108" s="81"/>
      <c r="RAW108" s="81"/>
      <c r="RAX108" s="81"/>
      <c r="RAY108" s="81"/>
      <c r="RAZ108" s="81"/>
      <c r="RBA108" s="81"/>
      <c r="RBB108" s="81"/>
      <c r="RBC108" s="81"/>
      <c r="RBD108" s="81"/>
      <c r="RBE108" s="81"/>
      <c r="RBF108" s="81"/>
      <c r="RBG108" s="81"/>
      <c r="RBH108" s="81"/>
      <c r="RBI108" s="81"/>
      <c r="RBJ108" s="81"/>
      <c r="RBK108" s="81"/>
      <c r="RBL108" s="81"/>
      <c r="RBM108" s="81"/>
      <c r="RBN108" s="81"/>
      <c r="RBO108" s="81"/>
      <c r="RBP108" s="81"/>
      <c r="RBQ108" s="81"/>
      <c r="RBR108" s="81"/>
      <c r="RBS108" s="81"/>
      <c r="RBT108" s="81"/>
      <c r="RBU108" s="81"/>
      <c r="RBV108" s="81"/>
      <c r="RBW108" s="81"/>
      <c r="RBX108" s="81"/>
      <c r="RBY108" s="81"/>
      <c r="RBZ108" s="81"/>
      <c r="RCA108" s="81"/>
      <c r="RCB108" s="81"/>
      <c r="RCC108" s="81"/>
      <c r="RCD108" s="81"/>
      <c r="RCE108" s="81"/>
      <c r="RCF108" s="81"/>
      <c r="RCG108" s="81"/>
      <c r="RCH108" s="81"/>
      <c r="RCI108" s="81"/>
      <c r="RCJ108" s="81"/>
      <c r="RCK108" s="81"/>
      <c r="RCL108" s="81"/>
      <c r="RCM108" s="81"/>
      <c r="RCN108" s="81"/>
      <c r="RCO108" s="81"/>
      <c r="RCP108" s="81"/>
      <c r="RCQ108" s="81"/>
      <c r="RCR108" s="81"/>
      <c r="RCS108" s="81"/>
      <c r="RCT108" s="81"/>
      <c r="RCU108" s="81"/>
      <c r="RCV108" s="81"/>
      <c r="RCW108" s="81"/>
      <c r="RCX108" s="81"/>
      <c r="RCY108" s="81"/>
      <c r="RCZ108" s="81"/>
      <c r="RDA108" s="81"/>
      <c r="RDB108" s="81"/>
      <c r="RDC108" s="81"/>
      <c r="RDD108" s="81"/>
      <c r="RDE108" s="81"/>
      <c r="RDF108" s="81"/>
      <c r="RDG108" s="81"/>
      <c r="RDH108" s="81"/>
      <c r="RDI108" s="81"/>
      <c r="RDJ108" s="81"/>
      <c r="RDK108" s="81"/>
      <c r="RDL108" s="81"/>
      <c r="RDM108" s="81"/>
      <c r="RDN108" s="81"/>
      <c r="RDO108" s="81"/>
      <c r="RDP108" s="81"/>
      <c r="RDQ108" s="81"/>
      <c r="RDR108" s="81"/>
      <c r="RDS108" s="81"/>
      <c r="RDT108" s="81"/>
      <c r="RDU108" s="81"/>
      <c r="RDV108" s="81"/>
      <c r="RDW108" s="81"/>
      <c r="RDX108" s="81"/>
      <c r="RDY108" s="81"/>
      <c r="RDZ108" s="81"/>
      <c r="REA108" s="81"/>
      <c r="REB108" s="81"/>
      <c r="REC108" s="81"/>
      <c r="RED108" s="81"/>
      <c r="REE108" s="81"/>
      <c r="REF108" s="81"/>
      <c r="REG108" s="81"/>
      <c r="REH108" s="81"/>
      <c r="REI108" s="81"/>
      <c r="REJ108" s="81"/>
      <c r="REK108" s="81"/>
      <c r="REL108" s="81"/>
      <c r="REM108" s="81"/>
      <c r="REN108" s="81"/>
      <c r="REO108" s="81"/>
      <c r="REP108" s="81"/>
      <c r="REQ108" s="81"/>
      <c r="RER108" s="81"/>
      <c r="RES108" s="81"/>
      <c r="RET108" s="81"/>
      <c r="REU108" s="81"/>
      <c r="REV108" s="81"/>
      <c r="REW108" s="81"/>
      <c r="REX108" s="81"/>
      <c r="REY108" s="81"/>
      <c r="REZ108" s="81"/>
      <c r="RFA108" s="81"/>
      <c r="RFB108" s="81"/>
      <c r="RFC108" s="81"/>
      <c r="RFD108" s="81"/>
      <c r="RFE108" s="81"/>
      <c r="RFF108" s="81"/>
      <c r="RFG108" s="81"/>
      <c r="RFH108" s="81"/>
      <c r="RFI108" s="81"/>
      <c r="RFJ108" s="81"/>
      <c r="RFK108" s="81"/>
      <c r="RFL108" s="81"/>
      <c r="RFM108" s="81"/>
      <c r="RFN108" s="81"/>
      <c r="RFO108" s="81"/>
      <c r="RFP108" s="81"/>
      <c r="RFQ108" s="81"/>
      <c r="RFR108" s="81"/>
      <c r="RFS108" s="81"/>
      <c r="RFT108" s="81"/>
      <c r="RFU108" s="81"/>
      <c r="RFV108" s="81"/>
      <c r="RFW108" s="81"/>
      <c r="RFX108" s="81"/>
      <c r="RFY108" s="81"/>
      <c r="RFZ108" s="81"/>
      <c r="RGA108" s="81"/>
      <c r="RGB108" s="81"/>
      <c r="RGC108" s="81"/>
      <c r="RGD108" s="81"/>
      <c r="RGE108" s="81"/>
      <c r="RGF108" s="81"/>
      <c r="RGG108" s="81"/>
      <c r="RGH108" s="81"/>
      <c r="RGI108" s="81"/>
      <c r="RGJ108" s="81"/>
      <c r="RGK108" s="81"/>
      <c r="RGL108" s="81"/>
      <c r="RGM108" s="81"/>
      <c r="RGN108" s="81"/>
      <c r="RGO108" s="81"/>
      <c r="RGP108" s="81"/>
      <c r="RGQ108" s="81"/>
      <c r="RGR108" s="81"/>
      <c r="RGS108" s="81"/>
      <c r="RGT108" s="81"/>
      <c r="RGU108" s="81"/>
      <c r="RGV108" s="81"/>
      <c r="RGW108" s="81"/>
      <c r="RGX108" s="81"/>
      <c r="RGY108" s="81"/>
      <c r="RGZ108" s="81"/>
      <c r="RHA108" s="81"/>
      <c r="RHB108" s="81"/>
      <c r="RHC108" s="81"/>
      <c r="RHD108" s="81"/>
      <c r="RHE108" s="81"/>
      <c r="RHF108" s="81"/>
      <c r="RHG108" s="81"/>
      <c r="RHH108" s="81"/>
      <c r="RHI108" s="81"/>
      <c r="RHJ108" s="81"/>
      <c r="RHK108" s="81"/>
      <c r="RHL108" s="81"/>
      <c r="RHM108" s="81"/>
      <c r="RHN108" s="81"/>
      <c r="RHO108" s="81"/>
      <c r="RHP108" s="81"/>
      <c r="RHQ108" s="81"/>
      <c r="RHR108" s="81"/>
      <c r="RHS108" s="81"/>
      <c r="RHT108" s="81"/>
      <c r="RHU108" s="81"/>
      <c r="RHV108" s="81"/>
      <c r="RHW108" s="81"/>
      <c r="RHX108" s="81"/>
      <c r="RHY108" s="81"/>
      <c r="RHZ108" s="81"/>
      <c r="RIA108" s="81"/>
      <c r="RIB108" s="81"/>
      <c r="RIC108" s="81"/>
      <c r="RID108" s="81"/>
      <c r="RIE108" s="81"/>
      <c r="RIF108" s="81"/>
      <c r="RIG108" s="81"/>
      <c r="RIH108" s="81"/>
      <c r="RII108" s="81"/>
      <c r="RIJ108" s="81"/>
      <c r="RIK108" s="81"/>
      <c r="RIL108" s="81"/>
      <c r="RIM108" s="81"/>
      <c r="RIN108" s="81"/>
      <c r="RIO108" s="81"/>
      <c r="RIP108" s="81"/>
      <c r="RIQ108" s="81"/>
      <c r="RIR108" s="81"/>
      <c r="RIS108" s="81"/>
      <c r="RIT108" s="81"/>
      <c r="RIU108" s="81"/>
      <c r="RIV108" s="81"/>
      <c r="RIW108" s="81"/>
      <c r="RIX108" s="81"/>
      <c r="RIY108" s="81"/>
      <c r="RIZ108" s="81"/>
      <c r="RJA108" s="81"/>
      <c r="RJB108" s="81"/>
      <c r="RJC108" s="81"/>
      <c r="RJD108" s="81"/>
      <c r="RJE108" s="81"/>
      <c r="RJF108" s="81"/>
      <c r="RJG108" s="81"/>
      <c r="RJH108" s="81"/>
      <c r="RJI108" s="81"/>
      <c r="RJJ108" s="81"/>
      <c r="RJK108" s="81"/>
      <c r="RJL108" s="81"/>
      <c r="RJM108" s="81"/>
      <c r="RJN108" s="81"/>
      <c r="RJO108" s="81"/>
      <c r="RJP108" s="81"/>
      <c r="RJQ108" s="81"/>
      <c r="RJR108" s="81"/>
      <c r="RJS108" s="81"/>
      <c r="RJT108" s="81"/>
      <c r="RJU108" s="81"/>
      <c r="RJV108" s="81"/>
      <c r="RJW108" s="81"/>
      <c r="RJX108" s="81"/>
      <c r="RJY108" s="81"/>
      <c r="RJZ108" s="81"/>
      <c r="RKA108" s="81"/>
      <c r="RKB108" s="81"/>
      <c r="RKC108" s="81"/>
      <c r="RKD108" s="81"/>
      <c r="RKE108" s="81"/>
      <c r="RKF108" s="81"/>
      <c r="RKG108" s="81"/>
      <c r="RKH108" s="81"/>
      <c r="RKI108" s="81"/>
      <c r="RKJ108" s="81"/>
      <c r="RKK108" s="81"/>
      <c r="RKL108" s="81"/>
      <c r="RKM108" s="81"/>
      <c r="RKN108" s="81"/>
      <c r="RKO108" s="81"/>
      <c r="RKP108" s="81"/>
      <c r="RKQ108" s="81"/>
      <c r="RKR108" s="81"/>
      <c r="RKS108" s="81"/>
      <c r="RKT108" s="81"/>
      <c r="RKU108" s="81"/>
      <c r="RKV108" s="81"/>
      <c r="RKW108" s="81"/>
      <c r="RKX108" s="81"/>
      <c r="RKY108" s="81"/>
      <c r="RKZ108" s="81"/>
      <c r="RLA108" s="81"/>
      <c r="RLB108" s="81"/>
      <c r="RLC108" s="81"/>
      <c r="RLD108" s="81"/>
      <c r="RLE108" s="81"/>
      <c r="RLF108" s="81"/>
      <c r="RLG108" s="81"/>
      <c r="RLH108" s="81"/>
      <c r="RLI108" s="81"/>
      <c r="RLJ108" s="81"/>
      <c r="RLK108" s="81"/>
      <c r="RLL108" s="81"/>
      <c r="RLM108" s="81"/>
      <c r="RLN108" s="81"/>
      <c r="RLO108" s="81"/>
      <c r="RLP108" s="81"/>
      <c r="RLQ108" s="81"/>
      <c r="RLR108" s="81"/>
      <c r="RLS108" s="81"/>
      <c r="RLT108" s="81"/>
      <c r="RLU108" s="81"/>
      <c r="RLV108" s="81"/>
      <c r="RLW108" s="81"/>
      <c r="RLX108" s="81"/>
      <c r="RLY108" s="81"/>
      <c r="RLZ108" s="81"/>
      <c r="RMA108" s="81"/>
      <c r="RMB108" s="81"/>
      <c r="RMC108" s="81"/>
      <c r="RMD108" s="81"/>
      <c r="RME108" s="81"/>
      <c r="RMF108" s="81"/>
      <c r="RMG108" s="81"/>
      <c r="RMH108" s="81"/>
      <c r="RMI108" s="81"/>
      <c r="RMJ108" s="81"/>
      <c r="RMK108" s="81"/>
      <c r="RML108" s="81"/>
      <c r="RMM108" s="81"/>
      <c r="RMN108" s="81"/>
      <c r="RMO108" s="81"/>
      <c r="RMP108" s="81"/>
      <c r="RMQ108" s="81"/>
      <c r="RMR108" s="81"/>
      <c r="RMS108" s="81"/>
      <c r="RMT108" s="81"/>
      <c r="RMU108" s="81"/>
      <c r="RMV108" s="81"/>
      <c r="RMW108" s="81"/>
      <c r="RMX108" s="81"/>
      <c r="RMY108" s="81"/>
      <c r="RMZ108" s="81"/>
      <c r="RNA108" s="81"/>
      <c r="RNB108" s="81"/>
      <c r="RNC108" s="81"/>
      <c r="RND108" s="81"/>
      <c r="RNE108" s="81"/>
      <c r="RNF108" s="81"/>
      <c r="RNG108" s="81"/>
      <c r="RNH108" s="81"/>
      <c r="RNI108" s="81"/>
      <c r="RNJ108" s="81"/>
      <c r="RNK108" s="81"/>
      <c r="RNL108" s="81"/>
      <c r="RNM108" s="81"/>
      <c r="RNN108" s="81"/>
      <c r="RNO108" s="81"/>
      <c r="RNP108" s="81"/>
      <c r="RNQ108" s="81"/>
      <c r="RNR108" s="81"/>
      <c r="RNS108" s="81"/>
      <c r="RNT108" s="81"/>
      <c r="RNU108" s="81"/>
      <c r="RNV108" s="81"/>
      <c r="RNW108" s="81"/>
      <c r="RNX108" s="81"/>
      <c r="RNY108" s="81"/>
      <c r="RNZ108" s="81"/>
      <c r="ROA108" s="81"/>
      <c r="ROB108" s="81"/>
      <c r="ROC108" s="81"/>
      <c r="ROD108" s="81"/>
      <c r="ROE108" s="81"/>
      <c r="ROF108" s="81"/>
      <c r="ROG108" s="81"/>
      <c r="ROH108" s="81"/>
      <c r="ROI108" s="81"/>
      <c r="ROJ108" s="81"/>
      <c r="ROK108" s="81"/>
      <c r="ROL108" s="81"/>
      <c r="ROM108" s="81"/>
      <c r="RON108" s="81"/>
      <c r="ROO108" s="81"/>
      <c r="ROP108" s="81"/>
      <c r="ROQ108" s="81"/>
      <c r="ROR108" s="81"/>
      <c r="ROS108" s="81"/>
      <c r="ROT108" s="81"/>
      <c r="ROU108" s="81"/>
      <c r="ROV108" s="81"/>
      <c r="ROW108" s="81"/>
      <c r="ROX108" s="81"/>
      <c r="ROY108" s="81"/>
      <c r="ROZ108" s="81"/>
      <c r="RPA108" s="81"/>
      <c r="RPB108" s="81"/>
      <c r="RPC108" s="81"/>
      <c r="RPD108" s="81"/>
      <c r="RPE108" s="81"/>
      <c r="RPF108" s="81"/>
      <c r="RPG108" s="81"/>
      <c r="RPH108" s="81"/>
      <c r="RPI108" s="81"/>
      <c r="RPJ108" s="81"/>
      <c r="RPK108" s="81"/>
      <c r="RPL108" s="81"/>
      <c r="RPM108" s="81"/>
      <c r="RPN108" s="81"/>
      <c r="RPO108" s="81"/>
      <c r="RPP108" s="81"/>
      <c r="RPQ108" s="81"/>
      <c r="RPR108" s="81"/>
      <c r="RPS108" s="81"/>
      <c r="RPT108" s="81"/>
      <c r="RPU108" s="81"/>
      <c r="RPV108" s="81"/>
      <c r="RPW108" s="81"/>
      <c r="RPX108" s="81"/>
      <c r="RPY108" s="81"/>
      <c r="RPZ108" s="81"/>
      <c r="RQA108" s="81"/>
      <c r="RQB108" s="81"/>
      <c r="RQC108" s="81"/>
      <c r="RQD108" s="81"/>
      <c r="RQE108" s="81"/>
      <c r="RQF108" s="81"/>
      <c r="RQG108" s="81"/>
      <c r="RQH108" s="81"/>
      <c r="RQI108" s="81"/>
      <c r="RQJ108" s="81"/>
      <c r="RQK108" s="81"/>
      <c r="RQL108" s="81"/>
      <c r="RQM108" s="81"/>
      <c r="RQN108" s="81"/>
      <c r="RQO108" s="81"/>
      <c r="RQP108" s="81"/>
      <c r="RQQ108" s="81"/>
      <c r="RQR108" s="81"/>
      <c r="RQS108" s="81"/>
      <c r="RQT108" s="81"/>
      <c r="RQU108" s="81"/>
      <c r="RQV108" s="81"/>
      <c r="RQW108" s="81"/>
      <c r="RQX108" s="81"/>
      <c r="RQY108" s="81"/>
      <c r="RQZ108" s="81"/>
      <c r="RRA108" s="81"/>
      <c r="RRB108" s="81"/>
      <c r="RRC108" s="81"/>
      <c r="RRD108" s="81"/>
      <c r="RRE108" s="81"/>
      <c r="RRF108" s="81"/>
      <c r="RRG108" s="81"/>
      <c r="RRH108" s="81"/>
      <c r="RRI108" s="81"/>
      <c r="RRJ108" s="81"/>
      <c r="RRK108" s="81"/>
      <c r="RRL108" s="81"/>
      <c r="RRM108" s="81"/>
      <c r="RRN108" s="81"/>
      <c r="RRO108" s="81"/>
      <c r="RRP108" s="81"/>
      <c r="RRQ108" s="81"/>
      <c r="RRR108" s="81"/>
      <c r="RRS108" s="81"/>
      <c r="RRT108" s="81"/>
      <c r="RRU108" s="81"/>
      <c r="RRV108" s="81"/>
      <c r="RRW108" s="81"/>
      <c r="RRX108" s="81"/>
      <c r="RRY108" s="81"/>
      <c r="RRZ108" s="81"/>
      <c r="RSA108" s="81"/>
      <c r="RSB108" s="81"/>
      <c r="RSC108" s="81"/>
      <c r="RSD108" s="81"/>
      <c r="RSE108" s="81"/>
      <c r="RSF108" s="81"/>
      <c r="RSG108" s="81"/>
      <c r="RSH108" s="81"/>
      <c r="RSI108" s="81"/>
      <c r="RSJ108" s="81"/>
      <c r="RSK108" s="81"/>
      <c r="RSL108" s="81"/>
      <c r="RSM108" s="81"/>
      <c r="RSN108" s="81"/>
      <c r="RSO108" s="81"/>
      <c r="RSP108" s="81"/>
      <c r="RSQ108" s="81"/>
      <c r="RSR108" s="81"/>
      <c r="RSS108" s="81"/>
      <c r="RST108" s="81"/>
      <c r="RSU108" s="81"/>
      <c r="RSV108" s="81"/>
      <c r="RSW108" s="81"/>
      <c r="RSX108" s="81"/>
      <c r="RSY108" s="81"/>
      <c r="RSZ108" s="81"/>
      <c r="RTA108" s="81"/>
      <c r="RTB108" s="81"/>
      <c r="RTC108" s="81"/>
      <c r="RTD108" s="81"/>
      <c r="RTE108" s="81"/>
      <c r="RTF108" s="81"/>
      <c r="RTG108" s="81"/>
      <c r="RTH108" s="81"/>
      <c r="RTI108" s="81"/>
      <c r="RTJ108" s="81"/>
      <c r="RTK108" s="81"/>
      <c r="RTL108" s="81"/>
      <c r="RTM108" s="81"/>
      <c r="RTN108" s="81"/>
      <c r="RTO108" s="81"/>
      <c r="RTP108" s="81"/>
      <c r="RTQ108" s="81"/>
      <c r="RTR108" s="81"/>
      <c r="RTS108" s="81"/>
      <c r="RTT108" s="81"/>
      <c r="RTU108" s="81"/>
      <c r="RTV108" s="81"/>
      <c r="RTW108" s="81"/>
      <c r="RTX108" s="81"/>
      <c r="RTY108" s="81"/>
      <c r="RTZ108" s="81"/>
      <c r="RUA108" s="81"/>
      <c r="RUB108" s="81"/>
      <c r="RUC108" s="81"/>
      <c r="RUD108" s="81"/>
      <c r="RUE108" s="81"/>
      <c r="RUF108" s="81"/>
      <c r="RUG108" s="81"/>
      <c r="RUH108" s="81"/>
      <c r="RUI108" s="81"/>
      <c r="RUJ108" s="81"/>
      <c r="RUK108" s="81"/>
      <c r="RUL108" s="81"/>
      <c r="RUM108" s="81"/>
      <c r="RUN108" s="81"/>
      <c r="RUO108" s="81"/>
      <c r="RUP108" s="81"/>
      <c r="RUQ108" s="81"/>
      <c r="RUR108" s="81"/>
      <c r="RUS108" s="81"/>
      <c r="RUT108" s="81"/>
      <c r="RUU108" s="81"/>
      <c r="RUV108" s="81"/>
      <c r="RUW108" s="81"/>
      <c r="RUX108" s="81"/>
      <c r="RUY108" s="81"/>
      <c r="RUZ108" s="81"/>
      <c r="RVA108" s="81"/>
      <c r="RVB108" s="81"/>
      <c r="RVC108" s="81"/>
      <c r="RVD108" s="81"/>
      <c r="RVE108" s="81"/>
      <c r="RVF108" s="81"/>
      <c r="RVG108" s="81"/>
      <c r="RVH108" s="81"/>
      <c r="RVI108" s="81"/>
      <c r="RVJ108" s="81"/>
      <c r="RVK108" s="81"/>
      <c r="RVL108" s="81"/>
      <c r="RVM108" s="81"/>
      <c r="RVN108" s="81"/>
      <c r="RVO108" s="81"/>
      <c r="RVP108" s="81"/>
      <c r="RVQ108" s="81"/>
      <c r="RVR108" s="81"/>
      <c r="RVS108" s="81"/>
      <c r="RVT108" s="81"/>
      <c r="RVU108" s="81"/>
      <c r="RVV108" s="81"/>
      <c r="RVW108" s="81"/>
      <c r="RVX108" s="81"/>
      <c r="RVY108" s="81"/>
      <c r="RVZ108" s="81"/>
      <c r="RWA108" s="81"/>
      <c r="RWB108" s="81"/>
      <c r="RWC108" s="81"/>
      <c r="RWD108" s="81"/>
      <c r="RWE108" s="81"/>
      <c r="RWF108" s="81"/>
      <c r="RWG108" s="81"/>
      <c r="RWH108" s="81"/>
      <c r="RWI108" s="81"/>
      <c r="RWJ108" s="81"/>
      <c r="RWK108" s="81"/>
      <c r="RWL108" s="81"/>
      <c r="RWM108" s="81"/>
      <c r="RWN108" s="81"/>
      <c r="RWO108" s="81"/>
      <c r="RWP108" s="81"/>
      <c r="RWQ108" s="81"/>
      <c r="RWR108" s="81"/>
      <c r="RWS108" s="81"/>
      <c r="RWT108" s="81"/>
      <c r="RWU108" s="81"/>
      <c r="RWV108" s="81"/>
      <c r="RWW108" s="81"/>
      <c r="RWX108" s="81"/>
      <c r="RWY108" s="81"/>
      <c r="RWZ108" s="81"/>
      <c r="RXA108" s="81"/>
      <c r="RXB108" s="81"/>
      <c r="RXC108" s="81"/>
      <c r="RXD108" s="81"/>
      <c r="RXE108" s="81"/>
      <c r="RXF108" s="81"/>
      <c r="RXG108" s="81"/>
      <c r="RXH108" s="81"/>
      <c r="RXI108" s="81"/>
      <c r="RXJ108" s="81"/>
      <c r="RXK108" s="81"/>
      <c r="RXL108" s="81"/>
      <c r="RXM108" s="81"/>
      <c r="RXN108" s="81"/>
      <c r="RXO108" s="81"/>
      <c r="RXP108" s="81"/>
      <c r="RXQ108" s="81"/>
      <c r="RXR108" s="81"/>
      <c r="RXS108" s="81"/>
      <c r="RXT108" s="81"/>
      <c r="RXU108" s="81"/>
      <c r="RXV108" s="81"/>
      <c r="RXW108" s="81"/>
      <c r="RXX108" s="81"/>
      <c r="RXY108" s="81"/>
      <c r="RXZ108" s="81"/>
      <c r="RYA108" s="81"/>
      <c r="RYB108" s="81"/>
      <c r="RYC108" s="81"/>
      <c r="RYD108" s="81"/>
      <c r="RYE108" s="81"/>
      <c r="RYF108" s="81"/>
      <c r="RYG108" s="81"/>
      <c r="RYH108" s="81"/>
      <c r="RYI108" s="81"/>
      <c r="RYJ108" s="81"/>
      <c r="RYK108" s="81"/>
      <c r="RYL108" s="81"/>
      <c r="RYM108" s="81"/>
      <c r="RYN108" s="81"/>
      <c r="RYO108" s="81"/>
      <c r="RYP108" s="81"/>
      <c r="RYQ108" s="81"/>
      <c r="RYR108" s="81"/>
      <c r="RYS108" s="81"/>
      <c r="RYT108" s="81"/>
      <c r="RYU108" s="81"/>
      <c r="RYV108" s="81"/>
      <c r="RYW108" s="81"/>
      <c r="RYX108" s="81"/>
      <c r="RYY108" s="81"/>
      <c r="RYZ108" s="81"/>
      <c r="RZA108" s="81"/>
      <c r="RZB108" s="81"/>
      <c r="RZC108" s="81"/>
      <c r="RZD108" s="81"/>
      <c r="RZE108" s="81"/>
      <c r="RZF108" s="81"/>
      <c r="RZG108" s="81"/>
      <c r="RZH108" s="81"/>
      <c r="RZI108" s="81"/>
      <c r="RZJ108" s="81"/>
      <c r="RZK108" s="81"/>
      <c r="RZL108" s="81"/>
      <c r="RZM108" s="81"/>
      <c r="RZN108" s="81"/>
      <c r="RZO108" s="81"/>
      <c r="RZP108" s="81"/>
      <c r="RZQ108" s="81"/>
      <c r="RZR108" s="81"/>
      <c r="RZS108" s="81"/>
      <c r="RZT108" s="81"/>
      <c r="RZU108" s="81"/>
      <c r="RZV108" s="81"/>
      <c r="RZW108" s="81"/>
      <c r="RZX108" s="81"/>
      <c r="RZY108" s="81"/>
      <c r="RZZ108" s="81"/>
      <c r="SAA108" s="81"/>
      <c r="SAB108" s="81"/>
      <c r="SAC108" s="81"/>
      <c r="SAD108" s="81"/>
      <c r="SAE108" s="81"/>
      <c r="SAF108" s="81"/>
      <c r="SAG108" s="81"/>
      <c r="SAH108" s="81"/>
      <c r="SAI108" s="81"/>
      <c r="SAJ108" s="81"/>
      <c r="SAK108" s="81"/>
      <c r="SAL108" s="81"/>
      <c r="SAM108" s="81"/>
      <c r="SAN108" s="81"/>
      <c r="SAO108" s="81"/>
      <c r="SAP108" s="81"/>
      <c r="SAQ108" s="81"/>
      <c r="SAR108" s="81"/>
      <c r="SAS108" s="81"/>
      <c r="SAT108" s="81"/>
      <c r="SAU108" s="81"/>
      <c r="SAV108" s="81"/>
      <c r="SAW108" s="81"/>
      <c r="SAX108" s="81"/>
      <c r="SAY108" s="81"/>
      <c r="SAZ108" s="81"/>
      <c r="SBA108" s="81"/>
      <c r="SBB108" s="81"/>
      <c r="SBC108" s="81"/>
      <c r="SBD108" s="81"/>
      <c r="SBE108" s="81"/>
      <c r="SBF108" s="81"/>
      <c r="SBG108" s="81"/>
      <c r="SBH108" s="81"/>
      <c r="SBI108" s="81"/>
      <c r="SBJ108" s="81"/>
      <c r="SBK108" s="81"/>
      <c r="SBL108" s="81"/>
      <c r="SBM108" s="81"/>
      <c r="SBN108" s="81"/>
      <c r="SBO108" s="81"/>
      <c r="SBP108" s="81"/>
      <c r="SBQ108" s="81"/>
      <c r="SBR108" s="81"/>
      <c r="SBS108" s="81"/>
      <c r="SBT108" s="81"/>
      <c r="SBU108" s="81"/>
      <c r="SBV108" s="81"/>
      <c r="SBW108" s="81"/>
      <c r="SBX108" s="81"/>
      <c r="SBY108" s="81"/>
      <c r="SBZ108" s="81"/>
      <c r="SCA108" s="81"/>
      <c r="SCB108" s="81"/>
      <c r="SCC108" s="81"/>
      <c r="SCD108" s="81"/>
      <c r="SCE108" s="81"/>
      <c r="SCF108" s="81"/>
      <c r="SCG108" s="81"/>
      <c r="SCH108" s="81"/>
      <c r="SCI108" s="81"/>
      <c r="SCJ108" s="81"/>
      <c r="SCK108" s="81"/>
      <c r="SCL108" s="81"/>
      <c r="SCM108" s="81"/>
      <c r="SCN108" s="81"/>
      <c r="SCO108" s="81"/>
      <c r="SCP108" s="81"/>
      <c r="SCQ108" s="81"/>
      <c r="SCR108" s="81"/>
      <c r="SCS108" s="81"/>
      <c r="SCT108" s="81"/>
      <c r="SCU108" s="81"/>
      <c r="SCV108" s="81"/>
      <c r="SCW108" s="81"/>
      <c r="SCX108" s="81"/>
      <c r="SCY108" s="81"/>
      <c r="SCZ108" s="81"/>
      <c r="SDA108" s="81"/>
      <c r="SDB108" s="81"/>
      <c r="SDC108" s="81"/>
      <c r="SDD108" s="81"/>
      <c r="SDE108" s="81"/>
      <c r="SDF108" s="81"/>
      <c r="SDG108" s="81"/>
      <c r="SDH108" s="81"/>
      <c r="SDI108" s="81"/>
      <c r="SDJ108" s="81"/>
      <c r="SDK108" s="81"/>
      <c r="SDL108" s="81"/>
      <c r="SDM108" s="81"/>
      <c r="SDN108" s="81"/>
      <c r="SDO108" s="81"/>
      <c r="SDP108" s="81"/>
      <c r="SDQ108" s="81"/>
      <c r="SDR108" s="81"/>
      <c r="SDS108" s="81"/>
      <c r="SDT108" s="81"/>
      <c r="SDU108" s="81"/>
      <c r="SDV108" s="81"/>
      <c r="SDW108" s="81"/>
      <c r="SDX108" s="81"/>
      <c r="SDY108" s="81"/>
      <c r="SDZ108" s="81"/>
      <c r="SEA108" s="81"/>
      <c r="SEB108" s="81"/>
      <c r="SEC108" s="81"/>
      <c r="SED108" s="81"/>
      <c r="SEE108" s="81"/>
      <c r="SEF108" s="81"/>
      <c r="SEG108" s="81"/>
      <c r="SEH108" s="81"/>
      <c r="SEI108" s="81"/>
      <c r="SEJ108" s="81"/>
      <c r="SEK108" s="81"/>
      <c r="SEL108" s="81"/>
      <c r="SEM108" s="81"/>
      <c r="SEN108" s="81"/>
      <c r="SEO108" s="81"/>
      <c r="SEP108" s="81"/>
      <c r="SEQ108" s="81"/>
      <c r="SER108" s="81"/>
      <c r="SES108" s="81"/>
      <c r="SET108" s="81"/>
      <c r="SEU108" s="81"/>
      <c r="SEV108" s="81"/>
      <c r="SEW108" s="81"/>
      <c r="SEX108" s="81"/>
      <c r="SEY108" s="81"/>
      <c r="SEZ108" s="81"/>
      <c r="SFA108" s="81"/>
      <c r="SFB108" s="81"/>
      <c r="SFC108" s="81"/>
      <c r="SFD108" s="81"/>
      <c r="SFE108" s="81"/>
      <c r="SFF108" s="81"/>
      <c r="SFG108" s="81"/>
      <c r="SFH108" s="81"/>
      <c r="SFI108" s="81"/>
      <c r="SFJ108" s="81"/>
      <c r="SFK108" s="81"/>
      <c r="SFL108" s="81"/>
      <c r="SFM108" s="81"/>
      <c r="SFN108" s="81"/>
      <c r="SFO108" s="81"/>
      <c r="SFP108" s="81"/>
      <c r="SFQ108" s="81"/>
      <c r="SFR108" s="81"/>
      <c r="SFS108" s="81"/>
      <c r="SFT108" s="81"/>
      <c r="SFU108" s="81"/>
      <c r="SFV108" s="81"/>
      <c r="SFW108" s="81"/>
      <c r="SFX108" s="81"/>
      <c r="SFY108" s="81"/>
      <c r="SFZ108" s="81"/>
      <c r="SGA108" s="81"/>
      <c r="SGB108" s="81"/>
      <c r="SGC108" s="81"/>
      <c r="SGD108" s="81"/>
      <c r="SGE108" s="81"/>
      <c r="SGF108" s="81"/>
      <c r="SGG108" s="81"/>
      <c r="SGH108" s="81"/>
      <c r="SGI108" s="81"/>
      <c r="SGJ108" s="81"/>
      <c r="SGK108" s="81"/>
      <c r="SGL108" s="81"/>
      <c r="SGM108" s="81"/>
      <c r="SGN108" s="81"/>
      <c r="SGO108" s="81"/>
      <c r="SGP108" s="81"/>
      <c r="SGQ108" s="81"/>
      <c r="SGR108" s="81"/>
      <c r="SGS108" s="81"/>
      <c r="SGT108" s="81"/>
      <c r="SGU108" s="81"/>
      <c r="SGV108" s="81"/>
      <c r="SGW108" s="81"/>
      <c r="SGX108" s="81"/>
      <c r="SGY108" s="81"/>
      <c r="SGZ108" s="81"/>
      <c r="SHA108" s="81"/>
      <c r="SHB108" s="81"/>
      <c r="SHC108" s="81"/>
      <c r="SHD108" s="81"/>
      <c r="SHE108" s="81"/>
      <c r="SHF108" s="81"/>
      <c r="SHG108" s="81"/>
      <c r="SHH108" s="81"/>
      <c r="SHI108" s="81"/>
      <c r="SHJ108" s="81"/>
      <c r="SHK108" s="81"/>
      <c r="SHL108" s="81"/>
      <c r="SHM108" s="81"/>
      <c r="SHN108" s="81"/>
      <c r="SHO108" s="81"/>
      <c r="SHP108" s="81"/>
      <c r="SHQ108" s="81"/>
      <c r="SHR108" s="81"/>
      <c r="SHS108" s="81"/>
      <c r="SHT108" s="81"/>
      <c r="SHU108" s="81"/>
      <c r="SHV108" s="81"/>
      <c r="SHW108" s="81"/>
      <c r="SHX108" s="81"/>
      <c r="SHY108" s="81"/>
      <c r="SHZ108" s="81"/>
      <c r="SIA108" s="81"/>
      <c r="SIB108" s="81"/>
      <c r="SIC108" s="81"/>
      <c r="SID108" s="81"/>
      <c r="SIE108" s="81"/>
      <c r="SIF108" s="81"/>
      <c r="SIG108" s="81"/>
      <c r="SIH108" s="81"/>
      <c r="SII108" s="81"/>
      <c r="SIJ108" s="81"/>
      <c r="SIK108" s="81"/>
      <c r="SIL108" s="81"/>
      <c r="SIM108" s="81"/>
      <c r="SIN108" s="81"/>
      <c r="SIO108" s="81"/>
      <c r="SIP108" s="81"/>
      <c r="SIQ108" s="81"/>
      <c r="SIR108" s="81"/>
      <c r="SIS108" s="81"/>
      <c r="SIT108" s="81"/>
      <c r="SIU108" s="81"/>
      <c r="SIV108" s="81"/>
      <c r="SIW108" s="81"/>
      <c r="SIX108" s="81"/>
      <c r="SIY108" s="81"/>
      <c r="SIZ108" s="81"/>
      <c r="SJA108" s="81"/>
      <c r="SJB108" s="81"/>
      <c r="SJC108" s="81"/>
      <c r="SJD108" s="81"/>
      <c r="SJE108" s="81"/>
      <c r="SJF108" s="81"/>
      <c r="SJG108" s="81"/>
      <c r="SJH108" s="81"/>
      <c r="SJI108" s="81"/>
      <c r="SJJ108" s="81"/>
      <c r="SJK108" s="81"/>
      <c r="SJL108" s="81"/>
      <c r="SJM108" s="81"/>
      <c r="SJN108" s="81"/>
      <c r="SJO108" s="81"/>
      <c r="SJP108" s="81"/>
      <c r="SJQ108" s="81"/>
      <c r="SJR108" s="81"/>
      <c r="SJS108" s="81"/>
      <c r="SJT108" s="81"/>
      <c r="SJU108" s="81"/>
      <c r="SJV108" s="81"/>
      <c r="SJW108" s="81"/>
      <c r="SJX108" s="81"/>
      <c r="SJY108" s="81"/>
      <c r="SJZ108" s="81"/>
      <c r="SKA108" s="81"/>
      <c r="SKB108" s="81"/>
      <c r="SKC108" s="81"/>
      <c r="SKD108" s="81"/>
      <c r="SKE108" s="81"/>
      <c r="SKF108" s="81"/>
      <c r="SKG108" s="81"/>
      <c r="SKH108" s="81"/>
      <c r="SKI108" s="81"/>
      <c r="SKJ108" s="81"/>
      <c r="SKK108" s="81"/>
      <c r="SKL108" s="81"/>
      <c r="SKM108" s="81"/>
      <c r="SKN108" s="81"/>
      <c r="SKO108" s="81"/>
      <c r="SKP108" s="81"/>
      <c r="SKQ108" s="81"/>
      <c r="SKR108" s="81"/>
      <c r="SKS108" s="81"/>
      <c r="SKT108" s="81"/>
      <c r="SKU108" s="81"/>
      <c r="SKV108" s="81"/>
      <c r="SKW108" s="81"/>
      <c r="SKX108" s="81"/>
      <c r="SKY108" s="81"/>
      <c r="SKZ108" s="81"/>
      <c r="SLA108" s="81"/>
      <c r="SLB108" s="81"/>
      <c r="SLC108" s="81"/>
      <c r="SLD108" s="81"/>
      <c r="SLE108" s="81"/>
      <c r="SLF108" s="81"/>
      <c r="SLG108" s="81"/>
      <c r="SLH108" s="81"/>
      <c r="SLI108" s="81"/>
      <c r="SLJ108" s="81"/>
      <c r="SLK108" s="81"/>
      <c r="SLL108" s="81"/>
      <c r="SLM108" s="81"/>
      <c r="SLN108" s="81"/>
      <c r="SLO108" s="81"/>
      <c r="SLP108" s="81"/>
      <c r="SLQ108" s="81"/>
      <c r="SLR108" s="81"/>
      <c r="SLS108" s="81"/>
      <c r="SLT108" s="81"/>
      <c r="SLU108" s="81"/>
      <c r="SLV108" s="81"/>
      <c r="SLW108" s="81"/>
      <c r="SLX108" s="81"/>
      <c r="SLY108" s="81"/>
      <c r="SLZ108" s="81"/>
      <c r="SMA108" s="81"/>
      <c r="SMB108" s="81"/>
      <c r="SMC108" s="81"/>
      <c r="SMD108" s="81"/>
      <c r="SME108" s="81"/>
      <c r="SMF108" s="81"/>
      <c r="SMG108" s="81"/>
      <c r="SMH108" s="81"/>
      <c r="SMI108" s="81"/>
      <c r="SMJ108" s="81"/>
      <c r="SMK108" s="81"/>
      <c r="SML108" s="81"/>
      <c r="SMM108" s="81"/>
      <c r="SMN108" s="81"/>
      <c r="SMO108" s="81"/>
      <c r="SMP108" s="81"/>
      <c r="SMQ108" s="81"/>
      <c r="SMR108" s="81"/>
      <c r="SMS108" s="81"/>
      <c r="SMT108" s="81"/>
      <c r="SMU108" s="81"/>
      <c r="SMV108" s="81"/>
      <c r="SMW108" s="81"/>
      <c r="SMX108" s="81"/>
      <c r="SMY108" s="81"/>
      <c r="SMZ108" s="81"/>
      <c r="SNA108" s="81"/>
      <c r="SNB108" s="81"/>
      <c r="SNC108" s="81"/>
      <c r="SND108" s="81"/>
      <c r="SNE108" s="81"/>
      <c r="SNF108" s="81"/>
      <c r="SNG108" s="81"/>
      <c r="SNH108" s="81"/>
      <c r="SNI108" s="81"/>
      <c r="SNJ108" s="81"/>
      <c r="SNK108" s="81"/>
      <c r="SNL108" s="81"/>
      <c r="SNM108" s="81"/>
      <c r="SNN108" s="81"/>
      <c r="SNO108" s="81"/>
      <c r="SNP108" s="81"/>
      <c r="SNQ108" s="81"/>
      <c r="SNR108" s="81"/>
      <c r="SNS108" s="81"/>
      <c r="SNT108" s="81"/>
      <c r="SNU108" s="81"/>
      <c r="SNV108" s="81"/>
      <c r="SNW108" s="81"/>
      <c r="SNX108" s="81"/>
      <c r="SNY108" s="81"/>
      <c r="SNZ108" s="81"/>
      <c r="SOA108" s="81"/>
      <c r="SOB108" s="81"/>
      <c r="SOC108" s="81"/>
      <c r="SOD108" s="81"/>
      <c r="SOE108" s="81"/>
      <c r="SOF108" s="81"/>
      <c r="SOG108" s="81"/>
      <c r="SOH108" s="81"/>
      <c r="SOI108" s="81"/>
      <c r="SOJ108" s="81"/>
      <c r="SOK108" s="81"/>
      <c r="SOL108" s="81"/>
      <c r="SOM108" s="81"/>
      <c r="SON108" s="81"/>
      <c r="SOO108" s="81"/>
      <c r="SOP108" s="81"/>
      <c r="SOQ108" s="81"/>
      <c r="SOR108" s="81"/>
      <c r="SOS108" s="81"/>
      <c r="SOT108" s="81"/>
      <c r="SOU108" s="81"/>
      <c r="SOV108" s="81"/>
      <c r="SOW108" s="81"/>
      <c r="SOX108" s="81"/>
      <c r="SOY108" s="81"/>
      <c r="SOZ108" s="81"/>
      <c r="SPA108" s="81"/>
      <c r="SPB108" s="81"/>
      <c r="SPC108" s="81"/>
      <c r="SPD108" s="81"/>
      <c r="SPE108" s="81"/>
      <c r="SPF108" s="81"/>
      <c r="SPG108" s="81"/>
      <c r="SPH108" s="81"/>
      <c r="SPI108" s="81"/>
      <c r="SPJ108" s="81"/>
      <c r="SPK108" s="81"/>
      <c r="SPL108" s="81"/>
      <c r="SPM108" s="81"/>
      <c r="SPN108" s="81"/>
      <c r="SPO108" s="81"/>
      <c r="SPP108" s="81"/>
      <c r="SPQ108" s="81"/>
      <c r="SPR108" s="81"/>
      <c r="SPS108" s="81"/>
      <c r="SPT108" s="81"/>
      <c r="SPU108" s="81"/>
      <c r="SPV108" s="81"/>
      <c r="SPW108" s="81"/>
      <c r="SPX108" s="81"/>
      <c r="SPY108" s="81"/>
      <c r="SPZ108" s="81"/>
      <c r="SQA108" s="81"/>
      <c r="SQB108" s="81"/>
      <c r="SQC108" s="81"/>
      <c r="SQD108" s="81"/>
      <c r="SQE108" s="81"/>
      <c r="SQF108" s="81"/>
      <c r="SQG108" s="81"/>
      <c r="SQH108" s="81"/>
      <c r="SQI108" s="81"/>
      <c r="SQJ108" s="81"/>
      <c r="SQK108" s="81"/>
      <c r="SQL108" s="81"/>
      <c r="SQM108" s="81"/>
      <c r="SQN108" s="81"/>
      <c r="SQO108" s="81"/>
      <c r="SQP108" s="81"/>
      <c r="SQQ108" s="81"/>
      <c r="SQR108" s="81"/>
      <c r="SQS108" s="81"/>
      <c r="SQT108" s="81"/>
      <c r="SQU108" s="81"/>
      <c r="SQV108" s="81"/>
      <c r="SQW108" s="81"/>
      <c r="SQX108" s="81"/>
      <c r="SQY108" s="81"/>
      <c r="SQZ108" s="81"/>
      <c r="SRA108" s="81"/>
      <c r="SRB108" s="81"/>
      <c r="SRC108" s="81"/>
      <c r="SRD108" s="81"/>
      <c r="SRE108" s="81"/>
      <c r="SRF108" s="81"/>
      <c r="SRG108" s="81"/>
      <c r="SRH108" s="81"/>
      <c r="SRI108" s="81"/>
      <c r="SRJ108" s="81"/>
      <c r="SRK108" s="81"/>
      <c r="SRL108" s="81"/>
      <c r="SRM108" s="81"/>
      <c r="SRN108" s="81"/>
      <c r="SRO108" s="81"/>
      <c r="SRP108" s="81"/>
      <c r="SRQ108" s="81"/>
      <c r="SRR108" s="81"/>
      <c r="SRS108" s="81"/>
      <c r="SRT108" s="81"/>
      <c r="SRU108" s="81"/>
      <c r="SRV108" s="81"/>
      <c r="SRW108" s="81"/>
      <c r="SRX108" s="81"/>
      <c r="SRY108" s="81"/>
      <c r="SRZ108" s="81"/>
      <c r="SSA108" s="81"/>
      <c r="SSB108" s="81"/>
      <c r="SSC108" s="81"/>
      <c r="SSD108" s="81"/>
      <c r="SSE108" s="81"/>
      <c r="SSF108" s="81"/>
      <c r="SSG108" s="81"/>
      <c r="SSH108" s="81"/>
      <c r="SSI108" s="81"/>
      <c r="SSJ108" s="81"/>
      <c r="SSK108" s="81"/>
      <c r="SSL108" s="81"/>
      <c r="SSM108" s="81"/>
      <c r="SSN108" s="81"/>
      <c r="SSO108" s="81"/>
      <c r="SSP108" s="81"/>
      <c r="SSQ108" s="81"/>
      <c r="SSR108" s="81"/>
      <c r="SSS108" s="81"/>
      <c r="SST108" s="81"/>
      <c r="SSU108" s="81"/>
      <c r="SSV108" s="81"/>
      <c r="SSW108" s="81"/>
      <c r="SSX108" s="81"/>
      <c r="SSY108" s="81"/>
      <c r="SSZ108" s="81"/>
      <c r="STA108" s="81"/>
      <c r="STB108" s="81"/>
      <c r="STC108" s="81"/>
      <c r="STD108" s="81"/>
      <c r="STE108" s="81"/>
      <c r="STF108" s="81"/>
      <c r="STG108" s="81"/>
      <c r="STH108" s="81"/>
      <c r="STI108" s="81"/>
      <c r="STJ108" s="81"/>
      <c r="STK108" s="81"/>
      <c r="STL108" s="81"/>
      <c r="STM108" s="81"/>
      <c r="STN108" s="81"/>
      <c r="STO108" s="81"/>
      <c r="STP108" s="81"/>
      <c r="STQ108" s="81"/>
      <c r="STR108" s="81"/>
      <c r="STS108" s="81"/>
      <c r="STT108" s="81"/>
      <c r="STU108" s="81"/>
      <c r="STV108" s="81"/>
      <c r="STW108" s="81"/>
      <c r="STX108" s="81"/>
      <c r="STY108" s="81"/>
      <c r="STZ108" s="81"/>
      <c r="SUA108" s="81"/>
      <c r="SUB108" s="81"/>
      <c r="SUC108" s="81"/>
      <c r="SUD108" s="81"/>
      <c r="SUE108" s="81"/>
      <c r="SUF108" s="81"/>
      <c r="SUG108" s="81"/>
      <c r="SUH108" s="81"/>
      <c r="SUI108" s="81"/>
      <c r="SUJ108" s="81"/>
      <c r="SUK108" s="81"/>
      <c r="SUL108" s="81"/>
      <c r="SUM108" s="81"/>
      <c r="SUN108" s="81"/>
      <c r="SUO108" s="81"/>
      <c r="SUP108" s="81"/>
      <c r="SUQ108" s="81"/>
      <c r="SUR108" s="81"/>
      <c r="SUS108" s="81"/>
      <c r="SUT108" s="81"/>
      <c r="SUU108" s="81"/>
      <c r="SUV108" s="81"/>
      <c r="SUW108" s="81"/>
      <c r="SUX108" s="81"/>
      <c r="SUY108" s="81"/>
      <c r="SUZ108" s="81"/>
      <c r="SVA108" s="81"/>
      <c r="SVB108" s="81"/>
      <c r="SVC108" s="81"/>
      <c r="SVD108" s="81"/>
      <c r="SVE108" s="81"/>
      <c r="SVF108" s="81"/>
      <c r="SVG108" s="81"/>
      <c r="SVH108" s="81"/>
      <c r="SVI108" s="81"/>
      <c r="SVJ108" s="81"/>
      <c r="SVK108" s="81"/>
      <c r="SVL108" s="81"/>
      <c r="SVM108" s="81"/>
      <c r="SVN108" s="81"/>
      <c r="SVO108" s="81"/>
      <c r="SVP108" s="81"/>
      <c r="SVQ108" s="81"/>
      <c r="SVR108" s="81"/>
      <c r="SVS108" s="81"/>
      <c r="SVT108" s="81"/>
      <c r="SVU108" s="81"/>
      <c r="SVV108" s="81"/>
      <c r="SVW108" s="81"/>
      <c r="SVX108" s="81"/>
      <c r="SVY108" s="81"/>
      <c r="SVZ108" s="81"/>
      <c r="SWA108" s="81"/>
      <c r="SWB108" s="81"/>
      <c r="SWC108" s="81"/>
      <c r="SWD108" s="81"/>
      <c r="SWE108" s="81"/>
      <c r="SWF108" s="81"/>
      <c r="SWG108" s="81"/>
      <c r="SWH108" s="81"/>
      <c r="SWI108" s="81"/>
      <c r="SWJ108" s="81"/>
      <c r="SWK108" s="81"/>
      <c r="SWL108" s="81"/>
      <c r="SWM108" s="81"/>
      <c r="SWN108" s="81"/>
      <c r="SWO108" s="81"/>
      <c r="SWP108" s="81"/>
      <c r="SWQ108" s="81"/>
      <c r="SWR108" s="81"/>
      <c r="SWS108" s="81"/>
      <c r="SWT108" s="81"/>
      <c r="SWU108" s="81"/>
      <c r="SWV108" s="81"/>
      <c r="SWW108" s="81"/>
      <c r="SWX108" s="81"/>
      <c r="SWY108" s="81"/>
      <c r="SWZ108" s="81"/>
      <c r="SXA108" s="81"/>
      <c r="SXB108" s="81"/>
      <c r="SXC108" s="81"/>
      <c r="SXD108" s="81"/>
      <c r="SXE108" s="81"/>
      <c r="SXF108" s="81"/>
      <c r="SXG108" s="81"/>
      <c r="SXH108" s="81"/>
      <c r="SXI108" s="81"/>
      <c r="SXJ108" s="81"/>
      <c r="SXK108" s="81"/>
      <c r="SXL108" s="81"/>
      <c r="SXM108" s="81"/>
      <c r="SXN108" s="81"/>
      <c r="SXO108" s="81"/>
      <c r="SXP108" s="81"/>
      <c r="SXQ108" s="81"/>
      <c r="SXR108" s="81"/>
      <c r="SXS108" s="81"/>
      <c r="SXT108" s="81"/>
      <c r="SXU108" s="81"/>
      <c r="SXV108" s="81"/>
      <c r="SXW108" s="81"/>
      <c r="SXX108" s="81"/>
      <c r="SXY108" s="81"/>
      <c r="SXZ108" s="81"/>
      <c r="SYA108" s="81"/>
      <c r="SYB108" s="81"/>
      <c r="SYC108" s="81"/>
      <c r="SYD108" s="81"/>
      <c r="SYE108" s="81"/>
      <c r="SYF108" s="81"/>
      <c r="SYG108" s="81"/>
      <c r="SYH108" s="81"/>
      <c r="SYI108" s="81"/>
      <c r="SYJ108" s="81"/>
      <c r="SYK108" s="81"/>
      <c r="SYL108" s="81"/>
      <c r="SYM108" s="81"/>
      <c r="SYN108" s="81"/>
      <c r="SYO108" s="81"/>
      <c r="SYP108" s="81"/>
      <c r="SYQ108" s="81"/>
      <c r="SYR108" s="81"/>
      <c r="SYS108" s="81"/>
      <c r="SYT108" s="81"/>
      <c r="SYU108" s="81"/>
      <c r="SYV108" s="81"/>
      <c r="SYW108" s="81"/>
      <c r="SYX108" s="81"/>
      <c r="SYY108" s="81"/>
      <c r="SYZ108" s="81"/>
      <c r="SZA108" s="81"/>
      <c r="SZB108" s="81"/>
      <c r="SZC108" s="81"/>
      <c r="SZD108" s="81"/>
      <c r="SZE108" s="81"/>
      <c r="SZF108" s="81"/>
      <c r="SZG108" s="81"/>
      <c r="SZH108" s="81"/>
      <c r="SZI108" s="81"/>
      <c r="SZJ108" s="81"/>
      <c r="SZK108" s="81"/>
      <c r="SZL108" s="81"/>
      <c r="SZM108" s="81"/>
      <c r="SZN108" s="81"/>
      <c r="SZO108" s="81"/>
      <c r="SZP108" s="81"/>
      <c r="SZQ108" s="81"/>
      <c r="SZR108" s="81"/>
      <c r="SZS108" s="81"/>
      <c r="SZT108" s="81"/>
      <c r="SZU108" s="81"/>
      <c r="SZV108" s="81"/>
      <c r="SZW108" s="81"/>
      <c r="SZX108" s="81"/>
      <c r="SZY108" s="81"/>
      <c r="SZZ108" s="81"/>
      <c r="TAA108" s="81"/>
      <c r="TAB108" s="81"/>
      <c r="TAC108" s="81"/>
      <c r="TAD108" s="81"/>
      <c r="TAE108" s="81"/>
      <c r="TAF108" s="81"/>
      <c r="TAG108" s="81"/>
      <c r="TAH108" s="81"/>
      <c r="TAI108" s="81"/>
      <c r="TAJ108" s="81"/>
      <c r="TAK108" s="81"/>
      <c r="TAL108" s="81"/>
      <c r="TAM108" s="81"/>
      <c r="TAN108" s="81"/>
      <c r="TAO108" s="81"/>
      <c r="TAP108" s="81"/>
      <c r="TAQ108" s="81"/>
      <c r="TAR108" s="81"/>
      <c r="TAS108" s="81"/>
      <c r="TAT108" s="81"/>
      <c r="TAU108" s="81"/>
      <c r="TAV108" s="81"/>
      <c r="TAW108" s="81"/>
      <c r="TAX108" s="81"/>
      <c r="TAY108" s="81"/>
      <c r="TAZ108" s="81"/>
      <c r="TBA108" s="81"/>
      <c r="TBB108" s="81"/>
      <c r="TBC108" s="81"/>
      <c r="TBD108" s="81"/>
      <c r="TBE108" s="81"/>
      <c r="TBF108" s="81"/>
      <c r="TBG108" s="81"/>
      <c r="TBH108" s="81"/>
      <c r="TBI108" s="81"/>
      <c r="TBJ108" s="81"/>
      <c r="TBK108" s="81"/>
      <c r="TBL108" s="81"/>
      <c r="TBM108" s="81"/>
      <c r="TBN108" s="81"/>
      <c r="TBO108" s="81"/>
      <c r="TBP108" s="81"/>
      <c r="TBQ108" s="81"/>
      <c r="TBR108" s="81"/>
      <c r="TBS108" s="81"/>
      <c r="TBT108" s="81"/>
      <c r="TBU108" s="81"/>
      <c r="TBV108" s="81"/>
      <c r="TBW108" s="81"/>
      <c r="TBX108" s="81"/>
      <c r="TBY108" s="81"/>
      <c r="TBZ108" s="81"/>
      <c r="TCA108" s="81"/>
      <c r="TCB108" s="81"/>
      <c r="TCC108" s="81"/>
      <c r="TCD108" s="81"/>
      <c r="TCE108" s="81"/>
      <c r="TCF108" s="81"/>
      <c r="TCG108" s="81"/>
      <c r="TCH108" s="81"/>
      <c r="TCI108" s="81"/>
      <c r="TCJ108" s="81"/>
      <c r="TCK108" s="81"/>
      <c r="TCL108" s="81"/>
      <c r="TCM108" s="81"/>
      <c r="TCN108" s="81"/>
      <c r="TCO108" s="81"/>
      <c r="TCP108" s="81"/>
      <c r="TCQ108" s="81"/>
      <c r="TCR108" s="81"/>
      <c r="TCS108" s="81"/>
      <c r="TCT108" s="81"/>
      <c r="TCU108" s="81"/>
      <c r="TCV108" s="81"/>
      <c r="TCW108" s="81"/>
      <c r="TCX108" s="81"/>
      <c r="TCY108" s="81"/>
      <c r="TCZ108" s="81"/>
      <c r="TDA108" s="81"/>
      <c r="TDB108" s="81"/>
      <c r="TDC108" s="81"/>
      <c r="TDD108" s="81"/>
      <c r="TDE108" s="81"/>
      <c r="TDF108" s="81"/>
      <c r="TDG108" s="81"/>
      <c r="TDH108" s="81"/>
      <c r="TDI108" s="81"/>
      <c r="TDJ108" s="81"/>
      <c r="TDK108" s="81"/>
      <c r="TDL108" s="81"/>
      <c r="TDM108" s="81"/>
      <c r="TDN108" s="81"/>
      <c r="TDO108" s="81"/>
      <c r="TDP108" s="81"/>
      <c r="TDQ108" s="81"/>
      <c r="TDR108" s="81"/>
      <c r="TDS108" s="81"/>
      <c r="TDT108" s="81"/>
      <c r="TDU108" s="81"/>
      <c r="TDV108" s="81"/>
      <c r="TDW108" s="81"/>
      <c r="TDX108" s="81"/>
      <c r="TDY108" s="81"/>
      <c r="TDZ108" s="81"/>
      <c r="TEA108" s="81"/>
      <c r="TEB108" s="81"/>
      <c r="TEC108" s="81"/>
      <c r="TED108" s="81"/>
      <c r="TEE108" s="81"/>
      <c r="TEF108" s="81"/>
      <c r="TEG108" s="81"/>
      <c r="TEH108" s="81"/>
      <c r="TEI108" s="81"/>
      <c r="TEJ108" s="81"/>
      <c r="TEK108" s="81"/>
      <c r="TEL108" s="81"/>
      <c r="TEM108" s="81"/>
      <c r="TEN108" s="81"/>
      <c r="TEO108" s="81"/>
      <c r="TEP108" s="81"/>
      <c r="TEQ108" s="81"/>
      <c r="TER108" s="81"/>
      <c r="TES108" s="81"/>
      <c r="TET108" s="81"/>
      <c r="TEU108" s="81"/>
      <c r="TEV108" s="81"/>
      <c r="TEW108" s="81"/>
      <c r="TEX108" s="81"/>
      <c r="TEY108" s="81"/>
      <c r="TEZ108" s="81"/>
      <c r="TFA108" s="81"/>
      <c r="TFB108" s="81"/>
      <c r="TFC108" s="81"/>
      <c r="TFD108" s="81"/>
      <c r="TFE108" s="81"/>
      <c r="TFF108" s="81"/>
      <c r="TFG108" s="81"/>
      <c r="TFH108" s="81"/>
      <c r="TFI108" s="81"/>
      <c r="TFJ108" s="81"/>
      <c r="TFK108" s="81"/>
      <c r="TFL108" s="81"/>
      <c r="TFM108" s="81"/>
      <c r="TFN108" s="81"/>
      <c r="TFO108" s="81"/>
      <c r="TFP108" s="81"/>
      <c r="TFQ108" s="81"/>
      <c r="TFR108" s="81"/>
      <c r="TFS108" s="81"/>
      <c r="TFT108" s="81"/>
      <c r="TFU108" s="81"/>
      <c r="TFV108" s="81"/>
      <c r="TFW108" s="81"/>
      <c r="TFX108" s="81"/>
      <c r="TFY108" s="81"/>
      <c r="TFZ108" s="81"/>
      <c r="TGA108" s="81"/>
      <c r="TGB108" s="81"/>
      <c r="TGC108" s="81"/>
      <c r="TGD108" s="81"/>
      <c r="TGE108" s="81"/>
      <c r="TGF108" s="81"/>
      <c r="TGG108" s="81"/>
      <c r="TGH108" s="81"/>
      <c r="TGI108" s="81"/>
      <c r="TGJ108" s="81"/>
      <c r="TGK108" s="81"/>
      <c r="TGL108" s="81"/>
      <c r="TGM108" s="81"/>
      <c r="TGN108" s="81"/>
      <c r="TGO108" s="81"/>
      <c r="TGP108" s="81"/>
      <c r="TGQ108" s="81"/>
      <c r="TGR108" s="81"/>
      <c r="TGS108" s="81"/>
      <c r="TGT108" s="81"/>
      <c r="TGU108" s="81"/>
      <c r="TGV108" s="81"/>
      <c r="TGW108" s="81"/>
      <c r="TGX108" s="81"/>
      <c r="TGY108" s="81"/>
      <c r="TGZ108" s="81"/>
      <c r="THA108" s="81"/>
      <c r="THB108" s="81"/>
      <c r="THC108" s="81"/>
      <c r="THD108" s="81"/>
      <c r="THE108" s="81"/>
      <c r="THF108" s="81"/>
      <c r="THG108" s="81"/>
      <c r="THH108" s="81"/>
      <c r="THI108" s="81"/>
      <c r="THJ108" s="81"/>
      <c r="THK108" s="81"/>
      <c r="THL108" s="81"/>
      <c r="THM108" s="81"/>
      <c r="THN108" s="81"/>
      <c r="THO108" s="81"/>
      <c r="THP108" s="81"/>
      <c r="THQ108" s="81"/>
      <c r="THR108" s="81"/>
      <c r="THS108" s="81"/>
      <c r="THT108" s="81"/>
      <c r="THU108" s="81"/>
      <c r="THV108" s="81"/>
      <c r="THW108" s="81"/>
      <c r="THX108" s="81"/>
      <c r="THY108" s="81"/>
      <c r="THZ108" s="81"/>
      <c r="TIA108" s="81"/>
      <c r="TIB108" s="81"/>
      <c r="TIC108" s="81"/>
      <c r="TID108" s="81"/>
      <c r="TIE108" s="81"/>
      <c r="TIF108" s="81"/>
      <c r="TIG108" s="81"/>
      <c r="TIH108" s="81"/>
      <c r="TII108" s="81"/>
      <c r="TIJ108" s="81"/>
      <c r="TIK108" s="81"/>
      <c r="TIL108" s="81"/>
      <c r="TIM108" s="81"/>
      <c r="TIN108" s="81"/>
      <c r="TIO108" s="81"/>
      <c r="TIP108" s="81"/>
      <c r="TIQ108" s="81"/>
      <c r="TIR108" s="81"/>
      <c r="TIS108" s="81"/>
      <c r="TIT108" s="81"/>
      <c r="TIU108" s="81"/>
      <c r="TIV108" s="81"/>
      <c r="TIW108" s="81"/>
      <c r="TIX108" s="81"/>
      <c r="TIY108" s="81"/>
      <c r="TIZ108" s="81"/>
      <c r="TJA108" s="81"/>
      <c r="TJB108" s="81"/>
      <c r="TJC108" s="81"/>
      <c r="TJD108" s="81"/>
      <c r="TJE108" s="81"/>
      <c r="TJF108" s="81"/>
      <c r="TJG108" s="81"/>
      <c r="TJH108" s="81"/>
      <c r="TJI108" s="81"/>
      <c r="TJJ108" s="81"/>
      <c r="TJK108" s="81"/>
      <c r="TJL108" s="81"/>
      <c r="TJM108" s="81"/>
      <c r="TJN108" s="81"/>
      <c r="TJO108" s="81"/>
      <c r="TJP108" s="81"/>
      <c r="TJQ108" s="81"/>
      <c r="TJR108" s="81"/>
      <c r="TJS108" s="81"/>
      <c r="TJT108" s="81"/>
      <c r="TJU108" s="81"/>
      <c r="TJV108" s="81"/>
      <c r="TJW108" s="81"/>
      <c r="TJX108" s="81"/>
      <c r="TJY108" s="81"/>
      <c r="TJZ108" s="81"/>
      <c r="TKA108" s="81"/>
      <c r="TKB108" s="81"/>
      <c r="TKC108" s="81"/>
      <c r="TKD108" s="81"/>
      <c r="TKE108" s="81"/>
      <c r="TKF108" s="81"/>
      <c r="TKG108" s="81"/>
      <c r="TKH108" s="81"/>
      <c r="TKI108" s="81"/>
      <c r="TKJ108" s="81"/>
      <c r="TKK108" s="81"/>
      <c r="TKL108" s="81"/>
      <c r="TKM108" s="81"/>
      <c r="TKN108" s="81"/>
      <c r="TKO108" s="81"/>
      <c r="TKP108" s="81"/>
      <c r="TKQ108" s="81"/>
      <c r="TKR108" s="81"/>
      <c r="TKS108" s="81"/>
      <c r="TKT108" s="81"/>
      <c r="TKU108" s="81"/>
      <c r="TKV108" s="81"/>
      <c r="TKW108" s="81"/>
      <c r="TKX108" s="81"/>
      <c r="TKY108" s="81"/>
      <c r="TKZ108" s="81"/>
      <c r="TLA108" s="81"/>
      <c r="TLB108" s="81"/>
      <c r="TLC108" s="81"/>
      <c r="TLD108" s="81"/>
      <c r="TLE108" s="81"/>
      <c r="TLF108" s="81"/>
      <c r="TLG108" s="81"/>
      <c r="TLH108" s="81"/>
      <c r="TLI108" s="81"/>
      <c r="TLJ108" s="81"/>
      <c r="TLK108" s="81"/>
      <c r="TLL108" s="81"/>
      <c r="TLM108" s="81"/>
      <c r="TLN108" s="81"/>
      <c r="TLO108" s="81"/>
      <c r="TLP108" s="81"/>
      <c r="TLQ108" s="81"/>
      <c r="TLR108" s="81"/>
      <c r="TLS108" s="81"/>
      <c r="TLT108" s="81"/>
      <c r="TLU108" s="81"/>
      <c r="TLV108" s="81"/>
      <c r="TLW108" s="81"/>
      <c r="TLX108" s="81"/>
      <c r="TLY108" s="81"/>
      <c r="TLZ108" s="81"/>
      <c r="TMA108" s="81"/>
      <c r="TMB108" s="81"/>
      <c r="TMC108" s="81"/>
      <c r="TMD108" s="81"/>
      <c r="TME108" s="81"/>
      <c r="TMF108" s="81"/>
      <c r="TMG108" s="81"/>
      <c r="TMH108" s="81"/>
      <c r="TMI108" s="81"/>
      <c r="TMJ108" s="81"/>
      <c r="TMK108" s="81"/>
      <c r="TML108" s="81"/>
      <c r="TMM108" s="81"/>
      <c r="TMN108" s="81"/>
      <c r="TMO108" s="81"/>
      <c r="TMP108" s="81"/>
      <c r="TMQ108" s="81"/>
      <c r="TMR108" s="81"/>
      <c r="TMS108" s="81"/>
      <c r="TMT108" s="81"/>
      <c r="TMU108" s="81"/>
      <c r="TMV108" s="81"/>
      <c r="TMW108" s="81"/>
      <c r="TMX108" s="81"/>
      <c r="TMY108" s="81"/>
      <c r="TMZ108" s="81"/>
      <c r="TNA108" s="81"/>
      <c r="TNB108" s="81"/>
      <c r="TNC108" s="81"/>
      <c r="TND108" s="81"/>
      <c r="TNE108" s="81"/>
      <c r="TNF108" s="81"/>
      <c r="TNG108" s="81"/>
      <c r="TNH108" s="81"/>
      <c r="TNI108" s="81"/>
      <c r="TNJ108" s="81"/>
      <c r="TNK108" s="81"/>
      <c r="TNL108" s="81"/>
      <c r="TNM108" s="81"/>
      <c r="TNN108" s="81"/>
      <c r="TNO108" s="81"/>
      <c r="TNP108" s="81"/>
      <c r="TNQ108" s="81"/>
      <c r="TNR108" s="81"/>
      <c r="TNS108" s="81"/>
      <c r="TNT108" s="81"/>
      <c r="TNU108" s="81"/>
      <c r="TNV108" s="81"/>
      <c r="TNW108" s="81"/>
      <c r="TNX108" s="81"/>
      <c r="TNY108" s="81"/>
      <c r="TNZ108" s="81"/>
      <c r="TOA108" s="81"/>
      <c r="TOB108" s="81"/>
      <c r="TOC108" s="81"/>
      <c r="TOD108" s="81"/>
      <c r="TOE108" s="81"/>
      <c r="TOF108" s="81"/>
      <c r="TOG108" s="81"/>
      <c r="TOH108" s="81"/>
      <c r="TOI108" s="81"/>
      <c r="TOJ108" s="81"/>
      <c r="TOK108" s="81"/>
      <c r="TOL108" s="81"/>
      <c r="TOM108" s="81"/>
      <c r="TON108" s="81"/>
      <c r="TOO108" s="81"/>
      <c r="TOP108" s="81"/>
      <c r="TOQ108" s="81"/>
      <c r="TOR108" s="81"/>
      <c r="TOS108" s="81"/>
      <c r="TOT108" s="81"/>
      <c r="TOU108" s="81"/>
      <c r="TOV108" s="81"/>
      <c r="TOW108" s="81"/>
      <c r="TOX108" s="81"/>
      <c r="TOY108" s="81"/>
      <c r="TOZ108" s="81"/>
      <c r="TPA108" s="81"/>
      <c r="TPB108" s="81"/>
      <c r="TPC108" s="81"/>
      <c r="TPD108" s="81"/>
      <c r="TPE108" s="81"/>
      <c r="TPF108" s="81"/>
      <c r="TPG108" s="81"/>
      <c r="TPH108" s="81"/>
      <c r="TPI108" s="81"/>
      <c r="TPJ108" s="81"/>
      <c r="TPK108" s="81"/>
      <c r="TPL108" s="81"/>
      <c r="TPM108" s="81"/>
      <c r="TPN108" s="81"/>
      <c r="TPO108" s="81"/>
      <c r="TPP108" s="81"/>
      <c r="TPQ108" s="81"/>
      <c r="TPR108" s="81"/>
      <c r="TPS108" s="81"/>
      <c r="TPT108" s="81"/>
      <c r="TPU108" s="81"/>
      <c r="TPV108" s="81"/>
      <c r="TPW108" s="81"/>
      <c r="TPX108" s="81"/>
      <c r="TPY108" s="81"/>
      <c r="TPZ108" s="81"/>
      <c r="TQA108" s="81"/>
      <c r="TQB108" s="81"/>
      <c r="TQC108" s="81"/>
      <c r="TQD108" s="81"/>
      <c r="TQE108" s="81"/>
      <c r="TQF108" s="81"/>
      <c r="TQG108" s="81"/>
      <c r="TQH108" s="81"/>
      <c r="TQI108" s="81"/>
      <c r="TQJ108" s="81"/>
      <c r="TQK108" s="81"/>
      <c r="TQL108" s="81"/>
      <c r="TQM108" s="81"/>
      <c r="TQN108" s="81"/>
      <c r="TQO108" s="81"/>
      <c r="TQP108" s="81"/>
      <c r="TQQ108" s="81"/>
      <c r="TQR108" s="81"/>
      <c r="TQS108" s="81"/>
      <c r="TQT108" s="81"/>
      <c r="TQU108" s="81"/>
      <c r="TQV108" s="81"/>
      <c r="TQW108" s="81"/>
      <c r="TQX108" s="81"/>
      <c r="TQY108" s="81"/>
      <c r="TQZ108" s="81"/>
      <c r="TRA108" s="81"/>
      <c r="TRB108" s="81"/>
      <c r="TRC108" s="81"/>
      <c r="TRD108" s="81"/>
      <c r="TRE108" s="81"/>
      <c r="TRF108" s="81"/>
      <c r="TRG108" s="81"/>
      <c r="TRH108" s="81"/>
      <c r="TRI108" s="81"/>
      <c r="TRJ108" s="81"/>
      <c r="TRK108" s="81"/>
      <c r="TRL108" s="81"/>
      <c r="TRM108" s="81"/>
      <c r="TRN108" s="81"/>
      <c r="TRO108" s="81"/>
      <c r="TRP108" s="81"/>
      <c r="TRQ108" s="81"/>
      <c r="TRR108" s="81"/>
      <c r="TRS108" s="81"/>
      <c r="TRT108" s="81"/>
      <c r="TRU108" s="81"/>
      <c r="TRV108" s="81"/>
      <c r="TRW108" s="81"/>
      <c r="TRX108" s="81"/>
      <c r="TRY108" s="81"/>
      <c r="TRZ108" s="81"/>
      <c r="TSA108" s="81"/>
      <c r="TSB108" s="81"/>
      <c r="TSC108" s="81"/>
      <c r="TSD108" s="81"/>
      <c r="TSE108" s="81"/>
      <c r="TSF108" s="81"/>
      <c r="TSG108" s="81"/>
      <c r="TSH108" s="81"/>
      <c r="TSI108" s="81"/>
      <c r="TSJ108" s="81"/>
      <c r="TSK108" s="81"/>
      <c r="TSL108" s="81"/>
      <c r="TSM108" s="81"/>
      <c r="TSN108" s="81"/>
      <c r="TSO108" s="81"/>
      <c r="TSP108" s="81"/>
      <c r="TSQ108" s="81"/>
      <c r="TSR108" s="81"/>
      <c r="TSS108" s="81"/>
      <c r="TST108" s="81"/>
      <c r="TSU108" s="81"/>
      <c r="TSV108" s="81"/>
      <c r="TSW108" s="81"/>
      <c r="TSX108" s="81"/>
      <c r="TSY108" s="81"/>
      <c r="TSZ108" s="81"/>
      <c r="TTA108" s="81"/>
      <c r="TTB108" s="81"/>
      <c r="TTC108" s="81"/>
      <c r="TTD108" s="81"/>
      <c r="TTE108" s="81"/>
      <c r="TTF108" s="81"/>
      <c r="TTG108" s="81"/>
      <c r="TTH108" s="81"/>
      <c r="TTI108" s="81"/>
      <c r="TTJ108" s="81"/>
      <c r="TTK108" s="81"/>
      <c r="TTL108" s="81"/>
      <c r="TTM108" s="81"/>
      <c r="TTN108" s="81"/>
      <c r="TTO108" s="81"/>
      <c r="TTP108" s="81"/>
      <c r="TTQ108" s="81"/>
      <c r="TTR108" s="81"/>
      <c r="TTS108" s="81"/>
      <c r="TTT108" s="81"/>
      <c r="TTU108" s="81"/>
      <c r="TTV108" s="81"/>
      <c r="TTW108" s="81"/>
      <c r="TTX108" s="81"/>
      <c r="TTY108" s="81"/>
      <c r="TTZ108" s="81"/>
      <c r="TUA108" s="81"/>
      <c r="TUB108" s="81"/>
      <c r="TUC108" s="81"/>
      <c r="TUD108" s="81"/>
      <c r="TUE108" s="81"/>
      <c r="TUF108" s="81"/>
      <c r="TUG108" s="81"/>
      <c r="TUH108" s="81"/>
      <c r="TUI108" s="81"/>
      <c r="TUJ108" s="81"/>
      <c r="TUK108" s="81"/>
      <c r="TUL108" s="81"/>
      <c r="TUM108" s="81"/>
      <c r="TUN108" s="81"/>
      <c r="TUO108" s="81"/>
      <c r="TUP108" s="81"/>
      <c r="TUQ108" s="81"/>
      <c r="TUR108" s="81"/>
      <c r="TUS108" s="81"/>
      <c r="TUT108" s="81"/>
      <c r="TUU108" s="81"/>
      <c r="TUV108" s="81"/>
      <c r="TUW108" s="81"/>
      <c r="TUX108" s="81"/>
      <c r="TUY108" s="81"/>
      <c r="TUZ108" s="81"/>
      <c r="TVA108" s="81"/>
      <c r="TVB108" s="81"/>
      <c r="TVC108" s="81"/>
      <c r="TVD108" s="81"/>
      <c r="TVE108" s="81"/>
      <c r="TVF108" s="81"/>
      <c r="TVG108" s="81"/>
      <c r="TVH108" s="81"/>
      <c r="TVI108" s="81"/>
      <c r="TVJ108" s="81"/>
      <c r="TVK108" s="81"/>
      <c r="TVL108" s="81"/>
      <c r="TVM108" s="81"/>
      <c r="TVN108" s="81"/>
      <c r="TVO108" s="81"/>
      <c r="TVP108" s="81"/>
      <c r="TVQ108" s="81"/>
      <c r="TVR108" s="81"/>
      <c r="TVS108" s="81"/>
      <c r="TVT108" s="81"/>
      <c r="TVU108" s="81"/>
      <c r="TVV108" s="81"/>
      <c r="TVW108" s="81"/>
      <c r="TVX108" s="81"/>
      <c r="TVY108" s="81"/>
      <c r="TVZ108" s="81"/>
      <c r="TWA108" s="81"/>
      <c r="TWB108" s="81"/>
      <c r="TWC108" s="81"/>
      <c r="TWD108" s="81"/>
      <c r="TWE108" s="81"/>
      <c r="TWF108" s="81"/>
      <c r="TWG108" s="81"/>
      <c r="TWH108" s="81"/>
      <c r="TWI108" s="81"/>
      <c r="TWJ108" s="81"/>
      <c r="TWK108" s="81"/>
      <c r="TWL108" s="81"/>
      <c r="TWM108" s="81"/>
      <c r="TWN108" s="81"/>
      <c r="TWO108" s="81"/>
      <c r="TWP108" s="81"/>
      <c r="TWQ108" s="81"/>
      <c r="TWR108" s="81"/>
      <c r="TWS108" s="81"/>
      <c r="TWT108" s="81"/>
      <c r="TWU108" s="81"/>
      <c r="TWV108" s="81"/>
      <c r="TWW108" s="81"/>
      <c r="TWX108" s="81"/>
      <c r="TWY108" s="81"/>
      <c r="TWZ108" s="81"/>
      <c r="TXA108" s="81"/>
      <c r="TXB108" s="81"/>
      <c r="TXC108" s="81"/>
      <c r="TXD108" s="81"/>
      <c r="TXE108" s="81"/>
      <c r="TXF108" s="81"/>
      <c r="TXG108" s="81"/>
      <c r="TXH108" s="81"/>
      <c r="TXI108" s="81"/>
      <c r="TXJ108" s="81"/>
      <c r="TXK108" s="81"/>
      <c r="TXL108" s="81"/>
      <c r="TXM108" s="81"/>
      <c r="TXN108" s="81"/>
      <c r="TXO108" s="81"/>
      <c r="TXP108" s="81"/>
      <c r="TXQ108" s="81"/>
      <c r="TXR108" s="81"/>
      <c r="TXS108" s="81"/>
      <c r="TXT108" s="81"/>
      <c r="TXU108" s="81"/>
      <c r="TXV108" s="81"/>
      <c r="TXW108" s="81"/>
      <c r="TXX108" s="81"/>
      <c r="TXY108" s="81"/>
      <c r="TXZ108" s="81"/>
      <c r="TYA108" s="81"/>
      <c r="TYB108" s="81"/>
      <c r="TYC108" s="81"/>
      <c r="TYD108" s="81"/>
      <c r="TYE108" s="81"/>
      <c r="TYF108" s="81"/>
      <c r="TYG108" s="81"/>
      <c r="TYH108" s="81"/>
      <c r="TYI108" s="81"/>
      <c r="TYJ108" s="81"/>
      <c r="TYK108" s="81"/>
      <c r="TYL108" s="81"/>
      <c r="TYM108" s="81"/>
      <c r="TYN108" s="81"/>
      <c r="TYO108" s="81"/>
      <c r="TYP108" s="81"/>
      <c r="TYQ108" s="81"/>
      <c r="TYR108" s="81"/>
      <c r="TYS108" s="81"/>
      <c r="TYT108" s="81"/>
      <c r="TYU108" s="81"/>
      <c r="TYV108" s="81"/>
      <c r="TYW108" s="81"/>
      <c r="TYX108" s="81"/>
      <c r="TYY108" s="81"/>
      <c r="TYZ108" s="81"/>
      <c r="TZA108" s="81"/>
      <c r="TZB108" s="81"/>
      <c r="TZC108" s="81"/>
      <c r="TZD108" s="81"/>
      <c r="TZE108" s="81"/>
      <c r="TZF108" s="81"/>
      <c r="TZG108" s="81"/>
      <c r="TZH108" s="81"/>
      <c r="TZI108" s="81"/>
      <c r="TZJ108" s="81"/>
      <c r="TZK108" s="81"/>
      <c r="TZL108" s="81"/>
      <c r="TZM108" s="81"/>
      <c r="TZN108" s="81"/>
      <c r="TZO108" s="81"/>
      <c r="TZP108" s="81"/>
      <c r="TZQ108" s="81"/>
      <c r="TZR108" s="81"/>
      <c r="TZS108" s="81"/>
      <c r="TZT108" s="81"/>
      <c r="TZU108" s="81"/>
      <c r="TZV108" s="81"/>
      <c r="TZW108" s="81"/>
      <c r="TZX108" s="81"/>
      <c r="TZY108" s="81"/>
      <c r="TZZ108" s="81"/>
      <c r="UAA108" s="81"/>
      <c r="UAB108" s="81"/>
      <c r="UAC108" s="81"/>
      <c r="UAD108" s="81"/>
      <c r="UAE108" s="81"/>
      <c r="UAF108" s="81"/>
      <c r="UAG108" s="81"/>
      <c r="UAH108" s="81"/>
      <c r="UAI108" s="81"/>
      <c r="UAJ108" s="81"/>
      <c r="UAK108" s="81"/>
      <c r="UAL108" s="81"/>
      <c r="UAM108" s="81"/>
      <c r="UAN108" s="81"/>
      <c r="UAO108" s="81"/>
      <c r="UAP108" s="81"/>
      <c r="UAQ108" s="81"/>
      <c r="UAR108" s="81"/>
      <c r="UAS108" s="81"/>
      <c r="UAT108" s="81"/>
      <c r="UAU108" s="81"/>
      <c r="UAV108" s="81"/>
      <c r="UAW108" s="81"/>
      <c r="UAX108" s="81"/>
      <c r="UAY108" s="81"/>
      <c r="UAZ108" s="81"/>
      <c r="UBA108" s="81"/>
      <c r="UBB108" s="81"/>
      <c r="UBC108" s="81"/>
      <c r="UBD108" s="81"/>
      <c r="UBE108" s="81"/>
      <c r="UBF108" s="81"/>
      <c r="UBG108" s="81"/>
      <c r="UBH108" s="81"/>
      <c r="UBI108" s="81"/>
      <c r="UBJ108" s="81"/>
      <c r="UBK108" s="81"/>
      <c r="UBL108" s="81"/>
      <c r="UBM108" s="81"/>
      <c r="UBN108" s="81"/>
      <c r="UBO108" s="81"/>
      <c r="UBP108" s="81"/>
      <c r="UBQ108" s="81"/>
      <c r="UBR108" s="81"/>
      <c r="UBS108" s="81"/>
      <c r="UBT108" s="81"/>
      <c r="UBU108" s="81"/>
      <c r="UBV108" s="81"/>
      <c r="UBW108" s="81"/>
      <c r="UBX108" s="81"/>
      <c r="UBY108" s="81"/>
      <c r="UBZ108" s="81"/>
      <c r="UCA108" s="81"/>
      <c r="UCB108" s="81"/>
      <c r="UCC108" s="81"/>
      <c r="UCD108" s="81"/>
      <c r="UCE108" s="81"/>
      <c r="UCF108" s="81"/>
      <c r="UCG108" s="81"/>
      <c r="UCH108" s="81"/>
      <c r="UCI108" s="81"/>
      <c r="UCJ108" s="81"/>
      <c r="UCK108" s="81"/>
      <c r="UCL108" s="81"/>
      <c r="UCM108" s="81"/>
      <c r="UCN108" s="81"/>
      <c r="UCO108" s="81"/>
      <c r="UCP108" s="81"/>
      <c r="UCQ108" s="81"/>
      <c r="UCR108" s="81"/>
      <c r="UCS108" s="81"/>
      <c r="UCT108" s="81"/>
      <c r="UCU108" s="81"/>
      <c r="UCV108" s="81"/>
      <c r="UCW108" s="81"/>
      <c r="UCX108" s="81"/>
      <c r="UCY108" s="81"/>
      <c r="UCZ108" s="81"/>
      <c r="UDA108" s="81"/>
      <c r="UDB108" s="81"/>
      <c r="UDC108" s="81"/>
      <c r="UDD108" s="81"/>
      <c r="UDE108" s="81"/>
      <c r="UDF108" s="81"/>
      <c r="UDG108" s="81"/>
      <c r="UDH108" s="81"/>
      <c r="UDI108" s="81"/>
      <c r="UDJ108" s="81"/>
      <c r="UDK108" s="81"/>
      <c r="UDL108" s="81"/>
      <c r="UDM108" s="81"/>
      <c r="UDN108" s="81"/>
      <c r="UDO108" s="81"/>
      <c r="UDP108" s="81"/>
      <c r="UDQ108" s="81"/>
      <c r="UDR108" s="81"/>
      <c r="UDS108" s="81"/>
      <c r="UDT108" s="81"/>
      <c r="UDU108" s="81"/>
      <c r="UDV108" s="81"/>
      <c r="UDW108" s="81"/>
      <c r="UDX108" s="81"/>
      <c r="UDY108" s="81"/>
      <c r="UDZ108" s="81"/>
      <c r="UEA108" s="81"/>
      <c r="UEB108" s="81"/>
      <c r="UEC108" s="81"/>
      <c r="UED108" s="81"/>
      <c r="UEE108" s="81"/>
      <c r="UEF108" s="81"/>
      <c r="UEG108" s="81"/>
      <c r="UEH108" s="81"/>
      <c r="UEI108" s="81"/>
      <c r="UEJ108" s="81"/>
      <c r="UEK108" s="81"/>
      <c r="UEL108" s="81"/>
      <c r="UEM108" s="81"/>
      <c r="UEN108" s="81"/>
      <c r="UEO108" s="81"/>
      <c r="UEP108" s="81"/>
      <c r="UEQ108" s="81"/>
      <c r="UER108" s="81"/>
      <c r="UES108" s="81"/>
      <c r="UET108" s="81"/>
      <c r="UEU108" s="81"/>
      <c r="UEV108" s="81"/>
      <c r="UEW108" s="81"/>
      <c r="UEX108" s="81"/>
      <c r="UEY108" s="81"/>
      <c r="UEZ108" s="81"/>
      <c r="UFA108" s="81"/>
      <c r="UFB108" s="81"/>
      <c r="UFC108" s="81"/>
      <c r="UFD108" s="81"/>
      <c r="UFE108" s="81"/>
      <c r="UFF108" s="81"/>
      <c r="UFG108" s="81"/>
      <c r="UFH108" s="81"/>
      <c r="UFI108" s="81"/>
      <c r="UFJ108" s="81"/>
      <c r="UFK108" s="81"/>
      <c r="UFL108" s="81"/>
      <c r="UFM108" s="81"/>
      <c r="UFN108" s="81"/>
      <c r="UFO108" s="81"/>
      <c r="UFP108" s="81"/>
      <c r="UFQ108" s="81"/>
      <c r="UFR108" s="81"/>
      <c r="UFS108" s="81"/>
      <c r="UFT108" s="81"/>
      <c r="UFU108" s="81"/>
      <c r="UFV108" s="81"/>
      <c r="UFW108" s="81"/>
      <c r="UFX108" s="81"/>
      <c r="UFY108" s="81"/>
      <c r="UFZ108" s="81"/>
      <c r="UGA108" s="81"/>
      <c r="UGB108" s="81"/>
      <c r="UGC108" s="81"/>
      <c r="UGD108" s="81"/>
      <c r="UGE108" s="81"/>
      <c r="UGF108" s="81"/>
      <c r="UGG108" s="81"/>
      <c r="UGH108" s="81"/>
      <c r="UGI108" s="81"/>
      <c r="UGJ108" s="81"/>
      <c r="UGK108" s="81"/>
      <c r="UGL108" s="81"/>
      <c r="UGM108" s="81"/>
      <c r="UGN108" s="81"/>
      <c r="UGO108" s="81"/>
      <c r="UGP108" s="81"/>
      <c r="UGQ108" s="81"/>
      <c r="UGR108" s="81"/>
      <c r="UGS108" s="81"/>
      <c r="UGT108" s="81"/>
      <c r="UGU108" s="81"/>
      <c r="UGV108" s="81"/>
      <c r="UGW108" s="81"/>
      <c r="UGX108" s="81"/>
      <c r="UGY108" s="81"/>
      <c r="UGZ108" s="81"/>
      <c r="UHA108" s="81"/>
      <c r="UHB108" s="81"/>
      <c r="UHC108" s="81"/>
      <c r="UHD108" s="81"/>
      <c r="UHE108" s="81"/>
      <c r="UHF108" s="81"/>
      <c r="UHG108" s="81"/>
      <c r="UHH108" s="81"/>
      <c r="UHI108" s="81"/>
      <c r="UHJ108" s="81"/>
      <c r="UHK108" s="81"/>
      <c r="UHL108" s="81"/>
      <c r="UHM108" s="81"/>
      <c r="UHN108" s="81"/>
      <c r="UHO108" s="81"/>
      <c r="UHP108" s="81"/>
      <c r="UHQ108" s="81"/>
      <c r="UHR108" s="81"/>
      <c r="UHS108" s="81"/>
      <c r="UHT108" s="81"/>
      <c r="UHU108" s="81"/>
      <c r="UHV108" s="81"/>
      <c r="UHW108" s="81"/>
      <c r="UHX108" s="81"/>
      <c r="UHY108" s="81"/>
      <c r="UHZ108" s="81"/>
      <c r="UIA108" s="81"/>
      <c r="UIB108" s="81"/>
      <c r="UIC108" s="81"/>
      <c r="UID108" s="81"/>
      <c r="UIE108" s="81"/>
      <c r="UIF108" s="81"/>
      <c r="UIG108" s="81"/>
      <c r="UIH108" s="81"/>
      <c r="UII108" s="81"/>
      <c r="UIJ108" s="81"/>
      <c r="UIK108" s="81"/>
      <c r="UIL108" s="81"/>
      <c r="UIM108" s="81"/>
      <c r="UIN108" s="81"/>
      <c r="UIO108" s="81"/>
      <c r="UIP108" s="81"/>
      <c r="UIQ108" s="81"/>
      <c r="UIR108" s="81"/>
      <c r="UIS108" s="81"/>
      <c r="UIT108" s="81"/>
      <c r="UIU108" s="81"/>
      <c r="UIV108" s="81"/>
      <c r="UIW108" s="81"/>
      <c r="UIX108" s="81"/>
      <c r="UIY108" s="81"/>
      <c r="UIZ108" s="81"/>
      <c r="UJA108" s="81"/>
      <c r="UJB108" s="81"/>
      <c r="UJC108" s="81"/>
      <c r="UJD108" s="81"/>
      <c r="UJE108" s="81"/>
      <c r="UJF108" s="81"/>
      <c r="UJG108" s="81"/>
      <c r="UJH108" s="81"/>
      <c r="UJI108" s="81"/>
      <c r="UJJ108" s="81"/>
      <c r="UJK108" s="81"/>
      <c r="UJL108" s="81"/>
      <c r="UJM108" s="81"/>
      <c r="UJN108" s="81"/>
      <c r="UJO108" s="81"/>
      <c r="UJP108" s="81"/>
      <c r="UJQ108" s="81"/>
      <c r="UJR108" s="81"/>
      <c r="UJS108" s="81"/>
      <c r="UJT108" s="81"/>
      <c r="UJU108" s="81"/>
      <c r="UJV108" s="81"/>
      <c r="UJW108" s="81"/>
      <c r="UJX108" s="81"/>
      <c r="UJY108" s="81"/>
      <c r="UJZ108" s="81"/>
      <c r="UKA108" s="81"/>
      <c r="UKB108" s="81"/>
      <c r="UKC108" s="81"/>
      <c r="UKD108" s="81"/>
      <c r="UKE108" s="81"/>
      <c r="UKF108" s="81"/>
      <c r="UKG108" s="81"/>
      <c r="UKH108" s="81"/>
      <c r="UKI108" s="81"/>
      <c r="UKJ108" s="81"/>
      <c r="UKK108" s="81"/>
      <c r="UKL108" s="81"/>
      <c r="UKM108" s="81"/>
      <c r="UKN108" s="81"/>
      <c r="UKO108" s="81"/>
      <c r="UKP108" s="81"/>
      <c r="UKQ108" s="81"/>
      <c r="UKR108" s="81"/>
      <c r="UKS108" s="81"/>
      <c r="UKT108" s="81"/>
      <c r="UKU108" s="81"/>
      <c r="UKV108" s="81"/>
      <c r="UKW108" s="81"/>
      <c r="UKX108" s="81"/>
      <c r="UKY108" s="81"/>
      <c r="UKZ108" s="81"/>
      <c r="ULA108" s="81"/>
      <c r="ULB108" s="81"/>
      <c r="ULC108" s="81"/>
      <c r="ULD108" s="81"/>
      <c r="ULE108" s="81"/>
      <c r="ULF108" s="81"/>
      <c r="ULG108" s="81"/>
      <c r="ULH108" s="81"/>
      <c r="ULI108" s="81"/>
      <c r="ULJ108" s="81"/>
      <c r="ULK108" s="81"/>
      <c r="ULL108" s="81"/>
      <c r="ULM108" s="81"/>
      <c r="ULN108" s="81"/>
      <c r="ULO108" s="81"/>
      <c r="ULP108" s="81"/>
      <c r="ULQ108" s="81"/>
      <c r="ULR108" s="81"/>
      <c r="ULS108" s="81"/>
      <c r="ULT108" s="81"/>
      <c r="ULU108" s="81"/>
      <c r="ULV108" s="81"/>
      <c r="ULW108" s="81"/>
      <c r="ULX108" s="81"/>
      <c r="ULY108" s="81"/>
      <c r="ULZ108" s="81"/>
      <c r="UMA108" s="81"/>
      <c r="UMB108" s="81"/>
      <c r="UMC108" s="81"/>
      <c r="UMD108" s="81"/>
      <c r="UME108" s="81"/>
      <c r="UMF108" s="81"/>
      <c r="UMG108" s="81"/>
      <c r="UMH108" s="81"/>
      <c r="UMI108" s="81"/>
      <c r="UMJ108" s="81"/>
      <c r="UMK108" s="81"/>
      <c r="UML108" s="81"/>
      <c r="UMM108" s="81"/>
      <c r="UMN108" s="81"/>
      <c r="UMO108" s="81"/>
      <c r="UMP108" s="81"/>
      <c r="UMQ108" s="81"/>
      <c r="UMR108" s="81"/>
      <c r="UMS108" s="81"/>
      <c r="UMT108" s="81"/>
      <c r="UMU108" s="81"/>
      <c r="UMV108" s="81"/>
      <c r="UMW108" s="81"/>
      <c r="UMX108" s="81"/>
      <c r="UMY108" s="81"/>
      <c r="UMZ108" s="81"/>
      <c r="UNA108" s="81"/>
      <c r="UNB108" s="81"/>
      <c r="UNC108" s="81"/>
      <c r="UND108" s="81"/>
      <c r="UNE108" s="81"/>
      <c r="UNF108" s="81"/>
      <c r="UNG108" s="81"/>
      <c r="UNH108" s="81"/>
      <c r="UNI108" s="81"/>
      <c r="UNJ108" s="81"/>
      <c r="UNK108" s="81"/>
      <c r="UNL108" s="81"/>
      <c r="UNM108" s="81"/>
      <c r="UNN108" s="81"/>
      <c r="UNO108" s="81"/>
      <c r="UNP108" s="81"/>
      <c r="UNQ108" s="81"/>
      <c r="UNR108" s="81"/>
      <c r="UNS108" s="81"/>
      <c r="UNT108" s="81"/>
      <c r="UNU108" s="81"/>
      <c r="UNV108" s="81"/>
      <c r="UNW108" s="81"/>
      <c r="UNX108" s="81"/>
      <c r="UNY108" s="81"/>
      <c r="UNZ108" s="81"/>
      <c r="UOA108" s="81"/>
      <c r="UOB108" s="81"/>
      <c r="UOC108" s="81"/>
      <c r="UOD108" s="81"/>
      <c r="UOE108" s="81"/>
      <c r="UOF108" s="81"/>
      <c r="UOG108" s="81"/>
      <c r="UOH108" s="81"/>
      <c r="UOI108" s="81"/>
      <c r="UOJ108" s="81"/>
      <c r="UOK108" s="81"/>
      <c r="UOL108" s="81"/>
      <c r="UOM108" s="81"/>
      <c r="UON108" s="81"/>
      <c r="UOO108" s="81"/>
      <c r="UOP108" s="81"/>
      <c r="UOQ108" s="81"/>
      <c r="UOR108" s="81"/>
      <c r="UOS108" s="81"/>
      <c r="UOT108" s="81"/>
      <c r="UOU108" s="81"/>
      <c r="UOV108" s="81"/>
      <c r="UOW108" s="81"/>
      <c r="UOX108" s="81"/>
      <c r="UOY108" s="81"/>
      <c r="UOZ108" s="81"/>
      <c r="UPA108" s="81"/>
      <c r="UPB108" s="81"/>
      <c r="UPC108" s="81"/>
      <c r="UPD108" s="81"/>
      <c r="UPE108" s="81"/>
      <c r="UPF108" s="81"/>
      <c r="UPG108" s="81"/>
      <c r="UPH108" s="81"/>
      <c r="UPI108" s="81"/>
      <c r="UPJ108" s="81"/>
      <c r="UPK108" s="81"/>
      <c r="UPL108" s="81"/>
      <c r="UPM108" s="81"/>
      <c r="UPN108" s="81"/>
      <c r="UPO108" s="81"/>
      <c r="UPP108" s="81"/>
      <c r="UPQ108" s="81"/>
      <c r="UPR108" s="81"/>
      <c r="UPS108" s="81"/>
      <c r="UPT108" s="81"/>
      <c r="UPU108" s="81"/>
      <c r="UPV108" s="81"/>
      <c r="UPW108" s="81"/>
      <c r="UPX108" s="81"/>
      <c r="UPY108" s="81"/>
      <c r="UPZ108" s="81"/>
      <c r="UQA108" s="81"/>
      <c r="UQB108" s="81"/>
      <c r="UQC108" s="81"/>
      <c r="UQD108" s="81"/>
      <c r="UQE108" s="81"/>
      <c r="UQF108" s="81"/>
      <c r="UQG108" s="81"/>
      <c r="UQH108" s="81"/>
      <c r="UQI108" s="81"/>
      <c r="UQJ108" s="81"/>
      <c r="UQK108" s="81"/>
      <c r="UQL108" s="81"/>
      <c r="UQM108" s="81"/>
      <c r="UQN108" s="81"/>
      <c r="UQO108" s="81"/>
      <c r="UQP108" s="81"/>
      <c r="UQQ108" s="81"/>
      <c r="UQR108" s="81"/>
      <c r="UQS108" s="81"/>
      <c r="UQT108" s="81"/>
      <c r="UQU108" s="81"/>
      <c r="UQV108" s="81"/>
      <c r="UQW108" s="81"/>
      <c r="UQX108" s="81"/>
      <c r="UQY108" s="81"/>
      <c r="UQZ108" s="81"/>
      <c r="URA108" s="81"/>
      <c r="URB108" s="81"/>
      <c r="URC108" s="81"/>
      <c r="URD108" s="81"/>
      <c r="URE108" s="81"/>
      <c r="URF108" s="81"/>
      <c r="URG108" s="81"/>
      <c r="URH108" s="81"/>
      <c r="URI108" s="81"/>
      <c r="URJ108" s="81"/>
      <c r="URK108" s="81"/>
      <c r="URL108" s="81"/>
      <c r="URM108" s="81"/>
      <c r="URN108" s="81"/>
      <c r="URO108" s="81"/>
      <c r="URP108" s="81"/>
      <c r="URQ108" s="81"/>
      <c r="URR108" s="81"/>
      <c r="URS108" s="81"/>
      <c r="URT108" s="81"/>
      <c r="URU108" s="81"/>
      <c r="URV108" s="81"/>
      <c r="URW108" s="81"/>
      <c r="URX108" s="81"/>
      <c r="URY108" s="81"/>
      <c r="URZ108" s="81"/>
      <c r="USA108" s="81"/>
      <c r="USB108" s="81"/>
      <c r="USC108" s="81"/>
      <c r="USD108" s="81"/>
      <c r="USE108" s="81"/>
      <c r="USF108" s="81"/>
      <c r="USG108" s="81"/>
      <c r="USH108" s="81"/>
      <c r="USI108" s="81"/>
      <c r="USJ108" s="81"/>
      <c r="USK108" s="81"/>
      <c r="USL108" s="81"/>
      <c r="USM108" s="81"/>
      <c r="USN108" s="81"/>
      <c r="USO108" s="81"/>
      <c r="USP108" s="81"/>
      <c r="USQ108" s="81"/>
      <c r="USR108" s="81"/>
      <c r="USS108" s="81"/>
      <c r="UST108" s="81"/>
      <c r="USU108" s="81"/>
      <c r="USV108" s="81"/>
      <c r="USW108" s="81"/>
      <c r="USX108" s="81"/>
      <c r="USY108" s="81"/>
      <c r="USZ108" s="81"/>
      <c r="UTA108" s="81"/>
      <c r="UTB108" s="81"/>
      <c r="UTC108" s="81"/>
      <c r="UTD108" s="81"/>
      <c r="UTE108" s="81"/>
      <c r="UTF108" s="81"/>
      <c r="UTG108" s="81"/>
      <c r="UTH108" s="81"/>
      <c r="UTI108" s="81"/>
      <c r="UTJ108" s="81"/>
      <c r="UTK108" s="81"/>
      <c r="UTL108" s="81"/>
      <c r="UTM108" s="81"/>
      <c r="UTN108" s="81"/>
      <c r="UTO108" s="81"/>
      <c r="UTP108" s="81"/>
      <c r="UTQ108" s="81"/>
      <c r="UTR108" s="81"/>
      <c r="UTS108" s="81"/>
      <c r="UTT108" s="81"/>
      <c r="UTU108" s="81"/>
      <c r="UTV108" s="81"/>
      <c r="UTW108" s="81"/>
      <c r="UTX108" s="81"/>
      <c r="UTY108" s="81"/>
      <c r="UTZ108" s="81"/>
      <c r="UUA108" s="81"/>
      <c r="UUB108" s="81"/>
      <c r="UUC108" s="81"/>
      <c r="UUD108" s="81"/>
      <c r="UUE108" s="81"/>
      <c r="UUF108" s="81"/>
      <c r="UUG108" s="81"/>
      <c r="UUH108" s="81"/>
      <c r="UUI108" s="81"/>
      <c r="UUJ108" s="81"/>
      <c r="UUK108" s="81"/>
      <c r="UUL108" s="81"/>
      <c r="UUM108" s="81"/>
      <c r="UUN108" s="81"/>
      <c r="UUO108" s="81"/>
      <c r="UUP108" s="81"/>
      <c r="UUQ108" s="81"/>
      <c r="UUR108" s="81"/>
      <c r="UUS108" s="81"/>
      <c r="UUT108" s="81"/>
      <c r="UUU108" s="81"/>
      <c r="UUV108" s="81"/>
      <c r="UUW108" s="81"/>
      <c r="UUX108" s="81"/>
      <c r="UUY108" s="81"/>
      <c r="UUZ108" s="81"/>
      <c r="UVA108" s="81"/>
      <c r="UVB108" s="81"/>
      <c r="UVC108" s="81"/>
      <c r="UVD108" s="81"/>
      <c r="UVE108" s="81"/>
      <c r="UVF108" s="81"/>
      <c r="UVG108" s="81"/>
      <c r="UVH108" s="81"/>
      <c r="UVI108" s="81"/>
      <c r="UVJ108" s="81"/>
      <c r="UVK108" s="81"/>
      <c r="UVL108" s="81"/>
      <c r="UVM108" s="81"/>
      <c r="UVN108" s="81"/>
      <c r="UVO108" s="81"/>
      <c r="UVP108" s="81"/>
      <c r="UVQ108" s="81"/>
      <c r="UVR108" s="81"/>
      <c r="UVS108" s="81"/>
      <c r="UVT108" s="81"/>
      <c r="UVU108" s="81"/>
      <c r="UVV108" s="81"/>
      <c r="UVW108" s="81"/>
      <c r="UVX108" s="81"/>
      <c r="UVY108" s="81"/>
      <c r="UVZ108" s="81"/>
      <c r="UWA108" s="81"/>
      <c r="UWB108" s="81"/>
      <c r="UWC108" s="81"/>
      <c r="UWD108" s="81"/>
      <c r="UWE108" s="81"/>
      <c r="UWF108" s="81"/>
      <c r="UWG108" s="81"/>
      <c r="UWH108" s="81"/>
      <c r="UWI108" s="81"/>
      <c r="UWJ108" s="81"/>
      <c r="UWK108" s="81"/>
      <c r="UWL108" s="81"/>
      <c r="UWM108" s="81"/>
      <c r="UWN108" s="81"/>
      <c r="UWO108" s="81"/>
      <c r="UWP108" s="81"/>
      <c r="UWQ108" s="81"/>
      <c r="UWR108" s="81"/>
      <c r="UWS108" s="81"/>
      <c r="UWT108" s="81"/>
      <c r="UWU108" s="81"/>
      <c r="UWV108" s="81"/>
      <c r="UWW108" s="81"/>
      <c r="UWX108" s="81"/>
      <c r="UWY108" s="81"/>
      <c r="UWZ108" s="81"/>
      <c r="UXA108" s="81"/>
      <c r="UXB108" s="81"/>
      <c r="UXC108" s="81"/>
      <c r="UXD108" s="81"/>
      <c r="UXE108" s="81"/>
      <c r="UXF108" s="81"/>
      <c r="UXG108" s="81"/>
      <c r="UXH108" s="81"/>
      <c r="UXI108" s="81"/>
      <c r="UXJ108" s="81"/>
      <c r="UXK108" s="81"/>
      <c r="UXL108" s="81"/>
      <c r="UXM108" s="81"/>
      <c r="UXN108" s="81"/>
      <c r="UXO108" s="81"/>
      <c r="UXP108" s="81"/>
      <c r="UXQ108" s="81"/>
      <c r="UXR108" s="81"/>
      <c r="UXS108" s="81"/>
      <c r="UXT108" s="81"/>
      <c r="UXU108" s="81"/>
      <c r="UXV108" s="81"/>
      <c r="UXW108" s="81"/>
      <c r="UXX108" s="81"/>
      <c r="UXY108" s="81"/>
      <c r="UXZ108" s="81"/>
      <c r="UYA108" s="81"/>
      <c r="UYB108" s="81"/>
      <c r="UYC108" s="81"/>
      <c r="UYD108" s="81"/>
      <c r="UYE108" s="81"/>
      <c r="UYF108" s="81"/>
      <c r="UYG108" s="81"/>
      <c r="UYH108" s="81"/>
      <c r="UYI108" s="81"/>
      <c r="UYJ108" s="81"/>
      <c r="UYK108" s="81"/>
      <c r="UYL108" s="81"/>
      <c r="UYM108" s="81"/>
      <c r="UYN108" s="81"/>
      <c r="UYO108" s="81"/>
      <c r="UYP108" s="81"/>
      <c r="UYQ108" s="81"/>
      <c r="UYR108" s="81"/>
      <c r="UYS108" s="81"/>
      <c r="UYT108" s="81"/>
      <c r="UYU108" s="81"/>
      <c r="UYV108" s="81"/>
      <c r="UYW108" s="81"/>
      <c r="UYX108" s="81"/>
      <c r="UYY108" s="81"/>
      <c r="UYZ108" s="81"/>
      <c r="UZA108" s="81"/>
      <c r="UZB108" s="81"/>
      <c r="UZC108" s="81"/>
      <c r="UZD108" s="81"/>
      <c r="UZE108" s="81"/>
      <c r="UZF108" s="81"/>
      <c r="UZG108" s="81"/>
      <c r="UZH108" s="81"/>
      <c r="UZI108" s="81"/>
      <c r="UZJ108" s="81"/>
      <c r="UZK108" s="81"/>
      <c r="UZL108" s="81"/>
      <c r="UZM108" s="81"/>
      <c r="UZN108" s="81"/>
      <c r="UZO108" s="81"/>
      <c r="UZP108" s="81"/>
      <c r="UZQ108" s="81"/>
      <c r="UZR108" s="81"/>
      <c r="UZS108" s="81"/>
      <c r="UZT108" s="81"/>
      <c r="UZU108" s="81"/>
      <c r="UZV108" s="81"/>
      <c r="UZW108" s="81"/>
      <c r="UZX108" s="81"/>
      <c r="UZY108" s="81"/>
      <c r="UZZ108" s="81"/>
      <c r="VAA108" s="81"/>
      <c r="VAB108" s="81"/>
      <c r="VAC108" s="81"/>
      <c r="VAD108" s="81"/>
      <c r="VAE108" s="81"/>
      <c r="VAF108" s="81"/>
      <c r="VAG108" s="81"/>
      <c r="VAH108" s="81"/>
      <c r="VAI108" s="81"/>
      <c r="VAJ108" s="81"/>
      <c r="VAK108" s="81"/>
      <c r="VAL108" s="81"/>
      <c r="VAM108" s="81"/>
      <c r="VAN108" s="81"/>
      <c r="VAO108" s="81"/>
      <c r="VAP108" s="81"/>
      <c r="VAQ108" s="81"/>
      <c r="VAR108" s="81"/>
      <c r="VAS108" s="81"/>
      <c r="VAT108" s="81"/>
      <c r="VAU108" s="81"/>
      <c r="VAV108" s="81"/>
      <c r="VAW108" s="81"/>
      <c r="VAX108" s="81"/>
      <c r="VAY108" s="81"/>
      <c r="VAZ108" s="81"/>
      <c r="VBA108" s="81"/>
      <c r="VBB108" s="81"/>
      <c r="VBC108" s="81"/>
      <c r="VBD108" s="81"/>
      <c r="VBE108" s="81"/>
      <c r="VBF108" s="81"/>
      <c r="VBG108" s="81"/>
      <c r="VBH108" s="81"/>
      <c r="VBI108" s="81"/>
      <c r="VBJ108" s="81"/>
      <c r="VBK108" s="81"/>
      <c r="VBL108" s="81"/>
      <c r="VBM108" s="81"/>
      <c r="VBN108" s="81"/>
      <c r="VBO108" s="81"/>
      <c r="VBP108" s="81"/>
      <c r="VBQ108" s="81"/>
      <c r="VBR108" s="81"/>
      <c r="VBS108" s="81"/>
      <c r="VBT108" s="81"/>
      <c r="VBU108" s="81"/>
      <c r="VBV108" s="81"/>
      <c r="VBW108" s="81"/>
      <c r="VBX108" s="81"/>
      <c r="VBY108" s="81"/>
      <c r="VBZ108" s="81"/>
      <c r="VCA108" s="81"/>
      <c r="VCB108" s="81"/>
      <c r="VCC108" s="81"/>
      <c r="VCD108" s="81"/>
      <c r="VCE108" s="81"/>
      <c r="VCF108" s="81"/>
      <c r="VCG108" s="81"/>
      <c r="VCH108" s="81"/>
      <c r="VCI108" s="81"/>
      <c r="VCJ108" s="81"/>
      <c r="VCK108" s="81"/>
      <c r="VCL108" s="81"/>
      <c r="VCM108" s="81"/>
      <c r="VCN108" s="81"/>
      <c r="VCO108" s="81"/>
      <c r="VCP108" s="81"/>
      <c r="VCQ108" s="81"/>
      <c r="VCR108" s="81"/>
      <c r="VCS108" s="81"/>
      <c r="VCT108" s="81"/>
      <c r="VCU108" s="81"/>
      <c r="VCV108" s="81"/>
      <c r="VCW108" s="81"/>
      <c r="VCX108" s="81"/>
      <c r="VCY108" s="81"/>
      <c r="VCZ108" s="81"/>
      <c r="VDA108" s="81"/>
      <c r="VDB108" s="81"/>
      <c r="VDC108" s="81"/>
      <c r="VDD108" s="81"/>
      <c r="VDE108" s="81"/>
      <c r="VDF108" s="81"/>
      <c r="VDG108" s="81"/>
      <c r="VDH108" s="81"/>
      <c r="VDI108" s="81"/>
      <c r="VDJ108" s="81"/>
      <c r="VDK108" s="81"/>
      <c r="VDL108" s="81"/>
      <c r="VDM108" s="81"/>
      <c r="VDN108" s="81"/>
      <c r="VDO108" s="81"/>
      <c r="VDP108" s="81"/>
      <c r="VDQ108" s="81"/>
      <c r="VDR108" s="81"/>
      <c r="VDS108" s="81"/>
      <c r="VDT108" s="81"/>
      <c r="VDU108" s="81"/>
      <c r="VDV108" s="81"/>
      <c r="VDW108" s="81"/>
      <c r="VDX108" s="81"/>
      <c r="VDY108" s="81"/>
      <c r="VDZ108" s="81"/>
      <c r="VEA108" s="81"/>
      <c r="VEB108" s="81"/>
      <c r="VEC108" s="81"/>
      <c r="VED108" s="81"/>
      <c r="VEE108" s="81"/>
      <c r="VEF108" s="81"/>
      <c r="VEG108" s="81"/>
      <c r="VEH108" s="81"/>
      <c r="VEI108" s="81"/>
      <c r="VEJ108" s="81"/>
      <c r="VEK108" s="81"/>
      <c r="VEL108" s="81"/>
      <c r="VEM108" s="81"/>
      <c r="VEN108" s="81"/>
      <c r="VEO108" s="81"/>
      <c r="VEP108" s="81"/>
      <c r="VEQ108" s="81"/>
      <c r="VER108" s="81"/>
      <c r="VES108" s="81"/>
      <c r="VET108" s="81"/>
      <c r="VEU108" s="81"/>
      <c r="VEV108" s="81"/>
      <c r="VEW108" s="81"/>
      <c r="VEX108" s="81"/>
      <c r="VEY108" s="81"/>
      <c r="VEZ108" s="81"/>
      <c r="VFA108" s="81"/>
      <c r="VFB108" s="81"/>
      <c r="VFC108" s="81"/>
      <c r="VFD108" s="81"/>
      <c r="VFE108" s="81"/>
      <c r="VFF108" s="81"/>
      <c r="VFG108" s="81"/>
      <c r="VFH108" s="81"/>
      <c r="VFI108" s="81"/>
      <c r="VFJ108" s="81"/>
      <c r="VFK108" s="81"/>
      <c r="VFL108" s="81"/>
      <c r="VFM108" s="81"/>
      <c r="VFN108" s="81"/>
      <c r="VFO108" s="81"/>
      <c r="VFP108" s="81"/>
      <c r="VFQ108" s="81"/>
      <c r="VFR108" s="81"/>
      <c r="VFS108" s="81"/>
      <c r="VFT108" s="81"/>
      <c r="VFU108" s="81"/>
      <c r="VFV108" s="81"/>
      <c r="VFW108" s="81"/>
      <c r="VFX108" s="81"/>
      <c r="VFY108" s="81"/>
      <c r="VFZ108" s="81"/>
      <c r="VGA108" s="81"/>
      <c r="VGB108" s="81"/>
      <c r="VGC108" s="81"/>
      <c r="VGD108" s="81"/>
      <c r="VGE108" s="81"/>
      <c r="VGF108" s="81"/>
      <c r="VGG108" s="81"/>
      <c r="VGH108" s="81"/>
      <c r="VGI108" s="81"/>
      <c r="VGJ108" s="81"/>
      <c r="VGK108" s="81"/>
      <c r="VGL108" s="81"/>
      <c r="VGM108" s="81"/>
      <c r="VGN108" s="81"/>
      <c r="VGO108" s="81"/>
      <c r="VGP108" s="81"/>
      <c r="VGQ108" s="81"/>
      <c r="VGR108" s="81"/>
      <c r="VGS108" s="81"/>
      <c r="VGT108" s="81"/>
      <c r="VGU108" s="81"/>
      <c r="VGV108" s="81"/>
      <c r="VGW108" s="81"/>
      <c r="VGX108" s="81"/>
      <c r="VGY108" s="81"/>
      <c r="VGZ108" s="81"/>
      <c r="VHA108" s="81"/>
      <c r="VHB108" s="81"/>
      <c r="VHC108" s="81"/>
      <c r="VHD108" s="81"/>
      <c r="VHE108" s="81"/>
      <c r="VHF108" s="81"/>
      <c r="VHG108" s="81"/>
      <c r="VHH108" s="81"/>
      <c r="VHI108" s="81"/>
      <c r="VHJ108" s="81"/>
      <c r="VHK108" s="81"/>
      <c r="VHL108" s="81"/>
      <c r="VHM108" s="81"/>
      <c r="VHN108" s="81"/>
      <c r="VHO108" s="81"/>
      <c r="VHP108" s="81"/>
      <c r="VHQ108" s="81"/>
      <c r="VHR108" s="81"/>
      <c r="VHS108" s="81"/>
      <c r="VHT108" s="81"/>
      <c r="VHU108" s="81"/>
      <c r="VHV108" s="81"/>
      <c r="VHW108" s="81"/>
      <c r="VHX108" s="81"/>
      <c r="VHY108" s="81"/>
      <c r="VHZ108" s="81"/>
      <c r="VIA108" s="81"/>
      <c r="VIB108" s="81"/>
      <c r="VIC108" s="81"/>
      <c r="VID108" s="81"/>
      <c r="VIE108" s="81"/>
      <c r="VIF108" s="81"/>
      <c r="VIG108" s="81"/>
      <c r="VIH108" s="81"/>
      <c r="VII108" s="81"/>
      <c r="VIJ108" s="81"/>
      <c r="VIK108" s="81"/>
      <c r="VIL108" s="81"/>
      <c r="VIM108" s="81"/>
      <c r="VIN108" s="81"/>
      <c r="VIO108" s="81"/>
      <c r="VIP108" s="81"/>
      <c r="VIQ108" s="81"/>
      <c r="VIR108" s="81"/>
      <c r="VIS108" s="81"/>
      <c r="VIT108" s="81"/>
      <c r="VIU108" s="81"/>
      <c r="VIV108" s="81"/>
      <c r="VIW108" s="81"/>
      <c r="VIX108" s="81"/>
      <c r="VIY108" s="81"/>
      <c r="VIZ108" s="81"/>
      <c r="VJA108" s="81"/>
      <c r="VJB108" s="81"/>
      <c r="VJC108" s="81"/>
      <c r="VJD108" s="81"/>
      <c r="VJE108" s="81"/>
      <c r="VJF108" s="81"/>
      <c r="VJG108" s="81"/>
      <c r="VJH108" s="81"/>
      <c r="VJI108" s="81"/>
      <c r="VJJ108" s="81"/>
      <c r="VJK108" s="81"/>
      <c r="VJL108" s="81"/>
      <c r="VJM108" s="81"/>
      <c r="VJN108" s="81"/>
      <c r="VJO108" s="81"/>
      <c r="VJP108" s="81"/>
      <c r="VJQ108" s="81"/>
      <c r="VJR108" s="81"/>
      <c r="VJS108" s="81"/>
      <c r="VJT108" s="81"/>
      <c r="VJU108" s="81"/>
      <c r="VJV108" s="81"/>
      <c r="VJW108" s="81"/>
      <c r="VJX108" s="81"/>
      <c r="VJY108" s="81"/>
      <c r="VJZ108" s="81"/>
      <c r="VKA108" s="81"/>
      <c r="VKB108" s="81"/>
      <c r="VKC108" s="81"/>
      <c r="VKD108" s="81"/>
      <c r="VKE108" s="81"/>
      <c r="VKF108" s="81"/>
      <c r="VKG108" s="81"/>
      <c r="VKH108" s="81"/>
      <c r="VKI108" s="81"/>
      <c r="VKJ108" s="81"/>
      <c r="VKK108" s="81"/>
      <c r="VKL108" s="81"/>
      <c r="VKM108" s="81"/>
      <c r="VKN108" s="81"/>
      <c r="VKO108" s="81"/>
      <c r="VKP108" s="81"/>
      <c r="VKQ108" s="81"/>
      <c r="VKR108" s="81"/>
      <c r="VKS108" s="81"/>
      <c r="VKT108" s="81"/>
      <c r="VKU108" s="81"/>
      <c r="VKV108" s="81"/>
      <c r="VKW108" s="81"/>
      <c r="VKX108" s="81"/>
      <c r="VKY108" s="81"/>
      <c r="VKZ108" s="81"/>
      <c r="VLA108" s="81"/>
      <c r="VLB108" s="81"/>
      <c r="VLC108" s="81"/>
      <c r="VLD108" s="81"/>
      <c r="VLE108" s="81"/>
      <c r="VLF108" s="81"/>
      <c r="VLG108" s="81"/>
      <c r="VLH108" s="81"/>
      <c r="VLI108" s="81"/>
      <c r="VLJ108" s="81"/>
      <c r="VLK108" s="81"/>
      <c r="VLL108" s="81"/>
      <c r="VLM108" s="81"/>
      <c r="VLN108" s="81"/>
      <c r="VLO108" s="81"/>
      <c r="VLP108" s="81"/>
      <c r="VLQ108" s="81"/>
      <c r="VLR108" s="81"/>
      <c r="VLS108" s="81"/>
      <c r="VLT108" s="81"/>
      <c r="VLU108" s="81"/>
      <c r="VLV108" s="81"/>
      <c r="VLW108" s="81"/>
      <c r="VLX108" s="81"/>
      <c r="VLY108" s="81"/>
      <c r="VLZ108" s="81"/>
      <c r="VMA108" s="81"/>
      <c r="VMB108" s="81"/>
      <c r="VMC108" s="81"/>
      <c r="VMD108" s="81"/>
      <c r="VME108" s="81"/>
      <c r="VMF108" s="81"/>
      <c r="VMG108" s="81"/>
      <c r="VMH108" s="81"/>
      <c r="VMI108" s="81"/>
      <c r="VMJ108" s="81"/>
      <c r="VMK108" s="81"/>
      <c r="VML108" s="81"/>
      <c r="VMM108" s="81"/>
      <c r="VMN108" s="81"/>
      <c r="VMO108" s="81"/>
      <c r="VMP108" s="81"/>
      <c r="VMQ108" s="81"/>
      <c r="VMR108" s="81"/>
      <c r="VMS108" s="81"/>
      <c r="VMT108" s="81"/>
      <c r="VMU108" s="81"/>
      <c r="VMV108" s="81"/>
      <c r="VMW108" s="81"/>
      <c r="VMX108" s="81"/>
      <c r="VMY108" s="81"/>
      <c r="VMZ108" s="81"/>
      <c r="VNA108" s="81"/>
      <c r="VNB108" s="81"/>
      <c r="VNC108" s="81"/>
      <c r="VND108" s="81"/>
      <c r="VNE108" s="81"/>
      <c r="VNF108" s="81"/>
      <c r="VNG108" s="81"/>
      <c r="VNH108" s="81"/>
      <c r="VNI108" s="81"/>
      <c r="VNJ108" s="81"/>
      <c r="VNK108" s="81"/>
      <c r="VNL108" s="81"/>
      <c r="VNM108" s="81"/>
      <c r="VNN108" s="81"/>
      <c r="VNO108" s="81"/>
      <c r="VNP108" s="81"/>
      <c r="VNQ108" s="81"/>
      <c r="VNR108" s="81"/>
      <c r="VNS108" s="81"/>
      <c r="VNT108" s="81"/>
      <c r="VNU108" s="81"/>
      <c r="VNV108" s="81"/>
      <c r="VNW108" s="81"/>
      <c r="VNX108" s="81"/>
      <c r="VNY108" s="81"/>
      <c r="VNZ108" s="81"/>
      <c r="VOA108" s="81"/>
      <c r="VOB108" s="81"/>
      <c r="VOC108" s="81"/>
      <c r="VOD108" s="81"/>
      <c r="VOE108" s="81"/>
      <c r="VOF108" s="81"/>
      <c r="VOG108" s="81"/>
      <c r="VOH108" s="81"/>
      <c r="VOI108" s="81"/>
      <c r="VOJ108" s="81"/>
      <c r="VOK108" s="81"/>
      <c r="VOL108" s="81"/>
      <c r="VOM108" s="81"/>
      <c r="VON108" s="81"/>
      <c r="VOO108" s="81"/>
      <c r="VOP108" s="81"/>
      <c r="VOQ108" s="81"/>
      <c r="VOR108" s="81"/>
      <c r="VOS108" s="81"/>
      <c r="VOT108" s="81"/>
      <c r="VOU108" s="81"/>
      <c r="VOV108" s="81"/>
      <c r="VOW108" s="81"/>
      <c r="VOX108" s="81"/>
      <c r="VOY108" s="81"/>
      <c r="VOZ108" s="81"/>
      <c r="VPA108" s="81"/>
      <c r="VPB108" s="81"/>
      <c r="VPC108" s="81"/>
      <c r="VPD108" s="81"/>
      <c r="VPE108" s="81"/>
      <c r="VPF108" s="81"/>
      <c r="VPG108" s="81"/>
      <c r="VPH108" s="81"/>
      <c r="VPI108" s="81"/>
      <c r="VPJ108" s="81"/>
      <c r="VPK108" s="81"/>
      <c r="VPL108" s="81"/>
      <c r="VPM108" s="81"/>
      <c r="VPN108" s="81"/>
      <c r="VPO108" s="81"/>
      <c r="VPP108" s="81"/>
      <c r="VPQ108" s="81"/>
      <c r="VPR108" s="81"/>
      <c r="VPS108" s="81"/>
      <c r="VPT108" s="81"/>
      <c r="VPU108" s="81"/>
      <c r="VPV108" s="81"/>
      <c r="VPW108" s="81"/>
      <c r="VPX108" s="81"/>
      <c r="VPY108" s="81"/>
      <c r="VPZ108" s="81"/>
      <c r="VQA108" s="81"/>
      <c r="VQB108" s="81"/>
      <c r="VQC108" s="81"/>
      <c r="VQD108" s="81"/>
      <c r="VQE108" s="81"/>
      <c r="VQF108" s="81"/>
      <c r="VQG108" s="81"/>
      <c r="VQH108" s="81"/>
      <c r="VQI108" s="81"/>
      <c r="VQJ108" s="81"/>
      <c r="VQK108" s="81"/>
      <c r="VQL108" s="81"/>
      <c r="VQM108" s="81"/>
      <c r="VQN108" s="81"/>
      <c r="VQO108" s="81"/>
      <c r="VQP108" s="81"/>
      <c r="VQQ108" s="81"/>
      <c r="VQR108" s="81"/>
      <c r="VQS108" s="81"/>
      <c r="VQT108" s="81"/>
      <c r="VQU108" s="81"/>
      <c r="VQV108" s="81"/>
      <c r="VQW108" s="81"/>
      <c r="VQX108" s="81"/>
      <c r="VQY108" s="81"/>
      <c r="VQZ108" s="81"/>
      <c r="VRA108" s="81"/>
      <c r="VRB108" s="81"/>
      <c r="VRC108" s="81"/>
      <c r="VRD108" s="81"/>
      <c r="VRE108" s="81"/>
      <c r="VRF108" s="81"/>
      <c r="VRG108" s="81"/>
      <c r="VRH108" s="81"/>
      <c r="VRI108" s="81"/>
      <c r="VRJ108" s="81"/>
      <c r="VRK108" s="81"/>
      <c r="VRL108" s="81"/>
      <c r="VRM108" s="81"/>
      <c r="VRN108" s="81"/>
      <c r="VRO108" s="81"/>
      <c r="VRP108" s="81"/>
      <c r="VRQ108" s="81"/>
      <c r="VRR108" s="81"/>
      <c r="VRS108" s="81"/>
      <c r="VRT108" s="81"/>
      <c r="VRU108" s="81"/>
      <c r="VRV108" s="81"/>
      <c r="VRW108" s="81"/>
      <c r="VRX108" s="81"/>
      <c r="VRY108" s="81"/>
      <c r="VRZ108" s="81"/>
      <c r="VSA108" s="81"/>
      <c r="VSB108" s="81"/>
      <c r="VSC108" s="81"/>
      <c r="VSD108" s="81"/>
      <c r="VSE108" s="81"/>
      <c r="VSF108" s="81"/>
      <c r="VSG108" s="81"/>
      <c r="VSH108" s="81"/>
      <c r="VSI108" s="81"/>
      <c r="VSJ108" s="81"/>
      <c r="VSK108" s="81"/>
      <c r="VSL108" s="81"/>
      <c r="VSM108" s="81"/>
      <c r="VSN108" s="81"/>
      <c r="VSO108" s="81"/>
      <c r="VSP108" s="81"/>
      <c r="VSQ108" s="81"/>
      <c r="VSR108" s="81"/>
      <c r="VSS108" s="81"/>
      <c r="VST108" s="81"/>
      <c r="VSU108" s="81"/>
      <c r="VSV108" s="81"/>
      <c r="VSW108" s="81"/>
      <c r="VSX108" s="81"/>
      <c r="VSY108" s="81"/>
      <c r="VSZ108" s="81"/>
      <c r="VTA108" s="81"/>
      <c r="VTB108" s="81"/>
      <c r="VTC108" s="81"/>
      <c r="VTD108" s="81"/>
      <c r="VTE108" s="81"/>
      <c r="VTF108" s="81"/>
      <c r="VTG108" s="81"/>
      <c r="VTH108" s="81"/>
      <c r="VTI108" s="81"/>
      <c r="VTJ108" s="81"/>
      <c r="VTK108" s="81"/>
      <c r="VTL108" s="81"/>
      <c r="VTM108" s="81"/>
      <c r="VTN108" s="81"/>
      <c r="VTO108" s="81"/>
      <c r="VTP108" s="81"/>
      <c r="VTQ108" s="81"/>
      <c r="VTR108" s="81"/>
      <c r="VTS108" s="81"/>
      <c r="VTT108" s="81"/>
      <c r="VTU108" s="81"/>
      <c r="VTV108" s="81"/>
      <c r="VTW108" s="81"/>
      <c r="VTX108" s="81"/>
      <c r="VTY108" s="81"/>
      <c r="VTZ108" s="81"/>
      <c r="VUA108" s="81"/>
      <c r="VUB108" s="81"/>
      <c r="VUC108" s="81"/>
      <c r="VUD108" s="81"/>
      <c r="VUE108" s="81"/>
      <c r="VUF108" s="81"/>
      <c r="VUG108" s="81"/>
      <c r="VUH108" s="81"/>
      <c r="VUI108" s="81"/>
      <c r="VUJ108" s="81"/>
      <c r="VUK108" s="81"/>
      <c r="VUL108" s="81"/>
      <c r="VUM108" s="81"/>
      <c r="VUN108" s="81"/>
      <c r="VUO108" s="81"/>
      <c r="VUP108" s="81"/>
      <c r="VUQ108" s="81"/>
      <c r="VUR108" s="81"/>
      <c r="VUS108" s="81"/>
      <c r="VUT108" s="81"/>
      <c r="VUU108" s="81"/>
      <c r="VUV108" s="81"/>
      <c r="VUW108" s="81"/>
      <c r="VUX108" s="81"/>
      <c r="VUY108" s="81"/>
      <c r="VUZ108" s="81"/>
      <c r="VVA108" s="81"/>
      <c r="VVB108" s="81"/>
      <c r="VVC108" s="81"/>
      <c r="VVD108" s="81"/>
      <c r="VVE108" s="81"/>
      <c r="VVF108" s="81"/>
      <c r="VVG108" s="81"/>
      <c r="VVH108" s="81"/>
      <c r="VVI108" s="81"/>
      <c r="VVJ108" s="81"/>
      <c r="VVK108" s="81"/>
      <c r="VVL108" s="81"/>
      <c r="VVM108" s="81"/>
      <c r="VVN108" s="81"/>
      <c r="VVO108" s="81"/>
      <c r="VVP108" s="81"/>
      <c r="VVQ108" s="81"/>
      <c r="VVR108" s="81"/>
      <c r="VVS108" s="81"/>
      <c r="VVT108" s="81"/>
      <c r="VVU108" s="81"/>
      <c r="VVV108" s="81"/>
      <c r="VVW108" s="81"/>
      <c r="VVX108" s="81"/>
      <c r="VVY108" s="81"/>
      <c r="VVZ108" s="81"/>
      <c r="VWA108" s="81"/>
      <c r="VWB108" s="81"/>
      <c r="VWC108" s="81"/>
      <c r="VWD108" s="81"/>
      <c r="VWE108" s="81"/>
      <c r="VWF108" s="81"/>
      <c r="VWG108" s="81"/>
      <c r="VWH108" s="81"/>
      <c r="VWI108" s="81"/>
      <c r="VWJ108" s="81"/>
      <c r="VWK108" s="81"/>
      <c r="VWL108" s="81"/>
      <c r="VWM108" s="81"/>
      <c r="VWN108" s="81"/>
      <c r="VWO108" s="81"/>
      <c r="VWP108" s="81"/>
      <c r="VWQ108" s="81"/>
      <c r="VWR108" s="81"/>
      <c r="VWS108" s="81"/>
      <c r="VWT108" s="81"/>
      <c r="VWU108" s="81"/>
      <c r="VWV108" s="81"/>
      <c r="VWW108" s="81"/>
      <c r="VWX108" s="81"/>
      <c r="VWY108" s="81"/>
      <c r="VWZ108" s="81"/>
      <c r="VXA108" s="81"/>
      <c r="VXB108" s="81"/>
      <c r="VXC108" s="81"/>
      <c r="VXD108" s="81"/>
      <c r="VXE108" s="81"/>
      <c r="VXF108" s="81"/>
      <c r="VXG108" s="81"/>
      <c r="VXH108" s="81"/>
      <c r="VXI108" s="81"/>
      <c r="VXJ108" s="81"/>
      <c r="VXK108" s="81"/>
      <c r="VXL108" s="81"/>
      <c r="VXM108" s="81"/>
      <c r="VXN108" s="81"/>
      <c r="VXO108" s="81"/>
      <c r="VXP108" s="81"/>
      <c r="VXQ108" s="81"/>
      <c r="VXR108" s="81"/>
      <c r="VXS108" s="81"/>
      <c r="VXT108" s="81"/>
      <c r="VXU108" s="81"/>
      <c r="VXV108" s="81"/>
      <c r="VXW108" s="81"/>
      <c r="VXX108" s="81"/>
      <c r="VXY108" s="81"/>
      <c r="VXZ108" s="81"/>
      <c r="VYA108" s="81"/>
      <c r="VYB108" s="81"/>
      <c r="VYC108" s="81"/>
      <c r="VYD108" s="81"/>
      <c r="VYE108" s="81"/>
      <c r="VYF108" s="81"/>
      <c r="VYG108" s="81"/>
      <c r="VYH108" s="81"/>
      <c r="VYI108" s="81"/>
      <c r="VYJ108" s="81"/>
      <c r="VYK108" s="81"/>
      <c r="VYL108" s="81"/>
      <c r="VYM108" s="81"/>
      <c r="VYN108" s="81"/>
      <c r="VYO108" s="81"/>
      <c r="VYP108" s="81"/>
      <c r="VYQ108" s="81"/>
      <c r="VYR108" s="81"/>
      <c r="VYS108" s="81"/>
      <c r="VYT108" s="81"/>
      <c r="VYU108" s="81"/>
      <c r="VYV108" s="81"/>
      <c r="VYW108" s="81"/>
      <c r="VYX108" s="81"/>
      <c r="VYY108" s="81"/>
      <c r="VYZ108" s="81"/>
      <c r="VZA108" s="81"/>
      <c r="VZB108" s="81"/>
      <c r="VZC108" s="81"/>
      <c r="VZD108" s="81"/>
      <c r="VZE108" s="81"/>
      <c r="VZF108" s="81"/>
      <c r="VZG108" s="81"/>
      <c r="VZH108" s="81"/>
      <c r="VZI108" s="81"/>
      <c r="VZJ108" s="81"/>
      <c r="VZK108" s="81"/>
      <c r="VZL108" s="81"/>
      <c r="VZM108" s="81"/>
      <c r="VZN108" s="81"/>
      <c r="VZO108" s="81"/>
      <c r="VZP108" s="81"/>
      <c r="VZQ108" s="81"/>
      <c r="VZR108" s="81"/>
      <c r="VZS108" s="81"/>
      <c r="VZT108" s="81"/>
      <c r="VZU108" s="81"/>
      <c r="VZV108" s="81"/>
      <c r="VZW108" s="81"/>
      <c r="VZX108" s="81"/>
      <c r="VZY108" s="81"/>
      <c r="VZZ108" s="81"/>
      <c r="WAA108" s="81"/>
      <c r="WAB108" s="81"/>
      <c r="WAC108" s="81"/>
      <c r="WAD108" s="81"/>
      <c r="WAE108" s="81"/>
      <c r="WAF108" s="81"/>
      <c r="WAG108" s="81"/>
      <c r="WAH108" s="81"/>
      <c r="WAI108" s="81"/>
      <c r="WAJ108" s="81"/>
      <c r="WAK108" s="81"/>
      <c r="WAL108" s="81"/>
      <c r="WAM108" s="81"/>
      <c r="WAN108" s="81"/>
      <c r="WAO108" s="81"/>
      <c r="WAP108" s="81"/>
      <c r="WAQ108" s="81"/>
      <c r="WAR108" s="81"/>
      <c r="WAS108" s="81"/>
      <c r="WAT108" s="81"/>
      <c r="WAU108" s="81"/>
      <c r="WAV108" s="81"/>
      <c r="WAW108" s="81"/>
      <c r="WAX108" s="81"/>
      <c r="WAY108" s="81"/>
      <c r="WAZ108" s="81"/>
      <c r="WBA108" s="81"/>
      <c r="WBB108" s="81"/>
      <c r="WBC108" s="81"/>
      <c r="WBD108" s="81"/>
      <c r="WBE108" s="81"/>
      <c r="WBF108" s="81"/>
      <c r="WBG108" s="81"/>
      <c r="WBH108" s="81"/>
      <c r="WBI108" s="81"/>
      <c r="WBJ108" s="81"/>
      <c r="WBK108" s="81"/>
      <c r="WBL108" s="81"/>
      <c r="WBM108" s="81"/>
      <c r="WBN108" s="81"/>
      <c r="WBO108" s="81"/>
      <c r="WBP108" s="81"/>
      <c r="WBQ108" s="81"/>
      <c r="WBR108" s="81"/>
      <c r="WBS108" s="81"/>
      <c r="WBT108" s="81"/>
      <c r="WBU108" s="81"/>
      <c r="WBV108" s="81"/>
      <c r="WBW108" s="81"/>
      <c r="WBX108" s="81"/>
      <c r="WBY108" s="81"/>
      <c r="WBZ108" s="81"/>
      <c r="WCA108" s="81"/>
      <c r="WCB108" s="81"/>
      <c r="WCC108" s="81"/>
      <c r="WCD108" s="81"/>
      <c r="WCE108" s="81"/>
      <c r="WCF108" s="81"/>
      <c r="WCG108" s="81"/>
      <c r="WCH108" s="81"/>
      <c r="WCI108" s="81"/>
      <c r="WCJ108" s="81"/>
      <c r="WCK108" s="81"/>
      <c r="WCL108" s="81"/>
      <c r="WCM108" s="81"/>
      <c r="WCN108" s="81"/>
      <c r="WCO108" s="81"/>
      <c r="WCP108" s="81"/>
      <c r="WCQ108" s="81"/>
      <c r="WCR108" s="81"/>
      <c r="WCS108" s="81"/>
      <c r="WCT108" s="81"/>
      <c r="WCU108" s="81"/>
      <c r="WCV108" s="81"/>
      <c r="WCW108" s="81"/>
      <c r="WCX108" s="81"/>
      <c r="WCY108" s="81"/>
      <c r="WCZ108" s="81"/>
      <c r="WDA108" s="81"/>
      <c r="WDB108" s="81"/>
      <c r="WDC108" s="81"/>
      <c r="WDD108" s="81"/>
      <c r="WDE108" s="81"/>
      <c r="WDF108" s="81"/>
      <c r="WDG108" s="81"/>
      <c r="WDH108" s="81"/>
      <c r="WDI108" s="81"/>
      <c r="WDJ108" s="81"/>
      <c r="WDK108" s="81"/>
      <c r="WDL108" s="81"/>
      <c r="WDM108" s="81"/>
      <c r="WDN108" s="81"/>
      <c r="WDO108" s="81"/>
      <c r="WDP108" s="81"/>
      <c r="WDQ108" s="81"/>
      <c r="WDR108" s="81"/>
      <c r="WDS108" s="81"/>
      <c r="WDT108" s="81"/>
      <c r="WDU108" s="81"/>
      <c r="WDV108" s="81"/>
      <c r="WDW108" s="81"/>
      <c r="WDX108" s="81"/>
      <c r="WDY108" s="81"/>
      <c r="WDZ108" s="81"/>
      <c r="WEA108" s="81"/>
      <c r="WEB108" s="81"/>
      <c r="WEC108" s="81"/>
      <c r="WED108" s="81"/>
      <c r="WEE108" s="81"/>
      <c r="WEF108" s="81"/>
      <c r="WEG108" s="81"/>
      <c r="WEH108" s="81"/>
      <c r="WEI108" s="81"/>
      <c r="WEJ108" s="81"/>
      <c r="WEK108" s="81"/>
      <c r="WEL108" s="81"/>
      <c r="WEM108" s="81"/>
      <c r="WEN108" s="81"/>
      <c r="WEO108" s="81"/>
      <c r="WEP108" s="81"/>
      <c r="WEQ108" s="81"/>
      <c r="WER108" s="81"/>
      <c r="WES108" s="81"/>
      <c r="WET108" s="81"/>
      <c r="WEU108" s="81"/>
      <c r="WEV108" s="81"/>
      <c r="WEW108" s="81"/>
      <c r="WEX108" s="81"/>
      <c r="WEY108" s="81"/>
      <c r="WEZ108" s="81"/>
      <c r="WFA108" s="81"/>
      <c r="WFB108" s="81"/>
      <c r="WFC108" s="81"/>
      <c r="WFD108" s="81"/>
      <c r="WFE108" s="81"/>
      <c r="WFF108" s="81"/>
      <c r="WFG108" s="81"/>
      <c r="WFH108" s="81"/>
      <c r="WFI108" s="81"/>
      <c r="WFJ108" s="81"/>
      <c r="WFK108" s="81"/>
      <c r="WFL108" s="81"/>
      <c r="WFM108" s="81"/>
      <c r="WFN108" s="81"/>
      <c r="WFO108" s="81"/>
      <c r="WFP108" s="81"/>
      <c r="WFQ108" s="81"/>
      <c r="WFR108" s="81"/>
      <c r="WFS108" s="81"/>
      <c r="WFT108" s="81"/>
      <c r="WFU108" s="81"/>
      <c r="WFV108" s="81"/>
      <c r="WFW108" s="81"/>
      <c r="WFX108" s="81"/>
      <c r="WFY108" s="81"/>
      <c r="WFZ108" s="81"/>
      <c r="WGA108" s="81"/>
      <c r="WGB108" s="81"/>
      <c r="WGC108" s="81"/>
      <c r="WGD108" s="81"/>
      <c r="WGE108" s="81"/>
      <c r="WGF108" s="81"/>
      <c r="WGG108" s="81"/>
      <c r="WGH108" s="81"/>
      <c r="WGI108" s="81"/>
      <c r="WGJ108" s="81"/>
      <c r="WGK108" s="81"/>
      <c r="WGL108" s="81"/>
      <c r="WGM108" s="81"/>
      <c r="WGN108" s="81"/>
      <c r="WGO108" s="81"/>
      <c r="WGP108" s="81"/>
      <c r="WGQ108" s="81"/>
      <c r="WGR108" s="81"/>
      <c r="WGS108" s="81"/>
      <c r="WGT108" s="81"/>
      <c r="WGU108" s="81"/>
      <c r="WGV108" s="81"/>
      <c r="WGW108" s="81"/>
      <c r="WGX108" s="81"/>
      <c r="WGY108" s="81"/>
      <c r="WGZ108" s="81"/>
      <c r="WHA108" s="81"/>
      <c r="WHB108" s="81"/>
      <c r="WHC108" s="81"/>
      <c r="WHD108" s="81"/>
      <c r="WHE108" s="81"/>
      <c r="WHF108" s="81"/>
      <c r="WHG108" s="81"/>
      <c r="WHH108" s="81"/>
      <c r="WHI108" s="81"/>
      <c r="WHJ108" s="81"/>
      <c r="WHK108" s="81"/>
      <c r="WHL108" s="81"/>
      <c r="WHM108" s="81"/>
      <c r="WHN108" s="81"/>
      <c r="WHO108" s="81"/>
      <c r="WHP108" s="81"/>
      <c r="WHQ108" s="81"/>
      <c r="WHR108" s="81"/>
      <c r="WHS108" s="81"/>
      <c r="WHT108" s="81"/>
      <c r="WHU108" s="81"/>
      <c r="WHV108" s="81"/>
      <c r="WHW108" s="81"/>
      <c r="WHX108" s="81"/>
      <c r="WHY108" s="81"/>
      <c r="WHZ108" s="81"/>
      <c r="WIA108" s="81"/>
      <c r="WIB108" s="81"/>
      <c r="WIC108" s="81"/>
      <c r="WID108" s="81"/>
      <c r="WIE108" s="81"/>
      <c r="WIF108" s="81"/>
      <c r="WIG108" s="81"/>
      <c r="WIH108" s="81"/>
      <c r="WII108" s="81"/>
      <c r="WIJ108" s="81"/>
      <c r="WIK108" s="81"/>
      <c r="WIL108" s="81"/>
      <c r="WIM108" s="81"/>
      <c r="WIN108" s="81"/>
      <c r="WIO108" s="81"/>
      <c r="WIP108" s="81"/>
      <c r="WIQ108" s="81"/>
      <c r="WIR108" s="81"/>
      <c r="WIS108" s="81"/>
      <c r="WIT108" s="81"/>
      <c r="WIU108" s="81"/>
      <c r="WIV108" s="81"/>
      <c r="WIW108" s="81"/>
      <c r="WIX108" s="81"/>
      <c r="WIY108" s="81"/>
      <c r="WIZ108" s="81"/>
      <c r="WJA108" s="81"/>
      <c r="WJB108" s="81"/>
      <c r="WJC108" s="81"/>
      <c r="WJD108" s="81"/>
      <c r="WJE108" s="81"/>
      <c r="WJF108" s="81"/>
      <c r="WJG108" s="81"/>
      <c r="WJH108" s="81"/>
      <c r="WJI108" s="81"/>
      <c r="WJJ108" s="81"/>
      <c r="WJK108" s="81"/>
      <c r="WJL108" s="81"/>
      <c r="WJM108" s="81"/>
      <c r="WJN108" s="81"/>
      <c r="WJO108" s="81"/>
      <c r="WJP108" s="81"/>
      <c r="WJQ108" s="81"/>
      <c r="WJR108" s="81"/>
      <c r="WJS108" s="81"/>
      <c r="WJT108" s="81"/>
      <c r="WJU108" s="81"/>
      <c r="WJV108" s="81"/>
      <c r="WJW108" s="81"/>
      <c r="WJX108" s="81"/>
      <c r="WJY108" s="81"/>
      <c r="WJZ108" s="81"/>
      <c r="WKA108" s="81"/>
      <c r="WKB108" s="81"/>
      <c r="WKC108" s="81"/>
      <c r="WKD108" s="81"/>
      <c r="WKE108" s="81"/>
      <c r="WKF108" s="81"/>
      <c r="WKG108" s="81"/>
      <c r="WKH108" s="81"/>
      <c r="WKI108" s="81"/>
      <c r="WKJ108" s="81"/>
      <c r="WKK108" s="81"/>
      <c r="WKL108" s="81"/>
      <c r="WKM108" s="81"/>
      <c r="WKN108" s="81"/>
      <c r="WKO108" s="81"/>
      <c r="WKP108" s="81"/>
      <c r="WKQ108" s="81"/>
      <c r="WKR108" s="81"/>
      <c r="WKS108" s="81"/>
      <c r="WKT108" s="81"/>
      <c r="WKU108" s="81"/>
      <c r="WKV108" s="81"/>
      <c r="WKW108" s="81"/>
      <c r="WKX108" s="81"/>
      <c r="WKY108" s="81"/>
      <c r="WKZ108" s="81"/>
      <c r="WLA108" s="81"/>
      <c r="WLB108" s="81"/>
      <c r="WLC108" s="81"/>
      <c r="WLD108" s="81"/>
      <c r="WLE108" s="81"/>
      <c r="WLF108" s="81"/>
      <c r="WLG108" s="81"/>
      <c r="WLH108" s="81"/>
      <c r="WLI108" s="81"/>
      <c r="WLJ108" s="81"/>
      <c r="WLK108" s="81"/>
      <c r="WLL108" s="81"/>
      <c r="WLM108" s="81"/>
      <c r="WLN108" s="81"/>
      <c r="WLO108" s="81"/>
      <c r="WLP108" s="81"/>
      <c r="WLQ108" s="81"/>
      <c r="WLR108" s="81"/>
      <c r="WLS108" s="81"/>
      <c r="WLT108" s="81"/>
      <c r="WLU108" s="81"/>
      <c r="WLV108" s="81"/>
      <c r="WLW108" s="81"/>
      <c r="WLX108" s="81"/>
      <c r="WLY108" s="81"/>
      <c r="WLZ108" s="81"/>
      <c r="WMA108" s="81"/>
      <c r="WMB108" s="81"/>
      <c r="WMC108" s="81"/>
      <c r="WMD108" s="81"/>
      <c r="WME108" s="81"/>
      <c r="WMF108" s="81"/>
      <c r="WMG108" s="81"/>
      <c r="WMH108" s="81"/>
      <c r="WMI108" s="81"/>
      <c r="WMJ108" s="81"/>
      <c r="WMK108" s="81"/>
      <c r="WML108" s="81"/>
      <c r="WMM108" s="81"/>
      <c r="WMN108" s="81"/>
      <c r="WMO108" s="81"/>
      <c r="WMP108" s="81"/>
      <c r="WMQ108" s="81"/>
      <c r="WMR108" s="81"/>
      <c r="WMS108" s="81"/>
      <c r="WMT108" s="81"/>
      <c r="WMU108" s="81"/>
      <c r="WMV108" s="81"/>
      <c r="WMW108" s="81"/>
      <c r="WMX108" s="81"/>
      <c r="WMY108" s="81"/>
      <c r="WMZ108" s="81"/>
      <c r="WNA108" s="81"/>
      <c r="WNB108" s="81"/>
      <c r="WNC108" s="81"/>
      <c r="WND108" s="81"/>
      <c r="WNE108" s="81"/>
      <c r="WNF108" s="81"/>
      <c r="WNG108" s="81"/>
      <c r="WNH108" s="81"/>
      <c r="WNI108" s="81"/>
      <c r="WNJ108" s="81"/>
      <c r="WNK108" s="81"/>
      <c r="WNL108" s="81"/>
      <c r="WNM108" s="81"/>
      <c r="WNN108" s="81"/>
      <c r="WNO108" s="81"/>
      <c r="WNP108" s="81"/>
      <c r="WNQ108" s="81"/>
      <c r="WNR108" s="81"/>
      <c r="WNS108" s="81"/>
      <c r="WNT108" s="81"/>
      <c r="WNU108" s="81"/>
      <c r="WNV108" s="81"/>
      <c r="WNW108" s="81"/>
      <c r="WNX108" s="81"/>
      <c r="WNY108" s="81"/>
      <c r="WNZ108" s="81"/>
      <c r="WOA108" s="81"/>
      <c r="WOB108" s="81"/>
      <c r="WOC108" s="81"/>
      <c r="WOD108" s="81"/>
      <c r="WOE108" s="81"/>
      <c r="WOF108" s="81"/>
      <c r="WOG108" s="81"/>
      <c r="WOH108" s="81"/>
      <c r="WOI108" s="81"/>
      <c r="WOJ108" s="81"/>
      <c r="WOK108" s="81"/>
      <c r="WOL108" s="81"/>
      <c r="WOM108" s="81"/>
      <c r="WON108" s="81"/>
      <c r="WOO108" s="81"/>
      <c r="WOP108" s="81"/>
      <c r="WOQ108" s="81"/>
      <c r="WOR108" s="81"/>
      <c r="WOS108" s="81"/>
      <c r="WOT108" s="81"/>
      <c r="WOU108" s="81"/>
      <c r="WOV108" s="81"/>
      <c r="WOW108" s="81"/>
      <c r="WOX108" s="81"/>
      <c r="WOY108" s="81"/>
      <c r="WOZ108" s="81"/>
      <c r="WPA108" s="81"/>
      <c r="WPB108" s="81"/>
      <c r="WPC108" s="81"/>
      <c r="WPD108" s="81"/>
      <c r="WPE108" s="81"/>
      <c r="WPF108" s="81"/>
      <c r="WPG108" s="81"/>
      <c r="WPH108" s="81"/>
      <c r="WPI108" s="81"/>
      <c r="WPJ108" s="81"/>
      <c r="WPK108" s="81"/>
      <c r="WPL108" s="81"/>
      <c r="WPM108" s="81"/>
      <c r="WPN108" s="81"/>
      <c r="WPO108" s="81"/>
      <c r="WPP108" s="81"/>
      <c r="WPQ108" s="81"/>
      <c r="WPR108" s="81"/>
      <c r="WPS108" s="81"/>
      <c r="WPT108" s="81"/>
      <c r="WPU108" s="81"/>
      <c r="WPV108" s="81"/>
      <c r="WPW108" s="81"/>
      <c r="WPX108" s="81"/>
      <c r="WPY108" s="81"/>
      <c r="WPZ108" s="81"/>
      <c r="WQA108" s="81"/>
      <c r="WQB108" s="81"/>
      <c r="WQC108" s="81"/>
      <c r="WQD108" s="81"/>
      <c r="WQE108" s="81"/>
      <c r="WQF108" s="81"/>
      <c r="WQG108" s="81"/>
      <c r="WQH108" s="81"/>
      <c r="WQI108" s="81"/>
      <c r="WQJ108" s="81"/>
      <c r="WQK108" s="81"/>
      <c r="WQL108" s="81"/>
      <c r="WQM108" s="81"/>
      <c r="WQN108" s="81"/>
      <c r="WQO108" s="81"/>
      <c r="WQP108" s="81"/>
      <c r="WQQ108" s="81"/>
      <c r="WQR108" s="81"/>
      <c r="WQS108" s="81"/>
      <c r="WQT108" s="81"/>
      <c r="WQU108" s="81"/>
      <c r="WQV108" s="81"/>
      <c r="WQW108" s="81"/>
      <c r="WQX108" s="81"/>
      <c r="WQY108" s="81"/>
      <c r="WQZ108" s="81"/>
      <c r="WRA108" s="81"/>
      <c r="WRB108" s="81"/>
      <c r="WRC108" s="81"/>
      <c r="WRD108" s="81"/>
      <c r="WRE108" s="81"/>
      <c r="WRF108" s="81"/>
      <c r="WRG108" s="81"/>
      <c r="WRH108" s="81"/>
      <c r="WRI108" s="81"/>
      <c r="WRJ108" s="81"/>
      <c r="WRK108" s="81"/>
      <c r="WRL108" s="81"/>
      <c r="WRM108" s="81"/>
      <c r="WRN108" s="81"/>
      <c r="WRO108" s="81"/>
      <c r="WRP108" s="81"/>
      <c r="WRQ108" s="81"/>
      <c r="WRR108" s="81"/>
      <c r="WRS108" s="81"/>
      <c r="WRT108" s="81"/>
      <c r="WRU108" s="81"/>
      <c r="WRV108" s="81"/>
      <c r="WRW108" s="81"/>
      <c r="WRX108" s="81"/>
      <c r="WRY108" s="81"/>
      <c r="WRZ108" s="81"/>
      <c r="WSA108" s="81"/>
      <c r="WSB108" s="81"/>
      <c r="WSC108" s="81"/>
      <c r="WSD108" s="81"/>
      <c r="WSE108" s="81"/>
      <c r="WSF108" s="81"/>
      <c r="WSG108" s="81"/>
      <c r="WSH108" s="81"/>
      <c r="WSI108" s="81"/>
      <c r="WSJ108" s="81"/>
      <c r="WSK108" s="81"/>
      <c r="WSL108" s="81"/>
      <c r="WSM108" s="81"/>
      <c r="WSN108" s="81"/>
      <c r="WSO108" s="81"/>
      <c r="WSP108" s="81"/>
      <c r="WSQ108" s="81"/>
      <c r="WSR108" s="81"/>
      <c r="WSS108" s="81"/>
      <c r="WST108" s="81"/>
      <c r="WSU108" s="81"/>
      <c r="WSV108" s="81"/>
      <c r="WSW108" s="81"/>
      <c r="WSX108" s="81"/>
      <c r="WSY108" s="81"/>
      <c r="WSZ108" s="81"/>
      <c r="WTA108" s="81"/>
      <c r="WTB108" s="81"/>
      <c r="WTC108" s="81"/>
      <c r="WTD108" s="81"/>
      <c r="WTE108" s="81"/>
      <c r="WTF108" s="81"/>
      <c r="WTG108" s="81"/>
      <c r="WTH108" s="81"/>
      <c r="WTI108" s="81"/>
      <c r="WTJ108" s="81"/>
      <c r="WTK108" s="81"/>
      <c r="WTL108" s="81"/>
      <c r="WTM108" s="81"/>
      <c r="WTN108" s="81"/>
      <c r="WTO108" s="81"/>
      <c r="WTP108" s="81"/>
      <c r="WTQ108" s="81"/>
      <c r="WTR108" s="81"/>
      <c r="WTS108" s="81"/>
      <c r="WTT108" s="81"/>
      <c r="WTU108" s="81"/>
      <c r="WTV108" s="81"/>
      <c r="WTW108" s="81"/>
      <c r="WTX108" s="81"/>
      <c r="WTY108" s="81"/>
      <c r="WTZ108" s="81"/>
      <c r="WUA108" s="81"/>
      <c r="WUB108" s="81"/>
      <c r="WUC108" s="81"/>
      <c r="WUD108" s="81"/>
      <c r="WUE108" s="81"/>
      <c r="WUF108" s="81"/>
      <c r="WUG108" s="81"/>
      <c r="WUH108" s="81"/>
      <c r="WUI108" s="81"/>
      <c r="WUJ108" s="81"/>
      <c r="WUK108" s="81"/>
      <c r="WUL108" s="81"/>
      <c r="WUM108" s="81"/>
      <c r="WUN108" s="81"/>
      <c r="WUO108" s="81"/>
      <c r="WUP108" s="81"/>
      <c r="WUQ108" s="81"/>
      <c r="WUR108" s="81"/>
      <c r="WUS108" s="81"/>
      <c r="WUT108" s="81"/>
      <c r="WUU108" s="81"/>
      <c r="WUV108" s="81"/>
      <c r="WUW108" s="81"/>
      <c r="WUX108" s="81"/>
      <c r="WUY108" s="81"/>
      <c r="WUZ108" s="81"/>
      <c r="WVA108" s="81"/>
      <c r="WVB108" s="81"/>
      <c r="WVC108" s="81"/>
      <c r="WVD108" s="81"/>
      <c r="WVE108" s="81"/>
      <c r="WVF108" s="81"/>
      <c r="WVG108" s="81"/>
      <c r="WVH108" s="81"/>
      <c r="WVI108" s="81"/>
      <c r="WVJ108" s="81"/>
      <c r="WVK108" s="81"/>
      <c r="WVL108" s="81"/>
      <c r="WVM108" s="81"/>
      <c r="WVN108" s="81"/>
      <c r="WVO108" s="81"/>
      <c r="WVP108" s="81"/>
      <c r="WVQ108" s="81"/>
      <c r="WVR108" s="81"/>
      <c r="WVS108" s="81"/>
      <c r="WVT108" s="81"/>
      <c r="WVU108" s="81"/>
      <c r="WVV108" s="81"/>
      <c r="WVW108" s="81"/>
      <c r="WVX108" s="81"/>
      <c r="WVY108" s="81"/>
      <c r="WVZ108" s="81"/>
      <c r="WWA108" s="81"/>
      <c r="WWB108" s="81"/>
      <c r="WWC108" s="81"/>
      <c r="WWD108" s="81"/>
      <c r="WWE108" s="81"/>
      <c r="WWF108" s="81"/>
      <c r="WWG108" s="81"/>
      <c r="WWH108" s="81"/>
      <c r="WWI108" s="81"/>
      <c r="WWJ108" s="81"/>
      <c r="WWK108" s="81"/>
      <c r="WWL108" s="81"/>
      <c r="WWM108" s="81"/>
      <c r="WWN108" s="81"/>
      <c r="WWO108" s="81"/>
      <c r="WWP108" s="81"/>
      <c r="WWQ108" s="81"/>
      <c r="WWR108" s="81"/>
      <c r="WWS108" s="81"/>
      <c r="WWT108" s="81"/>
      <c r="WWU108" s="81"/>
      <c r="WWV108" s="81"/>
      <c r="WWW108" s="81"/>
      <c r="WWX108" s="81"/>
      <c r="WWY108" s="81"/>
      <c r="WWZ108" s="81"/>
      <c r="WXA108" s="81"/>
      <c r="WXB108" s="81"/>
      <c r="WXC108" s="81"/>
      <c r="WXD108" s="81"/>
      <c r="WXE108" s="81"/>
      <c r="WXF108" s="81"/>
      <c r="WXG108" s="81"/>
      <c r="WXH108" s="81"/>
      <c r="WXI108" s="81"/>
      <c r="WXJ108" s="81"/>
      <c r="WXK108" s="81"/>
      <c r="WXL108" s="81"/>
      <c r="WXM108" s="81"/>
      <c r="WXN108" s="81"/>
      <c r="WXO108" s="81"/>
      <c r="WXP108" s="81"/>
      <c r="WXQ108" s="81"/>
      <c r="WXR108" s="81"/>
      <c r="WXS108" s="81"/>
      <c r="WXT108" s="81"/>
      <c r="WXU108" s="81"/>
      <c r="WXV108" s="81"/>
      <c r="WXW108" s="81"/>
      <c r="WXX108" s="81"/>
      <c r="WXY108" s="81"/>
      <c r="WXZ108" s="81"/>
      <c r="WYA108" s="81"/>
      <c r="WYB108" s="81"/>
      <c r="WYC108" s="81"/>
      <c r="WYD108" s="81"/>
      <c r="WYE108" s="81"/>
      <c r="WYF108" s="81"/>
      <c r="WYG108" s="81"/>
      <c r="WYH108" s="81"/>
      <c r="WYI108" s="81"/>
      <c r="WYJ108" s="81"/>
      <c r="WYK108" s="81"/>
      <c r="WYL108" s="81"/>
      <c r="WYM108" s="81"/>
      <c r="WYN108" s="81"/>
      <c r="WYO108" s="81"/>
      <c r="WYP108" s="81"/>
      <c r="WYQ108" s="81"/>
      <c r="WYR108" s="81"/>
      <c r="WYS108" s="81"/>
      <c r="WYT108" s="81"/>
      <c r="WYU108" s="81"/>
      <c r="WYV108" s="81"/>
      <c r="WYW108" s="81"/>
      <c r="WYX108" s="81"/>
      <c r="WYY108" s="81"/>
      <c r="WYZ108" s="81"/>
      <c r="WZA108" s="81"/>
      <c r="WZB108" s="81"/>
      <c r="WZC108" s="81"/>
      <c r="WZD108" s="81"/>
      <c r="WZE108" s="81"/>
      <c r="WZF108" s="81"/>
      <c r="WZG108" s="81"/>
      <c r="WZH108" s="81"/>
      <c r="WZI108" s="81"/>
      <c r="WZJ108" s="81"/>
      <c r="WZK108" s="81"/>
      <c r="WZL108" s="81"/>
      <c r="WZM108" s="81"/>
      <c r="WZN108" s="81"/>
      <c r="WZO108" s="81"/>
      <c r="WZP108" s="81"/>
      <c r="WZQ108" s="81"/>
      <c r="WZR108" s="81"/>
      <c r="WZS108" s="81"/>
      <c r="WZT108" s="81"/>
      <c r="WZU108" s="81"/>
      <c r="WZV108" s="81"/>
      <c r="WZW108" s="81"/>
      <c r="WZX108" s="81"/>
      <c r="WZY108" s="81"/>
      <c r="WZZ108" s="81"/>
      <c r="XAA108" s="81"/>
      <c r="XAB108" s="81"/>
      <c r="XAC108" s="81"/>
      <c r="XAD108" s="81"/>
      <c r="XAE108" s="81"/>
      <c r="XAF108" s="81"/>
      <c r="XAG108" s="81"/>
      <c r="XAH108" s="81"/>
      <c r="XAI108" s="81"/>
      <c r="XAJ108" s="81"/>
      <c r="XAK108" s="81"/>
      <c r="XAL108" s="81"/>
      <c r="XAM108" s="81"/>
      <c r="XAN108" s="81"/>
      <c r="XAO108" s="81"/>
      <c r="XAP108" s="81"/>
      <c r="XAQ108" s="81"/>
      <c r="XAR108" s="81"/>
      <c r="XAS108" s="81"/>
      <c r="XAT108" s="81"/>
      <c r="XAU108" s="81"/>
      <c r="XAV108" s="81"/>
      <c r="XAW108" s="81"/>
      <c r="XAX108" s="81"/>
      <c r="XAY108" s="81"/>
      <c r="XAZ108" s="81"/>
      <c r="XBA108" s="81"/>
      <c r="XBB108" s="81"/>
      <c r="XBC108" s="81"/>
      <c r="XBD108" s="81"/>
      <c r="XBE108" s="81"/>
      <c r="XBF108" s="81"/>
      <c r="XBG108" s="81"/>
      <c r="XBH108" s="81"/>
      <c r="XBI108" s="81"/>
      <c r="XBJ108" s="81"/>
      <c r="XBK108" s="81"/>
      <c r="XBL108" s="81"/>
      <c r="XBM108" s="81"/>
      <c r="XBN108" s="81"/>
      <c r="XBO108" s="81"/>
      <c r="XBP108" s="81"/>
      <c r="XBQ108" s="81"/>
      <c r="XBR108" s="81"/>
      <c r="XBS108" s="81"/>
      <c r="XBT108" s="81"/>
      <c r="XBU108" s="81"/>
      <c r="XBV108" s="81"/>
      <c r="XBW108" s="81"/>
      <c r="XBX108" s="81"/>
      <c r="XBY108" s="81"/>
      <c r="XBZ108" s="81"/>
      <c r="XCA108" s="81"/>
      <c r="XCB108" s="81"/>
      <c r="XCC108" s="81"/>
      <c r="XCD108" s="81"/>
      <c r="XCE108" s="81"/>
      <c r="XCF108" s="81"/>
      <c r="XCG108" s="81"/>
      <c r="XCH108" s="81"/>
      <c r="XCI108" s="81"/>
      <c r="XCJ108" s="81"/>
      <c r="XCK108" s="81"/>
      <c r="XCL108" s="81"/>
      <c r="XCM108" s="81"/>
      <c r="XCN108" s="81"/>
      <c r="XCO108" s="81"/>
      <c r="XCP108" s="81"/>
      <c r="XCQ108" s="81"/>
      <c r="XCR108" s="81"/>
      <c r="XCS108" s="81"/>
      <c r="XCT108" s="81"/>
      <c r="XCU108" s="81"/>
      <c r="XCV108" s="81"/>
      <c r="XCW108" s="81"/>
      <c r="XCX108" s="81"/>
      <c r="XCY108" s="81"/>
      <c r="XCZ108" s="81"/>
      <c r="XDA108" s="81"/>
      <c r="XDB108" s="81"/>
      <c r="XDC108" s="81"/>
      <c r="XDD108" s="81"/>
      <c r="XDE108" s="81"/>
      <c r="XDF108" s="81"/>
      <c r="XDG108" s="81"/>
      <c r="XDH108" s="81"/>
      <c r="XDI108" s="81"/>
      <c r="XDJ108" s="81"/>
      <c r="XDK108" s="81"/>
      <c r="XDL108" s="81"/>
      <c r="XDM108" s="81"/>
      <c r="XDN108" s="81"/>
      <c r="XDO108" s="81"/>
      <c r="XDP108" s="81"/>
      <c r="XDQ108" s="81"/>
      <c r="XDR108" s="81"/>
      <c r="XDS108" s="81"/>
      <c r="XDT108" s="81"/>
      <c r="XDU108" s="81"/>
      <c r="XDV108" s="81"/>
      <c r="XDW108" s="81"/>
      <c r="XDX108" s="81"/>
      <c r="XDY108" s="81"/>
      <c r="XDZ108" s="81"/>
      <c r="XEA108" s="81"/>
      <c r="XEB108" s="81"/>
      <c r="XEC108" s="81"/>
      <c r="XED108" s="81"/>
      <c r="XEE108" s="81"/>
      <c r="XEF108" s="81"/>
      <c r="XEG108" s="81"/>
      <c r="XEH108" s="81"/>
      <c r="XEI108" s="81"/>
      <c r="XEJ108" s="81"/>
      <c r="XEK108" s="81"/>
      <c r="XEL108" s="81"/>
      <c r="XEM108" s="81"/>
      <c r="XEN108" s="81"/>
      <c r="XEO108" s="81"/>
      <c r="XEP108" s="81"/>
      <c r="XEQ108" s="81"/>
      <c r="XER108" s="81"/>
      <c r="XES108" s="81"/>
      <c r="XET108" s="81"/>
    </row>
    <row r="109" spans="1:16374" s="77" customFormat="1" x14ac:dyDescent="0.2">
      <c r="B109" s="162" t="s">
        <v>313</v>
      </c>
      <c r="C109" s="152"/>
      <c r="D109" s="153" t="e">
        <f t="shared" si="58"/>
        <v>#DIV/0!</v>
      </c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1"/>
      <c r="BR109" s="81"/>
      <c r="BS109" s="81"/>
      <c r="BT109" s="81"/>
      <c r="BU109" s="81"/>
      <c r="BV109" s="81"/>
      <c r="BW109" s="81"/>
      <c r="BX109" s="81"/>
      <c r="BY109" s="81"/>
      <c r="BZ109" s="81"/>
      <c r="CA109" s="81"/>
      <c r="CB109" s="81"/>
      <c r="CC109" s="81"/>
      <c r="CD109" s="81"/>
      <c r="CE109" s="81"/>
      <c r="CF109" s="81"/>
      <c r="CG109" s="81"/>
      <c r="CH109" s="81"/>
      <c r="CI109" s="81"/>
      <c r="CJ109" s="81"/>
      <c r="CK109" s="81"/>
      <c r="CL109" s="81"/>
      <c r="CM109" s="81"/>
      <c r="CN109" s="81"/>
      <c r="CO109" s="81"/>
      <c r="CP109" s="81"/>
      <c r="CQ109" s="81"/>
      <c r="CR109" s="81"/>
      <c r="CS109" s="81"/>
      <c r="CT109" s="81"/>
      <c r="CU109" s="81"/>
      <c r="CV109" s="81"/>
      <c r="CW109" s="81"/>
      <c r="CX109" s="81"/>
      <c r="CY109" s="81"/>
      <c r="CZ109" s="81"/>
      <c r="DA109" s="81"/>
      <c r="DB109" s="81"/>
      <c r="DC109" s="81"/>
      <c r="DD109" s="81"/>
      <c r="DE109" s="81"/>
      <c r="DF109" s="81"/>
      <c r="DG109" s="81"/>
      <c r="DH109" s="81"/>
      <c r="DI109" s="81"/>
      <c r="DJ109" s="81"/>
      <c r="DK109" s="81"/>
      <c r="DL109" s="81"/>
      <c r="DM109" s="81"/>
      <c r="DN109" s="81"/>
      <c r="DO109" s="81"/>
      <c r="DP109" s="81"/>
      <c r="DQ109" s="81"/>
      <c r="DR109" s="81"/>
      <c r="DS109" s="81"/>
      <c r="DT109" s="81"/>
      <c r="DU109" s="81"/>
      <c r="DV109" s="81"/>
      <c r="DW109" s="81"/>
      <c r="DX109" s="81"/>
      <c r="DY109" s="81"/>
      <c r="DZ109" s="81"/>
      <c r="EA109" s="81"/>
      <c r="EB109" s="81"/>
      <c r="EC109" s="81"/>
      <c r="ED109" s="81"/>
      <c r="EE109" s="81"/>
      <c r="EF109" s="81"/>
      <c r="EG109" s="81"/>
      <c r="EH109" s="81"/>
      <c r="EI109" s="81"/>
      <c r="EJ109" s="81"/>
      <c r="EK109" s="81"/>
      <c r="EL109" s="81"/>
      <c r="EM109" s="81"/>
      <c r="EN109" s="81"/>
      <c r="EO109" s="81"/>
      <c r="EP109" s="81"/>
      <c r="EQ109" s="81"/>
      <c r="ER109" s="81"/>
      <c r="ES109" s="81"/>
      <c r="ET109" s="81"/>
      <c r="EU109" s="81"/>
      <c r="EV109" s="81"/>
      <c r="EW109" s="81"/>
      <c r="EX109" s="81"/>
      <c r="EY109" s="81"/>
      <c r="EZ109" s="81"/>
      <c r="FA109" s="81"/>
      <c r="FB109" s="81"/>
      <c r="FC109" s="81"/>
      <c r="FD109" s="81"/>
      <c r="FE109" s="81"/>
      <c r="FF109" s="81"/>
      <c r="FG109" s="81"/>
      <c r="FH109" s="81"/>
      <c r="FI109" s="81"/>
      <c r="FJ109" s="81"/>
      <c r="FK109" s="81"/>
      <c r="FL109" s="81"/>
      <c r="FM109" s="81"/>
      <c r="FN109" s="81"/>
      <c r="FO109" s="81"/>
      <c r="FP109" s="81"/>
      <c r="FQ109" s="81"/>
      <c r="FR109" s="81"/>
      <c r="FS109" s="81"/>
      <c r="FT109" s="81"/>
      <c r="FU109" s="81"/>
      <c r="FV109" s="81"/>
      <c r="FW109" s="81"/>
      <c r="FX109" s="81"/>
      <c r="FY109" s="81"/>
      <c r="FZ109" s="81"/>
      <c r="GA109" s="81"/>
      <c r="GB109" s="81"/>
      <c r="GC109" s="81"/>
      <c r="GD109" s="81"/>
      <c r="GE109" s="81"/>
      <c r="GF109" s="81"/>
      <c r="GG109" s="81"/>
      <c r="GH109" s="81"/>
      <c r="GI109" s="81"/>
      <c r="GJ109" s="81"/>
      <c r="GK109" s="81"/>
      <c r="GL109" s="81"/>
      <c r="GM109" s="81"/>
      <c r="GN109" s="81"/>
      <c r="GO109" s="81"/>
      <c r="GP109" s="81"/>
      <c r="GQ109" s="81"/>
      <c r="GR109" s="81"/>
      <c r="GS109" s="81"/>
      <c r="GT109" s="81"/>
      <c r="GU109" s="81"/>
      <c r="GV109" s="81"/>
      <c r="GW109" s="81"/>
      <c r="GX109" s="81"/>
      <c r="GY109" s="81"/>
      <c r="GZ109" s="81"/>
      <c r="HA109" s="81"/>
      <c r="HB109" s="81"/>
      <c r="HC109" s="81"/>
      <c r="HD109" s="81"/>
      <c r="HE109" s="81"/>
      <c r="HF109" s="81"/>
      <c r="HG109" s="81"/>
      <c r="HH109" s="81"/>
      <c r="HI109" s="81"/>
      <c r="HJ109" s="81"/>
      <c r="HK109" s="81"/>
      <c r="HL109" s="81"/>
      <c r="HM109" s="81"/>
      <c r="HN109" s="81"/>
      <c r="HO109" s="81"/>
      <c r="HP109" s="81"/>
      <c r="HQ109" s="81"/>
      <c r="HR109" s="81"/>
      <c r="HS109" s="81"/>
      <c r="HT109" s="81"/>
      <c r="HU109" s="81"/>
      <c r="HV109" s="81"/>
      <c r="HW109" s="81"/>
      <c r="HX109" s="81"/>
      <c r="HY109" s="81"/>
      <c r="HZ109" s="81"/>
      <c r="IA109" s="81"/>
      <c r="IB109" s="81"/>
      <c r="IC109" s="81"/>
      <c r="ID109" s="81"/>
      <c r="IE109" s="81"/>
      <c r="IF109" s="81"/>
      <c r="IG109" s="81"/>
      <c r="IH109" s="81"/>
      <c r="II109" s="81"/>
      <c r="IJ109" s="81"/>
      <c r="IK109" s="81"/>
      <c r="IL109" s="81"/>
      <c r="IM109" s="81"/>
      <c r="IN109" s="81"/>
      <c r="IO109" s="81"/>
      <c r="IP109" s="81"/>
      <c r="IQ109" s="81"/>
      <c r="IR109" s="81"/>
      <c r="IS109" s="81"/>
      <c r="IT109" s="81"/>
      <c r="IU109" s="81"/>
      <c r="IV109" s="81"/>
      <c r="IW109" s="81"/>
      <c r="IX109" s="81"/>
      <c r="IY109" s="81"/>
      <c r="IZ109" s="81"/>
      <c r="JA109" s="81"/>
      <c r="JB109" s="81"/>
      <c r="JC109" s="81"/>
      <c r="JD109" s="81"/>
      <c r="JE109" s="81"/>
      <c r="JF109" s="81"/>
      <c r="JG109" s="81"/>
      <c r="JH109" s="81"/>
      <c r="JI109" s="81"/>
      <c r="JJ109" s="81"/>
      <c r="JK109" s="81"/>
      <c r="JL109" s="81"/>
      <c r="JM109" s="81"/>
      <c r="JN109" s="81"/>
      <c r="JO109" s="81"/>
      <c r="JP109" s="81"/>
      <c r="JQ109" s="81"/>
      <c r="JR109" s="81"/>
      <c r="JS109" s="81"/>
      <c r="JT109" s="81"/>
      <c r="JU109" s="81"/>
      <c r="JV109" s="81"/>
      <c r="JW109" s="81"/>
      <c r="JX109" s="81"/>
      <c r="JY109" s="81"/>
      <c r="JZ109" s="81"/>
      <c r="KA109" s="81"/>
      <c r="KB109" s="81"/>
      <c r="KC109" s="81"/>
      <c r="KD109" s="81"/>
      <c r="KE109" s="81"/>
      <c r="KF109" s="81"/>
      <c r="KG109" s="81"/>
      <c r="KH109" s="81"/>
      <c r="KI109" s="81"/>
      <c r="KJ109" s="81"/>
      <c r="KK109" s="81"/>
      <c r="KL109" s="81"/>
      <c r="KM109" s="81"/>
      <c r="KN109" s="81"/>
      <c r="KO109" s="81"/>
      <c r="KP109" s="81"/>
      <c r="KQ109" s="81"/>
      <c r="KR109" s="81"/>
      <c r="KS109" s="81"/>
      <c r="KT109" s="81"/>
      <c r="KU109" s="81"/>
      <c r="KV109" s="81"/>
      <c r="KW109" s="81"/>
      <c r="KX109" s="81"/>
      <c r="KY109" s="81"/>
      <c r="KZ109" s="81"/>
      <c r="LA109" s="81"/>
      <c r="LB109" s="81"/>
      <c r="LC109" s="81"/>
      <c r="LD109" s="81"/>
      <c r="LE109" s="81"/>
      <c r="LF109" s="81"/>
      <c r="LG109" s="81"/>
      <c r="LH109" s="81"/>
      <c r="LI109" s="81"/>
      <c r="LJ109" s="81"/>
      <c r="LK109" s="81"/>
      <c r="LL109" s="81"/>
      <c r="LM109" s="81"/>
      <c r="LN109" s="81"/>
      <c r="LO109" s="81"/>
      <c r="LP109" s="81"/>
      <c r="LQ109" s="81"/>
      <c r="LR109" s="81"/>
      <c r="LS109" s="81"/>
      <c r="LT109" s="81"/>
      <c r="LU109" s="81"/>
      <c r="LV109" s="81"/>
      <c r="LW109" s="81"/>
      <c r="LX109" s="81"/>
      <c r="LY109" s="81"/>
      <c r="LZ109" s="81"/>
      <c r="MA109" s="81"/>
      <c r="MB109" s="81"/>
      <c r="MC109" s="81"/>
      <c r="MD109" s="81"/>
      <c r="ME109" s="81"/>
      <c r="MF109" s="81"/>
      <c r="MG109" s="81"/>
      <c r="MH109" s="81"/>
      <c r="MI109" s="81"/>
      <c r="MJ109" s="81"/>
      <c r="MK109" s="81"/>
      <c r="ML109" s="81"/>
      <c r="MM109" s="81"/>
      <c r="MN109" s="81"/>
      <c r="MO109" s="81"/>
      <c r="MP109" s="81"/>
      <c r="MQ109" s="81"/>
      <c r="MR109" s="81"/>
      <c r="MS109" s="81"/>
      <c r="MT109" s="81"/>
      <c r="MU109" s="81"/>
      <c r="MV109" s="81"/>
      <c r="MW109" s="81"/>
      <c r="MX109" s="81"/>
      <c r="MY109" s="81"/>
      <c r="MZ109" s="81"/>
      <c r="NA109" s="81"/>
      <c r="NB109" s="81"/>
      <c r="NC109" s="81"/>
      <c r="ND109" s="81"/>
      <c r="NE109" s="81"/>
      <c r="NF109" s="81"/>
      <c r="NG109" s="81"/>
      <c r="NH109" s="81"/>
      <c r="NI109" s="81"/>
      <c r="NJ109" s="81"/>
      <c r="NK109" s="81"/>
      <c r="NL109" s="81"/>
      <c r="NM109" s="81"/>
      <c r="NN109" s="81"/>
      <c r="NO109" s="81"/>
      <c r="NP109" s="81"/>
      <c r="NQ109" s="81"/>
      <c r="NR109" s="81"/>
      <c r="NS109" s="81"/>
      <c r="NT109" s="81"/>
      <c r="NU109" s="81"/>
      <c r="NV109" s="81"/>
      <c r="NW109" s="81"/>
      <c r="NX109" s="81"/>
      <c r="NY109" s="81"/>
      <c r="NZ109" s="81"/>
      <c r="OA109" s="81"/>
      <c r="OB109" s="81"/>
      <c r="OC109" s="81"/>
      <c r="OD109" s="81"/>
      <c r="OE109" s="81"/>
      <c r="OF109" s="81"/>
      <c r="OG109" s="81"/>
      <c r="OH109" s="81"/>
      <c r="OI109" s="81"/>
      <c r="OJ109" s="81"/>
      <c r="OK109" s="81"/>
      <c r="OL109" s="81"/>
      <c r="OM109" s="81"/>
      <c r="ON109" s="81"/>
      <c r="OO109" s="81"/>
      <c r="OP109" s="81"/>
      <c r="OQ109" s="81"/>
      <c r="OR109" s="81"/>
      <c r="OS109" s="81"/>
      <c r="OT109" s="81"/>
      <c r="OU109" s="81"/>
      <c r="OV109" s="81"/>
      <c r="OW109" s="81"/>
      <c r="OX109" s="81"/>
      <c r="OY109" s="81"/>
      <c r="OZ109" s="81"/>
      <c r="PA109" s="81"/>
      <c r="PB109" s="81"/>
      <c r="PC109" s="81"/>
      <c r="PD109" s="81"/>
      <c r="PE109" s="81"/>
      <c r="PF109" s="81"/>
      <c r="PG109" s="81"/>
      <c r="PH109" s="81"/>
      <c r="PI109" s="81"/>
      <c r="PJ109" s="81"/>
      <c r="PK109" s="81"/>
      <c r="PL109" s="81"/>
      <c r="PM109" s="81"/>
      <c r="PN109" s="81"/>
      <c r="PO109" s="81"/>
      <c r="PP109" s="81"/>
      <c r="PQ109" s="81"/>
      <c r="PR109" s="81"/>
      <c r="PS109" s="81"/>
      <c r="PT109" s="81"/>
      <c r="PU109" s="81"/>
      <c r="PV109" s="81"/>
      <c r="PW109" s="81"/>
      <c r="PX109" s="81"/>
      <c r="PY109" s="81"/>
      <c r="PZ109" s="81"/>
      <c r="QA109" s="81"/>
      <c r="QB109" s="81"/>
      <c r="QC109" s="81"/>
      <c r="QD109" s="81"/>
      <c r="QE109" s="81"/>
      <c r="QF109" s="81"/>
      <c r="QG109" s="81"/>
      <c r="QH109" s="81"/>
      <c r="QI109" s="81"/>
      <c r="QJ109" s="81"/>
      <c r="QK109" s="81"/>
      <c r="QL109" s="81"/>
      <c r="QM109" s="81"/>
      <c r="QN109" s="81"/>
      <c r="QO109" s="81"/>
      <c r="QP109" s="81"/>
      <c r="QQ109" s="81"/>
      <c r="QR109" s="81"/>
      <c r="QS109" s="81"/>
      <c r="QT109" s="81"/>
      <c r="QU109" s="81"/>
      <c r="QV109" s="81"/>
      <c r="QW109" s="81"/>
      <c r="QX109" s="81"/>
      <c r="QY109" s="81"/>
      <c r="QZ109" s="81"/>
      <c r="RA109" s="81"/>
      <c r="RB109" s="81"/>
      <c r="RC109" s="81"/>
      <c r="RD109" s="81"/>
      <c r="RE109" s="81"/>
      <c r="RF109" s="81"/>
      <c r="RG109" s="81"/>
      <c r="RH109" s="81"/>
      <c r="RI109" s="81"/>
      <c r="RJ109" s="81"/>
      <c r="RK109" s="81"/>
      <c r="RL109" s="81"/>
      <c r="RM109" s="81"/>
      <c r="RN109" s="81"/>
      <c r="RO109" s="81"/>
      <c r="RP109" s="81"/>
      <c r="RQ109" s="81"/>
      <c r="RR109" s="81"/>
      <c r="RS109" s="81"/>
      <c r="RT109" s="81"/>
      <c r="RU109" s="81"/>
      <c r="RV109" s="81"/>
      <c r="RW109" s="81"/>
      <c r="RX109" s="81"/>
      <c r="RY109" s="81"/>
      <c r="RZ109" s="81"/>
      <c r="SA109" s="81"/>
      <c r="SB109" s="81"/>
      <c r="SC109" s="81"/>
      <c r="SD109" s="81"/>
      <c r="SE109" s="81"/>
      <c r="SF109" s="81"/>
      <c r="SG109" s="81"/>
      <c r="SH109" s="81"/>
      <c r="SI109" s="81"/>
      <c r="SJ109" s="81"/>
      <c r="SK109" s="81"/>
      <c r="SL109" s="81"/>
      <c r="SM109" s="81"/>
      <c r="SN109" s="81"/>
      <c r="SO109" s="81"/>
      <c r="SP109" s="81"/>
      <c r="SQ109" s="81"/>
      <c r="SR109" s="81"/>
      <c r="SS109" s="81"/>
      <c r="ST109" s="81"/>
      <c r="SU109" s="81"/>
      <c r="SV109" s="81"/>
      <c r="SW109" s="81"/>
      <c r="SX109" s="81"/>
      <c r="SY109" s="81"/>
      <c r="SZ109" s="81"/>
      <c r="TA109" s="81"/>
      <c r="TB109" s="81"/>
      <c r="TC109" s="81"/>
      <c r="TD109" s="81"/>
      <c r="TE109" s="81"/>
      <c r="TF109" s="81"/>
      <c r="TG109" s="81"/>
      <c r="TH109" s="81"/>
      <c r="TI109" s="81"/>
      <c r="TJ109" s="81"/>
      <c r="TK109" s="81"/>
      <c r="TL109" s="81"/>
      <c r="TM109" s="81"/>
      <c r="TN109" s="81"/>
      <c r="TO109" s="81"/>
      <c r="TP109" s="81"/>
      <c r="TQ109" s="81"/>
      <c r="TR109" s="81"/>
      <c r="TS109" s="81"/>
      <c r="TT109" s="81"/>
      <c r="TU109" s="81"/>
      <c r="TV109" s="81"/>
      <c r="TW109" s="81"/>
      <c r="TX109" s="81"/>
      <c r="TY109" s="81"/>
      <c r="TZ109" s="81"/>
      <c r="UA109" s="81"/>
      <c r="UB109" s="81"/>
      <c r="UC109" s="81"/>
      <c r="UD109" s="81"/>
      <c r="UE109" s="81"/>
      <c r="UF109" s="81"/>
      <c r="UG109" s="81"/>
      <c r="UH109" s="81"/>
      <c r="UI109" s="81"/>
      <c r="UJ109" s="81"/>
      <c r="UK109" s="81"/>
      <c r="UL109" s="81"/>
      <c r="UM109" s="81"/>
      <c r="UN109" s="81"/>
      <c r="UO109" s="81"/>
      <c r="UP109" s="81"/>
      <c r="UQ109" s="81"/>
      <c r="UR109" s="81"/>
      <c r="US109" s="81"/>
      <c r="UT109" s="81"/>
      <c r="UU109" s="81"/>
      <c r="UV109" s="81"/>
      <c r="UW109" s="81"/>
      <c r="UX109" s="81"/>
      <c r="UY109" s="81"/>
      <c r="UZ109" s="81"/>
      <c r="VA109" s="81"/>
      <c r="VB109" s="81"/>
      <c r="VC109" s="81"/>
      <c r="VD109" s="81"/>
      <c r="VE109" s="81"/>
      <c r="VF109" s="81"/>
      <c r="VG109" s="81"/>
      <c r="VH109" s="81"/>
      <c r="VI109" s="81"/>
      <c r="VJ109" s="81"/>
      <c r="VK109" s="81"/>
      <c r="VL109" s="81"/>
      <c r="VM109" s="81"/>
      <c r="VN109" s="81"/>
      <c r="VO109" s="81"/>
      <c r="VP109" s="81"/>
      <c r="VQ109" s="81"/>
      <c r="VR109" s="81"/>
      <c r="VS109" s="81"/>
      <c r="VT109" s="81"/>
      <c r="VU109" s="81"/>
      <c r="VV109" s="81"/>
      <c r="VW109" s="81"/>
      <c r="VX109" s="81"/>
      <c r="VY109" s="81"/>
      <c r="VZ109" s="81"/>
      <c r="WA109" s="81"/>
      <c r="WB109" s="81"/>
      <c r="WC109" s="81"/>
      <c r="WD109" s="81"/>
      <c r="WE109" s="81"/>
      <c r="WF109" s="81"/>
      <c r="WG109" s="81"/>
      <c r="WH109" s="81"/>
      <c r="WI109" s="81"/>
      <c r="WJ109" s="81"/>
      <c r="WK109" s="81"/>
      <c r="WL109" s="81"/>
      <c r="WM109" s="81"/>
      <c r="WN109" s="81"/>
      <c r="WO109" s="81"/>
      <c r="WP109" s="81"/>
      <c r="WQ109" s="81"/>
      <c r="WR109" s="81"/>
      <c r="WS109" s="81"/>
      <c r="WT109" s="81"/>
      <c r="WU109" s="81"/>
      <c r="WV109" s="81"/>
      <c r="WW109" s="81"/>
      <c r="WX109" s="81"/>
      <c r="WY109" s="81"/>
      <c r="WZ109" s="81"/>
      <c r="XA109" s="81"/>
      <c r="XB109" s="81"/>
      <c r="XC109" s="81"/>
      <c r="XD109" s="81"/>
      <c r="XE109" s="81"/>
      <c r="XF109" s="81"/>
      <c r="XG109" s="81"/>
      <c r="XH109" s="81"/>
      <c r="XI109" s="81"/>
      <c r="XJ109" s="81"/>
      <c r="XK109" s="81"/>
      <c r="XL109" s="81"/>
      <c r="XM109" s="81"/>
      <c r="XN109" s="81"/>
      <c r="XO109" s="81"/>
      <c r="XP109" s="81"/>
      <c r="XQ109" s="81"/>
      <c r="XR109" s="81"/>
      <c r="XS109" s="81"/>
      <c r="XT109" s="81"/>
      <c r="XU109" s="81"/>
      <c r="XV109" s="81"/>
      <c r="XW109" s="81"/>
      <c r="XX109" s="81"/>
      <c r="XY109" s="81"/>
      <c r="XZ109" s="81"/>
      <c r="YA109" s="81"/>
      <c r="YB109" s="81"/>
      <c r="YC109" s="81"/>
      <c r="YD109" s="81"/>
      <c r="YE109" s="81"/>
      <c r="YF109" s="81"/>
      <c r="YG109" s="81"/>
      <c r="YH109" s="81"/>
      <c r="YI109" s="81"/>
      <c r="YJ109" s="81"/>
      <c r="YK109" s="81"/>
      <c r="YL109" s="81"/>
      <c r="YM109" s="81"/>
      <c r="YN109" s="81"/>
      <c r="YO109" s="81"/>
      <c r="YP109" s="81"/>
      <c r="YQ109" s="81"/>
      <c r="YR109" s="81"/>
      <c r="YS109" s="81"/>
      <c r="YT109" s="81"/>
      <c r="YU109" s="81"/>
      <c r="YV109" s="81"/>
      <c r="YW109" s="81"/>
      <c r="YX109" s="81"/>
      <c r="YY109" s="81"/>
      <c r="YZ109" s="81"/>
      <c r="ZA109" s="81"/>
      <c r="ZB109" s="81"/>
      <c r="ZC109" s="81"/>
      <c r="ZD109" s="81"/>
      <c r="ZE109" s="81"/>
      <c r="ZF109" s="81"/>
      <c r="ZG109" s="81"/>
      <c r="ZH109" s="81"/>
      <c r="ZI109" s="81"/>
      <c r="ZJ109" s="81"/>
      <c r="ZK109" s="81"/>
      <c r="ZL109" s="81"/>
      <c r="ZM109" s="81"/>
      <c r="ZN109" s="81"/>
      <c r="ZO109" s="81"/>
      <c r="ZP109" s="81"/>
      <c r="ZQ109" s="81"/>
      <c r="ZR109" s="81"/>
      <c r="ZS109" s="81"/>
      <c r="ZT109" s="81"/>
      <c r="ZU109" s="81"/>
      <c r="ZV109" s="81"/>
      <c r="ZW109" s="81"/>
      <c r="ZX109" s="81"/>
      <c r="ZY109" s="81"/>
      <c r="ZZ109" s="81"/>
      <c r="AAA109" s="81"/>
      <c r="AAB109" s="81"/>
      <c r="AAC109" s="81"/>
      <c r="AAD109" s="81"/>
      <c r="AAE109" s="81"/>
      <c r="AAF109" s="81"/>
      <c r="AAG109" s="81"/>
      <c r="AAH109" s="81"/>
      <c r="AAI109" s="81"/>
      <c r="AAJ109" s="81"/>
      <c r="AAK109" s="81"/>
      <c r="AAL109" s="81"/>
      <c r="AAM109" s="81"/>
      <c r="AAN109" s="81"/>
      <c r="AAO109" s="81"/>
      <c r="AAP109" s="81"/>
      <c r="AAQ109" s="81"/>
      <c r="AAR109" s="81"/>
      <c r="AAS109" s="81"/>
      <c r="AAT109" s="81"/>
      <c r="AAU109" s="81"/>
      <c r="AAV109" s="81"/>
      <c r="AAW109" s="81"/>
      <c r="AAX109" s="81"/>
      <c r="AAY109" s="81"/>
      <c r="AAZ109" s="81"/>
      <c r="ABA109" s="81"/>
      <c r="ABB109" s="81"/>
      <c r="ABC109" s="81"/>
      <c r="ABD109" s="81"/>
      <c r="ABE109" s="81"/>
      <c r="ABF109" s="81"/>
      <c r="ABG109" s="81"/>
      <c r="ABH109" s="81"/>
      <c r="ABI109" s="81"/>
      <c r="ABJ109" s="81"/>
      <c r="ABK109" s="81"/>
      <c r="ABL109" s="81"/>
      <c r="ABM109" s="81"/>
      <c r="ABN109" s="81"/>
      <c r="ABO109" s="81"/>
      <c r="ABP109" s="81"/>
      <c r="ABQ109" s="81"/>
      <c r="ABR109" s="81"/>
      <c r="ABS109" s="81"/>
      <c r="ABT109" s="81"/>
      <c r="ABU109" s="81"/>
      <c r="ABV109" s="81"/>
      <c r="ABW109" s="81"/>
      <c r="ABX109" s="81"/>
      <c r="ABY109" s="81"/>
      <c r="ABZ109" s="81"/>
      <c r="ACA109" s="81"/>
      <c r="ACB109" s="81"/>
      <c r="ACC109" s="81"/>
      <c r="ACD109" s="81"/>
      <c r="ACE109" s="81"/>
      <c r="ACF109" s="81"/>
      <c r="ACG109" s="81"/>
      <c r="ACH109" s="81"/>
      <c r="ACI109" s="81"/>
      <c r="ACJ109" s="81"/>
      <c r="ACK109" s="81"/>
      <c r="ACL109" s="81"/>
      <c r="ACM109" s="81"/>
      <c r="ACN109" s="81"/>
      <c r="ACO109" s="81"/>
      <c r="ACP109" s="81"/>
      <c r="ACQ109" s="81"/>
      <c r="ACR109" s="81"/>
      <c r="ACS109" s="81"/>
      <c r="ACT109" s="81"/>
      <c r="ACU109" s="81"/>
      <c r="ACV109" s="81"/>
      <c r="ACW109" s="81"/>
      <c r="ACX109" s="81"/>
      <c r="ACY109" s="81"/>
      <c r="ACZ109" s="81"/>
      <c r="ADA109" s="81"/>
      <c r="ADB109" s="81"/>
      <c r="ADC109" s="81"/>
      <c r="ADD109" s="81"/>
      <c r="ADE109" s="81"/>
      <c r="ADF109" s="81"/>
      <c r="ADG109" s="81"/>
      <c r="ADH109" s="81"/>
      <c r="ADI109" s="81"/>
      <c r="ADJ109" s="81"/>
      <c r="ADK109" s="81"/>
      <c r="ADL109" s="81"/>
      <c r="ADM109" s="81"/>
      <c r="ADN109" s="81"/>
      <c r="ADO109" s="81"/>
      <c r="ADP109" s="81"/>
      <c r="ADQ109" s="81"/>
      <c r="ADR109" s="81"/>
      <c r="ADS109" s="81"/>
      <c r="ADT109" s="81"/>
      <c r="ADU109" s="81"/>
      <c r="ADV109" s="81"/>
      <c r="ADW109" s="81"/>
      <c r="ADX109" s="81"/>
      <c r="ADY109" s="81"/>
      <c r="ADZ109" s="81"/>
      <c r="AEA109" s="81"/>
      <c r="AEB109" s="81"/>
      <c r="AEC109" s="81"/>
      <c r="AED109" s="81"/>
      <c r="AEE109" s="81"/>
      <c r="AEF109" s="81"/>
      <c r="AEG109" s="81"/>
      <c r="AEH109" s="81"/>
      <c r="AEI109" s="81"/>
      <c r="AEJ109" s="81"/>
      <c r="AEK109" s="81"/>
      <c r="AEL109" s="81"/>
      <c r="AEM109" s="81"/>
      <c r="AEN109" s="81"/>
      <c r="AEO109" s="81"/>
      <c r="AEP109" s="81"/>
      <c r="AEQ109" s="81"/>
      <c r="AER109" s="81"/>
      <c r="AES109" s="81"/>
      <c r="AET109" s="81"/>
      <c r="AEU109" s="81"/>
      <c r="AEV109" s="81"/>
      <c r="AEW109" s="81"/>
      <c r="AEX109" s="81"/>
      <c r="AEY109" s="81"/>
      <c r="AEZ109" s="81"/>
      <c r="AFA109" s="81"/>
      <c r="AFB109" s="81"/>
      <c r="AFC109" s="81"/>
      <c r="AFD109" s="81"/>
      <c r="AFE109" s="81"/>
      <c r="AFF109" s="81"/>
      <c r="AFG109" s="81"/>
      <c r="AFH109" s="81"/>
      <c r="AFI109" s="81"/>
      <c r="AFJ109" s="81"/>
      <c r="AFK109" s="81"/>
      <c r="AFL109" s="81"/>
      <c r="AFM109" s="81"/>
      <c r="AFN109" s="81"/>
      <c r="AFO109" s="81"/>
      <c r="AFP109" s="81"/>
      <c r="AFQ109" s="81"/>
      <c r="AFR109" s="81"/>
      <c r="AFS109" s="81"/>
      <c r="AFT109" s="81"/>
      <c r="AFU109" s="81"/>
      <c r="AFV109" s="81"/>
      <c r="AFW109" s="81"/>
      <c r="AFX109" s="81"/>
      <c r="AFY109" s="81"/>
      <c r="AFZ109" s="81"/>
      <c r="AGA109" s="81"/>
      <c r="AGB109" s="81"/>
      <c r="AGC109" s="81"/>
      <c r="AGD109" s="81"/>
      <c r="AGE109" s="81"/>
      <c r="AGF109" s="81"/>
      <c r="AGG109" s="81"/>
      <c r="AGH109" s="81"/>
      <c r="AGI109" s="81"/>
      <c r="AGJ109" s="81"/>
      <c r="AGK109" s="81"/>
      <c r="AGL109" s="81"/>
      <c r="AGM109" s="81"/>
      <c r="AGN109" s="81"/>
      <c r="AGO109" s="81"/>
      <c r="AGP109" s="81"/>
      <c r="AGQ109" s="81"/>
      <c r="AGR109" s="81"/>
      <c r="AGS109" s="81"/>
      <c r="AGT109" s="81"/>
      <c r="AGU109" s="81"/>
      <c r="AGV109" s="81"/>
      <c r="AGW109" s="81"/>
      <c r="AGX109" s="81"/>
      <c r="AGY109" s="81"/>
      <c r="AGZ109" s="81"/>
      <c r="AHA109" s="81"/>
      <c r="AHB109" s="81"/>
      <c r="AHC109" s="81"/>
      <c r="AHD109" s="81"/>
      <c r="AHE109" s="81"/>
      <c r="AHF109" s="81"/>
      <c r="AHG109" s="81"/>
      <c r="AHH109" s="81"/>
      <c r="AHI109" s="81"/>
      <c r="AHJ109" s="81"/>
      <c r="AHK109" s="81"/>
      <c r="AHL109" s="81"/>
      <c r="AHM109" s="81"/>
      <c r="AHN109" s="81"/>
      <c r="AHO109" s="81"/>
      <c r="AHP109" s="81"/>
      <c r="AHQ109" s="81"/>
      <c r="AHR109" s="81"/>
      <c r="AHS109" s="81"/>
      <c r="AHT109" s="81"/>
      <c r="AHU109" s="81"/>
      <c r="AHV109" s="81"/>
      <c r="AHW109" s="81"/>
      <c r="AHX109" s="81"/>
      <c r="AHY109" s="81"/>
      <c r="AHZ109" s="81"/>
      <c r="AIA109" s="81"/>
      <c r="AIB109" s="81"/>
      <c r="AIC109" s="81"/>
      <c r="AID109" s="81"/>
      <c r="AIE109" s="81"/>
      <c r="AIF109" s="81"/>
      <c r="AIG109" s="81"/>
      <c r="AIH109" s="81"/>
      <c r="AII109" s="81"/>
      <c r="AIJ109" s="81"/>
      <c r="AIK109" s="81"/>
      <c r="AIL109" s="81"/>
      <c r="AIM109" s="81"/>
      <c r="AIN109" s="81"/>
      <c r="AIO109" s="81"/>
      <c r="AIP109" s="81"/>
      <c r="AIQ109" s="81"/>
      <c r="AIR109" s="81"/>
      <c r="AIS109" s="81"/>
      <c r="AIT109" s="81"/>
      <c r="AIU109" s="81"/>
      <c r="AIV109" s="81"/>
      <c r="AIW109" s="81"/>
      <c r="AIX109" s="81"/>
      <c r="AIY109" s="81"/>
      <c r="AIZ109" s="81"/>
      <c r="AJA109" s="81"/>
      <c r="AJB109" s="81"/>
      <c r="AJC109" s="81"/>
      <c r="AJD109" s="81"/>
      <c r="AJE109" s="81"/>
      <c r="AJF109" s="81"/>
      <c r="AJG109" s="81"/>
      <c r="AJH109" s="81"/>
      <c r="AJI109" s="81"/>
      <c r="AJJ109" s="81"/>
      <c r="AJK109" s="81"/>
      <c r="AJL109" s="81"/>
      <c r="AJM109" s="81"/>
      <c r="AJN109" s="81"/>
      <c r="AJO109" s="81"/>
      <c r="AJP109" s="81"/>
      <c r="AJQ109" s="81"/>
      <c r="AJR109" s="81"/>
      <c r="AJS109" s="81"/>
      <c r="AJT109" s="81"/>
      <c r="AJU109" s="81"/>
      <c r="AJV109" s="81"/>
      <c r="AJW109" s="81"/>
      <c r="AJX109" s="81"/>
      <c r="AJY109" s="81"/>
      <c r="AJZ109" s="81"/>
      <c r="AKA109" s="81"/>
      <c r="AKB109" s="81"/>
      <c r="AKC109" s="81"/>
      <c r="AKD109" s="81"/>
      <c r="AKE109" s="81"/>
      <c r="AKF109" s="81"/>
      <c r="AKG109" s="81"/>
      <c r="AKH109" s="81"/>
      <c r="AKI109" s="81"/>
      <c r="AKJ109" s="81"/>
      <c r="AKK109" s="81"/>
      <c r="AKL109" s="81"/>
      <c r="AKM109" s="81"/>
      <c r="AKN109" s="81"/>
      <c r="AKO109" s="81"/>
      <c r="AKP109" s="81"/>
      <c r="AKQ109" s="81"/>
      <c r="AKR109" s="81"/>
      <c r="AKS109" s="81"/>
      <c r="AKT109" s="81"/>
      <c r="AKU109" s="81"/>
      <c r="AKV109" s="81"/>
      <c r="AKW109" s="81"/>
      <c r="AKX109" s="81"/>
      <c r="AKY109" s="81"/>
      <c r="AKZ109" s="81"/>
      <c r="ALA109" s="81"/>
      <c r="ALB109" s="81"/>
      <c r="ALC109" s="81"/>
      <c r="ALD109" s="81"/>
      <c r="ALE109" s="81"/>
      <c r="ALF109" s="81"/>
      <c r="ALG109" s="81"/>
      <c r="ALH109" s="81"/>
      <c r="ALI109" s="81"/>
      <c r="ALJ109" s="81"/>
      <c r="ALK109" s="81"/>
      <c r="ALL109" s="81"/>
      <c r="ALM109" s="81"/>
      <c r="ALN109" s="81"/>
      <c r="ALO109" s="81"/>
      <c r="ALP109" s="81"/>
      <c r="ALQ109" s="81"/>
      <c r="ALR109" s="81"/>
      <c r="ALS109" s="81"/>
      <c r="ALT109" s="81"/>
      <c r="ALU109" s="81"/>
      <c r="ALV109" s="81"/>
      <c r="ALW109" s="81"/>
      <c r="ALX109" s="81"/>
      <c r="ALY109" s="81"/>
      <c r="ALZ109" s="81"/>
      <c r="AMA109" s="81"/>
      <c r="AMB109" s="81"/>
      <c r="AMC109" s="81"/>
      <c r="AMD109" s="81"/>
      <c r="AME109" s="81"/>
      <c r="AMF109" s="81"/>
      <c r="AMG109" s="81"/>
      <c r="AMH109" s="81"/>
      <c r="AMI109" s="81"/>
      <c r="AMJ109" s="81"/>
      <c r="AMK109" s="81"/>
      <c r="AML109" s="81"/>
      <c r="AMM109" s="81"/>
      <c r="AMN109" s="81"/>
      <c r="AMO109" s="81"/>
      <c r="AMP109" s="81"/>
      <c r="AMQ109" s="81"/>
      <c r="AMR109" s="81"/>
      <c r="AMS109" s="81"/>
      <c r="AMT109" s="81"/>
      <c r="AMU109" s="81"/>
      <c r="AMV109" s="81"/>
      <c r="AMW109" s="81"/>
      <c r="AMX109" s="81"/>
      <c r="AMY109" s="81"/>
      <c r="AMZ109" s="81"/>
      <c r="ANA109" s="81"/>
      <c r="ANB109" s="81"/>
      <c r="ANC109" s="81"/>
      <c r="AND109" s="81"/>
      <c r="ANE109" s="81"/>
      <c r="ANF109" s="81"/>
      <c r="ANG109" s="81"/>
      <c r="ANH109" s="81"/>
      <c r="ANI109" s="81"/>
      <c r="ANJ109" s="81"/>
      <c r="ANK109" s="81"/>
      <c r="ANL109" s="81"/>
      <c r="ANM109" s="81"/>
      <c r="ANN109" s="81"/>
      <c r="ANO109" s="81"/>
      <c r="ANP109" s="81"/>
      <c r="ANQ109" s="81"/>
      <c r="ANR109" s="81"/>
      <c r="ANS109" s="81"/>
      <c r="ANT109" s="81"/>
      <c r="ANU109" s="81"/>
      <c r="ANV109" s="81"/>
      <c r="ANW109" s="81"/>
      <c r="ANX109" s="81"/>
      <c r="ANY109" s="81"/>
      <c r="ANZ109" s="81"/>
      <c r="AOA109" s="81"/>
      <c r="AOB109" s="81"/>
      <c r="AOC109" s="81"/>
      <c r="AOD109" s="81"/>
      <c r="AOE109" s="81"/>
      <c r="AOF109" s="81"/>
      <c r="AOG109" s="81"/>
      <c r="AOH109" s="81"/>
      <c r="AOI109" s="81"/>
      <c r="AOJ109" s="81"/>
      <c r="AOK109" s="81"/>
      <c r="AOL109" s="81"/>
      <c r="AOM109" s="81"/>
      <c r="AON109" s="81"/>
      <c r="AOO109" s="81"/>
      <c r="AOP109" s="81"/>
      <c r="AOQ109" s="81"/>
      <c r="AOR109" s="81"/>
      <c r="AOS109" s="81"/>
      <c r="AOT109" s="81"/>
      <c r="AOU109" s="81"/>
      <c r="AOV109" s="81"/>
      <c r="AOW109" s="81"/>
      <c r="AOX109" s="81"/>
      <c r="AOY109" s="81"/>
      <c r="AOZ109" s="81"/>
      <c r="APA109" s="81"/>
      <c r="APB109" s="81"/>
      <c r="APC109" s="81"/>
      <c r="APD109" s="81"/>
      <c r="APE109" s="81"/>
      <c r="APF109" s="81"/>
      <c r="APG109" s="81"/>
      <c r="APH109" s="81"/>
      <c r="API109" s="81"/>
      <c r="APJ109" s="81"/>
      <c r="APK109" s="81"/>
      <c r="APL109" s="81"/>
      <c r="APM109" s="81"/>
      <c r="APN109" s="81"/>
      <c r="APO109" s="81"/>
      <c r="APP109" s="81"/>
      <c r="APQ109" s="81"/>
      <c r="APR109" s="81"/>
      <c r="APS109" s="81"/>
      <c r="APT109" s="81"/>
      <c r="APU109" s="81"/>
      <c r="APV109" s="81"/>
      <c r="APW109" s="81"/>
      <c r="APX109" s="81"/>
      <c r="APY109" s="81"/>
      <c r="APZ109" s="81"/>
      <c r="AQA109" s="81"/>
      <c r="AQB109" s="81"/>
      <c r="AQC109" s="81"/>
      <c r="AQD109" s="81"/>
      <c r="AQE109" s="81"/>
      <c r="AQF109" s="81"/>
      <c r="AQG109" s="81"/>
      <c r="AQH109" s="81"/>
      <c r="AQI109" s="81"/>
      <c r="AQJ109" s="81"/>
      <c r="AQK109" s="81"/>
      <c r="AQL109" s="81"/>
      <c r="AQM109" s="81"/>
      <c r="AQN109" s="81"/>
      <c r="AQO109" s="81"/>
      <c r="AQP109" s="81"/>
      <c r="AQQ109" s="81"/>
      <c r="AQR109" s="81"/>
      <c r="AQS109" s="81"/>
      <c r="AQT109" s="81"/>
      <c r="AQU109" s="81"/>
      <c r="AQV109" s="81"/>
      <c r="AQW109" s="81"/>
      <c r="AQX109" s="81"/>
      <c r="AQY109" s="81"/>
      <c r="AQZ109" s="81"/>
      <c r="ARA109" s="81"/>
      <c r="ARB109" s="81"/>
      <c r="ARC109" s="81"/>
      <c r="ARD109" s="81"/>
      <c r="ARE109" s="81"/>
      <c r="ARF109" s="81"/>
      <c r="ARG109" s="81"/>
      <c r="ARH109" s="81"/>
      <c r="ARI109" s="81"/>
      <c r="ARJ109" s="81"/>
      <c r="ARK109" s="81"/>
      <c r="ARL109" s="81"/>
      <c r="ARM109" s="81"/>
      <c r="ARN109" s="81"/>
      <c r="ARO109" s="81"/>
      <c r="ARP109" s="81"/>
      <c r="ARQ109" s="81"/>
      <c r="ARR109" s="81"/>
      <c r="ARS109" s="81"/>
      <c r="ART109" s="81"/>
      <c r="ARU109" s="81"/>
      <c r="ARV109" s="81"/>
      <c r="ARW109" s="81"/>
      <c r="ARX109" s="81"/>
      <c r="ARY109" s="81"/>
      <c r="ARZ109" s="81"/>
      <c r="ASA109" s="81"/>
      <c r="ASB109" s="81"/>
      <c r="ASC109" s="81"/>
      <c r="ASD109" s="81"/>
      <c r="ASE109" s="81"/>
      <c r="ASF109" s="81"/>
      <c r="ASG109" s="81"/>
      <c r="ASH109" s="81"/>
      <c r="ASI109" s="81"/>
      <c r="ASJ109" s="81"/>
      <c r="ASK109" s="81"/>
      <c r="ASL109" s="81"/>
      <c r="ASM109" s="81"/>
      <c r="ASN109" s="81"/>
      <c r="ASO109" s="81"/>
      <c r="ASP109" s="81"/>
      <c r="ASQ109" s="81"/>
      <c r="ASR109" s="81"/>
      <c r="ASS109" s="81"/>
      <c r="AST109" s="81"/>
      <c r="ASU109" s="81"/>
      <c r="ASV109" s="81"/>
      <c r="ASW109" s="81"/>
      <c r="ASX109" s="81"/>
      <c r="ASY109" s="81"/>
      <c r="ASZ109" s="81"/>
      <c r="ATA109" s="81"/>
      <c r="ATB109" s="81"/>
      <c r="ATC109" s="81"/>
      <c r="ATD109" s="81"/>
      <c r="ATE109" s="81"/>
      <c r="ATF109" s="81"/>
      <c r="ATG109" s="81"/>
      <c r="ATH109" s="81"/>
      <c r="ATI109" s="81"/>
      <c r="ATJ109" s="81"/>
      <c r="ATK109" s="81"/>
      <c r="ATL109" s="81"/>
      <c r="ATM109" s="81"/>
      <c r="ATN109" s="81"/>
      <c r="ATO109" s="81"/>
      <c r="ATP109" s="81"/>
      <c r="ATQ109" s="81"/>
      <c r="ATR109" s="81"/>
      <c r="ATS109" s="81"/>
      <c r="ATT109" s="81"/>
      <c r="ATU109" s="81"/>
      <c r="ATV109" s="81"/>
      <c r="ATW109" s="81"/>
      <c r="ATX109" s="81"/>
      <c r="ATY109" s="81"/>
      <c r="ATZ109" s="81"/>
      <c r="AUA109" s="81"/>
      <c r="AUB109" s="81"/>
      <c r="AUC109" s="81"/>
      <c r="AUD109" s="81"/>
      <c r="AUE109" s="81"/>
      <c r="AUF109" s="81"/>
      <c r="AUG109" s="81"/>
      <c r="AUH109" s="81"/>
      <c r="AUI109" s="81"/>
      <c r="AUJ109" s="81"/>
      <c r="AUK109" s="81"/>
      <c r="AUL109" s="81"/>
      <c r="AUM109" s="81"/>
      <c r="AUN109" s="81"/>
      <c r="AUO109" s="81"/>
      <c r="AUP109" s="81"/>
      <c r="AUQ109" s="81"/>
      <c r="AUR109" s="81"/>
      <c r="AUS109" s="81"/>
      <c r="AUT109" s="81"/>
      <c r="AUU109" s="81"/>
      <c r="AUV109" s="81"/>
      <c r="AUW109" s="81"/>
      <c r="AUX109" s="81"/>
      <c r="AUY109" s="81"/>
      <c r="AUZ109" s="81"/>
      <c r="AVA109" s="81"/>
      <c r="AVB109" s="81"/>
      <c r="AVC109" s="81"/>
      <c r="AVD109" s="81"/>
      <c r="AVE109" s="81"/>
      <c r="AVF109" s="81"/>
      <c r="AVG109" s="81"/>
      <c r="AVH109" s="81"/>
      <c r="AVI109" s="81"/>
      <c r="AVJ109" s="81"/>
      <c r="AVK109" s="81"/>
      <c r="AVL109" s="81"/>
      <c r="AVM109" s="81"/>
      <c r="AVN109" s="81"/>
      <c r="AVO109" s="81"/>
      <c r="AVP109" s="81"/>
      <c r="AVQ109" s="81"/>
      <c r="AVR109" s="81"/>
      <c r="AVS109" s="81"/>
      <c r="AVT109" s="81"/>
      <c r="AVU109" s="81"/>
      <c r="AVV109" s="81"/>
      <c r="AVW109" s="81"/>
      <c r="AVX109" s="81"/>
      <c r="AVY109" s="81"/>
      <c r="AVZ109" s="81"/>
      <c r="AWA109" s="81"/>
      <c r="AWB109" s="81"/>
      <c r="AWC109" s="81"/>
      <c r="AWD109" s="81"/>
      <c r="AWE109" s="81"/>
      <c r="AWF109" s="81"/>
      <c r="AWG109" s="81"/>
      <c r="AWH109" s="81"/>
      <c r="AWI109" s="81"/>
      <c r="AWJ109" s="81"/>
      <c r="AWK109" s="81"/>
      <c r="AWL109" s="81"/>
      <c r="AWM109" s="81"/>
      <c r="AWN109" s="81"/>
      <c r="AWO109" s="81"/>
      <c r="AWP109" s="81"/>
      <c r="AWQ109" s="81"/>
      <c r="AWR109" s="81"/>
      <c r="AWS109" s="81"/>
      <c r="AWT109" s="81"/>
      <c r="AWU109" s="81"/>
      <c r="AWV109" s="81"/>
      <c r="AWW109" s="81"/>
      <c r="AWX109" s="81"/>
      <c r="AWY109" s="81"/>
      <c r="AWZ109" s="81"/>
      <c r="AXA109" s="81"/>
      <c r="AXB109" s="81"/>
      <c r="AXC109" s="81"/>
      <c r="AXD109" s="81"/>
      <c r="AXE109" s="81"/>
      <c r="AXF109" s="81"/>
      <c r="AXG109" s="81"/>
      <c r="AXH109" s="81"/>
      <c r="AXI109" s="81"/>
      <c r="AXJ109" s="81"/>
      <c r="AXK109" s="81"/>
      <c r="AXL109" s="81"/>
      <c r="AXM109" s="81"/>
      <c r="AXN109" s="81"/>
      <c r="AXO109" s="81"/>
      <c r="AXP109" s="81"/>
      <c r="AXQ109" s="81"/>
      <c r="AXR109" s="81"/>
      <c r="AXS109" s="81"/>
      <c r="AXT109" s="81"/>
      <c r="AXU109" s="81"/>
      <c r="AXV109" s="81"/>
      <c r="AXW109" s="81"/>
      <c r="AXX109" s="81"/>
      <c r="AXY109" s="81"/>
      <c r="AXZ109" s="81"/>
      <c r="AYA109" s="81"/>
      <c r="AYB109" s="81"/>
      <c r="AYC109" s="81"/>
      <c r="AYD109" s="81"/>
      <c r="AYE109" s="81"/>
      <c r="AYF109" s="81"/>
      <c r="AYG109" s="81"/>
      <c r="AYH109" s="81"/>
      <c r="AYI109" s="81"/>
      <c r="AYJ109" s="81"/>
      <c r="AYK109" s="81"/>
      <c r="AYL109" s="81"/>
      <c r="AYM109" s="81"/>
      <c r="AYN109" s="81"/>
      <c r="AYO109" s="81"/>
      <c r="AYP109" s="81"/>
      <c r="AYQ109" s="81"/>
      <c r="AYR109" s="81"/>
      <c r="AYS109" s="81"/>
      <c r="AYT109" s="81"/>
      <c r="AYU109" s="81"/>
      <c r="AYV109" s="81"/>
      <c r="AYW109" s="81"/>
      <c r="AYX109" s="81"/>
      <c r="AYY109" s="81"/>
      <c r="AYZ109" s="81"/>
      <c r="AZA109" s="81"/>
      <c r="AZB109" s="81"/>
      <c r="AZC109" s="81"/>
      <c r="AZD109" s="81"/>
      <c r="AZE109" s="81"/>
      <c r="AZF109" s="81"/>
      <c r="AZG109" s="81"/>
      <c r="AZH109" s="81"/>
      <c r="AZI109" s="81"/>
      <c r="AZJ109" s="81"/>
      <c r="AZK109" s="81"/>
      <c r="AZL109" s="81"/>
      <c r="AZM109" s="81"/>
      <c r="AZN109" s="81"/>
      <c r="AZO109" s="81"/>
      <c r="AZP109" s="81"/>
      <c r="AZQ109" s="81"/>
      <c r="AZR109" s="81"/>
      <c r="AZS109" s="81"/>
      <c r="AZT109" s="81"/>
      <c r="AZU109" s="81"/>
      <c r="AZV109" s="81"/>
      <c r="AZW109" s="81"/>
      <c r="AZX109" s="81"/>
      <c r="AZY109" s="81"/>
      <c r="AZZ109" s="81"/>
      <c r="BAA109" s="81"/>
      <c r="BAB109" s="81"/>
      <c r="BAC109" s="81"/>
      <c r="BAD109" s="81"/>
      <c r="BAE109" s="81"/>
      <c r="BAF109" s="81"/>
      <c r="BAG109" s="81"/>
      <c r="BAH109" s="81"/>
      <c r="BAI109" s="81"/>
      <c r="BAJ109" s="81"/>
      <c r="BAK109" s="81"/>
      <c r="BAL109" s="81"/>
      <c r="BAM109" s="81"/>
      <c r="BAN109" s="81"/>
      <c r="BAO109" s="81"/>
      <c r="BAP109" s="81"/>
      <c r="BAQ109" s="81"/>
      <c r="BAR109" s="81"/>
      <c r="BAS109" s="81"/>
      <c r="BAT109" s="81"/>
      <c r="BAU109" s="81"/>
      <c r="BAV109" s="81"/>
      <c r="BAW109" s="81"/>
      <c r="BAX109" s="81"/>
      <c r="BAY109" s="81"/>
      <c r="BAZ109" s="81"/>
      <c r="BBA109" s="81"/>
      <c r="BBB109" s="81"/>
      <c r="BBC109" s="81"/>
      <c r="BBD109" s="81"/>
      <c r="BBE109" s="81"/>
      <c r="BBF109" s="81"/>
      <c r="BBG109" s="81"/>
      <c r="BBH109" s="81"/>
      <c r="BBI109" s="81"/>
      <c r="BBJ109" s="81"/>
      <c r="BBK109" s="81"/>
      <c r="BBL109" s="81"/>
      <c r="BBM109" s="81"/>
      <c r="BBN109" s="81"/>
      <c r="BBO109" s="81"/>
      <c r="BBP109" s="81"/>
      <c r="BBQ109" s="81"/>
      <c r="BBR109" s="81"/>
      <c r="BBS109" s="81"/>
      <c r="BBT109" s="81"/>
      <c r="BBU109" s="81"/>
      <c r="BBV109" s="81"/>
      <c r="BBW109" s="81"/>
      <c r="BBX109" s="81"/>
      <c r="BBY109" s="81"/>
      <c r="BBZ109" s="81"/>
      <c r="BCA109" s="81"/>
      <c r="BCB109" s="81"/>
      <c r="BCC109" s="81"/>
      <c r="BCD109" s="81"/>
      <c r="BCE109" s="81"/>
      <c r="BCF109" s="81"/>
      <c r="BCG109" s="81"/>
      <c r="BCH109" s="81"/>
      <c r="BCI109" s="81"/>
      <c r="BCJ109" s="81"/>
      <c r="BCK109" s="81"/>
      <c r="BCL109" s="81"/>
      <c r="BCM109" s="81"/>
      <c r="BCN109" s="81"/>
      <c r="BCO109" s="81"/>
      <c r="BCP109" s="81"/>
      <c r="BCQ109" s="81"/>
      <c r="BCR109" s="81"/>
      <c r="BCS109" s="81"/>
      <c r="BCT109" s="81"/>
      <c r="BCU109" s="81"/>
      <c r="BCV109" s="81"/>
      <c r="BCW109" s="81"/>
      <c r="BCX109" s="81"/>
      <c r="BCY109" s="81"/>
      <c r="BCZ109" s="81"/>
      <c r="BDA109" s="81"/>
      <c r="BDB109" s="81"/>
      <c r="BDC109" s="81"/>
      <c r="BDD109" s="81"/>
      <c r="BDE109" s="81"/>
      <c r="BDF109" s="81"/>
      <c r="BDG109" s="81"/>
      <c r="BDH109" s="81"/>
      <c r="BDI109" s="81"/>
      <c r="BDJ109" s="81"/>
      <c r="BDK109" s="81"/>
      <c r="BDL109" s="81"/>
      <c r="BDM109" s="81"/>
      <c r="BDN109" s="81"/>
      <c r="BDO109" s="81"/>
      <c r="BDP109" s="81"/>
      <c r="BDQ109" s="81"/>
      <c r="BDR109" s="81"/>
      <c r="BDS109" s="81"/>
      <c r="BDT109" s="81"/>
      <c r="BDU109" s="81"/>
      <c r="BDV109" s="81"/>
      <c r="BDW109" s="81"/>
      <c r="BDX109" s="81"/>
      <c r="BDY109" s="81"/>
      <c r="BDZ109" s="81"/>
      <c r="BEA109" s="81"/>
      <c r="BEB109" s="81"/>
      <c r="BEC109" s="81"/>
      <c r="BED109" s="81"/>
      <c r="BEE109" s="81"/>
      <c r="BEF109" s="81"/>
      <c r="BEG109" s="81"/>
      <c r="BEH109" s="81"/>
      <c r="BEI109" s="81"/>
      <c r="BEJ109" s="81"/>
      <c r="BEK109" s="81"/>
      <c r="BEL109" s="81"/>
      <c r="BEM109" s="81"/>
      <c r="BEN109" s="81"/>
      <c r="BEO109" s="81"/>
      <c r="BEP109" s="81"/>
      <c r="BEQ109" s="81"/>
      <c r="BER109" s="81"/>
      <c r="BES109" s="81"/>
      <c r="BET109" s="81"/>
      <c r="BEU109" s="81"/>
      <c r="BEV109" s="81"/>
      <c r="BEW109" s="81"/>
      <c r="BEX109" s="81"/>
      <c r="BEY109" s="81"/>
      <c r="BEZ109" s="81"/>
      <c r="BFA109" s="81"/>
      <c r="BFB109" s="81"/>
      <c r="BFC109" s="81"/>
      <c r="BFD109" s="81"/>
      <c r="BFE109" s="81"/>
      <c r="BFF109" s="81"/>
      <c r="BFG109" s="81"/>
      <c r="BFH109" s="81"/>
      <c r="BFI109" s="81"/>
      <c r="BFJ109" s="81"/>
      <c r="BFK109" s="81"/>
      <c r="BFL109" s="81"/>
      <c r="BFM109" s="81"/>
      <c r="BFN109" s="81"/>
      <c r="BFO109" s="81"/>
      <c r="BFP109" s="81"/>
      <c r="BFQ109" s="81"/>
      <c r="BFR109" s="81"/>
      <c r="BFS109" s="81"/>
      <c r="BFT109" s="81"/>
      <c r="BFU109" s="81"/>
      <c r="BFV109" s="81"/>
      <c r="BFW109" s="81"/>
      <c r="BFX109" s="81"/>
      <c r="BFY109" s="81"/>
      <c r="BFZ109" s="81"/>
      <c r="BGA109" s="81"/>
      <c r="BGB109" s="81"/>
      <c r="BGC109" s="81"/>
      <c r="BGD109" s="81"/>
      <c r="BGE109" s="81"/>
      <c r="BGF109" s="81"/>
      <c r="BGG109" s="81"/>
      <c r="BGH109" s="81"/>
      <c r="BGI109" s="81"/>
      <c r="BGJ109" s="81"/>
      <c r="BGK109" s="81"/>
      <c r="BGL109" s="81"/>
      <c r="BGM109" s="81"/>
      <c r="BGN109" s="81"/>
      <c r="BGO109" s="81"/>
      <c r="BGP109" s="81"/>
      <c r="BGQ109" s="81"/>
      <c r="BGR109" s="81"/>
      <c r="BGS109" s="81"/>
      <c r="BGT109" s="81"/>
      <c r="BGU109" s="81"/>
      <c r="BGV109" s="81"/>
      <c r="BGW109" s="81"/>
      <c r="BGX109" s="81"/>
      <c r="BGY109" s="81"/>
      <c r="BGZ109" s="81"/>
      <c r="BHA109" s="81"/>
      <c r="BHB109" s="81"/>
      <c r="BHC109" s="81"/>
      <c r="BHD109" s="81"/>
      <c r="BHE109" s="81"/>
      <c r="BHF109" s="81"/>
      <c r="BHG109" s="81"/>
      <c r="BHH109" s="81"/>
      <c r="BHI109" s="81"/>
      <c r="BHJ109" s="81"/>
      <c r="BHK109" s="81"/>
      <c r="BHL109" s="81"/>
      <c r="BHM109" s="81"/>
      <c r="BHN109" s="81"/>
      <c r="BHO109" s="81"/>
      <c r="BHP109" s="81"/>
      <c r="BHQ109" s="81"/>
      <c r="BHR109" s="81"/>
      <c r="BHS109" s="81"/>
      <c r="BHT109" s="81"/>
      <c r="BHU109" s="81"/>
      <c r="BHV109" s="81"/>
      <c r="BHW109" s="81"/>
      <c r="BHX109" s="81"/>
      <c r="BHY109" s="81"/>
      <c r="BHZ109" s="81"/>
      <c r="BIA109" s="81"/>
      <c r="BIB109" s="81"/>
      <c r="BIC109" s="81"/>
      <c r="BID109" s="81"/>
      <c r="BIE109" s="81"/>
      <c r="BIF109" s="81"/>
      <c r="BIG109" s="81"/>
      <c r="BIH109" s="81"/>
      <c r="BII109" s="81"/>
      <c r="BIJ109" s="81"/>
      <c r="BIK109" s="81"/>
      <c r="BIL109" s="81"/>
      <c r="BIM109" s="81"/>
      <c r="BIN109" s="81"/>
      <c r="BIO109" s="81"/>
      <c r="BIP109" s="81"/>
      <c r="BIQ109" s="81"/>
      <c r="BIR109" s="81"/>
      <c r="BIS109" s="81"/>
      <c r="BIT109" s="81"/>
      <c r="BIU109" s="81"/>
      <c r="BIV109" s="81"/>
      <c r="BIW109" s="81"/>
      <c r="BIX109" s="81"/>
      <c r="BIY109" s="81"/>
      <c r="BIZ109" s="81"/>
      <c r="BJA109" s="81"/>
      <c r="BJB109" s="81"/>
      <c r="BJC109" s="81"/>
      <c r="BJD109" s="81"/>
      <c r="BJE109" s="81"/>
      <c r="BJF109" s="81"/>
      <c r="BJG109" s="81"/>
      <c r="BJH109" s="81"/>
      <c r="BJI109" s="81"/>
      <c r="BJJ109" s="81"/>
      <c r="BJK109" s="81"/>
      <c r="BJL109" s="81"/>
      <c r="BJM109" s="81"/>
      <c r="BJN109" s="81"/>
      <c r="BJO109" s="81"/>
      <c r="BJP109" s="81"/>
      <c r="BJQ109" s="81"/>
      <c r="BJR109" s="81"/>
      <c r="BJS109" s="81"/>
      <c r="BJT109" s="81"/>
      <c r="BJU109" s="81"/>
      <c r="BJV109" s="81"/>
      <c r="BJW109" s="81"/>
      <c r="BJX109" s="81"/>
      <c r="BJY109" s="81"/>
      <c r="BJZ109" s="81"/>
      <c r="BKA109" s="81"/>
      <c r="BKB109" s="81"/>
      <c r="BKC109" s="81"/>
      <c r="BKD109" s="81"/>
      <c r="BKE109" s="81"/>
      <c r="BKF109" s="81"/>
      <c r="BKG109" s="81"/>
      <c r="BKH109" s="81"/>
      <c r="BKI109" s="81"/>
      <c r="BKJ109" s="81"/>
      <c r="BKK109" s="81"/>
      <c r="BKL109" s="81"/>
      <c r="BKM109" s="81"/>
      <c r="BKN109" s="81"/>
      <c r="BKO109" s="81"/>
      <c r="BKP109" s="81"/>
      <c r="BKQ109" s="81"/>
      <c r="BKR109" s="81"/>
      <c r="BKS109" s="81"/>
      <c r="BKT109" s="81"/>
      <c r="BKU109" s="81"/>
      <c r="BKV109" s="81"/>
      <c r="BKW109" s="81"/>
      <c r="BKX109" s="81"/>
      <c r="BKY109" s="81"/>
      <c r="BKZ109" s="81"/>
      <c r="BLA109" s="81"/>
      <c r="BLB109" s="81"/>
      <c r="BLC109" s="81"/>
      <c r="BLD109" s="81"/>
      <c r="BLE109" s="81"/>
      <c r="BLF109" s="81"/>
      <c r="BLG109" s="81"/>
      <c r="BLH109" s="81"/>
      <c r="BLI109" s="81"/>
      <c r="BLJ109" s="81"/>
      <c r="BLK109" s="81"/>
      <c r="BLL109" s="81"/>
      <c r="BLM109" s="81"/>
      <c r="BLN109" s="81"/>
      <c r="BLO109" s="81"/>
      <c r="BLP109" s="81"/>
      <c r="BLQ109" s="81"/>
      <c r="BLR109" s="81"/>
      <c r="BLS109" s="81"/>
      <c r="BLT109" s="81"/>
      <c r="BLU109" s="81"/>
      <c r="BLV109" s="81"/>
      <c r="BLW109" s="81"/>
      <c r="BLX109" s="81"/>
      <c r="BLY109" s="81"/>
      <c r="BLZ109" s="81"/>
      <c r="BMA109" s="81"/>
      <c r="BMB109" s="81"/>
      <c r="BMC109" s="81"/>
      <c r="BMD109" s="81"/>
      <c r="BME109" s="81"/>
      <c r="BMF109" s="81"/>
      <c r="BMG109" s="81"/>
      <c r="BMH109" s="81"/>
      <c r="BMI109" s="81"/>
      <c r="BMJ109" s="81"/>
      <c r="BMK109" s="81"/>
      <c r="BML109" s="81"/>
      <c r="BMM109" s="81"/>
      <c r="BMN109" s="81"/>
      <c r="BMO109" s="81"/>
      <c r="BMP109" s="81"/>
      <c r="BMQ109" s="81"/>
      <c r="BMR109" s="81"/>
      <c r="BMS109" s="81"/>
      <c r="BMT109" s="81"/>
      <c r="BMU109" s="81"/>
      <c r="BMV109" s="81"/>
      <c r="BMW109" s="81"/>
      <c r="BMX109" s="81"/>
      <c r="BMY109" s="81"/>
      <c r="BMZ109" s="81"/>
      <c r="BNA109" s="81"/>
      <c r="BNB109" s="81"/>
      <c r="BNC109" s="81"/>
      <c r="BND109" s="81"/>
      <c r="BNE109" s="81"/>
      <c r="BNF109" s="81"/>
      <c r="BNG109" s="81"/>
      <c r="BNH109" s="81"/>
      <c r="BNI109" s="81"/>
      <c r="BNJ109" s="81"/>
      <c r="BNK109" s="81"/>
      <c r="BNL109" s="81"/>
      <c r="BNM109" s="81"/>
      <c r="BNN109" s="81"/>
      <c r="BNO109" s="81"/>
      <c r="BNP109" s="81"/>
      <c r="BNQ109" s="81"/>
      <c r="BNR109" s="81"/>
      <c r="BNS109" s="81"/>
      <c r="BNT109" s="81"/>
      <c r="BNU109" s="81"/>
      <c r="BNV109" s="81"/>
      <c r="BNW109" s="81"/>
      <c r="BNX109" s="81"/>
      <c r="BNY109" s="81"/>
      <c r="BNZ109" s="81"/>
      <c r="BOA109" s="81"/>
      <c r="BOB109" s="81"/>
      <c r="BOC109" s="81"/>
      <c r="BOD109" s="81"/>
      <c r="BOE109" s="81"/>
      <c r="BOF109" s="81"/>
      <c r="BOG109" s="81"/>
      <c r="BOH109" s="81"/>
      <c r="BOI109" s="81"/>
      <c r="BOJ109" s="81"/>
      <c r="BOK109" s="81"/>
      <c r="BOL109" s="81"/>
      <c r="BOM109" s="81"/>
      <c r="BON109" s="81"/>
      <c r="BOO109" s="81"/>
      <c r="BOP109" s="81"/>
      <c r="BOQ109" s="81"/>
      <c r="BOR109" s="81"/>
      <c r="BOS109" s="81"/>
      <c r="BOT109" s="81"/>
      <c r="BOU109" s="81"/>
      <c r="BOV109" s="81"/>
      <c r="BOW109" s="81"/>
      <c r="BOX109" s="81"/>
      <c r="BOY109" s="81"/>
      <c r="BOZ109" s="81"/>
      <c r="BPA109" s="81"/>
      <c r="BPB109" s="81"/>
      <c r="BPC109" s="81"/>
      <c r="BPD109" s="81"/>
      <c r="BPE109" s="81"/>
      <c r="BPF109" s="81"/>
      <c r="BPG109" s="81"/>
      <c r="BPH109" s="81"/>
      <c r="BPI109" s="81"/>
      <c r="BPJ109" s="81"/>
      <c r="BPK109" s="81"/>
      <c r="BPL109" s="81"/>
      <c r="BPM109" s="81"/>
      <c r="BPN109" s="81"/>
      <c r="BPO109" s="81"/>
      <c r="BPP109" s="81"/>
      <c r="BPQ109" s="81"/>
      <c r="BPR109" s="81"/>
      <c r="BPS109" s="81"/>
      <c r="BPT109" s="81"/>
      <c r="BPU109" s="81"/>
      <c r="BPV109" s="81"/>
      <c r="BPW109" s="81"/>
      <c r="BPX109" s="81"/>
      <c r="BPY109" s="81"/>
      <c r="BPZ109" s="81"/>
      <c r="BQA109" s="81"/>
      <c r="BQB109" s="81"/>
      <c r="BQC109" s="81"/>
      <c r="BQD109" s="81"/>
      <c r="BQE109" s="81"/>
      <c r="BQF109" s="81"/>
      <c r="BQG109" s="81"/>
      <c r="BQH109" s="81"/>
      <c r="BQI109" s="81"/>
      <c r="BQJ109" s="81"/>
      <c r="BQK109" s="81"/>
      <c r="BQL109" s="81"/>
      <c r="BQM109" s="81"/>
      <c r="BQN109" s="81"/>
      <c r="BQO109" s="81"/>
      <c r="BQP109" s="81"/>
      <c r="BQQ109" s="81"/>
      <c r="BQR109" s="81"/>
      <c r="BQS109" s="81"/>
      <c r="BQT109" s="81"/>
      <c r="BQU109" s="81"/>
      <c r="BQV109" s="81"/>
      <c r="BQW109" s="81"/>
      <c r="BQX109" s="81"/>
      <c r="BQY109" s="81"/>
      <c r="BQZ109" s="81"/>
      <c r="BRA109" s="81"/>
      <c r="BRB109" s="81"/>
      <c r="BRC109" s="81"/>
      <c r="BRD109" s="81"/>
      <c r="BRE109" s="81"/>
      <c r="BRF109" s="81"/>
      <c r="BRG109" s="81"/>
      <c r="BRH109" s="81"/>
      <c r="BRI109" s="81"/>
      <c r="BRJ109" s="81"/>
      <c r="BRK109" s="81"/>
      <c r="BRL109" s="81"/>
      <c r="BRM109" s="81"/>
      <c r="BRN109" s="81"/>
      <c r="BRO109" s="81"/>
      <c r="BRP109" s="81"/>
      <c r="BRQ109" s="81"/>
      <c r="BRR109" s="81"/>
      <c r="BRS109" s="81"/>
      <c r="BRT109" s="81"/>
      <c r="BRU109" s="81"/>
      <c r="BRV109" s="81"/>
      <c r="BRW109" s="81"/>
      <c r="BRX109" s="81"/>
      <c r="BRY109" s="81"/>
      <c r="BRZ109" s="81"/>
      <c r="BSA109" s="81"/>
      <c r="BSB109" s="81"/>
      <c r="BSC109" s="81"/>
      <c r="BSD109" s="81"/>
      <c r="BSE109" s="81"/>
      <c r="BSF109" s="81"/>
      <c r="BSG109" s="81"/>
      <c r="BSH109" s="81"/>
      <c r="BSI109" s="81"/>
      <c r="BSJ109" s="81"/>
      <c r="BSK109" s="81"/>
      <c r="BSL109" s="81"/>
      <c r="BSM109" s="81"/>
      <c r="BSN109" s="81"/>
      <c r="BSO109" s="81"/>
      <c r="BSP109" s="81"/>
      <c r="BSQ109" s="81"/>
      <c r="BSR109" s="81"/>
      <c r="BSS109" s="81"/>
      <c r="BST109" s="81"/>
      <c r="BSU109" s="81"/>
      <c r="BSV109" s="81"/>
      <c r="BSW109" s="81"/>
      <c r="BSX109" s="81"/>
      <c r="BSY109" s="81"/>
      <c r="BSZ109" s="81"/>
      <c r="BTA109" s="81"/>
      <c r="BTB109" s="81"/>
      <c r="BTC109" s="81"/>
      <c r="BTD109" s="81"/>
      <c r="BTE109" s="81"/>
      <c r="BTF109" s="81"/>
      <c r="BTG109" s="81"/>
      <c r="BTH109" s="81"/>
      <c r="BTI109" s="81"/>
      <c r="BTJ109" s="81"/>
      <c r="BTK109" s="81"/>
      <c r="BTL109" s="81"/>
      <c r="BTM109" s="81"/>
      <c r="BTN109" s="81"/>
      <c r="BTO109" s="81"/>
      <c r="BTP109" s="81"/>
      <c r="BTQ109" s="81"/>
      <c r="BTR109" s="81"/>
      <c r="BTS109" s="81"/>
      <c r="BTT109" s="81"/>
      <c r="BTU109" s="81"/>
      <c r="BTV109" s="81"/>
      <c r="BTW109" s="81"/>
      <c r="BTX109" s="81"/>
      <c r="BTY109" s="81"/>
      <c r="BTZ109" s="81"/>
      <c r="BUA109" s="81"/>
      <c r="BUB109" s="81"/>
      <c r="BUC109" s="81"/>
      <c r="BUD109" s="81"/>
      <c r="BUE109" s="81"/>
      <c r="BUF109" s="81"/>
      <c r="BUG109" s="81"/>
      <c r="BUH109" s="81"/>
      <c r="BUI109" s="81"/>
      <c r="BUJ109" s="81"/>
      <c r="BUK109" s="81"/>
      <c r="BUL109" s="81"/>
      <c r="BUM109" s="81"/>
      <c r="BUN109" s="81"/>
      <c r="BUO109" s="81"/>
      <c r="BUP109" s="81"/>
      <c r="BUQ109" s="81"/>
      <c r="BUR109" s="81"/>
      <c r="BUS109" s="81"/>
      <c r="BUT109" s="81"/>
      <c r="BUU109" s="81"/>
      <c r="BUV109" s="81"/>
      <c r="BUW109" s="81"/>
      <c r="BUX109" s="81"/>
      <c r="BUY109" s="81"/>
      <c r="BUZ109" s="81"/>
      <c r="BVA109" s="81"/>
      <c r="BVB109" s="81"/>
      <c r="BVC109" s="81"/>
      <c r="BVD109" s="81"/>
      <c r="BVE109" s="81"/>
      <c r="BVF109" s="81"/>
      <c r="BVG109" s="81"/>
      <c r="BVH109" s="81"/>
      <c r="BVI109" s="81"/>
      <c r="BVJ109" s="81"/>
      <c r="BVK109" s="81"/>
      <c r="BVL109" s="81"/>
      <c r="BVM109" s="81"/>
      <c r="BVN109" s="81"/>
      <c r="BVO109" s="81"/>
      <c r="BVP109" s="81"/>
      <c r="BVQ109" s="81"/>
      <c r="BVR109" s="81"/>
      <c r="BVS109" s="81"/>
      <c r="BVT109" s="81"/>
      <c r="BVU109" s="81"/>
      <c r="BVV109" s="81"/>
      <c r="BVW109" s="81"/>
      <c r="BVX109" s="81"/>
      <c r="BVY109" s="81"/>
      <c r="BVZ109" s="81"/>
      <c r="BWA109" s="81"/>
      <c r="BWB109" s="81"/>
      <c r="BWC109" s="81"/>
      <c r="BWD109" s="81"/>
      <c r="BWE109" s="81"/>
      <c r="BWF109" s="81"/>
      <c r="BWG109" s="81"/>
      <c r="BWH109" s="81"/>
      <c r="BWI109" s="81"/>
      <c r="BWJ109" s="81"/>
      <c r="BWK109" s="81"/>
      <c r="BWL109" s="81"/>
      <c r="BWM109" s="81"/>
      <c r="BWN109" s="81"/>
      <c r="BWO109" s="81"/>
      <c r="BWP109" s="81"/>
      <c r="BWQ109" s="81"/>
      <c r="BWR109" s="81"/>
      <c r="BWS109" s="81"/>
      <c r="BWT109" s="81"/>
      <c r="BWU109" s="81"/>
      <c r="BWV109" s="81"/>
      <c r="BWW109" s="81"/>
      <c r="BWX109" s="81"/>
      <c r="BWY109" s="81"/>
      <c r="BWZ109" s="81"/>
      <c r="BXA109" s="81"/>
      <c r="BXB109" s="81"/>
      <c r="BXC109" s="81"/>
      <c r="BXD109" s="81"/>
      <c r="BXE109" s="81"/>
      <c r="BXF109" s="81"/>
      <c r="BXG109" s="81"/>
      <c r="BXH109" s="81"/>
      <c r="BXI109" s="81"/>
      <c r="BXJ109" s="81"/>
      <c r="BXK109" s="81"/>
      <c r="BXL109" s="81"/>
      <c r="BXM109" s="81"/>
      <c r="BXN109" s="81"/>
      <c r="BXO109" s="81"/>
      <c r="BXP109" s="81"/>
      <c r="BXQ109" s="81"/>
      <c r="BXR109" s="81"/>
      <c r="BXS109" s="81"/>
      <c r="BXT109" s="81"/>
      <c r="BXU109" s="81"/>
      <c r="BXV109" s="81"/>
      <c r="BXW109" s="81"/>
      <c r="BXX109" s="81"/>
      <c r="BXY109" s="81"/>
      <c r="BXZ109" s="81"/>
      <c r="BYA109" s="81"/>
      <c r="BYB109" s="81"/>
      <c r="BYC109" s="81"/>
      <c r="BYD109" s="81"/>
      <c r="BYE109" s="81"/>
      <c r="BYF109" s="81"/>
      <c r="BYG109" s="81"/>
      <c r="BYH109" s="81"/>
      <c r="BYI109" s="81"/>
      <c r="BYJ109" s="81"/>
      <c r="BYK109" s="81"/>
      <c r="BYL109" s="81"/>
      <c r="BYM109" s="81"/>
      <c r="BYN109" s="81"/>
      <c r="BYO109" s="81"/>
      <c r="BYP109" s="81"/>
      <c r="BYQ109" s="81"/>
      <c r="BYR109" s="81"/>
      <c r="BYS109" s="81"/>
      <c r="BYT109" s="81"/>
      <c r="BYU109" s="81"/>
      <c r="BYV109" s="81"/>
      <c r="BYW109" s="81"/>
      <c r="BYX109" s="81"/>
      <c r="BYY109" s="81"/>
      <c r="BYZ109" s="81"/>
      <c r="BZA109" s="81"/>
      <c r="BZB109" s="81"/>
      <c r="BZC109" s="81"/>
      <c r="BZD109" s="81"/>
      <c r="BZE109" s="81"/>
      <c r="BZF109" s="81"/>
      <c r="BZG109" s="81"/>
      <c r="BZH109" s="81"/>
      <c r="BZI109" s="81"/>
      <c r="BZJ109" s="81"/>
      <c r="BZK109" s="81"/>
      <c r="BZL109" s="81"/>
      <c r="BZM109" s="81"/>
      <c r="BZN109" s="81"/>
      <c r="BZO109" s="81"/>
      <c r="BZP109" s="81"/>
      <c r="BZQ109" s="81"/>
      <c r="BZR109" s="81"/>
      <c r="BZS109" s="81"/>
      <c r="BZT109" s="81"/>
      <c r="BZU109" s="81"/>
      <c r="BZV109" s="81"/>
      <c r="BZW109" s="81"/>
      <c r="BZX109" s="81"/>
      <c r="BZY109" s="81"/>
      <c r="BZZ109" s="81"/>
      <c r="CAA109" s="81"/>
      <c r="CAB109" s="81"/>
      <c r="CAC109" s="81"/>
      <c r="CAD109" s="81"/>
      <c r="CAE109" s="81"/>
      <c r="CAF109" s="81"/>
      <c r="CAG109" s="81"/>
      <c r="CAH109" s="81"/>
      <c r="CAI109" s="81"/>
      <c r="CAJ109" s="81"/>
      <c r="CAK109" s="81"/>
      <c r="CAL109" s="81"/>
      <c r="CAM109" s="81"/>
      <c r="CAN109" s="81"/>
      <c r="CAO109" s="81"/>
      <c r="CAP109" s="81"/>
      <c r="CAQ109" s="81"/>
      <c r="CAR109" s="81"/>
      <c r="CAS109" s="81"/>
      <c r="CAT109" s="81"/>
      <c r="CAU109" s="81"/>
      <c r="CAV109" s="81"/>
      <c r="CAW109" s="81"/>
      <c r="CAX109" s="81"/>
      <c r="CAY109" s="81"/>
      <c r="CAZ109" s="81"/>
      <c r="CBA109" s="81"/>
      <c r="CBB109" s="81"/>
      <c r="CBC109" s="81"/>
      <c r="CBD109" s="81"/>
      <c r="CBE109" s="81"/>
      <c r="CBF109" s="81"/>
      <c r="CBG109" s="81"/>
      <c r="CBH109" s="81"/>
      <c r="CBI109" s="81"/>
      <c r="CBJ109" s="81"/>
      <c r="CBK109" s="81"/>
      <c r="CBL109" s="81"/>
      <c r="CBM109" s="81"/>
      <c r="CBN109" s="81"/>
      <c r="CBO109" s="81"/>
      <c r="CBP109" s="81"/>
      <c r="CBQ109" s="81"/>
      <c r="CBR109" s="81"/>
      <c r="CBS109" s="81"/>
      <c r="CBT109" s="81"/>
      <c r="CBU109" s="81"/>
      <c r="CBV109" s="81"/>
      <c r="CBW109" s="81"/>
      <c r="CBX109" s="81"/>
      <c r="CBY109" s="81"/>
      <c r="CBZ109" s="81"/>
      <c r="CCA109" s="81"/>
      <c r="CCB109" s="81"/>
      <c r="CCC109" s="81"/>
      <c r="CCD109" s="81"/>
      <c r="CCE109" s="81"/>
      <c r="CCF109" s="81"/>
      <c r="CCG109" s="81"/>
      <c r="CCH109" s="81"/>
      <c r="CCI109" s="81"/>
      <c r="CCJ109" s="81"/>
      <c r="CCK109" s="81"/>
      <c r="CCL109" s="81"/>
      <c r="CCM109" s="81"/>
      <c r="CCN109" s="81"/>
      <c r="CCO109" s="81"/>
      <c r="CCP109" s="81"/>
      <c r="CCQ109" s="81"/>
      <c r="CCR109" s="81"/>
      <c r="CCS109" s="81"/>
      <c r="CCT109" s="81"/>
      <c r="CCU109" s="81"/>
      <c r="CCV109" s="81"/>
      <c r="CCW109" s="81"/>
      <c r="CCX109" s="81"/>
      <c r="CCY109" s="81"/>
      <c r="CCZ109" s="81"/>
      <c r="CDA109" s="81"/>
      <c r="CDB109" s="81"/>
      <c r="CDC109" s="81"/>
      <c r="CDD109" s="81"/>
      <c r="CDE109" s="81"/>
      <c r="CDF109" s="81"/>
      <c r="CDG109" s="81"/>
      <c r="CDH109" s="81"/>
      <c r="CDI109" s="81"/>
      <c r="CDJ109" s="81"/>
      <c r="CDK109" s="81"/>
      <c r="CDL109" s="81"/>
      <c r="CDM109" s="81"/>
      <c r="CDN109" s="81"/>
      <c r="CDO109" s="81"/>
      <c r="CDP109" s="81"/>
      <c r="CDQ109" s="81"/>
      <c r="CDR109" s="81"/>
      <c r="CDS109" s="81"/>
      <c r="CDT109" s="81"/>
      <c r="CDU109" s="81"/>
      <c r="CDV109" s="81"/>
      <c r="CDW109" s="81"/>
      <c r="CDX109" s="81"/>
      <c r="CDY109" s="81"/>
      <c r="CDZ109" s="81"/>
      <c r="CEA109" s="81"/>
      <c r="CEB109" s="81"/>
      <c r="CEC109" s="81"/>
      <c r="CED109" s="81"/>
      <c r="CEE109" s="81"/>
      <c r="CEF109" s="81"/>
      <c r="CEG109" s="81"/>
      <c r="CEH109" s="81"/>
      <c r="CEI109" s="81"/>
      <c r="CEJ109" s="81"/>
      <c r="CEK109" s="81"/>
      <c r="CEL109" s="81"/>
      <c r="CEM109" s="81"/>
      <c r="CEN109" s="81"/>
      <c r="CEO109" s="81"/>
      <c r="CEP109" s="81"/>
      <c r="CEQ109" s="81"/>
      <c r="CER109" s="81"/>
      <c r="CES109" s="81"/>
      <c r="CET109" s="81"/>
      <c r="CEU109" s="81"/>
      <c r="CEV109" s="81"/>
      <c r="CEW109" s="81"/>
      <c r="CEX109" s="81"/>
      <c r="CEY109" s="81"/>
      <c r="CEZ109" s="81"/>
      <c r="CFA109" s="81"/>
      <c r="CFB109" s="81"/>
      <c r="CFC109" s="81"/>
      <c r="CFD109" s="81"/>
      <c r="CFE109" s="81"/>
      <c r="CFF109" s="81"/>
      <c r="CFG109" s="81"/>
      <c r="CFH109" s="81"/>
      <c r="CFI109" s="81"/>
      <c r="CFJ109" s="81"/>
      <c r="CFK109" s="81"/>
      <c r="CFL109" s="81"/>
      <c r="CFM109" s="81"/>
      <c r="CFN109" s="81"/>
      <c r="CFO109" s="81"/>
      <c r="CFP109" s="81"/>
      <c r="CFQ109" s="81"/>
      <c r="CFR109" s="81"/>
      <c r="CFS109" s="81"/>
      <c r="CFT109" s="81"/>
      <c r="CFU109" s="81"/>
      <c r="CFV109" s="81"/>
      <c r="CFW109" s="81"/>
      <c r="CFX109" s="81"/>
      <c r="CFY109" s="81"/>
      <c r="CFZ109" s="81"/>
      <c r="CGA109" s="81"/>
      <c r="CGB109" s="81"/>
      <c r="CGC109" s="81"/>
      <c r="CGD109" s="81"/>
      <c r="CGE109" s="81"/>
      <c r="CGF109" s="81"/>
      <c r="CGG109" s="81"/>
      <c r="CGH109" s="81"/>
      <c r="CGI109" s="81"/>
      <c r="CGJ109" s="81"/>
      <c r="CGK109" s="81"/>
      <c r="CGL109" s="81"/>
      <c r="CGM109" s="81"/>
      <c r="CGN109" s="81"/>
      <c r="CGO109" s="81"/>
      <c r="CGP109" s="81"/>
      <c r="CGQ109" s="81"/>
      <c r="CGR109" s="81"/>
      <c r="CGS109" s="81"/>
      <c r="CGT109" s="81"/>
      <c r="CGU109" s="81"/>
      <c r="CGV109" s="81"/>
      <c r="CGW109" s="81"/>
      <c r="CGX109" s="81"/>
      <c r="CGY109" s="81"/>
      <c r="CGZ109" s="81"/>
      <c r="CHA109" s="81"/>
      <c r="CHB109" s="81"/>
      <c r="CHC109" s="81"/>
      <c r="CHD109" s="81"/>
      <c r="CHE109" s="81"/>
      <c r="CHF109" s="81"/>
      <c r="CHG109" s="81"/>
      <c r="CHH109" s="81"/>
      <c r="CHI109" s="81"/>
      <c r="CHJ109" s="81"/>
      <c r="CHK109" s="81"/>
      <c r="CHL109" s="81"/>
      <c r="CHM109" s="81"/>
      <c r="CHN109" s="81"/>
      <c r="CHO109" s="81"/>
      <c r="CHP109" s="81"/>
      <c r="CHQ109" s="81"/>
      <c r="CHR109" s="81"/>
      <c r="CHS109" s="81"/>
      <c r="CHT109" s="81"/>
      <c r="CHU109" s="81"/>
      <c r="CHV109" s="81"/>
      <c r="CHW109" s="81"/>
      <c r="CHX109" s="81"/>
      <c r="CHY109" s="81"/>
      <c r="CHZ109" s="81"/>
      <c r="CIA109" s="81"/>
      <c r="CIB109" s="81"/>
      <c r="CIC109" s="81"/>
      <c r="CID109" s="81"/>
      <c r="CIE109" s="81"/>
      <c r="CIF109" s="81"/>
      <c r="CIG109" s="81"/>
      <c r="CIH109" s="81"/>
      <c r="CII109" s="81"/>
      <c r="CIJ109" s="81"/>
      <c r="CIK109" s="81"/>
      <c r="CIL109" s="81"/>
      <c r="CIM109" s="81"/>
      <c r="CIN109" s="81"/>
      <c r="CIO109" s="81"/>
      <c r="CIP109" s="81"/>
      <c r="CIQ109" s="81"/>
      <c r="CIR109" s="81"/>
      <c r="CIS109" s="81"/>
      <c r="CIT109" s="81"/>
      <c r="CIU109" s="81"/>
      <c r="CIV109" s="81"/>
      <c r="CIW109" s="81"/>
      <c r="CIX109" s="81"/>
      <c r="CIY109" s="81"/>
      <c r="CIZ109" s="81"/>
      <c r="CJA109" s="81"/>
      <c r="CJB109" s="81"/>
      <c r="CJC109" s="81"/>
      <c r="CJD109" s="81"/>
      <c r="CJE109" s="81"/>
      <c r="CJF109" s="81"/>
      <c r="CJG109" s="81"/>
      <c r="CJH109" s="81"/>
      <c r="CJI109" s="81"/>
      <c r="CJJ109" s="81"/>
      <c r="CJK109" s="81"/>
      <c r="CJL109" s="81"/>
      <c r="CJM109" s="81"/>
      <c r="CJN109" s="81"/>
      <c r="CJO109" s="81"/>
      <c r="CJP109" s="81"/>
      <c r="CJQ109" s="81"/>
      <c r="CJR109" s="81"/>
      <c r="CJS109" s="81"/>
      <c r="CJT109" s="81"/>
      <c r="CJU109" s="81"/>
      <c r="CJV109" s="81"/>
      <c r="CJW109" s="81"/>
      <c r="CJX109" s="81"/>
      <c r="CJY109" s="81"/>
      <c r="CJZ109" s="81"/>
      <c r="CKA109" s="81"/>
      <c r="CKB109" s="81"/>
      <c r="CKC109" s="81"/>
      <c r="CKD109" s="81"/>
      <c r="CKE109" s="81"/>
      <c r="CKF109" s="81"/>
      <c r="CKG109" s="81"/>
      <c r="CKH109" s="81"/>
      <c r="CKI109" s="81"/>
      <c r="CKJ109" s="81"/>
      <c r="CKK109" s="81"/>
      <c r="CKL109" s="81"/>
      <c r="CKM109" s="81"/>
      <c r="CKN109" s="81"/>
      <c r="CKO109" s="81"/>
      <c r="CKP109" s="81"/>
      <c r="CKQ109" s="81"/>
      <c r="CKR109" s="81"/>
      <c r="CKS109" s="81"/>
      <c r="CKT109" s="81"/>
      <c r="CKU109" s="81"/>
      <c r="CKV109" s="81"/>
      <c r="CKW109" s="81"/>
      <c r="CKX109" s="81"/>
      <c r="CKY109" s="81"/>
      <c r="CKZ109" s="81"/>
      <c r="CLA109" s="81"/>
      <c r="CLB109" s="81"/>
      <c r="CLC109" s="81"/>
      <c r="CLD109" s="81"/>
      <c r="CLE109" s="81"/>
      <c r="CLF109" s="81"/>
      <c r="CLG109" s="81"/>
      <c r="CLH109" s="81"/>
      <c r="CLI109" s="81"/>
      <c r="CLJ109" s="81"/>
      <c r="CLK109" s="81"/>
      <c r="CLL109" s="81"/>
      <c r="CLM109" s="81"/>
      <c r="CLN109" s="81"/>
      <c r="CLO109" s="81"/>
      <c r="CLP109" s="81"/>
      <c r="CLQ109" s="81"/>
      <c r="CLR109" s="81"/>
      <c r="CLS109" s="81"/>
      <c r="CLT109" s="81"/>
      <c r="CLU109" s="81"/>
      <c r="CLV109" s="81"/>
      <c r="CLW109" s="81"/>
      <c r="CLX109" s="81"/>
      <c r="CLY109" s="81"/>
      <c r="CLZ109" s="81"/>
      <c r="CMA109" s="81"/>
      <c r="CMB109" s="81"/>
      <c r="CMC109" s="81"/>
      <c r="CMD109" s="81"/>
      <c r="CME109" s="81"/>
      <c r="CMF109" s="81"/>
      <c r="CMG109" s="81"/>
      <c r="CMH109" s="81"/>
      <c r="CMI109" s="81"/>
      <c r="CMJ109" s="81"/>
      <c r="CMK109" s="81"/>
      <c r="CML109" s="81"/>
      <c r="CMM109" s="81"/>
      <c r="CMN109" s="81"/>
      <c r="CMO109" s="81"/>
      <c r="CMP109" s="81"/>
      <c r="CMQ109" s="81"/>
      <c r="CMR109" s="81"/>
      <c r="CMS109" s="81"/>
      <c r="CMT109" s="81"/>
      <c r="CMU109" s="81"/>
      <c r="CMV109" s="81"/>
      <c r="CMW109" s="81"/>
      <c r="CMX109" s="81"/>
      <c r="CMY109" s="81"/>
      <c r="CMZ109" s="81"/>
      <c r="CNA109" s="81"/>
      <c r="CNB109" s="81"/>
      <c r="CNC109" s="81"/>
      <c r="CND109" s="81"/>
      <c r="CNE109" s="81"/>
      <c r="CNF109" s="81"/>
      <c r="CNG109" s="81"/>
      <c r="CNH109" s="81"/>
      <c r="CNI109" s="81"/>
      <c r="CNJ109" s="81"/>
      <c r="CNK109" s="81"/>
      <c r="CNL109" s="81"/>
      <c r="CNM109" s="81"/>
      <c r="CNN109" s="81"/>
      <c r="CNO109" s="81"/>
      <c r="CNP109" s="81"/>
      <c r="CNQ109" s="81"/>
      <c r="CNR109" s="81"/>
      <c r="CNS109" s="81"/>
      <c r="CNT109" s="81"/>
      <c r="CNU109" s="81"/>
      <c r="CNV109" s="81"/>
      <c r="CNW109" s="81"/>
      <c r="CNX109" s="81"/>
      <c r="CNY109" s="81"/>
      <c r="CNZ109" s="81"/>
      <c r="COA109" s="81"/>
      <c r="COB109" s="81"/>
      <c r="COC109" s="81"/>
      <c r="COD109" s="81"/>
      <c r="COE109" s="81"/>
      <c r="COF109" s="81"/>
      <c r="COG109" s="81"/>
      <c r="COH109" s="81"/>
      <c r="COI109" s="81"/>
      <c r="COJ109" s="81"/>
      <c r="COK109" s="81"/>
      <c r="COL109" s="81"/>
      <c r="COM109" s="81"/>
      <c r="CON109" s="81"/>
      <c r="COO109" s="81"/>
      <c r="COP109" s="81"/>
      <c r="COQ109" s="81"/>
      <c r="COR109" s="81"/>
      <c r="COS109" s="81"/>
      <c r="COT109" s="81"/>
      <c r="COU109" s="81"/>
      <c r="COV109" s="81"/>
      <c r="COW109" s="81"/>
      <c r="COX109" s="81"/>
      <c r="COY109" s="81"/>
      <c r="COZ109" s="81"/>
      <c r="CPA109" s="81"/>
      <c r="CPB109" s="81"/>
      <c r="CPC109" s="81"/>
      <c r="CPD109" s="81"/>
      <c r="CPE109" s="81"/>
      <c r="CPF109" s="81"/>
      <c r="CPG109" s="81"/>
      <c r="CPH109" s="81"/>
      <c r="CPI109" s="81"/>
      <c r="CPJ109" s="81"/>
      <c r="CPK109" s="81"/>
      <c r="CPL109" s="81"/>
      <c r="CPM109" s="81"/>
      <c r="CPN109" s="81"/>
      <c r="CPO109" s="81"/>
      <c r="CPP109" s="81"/>
      <c r="CPQ109" s="81"/>
      <c r="CPR109" s="81"/>
      <c r="CPS109" s="81"/>
      <c r="CPT109" s="81"/>
      <c r="CPU109" s="81"/>
      <c r="CPV109" s="81"/>
      <c r="CPW109" s="81"/>
      <c r="CPX109" s="81"/>
      <c r="CPY109" s="81"/>
      <c r="CPZ109" s="81"/>
      <c r="CQA109" s="81"/>
      <c r="CQB109" s="81"/>
      <c r="CQC109" s="81"/>
      <c r="CQD109" s="81"/>
      <c r="CQE109" s="81"/>
      <c r="CQF109" s="81"/>
      <c r="CQG109" s="81"/>
      <c r="CQH109" s="81"/>
      <c r="CQI109" s="81"/>
      <c r="CQJ109" s="81"/>
      <c r="CQK109" s="81"/>
      <c r="CQL109" s="81"/>
      <c r="CQM109" s="81"/>
      <c r="CQN109" s="81"/>
      <c r="CQO109" s="81"/>
      <c r="CQP109" s="81"/>
      <c r="CQQ109" s="81"/>
      <c r="CQR109" s="81"/>
      <c r="CQS109" s="81"/>
      <c r="CQT109" s="81"/>
      <c r="CQU109" s="81"/>
      <c r="CQV109" s="81"/>
      <c r="CQW109" s="81"/>
      <c r="CQX109" s="81"/>
      <c r="CQY109" s="81"/>
      <c r="CQZ109" s="81"/>
      <c r="CRA109" s="81"/>
      <c r="CRB109" s="81"/>
      <c r="CRC109" s="81"/>
      <c r="CRD109" s="81"/>
      <c r="CRE109" s="81"/>
      <c r="CRF109" s="81"/>
      <c r="CRG109" s="81"/>
      <c r="CRH109" s="81"/>
      <c r="CRI109" s="81"/>
      <c r="CRJ109" s="81"/>
      <c r="CRK109" s="81"/>
      <c r="CRL109" s="81"/>
      <c r="CRM109" s="81"/>
      <c r="CRN109" s="81"/>
      <c r="CRO109" s="81"/>
      <c r="CRP109" s="81"/>
      <c r="CRQ109" s="81"/>
      <c r="CRR109" s="81"/>
      <c r="CRS109" s="81"/>
      <c r="CRT109" s="81"/>
      <c r="CRU109" s="81"/>
      <c r="CRV109" s="81"/>
      <c r="CRW109" s="81"/>
      <c r="CRX109" s="81"/>
      <c r="CRY109" s="81"/>
      <c r="CRZ109" s="81"/>
      <c r="CSA109" s="81"/>
      <c r="CSB109" s="81"/>
      <c r="CSC109" s="81"/>
      <c r="CSD109" s="81"/>
      <c r="CSE109" s="81"/>
      <c r="CSF109" s="81"/>
      <c r="CSG109" s="81"/>
      <c r="CSH109" s="81"/>
      <c r="CSI109" s="81"/>
      <c r="CSJ109" s="81"/>
      <c r="CSK109" s="81"/>
      <c r="CSL109" s="81"/>
      <c r="CSM109" s="81"/>
      <c r="CSN109" s="81"/>
      <c r="CSO109" s="81"/>
      <c r="CSP109" s="81"/>
      <c r="CSQ109" s="81"/>
      <c r="CSR109" s="81"/>
      <c r="CSS109" s="81"/>
      <c r="CST109" s="81"/>
      <c r="CSU109" s="81"/>
      <c r="CSV109" s="81"/>
      <c r="CSW109" s="81"/>
      <c r="CSX109" s="81"/>
      <c r="CSY109" s="81"/>
      <c r="CSZ109" s="81"/>
      <c r="CTA109" s="81"/>
      <c r="CTB109" s="81"/>
      <c r="CTC109" s="81"/>
      <c r="CTD109" s="81"/>
      <c r="CTE109" s="81"/>
      <c r="CTF109" s="81"/>
      <c r="CTG109" s="81"/>
      <c r="CTH109" s="81"/>
      <c r="CTI109" s="81"/>
      <c r="CTJ109" s="81"/>
      <c r="CTK109" s="81"/>
      <c r="CTL109" s="81"/>
      <c r="CTM109" s="81"/>
      <c r="CTN109" s="81"/>
      <c r="CTO109" s="81"/>
      <c r="CTP109" s="81"/>
      <c r="CTQ109" s="81"/>
      <c r="CTR109" s="81"/>
      <c r="CTS109" s="81"/>
      <c r="CTT109" s="81"/>
      <c r="CTU109" s="81"/>
      <c r="CTV109" s="81"/>
      <c r="CTW109" s="81"/>
      <c r="CTX109" s="81"/>
      <c r="CTY109" s="81"/>
      <c r="CTZ109" s="81"/>
      <c r="CUA109" s="81"/>
      <c r="CUB109" s="81"/>
      <c r="CUC109" s="81"/>
      <c r="CUD109" s="81"/>
      <c r="CUE109" s="81"/>
      <c r="CUF109" s="81"/>
      <c r="CUG109" s="81"/>
      <c r="CUH109" s="81"/>
      <c r="CUI109" s="81"/>
      <c r="CUJ109" s="81"/>
      <c r="CUK109" s="81"/>
      <c r="CUL109" s="81"/>
      <c r="CUM109" s="81"/>
      <c r="CUN109" s="81"/>
      <c r="CUO109" s="81"/>
      <c r="CUP109" s="81"/>
      <c r="CUQ109" s="81"/>
      <c r="CUR109" s="81"/>
      <c r="CUS109" s="81"/>
      <c r="CUT109" s="81"/>
      <c r="CUU109" s="81"/>
      <c r="CUV109" s="81"/>
      <c r="CUW109" s="81"/>
      <c r="CUX109" s="81"/>
      <c r="CUY109" s="81"/>
      <c r="CUZ109" s="81"/>
      <c r="CVA109" s="81"/>
      <c r="CVB109" s="81"/>
      <c r="CVC109" s="81"/>
      <c r="CVD109" s="81"/>
      <c r="CVE109" s="81"/>
      <c r="CVF109" s="81"/>
      <c r="CVG109" s="81"/>
      <c r="CVH109" s="81"/>
      <c r="CVI109" s="81"/>
      <c r="CVJ109" s="81"/>
      <c r="CVK109" s="81"/>
      <c r="CVL109" s="81"/>
      <c r="CVM109" s="81"/>
      <c r="CVN109" s="81"/>
      <c r="CVO109" s="81"/>
      <c r="CVP109" s="81"/>
      <c r="CVQ109" s="81"/>
      <c r="CVR109" s="81"/>
      <c r="CVS109" s="81"/>
      <c r="CVT109" s="81"/>
      <c r="CVU109" s="81"/>
      <c r="CVV109" s="81"/>
      <c r="CVW109" s="81"/>
      <c r="CVX109" s="81"/>
      <c r="CVY109" s="81"/>
      <c r="CVZ109" s="81"/>
      <c r="CWA109" s="81"/>
      <c r="CWB109" s="81"/>
      <c r="CWC109" s="81"/>
      <c r="CWD109" s="81"/>
      <c r="CWE109" s="81"/>
      <c r="CWF109" s="81"/>
      <c r="CWG109" s="81"/>
      <c r="CWH109" s="81"/>
      <c r="CWI109" s="81"/>
      <c r="CWJ109" s="81"/>
      <c r="CWK109" s="81"/>
      <c r="CWL109" s="81"/>
      <c r="CWM109" s="81"/>
      <c r="CWN109" s="81"/>
      <c r="CWO109" s="81"/>
      <c r="CWP109" s="81"/>
      <c r="CWQ109" s="81"/>
      <c r="CWR109" s="81"/>
      <c r="CWS109" s="81"/>
      <c r="CWT109" s="81"/>
      <c r="CWU109" s="81"/>
      <c r="CWV109" s="81"/>
      <c r="CWW109" s="81"/>
      <c r="CWX109" s="81"/>
      <c r="CWY109" s="81"/>
      <c r="CWZ109" s="81"/>
      <c r="CXA109" s="81"/>
      <c r="CXB109" s="81"/>
      <c r="CXC109" s="81"/>
      <c r="CXD109" s="81"/>
      <c r="CXE109" s="81"/>
      <c r="CXF109" s="81"/>
      <c r="CXG109" s="81"/>
      <c r="CXH109" s="81"/>
      <c r="CXI109" s="81"/>
      <c r="CXJ109" s="81"/>
      <c r="CXK109" s="81"/>
      <c r="CXL109" s="81"/>
      <c r="CXM109" s="81"/>
      <c r="CXN109" s="81"/>
      <c r="CXO109" s="81"/>
      <c r="CXP109" s="81"/>
      <c r="CXQ109" s="81"/>
      <c r="CXR109" s="81"/>
      <c r="CXS109" s="81"/>
      <c r="CXT109" s="81"/>
      <c r="CXU109" s="81"/>
      <c r="CXV109" s="81"/>
      <c r="CXW109" s="81"/>
      <c r="CXX109" s="81"/>
      <c r="CXY109" s="81"/>
      <c r="CXZ109" s="81"/>
      <c r="CYA109" s="81"/>
      <c r="CYB109" s="81"/>
      <c r="CYC109" s="81"/>
      <c r="CYD109" s="81"/>
      <c r="CYE109" s="81"/>
      <c r="CYF109" s="81"/>
      <c r="CYG109" s="81"/>
      <c r="CYH109" s="81"/>
      <c r="CYI109" s="81"/>
      <c r="CYJ109" s="81"/>
      <c r="CYK109" s="81"/>
      <c r="CYL109" s="81"/>
      <c r="CYM109" s="81"/>
      <c r="CYN109" s="81"/>
      <c r="CYO109" s="81"/>
      <c r="CYP109" s="81"/>
      <c r="CYQ109" s="81"/>
      <c r="CYR109" s="81"/>
      <c r="CYS109" s="81"/>
      <c r="CYT109" s="81"/>
      <c r="CYU109" s="81"/>
      <c r="CYV109" s="81"/>
      <c r="CYW109" s="81"/>
      <c r="CYX109" s="81"/>
      <c r="CYY109" s="81"/>
      <c r="CYZ109" s="81"/>
      <c r="CZA109" s="81"/>
      <c r="CZB109" s="81"/>
      <c r="CZC109" s="81"/>
      <c r="CZD109" s="81"/>
      <c r="CZE109" s="81"/>
      <c r="CZF109" s="81"/>
      <c r="CZG109" s="81"/>
      <c r="CZH109" s="81"/>
      <c r="CZI109" s="81"/>
      <c r="CZJ109" s="81"/>
      <c r="CZK109" s="81"/>
      <c r="CZL109" s="81"/>
      <c r="CZM109" s="81"/>
      <c r="CZN109" s="81"/>
      <c r="CZO109" s="81"/>
      <c r="CZP109" s="81"/>
      <c r="CZQ109" s="81"/>
      <c r="CZR109" s="81"/>
      <c r="CZS109" s="81"/>
      <c r="CZT109" s="81"/>
      <c r="CZU109" s="81"/>
      <c r="CZV109" s="81"/>
      <c r="CZW109" s="81"/>
      <c r="CZX109" s="81"/>
      <c r="CZY109" s="81"/>
      <c r="CZZ109" s="81"/>
      <c r="DAA109" s="81"/>
      <c r="DAB109" s="81"/>
      <c r="DAC109" s="81"/>
      <c r="DAD109" s="81"/>
      <c r="DAE109" s="81"/>
      <c r="DAF109" s="81"/>
      <c r="DAG109" s="81"/>
      <c r="DAH109" s="81"/>
      <c r="DAI109" s="81"/>
      <c r="DAJ109" s="81"/>
      <c r="DAK109" s="81"/>
      <c r="DAL109" s="81"/>
      <c r="DAM109" s="81"/>
      <c r="DAN109" s="81"/>
      <c r="DAO109" s="81"/>
      <c r="DAP109" s="81"/>
      <c r="DAQ109" s="81"/>
      <c r="DAR109" s="81"/>
      <c r="DAS109" s="81"/>
      <c r="DAT109" s="81"/>
      <c r="DAU109" s="81"/>
      <c r="DAV109" s="81"/>
      <c r="DAW109" s="81"/>
      <c r="DAX109" s="81"/>
      <c r="DAY109" s="81"/>
      <c r="DAZ109" s="81"/>
      <c r="DBA109" s="81"/>
      <c r="DBB109" s="81"/>
      <c r="DBC109" s="81"/>
      <c r="DBD109" s="81"/>
      <c r="DBE109" s="81"/>
      <c r="DBF109" s="81"/>
      <c r="DBG109" s="81"/>
      <c r="DBH109" s="81"/>
      <c r="DBI109" s="81"/>
      <c r="DBJ109" s="81"/>
      <c r="DBK109" s="81"/>
      <c r="DBL109" s="81"/>
      <c r="DBM109" s="81"/>
      <c r="DBN109" s="81"/>
      <c r="DBO109" s="81"/>
      <c r="DBP109" s="81"/>
      <c r="DBQ109" s="81"/>
      <c r="DBR109" s="81"/>
      <c r="DBS109" s="81"/>
      <c r="DBT109" s="81"/>
      <c r="DBU109" s="81"/>
      <c r="DBV109" s="81"/>
      <c r="DBW109" s="81"/>
      <c r="DBX109" s="81"/>
      <c r="DBY109" s="81"/>
      <c r="DBZ109" s="81"/>
      <c r="DCA109" s="81"/>
      <c r="DCB109" s="81"/>
      <c r="DCC109" s="81"/>
      <c r="DCD109" s="81"/>
      <c r="DCE109" s="81"/>
      <c r="DCF109" s="81"/>
      <c r="DCG109" s="81"/>
      <c r="DCH109" s="81"/>
      <c r="DCI109" s="81"/>
      <c r="DCJ109" s="81"/>
      <c r="DCK109" s="81"/>
      <c r="DCL109" s="81"/>
      <c r="DCM109" s="81"/>
      <c r="DCN109" s="81"/>
      <c r="DCO109" s="81"/>
      <c r="DCP109" s="81"/>
      <c r="DCQ109" s="81"/>
      <c r="DCR109" s="81"/>
      <c r="DCS109" s="81"/>
      <c r="DCT109" s="81"/>
      <c r="DCU109" s="81"/>
      <c r="DCV109" s="81"/>
      <c r="DCW109" s="81"/>
      <c r="DCX109" s="81"/>
      <c r="DCY109" s="81"/>
      <c r="DCZ109" s="81"/>
      <c r="DDA109" s="81"/>
      <c r="DDB109" s="81"/>
      <c r="DDC109" s="81"/>
      <c r="DDD109" s="81"/>
      <c r="DDE109" s="81"/>
      <c r="DDF109" s="81"/>
      <c r="DDG109" s="81"/>
      <c r="DDH109" s="81"/>
      <c r="DDI109" s="81"/>
      <c r="DDJ109" s="81"/>
      <c r="DDK109" s="81"/>
      <c r="DDL109" s="81"/>
      <c r="DDM109" s="81"/>
      <c r="DDN109" s="81"/>
      <c r="DDO109" s="81"/>
      <c r="DDP109" s="81"/>
      <c r="DDQ109" s="81"/>
      <c r="DDR109" s="81"/>
      <c r="DDS109" s="81"/>
      <c r="DDT109" s="81"/>
      <c r="DDU109" s="81"/>
      <c r="DDV109" s="81"/>
      <c r="DDW109" s="81"/>
      <c r="DDX109" s="81"/>
      <c r="DDY109" s="81"/>
      <c r="DDZ109" s="81"/>
      <c r="DEA109" s="81"/>
      <c r="DEB109" s="81"/>
      <c r="DEC109" s="81"/>
      <c r="DED109" s="81"/>
      <c r="DEE109" s="81"/>
      <c r="DEF109" s="81"/>
      <c r="DEG109" s="81"/>
      <c r="DEH109" s="81"/>
      <c r="DEI109" s="81"/>
      <c r="DEJ109" s="81"/>
      <c r="DEK109" s="81"/>
      <c r="DEL109" s="81"/>
      <c r="DEM109" s="81"/>
      <c r="DEN109" s="81"/>
      <c r="DEO109" s="81"/>
      <c r="DEP109" s="81"/>
      <c r="DEQ109" s="81"/>
      <c r="DER109" s="81"/>
      <c r="DES109" s="81"/>
      <c r="DET109" s="81"/>
      <c r="DEU109" s="81"/>
      <c r="DEV109" s="81"/>
      <c r="DEW109" s="81"/>
      <c r="DEX109" s="81"/>
      <c r="DEY109" s="81"/>
      <c r="DEZ109" s="81"/>
      <c r="DFA109" s="81"/>
      <c r="DFB109" s="81"/>
      <c r="DFC109" s="81"/>
      <c r="DFD109" s="81"/>
      <c r="DFE109" s="81"/>
      <c r="DFF109" s="81"/>
      <c r="DFG109" s="81"/>
      <c r="DFH109" s="81"/>
      <c r="DFI109" s="81"/>
      <c r="DFJ109" s="81"/>
      <c r="DFK109" s="81"/>
      <c r="DFL109" s="81"/>
      <c r="DFM109" s="81"/>
      <c r="DFN109" s="81"/>
      <c r="DFO109" s="81"/>
      <c r="DFP109" s="81"/>
      <c r="DFQ109" s="81"/>
      <c r="DFR109" s="81"/>
      <c r="DFS109" s="81"/>
      <c r="DFT109" s="81"/>
      <c r="DFU109" s="81"/>
      <c r="DFV109" s="81"/>
      <c r="DFW109" s="81"/>
      <c r="DFX109" s="81"/>
      <c r="DFY109" s="81"/>
      <c r="DFZ109" s="81"/>
      <c r="DGA109" s="81"/>
      <c r="DGB109" s="81"/>
      <c r="DGC109" s="81"/>
      <c r="DGD109" s="81"/>
      <c r="DGE109" s="81"/>
      <c r="DGF109" s="81"/>
      <c r="DGG109" s="81"/>
      <c r="DGH109" s="81"/>
      <c r="DGI109" s="81"/>
      <c r="DGJ109" s="81"/>
      <c r="DGK109" s="81"/>
      <c r="DGL109" s="81"/>
      <c r="DGM109" s="81"/>
      <c r="DGN109" s="81"/>
      <c r="DGO109" s="81"/>
      <c r="DGP109" s="81"/>
      <c r="DGQ109" s="81"/>
      <c r="DGR109" s="81"/>
      <c r="DGS109" s="81"/>
      <c r="DGT109" s="81"/>
      <c r="DGU109" s="81"/>
      <c r="DGV109" s="81"/>
      <c r="DGW109" s="81"/>
      <c r="DGX109" s="81"/>
      <c r="DGY109" s="81"/>
      <c r="DGZ109" s="81"/>
      <c r="DHA109" s="81"/>
      <c r="DHB109" s="81"/>
      <c r="DHC109" s="81"/>
      <c r="DHD109" s="81"/>
      <c r="DHE109" s="81"/>
      <c r="DHF109" s="81"/>
      <c r="DHG109" s="81"/>
      <c r="DHH109" s="81"/>
      <c r="DHI109" s="81"/>
      <c r="DHJ109" s="81"/>
      <c r="DHK109" s="81"/>
      <c r="DHL109" s="81"/>
      <c r="DHM109" s="81"/>
      <c r="DHN109" s="81"/>
      <c r="DHO109" s="81"/>
      <c r="DHP109" s="81"/>
      <c r="DHQ109" s="81"/>
      <c r="DHR109" s="81"/>
      <c r="DHS109" s="81"/>
      <c r="DHT109" s="81"/>
      <c r="DHU109" s="81"/>
      <c r="DHV109" s="81"/>
      <c r="DHW109" s="81"/>
      <c r="DHX109" s="81"/>
      <c r="DHY109" s="81"/>
      <c r="DHZ109" s="81"/>
      <c r="DIA109" s="81"/>
      <c r="DIB109" s="81"/>
      <c r="DIC109" s="81"/>
      <c r="DID109" s="81"/>
      <c r="DIE109" s="81"/>
      <c r="DIF109" s="81"/>
      <c r="DIG109" s="81"/>
      <c r="DIH109" s="81"/>
      <c r="DII109" s="81"/>
      <c r="DIJ109" s="81"/>
      <c r="DIK109" s="81"/>
      <c r="DIL109" s="81"/>
      <c r="DIM109" s="81"/>
      <c r="DIN109" s="81"/>
      <c r="DIO109" s="81"/>
      <c r="DIP109" s="81"/>
      <c r="DIQ109" s="81"/>
      <c r="DIR109" s="81"/>
      <c r="DIS109" s="81"/>
      <c r="DIT109" s="81"/>
      <c r="DIU109" s="81"/>
      <c r="DIV109" s="81"/>
      <c r="DIW109" s="81"/>
      <c r="DIX109" s="81"/>
      <c r="DIY109" s="81"/>
      <c r="DIZ109" s="81"/>
      <c r="DJA109" s="81"/>
      <c r="DJB109" s="81"/>
      <c r="DJC109" s="81"/>
      <c r="DJD109" s="81"/>
      <c r="DJE109" s="81"/>
      <c r="DJF109" s="81"/>
      <c r="DJG109" s="81"/>
      <c r="DJH109" s="81"/>
      <c r="DJI109" s="81"/>
      <c r="DJJ109" s="81"/>
      <c r="DJK109" s="81"/>
      <c r="DJL109" s="81"/>
      <c r="DJM109" s="81"/>
      <c r="DJN109" s="81"/>
      <c r="DJO109" s="81"/>
      <c r="DJP109" s="81"/>
      <c r="DJQ109" s="81"/>
      <c r="DJR109" s="81"/>
      <c r="DJS109" s="81"/>
      <c r="DJT109" s="81"/>
      <c r="DJU109" s="81"/>
      <c r="DJV109" s="81"/>
      <c r="DJW109" s="81"/>
      <c r="DJX109" s="81"/>
      <c r="DJY109" s="81"/>
      <c r="DJZ109" s="81"/>
      <c r="DKA109" s="81"/>
      <c r="DKB109" s="81"/>
      <c r="DKC109" s="81"/>
      <c r="DKD109" s="81"/>
      <c r="DKE109" s="81"/>
      <c r="DKF109" s="81"/>
      <c r="DKG109" s="81"/>
      <c r="DKH109" s="81"/>
      <c r="DKI109" s="81"/>
      <c r="DKJ109" s="81"/>
      <c r="DKK109" s="81"/>
      <c r="DKL109" s="81"/>
      <c r="DKM109" s="81"/>
      <c r="DKN109" s="81"/>
      <c r="DKO109" s="81"/>
      <c r="DKP109" s="81"/>
      <c r="DKQ109" s="81"/>
      <c r="DKR109" s="81"/>
      <c r="DKS109" s="81"/>
      <c r="DKT109" s="81"/>
      <c r="DKU109" s="81"/>
      <c r="DKV109" s="81"/>
      <c r="DKW109" s="81"/>
      <c r="DKX109" s="81"/>
      <c r="DKY109" s="81"/>
      <c r="DKZ109" s="81"/>
      <c r="DLA109" s="81"/>
      <c r="DLB109" s="81"/>
      <c r="DLC109" s="81"/>
      <c r="DLD109" s="81"/>
      <c r="DLE109" s="81"/>
      <c r="DLF109" s="81"/>
      <c r="DLG109" s="81"/>
      <c r="DLH109" s="81"/>
      <c r="DLI109" s="81"/>
      <c r="DLJ109" s="81"/>
      <c r="DLK109" s="81"/>
      <c r="DLL109" s="81"/>
      <c r="DLM109" s="81"/>
      <c r="DLN109" s="81"/>
      <c r="DLO109" s="81"/>
      <c r="DLP109" s="81"/>
      <c r="DLQ109" s="81"/>
      <c r="DLR109" s="81"/>
      <c r="DLS109" s="81"/>
      <c r="DLT109" s="81"/>
      <c r="DLU109" s="81"/>
      <c r="DLV109" s="81"/>
      <c r="DLW109" s="81"/>
      <c r="DLX109" s="81"/>
      <c r="DLY109" s="81"/>
      <c r="DLZ109" s="81"/>
      <c r="DMA109" s="81"/>
      <c r="DMB109" s="81"/>
      <c r="DMC109" s="81"/>
      <c r="DMD109" s="81"/>
      <c r="DME109" s="81"/>
      <c r="DMF109" s="81"/>
      <c r="DMG109" s="81"/>
      <c r="DMH109" s="81"/>
      <c r="DMI109" s="81"/>
      <c r="DMJ109" s="81"/>
      <c r="DMK109" s="81"/>
      <c r="DML109" s="81"/>
      <c r="DMM109" s="81"/>
      <c r="DMN109" s="81"/>
      <c r="DMO109" s="81"/>
      <c r="DMP109" s="81"/>
      <c r="DMQ109" s="81"/>
      <c r="DMR109" s="81"/>
      <c r="DMS109" s="81"/>
      <c r="DMT109" s="81"/>
      <c r="DMU109" s="81"/>
      <c r="DMV109" s="81"/>
      <c r="DMW109" s="81"/>
      <c r="DMX109" s="81"/>
      <c r="DMY109" s="81"/>
      <c r="DMZ109" s="81"/>
      <c r="DNA109" s="81"/>
      <c r="DNB109" s="81"/>
      <c r="DNC109" s="81"/>
      <c r="DND109" s="81"/>
      <c r="DNE109" s="81"/>
      <c r="DNF109" s="81"/>
      <c r="DNG109" s="81"/>
      <c r="DNH109" s="81"/>
      <c r="DNI109" s="81"/>
      <c r="DNJ109" s="81"/>
      <c r="DNK109" s="81"/>
      <c r="DNL109" s="81"/>
      <c r="DNM109" s="81"/>
      <c r="DNN109" s="81"/>
      <c r="DNO109" s="81"/>
      <c r="DNP109" s="81"/>
      <c r="DNQ109" s="81"/>
      <c r="DNR109" s="81"/>
      <c r="DNS109" s="81"/>
      <c r="DNT109" s="81"/>
      <c r="DNU109" s="81"/>
      <c r="DNV109" s="81"/>
      <c r="DNW109" s="81"/>
      <c r="DNX109" s="81"/>
      <c r="DNY109" s="81"/>
      <c r="DNZ109" s="81"/>
      <c r="DOA109" s="81"/>
      <c r="DOB109" s="81"/>
      <c r="DOC109" s="81"/>
      <c r="DOD109" s="81"/>
      <c r="DOE109" s="81"/>
      <c r="DOF109" s="81"/>
      <c r="DOG109" s="81"/>
      <c r="DOH109" s="81"/>
      <c r="DOI109" s="81"/>
      <c r="DOJ109" s="81"/>
      <c r="DOK109" s="81"/>
      <c r="DOL109" s="81"/>
      <c r="DOM109" s="81"/>
      <c r="DON109" s="81"/>
      <c r="DOO109" s="81"/>
      <c r="DOP109" s="81"/>
      <c r="DOQ109" s="81"/>
      <c r="DOR109" s="81"/>
      <c r="DOS109" s="81"/>
      <c r="DOT109" s="81"/>
      <c r="DOU109" s="81"/>
      <c r="DOV109" s="81"/>
      <c r="DOW109" s="81"/>
      <c r="DOX109" s="81"/>
      <c r="DOY109" s="81"/>
      <c r="DOZ109" s="81"/>
      <c r="DPA109" s="81"/>
      <c r="DPB109" s="81"/>
      <c r="DPC109" s="81"/>
      <c r="DPD109" s="81"/>
      <c r="DPE109" s="81"/>
      <c r="DPF109" s="81"/>
      <c r="DPG109" s="81"/>
      <c r="DPH109" s="81"/>
      <c r="DPI109" s="81"/>
      <c r="DPJ109" s="81"/>
      <c r="DPK109" s="81"/>
      <c r="DPL109" s="81"/>
      <c r="DPM109" s="81"/>
      <c r="DPN109" s="81"/>
      <c r="DPO109" s="81"/>
      <c r="DPP109" s="81"/>
      <c r="DPQ109" s="81"/>
      <c r="DPR109" s="81"/>
      <c r="DPS109" s="81"/>
      <c r="DPT109" s="81"/>
      <c r="DPU109" s="81"/>
      <c r="DPV109" s="81"/>
      <c r="DPW109" s="81"/>
      <c r="DPX109" s="81"/>
      <c r="DPY109" s="81"/>
      <c r="DPZ109" s="81"/>
      <c r="DQA109" s="81"/>
      <c r="DQB109" s="81"/>
      <c r="DQC109" s="81"/>
      <c r="DQD109" s="81"/>
      <c r="DQE109" s="81"/>
      <c r="DQF109" s="81"/>
      <c r="DQG109" s="81"/>
      <c r="DQH109" s="81"/>
      <c r="DQI109" s="81"/>
      <c r="DQJ109" s="81"/>
      <c r="DQK109" s="81"/>
      <c r="DQL109" s="81"/>
      <c r="DQM109" s="81"/>
      <c r="DQN109" s="81"/>
      <c r="DQO109" s="81"/>
      <c r="DQP109" s="81"/>
      <c r="DQQ109" s="81"/>
      <c r="DQR109" s="81"/>
      <c r="DQS109" s="81"/>
      <c r="DQT109" s="81"/>
      <c r="DQU109" s="81"/>
      <c r="DQV109" s="81"/>
      <c r="DQW109" s="81"/>
      <c r="DQX109" s="81"/>
      <c r="DQY109" s="81"/>
      <c r="DQZ109" s="81"/>
      <c r="DRA109" s="81"/>
      <c r="DRB109" s="81"/>
      <c r="DRC109" s="81"/>
      <c r="DRD109" s="81"/>
      <c r="DRE109" s="81"/>
      <c r="DRF109" s="81"/>
      <c r="DRG109" s="81"/>
      <c r="DRH109" s="81"/>
      <c r="DRI109" s="81"/>
      <c r="DRJ109" s="81"/>
      <c r="DRK109" s="81"/>
      <c r="DRL109" s="81"/>
      <c r="DRM109" s="81"/>
      <c r="DRN109" s="81"/>
      <c r="DRO109" s="81"/>
      <c r="DRP109" s="81"/>
      <c r="DRQ109" s="81"/>
      <c r="DRR109" s="81"/>
      <c r="DRS109" s="81"/>
      <c r="DRT109" s="81"/>
      <c r="DRU109" s="81"/>
      <c r="DRV109" s="81"/>
      <c r="DRW109" s="81"/>
      <c r="DRX109" s="81"/>
      <c r="DRY109" s="81"/>
      <c r="DRZ109" s="81"/>
      <c r="DSA109" s="81"/>
      <c r="DSB109" s="81"/>
      <c r="DSC109" s="81"/>
      <c r="DSD109" s="81"/>
      <c r="DSE109" s="81"/>
      <c r="DSF109" s="81"/>
      <c r="DSG109" s="81"/>
      <c r="DSH109" s="81"/>
      <c r="DSI109" s="81"/>
      <c r="DSJ109" s="81"/>
      <c r="DSK109" s="81"/>
      <c r="DSL109" s="81"/>
      <c r="DSM109" s="81"/>
      <c r="DSN109" s="81"/>
      <c r="DSO109" s="81"/>
      <c r="DSP109" s="81"/>
      <c r="DSQ109" s="81"/>
      <c r="DSR109" s="81"/>
      <c r="DSS109" s="81"/>
      <c r="DST109" s="81"/>
      <c r="DSU109" s="81"/>
      <c r="DSV109" s="81"/>
      <c r="DSW109" s="81"/>
      <c r="DSX109" s="81"/>
      <c r="DSY109" s="81"/>
      <c r="DSZ109" s="81"/>
      <c r="DTA109" s="81"/>
      <c r="DTB109" s="81"/>
      <c r="DTC109" s="81"/>
      <c r="DTD109" s="81"/>
      <c r="DTE109" s="81"/>
      <c r="DTF109" s="81"/>
      <c r="DTG109" s="81"/>
      <c r="DTH109" s="81"/>
      <c r="DTI109" s="81"/>
      <c r="DTJ109" s="81"/>
      <c r="DTK109" s="81"/>
      <c r="DTL109" s="81"/>
      <c r="DTM109" s="81"/>
      <c r="DTN109" s="81"/>
      <c r="DTO109" s="81"/>
      <c r="DTP109" s="81"/>
      <c r="DTQ109" s="81"/>
      <c r="DTR109" s="81"/>
      <c r="DTS109" s="81"/>
      <c r="DTT109" s="81"/>
      <c r="DTU109" s="81"/>
      <c r="DTV109" s="81"/>
      <c r="DTW109" s="81"/>
      <c r="DTX109" s="81"/>
      <c r="DTY109" s="81"/>
      <c r="DTZ109" s="81"/>
      <c r="DUA109" s="81"/>
      <c r="DUB109" s="81"/>
      <c r="DUC109" s="81"/>
      <c r="DUD109" s="81"/>
      <c r="DUE109" s="81"/>
      <c r="DUF109" s="81"/>
      <c r="DUG109" s="81"/>
      <c r="DUH109" s="81"/>
      <c r="DUI109" s="81"/>
      <c r="DUJ109" s="81"/>
      <c r="DUK109" s="81"/>
      <c r="DUL109" s="81"/>
      <c r="DUM109" s="81"/>
      <c r="DUN109" s="81"/>
      <c r="DUO109" s="81"/>
      <c r="DUP109" s="81"/>
      <c r="DUQ109" s="81"/>
      <c r="DUR109" s="81"/>
      <c r="DUS109" s="81"/>
      <c r="DUT109" s="81"/>
      <c r="DUU109" s="81"/>
      <c r="DUV109" s="81"/>
      <c r="DUW109" s="81"/>
      <c r="DUX109" s="81"/>
      <c r="DUY109" s="81"/>
      <c r="DUZ109" s="81"/>
      <c r="DVA109" s="81"/>
      <c r="DVB109" s="81"/>
      <c r="DVC109" s="81"/>
      <c r="DVD109" s="81"/>
      <c r="DVE109" s="81"/>
      <c r="DVF109" s="81"/>
      <c r="DVG109" s="81"/>
      <c r="DVH109" s="81"/>
      <c r="DVI109" s="81"/>
      <c r="DVJ109" s="81"/>
      <c r="DVK109" s="81"/>
      <c r="DVL109" s="81"/>
      <c r="DVM109" s="81"/>
      <c r="DVN109" s="81"/>
      <c r="DVO109" s="81"/>
      <c r="DVP109" s="81"/>
      <c r="DVQ109" s="81"/>
      <c r="DVR109" s="81"/>
      <c r="DVS109" s="81"/>
      <c r="DVT109" s="81"/>
      <c r="DVU109" s="81"/>
      <c r="DVV109" s="81"/>
      <c r="DVW109" s="81"/>
      <c r="DVX109" s="81"/>
      <c r="DVY109" s="81"/>
      <c r="DVZ109" s="81"/>
      <c r="DWA109" s="81"/>
      <c r="DWB109" s="81"/>
      <c r="DWC109" s="81"/>
      <c r="DWD109" s="81"/>
      <c r="DWE109" s="81"/>
      <c r="DWF109" s="81"/>
      <c r="DWG109" s="81"/>
      <c r="DWH109" s="81"/>
      <c r="DWI109" s="81"/>
      <c r="DWJ109" s="81"/>
      <c r="DWK109" s="81"/>
      <c r="DWL109" s="81"/>
      <c r="DWM109" s="81"/>
      <c r="DWN109" s="81"/>
      <c r="DWO109" s="81"/>
      <c r="DWP109" s="81"/>
      <c r="DWQ109" s="81"/>
      <c r="DWR109" s="81"/>
      <c r="DWS109" s="81"/>
      <c r="DWT109" s="81"/>
      <c r="DWU109" s="81"/>
      <c r="DWV109" s="81"/>
      <c r="DWW109" s="81"/>
      <c r="DWX109" s="81"/>
      <c r="DWY109" s="81"/>
      <c r="DWZ109" s="81"/>
      <c r="DXA109" s="81"/>
      <c r="DXB109" s="81"/>
      <c r="DXC109" s="81"/>
      <c r="DXD109" s="81"/>
      <c r="DXE109" s="81"/>
      <c r="DXF109" s="81"/>
      <c r="DXG109" s="81"/>
      <c r="DXH109" s="81"/>
      <c r="DXI109" s="81"/>
      <c r="DXJ109" s="81"/>
      <c r="DXK109" s="81"/>
      <c r="DXL109" s="81"/>
      <c r="DXM109" s="81"/>
      <c r="DXN109" s="81"/>
      <c r="DXO109" s="81"/>
      <c r="DXP109" s="81"/>
      <c r="DXQ109" s="81"/>
      <c r="DXR109" s="81"/>
      <c r="DXS109" s="81"/>
      <c r="DXT109" s="81"/>
      <c r="DXU109" s="81"/>
      <c r="DXV109" s="81"/>
      <c r="DXW109" s="81"/>
      <c r="DXX109" s="81"/>
      <c r="DXY109" s="81"/>
      <c r="DXZ109" s="81"/>
      <c r="DYA109" s="81"/>
      <c r="DYB109" s="81"/>
      <c r="DYC109" s="81"/>
      <c r="DYD109" s="81"/>
      <c r="DYE109" s="81"/>
      <c r="DYF109" s="81"/>
      <c r="DYG109" s="81"/>
      <c r="DYH109" s="81"/>
      <c r="DYI109" s="81"/>
      <c r="DYJ109" s="81"/>
      <c r="DYK109" s="81"/>
      <c r="DYL109" s="81"/>
      <c r="DYM109" s="81"/>
      <c r="DYN109" s="81"/>
      <c r="DYO109" s="81"/>
      <c r="DYP109" s="81"/>
      <c r="DYQ109" s="81"/>
      <c r="DYR109" s="81"/>
      <c r="DYS109" s="81"/>
      <c r="DYT109" s="81"/>
      <c r="DYU109" s="81"/>
      <c r="DYV109" s="81"/>
      <c r="DYW109" s="81"/>
      <c r="DYX109" s="81"/>
      <c r="DYY109" s="81"/>
      <c r="DYZ109" s="81"/>
      <c r="DZA109" s="81"/>
      <c r="DZB109" s="81"/>
      <c r="DZC109" s="81"/>
      <c r="DZD109" s="81"/>
      <c r="DZE109" s="81"/>
      <c r="DZF109" s="81"/>
      <c r="DZG109" s="81"/>
      <c r="DZH109" s="81"/>
      <c r="DZI109" s="81"/>
      <c r="DZJ109" s="81"/>
      <c r="DZK109" s="81"/>
      <c r="DZL109" s="81"/>
      <c r="DZM109" s="81"/>
      <c r="DZN109" s="81"/>
      <c r="DZO109" s="81"/>
      <c r="DZP109" s="81"/>
      <c r="DZQ109" s="81"/>
      <c r="DZR109" s="81"/>
      <c r="DZS109" s="81"/>
      <c r="DZT109" s="81"/>
      <c r="DZU109" s="81"/>
      <c r="DZV109" s="81"/>
      <c r="DZW109" s="81"/>
      <c r="DZX109" s="81"/>
      <c r="DZY109" s="81"/>
      <c r="DZZ109" s="81"/>
      <c r="EAA109" s="81"/>
      <c r="EAB109" s="81"/>
      <c r="EAC109" s="81"/>
      <c r="EAD109" s="81"/>
      <c r="EAE109" s="81"/>
      <c r="EAF109" s="81"/>
      <c r="EAG109" s="81"/>
      <c r="EAH109" s="81"/>
      <c r="EAI109" s="81"/>
      <c r="EAJ109" s="81"/>
      <c r="EAK109" s="81"/>
      <c r="EAL109" s="81"/>
      <c r="EAM109" s="81"/>
      <c r="EAN109" s="81"/>
      <c r="EAO109" s="81"/>
      <c r="EAP109" s="81"/>
      <c r="EAQ109" s="81"/>
      <c r="EAR109" s="81"/>
      <c r="EAS109" s="81"/>
      <c r="EAT109" s="81"/>
      <c r="EAU109" s="81"/>
      <c r="EAV109" s="81"/>
      <c r="EAW109" s="81"/>
      <c r="EAX109" s="81"/>
      <c r="EAY109" s="81"/>
      <c r="EAZ109" s="81"/>
      <c r="EBA109" s="81"/>
      <c r="EBB109" s="81"/>
      <c r="EBC109" s="81"/>
      <c r="EBD109" s="81"/>
      <c r="EBE109" s="81"/>
      <c r="EBF109" s="81"/>
      <c r="EBG109" s="81"/>
      <c r="EBH109" s="81"/>
      <c r="EBI109" s="81"/>
      <c r="EBJ109" s="81"/>
      <c r="EBK109" s="81"/>
      <c r="EBL109" s="81"/>
      <c r="EBM109" s="81"/>
      <c r="EBN109" s="81"/>
      <c r="EBO109" s="81"/>
      <c r="EBP109" s="81"/>
      <c r="EBQ109" s="81"/>
      <c r="EBR109" s="81"/>
      <c r="EBS109" s="81"/>
      <c r="EBT109" s="81"/>
      <c r="EBU109" s="81"/>
      <c r="EBV109" s="81"/>
      <c r="EBW109" s="81"/>
      <c r="EBX109" s="81"/>
      <c r="EBY109" s="81"/>
      <c r="EBZ109" s="81"/>
      <c r="ECA109" s="81"/>
      <c r="ECB109" s="81"/>
      <c r="ECC109" s="81"/>
      <c r="ECD109" s="81"/>
      <c r="ECE109" s="81"/>
      <c r="ECF109" s="81"/>
      <c r="ECG109" s="81"/>
      <c r="ECH109" s="81"/>
      <c r="ECI109" s="81"/>
      <c r="ECJ109" s="81"/>
      <c r="ECK109" s="81"/>
      <c r="ECL109" s="81"/>
      <c r="ECM109" s="81"/>
      <c r="ECN109" s="81"/>
      <c r="ECO109" s="81"/>
      <c r="ECP109" s="81"/>
      <c r="ECQ109" s="81"/>
      <c r="ECR109" s="81"/>
      <c r="ECS109" s="81"/>
      <c r="ECT109" s="81"/>
      <c r="ECU109" s="81"/>
      <c r="ECV109" s="81"/>
      <c r="ECW109" s="81"/>
      <c r="ECX109" s="81"/>
      <c r="ECY109" s="81"/>
      <c r="ECZ109" s="81"/>
      <c r="EDA109" s="81"/>
      <c r="EDB109" s="81"/>
      <c r="EDC109" s="81"/>
      <c r="EDD109" s="81"/>
      <c r="EDE109" s="81"/>
      <c r="EDF109" s="81"/>
      <c r="EDG109" s="81"/>
      <c r="EDH109" s="81"/>
      <c r="EDI109" s="81"/>
      <c r="EDJ109" s="81"/>
      <c r="EDK109" s="81"/>
      <c r="EDL109" s="81"/>
      <c r="EDM109" s="81"/>
      <c r="EDN109" s="81"/>
      <c r="EDO109" s="81"/>
      <c r="EDP109" s="81"/>
      <c r="EDQ109" s="81"/>
      <c r="EDR109" s="81"/>
      <c r="EDS109" s="81"/>
      <c r="EDT109" s="81"/>
      <c r="EDU109" s="81"/>
      <c r="EDV109" s="81"/>
      <c r="EDW109" s="81"/>
      <c r="EDX109" s="81"/>
      <c r="EDY109" s="81"/>
      <c r="EDZ109" s="81"/>
      <c r="EEA109" s="81"/>
      <c r="EEB109" s="81"/>
      <c r="EEC109" s="81"/>
      <c r="EED109" s="81"/>
      <c r="EEE109" s="81"/>
      <c r="EEF109" s="81"/>
      <c r="EEG109" s="81"/>
      <c r="EEH109" s="81"/>
      <c r="EEI109" s="81"/>
      <c r="EEJ109" s="81"/>
      <c r="EEK109" s="81"/>
      <c r="EEL109" s="81"/>
      <c r="EEM109" s="81"/>
      <c r="EEN109" s="81"/>
      <c r="EEO109" s="81"/>
      <c r="EEP109" s="81"/>
      <c r="EEQ109" s="81"/>
      <c r="EER109" s="81"/>
      <c r="EES109" s="81"/>
      <c r="EET109" s="81"/>
      <c r="EEU109" s="81"/>
      <c r="EEV109" s="81"/>
      <c r="EEW109" s="81"/>
      <c r="EEX109" s="81"/>
      <c r="EEY109" s="81"/>
      <c r="EEZ109" s="81"/>
      <c r="EFA109" s="81"/>
      <c r="EFB109" s="81"/>
      <c r="EFC109" s="81"/>
      <c r="EFD109" s="81"/>
      <c r="EFE109" s="81"/>
      <c r="EFF109" s="81"/>
      <c r="EFG109" s="81"/>
      <c r="EFH109" s="81"/>
      <c r="EFI109" s="81"/>
      <c r="EFJ109" s="81"/>
      <c r="EFK109" s="81"/>
      <c r="EFL109" s="81"/>
      <c r="EFM109" s="81"/>
      <c r="EFN109" s="81"/>
      <c r="EFO109" s="81"/>
      <c r="EFP109" s="81"/>
      <c r="EFQ109" s="81"/>
      <c r="EFR109" s="81"/>
      <c r="EFS109" s="81"/>
      <c r="EFT109" s="81"/>
      <c r="EFU109" s="81"/>
      <c r="EFV109" s="81"/>
      <c r="EFW109" s="81"/>
      <c r="EFX109" s="81"/>
      <c r="EFY109" s="81"/>
      <c r="EFZ109" s="81"/>
      <c r="EGA109" s="81"/>
      <c r="EGB109" s="81"/>
      <c r="EGC109" s="81"/>
      <c r="EGD109" s="81"/>
      <c r="EGE109" s="81"/>
      <c r="EGF109" s="81"/>
      <c r="EGG109" s="81"/>
      <c r="EGH109" s="81"/>
      <c r="EGI109" s="81"/>
      <c r="EGJ109" s="81"/>
      <c r="EGK109" s="81"/>
      <c r="EGL109" s="81"/>
      <c r="EGM109" s="81"/>
      <c r="EGN109" s="81"/>
      <c r="EGO109" s="81"/>
      <c r="EGP109" s="81"/>
      <c r="EGQ109" s="81"/>
      <c r="EGR109" s="81"/>
      <c r="EGS109" s="81"/>
      <c r="EGT109" s="81"/>
      <c r="EGU109" s="81"/>
      <c r="EGV109" s="81"/>
      <c r="EGW109" s="81"/>
      <c r="EGX109" s="81"/>
      <c r="EGY109" s="81"/>
      <c r="EGZ109" s="81"/>
      <c r="EHA109" s="81"/>
      <c r="EHB109" s="81"/>
      <c r="EHC109" s="81"/>
      <c r="EHD109" s="81"/>
      <c r="EHE109" s="81"/>
      <c r="EHF109" s="81"/>
      <c r="EHG109" s="81"/>
      <c r="EHH109" s="81"/>
      <c r="EHI109" s="81"/>
      <c r="EHJ109" s="81"/>
      <c r="EHK109" s="81"/>
      <c r="EHL109" s="81"/>
      <c r="EHM109" s="81"/>
      <c r="EHN109" s="81"/>
      <c r="EHO109" s="81"/>
      <c r="EHP109" s="81"/>
      <c r="EHQ109" s="81"/>
      <c r="EHR109" s="81"/>
      <c r="EHS109" s="81"/>
      <c r="EHT109" s="81"/>
      <c r="EHU109" s="81"/>
      <c r="EHV109" s="81"/>
      <c r="EHW109" s="81"/>
      <c r="EHX109" s="81"/>
      <c r="EHY109" s="81"/>
      <c r="EHZ109" s="81"/>
      <c r="EIA109" s="81"/>
      <c r="EIB109" s="81"/>
      <c r="EIC109" s="81"/>
      <c r="EID109" s="81"/>
      <c r="EIE109" s="81"/>
      <c r="EIF109" s="81"/>
      <c r="EIG109" s="81"/>
      <c r="EIH109" s="81"/>
      <c r="EII109" s="81"/>
      <c r="EIJ109" s="81"/>
      <c r="EIK109" s="81"/>
      <c r="EIL109" s="81"/>
      <c r="EIM109" s="81"/>
      <c r="EIN109" s="81"/>
      <c r="EIO109" s="81"/>
      <c r="EIP109" s="81"/>
      <c r="EIQ109" s="81"/>
      <c r="EIR109" s="81"/>
      <c r="EIS109" s="81"/>
      <c r="EIT109" s="81"/>
      <c r="EIU109" s="81"/>
      <c r="EIV109" s="81"/>
      <c r="EIW109" s="81"/>
      <c r="EIX109" s="81"/>
      <c r="EIY109" s="81"/>
      <c r="EIZ109" s="81"/>
      <c r="EJA109" s="81"/>
      <c r="EJB109" s="81"/>
      <c r="EJC109" s="81"/>
      <c r="EJD109" s="81"/>
      <c r="EJE109" s="81"/>
      <c r="EJF109" s="81"/>
      <c r="EJG109" s="81"/>
      <c r="EJH109" s="81"/>
      <c r="EJI109" s="81"/>
      <c r="EJJ109" s="81"/>
      <c r="EJK109" s="81"/>
      <c r="EJL109" s="81"/>
      <c r="EJM109" s="81"/>
      <c r="EJN109" s="81"/>
      <c r="EJO109" s="81"/>
      <c r="EJP109" s="81"/>
      <c r="EJQ109" s="81"/>
      <c r="EJR109" s="81"/>
      <c r="EJS109" s="81"/>
      <c r="EJT109" s="81"/>
      <c r="EJU109" s="81"/>
      <c r="EJV109" s="81"/>
      <c r="EJW109" s="81"/>
      <c r="EJX109" s="81"/>
      <c r="EJY109" s="81"/>
      <c r="EJZ109" s="81"/>
      <c r="EKA109" s="81"/>
      <c r="EKB109" s="81"/>
      <c r="EKC109" s="81"/>
      <c r="EKD109" s="81"/>
      <c r="EKE109" s="81"/>
      <c r="EKF109" s="81"/>
      <c r="EKG109" s="81"/>
      <c r="EKH109" s="81"/>
      <c r="EKI109" s="81"/>
      <c r="EKJ109" s="81"/>
      <c r="EKK109" s="81"/>
      <c r="EKL109" s="81"/>
      <c r="EKM109" s="81"/>
      <c r="EKN109" s="81"/>
      <c r="EKO109" s="81"/>
      <c r="EKP109" s="81"/>
      <c r="EKQ109" s="81"/>
      <c r="EKR109" s="81"/>
      <c r="EKS109" s="81"/>
      <c r="EKT109" s="81"/>
      <c r="EKU109" s="81"/>
      <c r="EKV109" s="81"/>
      <c r="EKW109" s="81"/>
      <c r="EKX109" s="81"/>
      <c r="EKY109" s="81"/>
      <c r="EKZ109" s="81"/>
      <c r="ELA109" s="81"/>
      <c r="ELB109" s="81"/>
      <c r="ELC109" s="81"/>
      <c r="ELD109" s="81"/>
      <c r="ELE109" s="81"/>
      <c r="ELF109" s="81"/>
      <c r="ELG109" s="81"/>
      <c r="ELH109" s="81"/>
      <c r="ELI109" s="81"/>
      <c r="ELJ109" s="81"/>
      <c r="ELK109" s="81"/>
      <c r="ELL109" s="81"/>
      <c r="ELM109" s="81"/>
      <c r="ELN109" s="81"/>
      <c r="ELO109" s="81"/>
      <c r="ELP109" s="81"/>
      <c r="ELQ109" s="81"/>
      <c r="ELR109" s="81"/>
      <c r="ELS109" s="81"/>
      <c r="ELT109" s="81"/>
      <c r="ELU109" s="81"/>
      <c r="ELV109" s="81"/>
      <c r="ELW109" s="81"/>
      <c r="ELX109" s="81"/>
      <c r="ELY109" s="81"/>
      <c r="ELZ109" s="81"/>
      <c r="EMA109" s="81"/>
      <c r="EMB109" s="81"/>
      <c r="EMC109" s="81"/>
      <c r="EMD109" s="81"/>
      <c r="EME109" s="81"/>
      <c r="EMF109" s="81"/>
      <c r="EMG109" s="81"/>
      <c r="EMH109" s="81"/>
      <c r="EMI109" s="81"/>
      <c r="EMJ109" s="81"/>
      <c r="EMK109" s="81"/>
      <c r="EML109" s="81"/>
      <c r="EMM109" s="81"/>
      <c r="EMN109" s="81"/>
      <c r="EMO109" s="81"/>
      <c r="EMP109" s="81"/>
      <c r="EMQ109" s="81"/>
      <c r="EMR109" s="81"/>
      <c r="EMS109" s="81"/>
      <c r="EMT109" s="81"/>
      <c r="EMU109" s="81"/>
      <c r="EMV109" s="81"/>
      <c r="EMW109" s="81"/>
      <c r="EMX109" s="81"/>
      <c r="EMY109" s="81"/>
      <c r="EMZ109" s="81"/>
      <c r="ENA109" s="81"/>
      <c r="ENB109" s="81"/>
      <c r="ENC109" s="81"/>
      <c r="END109" s="81"/>
      <c r="ENE109" s="81"/>
      <c r="ENF109" s="81"/>
      <c r="ENG109" s="81"/>
      <c r="ENH109" s="81"/>
      <c r="ENI109" s="81"/>
      <c r="ENJ109" s="81"/>
      <c r="ENK109" s="81"/>
      <c r="ENL109" s="81"/>
      <c r="ENM109" s="81"/>
      <c r="ENN109" s="81"/>
      <c r="ENO109" s="81"/>
      <c r="ENP109" s="81"/>
      <c r="ENQ109" s="81"/>
      <c r="ENR109" s="81"/>
      <c r="ENS109" s="81"/>
      <c r="ENT109" s="81"/>
      <c r="ENU109" s="81"/>
      <c r="ENV109" s="81"/>
      <c r="ENW109" s="81"/>
      <c r="ENX109" s="81"/>
      <c r="ENY109" s="81"/>
      <c r="ENZ109" s="81"/>
      <c r="EOA109" s="81"/>
      <c r="EOB109" s="81"/>
      <c r="EOC109" s="81"/>
      <c r="EOD109" s="81"/>
      <c r="EOE109" s="81"/>
      <c r="EOF109" s="81"/>
      <c r="EOG109" s="81"/>
      <c r="EOH109" s="81"/>
      <c r="EOI109" s="81"/>
      <c r="EOJ109" s="81"/>
      <c r="EOK109" s="81"/>
      <c r="EOL109" s="81"/>
      <c r="EOM109" s="81"/>
      <c r="EON109" s="81"/>
      <c r="EOO109" s="81"/>
      <c r="EOP109" s="81"/>
      <c r="EOQ109" s="81"/>
      <c r="EOR109" s="81"/>
      <c r="EOS109" s="81"/>
      <c r="EOT109" s="81"/>
      <c r="EOU109" s="81"/>
      <c r="EOV109" s="81"/>
      <c r="EOW109" s="81"/>
      <c r="EOX109" s="81"/>
      <c r="EOY109" s="81"/>
      <c r="EOZ109" s="81"/>
      <c r="EPA109" s="81"/>
      <c r="EPB109" s="81"/>
      <c r="EPC109" s="81"/>
      <c r="EPD109" s="81"/>
      <c r="EPE109" s="81"/>
      <c r="EPF109" s="81"/>
      <c r="EPG109" s="81"/>
      <c r="EPH109" s="81"/>
      <c r="EPI109" s="81"/>
      <c r="EPJ109" s="81"/>
      <c r="EPK109" s="81"/>
      <c r="EPL109" s="81"/>
      <c r="EPM109" s="81"/>
      <c r="EPN109" s="81"/>
      <c r="EPO109" s="81"/>
      <c r="EPP109" s="81"/>
      <c r="EPQ109" s="81"/>
      <c r="EPR109" s="81"/>
      <c r="EPS109" s="81"/>
      <c r="EPT109" s="81"/>
      <c r="EPU109" s="81"/>
      <c r="EPV109" s="81"/>
      <c r="EPW109" s="81"/>
      <c r="EPX109" s="81"/>
      <c r="EPY109" s="81"/>
      <c r="EPZ109" s="81"/>
      <c r="EQA109" s="81"/>
      <c r="EQB109" s="81"/>
      <c r="EQC109" s="81"/>
      <c r="EQD109" s="81"/>
      <c r="EQE109" s="81"/>
      <c r="EQF109" s="81"/>
      <c r="EQG109" s="81"/>
      <c r="EQH109" s="81"/>
      <c r="EQI109" s="81"/>
      <c r="EQJ109" s="81"/>
      <c r="EQK109" s="81"/>
      <c r="EQL109" s="81"/>
      <c r="EQM109" s="81"/>
      <c r="EQN109" s="81"/>
      <c r="EQO109" s="81"/>
      <c r="EQP109" s="81"/>
      <c r="EQQ109" s="81"/>
      <c r="EQR109" s="81"/>
      <c r="EQS109" s="81"/>
      <c r="EQT109" s="81"/>
      <c r="EQU109" s="81"/>
      <c r="EQV109" s="81"/>
      <c r="EQW109" s="81"/>
      <c r="EQX109" s="81"/>
      <c r="EQY109" s="81"/>
      <c r="EQZ109" s="81"/>
      <c r="ERA109" s="81"/>
      <c r="ERB109" s="81"/>
      <c r="ERC109" s="81"/>
      <c r="ERD109" s="81"/>
      <c r="ERE109" s="81"/>
      <c r="ERF109" s="81"/>
      <c r="ERG109" s="81"/>
      <c r="ERH109" s="81"/>
      <c r="ERI109" s="81"/>
      <c r="ERJ109" s="81"/>
      <c r="ERK109" s="81"/>
      <c r="ERL109" s="81"/>
      <c r="ERM109" s="81"/>
      <c r="ERN109" s="81"/>
      <c r="ERO109" s="81"/>
      <c r="ERP109" s="81"/>
      <c r="ERQ109" s="81"/>
      <c r="ERR109" s="81"/>
      <c r="ERS109" s="81"/>
      <c r="ERT109" s="81"/>
      <c r="ERU109" s="81"/>
      <c r="ERV109" s="81"/>
      <c r="ERW109" s="81"/>
      <c r="ERX109" s="81"/>
      <c r="ERY109" s="81"/>
      <c r="ERZ109" s="81"/>
      <c r="ESA109" s="81"/>
      <c r="ESB109" s="81"/>
      <c r="ESC109" s="81"/>
      <c r="ESD109" s="81"/>
      <c r="ESE109" s="81"/>
      <c r="ESF109" s="81"/>
      <c r="ESG109" s="81"/>
      <c r="ESH109" s="81"/>
      <c r="ESI109" s="81"/>
      <c r="ESJ109" s="81"/>
      <c r="ESK109" s="81"/>
      <c r="ESL109" s="81"/>
      <c r="ESM109" s="81"/>
      <c r="ESN109" s="81"/>
      <c r="ESO109" s="81"/>
      <c r="ESP109" s="81"/>
      <c r="ESQ109" s="81"/>
      <c r="ESR109" s="81"/>
      <c r="ESS109" s="81"/>
      <c r="EST109" s="81"/>
      <c r="ESU109" s="81"/>
      <c r="ESV109" s="81"/>
      <c r="ESW109" s="81"/>
      <c r="ESX109" s="81"/>
      <c r="ESY109" s="81"/>
      <c r="ESZ109" s="81"/>
      <c r="ETA109" s="81"/>
      <c r="ETB109" s="81"/>
      <c r="ETC109" s="81"/>
      <c r="ETD109" s="81"/>
      <c r="ETE109" s="81"/>
      <c r="ETF109" s="81"/>
      <c r="ETG109" s="81"/>
      <c r="ETH109" s="81"/>
      <c r="ETI109" s="81"/>
      <c r="ETJ109" s="81"/>
      <c r="ETK109" s="81"/>
      <c r="ETL109" s="81"/>
      <c r="ETM109" s="81"/>
      <c r="ETN109" s="81"/>
      <c r="ETO109" s="81"/>
      <c r="ETP109" s="81"/>
      <c r="ETQ109" s="81"/>
      <c r="ETR109" s="81"/>
      <c r="ETS109" s="81"/>
      <c r="ETT109" s="81"/>
      <c r="ETU109" s="81"/>
      <c r="ETV109" s="81"/>
      <c r="ETW109" s="81"/>
      <c r="ETX109" s="81"/>
      <c r="ETY109" s="81"/>
      <c r="ETZ109" s="81"/>
      <c r="EUA109" s="81"/>
      <c r="EUB109" s="81"/>
      <c r="EUC109" s="81"/>
      <c r="EUD109" s="81"/>
      <c r="EUE109" s="81"/>
      <c r="EUF109" s="81"/>
      <c r="EUG109" s="81"/>
      <c r="EUH109" s="81"/>
      <c r="EUI109" s="81"/>
      <c r="EUJ109" s="81"/>
      <c r="EUK109" s="81"/>
      <c r="EUL109" s="81"/>
      <c r="EUM109" s="81"/>
      <c r="EUN109" s="81"/>
      <c r="EUO109" s="81"/>
      <c r="EUP109" s="81"/>
      <c r="EUQ109" s="81"/>
      <c r="EUR109" s="81"/>
      <c r="EUS109" s="81"/>
      <c r="EUT109" s="81"/>
      <c r="EUU109" s="81"/>
      <c r="EUV109" s="81"/>
      <c r="EUW109" s="81"/>
      <c r="EUX109" s="81"/>
      <c r="EUY109" s="81"/>
      <c r="EUZ109" s="81"/>
      <c r="EVA109" s="81"/>
      <c r="EVB109" s="81"/>
      <c r="EVC109" s="81"/>
      <c r="EVD109" s="81"/>
      <c r="EVE109" s="81"/>
      <c r="EVF109" s="81"/>
      <c r="EVG109" s="81"/>
      <c r="EVH109" s="81"/>
      <c r="EVI109" s="81"/>
      <c r="EVJ109" s="81"/>
      <c r="EVK109" s="81"/>
      <c r="EVL109" s="81"/>
      <c r="EVM109" s="81"/>
      <c r="EVN109" s="81"/>
      <c r="EVO109" s="81"/>
      <c r="EVP109" s="81"/>
      <c r="EVQ109" s="81"/>
      <c r="EVR109" s="81"/>
      <c r="EVS109" s="81"/>
      <c r="EVT109" s="81"/>
      <c r="EVU109" s="81"/>
      <c r="EVV109" s="81"/>
      <c r="EVW109" s="81"/>
      <c r="EVX109" s="81"/>
      <c r="EVY109" s="81"/>
      <c r="EVZ109" s="81"/>
      <c r="EWA109" s="81"/>
      <c r="EWB109" s="81"/>
      <c r="EWC109" s="81"/>
      <c r="EWD109" s="81"/>
      <c r="EWE109" s="81"/>
      <c r="EWF109" s="81"/>
      <c r="EWG109" s="81"/>
      <c r="EWH109" s="81"/>
      <c r="EWI109" s="81"/>
      <c r="EWJ109" s="81"/>
      <c r="EWK109" s="81"/>
      <c r="EWL109" s="81"/>
      <c r="EWM109" s="81"/>
      <c r="EWN109" s="81"/>
      <c r="EWO109" s="81"/>
      <c r="EWP109" s="81"/>
      <c r="EWQ109" s="81"/>
      <c r="EWR109" s="81"/>
      <c r="EWS109" s="81"/>
      <c r="EWT109" s="81"/>
      <c r="EWU109" s="81"/>
      <c r="EWV109" s="81"/>
      <c r="EWW109" s="81"/>
      <c r="EWX109" s="81"/>
      <c r="EWY109" s="81"/>
      <c r="EWZ109" s="81"/>
      <c r="EXA109" s="81"/>
      <c r="EXB109" s="81"/>
      <c r="EXC109" s="81"/>
      <c r="EXD109" s="81"/>
      <c r="EXE109" s="81"/>
      <c r="EXF109" s="81"/>
      <c r="EXG109" s="81"/>
      <c r="EXH109" s="81"/>
      <c r="EXI109" s="81"/>
      <c r="EXJ109" s="81"/>
      <c r="EXK109" s="81"/>
      <c r="EXL109" s="81"/>
      <c r="EXM109" s="81"/>
      <c r="EXN109" s="81"/>
      <c r="EXO109" s="81"/>
      <c r="EXP109" s="81"/>
      <c r="EXQ109" s="81"/>
      <c r="EXR109" s="81"/>
      <c r="EXS109" s="81"/>
      <c r="EXT109" s="81"/>
      <c r="EXU109" s="81"/>
      <c r="EXV109" s="81"/>
      <c r="EXW109" s="81"/>
      <c r="EXX109" s="81"/>
      <c r="EXY109" s="81"/>
      <c r="EXZ109" s="81"/>
      <c r="EYA109" s="81"/>
      <c r="EYB109" s="81"/>
      <c r="EYC109" s="81"/>
      <c r="EYD109" s="81"/>
      <c r="EYE109" s="81"/>
      <c r="EYF109" s="81"/>
      <c r="EYG109" s="81"/>
      <c r="EYH109" s="81"/>
      <c r="EYI109" s="81"/>
      <c r="EYJ109" s="81"/>
      <c r="EYK109" s="81"/>
      <c r="EYL109" s="81"/>
      <c r="EYM109" s="81"/>
      <c r="EYN109" s="81"/>
      <c r="EYO109" s="81"/>
      <c r="EYP109" s="81"/>
      <c r="EYQ109" s="81"/>
      <c r="EYR109" s="81"/>
      <c r="EYS109" s="81"/>
      <c r="EYT109" s="81"/>
      <c r="EYU109" s="81"/>
      <c r="EYV109" s="81"/>
      <c r="EYW109" s="81"/>
      <c r="EYX109" s="81"/>
      <c r="EYY109" s="81"/>
      <c r="EYZ109" s="81"/>
      <c r="EZA109" s="81"/>
      <c r="EZB109" s="81"/>
      <c r="EZC109" s="81"/>
      <c r="EZD109" s="81"/>
      <c r="EZE109" s="81"/>
      <c r="EZF109" s="81"/>
      <c r="EZG109" s="81"/>
      <c r="EZH109" s="81"/>
      <c r="EZI109" s="81"/>
      <c r="EZJ109" s="81"/>
      <c r="EZK109" s="81"/>
      <c r="EZL109" s="81"/>
      <c r="EZM109" s="81"/>
      <c r="EZN109" s="81"/>
      <c r="EZO109" s="81"/>
      <c r="EZP109" s="81"/>
      <c r="EZQ109" s="81"/>
      <c r="EZR109" s="81"/>
      <c r="EZS109" s="81"/>
      <c r="EZT109" s="81"/>
      <c r="EZU109" s="81"/>
      <c r="EZV109" s="81"/>
      <c r="EZW109" s="81"/>
      <c r="EZX109" s="81"/>
      <c r="EZY109" s="81"/>
      <c r="EZZ109" s="81"/>
      <c r="FAA109" s="81"/>
      <c r="FAB109" s="81"/>
      <c r="FAC109" s="81"/>
      <c r="FAD109" s="81"/>
      <c r="FAE109" s="81"/>
      <c r="FAF109" s="81"/>
      <c r="FAG109" s="81"/>
      <c r="FAH109" s="81"/>
      <c r="FAI109" s="81"/>
      <c r="FAJ109" s="81"/>
      <c r="FAK109" s="81"/>
      <c r="FAL109" s="81"/>
      <c r="FAM109" s="81"/>
      <c r="FAN109" s="81"/>
      <c r="FAO109" s="81"/>
      <c r="FAP109" s="81"/>
      <c r="FAQ109" s="81"/>
      <c r="FAR109" s="81"/>
      <c r="FAS109" s="81"/>
      <c r="FAT109" s="81"/>
      <c r="FAU109" s="81"/>
      <c r="FAV109" s="81"/>
      <c r="FAW109" s="81"/>
      <c r="FAX109" s="81"/>
      <c r="FAY109" s="81"/>
      <c r="FAZ109" s="81"/>
      <c r="FBA109" s="81"/>
      <c r="FBB109" s="81"/>
      <c r="FBC109" s="81"/>
      <c r="FBD109" s="81"/>
      <c r="FBE109" s="81"/>
      <c r="FBF109" s="81"/>
      <c r="FBG109" s="81"/>
      <c r="FBH109" s="81"/>
      <c r="FBI109" s="81"/>
      <c r="FBJ109" s="81"/>
      <c r="FBK109" s="81"/>
      <c r="FBL109" s="81"/>
      <c r="FBM109" s="81"/>
      <c r="FBN109" s="81"/>
      <c r="FBO109" s="81"/>
      <c r="FBP109" s="81"/>
      <c r="FBQ109" s="81"/>
      <c r="FBR109" s="81"/>
      <c r="FBS109" s="81"/>
      <c r="FBT109" s="81"/>
      <c r="FBU109" s="81"/>
      <c r="FBV109" s="81"/>
      <c r="FBW109" s="81"/>
      <c r="FBX109" s="81"/>
      <c r="FBY109" s="81"/>
      <c r="FBZ109" s="81"/>
      <c r="FCA109" s="81"/>
      <c r="FCB109" s="81"/>
      <c r="FCC109" s="81"/>
      <c r="FCD109" s="81"/>
      <c r="FCE109" s="81"/>
      <c r="FCF109" s="81"/>
      <c r="FCG109" s="81"/>
      <c r="FCH109" s="81"/>
      <c r="FCI109" s="81"/>
      <c r="FCJ109" s="81"/>
      <c r="FCK109" s="81"/>
      <c r="FCL109" s="81"/>
      <c r="FCM109" s="81"/>
      <c r="FCN109" s="81"/>
      <c r="FCO109" s="81"/>
      <c r="FCP109" s="81"/>
      <c r="FCQ109" s="81"/>
      <c r="FCR109" s="81"/>
      <c r="FCS109" s="81"/>
      <c r="FCT109" s="81"/>
      <c r="FCU109" s="81"/>
      <c r="FCV109" s="81"/>
      <c r="FCW109" s="81"/>
      <c r="FCX109" s="81"/>
      <c r="FCY109" s="81"/>
      <c r="FCZ109" s="81"/>
      <c r="FDA109" s="81"/>
      <c r="FDB109" s="81"/>
      <c r="FDC109" s="81"/>
      <c r="FDD109" s="81"/>
      <c r="FDE109" s="81"/>
      <c r="FDF109" s="81"/>
      <c r="FDG109" s="81"/>
      <c r="FDH109" s="81"/>
      <c r="FDI109" s="81"/>
      <c r="FDJ109" s="81"/>
      <c r="FDK109" s="81"/>
      <c r="FDL109" s="81"/>
      <c r="FDM109" s="81"/>
      <c r="FDN109" s="81"/>
      <c r="FDO109" s="81"/>
      <c r="FDP109" s="81"/>
      <c r="FDQ109" s="81"/>
      <c r="FDR109" s="81"/>
      <c r="FDS109" s="81"/>
      <c r="FDT109" s="81"/>
      <c r="FDU109" s="81"/>
      <c r="FDV109" s="81"/>
      <c r="FDW109" s="81"/>
      <c r="FDX109" s="81"/>
      <c r="FDY109" s="81"/>
      <c r="FDZ109" s="81"/>
      <c r="FEA109" s="81"/>
      <c r="FEB109" s="81"/>
      <c r="FEC109" s="81"/>
      <c r="FED109" s="81"/>
      <c r="FEE109" s="81"/>
      <c r="FEF109" s="81"/>
      <c r="FEG109" s="81"/>
      <c r="FEH109" s="81"/>
      <c r="FEI109" s="81"/>
      <c r="FEJ109" s="81"/>
      <c r="FEK109" s="81"/>
      <c r="FEL109" s="81"/>
      <c r="FEM109" s="81"/>
      <c r="FEN109" s="81"/>
      <c r="FEO109" s="81"/>
      <c r="FEP109" s="81"/>
      <c r="FEQ109" s="81"/>
      <c r="FER109" s="81"/>
      <c r="FES109" s="81"/>
      <c r="FET109" s="81"/>
      <c r="FEU109" s="81"/>
      <c r="FEV109" s="81"/>
      <c r="FEW109" s="81"/>
      <c r="FEX109" s="81"/>
      <c r="FEY109" s="81"/>
      <c r="FEZ109" s="81"/>
      <c r="FFA109" s="81"/>
      <c r="FFB109" s="81"/>
      <c r="FFC109" s="81"/>
      <c r="FFD109" s="81"/>
      <c r="FFE109" s="81"/>
      <c r="FFF109" s="81"/>
      <c r="FFG109" s="81"/>
      <c r="FFH109" s="81"/>
      <c r="FFI109" s="81"/>
      <c r="FFJ109" s="81"/>
      <c r="FFK109" s="81"/>
      <c r="FFL109" s="81"/>
      <c r="FFM109" s="81"/>
      <c r="FFN109" s="81"/>
      <c r="FFO109" s="81"/>
      <c r="FFP109" s="81"/>
      <c r="FFQ109" s="81"/>
      <c r="FFR109" s="81"/>
      <c r="FFS109" s="81"/>
      <c r="FFT109" s="81"/>
      <c r="FFU109" s="81"/>
      <c r="FFV109" s="81"/>
      <c r="FFW109" s="81"/>
      <c r="FFX109" s="81"/>
      <c r="FFY109" s="81"/>
      <c r="FFZ109" s="81"/>
      <c r="FGA109" s="81"/>
      <c r="FGB109" s="81"/>
      <c r="FGC109" s="81"/>
      <c r="FGD109" s="81"/>
      <c r="FGE109" s="81"/>
      <c r="FGF109" s="81"/>
      <c r="FGG109" s="81"/>
      <c r="FGH109" s="81"/>
      <c r="FGI109" s="81"/>
      <c r="FGJ109" s="81"/>
      <c r="FGK109" s="81"/>
      <c r="FGL109" s="81"/>
      <c r="FGM109" s="81"/>
      <c r="FGN109" s="81"/>
      <c r="FGO109" s="81"/>
      <c r="FGP109" s="81"/>
      <c r="FGQ109" s="81"/>
      <c r="FGR109" s="81"/>
      <c r="FGS109" s="81"/>
      <c r="FGT109" s="81"/>
      <c r="FGU109" s="81"/>
      <c r="FGV109" s="81"/>
      <c r="FGW109" s="81"/>
      <c r="FGX109" s="81"/>
      <c r="FGY109" s="81"/>
      <c r="FGZ109" s="81"/>
      <c r="FHA109" s="81"/>
      <c r="FHB109" s="81"/>
      <c r="FHC109" s="81"/>
      <c r="FHD109" s="81"/>
      <c r="FHE109" s="81"/>
      <c r="FHF109" s="81"/>
      <c r="FHG109" s="81"/>
      <c r="FHH109" s="81"/>
      <c r="FHI109" s="81"/>
      <c r="FHJ109" s="81"/>
      <c r="FHK109" s="81"/>
      <c r="FHL109" s="81"/>
      <c r="FHM109" s="81"/>
      <c r="FHN109" s="81"/>
      <c r="FHO109" s="81"/>
      <c r="FHP109" s="81"/>
      <c r="FHQ109" s="81"/>
      <c r="FHR109" s="81"/>
      <c r="FHS109" s="81"/>
      <c r="FHT109" s="81"/>
      <c r="FHU109" s="81"/>
      <c r="FHV109" s="81"/>
      <c r="FHW109" s="81"/>
      <c r="FHX109" s="81"/>
      <c r="FHY109" s="81"/>
      <c r="FHZ109" s="81"/>
      <c r="FIA109" s="81"/>
      <c r="FIB109" s="81"/>
      <c r="FIC109" s="81"/>
      <c r="FID109" s="81"/>
      <c r="FIE109" s="81"/>
      <c r="FIF109" s="81"/>
      <c r="FIG109" s="81"/>
      <c r="FIH109" s="81"/>
      <c r="FII109" s="81"/>
      <c r="FIJ109" s="81"/>
      <c r="FIK109" s="81"/>
      <c r="FIL109" s="81"/>
      <c r="FIM109" s="81"/>
      <c r="FIN109" s="81"/>
      <c r="FIO109" s="81"/>
      <c r="FIP109" s="81"/>
      <c r="FIQ109" s="81"/>
      <c r="FIR109" s="81"/>
      <c r="FIS109" s="81"/>
      <c r="FIT109" s="81"/>
      <c r="FIU109" s="81"/>
      <c r="FIV109" s="81"/>
      <c r="FIW109" s="81"/>
      <c r="FIX109" s="81"/>
      <c r="FIY109" s="81"/>
      <c r="FIZ109" s="81"/>
      <c r="FJA109" s="81"/>
      <c r="FJB109" s="81"/>
      <c r="FJC109" s="81"/>
      <c r="FJD109" s="81"/>
      <c r="FJE109" s="81"/>
      <c r="FJF109" s="81"/>
      <c r="FJG109" s="81"/>
      <c r="FJH109" s="81"/>
      <c r="FJI109" s="81"/>
      <c r="FJJ109" s="81"/>
      <c r="FJK109" s="81"/>
      <c r="FJL109" s="81"/>
      <c r="FJM109" s="81"/>
      <c r="FJN109" s="81"/>
      <c r="FJO109" s="81"/>
      <c r="FJP109" s="81"/>
      <c r="FJQ109" s="81"/>
      <c r="FJR109" s="81"/>
      <c r="FJS109" s="81"/>
      <c r="FJT109" s="81"/>
      <c r="FJU109" s="81"/>
      <c r="FJV109" s="81"/>
      <c r="FJW109" s="81"/>
      <c r="FJX109" s="81"/>
      <c r="FJY109" s="81"/>
      <c r="FJZ109" s="81"/>
      <c r="FKA109" s="81"/>
      <c r="FKB109" s="81"/>
      <c r="FKC109" s="81"/>
      <c r="FKD109" s="81"/>
      <c r="FKE109" s="81"/>
      <c r="FKF109" s="81"/>
      <c r="FKG109" s="81"/>
      <c r="FKH109" s="81"/>
      <c r="FKI109" s="81"/>
      <c r="FKJ109" s="81"/>
      <c r="FKK109" s="81"/>
      <c r="FKL109" s="81"/>
      <c r="FKM109" s="81"/>
      <c r="FKN109" s="81"/>
      <c r="FKO109" s="81"/>
      <c r="FKP109" s="81"/>
      <c r="FKQ109" s="81"/>
      <c r="FKR109" s="81"/>
      <c r="FKS109" s="81"/>
      <c r="FKT109" s="81"/>
      <c r="FKU109" s="81"/>
      <c r="FKV109" s="81"/>
      <c r="FKW109" s="81"/>
      <c r="FKX109" s="81"/>
      <c r="FKY109" s="81"/>
      <c r="FKZ109" s="81"/>
      <c r="FLA109" s="81"/>
      <c r="FLB109" s="81"/>
      <c r="FLC109" s="81"/>
      <c r="FLD109" s="81"/>
      <c r="FLE109" s="81"/>
      <c r="FLF109" s="81"/>
      <c r="FLG109" s="81"/>
      <c r="FLH109" s="81"/>
      <c r="FLI109" s="81"/>
      <c r="FLJ109" s="81"/>
      <c r="FLK109" s="81"/>
      <c r="FLL109" s="81"/>
      <c r="FLM109" s="81"/>
      <c r="FLN109" s="81"/>
      <c r="FLO109" s="81"/>
      <c r="FLP109" s="81"/>
      <c r="FLQ109" s="81"/>
      <c r="FLR109" s="81"/>
      <c r="FLS109" s="81"/>
      <c r="FLT109" s="81"/>
      <c r="FLU109" s="81"/>
      <c r="FLV109" s="81"/>
      <c r="FLW109" s="81"/>
      <c r="FLX109" s="81"/>
      <c r="FLY109" s="81"/>
      <c r="FLZ109" s="81"/>
      <c r="FMA109" s="81"/>
      <c r="FMB109" s="81"/>
      <c r="FMC109" s="81"/>
      <c r="FMD109" s="81"/>
      <c r="FME109" s="81"/>
      <c r="FMF109" s="81"/>
      <c r="FMG109" s="81"/>
      <c r="FMH109" s="81"/>
      <c r="FMI109" s="81"/>
      <c r="FMJ109" s="81"/>
      <c r="FMK109" s="81"/>
      <c r="FML109" s="81"/>
      <c r="FMM109" s="81"/>
      <c r="FMN109" s="81"/>
      <c r="FMO109" s="81"/>
      <c r="FMP109" s="81"/>
      <c r="FMQ109" s="81"/>
      <c r="FMR109" s="81"/>
      <c r="FMS109" s="81"/>
      <c r="FMT109" s="81"/>
      <c r="FMU109" s="81"/>
      <c r="FMV109" s="81"/>
      <c r="FMW109" s="81"/>
      <c r="FMX109" s="81"/>
      <c r="FMY109" s="81"/>
      <c r="FMZ109" s="81"/>
      <c r="FNA109" s="81"/>
      <c r="FNB109" s="81"/>
      <c r="FNC109" s="81"/>
      <c r="FND109" s="81"/>
      <c r="FNE109" s="81"/>
      <c r="FNF109" s="81"/>
      <c r="FNG109" s="81"/>
      <c r="FNH109" s="81"/>
      <c r="FNI109" s="81"/>
      <c r="FNJ109" s="81"/>
      <c r="FNK109" s="81"/>
      <c r="FNL109" s="81"/>
      <c r="FNM109" s="81"/>
      <c r="FNN109" s="81"/>
      <c r="FNO109" s="81"/>
      <c r="FNP109" s="81"/>
      <c r="FNQ109" s="81"/>
      <c r="FNR109" s="81"/>
      <c r="FNS109" s="81"/>
      <c r="FNT109" s="81"/>
      <c r="FNU109" s="81"/>
      <c r="FNV109" s="81"/>
      <c r="FNW109" s="81"/>
      <c r="FNX109" s="81"/>
      <c r="FNY109" s="81"/>
      <c r="FNZ109" s="81"/>
      <c r="FOA109" s="81"/>
      <c r="FOB109" s="81"/>
      <c r="FOC109" s="81"/>
      <c r="FOD109" s="81"/>
      <c r="FOE109" s="81"/>
      <c r="FOF109" s="81"/>
      <c r="FOG109" s="81"/>
      <c r="FOH109" s="81"/>
      <c r="FOI109" s="81"/>
      <c r="FOJ109" s="81"/>
      <c r="FOK109" s="81"/>
      <c r="FOL109" s="81"/>
      <c r="FOM109" s="81"/>
      <c r="FON109" s="81"/>
      <c r="FOO109" s="81"/>
      <c r="FOP109" s="81"/>
      <c r="FOQ109" s="81"/>
      <c r="FOR109" s="81"/>
      <c r="FOS109" s="81"/>
      <c r="FOT109" s="81"/>
      <c r="FOU109" s="81"/>
      <c r="FOV109" s="81"/>
      <c r="FOW109" s="81"/>
      <c r="FOX109" s="81"/>
      <c r="FOY109" s="81"/>
      <c r="FOZ109" s="81"/>
      <c r="FPA109" s="81"/>
      <c r="FPB109" s="81"/>
      <c r="FPC109" s="81"/>
      <c r="FPD109" s="81"/>
      <c r="FPE109" s="81"/>
      <c r="FPF109" s="81"/>
      <c r="FPG109" s="81"/>
      <c r="FPH109" s="81"/>
      <c r="FPI109" s="81"/>
      <c r="FPJ109" s="81"/>
      <c r="FPK109" s="81"/>
      <c r="FPL109" s="81"/>
      <c r="FPM109" s="81"/>
      <c r="FPN109" s="81"/>
      <c r="FPO109" s="81"/>
      <c r="FPP109" s="81"/>
      <c r="FPQ109" s="81"/>
      <c r="FPR109" s="81"/>
      <c r="FPS109" s="81"/>
      <c r="FPT109" s="81"/>
      <c r="FPU109" s="81"/>
      <c r="FPV109" s="81"/>
      <c r="FPW109" s="81"/>
      <c r="FPX109" s="81"/>
      <c r="FPY109" s="81"/>
      <c r="FPZ109" s="81"/>
      <c r="FQA109" s="81"/>
      <c r="FQB109" s="81"/>
      <c r="FQC109" s="81"/>
      <c r="FQD109" s="81"/>
      <c r="FQE109" s="81"/>
      <c r="FQF109" s="81"/>
      <c r="FQG109" s="81"/>
      <c r="FQH109" s="81"/>
      <c r="FQI109" s="81"/>
      <c r="FQJ109" s="81"/>
      <c r="FQK109" s="81"/>
      <c r="FQL109" s="81"/>
      <c r="FQM109" s="81"/>
      <c r="FQN109" s="81"/>
      <c r="FQO109" s="81"/>
      <c r="FQP109" s="81"/>
      <c r="FQQ109" s="81"/>
      <c r="FQR109" s="81"/>
      <c r="FQS109" s="81"/>
      <c r="FQT109" s="81"/>
      <c r="FQU109" s="81"/>
      <c r="FQV109" s="81"/>
      <c r="FQW109" s="81"/>
      <c r="FQX109" s="81"/>
      <c r="FQY109" s="81"/>
      <c r="FQZ109" s="81"/>
      <c r="FRA109" s="81"/>
      <c r="FRB109" s="81"/>
      <c r="FRC109" s="81"/>
      <c r="FRD109" s="81"/>
      <c r="FRE109" s="81"/>
      <c r="FRF109" s="81"/>
      <c r="FRG109" s="81"/>
      <c r="FRH109" s="81"/>
      <c r="FRI109" s="81"/>
      <c r="FRJ109" s="81"/>
      <c r="FRK109" s="81"/>
      <c r="FRL109" s="81"/>
      <c r="FRM109" s="81"/>
      <c r="FRN109" s="81"/>
      <c r="FRO109" s="81"/>
      <c r="FRP109" s="81"/>
      <c r="FRQ109" s="81"/>
      <c r="FRR109" s="81"/>
      <c r="FRS109" s="81"/>
      <c r="FRT109" s="81"/>
      <c r="FRU109" s="81"/>
      <c r="FRV109" s="81"/>
      <c r="FRW109" s="81"/>
      <c r="FRX109" s="81"/>
      <c r="FRY109" s="81"/>
      <c r="FRZ109" s="81"/>
      <c r="FSA109" s="81"/>
      <c r="FSB109" s="81"/>
      <c r="FSC109" s="81"/>
      <c r="FSD109" s="81"/>
      <c r="FSE109" s="81"/>
      <c r="FSF109" s="81"/>
      <c r="FSG109" s="81"/>
      <c r="FSH109" s="81"/>
      <c r="FSI109" s="81"/>
      <c r="FSJ109" s="81"/>
      <c r="FSK109" s="81"/>
      <c r="FSL109" s="81"/>
      <c r="FSM109" s="81"/>
      <c r="FSN109" s="81"/>
      <c r="FSO109" s="81"/>
      <c r="FSP109" s="81"/>
      <c r="FSQ109" s="81"/>
      <c r="FSR109" s="81"/>
      <c r="FSS109" s="81"/>
      <c r="FST109" s="81"/>
      <c r="FSU109" s="81"/>
      <c r="FSV109" s="81"/>
      <c r="FSW109" s="81"/>
      <c r="FSX109" s="81"/>
      <c r="FSY109" s="81"/>
      <c r="FSZ109" s="81"/>
      <c r="FTA109" s="81"/>
      <c r="FTB109" s="81"/>
      <c r="FTC109" s="81"/>
      <c r="FTD109" s="81"/>
      <c r="FTE109" s="81"/>
      <c r="FTF109" s="81"/>
      <c r="FTG109" s="81"/>
      <c r="FTH109" s="81"/>
      <c r="FTI109" s="81"/>
      <c r="FTJ109" s="81"/>
      <c r="FTK109" s="81"/>
      <c r="FTL109" s="81"/>
      <c r="FTM109" s="81"/>
      <c r="FTN109" s="81"/>
      <c r="FTO109" s="81"/>
      <c r="FTP109" s="81"/>
      <c r="FTQ109" s="81"/>
      <c r="FTR109" s="81"/>
      <c r="FTS109" s="81"/>
      <c r="FTT109" s="81"/>
      <c r="FTU109" s="81"/>
      <c r="FTV109" s="81"/>
      <c r="FTW109" s="81"/>
      <c r="FTX109" s="81"/>
      <c r="FTY109" s="81"/>
      <c r="FTZ109" s="81"/>
      <c r="FUA109" s="81"/>
      <c r="FUB109" s="81"/>
      <c r="FUC109" s="81"/>
      <c r="FUD109" s="81"/>
      <c r="FUE109" s="81"/>
      <c r="FUF109" s="81"/>
      <c r="FUG109" s="81"/>
      <c r="FUH109" s="81"/>
      <c r="FUI109" s="81"/>
      <c r="FUJ109" s="81"/>
      <c r="FUK109" s="81"/>
      <c r="FUL109" s="81"/>
      <c r="FUM109" s="81"/>
      <c r="FUN109" s="81"/>
      <c r="FUO109" s="81"/>
      <c r="FUP109" s="81"/>
      <c r="FUQ109" s="81"/>
      <c r="FUR109" s="81"/>
      <c r="FUS109" s="81"/>
      <c r="FUT109" s="81"/>
      <c r="FUU109" s="81"/>
      <c r="FUV109" s="81"/>
      <c r="FUW109" s="81"/>
      <c r="FUX109" s="81"/>
      <c r="FUY109" s="81"/>
      <c r="FUZ109" s="81"/>
      <c r="FVA109" s="81"/>
      <c r="FVB109" s="81"/>
      <c r="FVC109" s="81"/>
      <c r="FVD109" s="81"/>
      <c r="FVE109" s="81"/>
      <c r="FVF109" s="81"/>
      <c r="FVG109" s="81"/>
      <c r="FVH109" s="81"/>
      <c r="FVI109" s="81"/>
      <c r="FVJ109" s="81"/>
      <c r="FVK109" s="81"/>
      <c r="FVL109" s="81"/>
      <c r="FVM109" s="81"/>
      <c r="FVN109" s="81"/>
      <c r="FVO109" s="81"/>
      <c r="FVP109" s="81"/>
      <c r="FVQ109" s="81"/>
      <c r="FVR109" s="81"/>
      <c r="FVS109" s="81"/>
      <c r="FVT109" s="81"/>
      <c r="FVU109" s="81"/>
      <c r="FVV109" s="81"/>
      <c r="FVW109" s="81"/>
      <c r="FVX109" s="81"/>
      <c r="FVY109" s="81"/>
      <c r="FVZ109" s="81"/>
      <c r="FWA109" s="81"/>
      <c r="FWB109" s="81"/>
      <c r="FWC109" s="81"/>
      <c r="FWD109" s="81"/>
      <c r="FWE109" s="81"/>
      <c r="FWF109" s="81"/>
      <c r="FWG109" s="81"/>
      <c r="FWH109" s="81"/>
      <c r="FWI109" s="81"/>
      <c r="FWJ109" s="81"/>
      <c r="FWK109" s="81"/>
      <c r="FWL109" s="81"/>
      <c r="FWM109" s="81"/>
      <c r="FWN109" s="81"/>
      <c r="FWO109" s="81"/>
      <c r="FWP109" s="81"/>
      <c r="FWQ109" s="81"/>
      <c r="FWR109" s="81"/>
      <c r="FWS109" s="81"/>
      <c r="FWT109" s="81"/>
      <c r="FWU109" s="81"/>
      <c r="FWV109" s="81"/>
      <c r="FWW109" s="81"/>
      <c r="FWX109" s="81"/>
      <c r="FWY109" s="81"/>
      <c r="FWZ109" s="81"/>
      <c r="FXA109" s="81"/>
      <c r="FXB109" s="81"/>
      <c r="FXC109" s="81"/>
      <c r="FXD109" s="81"/>
      <c r="FXE109" s="81"/>
      <c r="FXF109" s="81"/>
      <c r="FXG109" s="81"/>
      <c r="FXH109" s="81"/>
      <c r="FXI109" s="81"/>
      <c r="FXJ109" s="81"/>
      <c r="FXK109" s="81"/>
      <c r="FXL109" s="81"/>
      <c r="FXM109" s="81"/>
      <c r="FXN109" s="81"/>
      <c r="FXO109" s="81"/>
      <c r="FXP109" s="81"/>
      <c r="FXQ109" s="81"/>
      <c r="FXR109" s="81"/>
      <c r="FXS109" s="81"/>
      <c r="FXT109" s="81"/>
      <c r="FXU109" s="81"/>
      <c r="FXV109" s="81"/>
      <c r="FXW109" s="81"/>
      <c r="FXX109" s="81"/>
      <c r="FXY109" s="81"/>
      <c r="FXZ109" s="81"/>
      <c r="FYA109" s="81"/>
      <c r="FYB109" s="81"/>
      <c r="FYC109" s="81"/>
      <c r="FYD109" s="81"/>
      <c r="FYE109" s="81"/>
      <c r="FYF109" s="81"/>
      <c r="FYG109" s="81"/>
      <c r="FYH109" s="81"/>
      <c r="FYI109" s="81"/>
      <c r="FYJ109" s="81"/>
      <c r="FYK109" s="81"/>
      <c r="FYL109" s="81"/>
      <c r="FYM109" s="81"/>
      <c r="FYN109" s="81"/>
      <c r="FYO109" s="81"/>
      <c r="FYP109" s="81"/>
      <c r="FYQ109" s="81"/>
      <c r="FYR109" s="81"/>
      <c r="FYS109" s="81"/>
      <c r="FYT109" s="81"/>
      <c r="FYU109" s="81"/>
      <c r="FYV109" s="81"/>
      <c r="FYW109" s="81"/>
      <c r="FYX109" s="81"/>
      <c r="FYY109" s="81"/>
      <c r="FYZ109" s="81"/>
      <c r="FZA109" s="81"/>
      <c r="FZB109" s="81"/>
      <c r="FZC109" s="81"/>
      <c r="FZD109" s="81"/>
      <c r="FZE109" s="81"/>
      <c r="FZF109" s="81"/>
      <c r="FZG109" s="81"/>
      <c r="FZH109" s="81"/>
      <c r="FZI109" s="81"/>
      <c r="FZJ109" s="81"/>
      <c r="FZK109" s="81"/>
      <c r="FZL109" s="81"/>
      <c r="FZM109" s="81"/>
      <c r="FZN109" s="81"/>
      <c r="FZO109" s="81"/>
      <c r="FZP109" s="81"/>
      <c r="FZQ109" s="81"/>
      <c r="FZR109" s="81"/>
      <c r="FZS109" s="81"/>
      <c r="FZT109" s="81"/>
      <c r="FZU109" s="81"/>
      <c r="FZV109" s="81"/>
      <c r="FZW109" s="81"/>
      <c r="FZX109" s="81"/>
      <c r="FZY109" s="81"/>
      <c r="FZZ109" s="81"/>
      <c r="GAA109" s="81"/>
      <c r="GAB109" s="81"/>
      <c r="GAC109" s="81"/>
      <c r="GAD109" s="81"/>
      <c r="GAE109" s="81"/>
      <c r="GAF109" s="81"/>
      <c r="GAG109" s="81"/>
      <c r="GAH109" s="81"/>
      <c r="GAI109" s="81"/>
      <c r="GAJ109" s="81"/>
      <c r="GAK109" s="81"/>
      <c r="GAL109" s="81"/>
      <c r="GAM109" s="81"/>
      <c r="GAN109" s="81"/>
      <c r="GAO109" s="81"/>
      <c r="GAP109" s="81"/>
      <c r="GAQ109" s="81"/>
      <c r="GAR109" s="81"/>
      <c r="GAS109" s="81"/>
      <c r="GAT109" s="81"/>
      <c r="GAU109" s="81"/>
      <c r="GAV109" s="81"/>
      <c r="GAW109" s="81"/>
      <c r="GAX109" s="81"/>
      <c r="GAY109" s="81"/>
      <c r="GAZ109" s="81"/>
      <c r="GBA109" s="81"/>
      <c r="GBB109" s="81"/>
      <c r="GBC109" s="81"/>
      <c r="GBD109" s="81"/>
      <c r="GBE109" s="81"/>
      <c r="GBF109" s="81"/>
      <c r="GBG109" s="81"/>
      <c r="GBH109" s="81"/>
      <c r="GBI109" s="81"/>
      <c r="GBJ109" s="81"/>
      <c r="GBK109" s="81"/>
      <c r="GBL109" s="81"/>
      <c r="GBM109" s="81"/>
      <c r="GBN109" s="81"/>
      <c r="GBO109" s="81"/>
      <c r="GBP109" s="81"/>
      <c r="GBQ109" s="81"/>
      <c r="GBR109" s="81"/>
      <c r="GBS109" s="81"/>
      <c r="GBT109" s="81"/>
      <c r="GBU109" s="81"/>
      <c r="GBV109" s="81"/>
      <c r="GBW109" s="81"/>
      <c r="GBX109" s="81"/>
      <c r="GBY109" s="81"/>
      <c r="GBZ109" s="81"/>
      <c r="GCA109" s="81"/>
      <c r="GCB109" s="81"/>
      <c r="GCC109" s="81"/>
      <c r="GCD109" s="81"/>
      <c r="GCE109" s="81"/>
      <c r="GCF109" s="81"/>
      <c r="GCG109" s="81"/>
      <c r="GCH109" s="81"/>
      <c r="GCI109" s="81"/>
      <c r="GCJ109" s="81"/>
      <c r="GCK109" s="81"/>
      <c r="GCL109" s="81"/>
      <c r="GCM109" s="81"/>
      <c r="GCN109" s="81"/>
      <c r="GCO109" s="81"/>
      <c r="GCP109" s="81"/>
      <c r="GCQ109" s="81"/>
      <c r="GCR109" s="81"/>
      <c r="GCS109" s="81"/>
      <c r="GCT109" s="81"/>
      <c r="GCU109" s="81"/>
      <c r="GCV109" s="81"/>
      <c r="GCW109" s="81"/>
      <c r="GCX109" s="81"/>
      <c r="GCY109" s="81"/>
      <c r="GCZ109" s="81"/>
      <c r="GDA109" s="81"/>
      <c r="GDB109" s="81"/>
      <c r="GDC109" s="81"/>
      <c r="GDD109" s="81"/>
      <c r="GDE109" s="81"/>
      <c r="GDF109" s="81"/>
      <c r="GDG109" s="81"/>
      <c r="GDH109" s="81"/>
      <c r="GDI109" s="81"/>
      <c r="GDJ109" s="81"/>
      <c r="GDK109" s="81"/>
      <c r="GDL109" s="81"/>
      <c r="GDM109" s="81"/>
      <c r="GDN109" s="81"/>
      <c r="GDO109" s="81"/>
      <c r="GDP109" s="81"/>
      <c r="GDQ109" s="81"/>
      <c r="GDR109" s="81"/>
      <c r="GDS109" s="81"/>
      <c r="GDT109" s="81"/>
      <c r="GDU109" s="81"/>
      <c r="GDV109" s="81"/>
      <c r="GDW109" s="81"/>
      <c r="GDX109" s="81"/>
      <c r="GDY109" s="81"/>
      <c r="GDZ109" s="81"/>
      <c r="GEA109" s="81"/>
      <c r="GEB109" s="81"/>
      <c r="GEC109" s="81"/>
      <c r="GED109" s="81"/>
      <c r="GEE109" s="81"/>
      <c r="GEF109" s="81"/>
      <c r="GEG109" s="81"/>
      <c r="GEH109" s="81"/>
      <c r="GEI109" s="81"/>
      <c r="GEJ109" s="81"/>
      <c r="GEK109" s="81"/>
      <c r="GEL109" s="81"/>
      <c r="GEM109" s="81"/>
      <c r="GEN109" s="81"/>
      <c r="GEO109" s="81"/>
      <c r="GEP109" s="81"/>
      <c r="GEQ109" s="81"/>
      <c r="GER109" s="81"/>
      <c r="GES109" s="81"/>
      <c r="GET109" s="81"/>
      <c r="GEU109" s="81"/>
      <c r="GEV109" s="81"/>
      <c r="GEW109" s="81"/>
      <c r="GEX109" s="81"/>
      <c r="GEY109" s="81"/>
      <c r="GEZ109" s="81"/>
      <c r="GFA109" s="81"/>
      <c r="GFB109" s="81"/>
      <c r="GFC109" s="81"/>
      <c r="GFD109" s="81"/>
      <c r="GFE109" s="81"/>
      <c r="GFF109" s="81"/>
      <c r="GFG109" s="81"/>
      <c r="GFH109" s="81"/>
      <c r="GFI109" s="81"/>
      <c r="GFJ109" s="81"/>
      <c r="GFK109" s="81"/>
      <c r="GFL109" s="81"/>
      <c r="GFM109" s="81"/>
      <c r="GFN109" s="81"/>
      <c r="GFO109" s="81"/>
      <c r="GFP109" s="81"/>
      <c r="GFQ109" s="81"/>
      <c r="GFR109" s="81"/>
      <c r="GFS109" s="81"/>
      <c r="GFT109" s="81"/>
      <c r="GFU109" s="81"/>
      <c r="GFV109" s="81"/>
      <c r="GFW109" s="81"/>
      <c r="GFX109" s="81"/>
      <c r="GFY109" s="81"/>
      <c r="GFZ109" s="81"/>
      <c r="GGA109" s="81"/>
      <c r="GGB109" s="81"/>
      <c r="GGC109" s="81"/>
      <c r="GGD109" s="81"/>
      <c r="GGE109" s="81"/>
      <c r="GGF109" s="81"/>
      <c r="GGG109" s="81"/>
      <c r="GGH109" s="81"/>
      <c r="GGI109" s="81"/>
      <c r="GGJ109" s="81"/>
      <c r="GGK109" s="81"/>
      <c r="GGL109" s="81"/>
      <c r="GGM109" s="81"/>
      <c r="GGN109" s="81"/>
      <c r="GGO109" s="81"/>
      <c r="GGP109" s="81"/>
      <c r="GGQ109" s="81"/>
      <c r="GGR109" s="81"/>
      <c r="GGS109" s="81"/>
      <c r="GGT109" s="81"/>
      <c r="GGU109" s="81"/>
      <c r="GGV109" s="81"/>
      <c r="GGW109" s="81"/>
      <c r="GGX109" s="81"/>
      <c r="GGY109" s="81"/>
      <c r="GGZ109" s="81"/>
      <c r="GHA109" s="81"/>
      <c r="GHB109" s="81"/>
      <c r="GHC109" s="81"/>
      <c r="GHD109" s="81"/>
      <c r="GHE109" s="81"/>
      <c r="GHF109" s="81"/>
      <c r="GHG109" s="81"/>
      <c r="GHH109" s="81"/>
      <c r="GHI109" s="81"/>
      <c r="GHJ109" s="81"/>
      <c r="GHK109" s="81"/>
      <c r="GHL109" s="81"/>
      <c r="GHM109" s="81"/>
      <c r="GHN109" s="81"/>
      <c r="GHO109" s="81"/>
      <c r="GHP109" s="81"/>
      <c r="GHQ109" s="81"/>
      <c r="GHR109" s="81"/>
      <c r="GHS109" s="81"/>
      <c r="GHT109" s="81"/>
      <c r="GHU109" s="81"/>
      <c r="GHV109" s="81"/>
      <c r="GHW109" s="81"/>
      <c r="GHX109" s="81"/>
      <c r="GHY109" s="81"/>
      <c r="GHZ109" s="81"/>
      <c r="GIA109" s="81"/>
      <c r="GIB109" s="81"/>
      <c r="GIC109" s="81"/>
      <c r="GID109" s="81"/>
      <c r="GIE109" s="81"/>
      <c r="GIF109" s="81"/>
      <c r="GIG109" s="81"/>
      <c r="GIH109" s="81"/>
      <c r="GII109" s="81"/>
      <c r="GIJ109" s="81"/>
      <c r="GIK109" s="81"/>
      <c r="GIL109" s="81"/>
      <c r="GIM109" s="81"/>
      <c r="GIN109" s="81"/>
      <c r="GIO109" s="81"/>
      <c r="GIP109" s="81"/>
      <c r="GIQ109" s="81"/>
      <c r="GIR109" s="81"/>
      <c r="GIS109" s="81"/>
      <c r="GIT109" s="81"/>
      <c r="GIU109" s="81"/>
      <c r="GIV109" s="81"/>
      <c r="GIW109" s="81"/>
      <c r="GIX109" s="81"/>
      <c r="GIY109" s="81"/>
      <c r="GIZ109" s="81"/>
      <c r="GJA109" s="81"/>
      <c r="GJB109" s="81"/>
      <c r="GJC109" s="81"/>
      <c r="GJD109" s="81"/>
      <c r="GJE109" s="81"/>
      <c r="GJF109" s="81"/>
      <c r="GJG109" s="81"/>
      <c r="GJH109" s="81"/>
      <c r="GJI109" s="81"/>
      <c r="GJJ109" s="81"/>
      <c r="GJK109" s="81"/>
      <c r="GJL109" s="81"/>
      <c r="GJM109" s="81"/>
      <c r="GJN109" s="81"/>
      <c r="GJO109" s="81"/>
      <c r="GJP109" s="81"/>
      <c r="GJQ109" s="81"/>
      <c r="GJR109" s="81"/>
      <c r="GJS109" s="81"/>
      <c r="GJT109" s="81"/>
      <c r="GJU109" s="81"/>
      <c r="GJV109" s="81"/>
      <c r="GJW109" s="81"/>
      <c r="GJX109" s="81"/>
      <c r="GJY109" s="81"/>
      <c r="GJZ109" s="81"/>
      <c r="GKA109" s="81"/>
      <c r="GKB109" s="81"/>
      <c r="GKC109" s="81"/>
      <c r="GKD109" s="81"/>
      <c r="GKE109" s="81"/>
      <c r="GKF109" s="81"/>
      <c r="GKG109" s="81"/>
      <c r="GKH109" s="81"/>
      <c r="GKI109" s="81"/>
      <c r="GKJ109" s="81"/>
      <c r="GKK109" s="81"/>
      <c r="GKL109" s="81"/>
      <c r="GKM109" s="81"/>
      <c r="GKN109" s="81"/>
      <c r="GKO109" s="81"/>
      <c r="GKP109" s="81"/>
      <c r="GKQ109" s="81"/>
      <c r="GKR109" s="81"/>
      <c r="GKS109" s="81"/>
      <c r="GKT109" s="81"/>
      <c r="GKU109" s="81"/>
      <c r="GKV109" s="81"/>
      <c r="GKW109" s="81"/>
      <c r="GKX109" s="81"/>
      <c r="GKY109" s="81"/>
      <c r="GKZ109" s="81"/>
      <c r="GLA109" s="81"/>
      <c r="GLB109" s="81"/>
      <c r="GLC109" s="81"/>
      <c r="GLD109" s="81"/>
      <c r="GLE109" s="81"/>
      <c r="GLF109" s="81"/>
      <c r="GLG109" s="81"/>
      <c r="GLH109" s="81"/>
      <c r="GLI109" s="81"/>
      <c r="GLJ109" s="81"/>
      <c r="GLK109" s="81"/>
      <c r="GLL109" s="81"/>
      <c r="GLM109" s="81"/>
      <c r="GLN109" s="81"/>
      <c r="GLO109" s="81"/>
      <c r="GLP109" s="81"/>
      <c r="GLQ109" s="81"/>
      <c r="GLR109" s="81"/>
      <c r="GLS109" s="81"/>
      <c r="GLT109" s="81"/>
      <c r="GLU109" s="81"/>
      <c r="GLV109" s="81"/>
      <c r="GLW109" s="81"/>
      <c r="GLX109" s="81"/>
      <c r="GLY109" s="81"/>
      <c r="GLZ109" s="81"/>
      <c r="GMA109" s="81"/>
      <c r="GMB109" s="81"/>
      <c r="GMC109" s="81"/>
      <c r="GMD109" s="81"/>
      <c r="GME109" s="81"/>
      <c r="GMF109" s="81"/>
      <c r="GMG109" s="81"/>
      <c r="GMH109" s="81"/>
      <c r="GMI109" s="81"/>
      <c r="GMJ109" s="81"/>
      <c r="GMK109" s="81"/>
      <c r="GML109" s="81"/>
      <c r="GMM109" s="81"/>
      <c r="GMN109" s="81"/>
      <c r="GMO109" s="81"/>
      <c r="GMP109" s="81"/>
      <c r="GMQ109" s="81"/>
      <c r="GMR109" s="81"/>
      <c r="GMS109" s="81"/>
      <c r="GMT109" s="81"/>
      <c r="GMU109" s="81"/>
      <c r="GMV109" s="81"/>
      <c r="GMW109" s="81"/>
      <c r="GMX109" s="81"/>
      <c r="GMY109" s="81"/>
      <c r="GMZ109" s="81"/>
      <c r="GNA109" s="81"/>
      <c r="GNB109" s="81"/>
      <c r="GNC109" s="81"/>
      <c r="GND109" s="81"/>
      <c r="GNE109" s="81"/>
      <c r="GNF109" s="81"/>
      <c r="GNG109" s="81"/>
      <c r="GNH109" s="81"/>
      <c r="GNI109" s="81"/>
      <c r="GNJ109" s="81"/>
      <c r="GNK109" s="81"/>
      <c r="GNL109" s="81"/>
      <c r="GNM109" s="81"/>
      <c r="GNN109" s="81"/>
      <c r="GNO109" s="81"/>
      <c r="GNP109" s="81"/>
      <c r="GNQ109" s="81"/>
      <c r="GNR109" s="81"/>
      <c r="GNS109" s="81"/>
      <c r="GNT109" s="81"/>
      <c r="GNU109" s="81"/>
      <c r="GNV109" s="81"/>
      <c r="GNW109" s="81"/>
      <c r="GNX109" s="81"/>
      <c r="GNY109" s="81"/>
      <c r="GNZ109" s="81"/>
      <c r="GOA109" s="81"/>
      <c r="GOB109" s="81"/>
      <c r="GOC109" s="81"/>
      <c r="GOD109" s="81"/>
      <c r="GOE109" s="81"/>
      <c r="GOF109" s="81"/>
      <c r="GOG109" s="81"/>
      <c r="GOH109" s="81"/>
      <c r="GOI109" s="81"/>
      <c r="GOJ109" s="81"/>
      <c r="GOK109" s="81"/>
      <c r="GOL109" s="81"/>
      <c r="GOM109" s="81"/>
      <c r="GON109" s="81"/>
      <c r="GOO109" s="81"/>
      <c r="GOP109" s="81"/>
      <c r="GOQ109" s="81"/>
      <c r="GOR109" s="81"/>
      <c r="GOS109" s="81"/>
      <c r="GOT109" s="81"/>
      <c r="GOU109" s="81"/>
      <c r="GOV109" s="81"/>
      <c r="GOW109" s="81"/>
      <c r="GOX109" s="81"/>
      <c r="GOY109" s="81"/>
      <c r="GOZ109" s="81"/>
      <c r="GPA109" s="81"/>
      <c r="GPB109" s="81"/>
      <c r="GPC109" s="81"/>
      <c r="GPD109" s="81"/>
      <c r="GPE109" s="81"/>
      <c r="GPF109" s="81"/>
      <c r="GPG109" s="81"/>
      <c r="GPH109" s="81"/>
      <c r="GPI109" s="81"/>
      <c r="GPJ109" s="81"/>
      <c r="GPK109" s="81"/>
      <c r="GPL109" s="81"/>
      <c r="GPM109" s="81"/>
      <c r="GPN109" s="81"/>
      <c r="GPO109" s="81"/>
      <c r="GPP109" s="81"/>
      <c r="GPQ109" s="81"/>
      <c r="GPR109" s="81"/>
      <c r="GPS109" s="81"/>
      <c r="GPT109" s="81"/>
      <c r="GPU109" s="81"/>
      <c r="GPV109" s="81"/>
      <c r="GPW109" s="81"/>
      <c r="GPX109" s="81"/>
      <c r="GPY109" s="81"/>
      <c r="GPZ109" s="81"/>
      <c r="GQA109" s="81"/>
      <c r="GQB109" s="81"/>
      <c r="GQC109" s="81"/>
      <c r="GQD109" s="81"/>
      <c r="GQE109" s="81"/>
      <c r="GQF109" s="81"/>
      <c r="GQG109" s="81"/>
      <c r="GQH109" s="81"/>
      <c r="GQI109" s="81"/>
      <c r="GQJ109" s="81"/>
      <c r="GQK109" s="81"/>
      <c r="GQL109" s="81"/>
      <c r="GQM109" s="81"/>
      <c r="GQN109" s="81"/>
      <c r="GQO109" s="81"/>
      <c r="GQP109" s="81"/>
      <c r="GQQ109" s="81"/>
      <c r="GQR109" s="81"/>
      <c r="GQS109" s="81"/>
      <c r="GQT109" s="81"/>
      <c r="GQU109" s="81"/>
      <c r="GQV109" s="81"/>
      <c r="GQW109" s="81"/>
      <c r="GQX109" s="81"/>
      <c r="GQY109" s="81"/>
      <c r="GQZ109" s="81"/>
      <c r="GRA109" s="81"/>
      <c r="GRB109" s="81"/>
      <c r="GRC109" s="81"/>
      <c r="GRD109" s="81"/>
      <c r="GRE109" s="81"/>
      <c r="GRF109" s="81"/>
      <c r="GRG109" s="81"/>
      <c r="GRH109" s="81"/>
      <c r="GRI109" s="81"/>
      <c r="GRJ109" s="81"/>
      <c r="GRK109" s="81"/>
      <c r="GRL109" s="81"/>
      <c r="GRM109" s="81"/>
      <c r="GRN109" s="81"/>
      <c r="GRO109" s="81"/>
      <c r="GRP109" s="81"/>
      <c r="GRQ109" s="81"/>
      <c r="GRR109" s="81"/>
      <c r="GRS109" s="81"/>
      <c r="GRT109" s="81"/>
      <c r="GRU109" s="81"/>
      <c r="GRV109" s="81"/>
      <c r="GRW109" s="81"/>
      <c r="GRX109" s="81"/>
      <c r="GRY109" s="81"/>
      <c r="GRZ109" s="81"/>
      <c r="GSA109" s="81"/>
      <c r="GSB109" s="81"/>
      <c r="GSC109" s="81"/>
      <c r="GSD109" s="81"/>
      <c r="GSE109" s="81"/>
      <c r="GSF109" s="81"/>
      <c r="GSG109" s="81"/>
      <c r="GSH109" s="81"/>
      <c r="GSI109" s="81"/>
      <c r="GSJ109" s="81"/>
      <c r="GSK109" s="81"/>
      <c r="GSL109" s="81"/>
      <c r="GSM109" s="81"/>
      <c r="GSN109" s="81"/>
      <c r="GSO109" s="81"/>
      <c r="GSP109" s="81"/>
      <c r="GSQ109" s="81"/>
      <c r="GSR109" s="81"/>
      <c r="GSS109" s="81"/>
      <c r="GST109" s="81"/>
      <c r="GSU109" s="81"/>
      <c r="GSV109" s="81"/>
      <c r="GSW109" s="81"/>
      <c r="GSX109" s="81"/>
      <c r="GSY109" s="81"/>
      <c r="GSZ109" s="81"/>
      <c r="GTA109" s="81"/>
      <c r="GTB109" s="81"/>
      <c r="GTC109" s="81"/>
      <c r="GTD109" s="81"/>
      <c r="GTE109" s="81"/>
      <c r="GTF109" s="81"/>
      <c r="GTG109" s="81"/>
      <c r="GTH109" s="81"/>
      <c r="GTI109" s="81"/>
      <c r="GTJ109" s="81"/>
      <c r="GTK109" s="81"/>
      <c r="GTL109" s="81"/>
      <c r="GTM109" s="81"/>
      <c r="GTN109" s="81"/>
      <c r="GTO109" s="81"/>
      <c r="GTP109" s="81"/>
      <c r="GTQ109" s="81"/>
      <c r="GTR109" s="81"/>
      <c r="GTS109" s="81"/>
      <c r="GTT109" s="81"/>
      <c r="GTU109" s="81"/>
      <c r="GTV109" s="81"/>
      <c r="GTW109" s="81"/>
      <c r="GTX109" s="81"/>
      <c r="GTY109" s="81"/>
      <c r="GTZ109" s="81"/>
      <c r="GUA109" s="81"/>
      <c r="GUB109" s="81"/>
      <c r="GUC109" s="81"/>
      <c r="GUD109" s="81"/>
      <c r="GUE109" s="81"/>
      <c r="GUF109" s="81"/>
      <c r="GUG109" s="81"/>
      <c r="GUH109" s="81"/>
      <c r="GUI109" s="81"/>
      <c r="GUJ109" s="81"/>
      <c r="GUK109" s="81"/>
      <c r="GUL109" s="81"/>
      <c r="GUM109" s="81"/>
      <c r="GUN109" s="81"/>
      <c r="GUO109" s="81"/>
      <c r="GUP109" s="81"/>
      <c r="GUQ109" s="81"/>
      <c r="GUR109" s="81"/>
      <c r="GUS109" s="81"/>
      <c r="GUT109" s="81"/>
      <c r="GUU109" s="81"/>
      <c r="GUV109" s="81"/>
      <c r="GUW109" s="81"/>
      <c r="GUX109" s="81"/>
      <c r="GUY109" s="81"/>
      <c r="GUZ109" s="81"/>
      <c r="GVA109" s="81"/>
      <c r="GVB109" s="81"/>
      <c r="GVC109" s="81"/>
      <c r="GVD109" s="81"/>
      <c r="GVE109" s="81"/>
      <c r="GVF109" s="81"/>
      <c r="GVG109" s="81"/>
      <c r="GVH109" s="81"/>
      <c r="GVI109" s="81"/>
      <c r="GVJ109" s="81"/>
      <c r="GVK109" s="81"/>
      <c r="GVL109" s="81"/>
      <c r="GVM109" s="81"/>
      <c r="GVN109" s="81"/>
      <c r="GVO109" s="81"/>
      <c r="GVP109" s="81"/>
      <c r="GVQ109" s="81"/>
      <c r="GVR109" s="81"/>
      <c r="GVS109" s="81"/>
      <c r="GVT109" s="81"/>
      <c r="GVU109" s="81"/>
      <c r="GVV109" s="81"/>
      <c r="GVW109" s="81"/>
      <c r="GVX109" s="81"/>
      <c r="GVY109" s="81"/>
      <c r="GVZ109" s="81"/>
      <c r="GWA109" s="81"/>
      <c r="GWB109" s="81"/>
      <c r="GWC109" s="81"/>
      <c r="GWD109" s="81"/>
      <c r="GWE109" s="81"/>
      <c r="GWF109" s="81"/>
      <c r="GWG109" s="81"/>
      <c r="GWH109" s="81"/>
      <c r="GWI109" s="81"/>
      <c r="GWJ109" s="81"/>
      <c r="GWK109" s="81"/>
      <c r="GWL109" s="81"/>
      <c r="GWM109" s="81"/>
      <c r="GWN109" s="81"/>
      <c r="GWO109" s="81"/>
      <c r="GWP109" s="81"/>
      <c r="GWQ109" s="81"/>
      <c r="GWR109" s="81"/>
      <c r="GWS109" s="81"/>
      <c r="GWT109" s="81"/>
      <c r="GWU109" s="81"/>
      <c r="GWV109" s="81"/>
      <c r="GWW109" s="81"/>
      <c r="GWX109" s="81"/>
      <c r="GWY109" s="81"/>
      <c r="GWZ109" s="81"/>
      <c r="GXA109" s="81"/>
      <c r="GXB109" s="81"/>
      <c r="GXC109" s="81"/>
      <c r="GXD109" s="81"/>
      <c r="GXE109" s="81"/>
      <c r="GXF109" s="81"/>
      <c r="GXG109" s="81"/>
      <c r="GXH109" s="81"/>
      <c r="GXI109" s="81"/>
      <c r="GXJ109" s="81"/>
      <c r="GXK109" s="81"/>
      <c r="GXL109" s="81"/>
      <c r="GXM109" s="81"/>
      <c r="GXN109" s="81"/>
      <c r="GXO109" s="81"/>
      <c r="GXP109" s="81"/>
      <c r="GXQ109" s="81"/>
      <c r="GXR109" s="81"/>
      <c r="GXS109" s="81"/>
      <c r="GXT109" s="81"/>
      <c r="GXU109" s="81"/>
      <c r="GXV109" s="81"/>
      <c r="GXW109" s="81"/>
      <c r="GXX109" s="81"/>
      <c r="GXY109" s="81"/>
      <c r="GXZ109" s="81"/>
      <c r="GYA109" s="81"/>
      <c r="GYB109" s="81"/>
      <c r="GYC109" s="81"/>
      <c r="GYD109" s="81"/>
      <c r="GYE109" s="81"/>
      <c r="GYF109" s="81"/>
      <c r="GYG109" s="81"/>
      <c r="GYH109" s="81"/>
      <c r="GYI109" s="81"/>
      <c r="GYJ109" s="81"/>
      <c r="GYK109" s="81"/>
      <c r="GYL109" s="81"/>
      <c r="GYM109" s="81"/>
      <c r="GYN109" s="81"/>
      <c r="GYO109" s="81"/>
      <c r="GYP109" s="81"/>
      <c r="GYQ109" s="81"/>
      <c r="GYR109" s="81"/>
      <c r="GYS109" s="81"/>
      <c r="GYT109" s="81"/>
      <c r="GYU109" s="81"/>
      <c r="GYV109" s="81"/>
      <c r="GYW109" s="81"/>
      <c r="GYX109" s="81"/>
      <c r="GYY109" s="81"/>
      <c r="GYZ109" s="81"/>
      <c r="GZA109" s="81"/>
      <c r="GZB109" s="81"/>
      <c r="GZC109" s="81"/>
      <c r="GZD109" s="81"/>
      <c r="GZE109" s="81"/>
      <c r="GZF109" s="81"/>
      <c r="GZG109" s="81"/>
      <c r="GZH109" s="81"/>
      <c r="GZI109" s="81"/>
      <c r="GZJ109" s="81"/>
      <c r="GZK109" s="81"/>
      <c r="GZL109" s="81"/>
      <c r="GZM109" s="81"/>
      <c r="GZN109" s="81"/>
      <c r="GZO109" s="81"/>
      <c r="GZP109" s="81"/>
      <c r="GZQ109" s="81"/>
      <c r="GZR109" s="81"/>
      <c r="GZS109" s="81"/>
      <c r="GZT109" s="81"/>
      <c r="GZU109" s="81"/>
      <c r="GZV109" s="81"/>
      <c r="GZW109" s="81"/>
      <c r="GZX109" s="81"/>
      <c r="GZY109" s="81"/>
      <c r="GZZ109" s="81"/>
      <c r="HAA109" s="81"/>
      <c r="HAB109" s="81"/>
      <c r="HAC109" s="81"/>
      <c r="HAD109" s="81"/>
      <c r="HAE109" s="81"/>
      <c r="HAF109" s="81"/>
      <c r="HAG109" s="81"/>
      <c r="HAH109" s="81"/>
      <c r="HAI109" s="81"/>
      <c r="HAJ109" s="81"/>
      <c r="HAK109" s="81"/>
      <c r="HAL109" s="81"/>
      <c r="HAM109" s="81"/>
      <c r="HAN109" s="81"/>
      <c r="HAO109" s="81"/>
      <c r="HAP109" s="81"/>
      <c r="HAQ109" s="81"/>
      <c r="HAR109" s="81"/>
      <c r="HAS109" s="81"/>
      <c r="HAT109" s="81"/>
      <c r="HAU109" s="81"/>
      <c r="HAV109" s="81"/>
      <c r="HAW109" s="81"/>
      <c r="HAX109" s="81"/>
      <c r="HAY109" s="81"/>
      <c r="HAZ109" s="81"/>
      <c r="HBA109" s="81"/>
      <c r="HBB109" s="81"/>
      <c r="HBC109" s="81"/>
      <c r="HBD109" s="81"/>
      <c r="HBE109" s="81"/>
      <c r="HBF109" s="81"/>
      <c r="HBG109" s="81"/>
      <c r="HBH109" s="81"/>
      <c r="HBI109" s="81"/>
      <c r="HBJ109" s="81"/>
      <c r="HBK109" s="81"/>
      <c r="HBL109" s="81"/>
      <c r="HBM109" s="81"/>
      <c r="HBN109" s="81"/>
      <c r="HBO109" s="81"/>
      <c r="HBP109" s="81"/>
      <c r="HBQ109" s="81"/>
      <c r="HBR109" s="81"/>
      <c r="HBS109" s="81"/>
      <c r="HBT109" s="81"/>
      <c r="HBU109" s="81"/>
      <c r="HBV109" s="81"/>
      <c r="HBW109" s="81"/>
      <c r="HBX109" s="81"/>
      <c r="HBY109" s="81"/>
      <c r="HBZ109" s="81"/>
      <c r="HCA109" s="81"/>
      <c r="HCB109" s="81"/>
      <c r="HCC109" s="81"/>
      <c r="HCD109" s="81"/>
      <c r="HCE109" s="81"/>
      <c r="HCF109" s="81"/>
      <c r="HCG109" s="81"/>
      <c r="HCH109" s="81"/>
      <c r="HCI109" s="81"/>
      <c r="HCJ109" s="81"/>
      <c r="HCK109" s="81"/>
      <c r="HCL109" s="81"/>
      <c r="HCM109" s="81"/>
      <c r="HCN109" s="81"/>
      <c r="HCO109" s="81"/>
      <c r="HCP109" s="81"/>
      <c r="HCQ109" s="81"/>
      <c r="HCR109" s="81"/>
      <c r="HCS109" s="81"/>
      <c r="HCT109" s="81"/>
      <c r="HCU109" s="81"/>
      <c r="HCV109" s="81"/>
      <c r="HCW109" s="81"/>
      <c r="HCX109" s="81"/>
      <c r="HCY109" s="81"/>
      <c r="HCZ109" s="81"/>
      <c r="HDA109" s="81"/>
      <c r="HDB109" s="81"/>
      <c r="HDC109" s="81"/>
      <c r="HDD109" s="81"/>
      <c r="HDE109" s="81"/>
      <c r="HDF109" s="81"/>
      <c r="HDG109" s="81"/>
      <c r="HDH109" s="81"/>
      <c r="HDI109" s="81"/>
      <c r="HDJ109" s="81"/>
      <c r="HDK109" s="81"/>
      <c r="HDL109" s="81"/>
      <c r="HDM109" s="81"/>
      <c r="HDN109" s="81"/>
      <c r="HDO109" s="81"/>
      <c r="HDP109" s="81"/>
      <c r="HDQ109" s="81"/>
      <c r="HDR109" s="81"/>
      <c r="HDS109" s="81"/>
      <c r="HDT109" s="81"/>
      <c r="HDU109" s="81"/>
      <c r="HDV109" s="81"/>
      <c r="HDW109" s="81"/>
      <c r="HDX109" s="81"/>
      <c r="HDY109" s="81"/>
      <c r="HDZ109" s="81"/>
      <c r="HEA109" s="81"/>
      <c r="HEB109" s="81"/>
      <c r="HEC109" s="81"/>
      <c r="HED109" s="81"/>
      <c r="HEE109" s="81"/>
      <c r="HEF109" s="81"/>
      <c r="HEG109" s="81"/>
      <c r="HEH109" s="81"/>
      <c r="HEI109" s="81"/>
      <c r="HEJ109" s="81"/>
      <c r="HEK109" s="81"/>
      <c r="HEL109" s="81"/>
      <c r="HEM109" s="81"/>
      <c r="HEN109" s="81"/>
      <c r="HEO109" s="81"/>
      <c r="HEP109" s="81"/>
      <c r="HEQ109" s="81"/>
      <c r="HER109" s="81"/>
      <c r="HES109" s="81"/>
      <c r="HET109" s="81"/>
      <c r="HEU109" s="81"/>
      <c r="HEV109" s="81"/>
      <c r="HEW109" s="81"/>
      <c r="HEX109" s="81"/>
      <c r="HEY109" s="81"/>
      <c r="HEZ109" s="81"/>
      <c r="HFA109" s="81"/>
      <c r="HFB109" s="81"/>
      <c r="HFC109" s="81"/>
      <c r="HFD109" s="81"/>
      <c r="HFE109" s="81"/>
      <c r="HFF109" s="81"/>
      <c r="HFG109" s="81"/>
      <c r="HFH109" s="81"/>
      <c r="HFI109" s="81"/>
      <c r="HFJ109" s="81"/>
      <c r="HFK109" s="81"/>
      <c r="HFL109" s="81"/>
      <c r="HFM109" s="81"/>
      <c r="HFN109" s="81"/>
      <c r="HFO109" s="81"/>
      <c r="HFP109" s="81"/>
      <c r="HFQ109" s="81"/>
      <c r="HFR109" s="81"/>
      <c r="HFS109" s="81"/>
      <c r="HFT109" s="81"/>
      <c r="HFU109" s="81"/>
      <c r="HFV109" s="81"/>
      <c r="HFW109" s="81"/>
      <c r="HFX109" s="81"/>
      <c r="HFY109" s="81"/>
      <c r="HFZ109" s="81"/>
      <c r="HGA109" s="81"/>
      <c r="HGB109" s="81"/>
      <c r="HGC109" s="81"/>
      <c r="HGD109" s="81"/>
      <c r="HGE109" s="81"/>
      <c r="HGF109" s="81"/>
      <c r="HGG109" s="81"/>
      <c r="HGH109" s="81"/>
      <c r="HGI109" s="81"/>
      <c r="HGJ109" s="81"/>
      <c r="HGK109" s="81"/>
      <c r="HGL109" s="81"/>
      <c r="HGM109" s="81"/>
      <c r="HGN109" s="81"/>
      <c r="HGO109" s="81"/>
      <c r="HGP109" s="81"/>
      <c r="HGQ109" s="81"/>
      <c r="HGR109" s="81"/>
      <c r="HGS109" s="81"/>
      <c r="HGT109" s="81"/>
      <c r="HGU109" s="81"/>
      <c r="HGV109" s="81"/>
      <c r="HGW109" s="81"/>
      <c r="HGX109" s="81"/>
      <c r="HGY109" s="81"/>
      <c r="HGZ109" s="81"/>
      <c r="HHA109" s="81"/>
      <c r="HHB109" s="81"/>
      <c r="HHC109" s="81"/>
      <c r="HHD109" s="81"/>
      <c r="HHE109" s="81"/>
      <c r="HHF109" s="81"/>
      <c r="HHG109" s="81"/>
      <c r="HHH109" s="81"/>
      <c r="HHI109" s="81"/>
      <c r="HHJ109" s="81"/>
      <c r="HHK109" s="81"/>
      <c r="HHL109" s="81"/>
      <c r="HHM109" s="81"/>
      <c r="HHN109" s="81"/>
      <c r="HHO109" s="81"/>
      <c r="HHP109" s="81"/>
      <c r="HHQ109" s="81"/>
      <c r="HHR109" s="81"/>
      <c r="HHS109" s="81"/>
      <c r="HHT109" s="81"/>
      <c r="HHU109" s="81"/>
      <c r="HHV109" s="81"/>
      <c r="HHW109" s="81"/>
      <c r="HHX109" s="81"/>
      <c r="HHY109" s="81"/>
      <c r="HHZ109" s="81"/>
      <c r="HIA109" s="81"/>
      <c r="HIB109" s="81"/>
      <c r="HIC109" s="81"/>
      <c r="HID109" s="81"/>
      <c r="HIE109" s="81"/>
      <c r="HIF109" s="81"/>
      <c r="HIG109" s="81"/>
      <c r="HIH109" s="81"/>
      <c r="HII109" s="81"/>
      <c r="HIJ109" s="81"/>
      <c r="HIK109" s="81"/>
      <c r="HIL109" s="81"/>
      <c r="HIM109" s="81"/>
      <c r="HIN109" s="81"/>
      <c r="HIO109" s="81"/>
      <c r="HIP109" s="81"/>
      <c r="HIQ109" s="81"/>
      <c r="HIR109" s="81"/>
      <c r="HIS109" s="81"/>
      <c r="HIT109" s="81"/>
      <c r="HIU109" s="81"/>
      <c r="HIV109" s="81"/>
      <c r="HIW109" s="81"/>
      <c r="HIX109" s="81"/>
      <c r="HIY109" s="81"/>
      <c r="HIZ109" s="81"/>
      <c r="HJA109" s="81"/>
      <c r="HJB109" s="81"/>
      <c r="HJC109" s="81"/>
      <c r="HJD109" s="81"/>
      <c r="HJE109" s="81"/>
      <c r="HJF109" s="81"/>
      <c r="HJG109" s="81"/>
      <c r="HJH109" s="81"/>
      <c r="HJI109" s="81"/>
      <c r="HJJ109" s="81"/>
      <c r="HJK109" s="81"/>
      <c r="HJL109" s="81"/>
      <c r="HJM109" s="81"/>
      <c r="HJN109" s="81"/>
      <c r="HJO109" s="81"/>
      <c r="HJP109" s="81"/>
      <c r="HJQ109" s="81"/>
      <c r="HJR109" s="81"/>
      <c r="HJS109" s="81"/>
      <c r="HJT109" s="81"/>
      <c r="HJU109" s="81"/>
      <c r="HJV109" s="81"/>
      <c r="HJW109" s="81"/>
      <c r="HJX109" s="81"/>
      <c r="HJY109" s="81"/>
      <c r="HJZ109" s="81"/>
      <c r="HKA109" s="81"/>
      <c r="HKB109" s="81"/>
      <c r="HKC109" s="81"/>
      <c r="HKD109" s="81"/>
      <c r="HKE109" s="81"/>
      <c r="HKF109" s="81"/>
      <c r="HKG109" s="81"/>
      <c r="HKH109" s="81"/>
      <c r="HKI109" s="81"/>
      <c r="HKJ109" s="81"/>
      <c r="HKK109" s="81"/>
      <c r="HKL109" s="81"/>
      <c r="HKM109" s="81"/>
      <c r="HKN109" s="81"/>
      <c r="HKO109" s="81"/>
      <c r="HKP109" s="81"/>
      <c r="HKQ109" s="81"/>
      <c r="HKR109" s="81"/>
      <c r="HKS109" s="81"/>
      <c r="HKT109" s="81"/>
      <c r="HKU109" s="81"/>
      <c r="HKV109" s="81"/>
      <c r="HKW109" s="81"/>
      <c r="HKX109" s="81"/>
      <c r="HKY109" s="81"/>
      <c r="HKZ109" s="81"/>
      <c r="HLA109" s="81"/>
      <c r="HLB109" s="81"/>
      <c r="HLC109" s="81"/>
      <c r="HLD109" s="81"/>
      <c r="HLE109" s="81"/>
      <c r="HLF109" s="81"/>
      <c r="HLG109" s="81"/>
      <c r="HLH109" s="81"/>
      <c r="HLI109" s="81"/>
      <c r="HLJ109" s="81"/>
      <c r="HLK109" s="81"/>
      <c r="HLL109" s="81"/>
      <c r="HLM109" s="81"/>
      <c r="HLN109" s="81"/>
      <c r="HLO109" s="81"/>
      <c r="HLP109" s="81"/>
      <c r="HLQ109" s="81"/>
      <c r="HLR109" s="81"/>
      <c r="HLS109" s="81"/>
      <c r="HLT109" s="81"/>
      <c r="HLU109" s="81"/>
      <c r="HLV109" s="81"/>
      <c r="HLW109" s="81"/>
      <c r="HLX109" s="81"/>
      <c r="HLY109" s="81"/>
      <c r="HLZ109" s="81"/>
      <c r="HMA109" s="81"/>
      <c r="HMB109" s="81"/>
      <c r="HMC109" s="81"/>
      <c r="HMD109" s="81"/>
      <c r="HME109" s="81"/>
      <c r="HMF109" s="81"/>
      <c r="HMG109" s="81"/>
      <c r="HMH109" s="81"/>
      <c r="HMI109" s="81"/>
      <c r="HMJ109" s="81"/>
      <c r="HMK109" s="81"/>
      <c r="HML109" s="81"/>
      <c r="HMM109" s="81"/>
      <c r="HMN109" s="81"/>
      <c r="HMO109" s="81"/>
      <c r="HMP109" s="81"/>
      <c r="HMQ109" s="81"/>
      <c r="HMR109" s="81"/>
      <c r="HMS109" s="81"/>
      <c r="HMT109" s="81"/>
      <c r="HMU109" s="81"/>
      <c r="HMV109" s="81"/>
      <c r="HMW109" s="81"/>
      <c r="HMX109" s="81"/>
      <c r="HMY109" s="81"/>
      <c r="HMZ109" s="81"/>
      <c r="HNA109" s="81"/>
      <c r="HNB109" s="81"/>
      <c r="HNC109" s="81"/>
      <c r="HND109" s="81"/>
      <c r="HNE109" s="81"/>
      <c r="HNF109" s="81"/>
      <c r="HNG109" s="81"/>
      <c r="HNH109" s="81"/>
      <c r="HNI109" s="81"/>
      <c r="HNJ109" s="81"/>
      <c r="HNK109" s="81"/>
      <c r="HNL109" s="81"/>
      <c r="HNM109" s="81"/>
      <c r="HNN109" s="81"/>
      <c r="HNO109" s="81"/>
      <c r="HNP109" s="81"/>
      <c r="HNQ109" s="81"/>
      <c r="HNR109" s="81"/>
      <c r="HNS109" s="81"/>
      <c r="HNT109" s="81"/>
      <c r="HNU109" s="81"/>
      <c r="HNV109" s="81"/>
      <c r="HNW109" s="81"/>
      <c r="HNX109" s="81"/>
      <c r="HNY109" s="81"/>
      <c r="HNZ109" s="81"/>
      <c r="HOA109" s="81"/>
      <c r="HOB109" s="81"/>
      <c r="HOC109" s="81"/>
      <c r="HOD109" s="81"/>
      <c r="HOE109" s="81"/>
      <c r="HOF109" s="81"/>
      <c r="HOG109" s="81"/>
      <c r="HOH109" s="81"/>
      <c r="HOI109" s="81"/>
      <c r="HOJ109" s="81"/>
      <c r="HOK109" s="81"/>
      <c r="HOL109" s="81"/>
      <c r="HOM109" s="81"/>
      <c r="HON109" s="81"/>
      <c r="HOO109" s="81"/>
      <c r="HOP109" s="81"/>
      <c r="HOQ109" s="81"/>
      <c r="HOR109" s="81"/>
      <c r="HOS109" s="81"/>
      <c r="HOT109" s="81"/>
      <c r="HOU109" s="81"/>
      <c r="HOV109" s="81"/>
      <c r="HOW109" s="81"/>
      <c r="HOX109" s="81"/>
      <c r="HOY109" s="81"/>
      <c r="HOZ109" s="81"/>
      <c r="HPA109" s="81"/>
      <c r="HPB109" s="81"/>
      <c r="HPC109" s="81"/>
      <c r="HPD109" s="81"/>
      <c r="HPE109" s="81"/>
      <c r="HPF109" s="81"/>
      <c r="HPG109" s="81"/>
      <c r="HPH109" s="81"/>
      <c r="HPI109" s="81"/>
      <c r="HPJ109" s="81"/>
      <c r="HPK109" s="81"/>
      <c r="HPL109" s="81"/>
      <c r="HPM109" s="81"/>
      <c r="HPN109" s="81"/>
      <c r="HPO109" s="81"/>
      <c r="HPP109" s="81"/>
      <c r="HPQ109" s="81"/>
      <c r="HPR109" s="81"/>
      <c r="HPS109" s="81"/>
      <c r="HPT109" s="81"/>
      <c r="HPU109" s="81"/>
      <c r="HPV109" s="81"/>
      <c r="HPW109" s="81"/>
      <c r="HPX109" s="81"/>
      <c r="HPY109" s="81"/>
      <c r="HPZ109" s="81"/>
      <c r="HQA109" s="81"/>
      <c r="HQB109" s="81"/>
      <c r="HQC109" s="81"/>
      <c r="HQD109" s="81"/>
      <c r="HQE109" s="81"/>
      <c r="HQF109" s="81"/>
      <c r="HQG109" s="81"/>
      <c r="HQH109" s="81"/>
      <c r="HQI109" s="81"/>
      <c r="HQJ109" s="81"/>
      <c r="HQK109" s="81"/>
      <c r="HQL109" s="81"/>
      <c r="HQM109" s="81"/>
      <c r="HQN109" s="81"/>
      <c r="HQO109" s="81"/>
      <c r="HQP109" s="81"/>
      <c r="HQQ109" s="81"/>
      <c r="HQR109" s="81"/>
      <c r="HQS109" s="81"/>
      <c r="HQT109" s="81"/>
      <c r="HQU109" s="81"/>
      <c r="HQV109" s="81"/>
      <c r="HQW109" s="81"/>
      <c r="HQX109" s="81"/>
      <c r="HQY109" s="81"/>
      <c r="HQZ109" s="81"/>
      <c r="HRA109" s="81"/>
      <c r="HRB109" s="81"/>
      <c r="HRC109" s="81"/>
      <c r="HRD109" s="81"/>
      <c r="HRE109" s="81"/>
      <c r="HRF109" s="81"/>
      <c r="HRG109" s="81"/>
      <c r="HRH109" s="81"/>
      <c r="HRI109" s="81"/>
      <c r="HRJ109" s="81"/>
      <c r="HRK109" s="81"/>
      <c r="HRL109" s="81"/>
      <c r="HRM109" s="81"/>
      <c r="HRN109" s="81"/>
      <c r="HRO109" s="81"/>
      <c r="HRP109" s="81"/>
      <c r="HRQ109" s="81"/>
      <c r="HRR109" s="81"/>
      <c r="HRS109" s="81"/>
      <c r="HRT109" s="81"/>
      <c r="HRU109" s="81"/>
      <c r="HRV109" s="81"/>
      <c r="HRW109" s="81"/>
      <c r="HRX109" s="81"/>
      <c r="HRY109" s="81"/>
      <c r="HRZ109" s="81"/>
      <c r="HSA109" s="81"/>
      <c r="HSB109" s="81"/>
      <c r="HSC109" s="81"/>
      <c r="HSD109" s="81"/>
      <c r="HSE109" s="81"/>
      <c r="HSF109" s="81"/>
      <c r="HSG109" s="81"/>
      <c r="HSH109" s="81"/>
      <c r="HSI109" s="81"/>
      <c r="HSJ109" s="81"/>
      <c r="HSK109" s="81"/>
      <c r="HSL109" s="81"/>
      <c r="HSM109" s="81"/>
      <c r="HSN109" s="81"/>
      <c r="HSO109" s="81"/>
      <c r="HSP109" s="81"/>
      <c r="HSQ109" s="81"/>
      <c r="HSR109" s="81"/>
      <c r="HSS109" s="81"/>
      <c r="HST109" s="81"/>
      <c r="HSU109" s="81"/>
      <c r="HSV109" s="81"/>
      <c r="HSW109" s="81"/>
      <c r="HSX109" s="81"/>
      <c r="HSY109" s="81"/>
      <c r="HSZ109" s="81"/>
      <c r="HTA109" s="81"/>
      <c r="HTB109" s="81"/>
      <c r="HTC109" s="81"/>
      <c r="HTD109" s="81"/>
      <c r="HTE109" s="81"/>
      <c r="HTF109" s="81"/>
      <c r="HTG109" s="81"/>
      <c r="HTH109" s="81"/>
      <c r="HTI109" s="81"/>
      <c r="HTJ109" s="81"/>
      <c r="HTK109" s="81"/>
      <c r="HTL109" s="81"/>
      <c r="HTM109" s="81"/>
      <c r="HTN109" s="81"/>
      <c r="HTO109" s="81"/>
      <c r="HTP109" s="81"/>
      <c r="HTQ109" s="81"/>
      <c r="HTR109" s="81"/>
      <c r="HTS109" s="81"/>
      <c r="HTT109" s="81"/>
      <c r="HTU109" s="81"/>
      <c r="HTV109" s="81"/>
      <c r="HTW109" s="81"/>
      <c r="HTX109" s="81"/>
      <c r="HTY109" s="81"/>
      <c r="HTZ109" s="81"/>
      <c r="HUA109" s="81"/>
      <c r="HUB109" s="81"/>
      <c r="HUC109" s="81"/>
      <c r="HUD109" s="81"/>
      <c r="HUE109" s="81"/>
      <c r="HUF109" s="81"/>
      <c r="HUG109" s="81"/>
      <c r="HUH109" s="81"/>
      <c r="HUI109" s="81"/>
      <c r="HUJ109" s="81"/>
      <c r="HUK109" s="81"/>
      <c r="HUL109" s="81"/>
      <c r="HUM109" s="81"/>
      <c r="HUN109" s="81"/>
      <c r="HUO109" s="81"/>
      <c r="HUP109" s="81"/>
      <c r="HUQ109" s="81"/>
      <c r="HUR109" s="81"/>
      <c r="HUS109" s="81"/>
      <c r="HUT109" s="81"/>
      <c r="HUU109" s="81"/>
      <c r="HUV109" s="81"/>
      <c r="HUW109" s="81"/>
      <c r="HUX109" s="81"/>
      <c r="HUY109" s="81"/>
      <c r="HUZ109" s="81"/>
      <c r="HVA109" s="81"/>
      <c r="HVB109" s="81"/>
      <c r="HVC109" s="81"/>
      <c r="HVD109" s="81"/>
      <c r="HVE109" s="81"/>
      <c r="HVF109" s="81"/>
      <c r="HVG109" s="81"/>
      <c r="HVH109" s="81"/>
      <c r="HVI109" s="81"/>
      <c r="HVJ109" s="81"/>
      <c r="HVK109" s="81"/>
      <c r="HVL109" s="81"/>
      <c r="HVM109" s="81"/>
      <c r="HVN109" s="81"/>
      <c r="HVO109" s="81"/>
      <c r="HVP109" s="81"/>
      <c r="HVQ109" s="81"/>
      <c r="HVR109" s="81"/>
      <c r="HVS109" s="81"/>
      <c r="HVT109" s="81"/>
      <c r="HVU109" s="81"/>
      <c r="HVV109" s="81"/>
      <c r="HVW109" s="81"/>
      <c r="HVX109" s="81"/>
      <c r="HVY109" s="81"/>
      <c r="HVZ109" s="81"/>
      <c r="HWA109" s="81"/>
      <c r="HWB109" s="81"/>
      <c r="HWC109" s="81"/>
      <c r="HWD109" s="81"/>
      <c r="HWE109" s="81"/>
      <c r="HWF109" s="81"/>
      <c r="HWG109" s="81"/>
      <c r="HWH109" s="81"/>
      <c r="HWI109" s="81"/>
      <c r="HWJ109" s="81"/>
      <c r="HWK109" s="81"/>
      <c r="HWL109" s="81"/>
      <c r="HWM109" s="81"/>
      <c r="HWN109" s="81"/>
      <c r="HWO109" s="81"/>
      <c r="HWP109" s="81"/>
      <c r="HWQ109" s="81"/>
      <c r="HWR109" s="81"/>
      <c r="HWS109" s="81"/>
      <c r="HWT109" s="81"/>
      <c r="HWU109" s="81"/>
      <c r="HWV109" s="81"/>
      <c r="HWW109" s="81"/>
      <c r="HWX109" s="81"/>
      <c r="HWY109" s="81"/>
      <c r="HWZ109" s="81"/>
      <c r="HXA109" s="81"/>
      <c r="HXB109" s="81"/>
      <c r="HXC109" s="81"/>
      <c r="HXD109" s="81"/>
      <c r="HXE109" s="81"/>
      <c r="HXF109" s="81"/>
      <c r="HXG109" s="81"/>
      <c r="HXH109" s="81"/>
      <c r="HXI109" s="81"/>
      <c r="HXJ109" s="81"/>
      <c r="HXK109" s="81"/>
      <c r="HXL109" s="81"/>
      <c r="HXM109" s="81"/>
      <c r="HXN109" s="81"/>
      <c r="HXO109" s="81"/>
      <c r="HXP109" s="81"/>
      <c r="HXQ109" s="81"/>
      <c r="HXR109" s="81"/>
      <c r="HXS109" s="81"/>
      <c r="HXT109" s="81"/>
      <c r="HXU109" s="81"/>
      <c r="HXV109" s="81"/>
      <c r="HXW109" s="81"/>
      <c r="HXX109" s="81"/>
      <c r="HXY109" s="81"/>
      <c r="HXZ109" s="81"/>
      <c r="HYA109" s="81"/>
      <c r="HYB109" s="81"/>
      <c r="HYC109" s="81"/>
      <c r="HYD109" s="81"/>
      <c r="HYE109" s="81"/>
      <c r="HYF109" s="81"/>
      <c r="HYG109" s="81"/>
      <c r="HYH109" s="81"/>
      <c r="HYI109" s="81"/>
      <c r="HYJ109" s="81"/>
      <c r="HYK109" s="81"/>
      <c r="HYL109" s="81"/>
      <c r="HYM109" s="81"/>
      <c r="HYN109" s="81"/>
      <c r="HYO109" s="81"/>
      <c r="HYP109" s="81"/>
      <c r="HYQ109" s="81"/>
      <c r="HYR109" s="81"/>
      <c r="HYS109" s="81"/>
      <c r="HYT109" s="81"/>
      <c r="HYU109" s="81"/>
      <c r="HYV109" s="81"/>
      <c r="HYW109" s="81"/>
      <c r="HYX109" s="81"/>
      <c r="HYY109" s="81"/>
      <c r="HYZ109" s="81"/>
      <c r="HZA109" s="81"/>
      <c r="HZB109" s="81"/>
      <c r="HZC109" s="81"/>
      <c r="HZD109" s="81"/>
      <c r="HZE109" s="81"/>
      <c r="HZF109" s="81"/>
      <c r="HZG109" s="81"/>
      <c r="HZH109" s="81"/>
      <c r="HZI109" s="81"/>
      <c r="HZJ109" s="81"/>
      <c r="HZK109" s="81"/>
      <c r="HZL109" s="81"/>
      <c r="HZM109" s="81"/>
      <c r="HZN109" s="81"/>
      <c r="HZO109" s="81"/>
      <c r="HZP109" s="81"/>
      <c r="HZQ109" s="81"/>
      <c r="HZR109" s="81"/>
      <c r="HZS109" s="81"/>
      <c r="HZT109" s="81"/>
      <c r="HZU109" s="81"/>
      <c r="HZV109" s="81"/>
      <c r="HZW109" s="81"/>
      <c r="HZX109" s="81"/>
      <c r="HZY109" s="81"/>
      <c r="HZZ109" s="81"/>
      <c r="IAA109" s="81"/>
      <c r="IAB109" s="81"/>
      <c r="IAC109" s="81"/>
      <c r="IAD109" s="81"/>
      <c r="IAE109" s="81"/>
      <c r="IAF109" s="81"/>
      <c r="IAG109" s="81"/>
      <c r="IAH109" s="81"/>
      <c r="IAI109" s="81"/>
      <c r="IAJ109" s="81"/>
      <c r="IAK109" s="81"/>
      <c r="IAL109" s="81"/>
      <c r="IAM109" s="81"/>
      <c r="IAN109" s="81"/>
      <c r="IAO109" s="81"/>
      <c r="IAP109" s="81"/>
      <c r="IAQ109" s="81"/>
      <c r="IAR109" s="81"/>
      <c r="IAS109" s="81"/>
      <c r="IAT109" s="81"/>
      <c r="IAU109" s="81"/>
      <c r="IAV109" s="81"/>
      <c r="IAW109" s="81"/>
      <c r="IAX109" s="81"/>
      <c r="IAY109" s="81"/>
      <c r="IAZ109" s="81"/>
      <c r="IBA109" s="81"/>
      <c r="IBB109" s="81"/>
      <c r="IBC109" s="81"/>
      <c r="IBD109" s="81"/>
      <c r="IBE109" s="81"/>
      <c r="IBF109" s="81"/>
      <c r="IBG109" s="81"/>
      <c r="IBH109" s="81"/>
      <c r="IBI109" s="81"/>
      <c r="IBJ109" s="81"/>
      <c r="IBK109" s="81"/>
      <c r="IBL109" s="81"/>
      <c r="IBM109" s="81"/>
      <c r="IBN109" s="81"/>
      <c r="IBO109" s="81"/>
      <c r="IBP109" s="81"/>
      <c r="IBQ109" s="81"/>
      <c r="IBR109" s="81"/>
      <c r="IBS109" s="81"/>
      <c r="IBT109" s="81"/>
      <c r="IBU109" s="81"/>
      <c r="IBV109" s="81"/>
      <c r="IBW109" s="81"/>
      <c r="IBX109" s="81"/>
      <c r="IBY109" s="81"/>
      <c r="IBZ109" s="81"/>
      <c r="ICA109" s="81"/>
      <c r="ICB109" s="81"/>
      <c r="ICC109" s="81"/>
      <c r="ICD109" s="81"/>
      <c r="ICE109" s="81"/>
      <c r="ICF109" s="81"/>
      <c r="ICG109" s="81"/>
      <c r="ICH109" s="81"/>
      <c r="ICI109" s="81"/>
      <c r="ICJ109" s="81"/>
      <c r="ICK109" s="81"/>
      <c r="ICL109" s="81"/>
      <c r="ICM109" s="81"/>
      <c r="ICN109" s="81"/>
      <c r="ICO109" s="81"/>
      <c r="ICP109" s="81"/>
      <c r="ICQ109" s="81"/>
      <c r="ICR109" s="81"/>
      <c r="ICS109" s="81"/>
      <c r="ICT109" s="81"/>
      <c r="ICU109" s="81"/>
      <c r="ICV109" s="81"/>
      <c r="ICW109" s="81"/>
      <c r="ICX109" s="81"/>
      <c r="ICY109" s="81"/>
      <c r="ICZ109" s="81"/>
      <c r="IDA109" s="81"/>
      <c r="IDB109" s="81"/>
      <c r="IDC109" s="81"/>
      <c r="IDD109" s="81"/>
      <c r="IDE109" s="81"/>
      <c r="IDF109" s="81"/>
      <c r="IDG109" s="81"/>
      <c r="IDH109" s="81"/>
      <c r="IDI109" s="81"/>
      <c r="IDJ109" s="81"/>
      <c r="IDK109" s="81"/>
      <c r="IDL109" s="81"/>
      <c r="IDM109" s="81"/>
      <c r="IDN109" s="81"/>
      <c r="IDO109" s="81"/>
      <c r="IDP109" s="81"/>
      <c r="IDQ109" s="81"/>
      <c r="IDR109" s="81"/>
      <c r="IDS109" s="81"/>
      <c r="IDT109" s="81"/>
      <c r="IDU109" s="81"/>
      <c r="IDV109" s="81"/>
      <c r="IDW109" s="81"/>
      <c r="IDX109" s="81"/>
      <c r="IDY109" s="81"/>
      <c r="IDZ109" s="81"/>
      <c r="IEA109" s="81"/>
      <c r="IEB109" s="81"/>
      <c r="IEC109" s="81"/>
      <c r="IED109" s="81"/>
      <c r="IEE109" s="81"/>
      <c r="IEF109" s="81"/>
      <c r="IEG109" s="81"/>
      <c r="IEH109" s="81"/>
      <c r="IEI109" s="81"/>
      <c r="IEJ109" s="81"/>
      <c r="IEK109" s="81"/>
      <c r="IEL109" s="81"/>
      <c r="IEM109" s="81"/>
      <c r="IEN109" s="81"/>
      <c r="IEO109" s="81"/>
      <c r="IEP109" s="81"/>
      <c r="IEQ109" s="81"/>
      <c r="IER109" s="81"/>
      <c r="IES109" s="81"/>
      <c r="IET109" s="81"/>
      <c r="IEU109" s="81"/>
      <c r="IEV109" s="81"/>
      <c r="IEW109" s="81"/>
      <c r="IEX109" s="81"/>
      <c r="IEY109" s="81"/>
      <c r="IEZ109" s="81"/>
      <c r="IFA109" s="81"/>
      <c r="IFB109" s="81"/>
      <c r="IFC109" s="81"/>
      <c r="IFD109" s="81"/>
      <c r="IFE109" s="81"/>
      <c r="IFF109" s="81"/>
      <c r="IFG109" s="81"/>
      <c r="IFH109" s="81"/>
      <c r="IFI109" s="81"/>
      <c r="IFJ109" s="81"/>
      <c r="IFK109" s="81"/>
      <c r="IFL109" s="81"/>
      <c r="IFM109" s="81"/>
      <c r="IFN109" s="81"/>
      <c r="IFO109" s="81"/>
      <c r="IFP109" s="81"/>
      <c r="IFQ109" s="81"/>
      <c r="IFR109" s="81"/>
      <c r="IFS109" s="81"/>
      <c r="IFT109" s="81"/>
      <c r="IFU109" s="81"/>
      <c r="IFV109" s="81"/>
      <c r="IFW109" s="81"/>
      <c r="IFX109" s="81"/>
      <c r="IFY109" s="81"/>
      <c r="IFZ109" s="81"/>
      <c r="IGA109" s="81"/>
      <c r="IGB109" s="81"/>
      <c r="IGC109" s="81"/>
      <c r="IGD109" s="81"/>
      <c r="IGE109" s="81"/>
      <c r="IGF109" s="81"/>
      <c r="IGG109" s="81"/>
      <c r="IGH109" s="81"/>
      <c r="IGI109" s="81"/>
      <c r="IGJ109" s="81"/>
      <c r="IGK109" s="81"/>
      <c r="IGL109" s="81"/>
      <c r="IGM109" s="81"/>
      <c r="IGN109" s="81"/>
      <c r="IGO109" s="81"/>
      <c r="IGP109" s="81"/>
      <c r="IGQ109" s="81"/>
      <c r="IGR109" s="81"/>
      <c r="IGS109" s="81"/>
      <c r="IGT109" s="81"/>
      <c r="IGU109" s="81"/>
      <c r="IGV109" s="81"/>
      <c r="IGW109" s="81"/>
      <c r="IGX109" s="81"/>
      <c r="IGY109" s="81"/>
      <c r="IGZ109" s="81"/>
      <c r="IHA109" s="81"/>
      <c r="IHB109" s="81"/>
      <c r="IHC109" s="81"/>
      <c r="IHD109" s="81"/>
      <c r="IHE109" s="81"/>
      <c r="IHF109" s="81"/>
      <c r="IHG109" s="81"/>
      <c r="IHH109" s="81"/>
      <c r="IHI109" s="81"/>
      <c r="IHJ109" s="81"/>
      <c r="IHK109" s="81"/>
      <c r="IHL109" s="81"/>
      <c r="IHM109" s="81"/>
      <c r="IHN109" s="81"/>
      <c r="IHO109" s="81"/>
      <c r="IHP109" s="81"/>
      <c r="IHQ109" s="81"/>
      <c r="IHR109" s="81"/>
      <c r="IHS109" s="81"/>
      <c r="IHT109" s="81"/>
      <c r="IHU109" s="81"/>
      <c r="IHV109" s="81"/>
      <c r="IHW109" s="81"/>
      <c r="IHX109" s="81"/>
      <c r="IHY109" s="81"/>
      <c r="IHZ109" s="81"/>
      <c r="IIA109" s="81"/>
      <c r="IIB109" s="81"/>
      <c r="IIC109" s="81"/>
      <c r="IID109" s="81"/>
      <c r="IIE109" s="81"/>
      <c r="IIF109" s="81"/>
      <c r="IIG109" s="81"/>
      <c r="IIH109" s="81"/>
      <c r="III109" s="81"/>
      <c r="IIJ109" s="81"/>
      <c r="IIK109" s="81"/>
      <c r="IIL109" s="81"/>
      <c r="IIM109" s="81"/>
      <c r="IIN109" s="81"/>
      <c r="IIO109" s="81"/>
      <c r="IIP109" s="81"/>
      <c r="IIQ109" s="81"/>
      <c r="IIR109" s="81"/>
      <c r="IIS109" s="81"/>
      <c r="IIT109" s="81"/>
      <c r="IIU109" s="81"/>
      <c r="IIV109" s="81"/>
      <c r="IIW109" s="81"/>
      <c r="IIX109" s="81"/>
      <c r="IIY109" s="81"/>
      <c r="IIZ109" s="81"/>
      <c r="IJA109" s="81"/>
      <c r="IJB109" s="81"/>
      <c r="IJC109" s="81"/>
      <c r="IJD109" s="81"/>
      <c r="IJE109" s="81"/>
      <c r="IJF109" s="81"/>
      <c r="IJG109" s="81"/>
      <c r="IJH109" s="81"/>
      <c r="IJI109" s="81"/>
      <c r="IJJ109" s="81"/>
      <c r="IJK109" s="81"/>
      <c r="IJL109" s="81"/>
      <c r="IJM109" s="81"/>
      <c r="IJN109" s="81"/>
      <c r="IJO109" s="81"/>
      <c r="IJP109" s="81"/>
      <c r="IJQ109" s="81"/>
      <c r="IJR109" s="81"/>
      <c r="IJS109" s="81"/>
      <c r="IJT109" s="81"/>
      <c r="IJU109" s="81"/>
      <c r="IJV109" s="81"/>
      <c r="IJW109" s="81"/>
      <c r="IJX109" s="81"/>
      <c r="IJY109" s="81"/>
      <c r="IJZ109" s="81"/>
      <c r="IKA109" s="81"/>
      <c r="IKB109" s="81"/>
      <c r="IKC109" s="81"/>
      <c r="IKD109" s="81"/>
      <c r="IKE109" s="81"/>
      <c r="IKF109" s="81"/>
      <c r="IKG109" s="81"/>
      <c r="IKH109" s="81"/>
      <c r="IKI109" s="81"/>
      <c r="IKJ109" s="81"/>
      <c r="IKK109" s="81"/>
      <c r="IKL109" s="81"/>
      <c r="IKM109" s="81"/>
      <c r="IKN109" s="81"/>
      <c r="IKO109" s="81"/>
      <c r="IKP109" s="81"/>
      <c r="IKQ109" s="81"/>
      <c r="IKR109" s="81"/>
      <c r="IKS109" s="81"/>
      <c r="IKT109" s="81"/>
      <c r="IKU109" s="81"/>
      <c r="IKV109" s="81"/>
      <c r="IKW109" s="81"/>
      <c r="IKX109" s="81"/>
      <c r="IKY109" s="81"/>
      <c r="IKZ109" s="81"/>
      <c r="ILA109" s="81"/>
      <c r="ILB109" s="81"/>
      <c r="ILC109" s="81"/>
      <c r="ILD109" s="81"/>
      <c r="ILE109" s="81"/>
      <c r="ILF109" s="81"/>
      <c r="ILG109" s="81"/>
      <c r="ILH109" s="81"/>
      <c r="ILI109" s="81"/>
      <c r="ILJ109" s="81"/>
      <c r="ILK109" s="81"/>
      <c r="ILL109" s="81"/>
      <c r="ILM109" s="81"/>
      <c r="ILN109" s="81"/>
      <c r="ILO109" s="81"/>
      <c r="ILP109" s="81"/>
      <c r="ILQ109" s="81"/>
      <c r="ILR109" s="81"/>
      <c r="ILS109" s="81"/>
      <c r="ILT109" s="81"/>
      <c r="ILU109" s="81"/>
      <c r="ILV109" s="81"/>
      <c r="ILW109" s="81"/>
      <c r="ILX109" s="81"/>
      <c r="ILY109" s="81"/>
      <c r="ILZ109" s="81"/>
      <c r="IMA109" s="81"/>
      <c r="IMB109" s="81"/>
      <c r="IMC109" s="81"/>
      <c r="IMD109" s="81"/>
      <c r="IME109" s="81"/>
      <c r="IMF109" s="81"/>
      <c r="IMG109" s="81"/>
      <c r="IMH109" s="81"/>
      <c r="IMI109" s="81"/>
      <c r="IMJ109" s="81"/>
      <c r="IMK109" s="81"/>
      <c r="IML109" s="81"/>
      <c r="IMM109" s="81"/>
      <c r="IMN109" s="81"/>
      <c r="IMO109" s="81"/>
      <c r="IMP109" s="81"/>
      <c r="IMQ109" s="81"/>
      <c r="IMR109" s="81"/>
      <c r="IMS109" s="81"/>
      <c r="IMT109" s="81"/>
      <c r="IMU109" s="81"/>
      <c r="IMV109" s="81"/>
      <c r="IMW109" s="81"/>
      <c r="IMX109" s="81"/>
      <c r="IMY109" s="81"/>
      <c r="IMZ109" s="81"/>
      <c r="INA109" s="81"/>
      <c r="INB109" s="81"/>
      <c r="INC109" s="81"/>
      <c r="IND109" s="81"/>
      <c r="INE109" s="81"/>
      <c r="INF109" s="81"/>
      <c r="ING109" s="81"/>
      <c r="INH109" s="81"/>
      <c r="INI109" s="81"/>
      <c r="INJ109" s="81"/>
      <c r="INK109" s="81"/>
      <c r="INL109" s="81"/>
      <c r="INM109" s="81"/>
      <c r="INN109" s="81"/>
      <c r="INO109" s="81"/>
      <c r="INP109" s="81"/>
      <c r="INQ109" s="81"/>
      <c r="INR109" s="81"/>
      <c r="INS109" s="81"/>
      <c r="INT109" s="81"/>
      <c r="INU109" s="81"/>
      <c r="INV109" s="81"/>
      <c r="INW109" s="81"/>
      <c r="INX109" s="81"/>
      <c r="INY109" s="81"/>
      <c r="INZ109" s="81"/>
      <c r="IOA109" s="81"/>
      <c r="IOB109" s="81"/>
      <c r="IOC109" s="81"/>
      <c r="IOD109" s="81"/>
      <c r="IOE109" s="81"/>
      <c r="IOF109" s="81"/>
      <c r="IOG109" s="81"/>
      <c r="IOH109" s="81"/>
      <c r="IOI109" s="81"/>
      <c r="IOJ109" s="81"/>
      <c r="IOK109" s="81"/>
      <c r="IOL109" s="81"/>
      <c r="IOM109" s="81"/>
      <c r="ION109" s="81"/>
      <c r="IOO109" s="81"/>
      <c r="IOP109" s="81"/>
      <c r="IOQ109" s="81"/>
      <c r="IOR109" s="81"/>
      <c r="IOS109" s="81"/>
      <c r="IOT109" s="81"/>
      <c r="IOU109" s="81"/>
      <c r="IOV109" s="81"/>
      <c r="IOW109" s="81"/>
      <c r="IOX109" s="81"/>
      <c r="IOY109" s="81"/>
      <c r="IOZ109" s="81"/>
      <c r="IPA109" s="81"/>
      <c r="IPB109" s="81"/>
      <c r="IPC109" s="81"/>
      <c r="IPD109" s="81"/>
      <c r="IPE109" s="81"/>
      <c r="IPF109" s="81"/>
      <c r="IPG109" s="81"/>
      <c r="IPH109" s="81"/>
      <c r="IPI109" s="81"/>
      <c r="IPJ109" s="81"/>
      <c r="IPK109" s="81"/>
      <c r="IPL109" s="81"/>
      <c r="IPM109" s="81"/>
      <c r="IPN109" s="81"/>
      <c r="IPO109" s="81"/>
      <c r="IPP109" s="81"/>
      <c r="IPQ109" s="81"/>
      <c r="IPR109" s="81"/>
      <c r="IPS109" s="81"/>
      <c r="IPT109" s="81"/>
      <c r="IPU109" s="81"/>
      <c r="IPV109" s="81"/>
      <c r="IPW109" s="81"/>
      <c r="IPX109" s="81"/>
      <c r="IPY109" s="81"/>
      <c r="IPZ109" s="81"/>
      <c r="IQA109" s="81"/>
      <c r="IQB109" s="81"/>
      <c r="IQC109" s="81"/>
      <c r="IQD109" s="81"/>
      <c r="IQE109" s="81"/>
      <c r="IQF109" s="81"/>
      <c r="IQG109" s="81"/>
      <c r="IQH109" s="81"/>
      <c r="IQI109" s="81"/>
      <c r="IQJ109" s="81"/>
      <c r="IQK109" s="81"/>
      <c r="IQL109" s="81"/>
      <c r="IQM109" s="81"/>
      <c r="IQN109" s="81"/>
      <c r="IQO109" s="81"/>
      <c r="IQP109" s="81"/>
      <c r="IQQ109" s="81"/>
      <c r="IQR109" s="81"/>
      <c r="IQS109" s="81"/>
      <c r="IQT109" s="81"/>
      <c r="IQU109" s="81"/>
      <c r="IQV109" s="81"/>
      <c r="IQW109" s="81"/>
      <c r="IQX109" s="81"/>
      <c r="IQY109" s="81"/>
      <c r="IQZ109" s="81"/>
      <c r="IRA109" s="81"/>
      <c r="IRB109" s="81"/>
      <c r="IRC109" s="81"/>
      <c r="IRD109" s="81"/>
      <c r="IRE109" s="81"/>
      <c r="IRF109" s="81"/>
      <c r="IRG109" s="81"/>
      <c r="IRH109" s="81"/>
      <c r="IRI109" s="81"/>
      <c r="IRJ109" s="81"/>
      <c r="IRK109" s="81"/>
      <c r="IRL109" s="81"/>
      <c r="IRM109" s="81"/>
      <c r="IRN109" s="81"/>
      <c r="IRO109" s="81"/>
      <c r="IRP109" s="81"/>
      <c r="IRQ109" s="81"/>
      <c r="IRR109" s="81"/>
      <c r="IRS109" s="81"/>
      <c r="IRT109" s="81"/>
      <c r="IRU109" s="81"/>
      <c r="IRV109" s="81"/>
      <c r="IRW109" s="81"/>
      <c r="IRX109" s="81"/>
      <c r="IRY109" s="81"/>
      <c r="IRZ109" s="81"/>
      <c r="ISA109" s="81"/>
      <c r="ISB109" s="81"/>
      <c r="ISC109" s="81"/>
      <c r="ISD109" s="81"/>
      <c r="ISE109" s="81"/>
      <c r="ISF109" s="81"/>
      <c r="ISG109" s="81"/>
      <c r="ISH109" s="81"/>
      <c r="ISI109" s="81"/>
      <c r="ISJ109" s="81"/>
      <c r="ISK109" s="81"/>
      <c r="ISL109" s="81"/>
      <c r="ISM109" s="81"/>
      <c r="ISN109" s="81"/>
      <c r="ISO109" s="81"/>
      <c r="ISP109" s="81"/>
      <c r="ISQ109" s="81"/>
      <c r="ISR109" s="81"/>
      <c r="ISS109" s="81"/>
      <c r="IST109" s="81"/>
      <c r="ISU109" s="81"/>
      <c r="ISV109" s="81"/>
      <c r="ISW109" s="81"/>
      <c r="ISX109" s="81"/>
      <c r="ISY109" s="81"/>
      <c r="ISZ109" s="81"/>
      <c r="ITA109" s="81"/>
      <c r="ITB109" s="81"/>
      <c r="ITC109" s="81"/>
      <c r="ITD109" s="81"/>
      <c r="ITE109" s="81"/>
      <c r="ITF109" s="81"/>
      <c r="ITG109" s="81"/>
      <c r="ITH109" s="81"/>
      <c r="ITI109" s="81"/>
      <c r="ITJ109" s="81"/>
      <c r="ITK109" s="81"/>
      <c r="ITL109" s="81"/>
      <c r="ITM109" s="81"/>
      <c r="ITN109" s="81"/>
      <c r="ITO109" s="81"/>
      <c r="ITP109" s="81"/>
      <c r="ITQ109" s="81"/>
      <c r="ITR109" s="81"/>
      <c r="ITS109" s="81"/>
      <c r="ITT109" s="81"/>
      <c r="ITU109" s="81"/>
      <c r="ITV109" s="81"/>
      <c r="ITW109" s="81"/>
      <c r="ITX109" s="81"/>
      <c r="ITY109" s="81"/>
      <c r="ITZ109" s="81"/>
      <c r="IUA109" s="81"/>
      <c r="IUB109" s="81"/>
      <c r="IUC109" s="81"/>
      <c r="IUD109" s="81"/>
      <c r="IUE109" s="81"/>
      <c r="IUF109" s="81"/>
      <c r="IUG109" s="81"/>
      <c r="IUH109" s="81"/>
      <c r="IUI109" s="81"/>
      <c r="IUJ109" s="81"/>
      <c r="IUK109" s="81"/>
      <c r="IUL109" s="81"/>
      <c r="IUM109" s="81"/>
      <c r="IUN109" s="81"/>
      <c r="IUO109" s="81"/>
      <c r="IUP109" s="81"/>
      <c r="IUQ109" s="81"/>
      <c r="IUR109" s="81"/>
      <c r="IUS109" s="81"/>
      <c r="IUT109" s="81"/>
      <c r="IUU109" s="81"/>
      <c r="IUV109" s="81"/>
      <c r="IUW109" s="81"/>
      <c r="IUX109" s="81"/>
      <c r="IUY109" s="81"/>
      <c r="IUZ109" s="81"/>
      <c r="IVA109" s="81"/>
      <c r="IVB109" s="81"/>
      <c r="IVC109" s="81"/>
      <c r="IVD109" s="81"/>
      <c r="IVE109" s="81"/>
      <c r="IVF109" s="81"/>
      <c r="IVG109" s="81"/>
      <c r="IVH109" s="81"/>
      <c r="IVI109" s="81"/>
      <c r="IVJ109" s="81"/>
      <c r="IVK109" s="81"/>
      <c r="IVL109" s="81"/>
      <c r="IVM109" s="81"/>
      <c r="IVN109" s="81"/>
      <c r="IVO109" s="81"/>
      <c r="IVP109" s="81"/>
      <c r="IVQ109" s="81"/>
      <c r="IVR109" s="81"/>
      <c r="IVS109" s="81"/>
      <c r="IVT109" s="81"/>
      <c r="IVU109" s="81"/>
      <c r="IVV109" s="81"/>
      <c r="IVW109" s="81"/>
      <c r="IVX109" s="81"/>
      <c r="IVY109" s="81"/>
      <c r="IVZ109" s="81"/>
      <c r="IWA109" s="81"/>
      <c r="IWB109" s="81"/>
      <c r="IWC109" s="81"/>
      <c r="IWD109" s="81"/>
      <c r="IWE109" s="81"/>
      <c r="IWF109" s="81"/>
      <c r="IWG109" s="81"/>
      <c r="IWH109" s="81"/>
      <c r="IWI109" s="81"/>
      <c r="IWJ109" s="81"/>
      <c r="IWK109" s="81"/>
      <c r="IWL109" s="81"/>
      <c r="IWM109" s="81"/>
      <c r="IWN109" s="81"/>
      <c r="IWO109" s="81"/>
      <c r="IWP109" s="81"/>
      <c r="IWQ109" s="81"/>
      <c r="IWR109" s="81"/>
      <c r="IWS109" s="81"/>
      <c r="IWT109" s="81"/>
      <c r="IWU109" s="81"/>
      <c r="IWV109" s="81"/>
      <c r="IWW109" s="81"/>
      <c r="IWX109" s="81"/>
      <c r="IWY109" s="81"/>
      <c r="IWZ109" s="81"/>
      <c r="IXA109" s="81"/>
      <c r="IXB109" s="81"/>
      <c r="IXC109" s="81"/>
      <c r="IXD109" s="81"/>
      <c r="IXE109" s="81"/>
      <c r="IXF109" s="81"/>
      <c r="IXG109" s="81"/>
      <c r="IXH109" s="81"/>
      <c r="IXI109" s="81"/>
      <c r="IXJ109" s="81"/>
      <c r="IXK109" s="81"/>
      <c r="IXL109" s="81"/>
      <c r="IXM109" s="81"/>
      <c r="IXN109" s="81"/>
      <c r="IXO109" s="81"/>
      <c r="IXP109" s="81"/>
      <c r="IXQ109" s="81"/>
      <c r="IXR109" s="81"/>
      <c r="IXS109" s="81"/>
      <c r="IXT109" s="81"/>
      <c r="IXU109" s="81"/>
      <c r="IXV109" s="81"/>
      <c r="IXW109" s="81"/>
      <c r="IXX109" s="81"/>
      <c r="IXY109" s="81"/>
      <c r="IXZ109" s="81"/>
      <c r="IYA109" s="81"/>
      <c r="IYB109" s="81"/>
      <c r="IYC109" s="81"/>
      <c r="IYD109" s="81"/>
      <c r="IYE109" s="81"/>
      <c r="IYF109" s="81"/>
      <c r="IYG109" s="81"/>
      <c r="IYH109" s="81"/>
      <c r="IYI109" s="81"/>
      <c r="IYJ109" s="81"/>
      <c r="IYK109" s="81"/>
      <c r="IYL109" s="81"/>
      <c r="IYM109" s="81"/>
      <c r="IYN109" s="81"/>
      <c r="IYO109" s="81"/>
      <c r="IYP109" s="81"/>
      <c r="IYQ109" s="81"/>
      <c r="IYR109" s="81"/>
      <c r="IYS109" s="81"/>
      <c r="IYT109" s="81"/>
      <c r="IYU109" s="81"/>
      <c r="IYV109" s="81"/>
      <c r="IYW109" s="81"/>
      <c r="IYX109" s="81"/>
      <c r="IYY109" s="81"/>
      <c r="IYZ109" s="81"/>
      <c r="IZA109" s="81"/>
      <c r="IZB109" s="81"/>
      <c r="IZC109" s="81"/>
      <c r="IZD109" s="81"/>
      <c r="IZE109" s="81"/>
      <c r="IZF109" s="81"/>
      <c r="IZG109" s="81"/>
      <c r="IZH109" s="81"/>
      <c r="IZI109" s="81"/>
      <c r="IZJ109" s="81"/>
      <c r="IZK109" s="81"/>
      <c r="IZL109" s="81"/>
      <c r="IZM109" s="81"/>
      <c r="IZN109" s="81"/>
      <c r="IZO109" s="81"/>
      <c r="IZP109" s="81"/>
      <c r="IZQ109" s="81"/>
      <c r="IZR109" s="81"/>
      <c r="IZS109" s="81"/>
      <c r="IZT109" s="81"/>
      <c r="IZU109" s="81"/>
      <c r="IZV109" s="81"/>
      <c r="IZW109" s="81"/>
      <c r="IZX109" s="81"/>
      <c r="IZY109" s="81"/>
      <c r="IZZ109" s="81"/>
      <c r="JAA109" s="81"/>
      <c r="JAB109" s="81"/>
      <c r="JAC109" s="81"/>
      <c r="JAD109" s="81"/>
      <c r="JAE109" s="81"/>
      <c r="JAF109" s="81"/>
      <c r="JAG109" s="81"/>
      <c r="JAH109" s="81"/>
      <c r="JAI109" s="81"/>
      <c r="JAJ109" s="81"/>
      <c r="JAK109" s="81"/>
      <c r="JAL109" s="81"/>
      <c r="JAM109" s="81"/>
      <c r="JAN109" s="81"/>
      <c r="JAO109" s="81"/>
      <c r="JAP109" s="81"/>
      <c r="JAQ109" s="81"/>
      <c r="JAR109" s="81"/>
      <c r="JAS109" s="81"/>
      <c r="JAT109" s="81"/>
      <c r="JAU109" s="81"/>
      <c r="JAV109" s="81"/>
      <c r="JAW109" s="81"/>
      <c r="JAX109" s="81"/>
      <c r="JAY109" s="81"/>
      <c r="JAZ109" s="81"/>
      <c r="JBA109" s="81"/>
      <c r="JBB109" s="81"/>
      <c r="JBC109" s="81"/>
      <c r="JBD109" s="81"/>
      <c r="JBE109" s="81"/>
      <c r="JBF109" s="81"/>
      <c r="JBG109" s="81"/>
      <c r="JBH109" s="81"/>
      <c r="JBI109" s="81"/>
      <c r="JBJ109" s="81"/>
      <c r="JBK109" s="81"/>
      <c r="JBL109" s="81"/>
      <c r="JBM109" s="81"/>
      <c r="JBN109" s="81"/>
      <c r="JBO109" s="81"/>
      <c r="JBP109" s="81"/>
      <c r="JBQ109" s="81"/>
      <c r="JBR109" s="81"/>
      <c r="JBS109" s="81"/>
      <c r="JBT109" s="81"/>
      <c r="JBU109" s="81"/>
      <c r="JBV109" s="81"/>
      <c r="JBW109" s="81"/>
      <c r="JBX109" s="81"/>
      <c r="JBY109" s="81"/>
      <c r="JBZ109" s="81"/>
      <c r="JCA109" s="81"/>
      <c r="JCB109" s="81"/>
      <c r="JCC109" s="81"/>
      <c r="JCD109" s="81"/>
      <c r="JCE109" s="81"/>
      <c r="JCF109" s="81"/>
      <c r="JCG109" s="81"/>
      <c r="JCH109" s="81"/>
      <c r="JCI109" s="81"/>
      <c r="JCJ109" s="81"/>
      <c r="JCK109" s="81"/>
      <c r="JCL109" s="81"/>
      <c r="JCM109" s="81"/>
      <c r="JCN109" s="81"/>
      <c r="JCO109" s="81"/>
      <c r="JCP109" s="81"/>
      <c r="JCQ109" s="81"/>
      <c r="JCR109" s="81"/>
      <c r="JCS109" s="81"/>
      <c r="JCT109" s="81"/>
      <c r="JCU109" s="81"/>
      <c r="JCV109" s="81"/>
      <c r="JCW109" s="81"/>
      <c r="JCX109" s="81"/>
      <c r="JCY109" s="81"/>
      <c r="JCZ109" s="81"/>
      <c r="JDA109" s="81"/>
      <c r="JDB109" s="81"/>
      <c r="JDC109" s="81"/>
      <c r="JDD109" s="81"/>
      <c r="JDE109" s="81"/>
      <c r="JDF109" s="81"/>
      <c r="JDG109" s="81"/>
      <c r="JDH109" s="81"/>
      <c r="JDI109" s="81"/>
      <c r="JDJ109" s="81"/>
      <c r="JDK109" s="81"/>
      <c r="JDL109" s="81"/>
      <c r="JDM109" s="81"/>
      <c r="JDN109" s="81"/>
      <c r="JDO109" s="81"/>
      <c r="JDP109" s="81"/>
      <c r="JDQ109" s="81"/>
      <c r="JDR109" s="81"/>
      <c r="JDS109" s="81"/>
      <c r="JDT109" s="81"/>
      <c r="JDU109" s="81"/>
      <c r="JDV109" s="81"/>
      <c r="JDW109" s="81"/>
      <c r="JDX109" s="81"/>
      <c r="JDY109" s="81"/>
      <c r="JDZ109" s="81"/>
      <c r="JEA109" s="81"/>
      <c r="JEB109" s="81"/>
      <c r="JEC109" s="81"/>
      <c r="JED109" s="81"/>
      <c r="JEE109" s="81"/>
      <c r="JEF109" s="81"/>
      <c r="JEG109" s="81"/>
      <c r="JEH109" s="81"/>
      <c r="JEI109" s="81"/>
      <c r="JEJ109" s="81"/>
      <c r="JEK109" s="81"/>
      <c r="JEL109" s="81"/>
      <c r="JEM109" s="81"/>
      <c r="JEN109" s="81"/>
      <c r="JEO109" s="81"/>
      <c r="JEP109" s="81"/>
      <c r="JEQ109" s="81"/>
      <c r="JER109" s="81"/>
      <c r="JES109" s="81"/>
      <c r="JET109" s="81"/>
      <c r="JEU109" s="81"/>
      <c r="JEV109" s="81"/>
      <c r="JEW109" s="81"/>
      <c r="JEX109" s="81"/>
      <c r="JEY109" s="81"/>
      <c r="JEZ109" s="81"/>
      <c r="JFA109" s="81"/>
      <c r="JFB109" s="81"/>
      <c r="JFC109" s="81"/>
      <c r="JFD109" s="81"/>
      <c r="JFE109" s="81"/>
      <c r="JFF109" s="81"/>
      <c r="JFG109" s="81"/>
      <c r="JFH109" s="81"/>
      <c r="JFI109" s="81"/>
      <c r="JFJ109" s="81"/>
      <c r="JFK109" s="81"/>
      <c r="JFL109" s="81"/>
      <c r="JFM109" s="81"/>
      <c r="JFN109" s="81"/>
      <c r="JFO109" s="81"/>
      <c r="JFP109" s="81"/>
      <c r="JFQ109" s="81"/>
      <c r="JFR109" s="81"/>
      <c r="JFS109" s="81"/>
      <c r="JFT109" s="81"/>
      <c r="JFU109" s="81"/>
      <c r="JFV109" s="81"/>
      <c r="JFW109" s="81"/>
      <c r="JFX109" s="81"/>
      <c r="JFY109" s="81"/>
      <c r="JFZ109" s="81"/>
      <c r="JGA109" s="81"/>
      <c r="JGB109" s="81"/>
      <c r="JGC109" s="81"/>
      <c r="JGD109" s="81"/>
      <c r="JGE109" s="81"/>
      <c r="JGF109" s="81"/>
      <c r="JGG109" s="81"/>
      <c r="JGH109" s="81"/>
      <c r="JGI109" s="81"/>
      <c r="JGJ109" s="81"/>
      <c r="JGK109" s="81"/>
      <c r="JGL109" s="81"/>
      <c r="JGM109" s="81"/>
      <c r="JGN109" s="81"/>
      <c r="JGO109" s="81"/>
      <c r="JGP109" s="81"/>
      <c r="JGQ109" s="81"/>
      <c r="JGR109" s="81"/>
      <c r="JGS109" s="81"/>
      <c r="JGT109" s="81"/>
      <c r="JGU109" s="81"/>
      <c r="JGV109" s="81"/>
      <c r="JGW109" s="81"/>
      <c r="JGX109" s="81"/>
      <c r="JGY109" s="81"/>
      <c r="JGZ109" s="81"/>
      <c r="JHA109" s="81"/>
      <c r="JHB109" s="81"/>
      <c r="JHC109" s="81"/>
      <c r="JHD109" s="81"/>
      <c r="JHE109" s="81"/>
      <c r="JHF109" s="81"/>
      <c r="JHG109" s="81"/>
      <c r="JHH109" s="81"/>
      <c r="JHI109" s="81"/>
      <c r="JHJ109" s="81"/>
      <c r="JHK109" s="81"/>
      <c r="JHL109" s="81"/>
      <c r="JHM109" s="81"/>
      <c r="JHN109" s="81"/>
      <c r="JHO109" s="81"/>
      <c r="JHP109" s="81"/>
      <c r="JHQ109" s="81"/>
      <c r="JHR109" s="81"/>
      <c r="JHS109" s="81"/>
      <c r="JHT109" s="81"/>
      <c r="JHU109" s="81"/>
      <c r="JHV109" s="81"/>
      <c r="JHW109" s="81"/>
      <c r="JHX109" s="81"/>
      <c r="JHY109" s="81"/>
      <c r="JHZ109" s="81"/>
      <c r="JIA109" s="81"/>
      <c r="JIB109" s="81"/>
      <c r="JIC109" s="81"/>
      <c r="JID109" s="81"/>
      <c r="JIE109" s="81"/>
      <c r="JIF109" s="81"/>
      <c r="JIG109" s="81"/>
      <c r="JIH109" s="81"/>
      <c r="JII109" s="81"/>
      <c r="JIJ109" s="81"/>
      <c r="JIK109" s="81"/>
      <c r="JIL109" s="81"/>
      <c r="JIM109" s="81"/>
      <c r="JIN109" s="81"/>
      <c r="JIO109" s="81"/>
      <c r="JIP109" s="81"/>
      <c r="JIQ109" s="81"/>
      <c r="JIR109" s="81"/>
      <c r="JIS109" s="81"/>
      <c r="JIT109" s="81"/>
      <c r="JIU109" s="81"/>
      <c r="JIV109" s="81"/>
      <c r="JIW109" s="81"/>
      <c r="JIX109" s="81"/>
      <c r="JIY109" s="81"/>
      <c r="JIZ109" s="81"/>
      <c r="JJA109" s="81"/>
      <c r="JJB109" s="81"/>
      <c r="JJC109" s="81"/>
      <c r="JJD109" s="81"/>
      <c r="JJE109" s="81"/>
      <c r="JJF109" s="81"/>
      <c r="JJG109" s="81"/>
      <c r="JJH109" s="81"/>
      <c r="JJI109" s="81"/>
      <c r="JJJ109" s="81"/>
      <c r="JJK109" s="81"/>
      <c r="JJL109" s="81"/>
      <c r="JJM109" s="81"/>
      <c r="JJN109" s="81"/>
      <c r="JJO109" s="81"/>
      <c r="JJP109" s="81"/>
      <c r="JJQ109" s="81"/>
      <c r="JJR109" s="81"/>
      <c r="JJS109" s="81"/>
      <c r="JJT109" s="81"/>
      <c r="JJU109" s="81"/>
      <c r="JJV109" s="81"/>
      <c r="JJW109" s="81"/>
      <c r="JJX109" s="81"/>
      <c r="JJY109" s="81"/>
      <c r="JJZ109" s="81"/>
      <c r="JKA109" s="81"/>
      <c r="JKB109" s="81"/>
      <c r="JKC109" s="81"/>
      <c r="JKD109" s="81"/>
      <c r="JKE109" s="81"/>
      <c r="JKF109" s="81"/>
      <c r="JKG109" s="81"/>
      <c r="JKH109" s="81"/>
      <c r="JKI109" s="81"/>
      <c r="JKJ109" s="81"/>
      <c r="JKK109" s="81"/>
      <c r="JKL109" s="81"/>
      <c r="JKM109" s="81"/>
      <c r="JKN109" s="81"/>
      <c r="JKO109" s="81"/>
      <c r="JKP109" s="81"/>
      <c r="JKQ109" s="81"/>
      <c r="JKR109" s="81"/>
      <c r="JKS109" s="81"/>
      <c r="JKT109" s="81"/>
      <c r="JKU109" s="81"/>
      <c r="JKV109" s="81"/>
      <c r="JKW109" s="81"/>
      <c r="JKX109" s="81"/>
      <c r="JKY109" s="81"/>
      <c r="JKZ109" s="81"/>
      <c r="JLA109" s="81"/>
      <c r="JLB109" s="81"/>
      <c r="JLC109" s="81"/>
      <c r="JLD109" s="81"/>
      <c r="JLE109" s="81"/>
      <c r="JLF109" s="81"/>
      <c r="JLG109" s="81"/>
      <c r="JLH109" s="81"/>
      <c r="JLI109" s="81"/>
      <c r="JLJ109" s="81"/>
      <c r="JLK109" s="81"/>
      <c r="JLL109" s="81"/>
      <c r="JLM109" s="81"/>
      <c r="JLN109" s="81"/>
      <c r="JLO109" s="81"/>
      <c r="JLP109" s="81"/>
      <c r="JLQ109" s="81"/>
      <c r="JLR109" s="81"/>
      <c r="JLS109" s="81"/>
      <c r="JLT109" s="81"/>
      <c r="JLU109" s="81"/>
      <c r="JLV109" s="81"/>
      <c r="JLW109" s="81"/>
      <c r="JLX109" s="81"/>
      <c r="JLY109" s="81"/>
      <c r="JLZ109" s="81"/>
      <c r="JMA109" s="81"/>
      <c r="JMB109" s="81"/>
      <c r="JMC109" s="81"/>
      <c r="JMD109" s="81"/>
      <c r="JME109" s="81"/>
      <c r="JMF109" s="81"/>
      <c r="JMG109" s="81"/>
      <c r="JMH109" s="81"/>
      <c r="JMI109" s="81"/>
      <c r="JMJ109" s="81"/>
      <c r="JMK109" s="81"/>
      <c r="JML109" s="81"/>
      <c r="JMM109" s="81"/>
      <c r="JMN109" s="81"/>
      <c r="JMO109" s="81"/>
      <c r="JMP109" s="81"/>
      <c r="JMQ109" s="81"/>
      <c r="JMR109" s="81"/>
      <c r="JMS109" s="81"/>
      <c r="JMT109" s="81"/>
      <c r="JMU109" s="81"/>
      <c r="JMV109" s="81"/>
      <c r="JMW109" s="81"/>
      <c r="JMX109" s="81"/>
      <c r="JMY109" s="81"/>
      <c r="JMZ109" s="81"/>
      <c r="JNA109" s="81"/>
      <c r="JNB109" s="81"/>
      <c r="JNC109" s="81"/>
      <c r="JND109" s="81"/>
      <c r="JNE109" s="81"/>
      <c r="JNF109" s="81"/>
      <c r="JNG109" s="81"/>
      <c r="JNH109" s="81"/>
      <c r="JNI109" s="81"/>
      <c r="JNJ109" s="81"/>
      <c r="JNK109" s="81"/>
      <c r="JNL109" s="81"/>
      <c r="JNM109" s="81"/>
      <c r="JNN109" s="81"/>
      <c r="JNO109" s="81"/>
      <c r="JNP109" s="81"/>
      <c r="JNQ109" s="81"/>
      <c r="JNR109" s="81"/>
      <c r="JNS109" s="81"/>
      <c r="JNT109" s="81"/>
      <c r="JNU109" s="81"/>
      <c r="JNV109" s="81"/>
      <c r="JNW109" s="81"/>
      <c r="JNX109" s="81"/>
      <c r="JNY109" s="81"/>
      <c r="JNZ109" s="81"/>
      <c r="JOA109" s="81"/>
      <c r="JOB109" s="81"/>
      <c r="JOC109" s="81"/>
      <c r="JOD109" s="81"/>
      <c r="JOE109" s="81"/>
      <c r="JOF109" s="81"/>
      <c r="JOG109" s="81"/>
      <c r="JOH109" s="81"/>
      <c r="JOI109" s="81"/>
      <c r="JOJ109" s="81"/>
      <c r="JOK109" s="81"/>
      <c r="JOL109" s="81"/>
      <c r="JOM109" s="81"/>
      <c r="JON109" s="81"/>
      <c r="JOO109" s="81"/>
      <c r="JOP109" s="81"/>
      <c r="JOQ109" s="81"/>
      <c r="JOR109" s="81"/>
      <c r="JOS109" s="81"/>
      <c r="JOT109" s="81"/>
      <c r="JOU109" s="81"/>
      <c r="JOV109" s="81"/>
      <c r="JOW109" s="81"/>
      <c r="JOX109" s="81"/>
      <c r="JOY109" s="81"/>
      <c r="JOZ109" s="81"/>
      <c r="JPA109" s="81"/>
      <c r="JPB109" s="81"/>
      <c r="JPC109" s="81"/>
      <c r="JPD109" s="81"/>
      <c r="JPE109" s="81"/>
      <c r="JPF109" s="81"/>
      <c r="JPG109" s="81"/>
      <c r="JPH109" s="81"/>
      <c r="JPI109" s="81"/>
      <c r="JPJ109" s="81"/>
      <c r="JPK109" s="81"/>
      <c r="JPL109" s="81"/>
      <c r="JPM109" s="81"/>
      <c r="JPN109" s="81"/>
      <c r="JPO109" s="81"/>
      <c r="JPP109" s="81"/>
      <c r="JPQ109" s="81"/>
      <c r="JPR109" s="81"/>
      <c r="JPS109" s="81"/>
      <c r="JPT109" s="81"/>
      <c r="JPU109" s="81"/>
      <c r="JPV109" s="81"/>
      <c r="JPW109" s="81"/>
      <c r="JPX109" s="81"/>
      <c r="JPY109" s="81"/>
      <c r="JPZ109" s="81"/>
      <c r="JQA109" s="81"/>
      <c r="JQB109" s="81"/>
      <c r="JQC109" s="81"/>
      <c r="JQD109" s="81"/>
      <c r="JQE109" s="81"/>
      <c r="JQF109" s="81"/>
      <c r="JQG109" s="81"/>
      <c r="JQH109" s="81"/>
      <c r="JQI109" s="81"/>
      <c r="JQJ109" s="81"/>
      <c r="JQK109" s="81"/>
      <c r="JQL109" s="81"/>
      <c r="JQM109" s="81"/>
      <c r="JQN109" s="81"/>
      <c r="JQO109" s="81"/>
      <c r="JQP109" s="81"/>
      <c r="JQQ109" s="81"/>
      <c r="JQR109" s="81"/>
      <c r="JQS109" s="81"/>
      <c r="JQT109" s="81"/>
      <c r="JQU109" s="81"/>
      <c r="JQV109" s="81"/>
      <c r="JQW109" s="81"/>
      <c r="JQX109" s="81"/>
      <c r="JQY109" s="81"/>
      <c r="JQZ109" s="81"/>
      <c r="JRA109" s="81"/>
      <c r="JRB109" s="81"/>
      <c r="JRC109" s="81"/>
      <c r="JRD109" s="81"/>
      <c r="JRE109" s="81"/>
      <c r="JRF109" s="81"/>
      <c r="JRG109" s="81"/>
      <c r="JRH109" s="81"/>
      <c r="JRI109" s="81"/>
      <c r="JRJ109" s="81"/>
      <c r="JRK109" s="81"/>
      <c r="JRL109" s="81"/>
      <c r="JRM109" s="81"/>
      <c r="JRN109" s="81"/>
      <c r="JRO109" s="81"/>
      <c r="JRP109" s="81"/>
      <c r="JRQ109" s="81"/>
      <c r="JRR109" s="81"/>
      <c r="JRS109" s="81"/>
      <c r="JRT109" s="81"/>
      <c r="JRU109" s="81"/>
      <c r="JRV109" s="81"/>
      <c r="JRW109" s="81"/>
      <c r="JRX109" s="81"/>
      <c r="JRY109" s="81"/>
      <c r="JRZ109" s="81"/>
      <c r="JSA109" s="81"/>
      <c r="JSB109" s="81"/>
      <c r="JSC109" s="81"/>
      <c r="JSD109" s="81"/>
      <c r="JSE109" s="81"/>
      <c r="JSF109" s="81"/>
      <c r="JSG109" s="81"/>
      <c r="JSH109" s="81"/>
      <c r="JSI109" s="81"/>
      <c r="JSJ109" s="81"/>
      <c r="JSK109" s="81"/>
      <c r="JSL109" s="81"/>
      <c r="JSM109" s="81"/>
      <c r="JSN109" s="81"/>
      <c r="JSO109" s="81"/>
      <c r="JSP109" s="81"/>
      <c r="JSQ109" s="81"/>
      <c r="JSR109" s="81"/>
      <c r="JSS109" s="81"/>
      <c r="JST109" s="81"/>
      <c r="JSU109" s="81"/>
      <c r="JSV109" s="81"/>
      <c r="JSW109" s="81"/>
      <c r="JSX109" s="81"/>
      <c r="JSY109" s="81"/>
      <c r="JSZ109" s="81"/>
      <c r="JTA109" s="81"/>
      <c r="JTB109" s="81"/>
      <c r="JTC109" s="81"/>
      <c r="JTD109" s="81"/>
      <c r="JTE109" s="81"/>
      <c r="JTF109" s="81"/>
      <c r="JTG109" s="81"/>
      <c r="JTH109" s="81"/>
      <c r="JTI109" s="81"/>
      <c r="JTJ109" s="81"/>
      <c r="JTK109" s="81"/>
      <c r="JTL109" s="81"/>
      <c r="JTM109" s="81"/>
      <c r="JTN109" s="81"/>
      <c r="JTO109" s="81"/>
      <c r="JTP109" s="81"/>
      <c r="JTQ109" s="81"/>
      <c r="JTR109" s="81"/>
      <c r="JTS109" s="81"/>
      <c r="JTT109" s="81"/>
      <c r="JTU109" s="81"/>
      <c r="JTV109" s="81"/>
      <c r="JTW109" s="81"/>
      <c r="JTX109" s="81"/>
      <c r="JTY109" s="81"/>
      <c r="JTZ109" s="81"/>
      <c r="JUA109" s="81"/>
      <c r="JUB109" s="81"/>
      <c r="JUC109" s="81"/>
      <c r="JUD109" s="81"/>
      <c r="JUE109" s="81"/>
      <c r="JUF109" s="81"/>
      <c r="JUG109" s="81"/>
      <c r="JUH109" s="81"/>
      <c r="JUI109" s="81"/>
      <c r="JUJ109" s="81"/>
      <c r="JUK109" s="81"/>
      <c r="JUL109" s="81"/>
      <c r="JUM109" s="81"/>
      <c r="JUN109" s="81"/>
      <c r="JUO109" s="81"/>
      <c r="JUP109" s="81"/>
      <c r="JUQ109" s="81"/>
      <c r="JUR109" s="81"/>
      <c r="JUS109" s="81"/>
      <c r="JUT109" s="81"/>
      <c r="JUU109" s="81"/>
      <c r="JUV109" s="81"/>
      <c r="JUW109" s="81"/>
      <c r="JUX109" s="81"/>
      <c r="JUY109" s="81"/>
      <c r="JUZ109" s="81"/>
      <c r="JVA109" s="81"/>
      <c r="JVB109" s="81"/>
      <c r="JVC109" s="81"/>
      <c r="JVD109" s="81"/>
      <c r="JVE109" s="81"/>
      <c r="JVF109" s="81"/>
      <c r="JVG109" s="81"/>
      <c r="JVH109" s="81"/>
      <c r="JVI109" s="81"/>
      <c r="JVJ109" s="81"/>
      <c r="JVK109" s="81"/>
      <c r="JVL109" s="81"/>
      <c r="JVM109" s="81"/>
      <c r="JVN109" s="81"/>
      <c r="JVO109" s="81"/>
      <c r="JVP109" s="81"/>
      <c r="JVQ109" s="81"/>
      <c r="JVR109" s="81"/>
      <c r="JVS109" s="81"/>
      <c r="JVT109" s="81"/>
      <c r="JVU109" s="81"/>
      <c r="JVV109" s="81"/>
      <c r="JVW109" s="81"/>
      <c r="JVX109" s="81"/>
      <c r="JVY109" s="81"/>
      <c r="JVZ109" s="81"/>
      <c r="JWA109" s="81"/>
      <c r="JWB109" s="81"/>
      <c r="JWC109" s="81"/>
      <c r="JWD109" s="81"/>
      <c r="JWE109" s="81"/>
      <c r="JWF109" s="81"/>
      <c r="JWG109" s="81"/>
      <c r="JWH109" s="81"/>
      <c r="JWI109" s="81"/>
      <c r="JWJ109" s="81"/>
      <c r="JWK109" s="81"/>
      <c r="JWL109" s="81"/>
      <c r="JWM109" s="81"/>
      <c r="JWN109" s="81"/>
      <c r="JWO109" s="81"/>
      <c r="JWP109" s="81"/>
      <c r="JWQ109" s="81"/>
      <c r="JWR109" s="81"/>
      <c r="JWS109" s="81"/>
      <c r="JWT109" s="81"/>
      <c r="JWU109" s="81"/>
      <c r="JWV109" s="81"/>
      <c r="JWW109" s="81"/>
      <c r="JWX109" s="81"/>
      <c r="JWY109" s="81"/>
      <c r="JWZ109" s="81"/>
      <c r="JXA109" s="81"/>
      <c r="JXB109" s="81"/>
      <c r="JXC109" s="81"/>
      <c r="JXD109" s="81"/>
      <c r="JXE109" s="81"/>
      <c r="JXF109" s="81"/>
      <c r="JXG109" s="81"/>
      <c r="JXH109" s="81"/>
      <c r="JXI109" s="81"/>
      <c r="JXJ109" s="81"/>
      <c r="JXK109" s="81"/>
      <c r="JXL109" s="81"/>
      <c r="JXM109" s="81"/>
      <c r="JXN109" s="81"/>
      <c r="JXO109" s="81"/>
      <c r="JXP109" s="81"/>
      <c r="JXQ109" s="81"/>
      <c r="JXR109" s="81"/>
      <c r="JXS109" s="81"/>
      <c r="JXT109" s="81"/>
      <c r="JXU109" s="81"/>
      <c r="JXV109" s="81"/>
      <c r="JXW109" s="81"/>
      <c r="JXX109" s="81"/>
      <c r="JXY109" s="81"/>
      <c r="JXZ109" s="81"/>
      <c r="JYA109" s="81"/>
      <c r="JYB109" s="81"/>
      <c r="JYC109" s="81"/>
      <c r="JYD109" s="81"/>
      <c r="JYE109" s="81"/>
      <c r="JYF109" s="81"/>
      <c r="JYG109" s="81"/>
      <c r="JYH109" s="81"/>
      <c r="JYI109" s="81"/>
      <c r="JYJ109" s="81"/>
      <c r="JYK109" s="81"/>
      <c r="JYL109" s="81"/>
      <c r="JYM109" s="81"/>
      <c r="JYN109" s="81"/>
      <c r="JYO109" s="81"/>
      <c r="JYP109" s="81"/>
      <c r="JYQ109" s="81"/>
      <c r="JYR109" s="81"/>
      <c r="JYS109" s="81"/>
      <c r="JYT109" s="81"/>
      <c r="JYU109" s="81"/>
      <c r="JYV109" s="81"/>
      <c r="JYW109" s="81"/>
      <c r="JYX109" s="81"/>
      <c r="JYY109" s="81"/>
      <c r="JYZ109" s="81"/>
      <c r="JZA109" s="81"/>
      <c r="JZB109" s="81"/>
      <c r="JZC109" s="81"/>
      <c r="JZD109" s="81"/>
      <c r="JZE109" s="81"/>
      <c r="JZF109" s="81"/>
      <c r="JZG109" s="81"/>
      <c r="JZH109" s="81"/>
      <c r="JZI109" s="81"/>
      <c r="JZJ109" s="81"/>
      <c r="JZK109" s="81"/>
      <c r="JZL109" s="81"/>
      <c r="JZM109" s="81"/>
      <c r="JZN109" s="81"/>
      <c r="JZO109" s="81"/>
      <c r="JZP109" s="81"/>
      <c r="JZQ109" s="81"/>
      <c r="JZR109" s="81"/>
      <c r="JZS109" s="81"/>
      <c r="JZT109" s="81"/>
      <c r="JZU109" s="81"/>
      <c r="JZV109" s="81"/>
      <c r="JZW109" s="81"/>
      <c r="JZX109" s="81"/>
      <c r="JZY109" s="81"/>
      <c r="JZZ109" s="81"/>
      <c r="KAA109" s="81"/>
      <c r="KAB109" s="81"/>
      <c r="KAC109" s="81"/>
      <c r="KAD109" s="81"/>
      <c r="KAE109" s="81"/>
      <c r="KAF109" s="81"/>
      <c r="KAG109" s="81"/>
      <c r="KAH109" s="81"/>
      <c r="KAI109" s="81"/>
      <c r="KAJ109" s="81"/>
      <c r="KAK109" s="81"/>
      <c r="KAL109" s="81"/>
      <c r="KAM109" s="81"/>
      <c r="KAN109" s="81"/>
      <c r="KAO109" s="81"/>
      <c r="KAP109" s="81"/>
      <c r="KAQ109" s="81"/>
      <c r="KAR109" s="81"/>
      <c r="KAS109" s="81"/>
      <c r="KAT109" s="81"/>
      <c r="KAU109" s="81"/>
      <c r="KAV109" s="81"/>
      <c r="KAW109" s="81"/>
      <c r="KAX109" s="81"/>
      <c r="KAY109" s="81"/>
      <c r="KAZ109" s="81"/>
      <c r="KBA109" s="81"/>
      <c r="KBB109" s="81"/>
      <c r="KBC109" s="81"/>
      <c r="KBD109" s="81"/>
      <c r="KBE109" s="81"/>
      <c r="KBF109" s="81"/>
      <c r="KBG109" s="81"/>
      <c r="KBH109" s="81"/>
      <c r="KBI109" s="81"/>
      <c r="KBJ109" s="81"/>
      <c r="KBK109" s="81"/>
      <c r="KBL109" s="81"/>
      <c r="KBM109" s="81"/>
      <c r="KBN109" s="81"/>
      <c r="KBO109" s="81"/>
      <c r="KBP109" s="81"/>
      <c r="KBQ109" s="81"/>
      <c r="KBR109" s="81"/>
      <c r="KBS109" s="81"/>
      <c r="KBT109" s="81"/>
      <c r="KBU109" s="81"/>
      <c r="KBV109" s="81"/>
      <c r="KBW109" s="81"/>
      <c r="KBX109" s="81"/>
      <c r="KBY109" s="81"/>
      <c r="KBZ109" s="81"/>
      <c r="KCA109" s="81"/>
      <c r="KCB109" s="81"/>
      <c r="KCC109" s="81"/>
      <c r="KCD109" s="81"/>
      <c r="KCE109" s="81"/>
      <c r="KCF109" s="81"/>
      <c r="KCG109" s="81"/>
      <c r="KCH109" s="81"/>
      <c r="KCI109" s="81"/>
      <c r="KCJ109" s="81"/>
      <c r="KCK109" s="81"/>
      <c r="KCL109" s="81"/>
      <c r="KCM109" s="81"/>
      <c r="KCN109" s="81"/>
      <c r="KCO109" s="81"/>
      <c r="KCP109" s="81"/>
      <c r="KCQ109" s="81"/>
      <c r="KCR109" s="81"/>
      <c r="KCS109" s="81"/>
      <c r="KCT109" s="81"/>
      <c r="KCU109" s="81"/>
      <c r="KCV109" s="81"/>
      <c r="KCW109" s="81"/>
      <c r="KCX109" s="81"/>
      <c r="KCY109" s="81"/>
      <c r="KCZ109" s="81"/>
      <c r="KDA109" s="81"/>
      <c r="KDB109" s="81"/>
      <c r="KDC109" s="81"/>
      <c r="KDD109" s="81"/>
      <c r="KDE109" s="81"/>
      <c r="KDF109" s="81"/>
      <c r="KDG109" s="81"/>
      <c r="KDH109" s="81"/>
      <c r="KDI109" s="81"/>
      <c r="KDJ109" s="81"/>
      <c r="KDK109" s="81"/>
      <c r="KDL109" s="81"/>
      <c r="KDM109" s="81"/>
      <c r="KDN109" s="81"/>
      <c r="KDO109" s="81"/>
      <c r="KDP109" s="81"/>
      <c r="KDQ109" s="81"/>
      <c r="KDR109" s="81"/>
      <c r="KDS109" s="81"/>
      <c r="KDT109" s="81"/>
      <c r="KDU109" s="81"/>
      <c r="KDV109" s="81"/>
      <c r="KDW109" s="81"/>
      <c r="KDX109" s="81"/>
      <c r="KDY109" s="81"/>
      <c r="KDZ109" s="81"/>
      <c r="KEA109" s="81"/>
      <c r="KEB109" s="81"/>
      <c r="KEC109" s="81"/>
      <c r="KED109" s="81"/>
      <c r="KEE109" s="81"/>
      <c r="KEF109" s="81"/>
      <c r="KEG109" s="81"/>
      <c r="KEH109" s="81"/>
      <c r="KEI109" s="81"/>
      <c r="KEJ109" s="81"/>
      <c r="KEK109" s="81"/>
      <c r="KEL109" s="81"/>
      <c r="KEM109" s="81"/>
      <c r="KEN109" s="81"/>
      <c r="KEO109" s="81"/>
      <c r="KEP109" s="81"/>
      <c r="KEQ109" s="81"/>
      <c r="KER109" s="81"/>
      <c r="KES109" s="81"/>
      <c r="KET109" s="81"/>
      <c r="KEU109" s="81"/>
      <c r="KEV109" s="81"/>
      <c r="KEW109" s="81"/>
      <c r="KEX109" s="81"/>
      <c r="KEY109" s="81"/>
      <c r="KEZ109" s="81"/>
      <c r="KFA109" s="81"/>
      <c r="KFB109" s="81"/>
      <c r="KFC109" s="81"/>
      <c r="KFD109" s="81"/>
      <c r="KFE109" s="81"/>
      <c r="KFF109" s="81"/>
      <c r="KFG109" s="81"/>
      <c r="KFH109" s="81"/>
      <c r="KFI109" s="81"/>
      <c r="KFJ109" s="81"/>
      <c r="KFK109" s="81"/>
      <c r="KFL109" s="81"/>
      <c r="KFM109" s="81"/>
      <c r="KFN109" s="81"/>
      <c r="KFO109" s="81"/>
      <c r="KFP109" s="81"/>
      <c r="KFQ109" s="81"/>
      <c r="KFR109" s="81"/>
      <c r="KFS109" s="81"/>
      <c r="KFT109" s="81"/>
      <c r="KFU109" s="81"/>
      <c r="KFV109" s="81"/>
      <c r="KFW109" s="81"/>
      <c r="KFX109" s="81"/>
      <c r="KFY109" s="81"/>
      <c r="KFZ109" s="81"/>
      <c r="KGA109" s="81"/>
      <c r="KGB109" s="81"/>
      <c r="KGC109" s="81"/>
      <c r="KGD109" s="81"/>
      <c r="KGE109" s="81"/>
      <c r="KGF109" s="81"/>
      <c r="KGG109" s="81"/>
      <c r="KGH109" s="81"/>
      <c r="KGI109" s="81"/>
      <c r="KGJ109" s="81"/>
      <c r="KGK109" s="81"/>
      <c r="KGL109" s="81"/>
      <c r="KGM109" s="81"/>
      <c r="KGN109" s="81"/>
      <c r="KGO109" s="81"/>
      <c r="KGP109" s="81"/>
      <c r="KGQ109" s="81"/>
      <c r="KGR109" s="81"/>
      <c r="KGS109" s="81"/>
      <c r="KGT109" s="81"/>
      <c r="KGU109" s="81"/>
      <c r="KGV109" s="81"/>
      <c r="KGW109" s="81"/>
      <c r="KGX109" s="81"/>
      <c r="KGY109" s="81"/>
      <c r="KGZ109" s="81"/>
      <c r="KHA109" s="81"/>
      <c r="KHB109" s="81"/>
      <c r="KHC109" s="81"/>
      <c r="KHD109" s="81"/>
      <c r="KHE109" s="81"/>
      <c r="KHF109" s="81"/>
      <c r="KHG109" s="81"/>
      <c r="KHH109" s="81"/>
      <c r="KHI109" s="81"/>
      <c r="KHJ109" s="81"/>
      <c r="KHK109" s="81"/>
      <c r="KHL109" s="81"/>
      <c r="KHM109" s="81"/>
      <c r="KHN109" s="81"/>
      <c r="KHO109" s="81"/>
      <c r="KHP109" s="81"/>
      <c r="KHQ109" s="81"/>
      <c r="KHR109" s="81"/>
      <c r="KHS109" s="81"/>
      <c r="KHT109" s="81"/>
      <c r="KHU109" s="81"/>
      <c r="KHV109" s="81"/>
      <c r="KHW109" s="81"/>
      <c r="KHX109" s="81"/>
      <c r="KHY109" s="81"/>
      <c r="KHZ109" s="81"/>
      <c r="KIA109" s="81"/>
      <c r="KIB109" s="81"/>
      <c r="KIC109" s="81"/>
      <c r="KID109" s="81"/>
      <c r="KIE109" s="81"/>
      <c r="KIF109" s="81"/>
      <c r="KIG109" s="81"/>
      <c r="KIH109" s="81"/>
      <c r="KII109" s="81"/>
      <c r="KIJ109" s="81"/>
      <c r="KIK109" s="81"/>
      <c r="KIL109" s="81"/>
      <c r="KIM109" s="81"/>
      <c r="KIN109" s="81"/>
      <c r="KIO109" s="81"/>
      <c r="KIP109" s="81"/>
      <c r="KIQ109" s="81"/>
      <c r="KIR109" s="81"/>
      <c r="KIS109" s="81"/>
      <c r="KIT109" s="81"/>
      <c r="KIU109" s="81"/>
      <c r="KIV109" s="81"/>
      <c r="KIW109" s="81"/>
      <c r="KIX109" s="81"/>
      <c r="KIY109" s="81"/>
      <c r="KIZ109" s="81"/>
      <c r="KJA109" s="81"/>
      <c r="KJB109" s="81"/>
      <c r="KJC109" s="81"/>
      <c r="KJD109" s="81"/>
      <c r="KJE109" s="81"/>
      <c r="KJF109" s="81"/>
      <c r="KJG109" s="81"/>
      <c r="KJH109" s="81"/>
      <c r="KJI109" s="81"/>
      <c r="KJJ109" s="81"/>
      <c r="KJK109" s="81"/>
      <c r="KJL109" s="81"/>
      <c r="KJM109" s="81"/>
      <c r="KJN109" s="81"/>
      <c r="KJO109" s="81"/>
      <c r="KJP109" s="81"/>
      <c r="KJQ109" s="81"/>
      <c r="KJR109" s="81"/>
      <c r="KJS109" s="81"/>
      <c r="KJT109" s="81"/>
      <c r="KJU109" s="81"/>
      <c r="KJV109" s="81"/>
      <c r="KJW109" s="81"/>
      <c r="KJX109" s="81"/>
      <c r="KJY109" s="81"/>
      <c r="KJZ109" s="81"/>
      <c r="KKA109" s="81"/>
      <c r="KKB109" s="81"/>
      <c r="KKC109" s="81"/>
      <c r="KKD109" s="81"/>
      <c r="KKE109" s="81"/>
      <c r="KKF109" s="81"/>
      <c r="KKG109" s="81"/>
      <c r="KKH109" s="81"/>
      <c r="KKI109" s="81"/>
      <c r="KKJ109" s="81"/>
      <c r="KKK109" s="81"/>
      <c r="KKL109" s="81"/>
      <c r="KKM109" s="81"/>
      <c r="KKN109" s="81"/>
      <c r="KKO109" s="81"/>
      <c r="KKP109" s="81"/>
      <c r="KKQ109" s="81"/>
      <c r="KKR109" s="81"/>
      <c r="KKS109" s="81"/>
      <c r="KKT109" s="81"/>
      <c r="KKU109" s="81"/>
      <c r="KKV109" s="81"/>
      <c r="KKW109" s="81"/>
      <c r="KKX109" s="81"/>
      <c r="KKY109" s="81"/>
      <c r="KKZ109" s="81"/>
      <c r="KLA109" s="81"/>
      <c r="KLB109" s="81"/>
      <c r="KLC109" s="81"/>
      <c r="KLD109" s="81"/>
      <c r="KLE109" s="81"/>
      <c r="KLF109" s="81"/>
      <c r="KLG109" s="81"/>
      <c r="KLH109" s="81"/>
      <c r="KLI109" s="81"/>
      <c r="KLJ109" s="81"/>
      <c r="KLK109" s="81"/>
      <c r="KLL109" s="81"/>
      <c r="KLM109" s="81"/>
      <c r="KLN109" s="81"/>
      <c r="KLO109" s="81"/>
      <c r="KLP109" s="81"/>
      <c r="KLQ109" s="81"/>
      <c r="KLR109" s="81"/>
      <c r="KLS109" s="81"/>
      <c r="KLT109" s="81"/>
      <c r="KLU109" s="81"/>
      <c r="KLV109" s="81"/>
      <c r="KLW109" s="81"/>
      <c r="KLX109" s="81"/>
      <c r="KLY109" s="81"/>
      <c r="KLZ109" s="81"/>
      <c r="KMA109" s="81"/>
      <c r="KMB109" s="81"/>
      <c r="KMC109" s="81"/>
      <c r="KMD109" s="81"/>
      <c r="KME109" s="81"/>
      <c r="KMF109" s="81"/>
      <c r="KMG109" s="81"/>
      <c r="KMH109" s="81"/>
      <c r="KMI109" s="81"/>
      <c r="KMJ109" s="81"/>
      <c r="KMK109" s="81"/>
      <c r="KML109" s="81"/>
      <c r="KMM109" s="81"/>
      <c r="KMN109" s="81"/>
      <c r="KMO109" s="81"/>
      <c r="KMP109" s="81"/>
      <c r="KMQ109" s="81"/>
      <c r="KMR109" s="81"/>
      <c r="KMS109" s="81"/>
      <c r="KMT109" s="81"/>
      <c r="KMU109" s="81"/>
      <c r="KMV109" s="81"/>
      <c r="KMW109" s="81"/>
      <c r="KMX109" s="81"/>
      <c r="KMY109" s="81"/>
      <c r="KMZ109" s="81"/>
      <c r="KNA109" s="81"/>
      <c r="KNB109" s="81"/>
      <c r="KNC109" s="81"/>
      <c r="KND109" s="81"/>
      <c r="KNE109" s="81"/>
      <c r="KNF109" s="81"/>
      <c r="KNG109" s="81"/>
      <c r="KNH109" s="81"/>
      <c r="KNI109" s="81"/>
      <c r="KNJ109" s="81"/>
      <c r="KNK109" s="81"/>
      <c r="KNL109" s="81"/>
      <c r="KNM109" s="81"/>
      <c r="KNN109" s="81"/>
      <c r="KNO109" s="81"/>
      <c r="KNP109" s="81"/>
      <c r="KNQ109" s="81"/>
      <c r="KNR109" s="81"/>
      <c r="KNS109" s="81"/>
      <c r="KNT109" s="81"/>
      <c r="KNU109" s="81"/>
      <c r="KNV109" s="81"/>
      <c r="KNW109" s="81"/>
      <c r="KNX109" s="81"/>
      <c r="KNY109" s="81"/>
      <c r="KNZ109" s="81"/>
      <c r="KOA109" s="81"/>
      <c r="KOB109" s="81"/>
      <c r="KOC109" s="81"/>
      <c r="KOD109" s="81"/>
      <c r="KOE109" s="81"/>
      <c r="KOF109" s="81"/>
      <c r="KOG109" s="81"/>
      <c r="KOH109" s="81"/>
      <c r="KOI109" s="81"/>
      <c r="KOJ109" s="81"/>
      <c r="KOK109" s="81"/>
      <c r="KOL109" s="81"/>
      <c r="KOM109" s="81"/>
      <c r="KON109" s="81"/>
      <c r="KOO109" s="81"/>
      <c r="KOP109" s="81"/>
      <c r="KOQ109" s="81"/>
      <c r="KOR109" s="81"/>
      <c r="KOS109" s="81"/>
      <c r="KOT109" s="81"/>
      <c r="KOU109" s="81"/>
      <c r="KOV109" s="81"/>
      <c r="KOW109" s="81"/>
      <c r="KOX109" s="81"/>
      <c r="KOY109" s="81"/>
      <c r="KOZ109" s="81"/>
      <c r="KPA109" s="81"/>
      <c r="KPB109" s="81"/>
      <c r="KPC109" s="81"/>
      <c r="KPD109" s="81"/>
      <c r="KPE109" s="81"/>
      <c r="KPF109" s="81"/>
      <c r="KPG109" s="81"/>
      <c r="KPH109" s="81"/>
      <c r="KPI109" s="81"/>
      <c r="KPJ109" s="81"/>
      <c r="KPK109" s="81"/>
      <c r="KPL109" s="81"/>
      <c r="KPM109" s="81"/>
      <c r="KPN109" s="81"/>
      <c r="KPO109" s="81"/>
      <c r="KPP109" s="81"/>
      <c r="KPQ109" s="81"/>
      <c r="KPR109" s="81"/>
      <c r="KPS109" s="81"/>
      <c r="KPT109" s="81"/>
      <c r="KPU109" s="81"/>
      <c r="KPV109" s="81"/>
      <c r="KPW109" s="81"/>
      <c r="KPX109" s="81"/>
      <c r="KPY109" s="81"/>
      <c r="KPZ109" s="81"/>
      <c r="KQA109" s="81"/>
      <c r="KQB109" s="81"/>
      <c r="KQC109" s="81"/>
      <c r="KQD109" s="81"/>
      <c r="KQE109" s="81"/>
      <c r="KQF109" s="81"/>
      <c r="KQG109" s="81"/>
      <c r="KQH109" s="81"/>
      <c r="KQI109" s="81"/>
      <c r="KQJ109" s="81"/>
      <c r="KQK109" s="81"/>
      <c r="KQL109" s="81"/>
      <c r="KQM109" s="81"/>
      <c r="KQN109" s="81"/>
      <c r="KQO109" s="81"/>
      <c r="KQP109" s="81"/>
      <c r="KQQ109" s="81"/>
      <c r="KQR109" s="81"/>
      <c r="KQS109" s="81"/>
      <c r="KQT109" s="81"/>
      <c r="KQU109" s="81"/>
      <c r="KQV109" s="81"/>
      <c r="KQW109" s="81"/>
      <c r="KQX109" s="81"/>
      <c r="KQY109" s="81"/>
      <c r="KQZ109" s="81"/>
      <c r="KRA109" s="81"/>
      <c r="KRB109" s="81"/>
      <c r="KRC109" s="81"/>
      <c r="KRD109" s="81"/>
      <c r="KRE109" s="81"/>
      <c r="KRF109" s="81"/>
      <c r="KRG109" s="81"/>
      <c r="KRH109" s="81"/>
      <c r="KRI109" s="81"/>
      <c r="KRJ109" s="81"/>
      <c r="KRK109" s="81"/>
      <c r="KRL109" s="81"/>
      <c r="KRM109" s="81"/>
      <c r="KRN109" s="81"/>
      <c r="KRO109" s="81"/>
      <c r="KRP109" s="81"/>
      <c r="KRQ109" s="81"/>
      <c r="KRR109" s="81"/>
      <c r="KRS109" s="81"/>
      <c r="KRT109" s="81"/>
      <c r="KRU109" s="81"/>
      <c r="KRV109" s="81"/>
      <c r="KRW109" s="81"/>
      <c r="KRX109" s="81"/>
      <c r="KRY109" s="81"/>
      <c r="KRZ109" s="81"/>
      <c r="KSA109" s="81"/>
      <c r="KSB109" s="81"/>
      <c r="KSC109" s="81"/>
      <c r="KSD109" s="81"/>
      <c r="KSE109" s="81"/>
      <c r="KSF109" s="81"/>
      <c r="KSG109" s="81"/>
      <c r="KSH109" s="81"/>
      <c r="KSI109" s="81"/>
      <c r="KSJ109" s="81"/>
      <c r="KSK109" s="81"/>
      <c r="KSL109" s="81"/>
      <c r="KSM109" s="81"/>
      <c r="KSN109" s="81"/>
      <c r="KSO109" s="81"/>
      <c r="KSP109" s="81"/>
      <c r="KSQ109" s="81"/>
      <c r="KSR109" s="81"/>
      <c r="KSS109" s="81"/>
      <c r="KST109" s="81"/>
      <c r="KSU109" s="81"/>
      <c r="KSV109" s="81"/>
      <c r="KSW109" s="81"/>
      <c r="KSX109" s="81"/>
      <c r="KSY109" s="81"/>
      <c r="KSZ109" s="81"/>
      <c r="KTA109" s="81"/>
      <c r="KTB109" s="81"/>
      <c r="KTC109" s="81"/>
      <c r="KTD109" s="81"/>
      <c r="KTE109" s="81"/>
      <c r="KTF109" s="81"/>
      <c r="KTG109" s="81"/>
      <c r="KTH109" s="81"/>
      <c r="KTI109" s="81"/>
      <c r="KTJ109" s="81"/>
      <c r="KTK109" s="81"/>
      <c r="KTL109" s="81"/>
      <c r="KTM109" s="81"/>
      <c r="KTN109" s="81"/>
      <c r="KTO109" s="81"/>
      <c r="KTP109" s="81"/>
      <c r="KTQ109" s="81"/>
      <c r="KTR109" s="81"/>
      <c r="KTS109" s="81"/>
      <c r="KTT109" s="81"/>
      <c r="KTU109" s="81"/>
      <c r="KTV109" s="81"/>
      <c r="KTW109" s="81"/>
      <c r="KTX109" s="81"/>
      <c r="KTY109" s="81"/>
      <c r="KTZ109" s="81"/>
      <c r="KUA109" s="81"/>
      <c r="KUB109" s="81"/>
      <c r="KUC109" s="81"/>
      <c r="KUD109" s="81"/>
      <c r="KUE109" s="81"/>
      <c r="KUF109" s="81"/>
      <c r="KUG109" s="81"/>
      <c r="KUH109" s="81"/>
      <c r="KUI109" s="81"/>
      <c r="KUJ109" s="81"/>
      <c r="KUK109" s="81"/>
      <c r="KUL109" s="81"/>
      <c r="KUM109" s="81"/>
      <c r="KUN109" s="81"/>
      <c r="KUO109" s="81"/>
      <c r="KUP109" s="81"/>
      <c r="KUQ109" s="81"/>
      <c r="KUR109" s="81"/>
      <c r="KUS109" s="81"/>
      <c r="KUT109" s="81"/>
      <c r="KUU109" s="81"/>
      <c r="KUV109" s="81"/>
      <c r="KUW109" s="81"/>
      <c r="KUX109" s="81"/>
      <c r="KUY109" s="81"/>
      <c r="KUZ109" s="81"/>
      <c r="KVA109" s="81"/>
      <c r="KVB109" s="81"/>
      <c r="KVC109" s="81"/>
      <c r="KVD109" s="81"/>
      <c r="KVE109" s="81"/>
      <c r="KVF109" s="81"/>
      <c r="KVG109" s="81"/>
      <c r="KVH109" s="81"/>
      <c r="KVI109" s="81"/>
      <c r="KVJ109" s="81"/>
      <c r="KVK109" s="81"/>
      <c r="KVL109" s="81"/>
      <c r="KVM109" s="81"/>
      <c r="KVN109" s="81"/>
      <c r="KVO109" s="81"/>
      <c r="KVP109" s="81"/>
      <c r="KVQ109" s="81"/>
      <c r="KVR109" s="81"/>
      <c r="KVS109" s="81"/>
      <c r="KVT109" s="81"/>
      <c r="KVU109" s="81"/>
      <c r="KVV109" s="81"/>
      <c r="KVW109" s="81"/>
      <c r="KVX109" s="81"/>
      <c r="KVY109" s="81"/>
      <c r="KVZ109" s="81"/>
      <c r="KWA109" s="81"/>
      <c r="KWB109" s="81"/>
      <c r="KWC109" s="81"/>
      <c r="KWD109" s="81"/>
      <c r="KWE109" s="81"/>
      <c r="KWF109" s="81"/>
      <c r="KWG109" s="81"/>
      <c r="KWH109" s="81"/>
      <c r="KWI109" s="81"/>
      <c r="KWJ109" s="81"/>
      <c r="KWK109" s="81"/>
      <c r="KWL109" s="81"/>
      <c r="KWM109" s="81"/>
      <c r="KWN109" s="81"/>
      <c r="KWO109" s="81"/>
      <c r="KWP109" s="81"/>
      <c r="KWQ109" s="81"/>
      <c r="KWR109" s="81"/>
      <c r="KWS109" s="81"/>
      <c r="KWT109" s="81"/>
      <c r="KWU109" s="81"/>
      <c r="KWV109" s="81"/>
      <c r="KWW109" s="81"/>
      <c r="KWX109" s="81"/>
      <c r="KWY109" s="81"/>
      <c r="KWZ109" s="81"/>
      <c r="KXA109" s="81"/>
      <c r="KXB109" s="81"/>
      <c r="KXC109" s="81"/>
      <c r="KXD109" s="81"/>
      <c r="KXE109" s="81"/>
      <c r="KXF109" s="81"/>
      <c r="KXG109" s="81"/>
      <c r="KXH109" s="81"/>
      <c r="KXI109" s="81"/>
      <c r="KXJ109" s="81"/>
      <c r="KXK109" s="81"/>
      <c r="KXL109" s="81"/>
      <c r="KXM109" s="81"/>
      <c r="KXN109" s="81"/>
      <c r="KXO109" s="81"/>
      <c r="KXP109" s="81"/>
      <c r="KXQ109" s="81"/>
      <c r="KXR109" s="81"/>
      <c r="KXS109" s="81"/>
      <c r="KXT109" s="81"/>
      <c r="KXU109" s="81"/>
      <c r="KXV109" s="81"/>
      <c r="KXW109" s="81"/>
      <c r="KXX109" s="81"/>
      <c r="KXY109" s="81"/>
      <c r="KXZ109" s="81"/>
      <c r="KYA109" s="81"/>
      <c r="KYB109" s="81"/>
      <c r="KYC109" s="81"/>
      <c r="KYD109" s="81"/>
      <c r="KYE109" s="81"/>
      <c r="KYF109" s="81"/>
      <c r="KYG109" s="81"/>
      <c r="KYH109" s="81"/>
      <c r="KYI109" s="81"/>
      <c r="KYJ109" s="81"/>
      <c r="KYK109" s="81"/>
      <c r="KYL109" s="81"/>
      <c r="KYM109" s="81"/>
      <c r="KYN109" s="81"/>
      <c r="KYO109" s="81"/>
      <c r="KYP109" s="81"/>
      <c r="KYQ109" s="81"/>
      <c r="KYR109" s="81"/>
      <c r="KYS109" s="81"/>
      <c r="KYT109" s="81"/>
      <c r="KYU109" s="81"/>
      <c r="KYV109" s="81"/>
      <c r="KYW109" s="81"/>
      <c r="KYX109" s="81"/>
      <c r="KYY109" s="81"/>
      <c r="KYZ109" s="81"/>
      <c r="KZA109" s="81"/>
      <c r="KZB109" s="81"/>
      <c r="KZC109" s="81"/>
      <c r="KZD109" s="81"/>
      <c r="KZE109" s="81"/>
      <c r="KZF109" s="81"/>
      <c r="KZG109" s="81"/>
      <c r="KZH109" s="81"/>
      <c r="KZI109" s="81"/>
      <c r="KZJ109" s="81"/>
      <c r="KZK109" s="81"/>
      <c r="KZL109" s="81"/>
      <c r="KZM109" s="81"/>
      <c r="KZN109" s="81"/>
      <c r="KZO109" s="81"/>
      <c r="KZP109" s="81"/>
      <c r="KZQ109" s="81"/>
      <c r="KZR109" s="81"/>
      <c r="KZS109" s="81"/>
      <c r="KZT109" s="81"/>
      <c r="KZU109" s="81"/>
      <c r="KZV109" s="81"/>
      <c r="KZW109" s="81"/>
      <c r="KZX109" s="81"/>
      <c r="KZY109" s="81"/>
      <c r="KZZ109" s="81"/>
      <c r="LAA109" s="81"/>
      <c r="LAB109" s="81"/>
      <c r="LAC109" s="81"/>
      <c r="LAD109" s="81"/>
      <c r="LAE109" s="81"/>
      <c r="LAF109" s="81"/>
      <c r="LAG109" s="81"/>
      <c r="LAH109" s="81"/>
      <c r="LAI109" s="81"/>
      <c r="LAJ109" s="81"/>
      <c r="LAK109" s="81"/>
      <c r="LAL109" s="81"/>
      <c r="LAM109" s="81"/>
      <c r="LAN109" s="81"/>
      <c r="LAO109" s="81"/>
      <c r="LAP109" s="81"/>
      <c r="LAQ109" s="81"/>
      <c r="LAR109" s="81"/>
      <c r="LAS109" s="81"/>
      <c r="LAT109" s="81"/>
      <c r="LAU109" s="81"/>
      <c r="LAV109" s="81"/>
      <c r="LAW109" s="81"/>
      <c r="LAX109" s="81"/>
      <c r="LAY109" s="81"/>
      <c r="LAZ109" s="81"/>
      <c r="LBA109" s="81"/>
      <c r="LBB109" s="81"/>
      <c r="LBC109" s="81"/>
      <c r="LBD109" s="81"/>
      <c r="LBE109" s="81"/>
      <c r="LBF109" s="81"/>
      <c r="LBG109" s="81"/>
      <c r="LBH109" s="81"/>
      <c r="LBI109" s="81"/>
      <c r="LBJ109" s="81"/>
      <c r="LBK109" s="81"/>
      <c r="LBL109" s="81"/>
      <c r="LBM109" s="81"/>
      <c r="LBN109" s="81"/>
      <c r="LBO109" s="81"/>
      <c r="LBP109" s="81"/>
      <c r="LBQ109" s="81"/>
      <c r="LBR109" s="81"/>
      <c r="LBS109" s="81"/>
      <c r="LBT109" s="81"/>
      <c r="LBU109" s="81"/>
      <c r="LBV109" s="81"/>
      <c r="LBW109" s="81"/>
      <c r="LBX109" s="81"/>
      <c r="LBY109" s="81"/>
      <c r="LBZ109" s="81"/>
      <c r="LCA109" s="81"/>
      <c r="LCB109" s="81"/>
      <c r="LCC109" s="81"/>
      <c r="LCD109" s="81"/>
      <c r="LCE109" s="81"/>
      <c r="LCF109" s="81"/>
      <c r="LCG109" s="81"/>
      <c r="LCH109" s="81"/>
      <c r="LCI109" s="81"/>
      <c r="LCJ109" s="81"/>
      <c r="LCK109" s="81"/>
      <c r="LCL109" s="81"/>
      <c r="LCM109" s="81"/>
      <c r="LCN109" s="81"/>
      <c r="LCO109" s="81"/>
      <c r="LCP109" s="81"/>
      <c r="LCQ109" s="81"/>
      <c r="LCR109" s="81"/>
      <c r="LCS109" s="81"/>
      <c r="LCT109" s="81"/>
      <c r="LCU109" s="81"/>
      <c r="LCV109" s="81"/>
      <c r="LCW109" s="81"/>
      <c r="LCX109" s="81"/>
      <c r="LCY109" s="81"/>
      <c r="LCZ109" s="81"/>
      <c r="LDA109" s="81"/>
      <c r="LDB109" s="81"/>
      <c r="LDC109" s="81"/>
      <c r="LDD109" s="81"/>
      <c r="LDE109" s="81"/>
      <c r="LDF109" s="81"/>
      <c r="LDG109" s="81"/>
      <c r="LDH109" s="81"/>
      <c r="LDI109" s="81"/>
      <c r="LDJ109" s="81"/>
      <c r="LDK109" s="81"/>
      <c r="LDL109" s="81"/>
      <c r="LDM109" s="81"/>
      <c r="LDN109" s="81"/>
      <c r="LDO109" s="81"/>
      <c r="LDP109" s="81"/>
      <c r="LDQ109" s="81"/>
      <c r="LDR109" s="81"/>
      <c r="LDS109" s="81"/>
      <c r="LDT109" s="81"/>
      <c r="LDU109" s="81"/>
      <c r="LDV109" s="81"/>
      <c r="LDW109" s="81"/>
      <c r="LDX109" s="81"/>
      <c r="LDY109" s="81"/>
      <c r="LDZ109" s="81"/>
      <c r="LEA109" s="81"/>
      <c r="LEB109" s="81"/>
      <c r="LEC109" s="81"/>
      <c r="LED109" s="81"/>
      <c r="LEE109" s="81"/>
      <c r="LEF109" s="81"/>
      <c r="LEG109" s="81"/>
      <c r="LEH109" s="81"/>
      <c r="LEI109" s="81"/>
      <c r="LEJ109" s="81"/>
      <c r="LEK109" s="81"/>
      <c r="LEL109" s="81"/>
      <c r="LEM109" s="81"/>
      <c r="LEN109" s="81"/>
      <c r="LEO109" s="81"/>
      <c r="LEP109" s="81"/>
      <c r="LEQ109" s="81"/>
      <c r="LER109" s="81"/>
      <c r="LES109" s="81"/>
      <c r="LET109" s="81"/>
      <c r="LEU109" s="81"/>
      <c r="LEV109" s="81"/>
      <c r="LEW109" s="81"/>
      <c r="LEX109" s="81"/>
      <c r="LEY109" s="81"/>
      <c r="LEZ109" s="81"/>
      <c r="LFA109" s="81"/>
      <c r="LFB109" s="81"/>
      <c r="LFC109" s="81"/>
      <c r="LFD109" s="81"/>
      <c r="LFE109" s="81"/>
      <c r="LFF109" s="81"/>
      <c r="LFG109" s="81"/>
      <c r="LFH109" s="81"/>
      <c r="LFI109" s="81"/>
      <c r="LFJ109" s="81"/>
      <c r="LFK109" s="81"/>
      <c r="LFL109" s="81"/>
      <c r="LFM109" s="81"/>
      <c r="LFN109" s="81"/>
      <c r="LFO109" s="81"/>
      <c r="LFP109" s="81"/>
      <c r="LFQ109" s="81"/>
      <c r="LFR109" s="81"/>
      <c r="LFS109" s="81"/>
      <c r="LFT109" s="81"/>
      <c r="LFU109" s="81"/>
      <c r="LFV109" s="81"/>
      <c r="LFW109" s="81"/>
      <c r="LFX109" s="81"/>
      <c r="LFY109" s="81"/>
      <c r="LFZ109" s="81"/>
      <c r="LGA109" s="81"/>
      <c r="LGB109" s="81"/>
      <c r="LGC109" s="81"/>
      <c r="LGD109" s="81"/>
      <c r="LGE109" s="81"/>
      <c r="LGF109" s="81"/>
      <c r="LGG109" s="81"/>
      <c r="LGH109" s="81"/>
      <c r="LGI109" s="81"/>
      <c r="LGJ109" s="81"/>
      <c r="LGK109" s="81"/>
      <c r="LGL109" s="81"/>
      <c r="LGM109" s="81"/>
      <c r="LGN109" s="81"/>
      <c r="LGO109" s="81"/>
      <c r="LGP109" s="81"/>
      <c r="LGQ109" s="81"/>
      <c r="LGR109" s="81"/>
      <c r="LGS109" s="81"/>
      <c r="LGT109" s="81"/>
      <c r="LGU109" s="81"/>
      <c r="LGV109" s="81"/>
      <c r="LGW109" s="81"/>
      <c r="LGX109" s="81"/>
      <c r="LGY109" s="81"/>
      <c r="LGZ109" s="81"/>
      <c r="LHA109" s="81"/>
      <c r="LHB109" s="81"/>
      <c r="LHC109" s="81"/>
      <c r="LHD109" s="81"/>
      <c r="LHE109" s="81"/>
      <c r="LHF109" s="81"/>
      <c r="LHG109" s="81"/>
      <c r="LHH109" s="81"/>
      <c r="LHI109" s="81"/>
      <c r="LHJ109" s="81"/>
      <c r="LHK109" s="81"/>
      <c r="LHL109" s="81"/>
      <c r="LHM109" s="81"/>
      <c r="LHN109" s="81"/>
      <c r="LHO109" s="81"/>
      <c r="LHP109" s="81"/>
      <c r="LHQ109" s="81"/>
      <c r="LHR109" s="81"/>
      <c r="LHS109" s="81"/>
      <c r="LHT109" s="81"/>
      <c r="LHU109" s="81"/>
      <c r="LHV109" s="81"/>
      <c r="LHW109" s="81"/>
      <c r="LHX109" s="81"/>
      <c r="LHY109" s="81"/>
      <c r="LHZ109" s="81"/>
      <c r="LIA109" s="81"/>
      <c r="LIB109" s="81"/>
      <c r="LIC109" s="81"/>
      <c r="LID109" s="81"/>
      <c r="LIE109" s="81"/>
      <c r="LIF109" s="81"/>
      <c r="LIG109" s="81"/>
      <c r="LIH109" s="81"/>
      <c r="LII109" s="81"/>
      <c r="LIJ109" s="81"/>
      <c r="LIK109" s="81"/>
      <c r="LIL109" s="81"/>
      <c r="LIM109" s="81"/>
      <c r="LIN109" s="81"/>
      <c r="LIO109" s="81"/>
      <c r="LIP109" s="81"/>
      <c r="LIQ109" s="81"/>
      <c r="LIR109" s="81"/>
      <c r="LIS109" s="81"/>
      <c r="LIT109" s="81"/>
      <c r="LIU109" s="81"/>
      <c r="LIV109" s="81"/>
      <c r="LIW109" s="81"/>
      <c r="LIX109" s="81"/>
      <c r="LIY109" s="81"/>
      <c r="LIZ109" s="81"/>
      <c r="LJA109" s="81"/>
      <c r="LJB109" s="81"/>
      <c r="LJC109" s="81"/>
      <c r="LJD109" s="81"/>
      <c r="LJE109" s="81"/>
      <c r="LJF109" s="81"/>
      <c r="LJG109" s="81"/>
      <c r="LJH109" s="81"/>
      <c r="LJI109" s="81"/>
      <c r="LJJ109" s="81"/>
      <c r="LJK109" s="81"/>
      <c r="LJL109" s="81"/>
      <c r="LJM109" s="81"/>
      <c r="LJN109" s="81"/>
      <c r="LJO109" s="81"/>
      <c r="LJP109" s="81"/>
      <c r="LJQ109" s="81"/>
      <c r="LJR109" s="81"/>
      <c r="LJS109" s="81"/>
      <c r="LJT109" s="81"/>
      <c r="LJU109" s="81"/>
      <c r="LJV109" s="81"/>
      <c r="LJW109" s="81"/>
      <c r="LJX109" s="81"/>
      <c r="LJY109" s="81"/>
      <c r="LJZ109" s="81"/>
      <c r="LKA109" s="81"/>
      <c r="LKB109" s="81"/>
      <c r="LKC109" s="81"/>
      <c r="LKD109" s="81"/>
      <c r="LKE109" s="81"/>
      <c r="LKF109" s="81"/>
      <c r="LKG109" s="81"/>
      <c r="LKH109" s="81"/>
      <c r="LKI109" s="81"/>
      <c r="LKJ109" s="81"/>
      <c r="LKK109" s="81"/>
      <c r="LKL109" s="81"/>
      <c r="LKM109" s="81"/>
      <c r="LKN109" s="81"/>
      <c r="LKO109" s="81"/>
      <c r="LKP109" s="81"/>
      <c r="LKQ109" s="81"/>
      <c r="LKR109" s="81"/>
      <c r="LKS109" s="81"/>
      <c r="LKT109" s="81"/>
      <c r="LKU109" s="81"/>
      <c r="LKV109" s="81"/>
      <c r="LKW109" s="81"/>
      <c r="LKX109" s="81"/>
      <c r="LKY109" s="81"/>
      <c r="LKZ109" s="81"/>
      <c r="LLA109" s="81"/>
      <c r="LLB109" s="81"/>
      <c r="LLC109" s="81"/>
      <c r="LLD109" s="81"/>
      <c r="LLE109" s="81"/>
      <c r="LLF109" s="81"/>
      <c r="LLG109" s="81"/>
      <c r="LLH109" s="81"/>
      <c r="LLI109" s="81"/>
      <c r="LLJ109" s="81"/>
      <c r="LLK109" s="81"/>
      <c r="LLL109" s="81"/>
      <c r="LLM109" s="81"/>
      <c r="LLN109" s="81"/>
      <c r="LLO109" s="81"/>
      <c r="LLP109" s="81"/>
      <c r="LLQ109" s="81"/>
      <c r="LLR109" s="81"/>
      <c r="LLS109" s="81"/>
      <c r="LLT109" s="81"/>
      <c r="LLU109" s="81"/>
      <c r="LLV109" s="81"/>
      <c r="LLW109" s="81"/>
      <c r="LLX109" s="81"/>
      <c r="LLY109" s="81"/>
      <c r="LLZ109" s="81"/>
      <c r="LMA109" s="81"/>
      <c r="LMB109" s="81"/>
      <c r="LMC109" s="81"/>
      <c r="LMD109" s="81"/>
      <c r="LME109" s="81"/>
      <c r="LMF109" s="81"/>
      <c r="LMG109" s="81"/>
      <c r="LMH109" s="81"/>
      <c r="LMI109" s="81"/>
      <c r="LMJ109" s="81"/>
      <c r="LMK109" s="81"/>
      <c r="LML109" s="81"/>
      <c r="LMM109" s="81"/>
      <c r="LMN109" s="81"/>
      <c r="LMO109" s="81"/>
      <c r="LMP109" s="81"/>
      <c r="LMQ109" s="81"/>
      <c r="LMR109" s="81"/>
      <c r="LMS109" s="81"/>
      <c r="LMT109" s="81"/>
      <c r="LMU109" s="81"/>
      <c r="LMV109" s="81"/>
      <c r="LMW109" s="81"/>
      <c r="LMX109" s="81"/>
      <c r="LMY109" s="81"/>
      <c r="LMZ109" s="81"/>
      <c r="LNA109" s="81"/>
      <c r="LNB109" s="81"/>
      <c r="LNC109" s="81"/>
      <c r="LND109" s="81"/>
      <c r="LNE109" s="81"/>
      <c r="LNF109" s="81"/>
      <c r="LNG109" s="81"/>
      <c r="LNH109" s="81"/>
      <c r="LNI109" s="81"/>
      <c r="LNJ109" s="81"/>
      <c r="LNK109" s="81"/>
      <c r="LNL109" s="81"/>
      <c r="LNM109" s="81"/>
      <c r="LNN109" s="81"/>
      <c r="LNO109" s="81"/>
      <c r="LNP109" s="81"/>
      <c r="LNQ109" s="81"/>
      <c r="LNR109" s="81"/>
      <c r="LNS109" s="81"/>
      <c r="LNT109" s="81"/>
      <c r="LNU109" s="81"/>
      <c r="LNV109" s="81"/>
      <c r="LNW109" s="81"/>
      <c r="LNX109" s="81"/>
      <c r="LNY109" s="81"/>
      <c r="LNZ109" s="81"/>
      <c r="LOA109" s="81"/>
      <c r="LOB109" s="81"/>
      <c r="LOC109" s="81"/>
      <c r="LOD109" s="81"/>
      <c r="LOE109" s="81"/>
      <c r="LOF109" s="81"/>
      <c r="LOG109" s="81"/>
      <c r="LOH109" s="81"/>
      <c r="LOI109" s="81"/>
      <c r="LOJ109" s="81"/>
      <c r="LOK109" s="81"/>
      <c r="LOL109" s="81"/>
      <c r="LOM109" s="81"/>
      <c r="LON109" s="81"/>
      <c r="LOO109" s="81"/>
      <c r="LOP109" s="81"/>
      <c r="LOQ109" s="81"/>
      <c r="LOR109" s="81"/>
      <c r="LOS109" s="81"/>
      <c r="LOT109" s="81"/>
      <c r="LOU109" s="81"/>
      <c r="LOV109" s="81"/>
      <c r="LOW109" s="81"/>
      <c r="LOX109" s="81"/>
      <c r="LOY109" s="81"/>
      <c r="LOZ109" s="81"/>
      <c r="LPA109" s="81"/>
      <c r="LPB109" s="81"/>
      <c r="LPC109" s="81"/>
      <c r="LPD109" s="81"/>
      <c r="LPE109" s="81"/>
      <c r="LPF109" s="81"/>
      <c r="LPG109" s="81"/>
      <c r="LPH109" s="81"/>
      <c r="LPI109" s="81"/>
      <c r="LPJ109" s="81"/>
      <c r="LPK109" s="81"/>
      <c r="LPL109" s="81"/>
      <c r="LPM109" s="81"/>
      <c r="LPN109" s="81"/>
      <c r="LPO109" s="81"/>
      <c r="LPP109" s="81"/>
      <c r="LPQ109" s="81"/>
      <c r="LPR109" s="81"/>
      <c r="LPS109" s="81"/>
      <c r="LPT109" s="81"/>
      <c r="LPU109" s="81"/>
      <c r="LPV109" s="81"/>
      <c r="LPW109" s="81"/>
      <c r="LPX109" s="81"/>
      <c r="LPY109" s="81"/>
      <c r="LPZ109" s="81"/>
      <c r="LQA109" s="81"/>
      <c r="LQB109" s="81"/>
      <c r="LQC109" s="81"/>
      <c r="LQD109" s="81"/>
      <c r="LQE109" s="81"/>
      <c r="LQF109" s="81"/>
      <c r="LQG109" s="81"/>
      <c r="LQH109" s="81"/>
      <c r="LQI109" s="81"/>
      <c r="LQJ109" s="81"/>
      <c r="LQK109" s="81"/>
      <c r="LQL109" s="81"/>
      <c r="LQM109" s="81"/>
      <c r="LQN109" s="81"/>
      <c r="LQO109" s="81"/>
      <c r="LQP109" s="81"/>
      <c r="LQQ109" s="81"/>
      <c r="LQR109" s="81"/>
      <c r="LQS109" s="81"/>
      <c r="LQT109" s="81"/>
      <c r="LQU109" s="81"/>
      <c r="LQV109" s="81"/>
      <c r="LQW109" s="81"/>
      <c r="LQX109" s="81"/>
      <c r="LQY109" s="81"/>
      <c r="LQZ109" s="81"/>
      <c r="LRA109" s="81"/>
      <c r="LRB109" s="81"/>
      <c r="LRC109" s="81"/>
      <c r="LRD109" s="81"/>
      <c r="LRE109" s="81"/>
      <c r="LRF109" s="81"/>
      <c r="LRG109" s="81"/>
      <c r="LRH109" s="81"/>
      <c r="LRI109" s="81"/>
      <c r="LRJ109" s="81"/>
      <c r="LRK109" s="81"/>
      <c r="LRL109" s="81"/>
      <c r="LRM109" s="81"/>
      <c r="LRN109" s="81"/>
      <c r="LRO109" s="81"/>
      <c r="LRP109" s="81"/>
      <c r="LRQ109" s="81"/>
      <c r="LRR109" s="81"/>
      <c r="LRS109" s="81"/>
      <c r="LRT109" s="81"/>
      <c r="LRU109" s="81"/>
      <c r="LRV109" s="81"/>
      <c r="LRW109" s="81"/>
      <c r="LRX109" s="81"/>
      <c r="LRY109" s="81"/>
      <c r="LRZ109" s="81"/>
      <c r="LSA109" s="81"/>
      <c r="LSB109" s="81"/>
      <c r="LSC109" s="81"/>
      <c r="LSD109" s="81"/>
      <c r="LSE109" s="81"/>
      <c r="LSF109" s="81"/>
      <c r="LSG109" s="81"/>
      <c r="LSH109" s="81"/>
      <c r="LSI109" s="81"/>
      <c r="LSJ109" s="81"/>
      <c r="LSK109" s="81"/>
      <c r="LSL109" s="81"/>
      <c r="LSM109" s="81"/>
      <c r="LSN109" s="81"/>
      <c r="LSO109" s="81"/>
      <c r="LSP109" s="81"/>
      <c r="LSQ109" s="81"/>
      <c r="LSR109" s="81"/>
      <c r="LSS109" s="81"/>
      <c r="LST109" s="81"/>
      <c r="LSU109" s="81"/>
      <c r="LSV109" s="81"/>
      <c r="LSW109" s="81"/>
      <c r="LSX109" s="81"/>
      <c r="LSY109" s="81"/>
      <c r="LSZ109" s="81"/>
      <c r="LTA109" s="81"/>
      <c r="LTB109" s="81"/>
      <c r="LTC109" s="81"/>
      <c r="LTD109" s="81"/>
      <c r="LTE109" s="81"/>
      <c r="LTF109" s="81"/>
      <c r="LTG109" s="81"/>
      <c r="LTH109" s="81"/>
      <c r="LTI109" s="81"/>
      <c r="LTJ109" s="81"/>
      <c r="LTK109" s="81"/>
      <c r="LTL109" s="81"/>
      <c r="LTM109" s="81"/>
      <c r="LTN109" s="81"/>
      <c r="LTO109" s="81"/>
      <c r="LTP109" s="81"/>
      <c r="LTQ109" s="81"/>
      <c r="LTR109" s="81"/>
      <c r="LTS109" s="81"/>
      <c r="LTT109" s="81"/>
      <c r="LTU109" s="81"/>
      <c r="LTV109" s="81"/>
      <c r="LTW109" s="81"/>
      <c r="LTX109" s="81"/>
      <c r="LTY109" s="81"/>
      <c r="LTZ109" s="81"/>
      <c r="LUA109" s="81"/>
      <c r="LUB109" s="81"/>
      <c r="LUC109" s="81"/>
      <c r="LUD109" s="81"/>
      <c r="LUE109" s="81"/>
      <c r="LUF109" s="81"/>
      <c r="LUG109" s="81"/>
      <c r="LUH109" s="81"/>
      <c r="LUI109" s="81"/>
      <c r="LUJ109" s="81"/>
      <c r="LUK109" s="81"/>
      <c r="LUL109" s="81"/>
      <c r="LUM109" s="81"/>
      <c r="LUN109" s="81"/>
      <c r="LUO109" s="81"/>
      <c r="LUP109" s="81"/>
      <c r="LUQ109" s="81"/>
      <c r="LUR109" s="81"/>
      <c r="LUS109" s="81"/>
      <c r="LUT109" s="81"/>
      <c r="LUU109" s="81"/>
      <c r="LUV109" s="81"/>
      <c r="LUW109" s="81"/>
      <c r="LUX109" s="81"/>
      <c r="LUY109" s="81"/>
      <c r="LUZ109" s="81"/>
      <c r="LVA109" s="81"/>
      <c r="LVB109" s="81"/>
      <c r="LVC109" s="81"/>
      <c r="LVD109" s="81"/>
      <c r="LVE109" s="81"/>
      <c r="LVF109" s="81"/>
      <c r="LVG109" s="81"/>
      <c r="LVH109" s="81"/>
      <c r="LVI109" s="81"/>
      <c r="LVJ109" s="81"/>
      <c r="LVK109" s="81"/>
      <c r="LVL109" s="81"/>
      <c r="LVM109" s="81"/>
      <c r="LVN109" s="81"/>
      <c r="LVO109" s="81"/>
      <c r="LVP109" s="81"/>
      <c r="LVQ109" s="81"/>
      <c r="LVR109" s="81"/>
      <c r="LVS109" s="81"/>
      <c r="LVT109" s="81"/>
      <c r="LVU109" s="81"/>
      <c r="LVV109" s="81"/>
      <c r="LVW109" s="81"/>
      <c r="LVX109" s="81"/>
      <c r="LVY109" s="81"/>
      <c r="LVZ109" s="81"/>
      <c r="LWA109" s="81"/>
      <c r="LWB109" s="81"/>
      <c r="LWC109" s="81"/>
      <c r="LWD109" s="81"/>
      <c r="LWE109" s="81"/>
      <c r="LWF109" s="81"/>
      <c r="LWG109" s="81"/>
      <c r="LWH109" s="81"/>
      <c r="LWI109" s="81"/>
      <c r="LWJ109" s="81"/>
      <c r="LWK109" s="81"/>
      <c r="LWL109" s="81"/>
      <c r="LWM109" s="81"/>
      <c r="LWN109" s="81"/>
      <c r="LWO109" s="81"/>
      <c r="LWP109" s="81"/>
      <c r="LWQ109" s="81"/>
      <c r="LWR109" s="81"/>
      <c r="LWS109" s="81"/>
      <c r="LWT109" s="81"/>
      <c r="LWU109" s="81"/>
      <c r="LWV109" s="81"/>
      <c r="LWW109" s="81"/>
      <c r="LWX109" s="81"/>
      <c r="LWY109" s="81"/>
      <c r="LWZ109" s="81"/>
      <c r="LXA109" s="81"/>
      <c r="LXB109" s="81"/>
      <c r="LXC109" s="81"/>
      <c r="LXD109" s="81"/>
      <c r="LXE109" s="81"/>
      <c r="LXF109" s="81"/>
      <c r="LXG109" s="81"/>
      <c r="LXH109" s="81"/>
      <c r="LXI109" s="81"/>
      <c r="LXJ109" s="81"/>
      <c r="LXK109" s="81"/>
      <c r="LXL109" s="81"/>
      <c r="LXM109" s="81"/>
      <c r="LXN109" s="81"/>
      <c r="LXO109" s="81"/>
      <c r="LXP109" s="81"/>
      <c r="LXQ109" s="81"/>
      <c r="LXR109" s="81"/>
      <c r="LXS109" s="81"/>
      <c r="LXT109" s="81"/>
      <c r="LXU109" s="81"/>
      <c r="LXV109" s="81"/>
      <c r="LXW109" s="81"/>
      <c r="LXX109" s="81"/>
      <c r="LXY109" s="81"/>
      <c r="LXZ109" s="81"/>
      <c r="LYA109" s="81"/>
      <c r="LYB109" s="81"/>
      <c r="LYC109" s="81"/>
      <c r="LYD109" s="81"/>
      <c r="LYE109" s="81"/>
      <c r="LYF109" s="81"/>
      <c r="LYG109" s="81"/>
      <c r="LYH109" s="81"/>
      <c r="LYI109" s="81"/>
      <c r="LYJ109" s="81"/>
      <c r="LYK109" s="81"/>
      <c r="LYL109" s="81"/>
      <c r="LYM109" s="81"/>
      <c r="LYN109" s="81"/>
      <c r="LYO109" s="81"/>
      <c r="LYP109" s="81"/>
      <c r="LYQ109" s="81"/>
      <c r="LYR109" s="81"/>
      <c r="LYS109" s="81"/>
      <c r="LYT109" s="81"/>
      <c r="LYU109" s="81"/>
      <c r="LYV109" s="81"/>
      <c r="LYW109" s="81"/>
      <c r="LYX109" s="81"/>
      <c r="LYY109" s="81"/>
      <c r="LYZ109" s="81"/>
      <c r="LZA109" s="81"/>
      <c r="LZB109" s="81"/>
      <c r="LZC109" s="81"/>
      <c r="LZD109" s="81"/>
      <c r="LZE109" s="81"/>
      <c r="LZF109" s="81"/>
      <c r="LZG109" s="81"/>
      <c r="LZH109" s="81"/>
      <c r="LZI109" s="81"/>
      <c r="LZJ109" s="81"/>
      <c r="LZK109" s="81"/>
      <c r="LZL109" s="81"/>
      <c r="LZM109" s="81"/>
      <c r="LZN109" s="81"/>
      <c r="LZO109" s="81"/>
      <c r="LZP109" s="81"/>
      <c r="LZQ109" s="81"/>
      <c r="LZR109" s="81"/>
      <c r="LZS109" s="81"/>
      <c r="LZT109" s="81"/>
      <c r="LZU109" s="81"/>
      <c r="LZV109" s="81"/>
      <c r="LZW109" s="81"/>
      <c r="LZX109" s="81"/>
      <c r="LZY109" s="81"/>
      <c r="LZZ109" s="81"/>
      <c r="MAA109" s="81"/>
      <c r="MAB109" s="81"/>
      <c r="MAC109" s="81"/>
      <c r="MAD109" s="81"/>
      <c r="MAE109" s="81"/>
      <c r="MAF109" s="81"/>
      <c r="MAG109" s="81"/>
      <c r="MAH109" s="81"/>
      <c r="MAI109" s="81"/>
      <c r="MAJ109" s="81"/>
      <c r="MAK109" s="81"/>
      <c r="MAL109" s="81"/>
      <c r="MAM109" s="81"/>
      <c r="MAN109" s="81"/>
      <c r="MAO109" s="81"/>
      <c r="MAP109" s="81"/>
      <c r="MAQ109" s="81"/>
      <c r="MAR109" s="81"/>
      <c r="MAS109" s="81"/>
      <c r="MAT109" s="81"/>
      <c r="MAU109" s="81"/>
      <c r="MAV109" s="81"/>
      <c r="MAW109" s="81"/>
      <c r="MAX109" s="81"/>
      <c r="MAY109" s="81"/>
      <c r="MAZ109" s="81"/>
      <c r="MBA109" s="81"/>
      <c r="MBB109" s="81"/>
      <c r="MBC109" s="81"/>
      <c r="MBD109" s="81"/>
      <c r="MBE109" s="81"/>
      <c r="MBF109" s="81"/>
      <c r="MBG109" s="81"/>
      <c r="MBH109" s="81"/>
      <c r="MBI109" s="81"/>
      <c r="MBJ109" s="81"/>
      <c r="MBK109" s="81"/>
      <c r="MBL109" s="81"/>
      <c r="MBM109" s="81"/>
      <c r="MBN109" s="81"/>
      <c r="MBO109" s="81"/>
      <c r="MBP109" s="81"/>
      <c r="MBQ109" s="81"/>
      <c r="MBR109" s="81"/>
      <c r="MBS109" s="81"/>
      <c r="MBT109" s="81"/>
      <c r="MBU109" s="81"/>
      <c r="MBV109" s="81"/>
      <c r="MBW109" s="81"/>
      <c r="MBX109" s="81"/>
      <c r="MBY109" s="81"/>
      <c r="MBZ109" s="81"/>
      <c r="MCA109" s="81"/>
      <c r="MCB109" s="81"/>
      <c r="MCC109" s="81"/>
      <c r="MCD109" s="81"/>
      <c r="MCE109" s="81"/>
      <c r="MCF109" s="81"/>
      <c r="MCG109" s="81"/>
      <c r="MCH109" s="81"/>
      <c r="MCI109" s="81"/>
      <c r="MCJ109" s="81"/>
      <c r="MCK109" s="81"/>
      <c r="MCL109" s="81"/>
      <c r="MCM109" s="81"/>
      <c r="MCN109" s="81"/>
      <c r="MCO109" s="81"/>
      <c r="MCP109" s="81"/>
      <c r="MCQ109" s="81"/>
      <c r="MCR109" s="81"/>
      <c r="MCS109" s="81"/>
      <c r="MCT109" s="81"/>
      <c r="MCU109" s="81"/>
      <c r="MCV109" s="81"/>
      <c r="MCW109" s="81"/>
      <c r="MCX109" s="81"/>
      <c r="MCY109" s="81"/>
      <c r="MCZ109" s="81"/>
      <c r="MDA109" s="81"/>
      <c r="MDB109" s="81"/>
      <c r="MDC109" s="81"/>
      <c r="MDD109" s="81"/>
      <c r="MDE109" s="81"/>
      <c r="MDF109" s="81"/>
      <c r="MDG109" s="81"/>
      <c r="MDH109" s="81"/>
      <c r="MDI109" s="81"/>
      <c r="MDJ109" s="81"/>
      <c r="MDK109" s="81"/>
      <c r="MDL109" s="81"/>
      <c r="MDM109" s="81"/>
      <c r="MDN109" s="81"/>
      <c r="MDO109" s="81"/>
      <c r="MDP109" s="81"/>
      <c r="MDQ109" s="81"/>
      <c r="MDR109" s="81"/>
      <c r="MDS109" s="81"/>
      <c r="MDT109" s="81"/>
      <c r="MDU109" s="81"/>
      <c r="MDV109" s="81"/>
      <c r="MDW109" s="81"/>
      <c r="MDX109" s="81"/>
      <c r="MDY109" s="81"/>
      <c r="MDZ109" s="81"/>
      <c r="MEA109" s="81"/>
      <c r="MEB109" s="81"/>
      <c r="MEC109" s="81"/>
      <c r="MED109" s="81"/>
      <c r="MEE109" s="81"/>
      <c r="MEF109" s="81"/>
      <c r="MEG109" s="81"/>
      <c r="MEH109" s="81"/>
      <c r="MEI109" s="81"/>
      <c r="MEJ109" s="81"/>
      <c r="MEK109" s="81"/>
      <c r="MEL109" s="81"/>
      <c r="MEM109" s="81"/>
      <c r="MEN109" s="81"/>
      <c r="MEO109" s="81"/>
      <c r="MEP109" s="81"/>
      <c r="MEQ109" s="81"/>
      <c r="MER109" s="81"/>
      <c r="MES109" s="81"/>
      <c r="MET109" s="81"/>
      <c r="MEU109" s="81"/>
      <c r="MEV109" s="81"/>
      <c r="MEW109" s="81"/>
      <c r="MEX109" s="81"/>
      <c r="MEY109" s="81"/>
      <c r="MEZ109" s="81"/>
      <c r="MFA109" s="81"/>
      <c r="MFB109" s="81"/>
      <c r="MFC109" s="81"/>
      <c r="MFD109" s="81"/>
      <c r="MFE109" s="81"/>
      <c r="MFF109" s="81"/>
      <c r="MFG109" s="81"/>
      <c r="MFH109" s="81"/>
      <c r="MFI109" s="81"/>
      <c r="MFJ109" s="81"/>
      <c r="MFK109" s="81"/>
      <c r="MFL109" s="81"/>
      <c r="MFM109" s="81"/>
      <c r="MFN109" s="81"/>
      <c r="MFO109" s="81"/>
      <c r="MFP109" s="81"/>
      <c r="MFQ109" s="81"/>
      <c r="MFR109" s="81"/>
      <c r="MFS109" s="81"/>
      <c r="MFT109" s="81"/>
      <c r="MFU109" s="81"/>
      <c r="MFV109" s="81"/>
      <c r="MFW109" s="81"/>
      <c r="MFX109" s="81"/>
      <c r="MFY109" s="81"/>
      <c r="MFZ109" s="81"/>
      <c r="MGA109" s="81"/>
      <c r="MGB109" s="81"/>
      <c r="MGC109" s="81"/>
      <c r="MGD109" s="81"/>
      <c r="MGE109" s="81"/>
      <c r="MGF109" s="81"/>
      <c r="MGG109" s="81"/>
      <c r="MGH109" s="81"/>
      <c r="MGI109" s="81"/>
      <c r="MGJ109" s="81"/>
      <c r="MGK109" s="81"/>
      <c r="MGL109" s="81"/>
      <c r="MGM109" s="81"/>
      <c r="MGN109" s="81"/>
      <c r="MGO109" s="81"/>
      <c r="MGP109" s="81"/>
      <c r="MGQ109" s="81"/>
      <c r="MGR109" s="81"/>
      <c r="MGS109" s="81"/>
      <c r="MGT109" s="81"/>
      <c r="MGU109" s="81"/>
      <c r="MGV109" s="81"/>
      <c r="MGW109" s="81"/>
      <c r="MGX109" s="81"/>
      <c r="MGY109" s="81"/>
      <c r="MGZ109" s="81"/>
      <c r="MHA109" s="81"/>
      <c r="MHB109" s="81"/>
      <c r="MHC109" s="81"/>
      <c r="MHD109" s="81"/>
      <c r="MHE109" s="81"/>
      <c r="MHF109" s="81"/>
      <c r="MHG109" s="81"/>
      <c r="MHH109" s="81"/>
      <c r="MHI109" s="81"/>
      <c r="MHJ109" s="81"/>
      <c r="MHK109" s="81"/>
      <c r="MHL109" s="81"/>
      <c r="MHM109" s="81"/>
      <c r="MHN109" s="81"/>
      <c r="MHO109" s="81"/>
      <c r="MHP109" s="81"/>
      <c r="MHQ109" s="81"/>
      <c r="MHR109" s="81"/>
      <c r="MHS109" s="81"/>
      <c r="MHT109" s="81"/>
      <c r="MHU109" s="81"/>
      <c r="MHV109" s="81"/>
      <c r="MHW109" s="81"/>
      <c r="MHX109" s="81"/>
      <c r="MHY109" s="81"/>
      <c r="MHZ109" s="81"/>
      <c r="MIA109" s="81"/>
      <c r="MIB109" s="81"/>
      <c r="MIC109" s="81"/>
      <c r="MID109" s="81"/>
      <c r="MIE109" s="81"/>
      <c r="MIF109" s="81"/>
      <c r="MIG109" s="81"/>
      <c r="MIH109" s="81"/>
      <c r="MII109" s="81"/>
      <c r="MIJ109" s="81"/>
      <c r="MIK109" s="81"/>
      <c r="MIL109" s="81"/>
      <c r="MIM109" s="81"/>
      <c r="MIN109" s="81"/>
      <c r="MIO109" s="81"/>
      <c r="MIP109" s="81"/>
      <c r="MIQ109" s="81"/>
      <c r="MIR109" s="81"/>
      <c r="MIS109" s="81"/>
      <c r="MIT109" s="81"/>
      <c r="MIU109" s="81"/>
      <c r="MIV109" s="81"/>
      <c r="MIW109" s="81"/>
      <c r="MIX109" s="81"/>
      <c r="MIY109" s="81"/>
      <c r="MIZ109" s="81"/>
      <c r="MJA109" s="81"/>
      <c r="MJB109" s="81"/>
      <c r="MJC109" s="81"/>
      <c r="MJD109" s="81"/>
      <c r="MJE109" s="81"/>
      <c r="MJF109" s="81"/>
      <c r="MJG109" s="81"/>
      <c r="MJH109" s="81"/>
      <c r="MJI109" s="81"/>
      <c r="MJJ109" s="81"/>
      <c r="MJK109" s="81"/>
      <c r="MJL109" s="81"/>
      <c r="MJM109" s="81"/>
      <c r="MJN109" s="81"/>
      <c r="MJO109" s="81"/>
      <c r="MJP109" s="81"/>
      <c r="MJQ109" s="81"/>
      <c r="MJR109" s="81"/>
      <c r="MJS109" s="81"/>
      <c r="MJT109" s="81"/>
      <c r="MJU109" s="81"/>
      <c r="MJV109" s="81"/>
      <c r="MJW109" s="81"/>
      <c r="MJX109" s="81"/>
      <c r="MJY109" s="81"/>
      <c r="MJZ109" s="81"/>
      <c r="MKA109" s="81"/>
      <c r="MKB109" s="81"/>
      <c r="MKC109" s="81"/>
      <c r="MKD109" s="81"/>
      <c r="MKE109" s="81"/>
      <c r="MKF109" s="81"/>
      <c r="MKG109" s="81"/>
      <c r="MKH109" s="81"/>
      <c r="MKI109" s="81"/>
      <c r="MKJ109" s="81"/>
      <c r="MKK109" s="81"/>
      <c r="MKL109" s="81"/>
      <c r="MKM109" s="81"/>
      <c r="MKN109" s="81"/>
      <c r="MKO109" s="81"/>
      <c r="MKP109" s="81"/>
      <c r="MKQ109" s="81"/>
      <c r="MKR109" s="81"/>
      <c r="MKS109" s="81"/>
      <c r="MKT109" s="81"/>
      <c r="MKU109" s="81"/>
      <c r="MKV109" s="81"/>
      <c r="MKW109" s="81"/>
      <c r="MKX109" s="81"/>
      <c r="MKY109" s="81"/>
      <c r="MKZ109" s="81"/>
      <c r="MLA109" s="81"/>
      <c r="MLB109" s="81"/>
      <c r="MLC109" s="81"/>
      <c r="MLD109" s="81"/>
      <c r="MLE109" s="81"/>
      <c r="MLF109" s="81"/>
      <c r="MLG109" s="81"/>
      <c r="MLH109" s="81"/>
      <c r="MLI109" s="81"/>
      <c r="MLJ109" s="81"/>
      <c r="MLK109" s="81"/>
      <c r="MLL109" s="81"/>
      <c r="MLM109" s="81"/>
      <c r="MLN109" s="81"/>
      <c r="MLO109" s="81"/>
      <c r="MLP109" s="81"/>
      <c r="MLQ109" s="81"/>
      <c r="MLR109" s="81"/>
      <c r="MLS109" s="81"/>
      <c r="MLT109" s="81"/>
      <c r="MLU109" s="81"/>
      <c r="MLV109" s="81"/>
      <c r="MLW109" s="81"/>
      <c r="MLX109" s="81"/>
      <c r="MLY109" s="81"/>
      <c r="MLZ109" s="81"/>
      <c r="MMA109" s="81"/>
      <c r="MMB109" s="81"/>
      <c r="MMC109" s="81"/>
      <c r="MMD109" s="81"/>
      <c r="MME109" s="81"/>
      <c r="MMF109" s="81"/>
      <c r="MMG109" s="81"/>
      <c r="MMH109" s="81"/>
      <c r="MMI109" s="81"/>
      <c r="MMJ109" s="81"/>
      <c r="MMK109" s="81"/>
      <c r="MML109" s="81"/>
      <c r="MMM109" s="81"/>
      <c r="MMN109" s="81"/>
      <c r="MMO109" s="81"/>
      <c r="MMP109" s="81"/>
      <c r="MMQ109" s="81"/>
      <c r="MMR109" s="81"/>
      <c r="MMS109" s="81"/>
      <c r="MMT109" s="81"/>
      <c r="MMU109" s="81"/>
      <c r="MMV109" s="81"/>
      <c r="MMW109" s="81"/>
      <c r="MMX109" s="81"/>
      <c r="MMY109" s="81"/>
      <c r="MMZ109" s="81"/>
      <c r="MNA109" s="81"/>
      <c r="MNB109" s="81"/>
      <c r="MNC109" s="81"/>
      <c r="MND109" s="81"/>
      <c r="MNE109" s="81"/>
      <c r="MNF109" s="81"/>
      <c r="MNG109" s="81"/>
      <c r="MNH109" s="81"/>
      <c r="MNI109" s="81"/>
      <c r="MNJ109" s="81"/>
      <c r="MNK109" s="81"/>
      <c r="MNL109" s="81"/>
      <c r="MNM109" s="81"/>
      <c r="MNN109" s="81"/>
      <c r="MNO109" s="81"/>
      <c r="MNP109" s="81"/>
      <c r="MNQ109" s="81"/>
      <c r="MNR109" s="81"/>
      <c r="MNS109" s="81"/>
      <c r="MNT109" s="81"/>
      <c r="MNU109" s="81"/>
      <c r="MNV109" s="81"/>
      <c r="MNW109" s="81"/>
      <c r="MNX109" s="81"/>
      <c r="MNY109" s="81"/>
      <c r="MNZ109" s="81"/>
      <c r="MOA109" s="81"/>
      <c r="MOB109" s="81"/>
      <c r="MOC109" s="81"/>
      <c r="MOD109" s="81"/>
      <c r="MOE109" s="81"/>
      <c r="MOF109" s="81"/>
      <c r="MOG109" s="81"/>
      <c r="MOH109" s="81"/>
      <c r="MOI109" s="81"/>
      <c r="MOJ109" s="81"/>
      <c r="MOK109" s="81"/>
      <c r="MOL109" s="81"/>
      <c r="MOM109" s="81"/>
      <c r="MON109" s="81"/>
      <c r="MOO109" s="81"/>
      <c r="MOP109" s="81"/>
      <c r="MOQ109" s="81"/>
      <c r="MOR109" s="81"/>
      <c r="MOS109" s="81"/>
      <c r="MOT109" s="81"/>
      <c r="MOU109" s="81"/>
      <c r="MOV109" s="81"/>
      <c r="MOW109" s="81"/>
      <c r="MOX109" s="81"/>
      <c r="MOY109" s="81"/>
      <c r="MOZ109" s="81"/>
      <c r="MPA109" s="81"/>
      <c r="MPB109" s="81"/>
      <c r="MPC109" s="81"/>
      <c r="MPD109" s="81"/>
      <c r="MPE109" s="81"/>
      <c r="MPF109" s="81"/>
      <c r="MPG109" s="81"/>
      <c r="MPH109" s="81"/>
      <c r="MPI109" s="81"/>
      <c r="MPJ109" s="81"/>
      <c r="MPK109" s="81"/>
      <c r="MPL109" s="81"/>
      <c r="MPM109" s="81"/>
      <c r="MPN109" s="81"/>
      <c r="MPO109" s="81"/>
      <c r="MPP109" s="81"/>
      <c r="MPQ109" s="81"/>
      <c r="MPR109" s="81"/>
      <c r="MPS109" s="81"/>
      <c r="MPT109" s="81"/>
      <c r="MPU109" s="81"/>
      <c r="MPV109" s="81"/>
      <c r="MPW109" s="81"/>
      <c r="MPX109" s="81"/>
      <c r="MPY109" s="81"/>
      <c r="MPZ109" s="81"/>
      <c r="MQA109" s="81"/>
      <c r="MQB109" s="81"/>
      <c r="MQC109" s="81"/>
      <c r="MQD109" s="81"/>
      <c r="MQE109" s="81"/>
      <c r="MQF109" s="81"/>
      <c r="MQG109" s="81"/>
      <c r="MQH109" s="81"/>
      <c r="MQI109" s="81"/>
      <c r="MQJ109" s="81"/>
      <c r="MQK109" s="81"/>
      <c r="MQL109" s="81"/>
      <c r="MQM109" s="81"/>
      <c r="MQN109" s="81"/>
      <c r="MQO109" s="81"/>
      <c r="MQP109" s="81"/>
      <c r="MQQ109" s="81"/>
      <c r="MQR109" s="81"/>
      <c r="MQS109" s="81"/>
      <c r="MQT109" s="81"/>
      <c r="MQU109" s="81"/>
      <c r="MQV109" s="81"/>
      <c r="MQW109" s="81"/>
      <c r="MQX109" s="81"/>
      <c r="MQY109" s="81"/>
      <c r="MQZ109" s="81"/>
      <c r="MRA109" s="81"/>
      <c r="MRB109" s="81"/>
      <c r="MRC109" s="81"/>
      <c r="MRD109" s="81"/>
      <c r="MRE109" s="81"/>
      <c r="MRF109" s="81"/>
      <c r="MRG109" s="81"/>
      <c r="MRH109" s="81"/>
      <c r="MRI109" s="81"/>
      <c r="MRJ109" s="81"/>
      <c r="MRK109" s="81"/>
      <c r="MRL109" s="81"/>
      <c r="MRM109" s="81"/>
      <c r="MRN109" s="81"/>
      <c r="MRO109" s="81"/>
      <c r="MRP109" s="81"/>
      <c r="MRQ109" s="81"/>
      <c r="MRR109" s="81"/>
      <c r="MRS109" s="81"/>
      <c r="MRT109" s="81"/>
      <c r="MRU109" s="81"/>
      <c r="MRV109" s="81"/>
      <c r="MRW109" s="81"/>
      <c r="MRX109" s="81"/>
      <c r="MRY109" s="81"/>
      <c r="MRZ109" s="81"/>
      <c r="MSA109" s="81"/>
      <c r="MSB109" s="81"/>
      <c r="MSC109" s="81"/>
      <c r="MSD109" s="81"/>
      <c r="MSE109" s="81"/>
      <c r="MSF109" s="81"/>
      <c r="MSG109" s="81"/>
      <c r="MSH109" s="81"/>
      <c r="MSI109" s="81"/>
      <c r="MSJ109" s="81"/>
      <c r="MSK109" s="81"/>
      <c r="MSL109" s="81"/>
      <c r="MSM109" s="81"/>
      <c r="MSN109" s="81"/>
      <c r="MSO109" s="81"/>
      <c r="MSP109" s="81"/>
      <c r="MSQ109" s="81"/>
      <c r="MSR109" s="81"/>
      <c r="MSS109" s="81"/>
      <c r="MST109" s="81"/>
      <c r="MSU109" s="81"/>
      <c r="MSV109" s="81"/>
      <c r="MSW109" s="81"/>
      <c r="MSX109" s="81"/>
      <c r="MSY109" s="81"/>
      <c r="MSZ109" s="81"/>
      <c r="MTA109" s="81"/>
      <c r="MTB109" s="81"/>
      <c r="MTC109" s="81"/>
      <c r="MTD109" s="81"/>
      <c r="MTE109" s="81"/>
      <c r="MTF109" s="81"/>
      <c r="MTG109" s="81"/>
      <c r="MTH109" s="81"/>
      <c r="MTI109" s="81"/>
      <c r="MTJ109" s="81"/>
      <c r="MTK109" s="81"/>
      <c r="MTL109" s="81"/>
      <c r="MTM109" s="81"/>
      <c r="MTN109" s="81"/>
      <c r="MTO109" s="81"/>
      <c r="MTP109" s="81"/>
      <c r="MTQ109" s="81"/>
      <c r="MTR109" s="81"/>
      <c r="MTS109" s="81"/>
      <c r="MTT109" s="81"/>
      <c r="MTU109" s="81"/>
      <c r="MTV109" s="81"/>
      <c r="MTW109" s="81"/>
      <c r="MTX109" s="81"/>
      <c r="MTY109" s="81"/>
      <c r="MTZ109" s="81"/>
      <c r="MUA109" s="81"/>
      <c r="MUB109" s="81"/>
      <c r="MUC109" s="81"/>
      <c r="MUD109" s="81"/>
      <c r="MUE109" s="81"/>
      <c r="MUF109" s="81"/>
      <c r="MUG109" s="81"/>
      <c r="MUH109" s="81"/>
      <c r="MUI109" s="81"/>
      <c r="MUJ109" s="81"/>
      <c r="MUK109" s="81"/>
      <c r="MUL109" s="81"/>
      <c r="MUM109" s="81"/>
      <c r="MUN109" s="81"/>
      <c r="MUO109" s="81"/>
      <c r="MUP109" s="81"/>
      <c r="MUQ109" s="81"/>
      <c r="MUR109" s="81"/>
      <c r="MUS109" s="81"/>
      <c r="MUT109" s="81"/>
      <c r="MUU109" s="81"/>
      <c r="MUV109" s="81"/>
      <c r="MUW109" s="81"/>
      <c r="MUX109" s="81"/>
      <c r="MUY109" s="81"/>
      <c r="MUZ109" s="81"/>
      <c r="MVA109" s="81"/>
      <c r="MVB109" s="81"/>
      <c r="MVC109" s="81"/>
      <c r="MVD109" s="81"/>
      <c r="MVE109" s="81"/>
      <c r="MVF109" s="81"/>
      <c r="MVG109" s="81"/>
      <c r="MVH109" s="81"/>
      <c r="MVI109" s="81"/>
      <c r="MVJ109" s="81"/>
      <c r="MVK109" s="81"/>
      <c r="MVL109" s="81"/>
      <c r="MVM109" s="81"/>
      <c r="MVN109" s="81"/>
      <c r="MVO109" s="81"/>
      <c r="MVP109" s="81"/>
      <c r="MVQ109" s="81"/>
      <c r="MVR109" s="81"/>
      <c r="MVS109" s="81"/>
      <c r="MVT109" s="81"/>
      <c r="MVU109" s="81"/>
      <c r="MVV109" s="81"/>
      <c r="MVW109" s="81"/>
      <c r="MVX109" s="81"/>
      <c r="MVY109" s="81"/>
      <c r="MVZ109" s="81"/>
      <c r="MWA109" s="81"/>
      <c r="MWB109" s="81"/>
      <c r="MWC109" s="81"/>
      <c r="MWD109" s="81"/>
      <c r="MWE109" s="81"/>
      <c r="MWF109" s="81"/>
      <c r="MWG109" s="81"/>
      <c r="MWH109" s="81"/>
      <c r="MWI109" s="81"/>
      <c r="MWJ109" s="81"/>
      <c r="MWK109" s="81"/>
      <c r="MWL109" s="81"/>
      <c r="MWM109" s="81"/>
      <c r="MWN109" s="81"/>
      <c r="MWO109" s="81"/>
      <c r="MWP109" s="81"/>
      <c r="MWQ109" s="81"/>
      <c r="MWR109" s="81"/>
      <c r="MWS109" s="81"/>
      <c r="MWT109" s="81"/>
      <c r="MWU109" s="81"/>
      <c r="MWV109" s="81"/>
      <c r="MWW109" s="81"/>
      <c r="MWX109" s="81"/>
      <c r="MWY109" s="81"/>
      <c r="MWZ109" s="81"/>
      <c r="MXA109" s="81"/>
      <c r="MXB109" s="81"/>
      <c r="MXC109" s="81"/>
      <c r="MXD109" s="81"/>
      <c r="MXE109" s="81"/>
      <c r="MXF109" s="81"/>
      <c r="MXG109" s="81"/>
      <c r="MXH109" s="81"/>
      <c r="MXI109" s="81"/>
      <c r="MXJ109" s="81"/>
      <c r="MXK109" s="81"/>
      <c r="MXL109" s="81"/>
      <c r="MXM109" s="81"/>
      <c r="MXN109" s="81"/>
      <c r="MXO109" s="81"/>
      <c r="MXP109" s="81"/>
      <c r="MXQ109" s="81"/>
      <c r="MXR109" s="81"/>
      <c r="MXS109" s="81"/>
      <c r="MXT109" s="81"/>
      <c r="MXU109" s="81"/>
      <c r="MXV109" s="81"/>
      <c r="MXW109" s="81"/>
      <c r="MXX109" s="81"/>
      <c r="MXY109" s="81"/>
      <c r="MXZ109" s="81"/>
      <c r="MYA109" s="81"/>
      <c r="MYB109" s="81"/>
      <c r="MYC109" s="81"/>
      <c r="MYD109" s="81"/>
      <c r="MYE109" s="81"/>
      <c r="MYF109" s="81"/>
      <c r="MYG109" s="81"/>
      <c r="MYH109" s="81"/>
      <c r="MYI109" s="81"/>
      <c r="MYJ109" s="81"/>
      <c r="MYK109" s="81"/>
      <c r="MYL109" s="81"/>
      <c r="MYM109" s="81"/>
      <c r="MYN109" s="81"/>
      <c r="MYO109" s="81"/>
      <c r="MYP109" s="81"/>
      <c r="MYQ109" s="81"/>
      <c r="MYR109" s="81"/>
      <c r="MYS109" s="81"/>
      <c r="MYT109" s="81"/>
      <c r="MYU109" s="81"/>
      <c r="MYV109" s="81"/>
      <c r="MYW109" s="81"/>
      <c r="MYX109" s="81"/>
      <c r="MYY109" s="81"/>
      <c r="MYZ109" s="81"/>
      <c r="MZA109" s="81"/>
      <c r="MZB109" s="81"/>
      <c r="MZC109" s="81"/>
      <c r="MZD109" s="81"/>
      <c r="MZE109" s="81"/>
      <c r="MZF109" s="81"/>
      <c r="MZG109" s="81"/>
      <c r="MZH109" s="81"/>
      <c r="MZI109" s="81"/>
      <c r="MZJ109" s="81"/>
      <c r="MZK109" s="81"/>
      <c r="MZL109" s="81"/>
      <c r="MZM109" s="81"/>
      <c r="MZN109" s="81"/>
      <c r="MZO109" s="81"/>
      <c r="MZP109" s="81"/>
      <c r="MZQ109" s="81"/>
      <c r="MZR109" s="81"/>
      <c r="MZS109" s="81"/>
      <c r="MZT109" s="81"/>
      <c r="MZU109" s="81"/>
      <c r="MZV109" s="81"/>
      <c r="MZW109" s="81"/>
      <c r="MZX109" s="81"/>
      <c r="MZY109" s="81"/>
      <c r="MZZ109" s="81"/>
      <c r="NAA109" s="81"/>
      <c r="NAB109" s="81"/>
      <c r="NAC109" s="81"/>
      <c r="NAD109" s="81"/>
      <c r="NAE109" s="81"/>
      <c r="NAF109" s="81"/>
      <c r="NAG109" s="81"/>
      <c r="NAH109" s="81"/>
      <c r="NAI109" s="81"/>
      <c r="NAJ109" s="81"/>
      <c r="NAK109" s="81"/>
      <c r="NAL109" s="81"/>
      <c r="NAM109" s="81"/>
      <c r="NAN109" s="81"/>
      <c r="NAO109" s="81"/>
      <c r="NAP109" s="81"/>
      <c r="NAQ109" s="81"/>
      <c r="NAR109" s="81"/>
      <c r="NAS109" s="81"/>
      <c r="NAT109" s="81"/>
      <c r="NAU109" s="81"/>
      <c r="NAV109" s="81"/>
      <c r="NAW109" s="81"/>
      <c r="NAX109" s="81"/>
      <c r="NAY109" s="81"/>
      <c r="NAZ109" s="81"/>
      <c r="NBA109" s="81"/>
      <c r="NBB109" s="81"/>
      <c r="NBC109" s="81"/>
      <c r="NBD109" s="81"/>
      <c r="NBE109" s="81"/>
      <c r="NBF109" s="81"/>
      <c r="NBG109" s="81"/>
      <c r="NBH109" s="81"/>
      <c r="NBI109" s="81"/>
      <c r="NBJ109" s="81"/>
      <c r="NBK109" s="81"/>
      <c r="NBL109" s="81"/>
      <c r="NBM109" s="81"/>
      <c r="NBN109" s="81"/>
      <c r="NBO109" s="81"/>
      <c r="NBP109" s="81"/>
      <c r="NBQ109" s="81"/>
      <c r="NBR109" s="81"/>
      <c r="NBS109" s="81"/>
      <c r="NBT109" s="81"/>
      <c r="NBU109" s="81"/>
      <c r="NBV109" s="81"/>
      <c r="NBW109" s="81"/>
      <c r="NBX109" s="81"/>
      <c r="NBY109" s="81"/>
      <c r="NBZ109" s="81"/>
      <c r="NCA109" s="81"/>
      <c r="NCB109" s="81"/>
      <c r="NCC109" s="81"/>
      <c r="NCD109" s="81"/>
      <c r="NCE109" s="81"/>
      <c r="NCF109" s="81"/>
      <c r="NCG109" s="81"/>
      <c r="NCH109" s="81"/>
      <c r="NCI109" s="81"/>
      <c r="NCJ109" s="81"/>
      <c r="NCK109" s="81"/>
      <c r="NCL109" s="81"/>
      <c r="NCM109" s="81"/>
      <c r="NCN109" s="81"/>
      <c r="NCO109" s="81"/>
      <c r="NCP109" s="81"/>
      <c r="NCQ109" s="81"/>
      <c r="NCR109" s="81"/>
      <c r="NCS109" s="81"/>
      <c r="NCT109" s="81"/>
      <c r="NCU109" s="81"/>
      <c r="NCV109" s="81"/>
      <c r="NCW109" s="81"/>
      <c r="NCX109" s="81"/>
      <c r="NCY109" s="81"/>
      <c r="NCZ109" s="81"/>
      <c r="NDA109" s="81"/>
      <c r="NDB109" s="81"/>
      <c r="NDC109" s="81"/>
      <c r="NDD109" s="81"/>
      <c r="NDE109" s="81"/>
      <c r="NDF109" s="81"/>
      <c r="NDG109" s="81"/>
      <c r="NDH109" s="81"/>
      <c r="NDI109" s="81"/>
      <c r="NDJ109" s="81"/>
      <c r="NDK109" s="81"/>
      <c r="NDL109" s="81"/>
      <c r="NDM109" s="81"/>
      <c r="NDN109" s="81"/>
      <c r="NDO109" s="81"/>
      <c r="NDP109" s="81"/>
      <c r="NDQ109" s="81"/>
      <c r="NDR109" s="81"/>
      <c r="NDS109" s="81"/>
      <c r="NDT109" s="81"/>
      <c r="NDU109" s="81"/>
      <c r="NDV109" s="81"/>
      <c r="NDW109" s="81"/>
      <c r="NDX109" s="81"/>
      <c r="NDY109" s="81"/>
      <c r="NDZ109" s="81"/>
      <c r="NEA109" s="81"/>
      <c r="NEB109" s="81"/>
      <c r="NEC109" s="81"/>
      <c r="NED109" s="81"/>
      <c r="NEE109" s="81"/>
      <c r="NEF109" s="81"/>
      <c r="NEG109" s="81"/>
      <c r="NEH109" s="81"/>
      <c r="NEI109" s="81"/>
      <c r="NEJ109" s="81"/>
      <c r="NEK109" s="81"/>
      <c r="NEL109" s="81"/>
      <c r="NEM109" s="81"/>
      <c r="NEN109" s="81"/>
      <c r="NEO109" s="81"/>
      <c r="NEP109" s="81"/>
      <c r="NEQ109" s="81"/>
      <c r="NER109" s="81"/>
      <c r="NES109" s="81"/>
      <c r="NET109" s="81"/>
      <c r="NEU109" s="81"/>
      <c r="NEV109" s="81"/>
      <c r="NEW109" s="81"/>
      <c r="NEX109" s="81"/>
      <c r="NEY109" s="81"/>
      <c r="NEZ109" s="81"/>
      <c r="NFA109" s="81"/>
      <c r="NFB109" s="81"/>
      <c r="NFC109" s="81"/>
      <c r="NFD109" s="81"/>
      <c r="NFE109" s="81"/>
      <c r="NFF109" s="81"/>
      <c r="NFG109" s="81"/>
      <c r="NFH109" s="81"/>
      <c r="NFI109" s="81"/>
      <c r="NFJ109" s="81"/>
      <c r="NFK109" s="81"/>
      <c r="NFL109" s="81"/>
      <c r="NFM109" s="81"/>
      <c r="NFN109" s="81"/>
      <c r="NFO109" s="81"/>
      <c r="NFP109" s="81"/>
      <c r="NFQ109" s="81"/>
      <c r="NFR109" s="81"/>
      <c r="NFS109" s="81"/>
      <c r="NFT109" s="81"/>
      <c r="NFU109" s="81"/>
      <c r="NFV109" s="81"/>
      <c r="NFW109" s="81"/>
      <c r="NFX109" s="81"/>
      <c r="NFY109" s="81"/>
      <c r="NFZ109" s="81"/>
      <c r="NGA109" s="81"/>
      <c r="NGB109" s="81"/>
      <c r="NGC109" s="81"/>
      <c r="NGD109" s="81"/>
      <c r="NGE109" s="81"/>
      <c r="NGF109" s="81"/>
      <c r="NGG109" s="81"/>
      <c r="NGH109" s="81"/>
      <c r="NGI109" s="81"/>
      <c r="NGJ109" s="81"/>
      <c r="NGK109" s="81"/>
      <c r="NGL109" s="81"/>
      <c r="NGM109" s="81"/>
      <c r="NGN109" s="81"/>
      <c r="NGO109" s="81"/>
      <c r="NGP109" s="81"/>
      <c r="NGQ109" s="81"/>
      <c r="NGR109" s="81"/>
      <c r="NGS109" s="81"/>
      <c r="NGT109" s="81"/>
      <c r="NGU109" s="81"/>
      <c r="NGV109" s="81"/>
      <c r="NGW109" s="81"/>
      <c r="NGX109" s="81"/>
      <c r="NGY109" s="81"/>
      <c r="NGZ109" s="81"/>
      <c r="NHA109" s="81"/>
      <c r="NHB109" s="81"/>
      <c r="NHC109" s="81"/>
      <c r="NHD109" s="81"/>
      <c r="NHE109" s="81"/>
      <c r="NHF109" s="81"/>
      <c r="NHG109" s="81"/>
      <c r="NHH109" s="81"/>
      <c r="NHI109" s="81"/>
      <c r="NHJ109" s="81"/>
      <c r="NHK109" s="81"/>
      <c r="NHL109" s="81"/>
      <c r="NHM109" s="81"/>
      <c r="NHN109" s="81"/>
      <c r="NHO109" s="81"/>
      <c r="NHP109" s="81"/>
      <c r="NHQ109" s="81"/>
      <c r="NHR109" s="81"/>
      <c r="NHS109" s="81"/>
      <c r="NHT109" s="81"/>
      <c r="NHU109" s="81"/>
      <c r="NHV109" s="81"/>
      <c r="NHW109" s="81"/>
      <c r="NHX109" s="81"/>
      <c r="NHY109" s="81"/>
      <c r="NHZ109" s="81"/>
      <c r="NIA109" s="81"/>
      <c r="NIB109" s="81"/>
      <c r="NIC109" s="81"/>
      <c r="NID109" s="81"/>
      <c r="NIE109" s="81"/>
      <c r="NIF109" s="81"/>
      <c r="NIG109" s="81"/>
      <c r="NIH109" s="81"/>
      <c r="NII109" s="81"/>
      <c r="NIJ109" s="81"/>
      <c r="NIK109" s="81"/>
      <c r="NIL109" s="81"/>
      <c r="NIM109" s="81"/>
      <c r="NIN109" s="81"/>
      <c r="NIO109" s="81"/>
      <c r="NIP109" s="81"/>
      <c r="NIQ109" s="81"/>
      <c r="NIR109" s="81"/>
      <c r="NIS109" s="81"/>
      <c r="NIT109" s="81"/>
      <c r="NIU109" s="81"/>
      <c r="NIV109" s="81"/>
      <c r="NIW109" s="81"/>
      <c r="NIX109" s="81"/>
      <c r="NIY109" s="81"/>
      <c r="NIZ109" s="81"/>
      <c r="NJA109" s="81"/>
      <c r="NJB109" s="81"/>
      <c r="NJC109" s="81"/>
      <c r="NJD109" s="81"/>
      <c r="NJE109" s="81"/>
      <c r="NJF109" s="81"/>
      <c r="NJG109" s="81"/>
      <c r="NJH109" s="81"/>
      <c r="NJI109" s="81"/>
      <c r="NJJ109" s="81"/>
      <c r="NJK109" s="81"/>
      <c r="NJL109" s="81"/>
      <c r="NJM109" s="81"/>
      <c r="NJN109" s="81"/>
      <c r="NJO109" s="81"/>
      <c r="NJP109" s="81"/>
      <c r="NJQ109" s="81"/>
      <c r="NJR109" s="81"/>
      <c r="NJS109" s="81"/>
      <c r="NJT109" s="81"/>
      <c r="NJU109" s="81"/>
      <c r="NJV109" s="81"/>
      <c r="NJW109" s="81"/>
      <c r="NJX109" s="81"/>
      <c r="NJY109" s="81"/>
      <c r="NJZ109" s="81"/>
      <c r="NKA109" s="81"/>
      <c r="NKB109" s="81"/>
      <c r="NKC109" s="81"/>
      <c r="NKD109" s="81"/>
      <c r="NKE109" s="81"/>
      <c r="NKF109" s="81"/>
      <c r="NKG109" s="81"/>
      <c r="NKH109" s="81"/>
      <c r="NKI109" s="81"/>
      <c r="NKJ109" s="81"/>
      <c r="NKK109" s="81"/>
      <c r="NKL109" s="81"/>
      <c r="NKM109" s="81"/>
      <c r="NKN109" s="81"/>
      <c r="NKO109" s="81"/>
      <c r="NKP109" s="81"/>
      <c r="NKQ109" s="81"/>
      <c r="NKR109" s="81"/>
      <c r="NKS109" s="81"/>
      <c r="NKT109" s="81"/>
      <c r="NKU109" s="81"/>
      <c r="NKV109" s="81"/>
      <c r="NKW109" s="81"/>
      <c r="NKX109" s="81"/>
      <c r="NKY109" s="81"/>
      <c r="NKZ109" s="81"/>
      <c r="NLA109" s="81"/>
      <c r="NLB109" s="81"/>
      <c r="NLC109" s="81"/>
      <c r="NLD109" s="81"/>
      <c r="NLE109" s="81"/>
      <c r="NLF109" s="81"/>
      <c r="NLG109" s="81"/>
      <c r="NLH109" s="81"/>
      <c r="NLI109" s="81"/>
      <c r="NLJ109" s="81"/>
      <c r="NLK109" s="81"/>
      <c r="NLL109" s="81"/>
      <c r="NLM109" s="81"/>
      <c r="NLN109" s="81"/>
      <c r="NLO109" s="81"/>
      <c r="NLP109" s="81"/>
      <c r="NLQ109" s="81"/>
      <c r="NLR109" s="81"/>
      <c r="NLS109" s="81"/>
      <c r="NLT109" s="81"/>
      <c r="NLU109" s="81"/>
      <c r="NLV109" s="81"/>
      <c r="NLW109" s="81"/>
      <c r="NLX109" s="81"/>
      <c r="NLY109" s="81"/>
      <c r="NLZ109" s="81"/>
      <c r="NMA109" s="81"/>
      <c r="NMB109" s="81"/>
      <c r="NMC109" s="81"/>
      <c r="NMD109" s="81"/>
      <c r="NME109" s="81"/>
      <c r="NMF109" s="81"/>
      <c r="NMG109" s="81"/>
      <c r="NMH109" s="81"/>
      <c r="NMI109" s="81"/>
      <c r="NMJ109" s="81"/>
      <c r="NMK109" s="81"/>
      <c r="NML109" s="81"/>
      <c r="NMM109" s="81"/>
      <c r="NMN109" s="81"/>
      <c r="NMO109" s="81"/>
      <c r="NMP109" s="81"/>
      <c r="NMQ109" s="81"/>
      <c r="NMR109" s="81"/>
      <c r="NMS109" s="81"/>
      <c r="NMT109" s="81"/>
      <c r="NMU109" s="81"/>
      <c r="NMV109" s="81"/>
      <c r="NMW109" s="81"/>
      <c r="NMX109" s="81"/>
      <c r="NMY109" s="81"/>
      <c r="NMZ109" s="81"/>
      <c r="NNA109" s="81"/>
      <c r="NNB109" s="81"/>
      <c r="NNC109" s="81"/>
      <c r="NND109" s="81"/>
      <c r="NNE109" s="81"/>
      <c r="NNF109" s="81"/>
      <c r="NNG109" s="81"/>
      <c r="NNH109" s="81"/>
      <c r="NNI109" s="81"/>
      <c r="NNJ109" s="81"/>
      <c r="NNK109" s="81"/>
      <c r="NNL109" s="81"/>
      <c r="NNM109" s="81"/>
      <c r="NNN109" s="81"/>
      <c r="NNO109" s="81"/>
      <c r="NNP109" s="81"/>
      <c r="NNQ109" s="81"/>
      <c r="NNR109" s="81"/>
      <c r="NNS109" s="81"/>
      <c r="NNT109" s="81"/>
      <c r="NNU109" s="81"/>
      <c r="NNV109" s="81"/>
      <c r="NNW109" s="81"/>
      <c r="NNX109" s="81"/>
      <c r="NNY109" s="81"/>
      <c r="NNZ109" s="81"/>
      <c r="NOA109" s="81"/>
      <c r="NOB109" s="81"/>
      <c r="NOC109" s="81"/>
      <c r="NOD109" s="81"/>
      <c r="NOE109" s="81"/>
      <c r="NOF109" s="81"/>
      <c r="NOG109" s="81"/>
      <c r="NOH109" s="81"/>
      <c r="NOI109" s="81"/>
      <c r="NOJ109" s="81"/>
      <c r="NOK109" s="81"/>
      <c r="NOL109" s="81"/>
      <c r="NOM109" s="81"/>
      <c r="NON109" s="81"/>
      <c r="NOO109" s="81"/>
      <c r="NOP109" s="81"/>
      <c r="NOQ109" s="81"/>
      <c r="NOR109" s="81"/>
      <c r="NOS109" s="81"/>
      <c r="NOT109" s="81"/>
      <c r="NOU109" s="81"/>
      <c r="NOV109" s="81"/>
      <c r="NOW109" s="81"/>
      <c r="NOX109" s="81"/>
      <c r="NOY109" s="81"/>
      <c r="NOZ109" s="81"/>
      <c r="NPA109" s="81"/>
      <c r="NPB109" s="81"/>
      <c r="NPC109" s="81"/>
      <c r="NPD109" s="81"/>
      <c r="NPE109" s="81"/>
      <c r="NPF109" s="81"/>
      <c r="NPG109" s="81"/>
      <c r="NPH109" s="81"/>
      <c r="NPI109" s="81"/>
      <c r="NPJ109" s="81"/>
      <c r="NPK109" s="81"/>
      <c r="NPL109" s="81"/>
      <c r="NPM109" s="81"/>
      <c r="NPN109" s="81"/>
      <c r="NPO109" s="81"/>
      <c r="NPP109" s="81"/>
      <c r="NPQ109" s="81"/>
      <c r="NPR109" s="81"/>
      <c r="NPS109" s="81"/>
      <c r="NPT109" s="81"/>
      <c r="NPU109" s="81"/>
      <c r="NPV109" s="81"/>
      <c r="NPW109" s="81"/>
      <c r="NPX109" s="81"/>
      <c r="NPY109" s="81"/>
      <c r="NPZ109" s="81"/>
      <c r="NQA109" s="81"/>
      <c r="NQB109" s="81"/>
      <c r="NQC109" s="81"/>
      <c r="NQD109" s="81"/>
      <c r="NQE109" s="81"/>
      <c r="NQF109" s="81"/>
      <c r="NQG109" s="81"/>
      <c r="NQH109" s="81"/>
      <c r="NQI109" s="81"/>
      <c r="NQJ109" s="81"/>
      <c r="NQK109" s="81"/>
      <c r="NQL109" s="81"/>
      <c r="NQM109" s="81"/>
      <c r="NQN109" s="81"/>
      <c r="NQO109" s="81"/>
      <c r="NQP109" s="81"/>
      <c r="NQQ109" s="81"/>
      <c r="NQR109" s="81"/>
      <c r="NQS109" s="81"/>
      <c r="NQT109" s="81"/>
      <c r="NQU109" s="81"/>
      <c r="NQV109" s="81"/>
      <c r="NQW109" s="81"/>
      <c r="NQX109" s="81"/>
      <c r="NQY109" s="81"/>
      <c r="NQZ109" s="81"/>
      <c r="NRA109" s="81"/>
      <c r="NRB109" s="81"/>
      <c r="NRC109" s="81"/>
      <c r="NRD109" s="81"/>
      <c r="NRE109" s="81"/>
      <c r="NRF109" s="81"/>
      <c r="NRG109" s="81"/>
      <c r="NRH109" s="81"/>
      <c r="NRI109" s="81"/>
      <c r="NRJ109" s="81"/>
      <c r="NRK109" s="81"/>
      <c r="NRL109" s="81"/>
      <c r="NRM109" s="81"/>
      <c r="NRN109" s="81"/>
      <c r="NRO109" s="81"/>
      <c r="NRP109" s="81"/>
      <c r="NRQ109" s="81"/>
      <c r="NRR109" s="81"/>
      <c r="NRS109" s="81"/>
      <c r="NRT109" s="81"/>
      <c r="NRU109" s="81"/>
      <c r="NRV109" s="81"/>
      <c r="NRW109" s="81"/>
      <c r="NRX109" s="81"/>
      <c r="NRY109" s="81"/>
      <c r="NRZ109" s="81"/>
      <c r="NSA109" s="81"/>
      <c r="NSB109" s="81"/>
      <c r="NSC109" s="81"/>
      <c r="NSD109" s="81"/>
      <c r="NSE109" s="81"/>
      <c r="NSF109" s="81"/>
      <c r="NSG109" s="81"/>
      <c r="NSH109" s="81"/>
      <c r="NSI109" s="81"/>
      <c r="NSJ109" s="81"/>
      <c r="NSK109" s="81"/>
      <c r="NSL109" s="81"/>
      <c r="NSM109" s="81"/>
      <c r="NSN109" s="81"/>
      <c r="NSO109" s="81"/>
      <c r="NSP109" s="81"/>
      <c r="NSQ109" s="81"/>
      <c r="NSR109" s="81"/>
      <c r="NSS109" s="81"/>
      <c r="NST109" s="81"/>
      <c r="NSU109" s="81"/>
      <c r="NSV109" s="81"/>
      <c r="NSW109" s="81"/>
      <c r="NSX109" s="81"/>
      <c r="NSY109" s="81"/>
      <c r="NSZ109" s="81"/>
      <c r="NTA109" s="81"/>
      <c r="NTB109" s="81"/>
      <c r="NTC109" s="81"/>
      <c r="NTD109" s="81"/>
      <c r="NTE109" s="81"/>
      <c r="NTF109" s="81"/>
      <c r="NTG109" s="81"/>
      <c r="NTH109" s="81"/>
      <c r="NTI109" s="81"/>
      <c r="NTJ109" s="81"/>
      <c r="NTK109" s="81"/>
      <c r="NTL109" s="81"/>
      <c r="NTM109" s="81"/>
      <c r="NTN109" s="81"/>
      <c r="NTO109" s="81"/>
      <c r="NTP109" s="81"/>
      <c r="NTQ109" s="81"/>
      <c r="NTR109" s="81"/>
      <c r="NTS109" s="81"/>
      <c r="NTT109" s="81"/>
      <c r="NTU109" s="81"/>
      <c r="NTV109" s="81"/>
      <c r="NTW109" s="81"/>
      <c r="NTX109" s="81"/>
      <c r="NTY109" s="81"/>
      <c r="NTZ109" s="81"/>
      <c r="NUA109" s="81"/>
      <c r="NUB109" s="81"/>
      <c r="NUC109" s="81"/>
      <c r="NUD109" s="81"/>
      <c r="NUE109" s="81"/>
      <c r="NUF109" s="81"/>
      <c r="NUG109" s="81"/>
      <c r="NUH109" s="81"/>
      <c r="NUI109" s="81"/>
      <c r="NUJ109" s="81"/>
      <c r="NUK109" s="81"/>
      <c r="NUL109" s="81"/>
      <c r="NUM109" s="81"/>
      <c r="NUN109" s="81"/>
      <c r="NUO109" s="81"/>
      <c r="NUP109" s="81"/>
      <c r="NUQ109" s="81"/>
      <c r="NUR109" s="81"/>
      <c r="NUS109" s="81"/>
      <c r="NUT109" s="81"/>
      <c r="NUU109" s="81"/>
      <c r="NUV109" s="81"/>
      <c r="NUW109" s="81"/>
      <c r="NUX109" s="81"/>
      <c r="NUY109" s="81"/>
      <c r="NUZ109" s="81"/>
      <c r="NVA109" s="81"/>
      <c r="NVB109" s="81"/>
      <c r="NVC109" s="81"/>
      <c r="NVD109" s="81"/>
      <c r="NVE109" s="81"/>
      <c r="NVF109" s="81"/>
      <c r="NVG109" s="81"/>
      <c r="NVH109" s="81"/>
      <c r="NVI109" s="81"/>
      <c r="NVJ109" s="81"/>
      <c r="NVK109" s="81"/>
      <c r="NVL109" s="81"/>
      <c r="NVM109" s="81"/>
      <c r="NVN109" s="81"/>
      <c r="NVO109" s="81"/>
      <c r="NVP109" s="81"/>
      <c r="NVQ109" s="81"/>
      <c r="NVR109" s="81"/>
      <c r="NVS109" s="81"/>
      <c r="NVT109" s="81"/>
      <c r="NVU109" s="81"/>
      <c r="NVV109" s="81"/>
      <c r="NVW109" s="81"/>
      <c r="NVX109" s="81"/>
      <c r="NVY109" s="81"/>
      <c r="NVZ109" s="81"/>
      <c r="NWA109" s="81"/>
      <c r="NWB109" s="81"/>
      <c r="NWC109" s="81"/>
      <c r="NWD109" s="81"/>
      <c r="NWE109" s="81"/>
      <c r="NWF109" s="81"/>
      <c r="NWG109" s="81"/>
      <c r="NWH109" s="81"/>
      <c r="NWI109" s="81"/>
      <c r="NWJ109" s="81"/>
      <c r="NWK109" s="81"/>
      <c r="NWL109" s="81"/>
      <c r="NWM109" s="81"/>
      <c r="NWN109" s="81"/>
      <c r="NWO109" s="81"/>
      <c r="NWP109" s="81"/>
      <c r="NWQ109" s="81"/>
      <c r="NWR109" s="81"/>
      <c r="NWS109" s="81"/>
      <c r="NWT109" s="81"/>
      <c r="NWU109" s="81"/>
      <c r="NWV109" s="81"/>
      <c r="NWW109" s="81"/>
      <c r="NWX109" s="81"/>
      <c r="NWY109" s="81"/>
      <c r="NWZ109" s="81"/>
      <c r="NXA109" s="81"/>
      <c r="NXB109" s="81"/>
      <c r="NXC109" s="81"/>
      <c r="NXD109" s="81"/>
      <c r="NXE109" s="81"/>
      <c r="NXF109" s="81"/>
      <c r="NXG109" s="81"/>
      <c r="NXH109" s="81"/>
      <c r="NXI109" s="81"/>
      <c r="NXJ109" s="81"/>
      <c r="NXK109" s="81"/>
      <c r="NXL109" s="81"/>
      <c r="NXM109" s="81"/>
      <c r="NXN109" s="81"/>
      <c r="NXO109" s="81"/>
      <c r="NXP109" s="81"/>
      <c r="NXQ109" s="81"/>
      <c r="NXR109" s="81"/>
      <c r="NXS109" s="81"/>
      <c r="NXT109" s="81"/>
      <c r="NXU109" s="81"/>
      <c r="NXV109" s="81"/>
      <c r="NXW109" s="81"/>
      <c r="NXX109" s="81"/>
      <c r="NXY109" s="81"/>
      <c r="NXZ109" s="81"/>
      <c r="NYA109" s="81"/>
      <c r="NYB109" s="81"/>
      <c r="NYC109" s="81"/>
      <c r="NYD109" s="81"/>
      <c r="NYE109" s="81"/>
      <c r="NYF109" s="81"/>
      <c r="NYG109" s="81"/>
      <c r="NYH109" s="81"/>
      <c r="NYI109" s="81"/>
      <c r="NYJ109" s="81"/>
      <c r="NYK109" s="81"/>
      <c r="NYL109" s="81"/>
      <c r="NYM109" s="81"/>
      <c r="NYN109" s="81"/>
      <c r="NYO109" s="81"/>
      <c r="NYP109" s="81"/>
      <c r="NYQ109" s="81"/>
      <c r="NYR109" s="81"/>
      <c r="NYS109" s="81"/>
      <c r="NYT109" s="81"/>
      <c r="NYU109" s="81"/>
      <c r="NYV109" s="81"/>
      <c r="NYW109" s="81"/>
      <c r="NYX109" s="81"/>
      <c r="NYY109" s="81"/>
      <c r="NYZ109" s="81"/>
      <c r="NZA109" s="81"/>
      <c r="NZB109" s="81"/>
      <c r="NZC109" s="81"/>
      <c r="NZD109" s="81"/>
      <c r="NZE109" s="81"/>
      <c r="NZF109" s="81"/>
      <c r="NZG109" s="81"/>
      <c r="NZH109" s="81"/>
      <c r="NZI109" s="81"/>
      <c r="NZJ109" s="81"/>
      <c r="NZK109" s="81"/>
      <c r="NZL109" s="81"/>
      <c r="NZM109" s="81"/>
      <c r="NZN109" s="81"/>
      <c r="NZO109" s="81"/>
      <c r="NZP109" s="81"/>
      <c r="NZQ109" s="81"/>
      <c r="NZR109" s="81"/>
      <c r="NZS109" s="81"/>
      <c r="NZT109" s="81"/>
      <c r="NZU109" s="81"/>
      <c r="NZV109" s="81"/>
      <c r="NZW109" s="81"/>
      <c r="NZX109" s="81"/>
      <c r="NZY109" s="81"/>
      <c r="NZZ109" s="81"/>
      <c r="OAA109" s="81"/>
      <c r="OAB109" s="81"/>
      <c r="OAC109" s="81"/>
      <c r="OAD109" s="81"/>
      <c r="OAE109" s="81"/>
      <c r="OAF109" s="81"/>
      <c r="OAG109" s="81"/>
      <c r="OAH109" s="81"/>
      <c r="OAI109" s="81"/>
      <c r="OAJ109" s="81"/>
      <c r="OAK109" s="81"/>
      <c r="OAL109" s="81"/>
      <c r="OAM109" s="81"/>
      <c r="OAN109" s="81"/>
      <c r="OAO109" s="81"/>
      <c r="OAP109" s="81"/>
      <c r="OAQ109" s="81"/>
      <c r="OAR109" s="81"/>
      <c r="OAS109" s="81"/>
      <c r="OAT109" s="81"/>
      <c r="OAU109" s="81"/>
      <c r="OAV109" s="81"/>
      <c r="OAW109" s="81"/>
      <c r="OAX109" s="81"/>
      <c r="OAY109" s="81"/>
      <c r="OAZ109" s="81"/>
      <c r="OBA109" s="81"/>
      <c r="OBB109" s="81"/>
      <c r="OBC109" s="81"/>
      <c r="OBD109" s="81"/>
      <c r="OBE109" s="81"/>
      <c r="OBF109" s="81"/>
      <c r="OBG109" s="81"/>
      <c r="OBH109" s="81"/>
      <c r="OBI109" s="81"/>
      <c r="OBJ109" s="81"/>
      <c r="OBK109" s="81"/>
      <c r="OBL109" s="81"/>
      <c r="OBM109" s="81"/>
      <c r="OBN109" s="81"/>
      <c r="OBO109" s="81"/>
      <c r="OBP109" s="81"/>
      <c r="OBQ109" s="81"/>
      <c r="OBR109" s="81"/>
      <c r="OBS109" s="81"/>
      <c r="OBT109" s="81"/>
      <c r="OBU109" s="81"/>
      <c r="OBV109" s="81"/>
      <c r="OBW109" s="81"/>
      <c r="OBX109" s="81"/>
      <c r="OBY109" s="81"/>
      <c r="OBZ109" s="81"/>
      <c r="OCA109" s="81"/>
      <c r="OCB109" s="81"/>
      <c r="OCC109" s="81"/>
      <c r="OCD109" s="81"/>
      <c r="OCE109" s="81"/>
      <c r="OCF109" s="81"/>
      <c r="OCG109" s="81"/>
      <c r="OCH109" s="81"/>
      <c r="OCI109" s="81"/>
      <c r="OCJ109" s="81"/>
      <c r="OCK109" s="81"/>
      <c r="OCL109" s="81"/>
      <c r="OCM109" s="81"/>
      <c r="OCN109" s="81"/>
      <c r="OCO109" s="81"/>
      <c r="OCP109" s="81"/>
      <c r="OCQ109" s="81"/>
      <c r="OCR109" s="81"/>
      <c r="OCS109" s="81"/>
      <c r="OCT109" s="81"/>
      <c r="OCU109" s="81"/>
      <c r="OCV109" s="81"/>
      <c r="OCW109" s="81"/>
      <c r="OCX109" s="81"/>
      <c r="OCY109" s="81"/>
      <c r="OCZ109" s="81"/>
      <c r="ODA109" s="81"/>
      <c r="ODB109" s="81"/>
      <c r="ODC109" s="81"/>
      <c r="ODD109" s="81"/>
      <c r="ODE109" s="81"/>
      <c r="ODF109" s="81"/>
      <c r="ODG109" s="81"/>
      <c r="ODH109" s="81"/>
      <c r="ODI109" s="81"/>
      <c r="ODJ109" s="81"/>
      <c r="ODK109" s="81"/>
      <c r="ODL109" s="81"/>
      <c r="ODM109" s="81"/>
      <c r="ODN109" s="81"/>
      <c r="ODO109" s="81"/>
      <c r="ODP109" s="81"/>
      <c r="ODQ109" s="81"/>
      <c r="ODR109" s="81"/>
      <c r="ODS109" s="81"/>
      <c r="ODT109" s="81"/>
      <c r="ODU109" s="81"/>
      <c r="ODV109" s="81"/>
      <c r="ODW109" s="81"/>
      <c r="ODX109" s="81"/>
      <c r="ODY109" s="81"/>
      <c r="ODZ109" s="81"/>
      <c r="OEA109" s="81"/>
      <c r="OEB109" s="81"/>
      <c r="OEC109" s="81"/>
      <c r="OED109" s="81"/>
      <c r="OEE109" s="81"/>
      <c r="OEF109" s="81"/>
      <c r="OEG109" s="81"/>
      <c r="OEH109" s="81"/>
      <c r="OEI109" s="81"/>
      <c r="OEJ109" s="81"/>
      <c r="OEK109" s="81"/>
      <c r="OEL109" s="81"/>
      <c r="OEM109" s="81"/>
      <c r="OEN109" s="81"/>
      <c r="OEO109" s="81"/>
      <c r="OEP109" s="81"/>
      <c r="OEQ109" s="81"/>
      <c r="OER109" s="81"/>
      <c r="OES109" s="81"/>
      <c r="OET109" s="81"/>
      <c r="OEU109" s="81"/>
      <c r="OEV109" s="81"/>
      <c r="OEW109" s="81"/>
      <c r="OEX109" s="81"/>
      <c r="OEY109" s="81"/>
      <c r="OEZ109" s="81"/>
      <c r="OFA109" s="81"/>
      <c r="OFB109" s="81"/>
      <c r="OFC109" s="81"/>
      <c r="OFD109" s="81"/>
      <c r="OFE109" s="81"/>
      <c r="OFF109" s="81"/>
      <c r="OFG109" s="81"/>
      <c r="OFH109" s="81"/>
      <c r="OFI109" s="81"/>
      <c r="OFJ109" s="81"/>
      <c r="OFK109" s="81"/>
      <c r="OFL109" s="81"/>
      <c r="OFM109" s="81"/>
      <c r="OFN109" s="81"/>
      <c r="OFO109" s="81"/>
      <c r="OFP109" s="81"/>
      <c r="OFQ109" s="81"/>
      <c r="OFR109" s="81"/>
      <c r="OFS109" s="81"/>
      <c r="OFT109" s="81"/>
      <c r="OFU109" s="81"/>
      <c r="OFV109" s="81"/>
      <c r="OFW109" s="81"/>
      <c r="OFX109" s="81"/>
      <c r="OFY109" s="81"/>
      <c r="OFZ109" s="81"/>
      <c r="OGA109" s="81"/>
      <c r="OGB109" s="81"/>
      <c r="OGC109" s="81"/>
      <c r="OGD109" s="81"/>
      <c r="OGE109" s="81"/>
      <c r="OGF109" s="81"/>
      <c r="OGG109" s="81"/>
      <c r="OGH109" s="81"/>
      <c r="OGI109" s="81"/>
      <c r="OGJ109" s="81"/>
      <c r="OGK109" s="81"/>
      <c r="OGL109" s="81"/>
      <c r="OGM109" s="81"/>
      <c r="OGN109" s="81"/>
      <c r="OGO109" s="81"/>
      <c r="OGP109" s="81"/>
      <c r="OGQ109" s="81"/>
      <c r="OGR109" s="81"/>
      <c r="OGS109" s="81"/>
      <c r="OGT109" s="81"/>
      <c r="OGU109" s="81"/>
      <c r="OGV109" s="81"/>
      <c r="OGW109" s="81"/>
      <c r="OGX109" s="81"/>
      <c r="OGY109" s="81"/>
      <c r="OGZ109" s="81"/>
      <c r="OHA109" s="81"/>
      <c r="OHB109" s="81"/>
      <c r="OHC109" s="81"/>
      <c r="OHD109" s="81"/>
      <c r="OHE109" s="81"/>
      <c r="OHF109" s="81"/>
      <c r="OHG109" s="81"/>
      <c r="OHH109" s="81"/>
      <c r="OHI109" s="81"/>
      <c r="OHJ109" s="81"/>
      <c r="OHK109" s="81"/>
      <c r="OHL109" s="81"/>
      <c r="OHM109" s="81"/>
      <c r="OHN109" s="81"/>
      <c r="OHO109" s="81"/>
      <c r="OHP109" s="81"/>
      <c r="OHQ109" s="81"/>
      <c r="OHR109" s="81"/>
      <c r="OHS109" s="81"/>
      <c r="OHT109" s="81"/>
      <c r="OHU109" s="81"/>
      <c r="OHV109" s="81"/>
      <c r="OHW109" s="81"/>
      <c r="OHX109" s="81"/>
      <c r="OHY109" s="81"/>
      <c r="OHZ109" s="81"/>
      <c r="OIA109" s="81"/>
      <c r="OIB109" s="81"/>
      <c r="OIC109" s="81"/>
      <c r="OID109" s="81"/>
      <c r="OIE109" s="81"/>
      <c r="OIF109" s="81"/>
      <c r="OIG109" s="81"/>
      <c r="OIH109" s="81"/>
      <c r="OII109" s="81"/>
      <c r="OIJ109" s="81"/>
      <c r="OIK109" s="81"/>
      <c r="OIL109" s="81"/>
      <c r="OIM109" s="81"/>
      <c r="OIN109" s="81"/>
      <c r="OIO109" s="81"/>
      <c r="OIP109" s="81"/>
      <c r="OIQ109" s="81"/>
      <c r="OIR109" s="81"/>
      <c r="OIS109" s="81"/>
      <c r="OIT109" s="81"/>
      <c r="OIU109" s="81"/>
      <c r="OIV109" s="81"/>
      <c r="OIW109" s="81"/>
      <c r="OIX109" s="81"/>
      <c r="OIY109" s="81"/>
      <c r="OIZ109" s="81"/>
      <c r="OJA109" s="81"/>
      <c r="OJB109" s="81"/>
      <c r="OJC109" s="81"/>
      <c r="OJD109" s="81"/>
      <c r="OJE109" s="81"/>
      <c r="OJF109" s="81"/>
      <c r="OJG109" s="81"/>
      <c r="OJH109" s="81"/>
      <c r="OJI109" s="81"/>
      <c r="OJJ109" s="81"/>
      <c r="OJK109" s="81"/>
      <c r="OJL109" s="81"/>
      <c r="OJM109" s="81"/>
      <c r="OJN109" s="81"/>
      <c r="OJO109" s="81"/>
      <c r="OJP109" s="81"/>
      <c r="OJQ109" s="81"/>
      <c r="OJR109" s="81"/>
      <c r="OJS109" s="81"/>
      <c r="OJT109" s="81"/>
      <c r="OJU109" s="81"/>
      <c r="OJV109" s="81"/>
      <c r="OJW109" s="81"/>
      <c r="OJX109" s="81"/>
      <c r="OJY109" s="81"/>
      <c r="OJZ109" s="81"/>
      <c r="OKA109" s="81"/>
      <c r="OKB109" s="81"/>
      <c r="OKC109" s="81"/>
      <c r="OKD109" s="81"/>
      <c r="OKE109" s="81"/>
      <c r="OKF109" s="81"/>
      <c r="OKG109" s="81"/>
      <c r="OKH109" s="81"/>
      <c r="OKI109" s="81"/>
      <c r="OKJ109" s="81"/>
      <c r="OKK109" s="81"/>
      <c r="OKL109" s="81"/>
      <c r="OKM109" s="81"/>
      <c r="OKN109" s="81"/>
      <c r="OKO109" s="81"/>
      <c r="OKP109" s="81"/>
      <c r="OKQ109" s="81"/>
      <c r="OKR109" s="81"/>
      <c r="OKS109" s="81"/>
      <c r="OKT109" s="81"/>
      <c r="OKU109" s="81"/>
      <c r="OKV109" s="81"/>
      <c r="OKW109" s="81"/>
      <c r="OKX109" s="81"/>
      <c r="OKY109" s="81"/>
      <c r="OKZ109" s="81"/>
      <c r="OLA109" s="81"/>
      <c r="OLB109" s="81"/>
      <c r="OLC109" s="81"/>
      <c r="OLD109" s="81"/>
      <c r="OLE109" s="81"/>
      <c r="OLF109" s="81"/>
      <c r="OLG109" s="81"/>
      <c r="OLH109" s="81"/>
      <c r="OLI109" s="81"/>
      <c r="OLJ109" s="81"/>
      <c r="OLK109" s="81"/>
      <c r="OLL109" s="81"/>
      <c r="OLM109" s="81"/>
      <c r="OLN109" s="81"/>
      <c r="OLO109" s="81"/>
      <c r="OLP109" s="81"/>
      <c r="OLQ109" s="81"/>
      <c r="OLR109" s="81"/>
      <c r="OLS109" s="81"/>
      <c r="OLT109" s="81"/>
      <c r="OLU109" s="81"/>
      <c r="OLV109" s="81"/>
      <c r="OLW109" s="81"/>
      <c r="OLX109" s="81"/>
      <c r="OLY109" s="81"/>
      <c r="OLZ109" s="81"/>
      <c r="OMA109" s="81"/>
      <c r="OMB109" s="81"/>
      <c r="OMC109" s="81"/>
      <c r="OMD109" s="81"/>
      <c r="OME109" s="81"/>
      <c r="OMF109" s="81"/>
      <c r="OMG109" s="81"/>
      <c r="OMH109" s="81"/>
      <c r="OMI109" s="81"/>
      <c r="OMJ109" s="81"/>
      <c r="OMK109" s="81"/>
      <c r="OML109" s="81"/>
      <c r="OMM109" s="81"/>
      <c r="OMN109" s="81"/>
      <c r="OMO109" s="81"/>
      <c r="OMP109" s="81"/>
      <c r="OMQ109" s="81"/>
      <c r="OMR109" s="81"/>
      <c r="OMS109" s="81"/>
      <c r="OMT109" s="81"/>
      <c r="OMU109" s="81"/>
      <c r="OMV109" s="81"/>
      <c r="OMW109" s="81"/>
      <c r="OMX109" s="81"/>
      <c r="OMY109" s="81"/>
      <c r="OMZ109" s="81"/>
      <c r="ONA109" s="81"/>
      <c r="ONB109" s="81"/>
      <c r="ONC109" s="81"/>
      <c r="OND109" s="81"/>
      <c r="ONE109" s="81"/>
      <c r="ONF109" s="81"/>
      <c r="ONG109" s="81"/>
      <c r="ONH109" s="81"/>
      <c r="ONI109" s="81"/>
      <c r="ONJ109" s="81"/>
      <c r="ONK109" s="81"/>
      <c r="ONL109" s="81"/>
      <c r="ONM109" s="81"/>
      <c r="ONN109" s="81"/>
      <c r="ONO109" s="81"/>
      <c r="ONP109" s="81"/>
      <c r="ONQ109" s="81"/>
      <c r="ONR109" s="81"/>
      <c r="ONS109" s="81"/>
      <c r="ONT109" s="81"/>
      <c r="ONU109" s="81"/>
      <c r="ONV109" s="81"/>
      <c r="ONW109" s="81"/>
      <c r="ONX109" s="81"/>
      <c r="ONY109" s="81"/>
      <c r="ONZ109" s="81"/>
      <c r="OOA109" s="81"/>
      <c r="OOB109" s="81"/>
      <c r="OOC109" s="81"/>
      <c r="OOD109" s="81"/>
      <c r="OOE109" s="81"/>
      <c r="OOF109" s="81"/>
      <c r="OOG109" s="81"/>
      <c r="OOH109" s="81"/>
      <c r="OOI109" s="81"/>
      <c r="OOJ109" s="81"/>
      <c r="OOK109" s="81"/>
      <c r="OOL109" s="81"/>
      <c r="OOM109" s="81"/>
      <c r="OON109" s="81"/>
      <c r="OOO109" s="81"/>
      <c r="OOP109" s="81"/>
      <c r="OOQ109" s="81"/>
      <c r="OOR109" s="81"/>
      <c r="OOS109" s="81"/>
      <c r="OOT109" s="81"/>
      <c r="OOU109" s="81"/>
      <c r="OOV109" s="81"/>
      <c r="OOW109" s="81"/>
      <c r="OOX109" s="81"/>
      <c r="OOY109" s="81"/>
      <c r="OOZ109" s="81"/>
      <c r="OPA109" s="81"/>
      <c r="OPB109" s="81"/>
      <c r="OPC109" s="81"/>
      <c r="OPD109" s="81"/>
      <c r="OPE109" s="81"/>
      <c r="OPF109" s="81"/>
      <c r="OPG109" s="81"/>
      <c r="OPH109" s="81"/>
      <c r="OPI109" s="81"/>
      <c r="OPJ109" s="81"/>
      <c r="OPK109" s="81"/>
      <c r="OPL109" s="81"/>
      <c r="OPM109" s="81"/>
      <c r="OPN109" s="81"/>
      <c r="OPO109" s="81"/>
      <c r="OPP109" s="81"/>
      <c r="OPQ109" s="81"/>
      <c r="OPR109" s="81"/>
      <c r="OPS109" s="81"/>
      <c r="OPT109" s="81"/>
      <c r="OPU109" s="81"/>
      <c r="OPV109" s="81"/>
      <c r="OPW109" s="81"/>
      <c r="OPX109" s="81"/>
      <c r="OPY109" s="81"/>
      <c r="OPZ109" s="81"/>
      <c r="OQA109" s="81"/>
      <c r="OQB109" s="81"/>
      <c r="OQC109" s="81"/>
      <c r="OQD109" s="81"/>
      <c r="OQE109" s="81"/>
      <c r="OQF109" s="81"/>
      <c r="OQG109" s="81"/>
      <c r="OQH109" s="81"/>
      <c r="OQI109" s="81"/>
      <c r="OQJ109" s="81"/>
      <c r="OQK109" s="81"/>
      <c r="OQL109" s="81"/>
      <c r="OQM109" s="81"/>
      <c r="OQN109" s="81"/>
      <c r="OQO109" s="81"/>
      <c r="OQP109" s="81"/>
      <c r="OQQ109" s="81"/>
      <c r="OQR109" s="81"/>
      <c r="OQS109" s="81"/>
      <c r="OQT109" s="81"/>
      <c r="OQU109" s="81"/>
      <c r="OQV109" s="81"/>
      <c r="OQW109" s="81"/>
      <c r="OQX109" s="81"/>
      <c r="OQY109" s="81"/>
      <c r="OQZ109" s="81"/>
      <c r="ORA109" s="81"/>
      <c r="ORB109" s="81"/>
      <c r="ORC109" s="81"/>
      <c r="ORD109" s="81"/>
      <c r="ORE109" s="81"/>
      <c r="ORF109" s="81"/>
      <c r="ORG109" s="81"/>
      <c r="ORH109" s="81"/>
      <c r="ORI109" s="81"/>
      <c r="ORJ109" s="81"/>
      <c r="ORK109" s="81"/>
      <c r="ORL109" s="81"/>
      <c r="ORM109" s="81"/>
      <c r="ORN109" s="81"/>
      <c r="ORO109" s="81"/>
      <c r="ORP109" s="81"/>
      <c r="ORQ109" s="81"/>
      <c r="ORR109" s="81"/>
      <c r="ORS109" s="81"/>
      <c r="ORT109" s="81"/>
      <c r="ORU109" s="81"/>
      <c r="ORV109" s="81"/>
      <c r="ORW109" s="81"/>
      <c r="ORX109" s="81"/>
      <c r="ORY109" s="81"/>
      <c r="ORZ109" s="81"/>
      <c r="OSA109" s="81"/>
      <c r="OSB109" s="81"/>
      <c r="OSC109" s="81"/>
      <c r="OSD109" s="81"/>
      <c r="OSE109" s="81"/>
      <c r="OSF109" s="81"/>
      <c r="OSG109" s="81"/>
      <c r="OSH109" s="81"/>
      <c r="OSI109" s="81"/>
      <c r="OSJ109" s="81"/>
      <c r="OSK109" s="81"/>
      <c r="OSL109" s="81"/>
      <c r="OSM109" s="81"/>
      <c r="OSN109" s="81"/>
      <c r="OSO109" s="81"/>
      <c r="OSP109" s="81"/>
      <c r="OSQ109" s="81"/>
      <c r="OSR109" s="81"/>
      <c r="OSS109" s="81"/>
      <c r="OST109" s="81"/>
      <c r="OSU109" s="81"/>
      <c r="OSV109" s="81"/>
      <c r="OSW109" s="81"/>
      <c r="OSX109" s="81"/>
      <c r="OSY109" s="81"/>
      <c r="OSZ109" s="81"/>
      <c r="OTA109" s="81"/>
      <c r="OTB109" s="81"/>
      <c r="OTC109" s="81"/>
      <c r="OTD109" s="81"/>
      <c r="OTE109" s="81"/>
      <c r="OTF109" s="81"/>
      <c r="OTG109" s="81"/>
      <c r="OTH109" s="81"/>
      <c r="OTI109" s="81"/>
      <c r="OTJ109" s="81"/>
      <c r="OTK109" s="81"/>
      <c r="OTL109" s="81"/>
      <c r="OTM109" s="81"/>
      <c r="OTN109" s="81"/>
      <c r="OTO109" s="81"/>
      <c r="OTP109" s="81"/>
      <c r="OTQ109" s="81"/>
      <c r="OTR109" s="81"/>
      <c r="OTS109" s="81"/>
      <c r="OTT109" s="81"/>
      <c r="OTU109" s="81"/>
      <c r="OTV109" s="81"/>
      <c r="OTW109" s="81"/>
      <c r="OTX109" s="81"/>
      <c r="OTY109" s="81"/>
      <c r="OTZ109" s="81"/>
      <c r="OUA109" s="81"/>
      <c r="OUB109" s="81"/>
      <c r="OUC109" s="81"/>
      <c r="OUD109" s="81"/>
      <c r="OUE109" s="81"/>
      <c r="OUF109" s="81"/>
      <c r="OUG109" s="81"/>
      <c r="OUH109" s="81"/>
      <c r="OUI109" s="81"/>
      <c r="OUJ109" s="81"/>
      <c r="OUK109" s="81"/>
      <c r="OUL109" s="81"/>
      <c r="OUM109" s="81"/>
      <c r="OUN109" s="81"/>
      <c r="OUO109" s="81"/>
      <c r="OUP109" s="81"/>
      <c r="OUQ109" s="81"/>
      <c r="OUR109" s="81"/>
      <c r="OUS109" s="81"/>
      <c r="OUT109" s="81"/>
      <c r="OUU109" s="81"/>
      <c r="OUV109" s="81"/>
      <c r="OUW109" s="81"/>
      <c r="OUX109" s="81"/>
      <c r="OUY109" s="81"/>
      <c r="OUZ109" s="81"/>
      <c r="OVA109" s="81"/>
      <c r="OVB109" s="81"/>
      <c r="OVC109" s="81"/>
      <c r="OVD109" s="81"/>
      <c r="OVE109" s="81"/>
      <c r="OVF109" s="81"/>
      <c r="OVG109" s="81"/>
      <c r="OVH109" s="81"/>
      <c r="OVI109" s="81"/>
      <c r="OVJ109" s="81"/>
      <c r="OVK109" s="81"/>
      <c r="OVL109" s="81"/>
      <c r="OVM109" s="81"/>
      <c r="OVN109" s="81"/>
      <c r="OVO109" s="81"/>
      <c r="OVP109" s="81"/>
      <c r="OVQ109" s="81"/>
      <c r="OVR109" s="81"/>
      <c r="OVS109" s="81"/>
      <c r="OVT109" s="81"/>
      <c r="OVU109" s="81"/>
      <c r="OVV109" s="81"/>
      <c r="OVW109" s="81"/>
      <c r="OVX109" s="81"/>
      <c r="OVY109" s="81"/>
      <c r="OVZ109" s="81"/>
      <c r="OWA109" s="81"/>
      <c r="OWB109" s="81"/>
      <c r="OWC109" s="81"/>
      <c r="OWD109" s="81"/>
      <c r="OWE109" s="81"/>
      <c r="OWF109" s="81"/>
      <c r="OWG109" s="81"/>
      <c r="OWH109" s="81"/>
      <c r="OWI109" s="81"/>
      <c r="OWJ109" s="81"/>
      <c r="OWK109" s="81"/>
      <c r="OWL109" s="81"/>
      <c r="OWM109" s="81"/>
      <c r="OWN109" s="81"/>
      <c r="OWO109" s="81"/>
      <c r="OWP109" s="81"/>
      <c r="OWQ109" s="81"/>
      <c r="OWR109" s="81"/>
      <c r="OWS109" s="81"/>
      <c r="OWT109" s="81"/>
      <c r="OWU109" s="81"/>
      <c r="OWV109" s="81"/>
      <c r="OWW109" s="81"/>
      <c r="OWX109" s="81"/>
      <c r="OWY109" s="81"/>
      <c r="OWZ109" s="81"/>
      <c r="OXA109" s="81"/>
      <c r="OXB109" s="81"/>
      <c r="OXC109" s="81"/>
      <c r="OXD109" s="81"/>
      <c r="OXE109" s="81"/>
      <c r="OXF109" s="81"/>
      <c r="OXG109" s="81"/>
      <c r="OXH109" s="81"/>
      <c r="OXI109" s="81"/>
      <c r="OXJ109" s="81"/>
      <c r="OXK109" s="81"/>
      <c r="OXL109" s="81"/>
      <c r="OXM109" s="81"/>
      <c r="OXN109" s="81"/>
      <c r="OXO109" s="81"/>
      <c r="OXP109" s="81"/>
      <c r="OXQ109" s="81"/>
      <c r="OXR109" s="81"/>
      <c r="OXS109" s="81"/>
      <c r="OXT109" s="81"/>
      <c r="OXU109" s="81"/>
      <c r="OXV109" s="81"/>
      <c r="OXW109" s="81"/>
      <c r="OXX109" s="81"/>
      <c r="OXY109" s="81"/>
      <c r="OXZ109" s="81"/>
      <c r="OYA109" s="81"/>
      <c r="OYB109" s="81"/>
      <c r="OYC109" s="81"/>
      <c r="OYD109" s="81"/>
      <c r="OYE109" s="81"/>
      <c r="OYF109" s="81"/>
      <c r="OYG109" s="81"/>
      <c r="OYH109" s="81"/>
      <c r="OYI109" s="81"/>
      <c r="OYJ109" s="81"/>
      <c r="OYK109" s="81"/>
      <c r="OYL109" s="81"/>
      <c r="OYM109" s="81"/>
      <c r="OYN109" s="81"/>
      <c r="OYO109" s="81"/>
      <c r="OYP109" s="81"/>
      <c r="OYQ109" s="81"/>
      <c r="OYR109" s="81"/>
      <c r="OYS109" s="81"/>
      <c r="OYT109" s="81"/>
      <c r="OYU109" s="81"/>
      <c r="OYV109" s="81"/>
      <c r="OYW109" s="81"/>
      <c r="OYX109" s="81"/>
      <c r="OYY109" s="81"/>
      <c r="OYZ109" s="81"/>
      <c r="OZA109" s="81"/>
      <c r="OZB109" s="81"/>
      <c r="OZC109" s="81"/>
      <c r="OZD109" s="81"/>
      <c r="OZE109" s="81"/>
      <c r="OZF109" s="81"/>
      <c r="OZG109" s="81"/>
      <c r="OZH109" s="81"/>
      <c r="OZI109" s="81"/>
      <c r="OZJ109" s="81"/>
      <c r="OZK109" s="81"/>
      <c r="OZL109" s="81"/>
      <c r="OZM109" s="81"/>
      <c r="OZN109" s="81"/>
      <c r="OZO109" s="81"/>
      <c r="OZP109" s="81"/>
      <c r="OZQ109" s="81"/>
      <c r="OZR109" s="81"/>
      <c r="OZS109" s="81"/>
      <c r="OZT109" s="81"/>
      <c r="OZU109" s="81"/>
      <c r="OZV109" s="81"/>
      <c r="OZW109" s="81"/>
      <c r="OZX109" s="81"/>
      <c r="OZY109" s="81"/>
      <c r="OZZ109" s="81"/>
      <c r="PAA109" s="81"/>
      <c r="PAB109" s="81"/>
      <c r="PAC109" s="81"/>
      <c r="PAD109" s="81"/>
      <c r="PAE109" s="81"/>
      <c r="PAF109" s="81"/>
      <c r="PAG109" s="81"/>
      <c r="PAH109" s="81"/>
      <c r="PAI109" s="81"/>
      <c r="PAJ109" s="81"/>
      <c r="PAK109" s="81"/>
      <c r="PAL109" s="81"/>
      <c r="PAM109" s="81"/>
      <c r="PAN109" s="81"/>
      <c r="PAO109" s="81"/>
      <c r="PAP109" s="81"/>
      <c r="PAQ109" s="81"/>
      <c r="PAR109" s="81"/>
      <c r="PAS109" s="81"/>
      <c r="PAT109" s="81"/>
      <c r="PAU109" s="81"/>
      <c r="PAV109" s="81"/>
      <c r="PAW109" s="81"/>
      <c r="PAX109" s="81"/>
      <c r="PAY109" s="81"/>
      <c r="PAZ109" s="81"/>
      <c r="PBA109" s="81"/>
      <c r="PBB109" s="81"/>
      <c r="PBC109" s="81"/>
      <c r="PBD109" s="81"/>
      <c r="PBE109" s="81"/>
      <c r="PBF109" s="81"/>
      <c r="PBG109" s="81"/>
      <c r="PBH109" s="81"/>
      <c r="PBI109" s="81"/>
      <c r="PBJ109" s="81"/>
      <c r="PBK109" s="81"/>
      <c r="PBL109" s="81"/>
      <c r="PBM109" s="81"/>
      <c r="PBN109" s="81"/>
      <c r="PBO109" s="81"/>
      <c r="PBP109" s="81"/>
      <c r="PBQ109" s="81"/>
      <c r="PBR109" s="81"/>
      <c r="PBS109" s="81"/>
      <c r="PBT109" s="81"/>
      <c r="PBU109" s="81"/>
      <c r="PBV109" s="81"/>
      <c r="PBW109" s="81"/>
      <c r="PBX109" s="81"/>
      <c r="PBY109" s="81"/>
      <c r="PBZ109" s="81"/>
      <c r="PCA109" s="81"/>
      <c r="PCB109" s="81"/>
      <c r="PCC109" s="81"/>
      <c r="PCD109" s="81"/>
      <c r="PCE109" s="81"/>
      <c r="PCF109" s="81"/>
      <c r="PCG109" s="81"/>
      <c r="PCH109" s="81"/>
      <c r="PCI109" s="81"/>
      <c r="PCJ109" s="81"/>
      <c r="PCK109" s="81"/>
      <c r="PCL109" s="81"/>
      <c r="PCM109" s="81"/>
      <c r="PCN109" s="81"/>
      <c r="PCO109" s="81"/>
      <c r="PCP109" s="81"/>
      <c r="PCQ109" s="81"/>
      <c r="PCR109" s="81"/>
      <c r="PCS109" s="81"/>
      <c r="PCT109" s="81"/>
      <c r="PCU109" s="81"/>
      <c r="PCV109" s="81"/>
      <c r="PCW109" s="81"/>
      <c r="PCX109" s="81"/>
      <c r="PCY109" s="81"/>
      <c r="PCZ109" s="81"/>
      <c r="PDA109" s="81"/>
      <c r="PDB109" s="81"/>
      <c r="PDC109" s="81"/>
      <c r="PDD109" s="81"/>
      <c r="PDE109" s="81"/>
      <c r="PDF109" s="81"/>
      <c r="PDG109" s="81"/>
      <c r="PDH109" s="81"/>
      <c r="PDI109" s="81"/>
      <c r="PDJ109" s="81"/>
      <c r="PDK109" s="81"/>
      <c r="PDL109" s="81"/>
      <c r="PDM109" s="81"/>
      <c r="PDN109" s="81"/>
      <c r="PDO109" s="81"/>
      <c r="PDP109" s="81"/>
      <c r="PDQ109" s="81"/>
      <c r="PDR109" s="81"/>
      <c r="PDS109" s="81"/>
      <c r="PDT109" s="81"/>
      <c r="PDU109" s="81"/>
      <c r="PDV109" s="81"/>
      <c r="PDW109" s="81"/>
      <c r="PDX109" s="81"/>
      <c r="PDY109" s="81"/>
      <c r="PDZ109" s="81"/>
      <c r="PEA109" s="81"/>
      <c r="PEB109" s="81"/>
      <c r="PEC109" s="81"/>
      <c r="PED109" s="81"/>
      <c r="PEE109" s="81"/>
      <c r="PEF109" s="81"/>
      <c r="PEG109" s="81"/>
      <c r="PEH109" s="81"/>
      <c r="PEI109" s="81"/>
      <c r="PEJ109" s="81"/>
      <c r="PEK109" s="81"/>
      <c r="PEL109" s="81"/>
      <c r="PEM109" s="81"/>
      <c r="PEN109" s="81"/>
      <c r="PEO109" s="81"/>
      <c r="PEP109" s="81"/>
      <c r="PEQ109" s="81"/>
      <c r="PER109" s="81"/>
      <c r="PES109" s="81"/>
      <c r="PET109" s="81"/>
      <c r="PEU109" s="81"/>
      <c r="PEV109" s="81"/>
      <c r="PEW109" s="81"/>
      <c r="PEX109" s="81"/>
      <c r="PEY109" s="81"/>
      <c r="PEZ109" s="81"/>
      <c r="PFA109" s="81"/>
      <c r="PFB109" s="81"/>
      <c r="PFC109" s="81"/>
      <c r="PFD109" s="81"/>
      <c r="PFE109" s="81"/>
      <c r="PFF109" s="81"/>
      <c r="PFG109" s="81"/>
      <c r="PFH109" s="81"/>
      <c r="PFI109" s="81"/>
      <c r="PFJ109" s="81"/>
      <c r="PFK109" s="81"/>
      <c r="PFL109" s="81"/>
      <c r="PFM109" s="81"/>
      <c r="PFN109" s="81"/>
      <c r="PFO109" s="81"/>
      <c r="PFP109" s="81"/>
      <c r="PFQ109" s="81"/>
      <c r="PFR109" s="81"/>
      <c r="PFS109" s="81"/>
      <c r="PFT109" s="81"/>
      <c r="PFU109" s="81"/>
      <c r="PFV109" s="81"/>
      <c r="PFW109" s="81"/>
      <c r="PFX109" s="81"/>
      <c r="PFY109" s="81"/>
      <c r="PFZ109" s="81"/>
      <c r="PGA109" s="81"/>
      <c r="PGB109" s="81"/>
      <c r="PGC109" s="81"/>
      <c r="PGD109" s="81"/>
      <c r="PGE109" s="81"/>
      <c r="PGF109" s="81"/>
      <c r="PGG109" s="81"/>
      <c r="PGH109" s="81"/>
      <c r="PGI109" s="81"/>
      <c r="PGJ109" s="81"/>
      <c r="PGK109" s="81"/>
      <c r="PGL109" s="81"/>
      <c r="PGM109" s="81"/>
      <c r="PGN109" s="81"/>
      <c r="PGO109" s="81"/>
      <c r="PGP109" s="81"/>
      <c r="PGQ109" s="81"/>
      <c r="PGR109" s="81"/>
      <c r="PGS109" s="81"/>
      <c r="PGT109" s="81"/>
      <c r="PGU109" s="81"/>
      <c r="PGV109" s="81"/>
      <c r="PGW109" s="81"/>
      <c r="PGX109" s="81"/>
      <c r="PGY109" s="81"/>
      <c r="PGZ109" s="81"/>
      <c r="PHA109" s="81"/>
      <c r="PHB109" s="81"/>
      <c r="PHC109" s="81"/>
      <c r="PHD109" s="81"/>
      <c r="PHE109" s="81"/>
      <c r="PHF109" s="81"/>
      <c r="PHG109" s="81"/>
      <c r="PHH109" s="81"/>
      <c r="PHI109" s="81"/>
      <c r="PHJ109" s="81"/>
      <c r="PHK109" s="81"/>
      <c r="PHL109" s="81"/>
      <c r="PHM109" s="81"/>
      <c r="PHN109" s="81"/>
      <c r="PHO109" s="81"/>
      <c r="PHP109" s="81"/>
      <c r="PHQ109" s="81"/>
      <c r="PHR109" s="81"/>
      <c r="PHS109" s="81"/>
      <c r="PHT109" s="81"/>
      <c r="PHU109" s="81"/>
      <c r="PHV109" s="81"/>
      <c r="PHW109" s="81"/>
      <c r="PHX109" s="81"/>
      <c r="PHY109" s="81"/>
      <c r="PHZ109" s="81"/>
      <c r="PIA109" s="81"/>
      <c r="PIB109" s="81"/>
      <c r="PIC109" s="81"/>
      <c r="PID109" s="81"/>
      <c r="PIE109" s="81"/>
      <c r="PIF109" s="81"/>
      <c r="PIG109" s="81"/>
      <c r="PIH109" s="81"/>
      <c r="PII109" s="81"/>
      <c r="PIJ109" s="81"/>
      <c r="PIK109" s="81"/>
      <c r="PIL109" s="81"/>
      <c r="PIM109" s="81"/>
      <c r="PIN109" s="81"/>
      <c r="PIO109" s="81"/>
      <c r="PIP109" s="81"/>
      <c r="PIQ109" s="81"/>
      <c r="PIR109" s="81"/>
      <c r="PIS109" s="81"/>
      <c r="PIT109" s="81"/>
      <c r="PIU109" s="81"/>
      <c r="PIV109" s="81"/>
      <c r="PIW109" s="81"/>
      <c r="PIX109" s="81"/>
      <c r="PIY109" s="81"/>
      <c r="PIZ109" s="81"/>
      <c r="PJA109" s="81"/>
      <c r="PJB109" s="81"/>
      <c r="PJC109" s="81"/>
      <c r="PJD109" s="81"/>
      <c r="PJE109" s="81"/>
      <c r="PJF109" s="81"/>
      <c r="PJG109" s="81"/>
      <c r="PJH109" s="81"/>
      <c r="PJI109" s="81"/>
      <c r="PJJ109" s="81"/>
      <c r="PJK109" s="81"/>
      <c r="PJL109" s="81"/>
      <c r="PJM109" s="81"/>
      <c r="PJN109" s="81"/>
      <c r="PJO109" s="81"/>
      <c r="PJP109" s="81"/>
      <c r="PJQ109" s="81"/>
      <c r="PJR109" s="81"/>
      <c r="PJS109" s="81"/>
      <c r="PJT109" s="81"/>
      <c r="PJU109" s="81"/>
      <c r="PJV109" s="81"/>
      <c r="PJW109" s="81"/>
      <c r="PJX109" s="81"/>
      <c r="PJY109" s="81"/>
      <c r="PJZ109" s="81"/>
      <c r="PKA109" s="81"/>
      <c r="PKB109" s="81"/>
      <c r="PKC109" s="81"/>
      <c r="PKD109" s="81"/>
      <c r="PKE109" s="81"/>
      <c r="PKF109" s="81"/>
      <c r="PKG109" s="81"/>
      <c r="PKH109" s="81"/>
      <c r="PKI109" s="81"/>
      <c r="PKJ109" s="81"/>
      <c r="PKK109" s="81"/>
      <c r="PKL109" s="81"/>
      <c r="PKM109" s="81"/>
      <c r="PKN109" s="81"/>
      <c r="PKO109" s="81"/>
      <c r="PKP109" s="81"/>
      <c r="PKQ109" s="81"/>
      <c r="PKR109" s="81"/>
      <c r="PKS109" s="81"/>
      <c r="PKT109" s="81"/>
      <c r="PKU109" s="81"/>
      <c r="PKV109" s="81"/>
      <c r="PKW109" s="81"/>
      <c r="PKX109" s="81"/>
      <c r="PKY109" s="81"/>
      <c r="PKZ109" s="81"/>
      <c r="PLA109" s="81"/>
      <c r="PLB109" s="81"/>
      <c r="PLC109" s="81"/>
      <c r="PLD109" s="81"/>
      <c r="PLE109" s="81"/>
      <c r="PLF109" s="81"/>
      <c r="PLG109" s="81"/>
      <c r="PLH109" s="81"/>
      <c r="PLI109" s="81"/>
      <c r="PLJ109" s="81"/>
      <c r="PLK109" s="81"/>
      <c r="PLL109" s="81"/>
      <c r="PLM109" s="81"/>
      <c r="PLN109" s="81"/>
      <c r="PLO109" s="81"/>
      <c r="PLP109" s="81"/>
      <c r="PLQ109" s="81"/>
      <c r="PLR109" s="81"/>
      <c r="PLS109" s="81"/>
      <c r="PLT109" s="81"/>
      <c r="PLU109" s="81"/>
      <c r="PLV109" s="81"/>
      <c r="PLW109" s="81"/>
      <c r="PLX109" s="81"/>
      <c r="PLY109" s="81"/>
      <c r="PLZ109" s="81"/>
      <c r="PMA109" s="81"/>
      <c r="PMB109" s="81"/>
      <c r="PMC109" s="81"/>
      <c r="PMD109" s="81"/>
      <c r="PME109" s="81"/>
      <c r="PMF109" s="81"/>
      <c r="PMG109" s="81"/>
      <c r="PMH109" s="81"/>
      <c r="PMI109" s="81"/>
      <c r="PMJ109" s="81"/>
      <c r="PMK109" s="81"/>
      <c r="PML109" s="81"/>
      <c r="PMM109" s="81"/>
      <c r="PMN109" s="81"/>
      <c r="PMO109" s="81"/>
      <c r="PMP109" s="81"/>
      <c r="PMQ109" s="81"/>
      <c r="PMR109" s="81"/>
      <c r="PMS109" s="81"/>
      <c r="PMT109" s="81"/>
      <c r="PMU109" s="81"/>
      <c r="PMV109" s="81"/>
      <c r="PMW109" s="81"/>
      <c r="PMX109" s="81"/>
      <c r="PMY109" s="81"/>
      <c r="PMZ109" s="81"/>
      <c r="PNA109" s="81"/>
      <c r="PNB109" s="81"/>
      <c r="PNC109" s="81"/>
      <c r="PND109" s="81"/>
      <c r="PNE109" s="81"/>
      <c r="PNF109" s="81"/>
      <c r="PNG109" s="81"/>
      <c r="PNH109" s="81"/>
      <c r="PNI109" s="81"/>
      <c r="PNJ109" s="81"/>
      <c r="PNK109" s="81"/>
      <c r="PNL109" s="81"/>
      <c r="PNM109" s="81"/>
      <c r="PNN109" s="81"/>
      <c r="PNO109" s="81"/>
      <c r="PNP109" s="81"/>
      <c r="PNQ109" s="81"/>
      <c r="PNR109" s="81"/>
      <c r="PNS109" s="81"/>
      <c r="PNT109" s="81"/>
      <c r="PNU109" s="81"/>
      <c r="PNV109" s="81"/>
      <c r="PNW109" s="81"/>
      <c r="PNX109" s="81"/>
      <c r="PNY109" s="81"/>
      <c r="PNZ109" s="81"/>
      <c r="POA109" s="81"/>
      <c r="POB109" s="81"/>
      <c r="POC109" s="81"/>
      <c r="POD109" s="81"/>
      <c r="POE109" s="81"/>
      <c r="POF109" s="81"/>
      <c r="POG109" s="81"/>
      <c r="POH109" s="81"/>
      <c r="POI109" s="81"/>
      <c r="POJ109" s="81"/>
      <c r="POK109" s="81"/>
      <c r="POL109" s="81"/>
      <c r="POM109" s="81"/>
      <c r="PON109" s="81"/>
      <c r="POO109" s="81"/>
      <c r="POP109" s="81"/>
      <c r="POQ109" s="81"/>
      <c r="POR109" s="81"/>
      <c r="POS109" s="81"/>
      <c r="POT109" s="81"/>
      <c r="POU109" s="81"/>
      <c r="POV109" s="81"/>
      <c r="POW109" s="81"/>
      <c r="POX109" s="81"/>
      <c r="POY109" s="81"/>
      <c r="POZ109" s="81"/>
      <c r="PPA109" s="81"/>
      <c r="PPB109" s="81"/>
      <c r="PPC109" s="81"/>
      <c r="PPD109" s="81"/>
      <c r="PPE109" s="81"/>
      <c r="PPF109" s="81"/>
      <c r="PPG109" s="81"/>
      <c r="PPH109" s="81"/>
      <c r="PPI109" s="81"/>
      <c r="PPJ109" s="81"/>
      <c r="PPK109" s="81"/>
      <c r="PPL109" s="81"/>
      <c r="PPM109" s="81"/>
      <c r="PPN109" s="81"/>
      <c r="PPO109" s="81"/>
      <c r="PPP109" s="81"/>
      <c r="PPQ109" s="81"/>
      <c r="PPR109" s="81"/>
      <c r="PPS109" s="81"/>
      <c r="PPT109" s="81"/>
      <c r="PPU109" s="81"/>
      <c r="PPV109" s="81"/>
      <c r="PPW109" s="81"/>
      <c r="PPX109" s="81"/>
      <c r="PPY109" s="81"/>
      <c r="PPZ109" s="81"/>
      <c r="PQA109" s="81"/>
      <c r="PQB109" s="81"/>
      <c r="PQC109" s="81"/>
      <c r="PQD109" s="81"/>
      <c r="PQE109" s="81"/>
      <c r="PQF109" s="81"/>
      <c r="PQG109" s="81"/>
      <c r="PQH109" s="81"/>
      <c r="PQI109" s="81"/>
      <c r="PQJ109" s="81"/>
      <c r="PQK109" s="81"/>
      <c r="PQL109" s="81"/>
      <c r="PQM109" s="81"/>
      <c r="PQN109" s="81"/>
      <c r="PQO109" s="81"/>
      <c r="PQP109" s="81"/>
      <c r="PQQ109" s="81"/>
      <c r="PQR109" s="81"/>
      <c r="PQS109" s="81"/>
      <c r="PQT109" s="81"/>
      <c r="PQU109" s="81"/>
      <c r="PQV109" s="81"/>
      <c r="PQW109" s="81"/>
      <c r="PQX109" s="81"/>
      <c r="PQY109" s="81"/>
      <c r="PQZ109" s="81"/>
      <c r="PRA109" s="81"/>
      <c r="PRB109" s="81"/>
      <c r="PRC109" s="81"/>
      <c r="PRD109" s="81"/>
      <c r="PRE109" s="81"/>
      <c r="PRF109" s="81"/>
      <c r="PRG109" s="81"/>
      <c r="PRH109" s="81"/>
      <c r="PRI109" s="81"/>
      <c r="PRJ109" s="81"/>
      <c r="PRK109" s="81"/>
      <c r="PRL109" s="81"/>
      <c r="PRM109" s="81"/>
      <c r="PRN109" s="81"/>
      <c r="PRO109" s="81"/>
      <c r="PRP109" s="81"/>
      <c r="PRQ109" s="81"/>
      <c r="PRR109" s="81"/>
      <c r="PRS109" s="81"/>
      <c r="PRT109" s="81"/>
      <c r="PRU109" s="81"/>
      <c r="PRV109" s="81"/>
      <c r="PRW109" s="81"/>
      <c r="PRX109" s="81"/>
      <c r="PRY109" s="81"/>
      <c r="PRZ109" s="81"/>
      <c r="PSA109" s="81"/>
      <c r="PSB109" s="81"/>
      <c r="PSC109" s="81"/>
      <c r="PSD109" s="81"/>
      <c r="PSE109" s="81"/>
      <c r="PSF109" s="81"/>
      <c r="PSG109" s="81"/>
      <c r="PSH109" s="81"/>
      <c r="PSI109" s="81"/>
      <c r="PSJ109" s="81"/>
      <c r="PSK109" s="81"/>
      <c r="PSL109" s="81"/>
      <c r="PSM109" s="81"/>
      <c r="PSN109" s="81"/>
      <c r="PSO109" s="81"/>
      <c r="PSP109" s="81"/>
      <c r="PSQ109" s="81"/>
      <c r="PSR109" s="81"/>
      <c r="PSS109" s="81"/>
      <c r="PST109" s="81"/>
      <c r="PSU109" s="81"/>
      <c r="PSV109" s="81"/>
      <c r="PSW109" s="81"/>
      <c r="PSX109" s="81"/>
      <c r="PSY109" s="81"/>
      <c r="PSZ109" s="81"/>
      <c r="PTA109" s="81"/>
      <c r="PTB109" s="81"/>
      <c r="PTC109" s="81"/>
      <c r="PTD109" s="81"/>
      <c r="PTE109" s="81"/>
      <c r="PTF109" s="81"/>
      <c r="PTG109" s="81"/>
      <c r="PTH109" s="81"/>
      <c r="PTI109" s="81"/>
      <c r="PTJ109" s="81"/>
      <c r="PTK109" s="81"/>
      <c r="PTL109" s="81"/>
      <c r="PTM109" s="81"/>
      <c r="PTN109" s="81"/>
      <c r="PTO109" s="81"/>
      <c r="PTP109" s="81"/>
      <c r="PTQ109" s="81"/>
      <c r="PTR109" s="81"/>
      <c r="PTS109" s="81"/>
      <c r="PTT109" s="81"/>
      <c r="PTU109" s="81"/>
      <c r="PTV109" s="81"/>
      <c r="PTW109" s="81"/>
      <c r="PTX109" s="81"/>
      <c r="PTY109" s="81"/>
      <c r="PTZ109" s="81"/>
      <c r="PUA109" s="81"/>
      <c r="PUB109" s="81"/>
      <c r="PUC109" s="81"/>
      <c r="PUD109" s="81"/>
      <c r="PUE109" s="81"/>
      <c r="PUF109" s="81"/>
      <c r="PUG109" s="81"/>
      <c r="PUH109" s="81"/>
      <c r="PUI109" s="81"/>
      <c r="PUJ109" s="81"/>
      <c r="PUK109" s="81"/>
      <c r="PUL109" s="81"/>
      <c r="PUM109" s="81"/>
      <c r="PUN109" s="81"/>
      <c r="PUO109" s="81"/>
      <c r="PUP109" s="81"/>
      <c r="PUQ109" s="81"/>
      <c r="PUR109" s="81"/>
      <c r="PUS109" s="81"/>
      <c r="PUT109" s="81"/>
      <c r="PUU109" s="81"/>
      <c r="PUV109" s="81"/>
      <c r="PUW109" s="81"/>
      <c r="PUX109" s="81"/>
      <c r="PUY109" s="81"/>
      <c r="PUZ109" s="81"/>
      <c r="PVA109" s="81"/>
      <c r="PVB109" s="81"/>
      <c r="PVC109" s="81"/>
      <c r="PVD109" s="81"/>
      <c r="PVE109" s="81"/>
      <c r="PVF109" s="81"/>
      <c r="PVG109" s="81"/>
      <c r="PVH109" s="81"/>
      <c r="PVI109" s="81"/>
      <c r="PVJ109" s="81"/>
      <c r="PVK109" s="81"/>
      <c r="PVL109" s="81"/>
      <c r="PVM109" s="81"/>
      <c r="PVN109" s="81"/>
      <c r="PVO109" s="81"/>
      <c r="PVP109" s="81"/>
      <c r="PVQ109" s="81"/>
      <c r="PVR109" s="81"/>
      <c r="PVS109" s="81"/>
      <c r="PVT109" s="81"/>
      <c r="PVU109" s="81"/>
      <c r="PVV109" s="81"/>
      <c r="PVW109" s="81"/>
      <c r="PVX109" s="81"/>
      <c r="PVY109" s="81"/>
      <c r="PVZ109" s="81"/>
      <c r="PWA109" s="81"/>
      <c r="PWB109" s="81"/>
      <c r="PWC109" s="81"/>
      <c r="PWD109" s="81"/>
      <c r="PWE109" s="81"/>
      <c r="PWF109" s="81"/>
      <c r="PWG109" s="81"/>
      <c r="PWH109" s="81"/>
      <c r="PWI109" s="81"/>
      <c r="PWJ109" s="81"/>
      <c r="PWK109" s="81"/>
      <c r="PWL109" s="81"/>
      <c r="PWM109" s="81"/>
      <c r="PWN109" s="81"/>
      <c r="PWO109" s="81"/>
      <c r="PWP109" s="81"/>
      <c r="PWQ109" s="81"/>
      <c r="PWR109" s="81"/>
      <c r="PWS109" s="81"/>
      <c r="PWT109" s="81"/>
      <c r="PWU109" s="81"/>
      <c r="PWV109" s="81"/>
      <c r="PWW109" s="81"/>
      <c r="PWX109" s="81"/>
      <c r="PWY109" s="81"/>
      <c r="PWZ109" s="81"/>
      <c r="PXA109" s="81"/>
      <c r="PXB109" s="81"/>
      <c r="PXC109" s="81"/>
      <c r="PXD109" s="81"/>
      <c r="PXE109" s="81"/>
      <c r="PXF109" s="81"/>
      <c r="PXG109" s="81"/>
      <c r="PXH109" s="81"/>
      <c r="PXI109" s="81"/>
      <c r="PXJ109" s="81"/>
      <c r="PXK109" s="81"/>
      <c r="PXL109" s="81"/>
      <c r="PXM109" s="81"/>
      <c r="PXN109" s="81"/>
      <c r="PXO109" s="81"/>
      <c r="PXP109" s="81"/>
      <c r="PXQ109" s="81"/>
      <c r="PXR109" s="81"/>
      <c r="PXS109" s="81"/>
      <c r="PXT109" s="81"/>
      <c r="PXU109" s="81"/>
      <c r="PXV109" s="81"/>
      <c r="PXW109" s="81"/>
      <c r="PXX109" s="81"/>
      <c r="PXY109" s="81"/>
      <c r="PXZ109" s="81"/>
      <c r="PYA109" s="81"/>
      <c r="PYB109" s="81"/>
      <c r="PYC109" s="81"/>
      <c r="PYD109" s="81"/>
      <c r="PYE109" s="81"/>
      <c r="PYF109" s="81"/>
      <c r="PYG109" s="81"/>
      <c r="PYH109" s="81"/>
      <c r="PYI109" s="81"/>
      <c r="PYJ109" s="81"/>
      <c r="PYK109" s="81"/>
      <c r="PYL109" s="81"/>
      <c r="PYM109" s="81"/>
      <c r="PYN109" s="81"/>
      <c r="PYO109" s="81"/>
      <c r="PYP109" s="81"/>
      <c r="PYQ109" s="81"/>
      <c r="PYR109" s="81"/>
      <c r="PYS109" s="81"/>
      <c r="PYT109" s="81"/>
      <c r="PYU109" s="81"/>
      <c r="PYV109" s="81"/>
      <c r="PYW109" s="81"/>
      <c r="PYX109" s="81"/>
      <c r="PYY109" s="81"/>
      <c r="PYZ109" s="81"/>
      <c r="PZA109" s="81"/>
      <c r="PZB109" s="81"/>
      <c r="PZC109" s="81"/>
      <c r="PZD109" s="81"/>
      <c r="PZE109" s="81"/>
      <c r="PZF109" s="81"/>
      <c r="PZG109" s="81"/>
      <c r="PZH109" s="81"/>
      <c r="PZI109" s="81"/>
      <c r="PZJ109" s="81"/>
      <c r="PZK109" s="81"/>
      <c r="PZL109" s="81"/>
      <c r="PZM109" s="81"/>
      <c r="PZN109" s="81"/>
      <c r="PZO109" s="81"/>
      <c r="PZP109" s="81"/>
      <c r="PZQ109" s="81"/>
      <c r="PZR109" s="81"/>
      <c r="PZS109" s="81"/>
      <c r="PZT109" s="81"/>
      <c r="PZU109" s="81"/>
      <c r="PZV109" s="81"/>
      <c r="PZW109" s="81"/>
      <c r="PZX109" s="81"/>
      <c r="PZY109" s="81"/>
      <c r="PZZ109" s="81"/>
      <c r="QAA109" s="81"/>
      <c r="QAB109" s="81"/>
      <c r="QAC109" s="81"/>
      <c r="QAD109" s="81"/>
      <c r="QAE109" s="81"/>
      <c r="QAF109" s="81"/>
      <c r="QAG109" s="81"/>
      <c r="QAH109" s="81"/>
      <c r="QAI109" s="81"/>
      <c r="QAJ109" s="81"/>
      <c r="QAK109" s="81"/>
      <c r="QAL109" s="81"/>
      <c r="QAM109" s="81"/>
      <c r="QAN109" s="81"/>
      <c r="QAO109" s="81"/>
      <c r="QAP109" s="81"/>
      <c r="QAQ109" s="81"/>
      <c r="QAR109" s="81"/>
      <c r="QAS109" s="81"/>
      <c r="QAT109" s="81"/>
      <c r="QAU109" s="81"/>
      <c r="QAV109" s="81"/>
      <c r="QAW109" s="81"/>
      <c r="QAX109" s="81"/>
      <c r="QAY109" s="81"/>
      <c r="QAZ109" s="81"/>
      <c r="QBA109" s="81"/>
      <c r="QBB109" s="81"/>
      <c r="QBC109" s="81"/>
      <c r="QBD109" s="81"/>
      <c r="QBE109" s="81"/>
      <c r="QBF109" s="81"/>
      <c r="QBG109" s="81"/>
      <c r="QBH109" s="81"/>
      <c r="QBI109" s="81"/>
      <c r="QBJ109" s="81"/>
      <c r="QBK109" s="81"/>
      <c r="QBL109" s="81"/>
      <c r="QBM109" s="81"/>
      <c r="QBN109" s="81"/>
      <c r="QBO109" s="81"/>
      <c r="QBP109" s="81"/>
      <c r="QBQ109" s="81"/>
      <c r="QBR109" s="81"/>
      <c r="QBS109" s="81"/>
      <c r="QBT109" s="81"/>
      <c r="QBU109" s="81"/>
      <c r="QBV109" s="81"/>
      <c r="QBW109" s="81"/>
      <c r="QBX109" s="81"/>
      <c r="QBY109" s="81"/>
      <c r="QBZ109" s="81"/>
      <c r="QCA109" s="81"/>
      <c r="QCB109" s="81"/>
      <c r="QCC109" s="81"/>
      <c r="QCD109" s="81"/>
      <c r="QCE109" s="81"/>
      <c r="QCF109" s="81"/>
      <c r="QCG109" s="81"/>
      <c r="QCH109" s="81"/>
      <c r="QCI109" s="81"/>
      <c r="QCJ109" s="81"/>
      <c r="QCK109" s="81"/>
      <c r="QCL109" s="81"/>
      <c r="QCM109" s="81"/>
      <c r="QCN109" s="81"/>
      <c r="QCO109" s="81"/>
      <c r="QCP109" s="81"/>
      <c r="QCQ109" s="81"/>
      <c r="QCR109" s="81"/>
      <c r="QCS109" s="81"/>
      <c r="QCT109" s="81"/>
      <c r="QCU109" s="81"/>
      <c r="QCV109" s="81"/>
      <c r="QCW109" s="81"/>
      <c r="QCX109" s="81"/>
      <c r="QCY109" s="81"/>
      <c r="QCZ109" s="81"/>
      <c r="QDA109" s="81"/>
      <c r="QDB109" s="81"/>
      <c r="QDC109" s="81"/>
      <c r="QDD109" s="81"/>
      <c r="QDE109" s="81"/>
      <c r="QDF109" s="81"/>
      <c r="QDG109" s="81"/>
      <c r="QDH109" s="81"/>
      <c r="QDI109" s="81"/>
      <c r="QDJ109" s="81"/>
      <c r="QDK109" s="81"/>
      <c r="QDL109" s="81"/>
      <c r="QDM109" s="81"/>
      <c r="QDN109" s="81"/>
      <c r="QDO109" s="81"/>
      <c r="QDP109" s="81"/>
      <c r="QDQ109" s="81"/>
      <c r="QDR109" s="81"/>
      <c r="QDS109" s="81"/>
      <c r="QDT109" s="81"/>
      <c r="QDU109" s="81"/>
      <c r="QDV109" s="81"/>
      <c r="QDW109" s="81"/>
      <c r="QDX109" s="81"/>
      <c r="QDY109" s="81"/>
      <c r="QDZ109" s="81"/>
      <c r="QEA109" s="81"/>
      <c r="QEB109" s="81"/>
      <c r="QEC109" s="81"/>
      <c r="QED109" s="81"/>
      <c r="QEE109" s="81"/>
      <c r="QEF109" s="81"/>
      <c r="QEG109" s="81"/>
      <c r="QEH109" s="81"/>
      <c r="QEI109" s="81"/>
      <c r="QEJ109" s="81"/>
      <c r="QEK109" s="81"/>
      <c r="QEL109" s="81"/>
      <c r="QEM109" s="81"/>
      <c r="QEN109" s="81"/>
      <c r="QEO109" s="81"/>
      <c r="QEP109" s="81"/>
      <c r="QEQ109" s="81"/>
      <c r="QER109" s="81"/>
      <c r="QES109" s="81"/>
      <c r="QET109" s="81"/>
      <c r="QEU109" s="81"/>
      <c r="QEV109" s="81"/>
      <c r="QEW109" s="81"/>
      <c r="QEX109" s="81"/>
      <c r="QEY109" s="81"/>
      <c r="QEZ109" s="81"/>
      <c r="QFA109" s="81"/>
      <c r="QFB109" s="81"/>
      <c r="QFC109" s="81"/>
      <c r="QFD109" s="81"/>
      <c r="QFE109" s="81"/>
      <c r="QFF109" s="81"/>
      <c r="QFG109" s="81"/>
      <c r="QFH109" s="81"/>
      <c r="QFI109" s="81"/>
      <c r="QFJ109" s="81"/>
      <c r="QFK109" s="81"/>
      <c r="QFL109" s="81"/>
      <c r="QFM109" s="81"/>
      <c r="QFN109" s="81"/>
      <c r="QFO109" s="81"/>
      <c r="QFP109" s="81"/>
      <c r="QFQ109" s="81"/>
      <c r="QFR109" s="81"/>
      <c r="QFS109" s="81"/>
      <c r="QFT109" s="81"/>
      <c r="QFU109" s="81"/>
      <c r="QFV109" s="81"/>
      <c r="QFW109" s="81"/>
      <c r="QFX109" s="81"/>
      <c r="QFY109" s="81"/>
      <c r="QFZ109" s="81"/>
      <c r="QGA109" s="81"/>
      <c r="QGB109" s="81"/>
      <c r="QGC109" s="81"/>
      <c r="QGD109" s="81"/>
      <c r="QGE109" s="81"/>
      <c r="QGF109" s="81"/>
      <c r="QGG109" s="81"/>
      <c r="QGH109" s="81"/>
      <c r="QGI109" s="81"/>
      <c r="QGJ109" s="81"/>
      <c r="QGK109" s="81"/>
      <c r="QGL109" s="81"/>
      <c r="QGM109" s="81"/>
      <c r="QGN109" s="81"/>
      <c r="QGO109" s="81"/>
      <c r="QGP109" s="81"/>
      <c r="QGQ109" s="81"/>
      <c r="QGR109" s="81"/>
      <c r="QGS109" s="81"/>
      <c r="QGT109" s="81"/>
      <c r="QGU109" s="81"/>
      <c r="QGV109" s="81"/>
      <c r="QGW109" s="81"/>
      <c r="QGX109" s="81"/>
      <c r="QGY109" s="81"/>
      <c r="QGZ109" s="81"/>
      <c r="QHA109" s="81"/>
      <c r="QHB109" s="81"/>
      <c r="QHC109" s="81"/>
      <c r="QHD109" s="81"/>
      <c r="QHE109" s="81"/>
      <c r="QHF109" s="81"/>
      <c r="QHG109" s="81"/>
      <c r="QHH109" s="81"/>
      <c r="QHI109" s="81"/>
      <c r="QHJ109" s="81"/>
      <c r="QHK109" s="81"/>
      <c r="QHL109" s="81"/>
      <c r="QHM109" s="81"/>
      <c r="QHN109" s="81"/>
      <c r="QHO109" s="81"/>
      <c r="QHP109" s="81"/>
      <c r="QHQ109" s="81"/>
      <c r="QHR109" s="81"/>
      <c r="QHS109" s="81"/>
      <c r="QHT109" s="81"/>
      <c r="QHU109" s="81"/>
      <c r="QHV109" s="81"/>
      <c r="QHW109" s="81"/>
      <c r="QHX109" s="81"/>
      <c r="QHY109" s="81"/>
      <c r="QHZ109" s="81"/>
      <c r="QIA109" s="81"/>
      <c r="QIB109" s="81"/>
      <c r="QIC109" s="81"/>
      <c r="QID109" s="81"/>
      <c r="QIE109" s="81"/>
      <c r="QIF109" s="81"/>
      <c r="QIG109" s="81"/>
      <c r="QIH109" s="81"/>
      <c r="QII109" s="81"/>
      <c r="QIJ109" s="81"/>
      <c r="QIK109" s="81"/>
      <c r="QIL109" s="81"/>
      <c r="QIM109" s="81"/>
      <c r="QIN109" s="81"/>
      <c r="QIO109" s="81"/>
      <c r="QIP109" s="81"/>
      <c r="QIQ109" s="81"/>
      <c r="QIR109" s="81"/>
      <c r="QIS109" s="81"/>
      <c r="QIT109" s="81"/>
      <c r="QIU109" s="81"/>
      <c r="QIV109" s="81"/>
      <c r="QIW109" s="81"/>
      <c r="QIX109" s="81"/>
      <c r="QIY109" s="81"/>
      <c r="QIZ109" s="81"/>
      <c r="QJA109" s="81"/>
      <c r="QJB109" s="81"/>
      <c r="QJC109" s="81"/>
      <c r="QJD109" s="81"/>
      <c r="QJE109" s="81"/>
      <c r="QJF109" s="81"/>
      <c r="QJG109" s="81"/>
      <c r="QJH109" s="81"/>
      <c r="QJI109" s="81"/>
      <c r="QJJ109" s="81"/>
      <c r="QJK109" s="81"/>
      <c r="QJL109" s="81"/>
      <c r="QJM109" s="81"/>
      <c r="QJN109" s="81"/>
      <c r="QJO109" s="81"/>
      <c r="QJP109" s="81"/>
      <c r="QJQ109" s="81"/>
      <c r="QJR109" s="81"/>
      <c r="QJS109" s="81"/>
      <c r="QJT109" s="81"/>
      <c r="QJU109" s="81"/>
      <c r="QJV109" s="81"/>
      <c r="QJW109" s="81"/>
      <c r="QJX109" s="81"/>
      <c r="QJY109" s="81"/>
      <c r="QJZ109" s="81"/>
      <c r="QKA109" s="81"/>
      <c r="QKB109" s="81"/>
      <c r="QKC109" s="81"/>
      <c r="QKD109" s="81"/>
      <c r="QKE109" s="81"/>
      <c r="QKF109" s="81"/>
      <c r="QKG109" s="81"/>
      <c r="QKH109" s="81"/>
      <c r="QKI109" s="81"/>
      <c r="QKJ109" s="81"/>
      <c r="QKK109" s="81"/>
      <c r="QKL109" s="81"/>
      <c r="QKM109" s="81"/>
      <c r="QKN109" s="81"/>
      <c r="QKO109" s="81"/>
      <c r="QKP109" s="81"/>
      <c r="QKQ109" s="81"/>
      <c r="QKR109" s="81"/>
      <c r="QKS109" s="81"/>
      <c r="QKT109" s="81"/>
      <c r="QKU109" s="81"/>
      <c r="QKV109" s="81"/>
      <c r="QKW109" s="81"/>
      <c r="QKX109" s="81"/>
      <c r="QKY109" s="81"/>
      <c r="QKZ109" s="81"/>
      <c r="QLA109" s="81"/>
      <c r="QLB109" s="81"/>
      <c r="QLC109" s="81"/>
      <c r="QLD109" s="81"/>
      <c r="QLE109" s="81"/>
      <c r="QLF109" s="81"/>
      <c r="QLG109" s="81"/>
      <c r="QLH109" s="81"/>
      <c r="QLI109" s="81"/>
      <c r="QLJ109" s="81"/>
      <c r="QLK109" s="81"/>
      <c r="QLL109" s="81"/>
      <c r="QLM109" s="81"/>
      <c r="QLN109" s="81"/>
      <c r="QLO109" s="81"/>
      <c r="QLP109" s="81"/>
      <c r="QLQ109" s="81"/>
      <c r="QLR109" s="81"/>
      <c r="QLS109" s="81"/>
      <c r="QLT109" s="81"/>
      <c r="QLU109" s="81"/>
      <c r="QLV109" s="81"/>
      <c r="QLW109" s="81"/>
      <c r="QLX109" s="81"/>
      <c r="QLY109" s="81"/>
      <c r="QLZ109" s="81"/>
      <c r="QMA109" s="81"/>
      <c r="QMB109" s="81"/>
      <c r="QMC109" s="81"/>
      <c r="QMD109" s="81"/>
      <c r="QME109" s="81"/>
      <c r="QMF109" s="81"/>
      <c r="QMG109" s="81"/>
      <c r="QMH109" s="81"/>
      <c r="QMI109" s="81"/>
      <c r="QMJ109" s="81"/>
      <c r="QMK109" s="81"/>
      <c r="QML109" s="81"/>
      <c r="QMM109" s="81"/>
      <c r="QMN109" s="81"/>
      <c r="QMO109" s="81"/>
      <c r="QMP109" s="81"/>
      <c r="QMQ109" s="81"/>
      <c r="QMR109" s="81"/>
      <c r="QMS109" s="81"/>
      <c r="QMT109" s="81"/>
      <c r="QMU109" s="81"/>
      <c r="QMV109" s="81"/>
      <c r="QMW109" s="81"/>
      <c r="QMX109" s="81"/>
      <c r="QMY109" s="81"/>
      <c r="QMZ109" s="81"/>
      <c r="QNA109" s="81"/>
      <c r="QNB109" s="81"/>
      <c r="QNC109" s="81"/>
      <c r="QND109" s="81"/>
      <c r="QNE109" s="81"/>
      <c r="QNF109" s="81"/>
      <c r="QNG109" s="81"/>
      <c r="QNH109" s="81"/>
      <c r="QNI109" s="81"/>
      <c r="QNJ109" s="81"/>
      <c r="QNK109" s="81"/>
      <c r="QNL109" s="81"/>
      <c r="QNM109" s="81"/>
      <c r="QNN109" s="81"/>
      <c r="QNO109" s="81"/>
      <c r="QNP109" s="81"/>
      <c r="QNQ109" s="81"/>
      <c r="QNR109" s="81"/>
      <c r="QNS109" s="81"/>
      <c r="QNT109" s="81"/>
      <c r="QNU109" s="81"/>
      <c r="QNV109" s="81"/>
      <c r="QNW109" s="81"/>
      <c r="QNX109" s="81"/>
      <c r="QNY109" s="81"/>
      <c r="QNZ109" s="81"/>
      <c r="QOA109" s="81"/>
      <c r="QOB109" s="81"/>
      <c r="QOC109" s="81"/>
      <c r="QOD109" s="81"/>
      <c r="QOE109" s="81"/>
      <c r="QOF109" s="81"/>
      <c r="QOG109" s="81"/>
      <c r="QOH109" s="81"/>
      <c r="QOI109" s="81"/>
      <c r="QOJ109" s="81"/>
      <c r="QOK109" s="81"/>
      <c r="QOL109" s="81"/>
      <c r="QOM109" s="81"/>
      <c r="QON109" s="81"/>
      <c r="QOO109" s="81"/>
      <c r="QOP109" s="81"/>
      <c r="QOQ109" s="81"/>
      <c r="QOR109" s="81"/>
      <c r="QOS109" s="81"/>
      <c r="QOT109" s="81"/>
      <c r="QOU109" s="81"/>
      <c r="QOV109" s="81"/>
      <c r="QOW109" s="81"/>
      <c r="QOX109" s="81"/>
      <c r="QOY109" s="81"/>
      <c r="QOZ109" s="81"/>
      <c r="QPA109" s="81"/>
      <c r="QPB109" s="81"/>
      <c r="QPC109" s="81"/>
      <c r="QPD109" s="81"/>
      <c r="QPE109" s="81"/>
      <c r="QPF109" s="81"/>
      <c r="QPG109" s="81"/>
      <c r="QPH109" s="81"/>
      <c r="QPI109" s="81"/>
      <c r="QPJ109" s="81"/>
      <c r="QPK109" s="81"/>
      <c r="QPL109" s="81"/>
      <c r="QPM109" s="81"/>
      <c r="QPN109" s="81"/>
      <c r="QPO109" s="81"/>
      <c r="QPP109" s="81"/>
      <c r="QPQ109" s="81"/>
      <c r="QPR109" s="81"/>
      <c r="QPS109" s="81"/>
      <c r="QPT109" s="81"/>
      <c r="QPU109" s="81"/>
      <c r="QPV109" s="81"/>
      <c r="QPW109" s="81"/>
      <c r="QPX109" s="81"/>
      <c r="QPY109" s="81"/>
      <c r="QPZ109" s="81"/>
      <c r="QQA109" s="81"/>
      <c r="QQB109" s="81"/>
      <c r="QQC109" s="81"/>
      <c r="QQD109" s="81"/>
      <c r="QQE109" s="81"/>
      <c r="QQF109" s="81"/>
      <c r="QQG109" s="81"/>
      <c r="QQH109" s="81"/>
      <c r="QQI109" s="81"/>
      <c r="QQJ109" s="81"/>
      <c r="QQK109" s="81"/>
      <c r="QQL109" s="81"/>
      <c r="QQM109" s="81"/>
      <c r="QQN109" s="81"/>
      <c r="QQO109" s="81"/>
      <c r="QQP109" s="81"/>
      <c r="QQQ109" s="81"/>
      <c r="QQR109" s="81"/>
      <c r="QQS109" s="81"/>
      <c r="QQT109" s="81"/>
      <c r="QQU109" s="81"/>
      <c r="QQV109" s="81"/>
      <c r="QQW109" s="81"/>
      <c r="QQX109" s="81"/>
      <c r="QQY109" s="81"/>
      <c r="QQZ109" s="81"/>
      <c r="QRA109" s="81"/>
      <c r="QRB109" s="81"/>
      <c r="QRC109" s="81"/>
      <c r="QRD109" s="81"/>
      <c r="QRE109" s="81"/>
      <c r="QRF109" s="81"/>
      <c r="QRG109" s="81"/>
      <c r="QRH109" s="81"/>
      <c r="QRI109" s="81"/>
      <c r="QRJ109" s="81"/>
      <c r="QRK109" s="81"/>
      <c r="QRL109" s="81"/>
      <c r="QRM109" s="81"/>
      <c r="QRN109" s="81"/>
      <c r="QRO109" s="81"/>
      <c r="QRP109" s="81"/>
      <c r="QRQ109" s="81"/>
      <c r="QRR109" s="81"/>
      <c r="QRS109" s="81"/>
      <c r="QRT109" s="81"/>
      <c r="QRU109" s="81"/>
      <c r="QRV109" s="81"/>
      <c r="QRW109" s="81"/>
      <c r="QRX109" s="81"/>
      <c r="QRY109" s="81"/>
      <c r="QRZ109" s="81"/>
      <c r="QSA109" s="81"/>
      <c r="QSB109" s="81"/>
      <c r="QSC109" s="81"/>
      <c r="QSD109" s="81"/>
      <c r="QSE109" s="81"/>
      <c r="QSF109" s="81"/>
      <c r="QSG109" s="81"/>
      <c r="QSH109" s="81"/>
      <c r="QSI109" s="81"/>
      <c r="QSJ109" s="81"/>
      <c r="QSK109" s="81"/>
      <c r="QSL109" s="81"/>
      <c r="QSM109" s="81"/>
      <c r="QSN109" s="81"/>
      <c r="QSO109" s="81"/>
      <c r="QSP109" s="81"/>
      <c r="QSQ109" s="81"/>
      <c r="QSR109" s="81"/>
      <c r="QSS109" s="81"/>
      <c r="QST109" s="81"/>
      <c r="QSU109" s="81"/>
      <c r="QSV109" s="81"/>
      <c r="QSW109" s="81"/>
      <c r="QSX109" s="81"/>
      <c r="QSY109" s="81"/>
      <c r="QSZ109" s="81"/>
      <c r="QTA109" s="81"/>
      <c r="QTB109" s="81"/>
      <c r="QTC109" s="81"/>
      <c r="QTD109" s="81"/>
      <c r="QTE109" s="81"/>
      <c r="QTF109" s="81"/>
      <c r="QTG109" s="81"/>
      <c r="QTH109" s="81"/>
      <c r="QTI109" s="81"/>
      <c r="QTJ109" s="81"/>
      <c r="QTK109" s="81"/>
      <c r="QTL109" s="81"/>
      <c r="QTM109" s="81"/>
      <c r="QTN109" s="81"/>
      <c r="QTO109" s="81"/>
      <c r="QTP109" s="81"/>
      <c r="QTQ109" s="81"/>
      <c r="QTR109" s="81"/>
      <c r="QTS109" s="81"/>
      <c r="QTT109" s="81"/>
      <c r="QTU109" s="81"/>
      <c r="QTV109" s="81"/>
      <c r="QTW109" s="81"/>
      <c r="QTX109" s="81"/>
      <c r="QTY109" s="81"/>
      <c r="QTZ109" s="81"/>
      <c r="QUA109" s="81"/>
      <c r="QUB109" s="81"/>
      <c r="QUC109" s="81"/>
      <c r="QUD109" s="81"/>
      <c r="QUE109" s="81"/>
      <c r="QUF109" s="81"/>
      <c r="QUG109" s="81"/>
      <c r="QUH109" s="81"/>
      <c r="QUI109" s="81"/>
      <c r="QUJ109" s="81"/>
      <c r="QUK109" s="81"/>
      <c r="QUL109" s="81"/>
      <c r="QUM109" s="81"/>
      <c r="QUN109" s="81"/>
      <c r="QUO109" s="81"/>
      <c r="QUP109" s="81"/>
      <c r="QUQ109" s="81"/>
      <c r="QUR109" s="81"/>
      <c r="QUS109" s="81"/>
      <c r="QUT109" s="81"/>
      <c r="QUU109" s="81"/>
      <c r="QUV109" s="81"/>
      <c r="QUW109" s="81"/>
      <c r="QUX109" s="81"/>
      <c r="QUY109" s="81"/>
      <c r="QUZ109" s="81"/>
      <c r="QVA109" s="81"/>
      <c r="QVB109" s="81"/>
      <c r="QVC109" s="81"/>
      <c r="QVD109" s="81"/>
      <c r="QVE109" s="81"/>
      <c r="QVF109" s="81"/>
      <c r="QVG109" s="81"/>
      <c r="QVH109" s="81"/>
      <c r="QVI109" s="81"/>
      <c r="QVJ109" s="81"/>
      <c r="QVK109" s="81"/>
      <c r="QVL109" s="81"/>
      <c r="QVM109" s="81"/>
      <c r="QVN109" s="81"/>
      <c r="QVO109" s="81"/>
      <c r="QVP109" s="81"/>
      <c r="QVQ109" s="81"/>
      <c r="QVR109" s="81"/>
      <c r="QVS109" s="81"/>
      <c r="QVT109" s="81"/>
      <c r="QVU109" s="81"/>
      <c r="QVV109" s="81"/>
      <c r="QVW109" s="81"/>
      <c r="QVX109" s="81"/>
      <c r="QVY109" s="81"/>
      <c r="QVZ109" s="81"/>
      <c r="QWA109" s="81"/>
      <c r="QWB109" s="81"/>
      <c r="QWC109" s="81"/>
      <c r="QWD109" s="81"/>
      <c r="QWE109" s="81"/>
      <c r="QWF109" s="81"/>
      <c r="QWG109" s="81"/>
      <c r="QWH109" s="81"/>
      <c r="QWI109" s="81"/>
      <c r="QWJ109" s="81"/>
      <c r="QWK109" s="81"/>
      <c r="QWL109" s="81"/>
      <c r="QWM109" s="81"/>
      <c r="QWN109" s="81"/>
      <c r="QWO109" s="81"/>
      <c r="QWP109" s="81"/>
      <c r="QWQ109" s="81"/>
      <c r="QWR109" s="81"/>
      <c r="QWS109" s="81"/>
      <c r="QWT109" s="81"/>
      <c r="QWU109" s="81"/>
      <c r="QWV109" s="81"/>
      <c r="QWW109" s="81"/>
      <c r="QWX109" s="81"/>
      <c r="QWY109" s="81"/>
      <c r="QWZ109" s="81"/>
      <c r="QXA109" s="81"/>
      <c r="QXB109" s="81"/>
      <c r="QXC109" s="81"/>
      <c r="QXD109" s="81"/>
      <c r="QXE109" s="81"/>
      <c r="QXF109" s="81"/>
      <c r="QXG109" s="81"/>
      <c r="QXH109" s="81"/>
      <c r="QXI109" s="81"/>
      <c r="QXJ109" s="81"/>
      <c r="QXK109" s="81"/>
      <c r="QXL109" s="81"/>
      <c r="QXM109" s="81"/>
      <c r="QXN109" s="81"/>
      <c r="QXO109" s="81"/>
      <c r="QXP109" s="81"/>
      <c r="QXQ109" s="81"/>
      <c r="QXR109" s="81"/>
      <c r="QXS109" s="81"/>
      <c r="QXT109" s="81"/>
      <c r="QXU109" s="81"/>
      <c r="QXV109" s="81"/>
      <c r="QXW109" s="81"/>
      <c r="QXX109" s="81"/>
      <c r="QXY109" s="81"/>
      <c r="QXZ109" s="81"/>
      <c r="QYA109" s="81"/>
      <c r="QYB109" s="81"/>
      <c r="QYC109" s="81"/>
      <c r="QYD109" s="81"/>
      <c r="QYE109" s="81"/>
      <c r="QYF109" s="81"/>
      <c r="QYG109" s="81"/>
      <c r="QYH109" s="81"/>
      <c r="QYI109" s="81"/>
      <c r="QYJ109" s="81"/>
      <c r="QYK109" s="81"/>
      <c r="QYL109" s="81"/>
      <c r="QYM109" s="81"/>
      <c r="QYN109" s="81"/>
      <c r="QYO109" s="81"/>
      <c r="QYP109" s="81"/>
      <c r="QYQ109" s="81"/>
      <c r="QYR109" s="81"/>
      <c r="QYS109" s="81"/>
      <c r="QYT109" s="81"/>
      <c r="QYU109" s="81"/>
      <c r="QYV109" s="81"/>
      <c r="QYW109" s="81"/>
      <c r="QYX109" s="81"/>
      <c r="QYY109" s="81"/>
      <c r="QYZ109" s="81"/>
      <c r="QZA109" s="81"/>
      <c r="QZB109" s="81"/>
      <c r="QZC109" s="81"/>
      <c r="QZD109" s="81"/>
      <c r="QZE109" s="81"/>
      <c r="QZF109" s="81"/>
      <c r="QZG109" s="81"/>
      <c r="QZH109" s="81"/>
      <c r="QZI109" s="81"/>
      <c r="QZJ109" s="81"/>
      <c r="QZK109" s="81"/>
      <c r="QZL109" s="81"/>
      <c r="QZM109" s="81"/>
      <c r="QZN109" s="81"/>
      <c r="QZO109" s="81"/>
      <c r="QZP109" s="81"/>
      <c r="QZQ109" s="81"/>
      <c r="QZR109" s="81"/>
      <c r="QZS109" s="81"/>
      <c r="QZT109" s="81"/>
      <c r="QZU109" s="81"/>
      <c r="QZV109" s="81"/>
      <c r="QZW109" s="81"/>
      <c r="QZX109" s="81"/>
      <c r="QZY109" s="81"/>
      <c r="QZZ109" s="81"/>
      <c r="RAA109" s="81"/>
      <c r="RAB109" s="81"/>
      <c r="RAC109" s="81"/>
      <c r="RAD109" s="81"/>
      <c r="RAE109" s="81"/>
      <c r="RAF109" s="81"/>
      <c r="RAG109" s="81"/>
      <c r="RAH109" s="81"/>
      <c r="RAI109" s="81"/>
      <c r="RAJ109" s="81"/>
      <c r="RAK109" s="81"/>
      <c r="RAL109" s="81"/>
      <c r="RAM109" s="81"/>
      <c r="RAN109" s="81"/>
      <c r="RAO109" s="81"/>
      <c r="RAP109" s="81"/>
      <c r="RAQ109" s="81"/>
      <c r="RAR109" s="81"/>
      <c r="RAS109" s="81"/>
      <c r="RAT109" s="81"/>
      <c r="RAU109" s="81"/>
      <c r="RAV109" s="81"/>
      <c r="RAW109" s="81"/>
      <c r="RAX109" s="81"/>
      <c r="RAY109" s="81"/>
      <c r="RAZ109" s="81"/>
      <c r="RBA109" s="81"/>
      <c r="RBB109" s="81"/>
      <c r="RBC109" s="81"/>
      <c r="RBD109" s="81"/>
      <c r="RBE109" s="81"/>
      <c r="RBF109" s="81"/>
      <c r="RBG109" s="81"/>
      <c r="RBH109" s="81"/>
      <c r="RBI109" s="81"/>
      <c r="RBJ109" s="81"/>
      <c r="RBK109" s="81"/>
      <c r="RBL109" s="81"/>
      <c r="RBM109" s="81"/>
      <c r="RBN109" s="81"/>
      <c r="RBO109" s="81"/>
      <c r="RBP109" s="81"/>
      <c r="RBQ109" s="81"/>
      <c r="RBR109" s="81"/>
      <c r="RBS109" s="81"/>
      <c r="RBT109" s="81"/>
      <c r="RBU109" s="81"/>
      <c r="RBV109" s="81"/>
      <c r="RBW109" s="81"/>
      <c r="RBX109" s="81"/>
      <c r="RBY109" s="81"/>
      <c r="RBZ109" s="81"/>
      <c r="RCA109" s="81"/>
      <c r="RCB109" s="81"/>
      <c r="RCC109" s="81"/>
      <c r="RCD109" s="81"/>
      <c r="RCE109" s="81"/>
      <c r="RCF109" s="81"/>
      <c r="RCG109" s="81"/>
      <c r="RCH109" s="81"/>
      <c r="RCI109" s="81"/>
      <c r="RCJ109" s="81"/>
      <c r="RCK109" s="81"/>
      <c r="RCL109" s="81"/>
      <c r="RCM109" s="81"/>
      <c r="RCN109" s="81"/>
      <c r="RCO109" s="81"/>
      <c r="RCP109" s="81"/>
      <c r="RCQ109" s="81"/>
      <c r="RCR109" s="81"/>
      <c r="RCS109" s="81"/>
      <c r="RCT109" s="81"/>
      <c r="RCU109" s="81"/>
      <c r="RCV109" s="81"/>
      <c r="RCW109" s="81"/>
      <c r="RCX109" s="81"/>
      <c r="RCY109" s="81"/>
      <c r="RCZ109" s="81"/>
      <c r="RDA109" s="81"/>
      <c r="RDB109" s="81"/>
      <c r="RDC109" s="81"/>
      <c r="RDD109" s="81"/>
      <c r="RDE109" s="81"/>
      <c r="RDF109" s="81"/>
      <c r="RDG109" s="81"/>
      <c r="RDH109" s="81"/>
      <c r="RDI109" s="81"/>
      <c r="RDJ109" s="81"/>
      <c r="RDK109" s="81"/>
      <c r="RDL109" s="81"/>
      <c r="RDM109" s="81"/>
      <c r="RDN109" s="81"/>
      <c r="RDO109" s="81"/>
      <c r="RDP109" s="81"/>
      <c r="RDQ109" s="81"/>
      <c r="RDR109" s="81"/>
      <c r="RDS109" s="81"/>
      <c r="RDT109" s="81"/>
      <c r="RDU109" s="81"/>
      <c r="RDV109" s="81"/>
      <c r="RDW109" s="81"/>
      <c r="RDX109" s="81"/>
      <c r="RDY109" s="81"/>
      <c r="RDZ109" s="81"/>
      <c r="REA109" s="81"/>
      <c r="REB109" s="81"/>
      <c r="REC109" s="81"/>
      <c r="RED109" s="81"/>
      <c r="REE109" s="81"/>
      <c r="REF109" s="81"/>
      <c r="REG109" s="81"/>
      <c r="REH109" s="81"/>
      <c r="REI109" s="81"/>
      <c r="REJ109" s="81"/>
      <c r="REK109" s="81"/>
      <c r="REL109" s="81"/>
      <c r="REM109" s="81"/>
      <c r="REN109" s="81"/>
      <c r="REO109" s="81"/>
      <c r="REP109" s="81"/>
      <c r="REQ109" s="81"/>
      <c r="RER109" s="81"/>
      <c r="RES109" s="81"/>
      <c r="RET109" s="81"/>
      <c r="REU109" s="81"/>
      <c r="REV109" s="81"/>
      <c r="REW109" s="81"/>
      <c r="REX109" s="81"/>
      <c r="REY109" s="81"/>
      <c r="REZ109" s="81"/>
      <c r="RFA109" s="81"/>
      <c r="RFB109" s="81"/>
      <c r="RFC109" s="81"/>
      <c r="RFD109" s="81"/>
      <c r="RFE109" s="81"/>
      <c r="RFF109" s="81"/>
      <c r="RFG109" s="81"/>
      <c r="RFH109" s="81"/>
      <c r="RFI109" s="81"/>
      <c r="RFJ109" s="81"/>
      <c r="RFK109" s="81"/>
      <c r="RFL109" s="81"/>
      <c r="RFM109" s="81"/>
      <c r="RFN109" s="81"/>
      <c r="RFO109" s="81"/>
      <c r="RFP109" s="81"/>
      <c r="RFQ109" s="81"/>
      <c r="RFR109" s="81"/>
      <c r="RFS109" s="81"/>
      <c r="RFT109" s="81"/>
      <c r="RFU109" s="81"/>
      <c r="RFV109" s="81"/>
      <c r="RFW109" s="81"/>
      <c r="RFX109" s="81"/>
      <c r="RFY109" s="81"/>
      <c r="RFZ109" s="81"/>
      <c r="RGA109" s="81"/>
      <c r="RGB109" s="81"/>
      <c r="RGC109" s="81"/>
      <c r="RGD109" s="81"/>
      <c r="RGE109" s="81"/>
      <c r="RGF109" s="81"/>
      <c r="RGG109" s="81"/>
      <c r="RGH109" s="81"/>
      <c r="RGI109" s="81"/>
      <c r="RGJ109" s="81"/>
      <c r="RGK109" s="81"/>
      <c r="RGL109" s="81"/>
      <c r="RGM109" s="81"/>
      <c r="RGN109" s="81"/>
      <c r="RGO109" s="81"/>
      <c r="RGP109" s="81"/>
      <c r="RGQ109" s="81"/>
      <c r="RGR109" s="81"/>
      <c r="RGS109" s="81"/>
      <c r="RGT109" s="81"/>
      <c r="RGU109" s="81"/>
      <c r="RGV109" s="81"/>
      <c r="RGW109" s="81"/>
      <c r="RGX109" s="81"/>
      <c r="RGY109" s="81"/>
      <c r="RGZ109" s="81"/>
      <c r="RHA109" s="81"/>
      <c r="RHB109" s="81"/>
      <c r="RHC109" s="81"/>
      <c r="RHD109" s="81"/>
      <c r="RHE109" s="81"/>
      <c r="RHF109" s="81"/>
      <c r="RHG109" s="81"/>
      <c r="RHH109" s="81"/>
      <c r="RHI109" s="81"/>
      <c r="RHJ109" s="81"/>
      <c r="RHK109" s="81"/>
      <c r="RHL109" s="81"/>
      <c r="RHM109" s="81"/>
      <c r="RHN109" s="81"/>
      <c r="RHO109" s="81"/>
      <c r="RHP109" s="81"/>
      <c r="RHQ109" s="81"/>
      <c r="RHR109" s="81"/>
      <c r="RHS109" s="81"/>
      <c r="RHT109" s="81"/>
      <c r="RHU109" s="81"/>
      <c r="RHV109" s="81"/>
      <c r="RHW109" s="81"/>
      <c r="RHX109" s="81"/>
      <c r="RHY109" s="81"/>
      <c r="RHZ109" s="81"/>
      <c r="RIA109" s="81"/>
      <c r="RIB109" s="81"/>
      <c r="RIC109" s="81"/>
      <c r="RID109" s="81"/>
      <c r="RIE109" s="81"/>
      <c r="RIF109" s="81"/>
      <c r="RIG109" s="81"/>
      <c r="RIH109" s="81"/>
      <c r="RII109" s="81"/>
      <c r="RIJ109" s="81"/>
      <c r="RIK109" s="81"/>
      <c r="RIL109" s="81"/>
      <c r="RIM109" s="81"/>
      <c r="RIN109" s="81"/>
      <c r="RIO109" s="81"/>
      <c r="RIP109" s="81"/>
      <c r="RIQ109" s="81"/>
      <c r="RIR109" s="81"/>
      <c r="RIS109" s="81"/>
      <c r="RIT109" s="81"/>
      <c r="RIU109" s="81"/>
      <c r="RIV109" s="81"/>
      <c r="RIW109" s="81"/>
      <c r="RIX109" s="81"/>
      <c r="RIY109" s="81"/>
      <c r="RIZ109" s="81"/>
      <c r="RJA109" s="81"/>
      <c r="RJB109" s="81"/>
      <c r="RJC109" s="81"/>
      <c r="RJD109" s="81"/>
      <c r="RJE109" s="81"/>
      <c r="RJF109" s="81"/>
      <c r="RJG109" s="81"/>
      <c r="RJH109" s="81"/>
      <c r="RJI109" s="81"/>
      <c r="RJJ109" s="81"/>
      <c r="RJK109" s="81"/>
      <c r="RJL109" s="81"/>
      <c r="RJM109" s="81"/>
      <c r="RJN109" s="81"/>
      <c r="RJO109" s="81"/>
      <c r="RJP109" s="81"/>
      <c r="RJQ109" s="81"/>
      <c r="RJR109" s="81"/>
      <c r="RJS109" s="81"/>
      <c r="RJT109" s="81"/>
      <c r="RJU109" s="81"/>
      <c r="RJV109" s="81"/>
      <c r="RJW109" s="81"/>
      <c r="RJX109" s="81"/>
      <c r="RJY109" s="81"/>
      <c r="RJZ109" s="81"/>
      <c r="RKA109" s="81"/>
      <c r="RKB109" s="81"/>
      <c r="RKC109" s="81"/>
      <c r="RKD109" s="81"/>
      <c r="RKE109" s="81"/>
      <c r="RKF109" s="81"/>
      <c r="RKG109" s="81"/>
      <c r="RKH109" s="81"/>
      <c r="RKI109" s="81"/>
      <c r="RKJ109" s="81"/>
      <c r="RKK109" s="81"/>
      <c r="RKL109" s="81"/>
      <c r="RKM109" s="81"/>
      <c r="RKN109" s="81"/>
      <c r="RKO109" s="81"/>
      <c r="RKP109" s="81"/>
      <c r="RKQ109" s="81"/>
      <c r="RKR109" s="81"/>
      <c r="RKS109" s="81"/>
      <c r="RKT109" s="81"/>
      <c r="RKU109" s="81"/>
      <c r="RKV109" s="81"/>
      <c r="RKW109" s="81"/>
      <c r="RKX109" s="81"/>
      <c r="RKY109" s="81"/>
      <c r="RKZ109" s="81"/>
      <c r="RLA109" s="81"/>
      <c r="RLB109" s="81"/>
      <c r="RLC109" s="81"/>
      <c r="RLD109" s="81"/>
      <c r="RLE109" s="81"/>
      <c r="RLF109" s="81"/>
      <c r="RLG109" s="81"/>
      <c r="RLH109" s="81"/>
      <c r="RLI109" s="81"/>
      <c r="RLJ109" s="81"/>
      <c r="RLK109" s="81"/>
      <c r="RLL109" s="81"/>
      <c r="RLM109" s="81"/>
      <c r="RLN109" s="81"/>
      <c r="RLO109" s="81"/>
      <c r="RLP109" s="81"/>
      <c r="RLQ109" s="81"/>
      <c r="RLR109" s="81"/>
      <c r="RLS109" s="81"/>
      <c r="RLT109" s="81"/>
      <c r="RLU109" s="81"/>
      <c r="RLV109" s="81"/>
      <c r="RLW109" s="81"/>
      <c r="RLX109" s="81"/>
      <c r="RLY109" s="81"/>
      <c r="RLZ109" s="81"/>
      <c r="RMA109" s="81"/>
      <c r="RMB109" s="81"/>
      <c r="RMC109" s="81"/>
      <c r="RMD109" s="81"/>
      <c r="RME109" s="81"/>
      <c r="RMF109" s="81"/>
      <c r="RMG109" s="81"/>
      <c r="RMH109" s="81"/>
      <c r="RMI109" s="81"/>
      <c r="RMJ109" s="81"/>
      <c r="RMK109" s="81"/>
      <c r="RML109" s="81"/>
      <c r="RMM109" s="81"/>
      <c r="RMN109" s="81"/>
      <c r="RMO109" s="81"/>
      <c r="RMP109" s="81"/>
      <c r="RMQ109" s="81"/>
      <c r="RMR109" s="81"/>
      <c r="RMS109" s="81"/>
      <c r="RMT109" s="81"/>
      <c r="RMU109" s="81"/>
      <c r="RMV109" s="81"/>
      <c r="RMW109" s="81"/>
      <c r="RMX109" s="81"/>
      <c r="RMY109" s="81"/>
      <c r="RMZ109" s="81"/>
      <c r="RNA109" s="81"/>
      <c r="RNB109" s="81"/>
      <c r="RNC109" s="81"/>
      <c r="RND109" s="81"/>
      <c r="RNE109" s="81"/>
      <c r="RNF109" s="81"/>
      <c r="RNG109" s="81"/>
      <c r="RNH109" s="81"/>
      <c r="RNI109" s="81"/>
      <c r="RNJ109" s="81"/>
      <c r="RNK109" s="81"/>
      <c r="RNL109" s="81"/>
      <c r="RNM109" s="81"/>
      <c r="RNN109" s="81"/>
      <c r="RNO109" s="81"/>
      <c r="RNP109" s="81"/>
      <c r="RNQ109" s="81"/>
      <c r="RNR109" s="81"/>
      <c r="RNS109" s="81"/>
      <c r="RNT109" s="81"/>
      <c r="RNU109" s="81"/>
      <c r="RNV109" s="81"/>
      <c r="RNW109" s="81"/>
      <c r="RNX109" s="81"/>
      <c r="RNY109" s="81"/>
      <c r="RNZ109" s="81"/>
      <c r="ROA109" s="81"/>
      <c r="ROB109" s="81"/>
      <c r="ROC109" s="81"/>
      <c r="ROD109" s="81"/>
      <c r="ROE109" s="81"/>
      <c r="ROF109" s="81"/>
      <c r="ROG109" s="81"/>
      <c r="ROH109" s="81"/>
      <c r="ROI109" s="81"/>
      <c r="ROJ109" s="81"/>
      <c r="ROK109" s="81"/>
      <c r="ROL109" s="81"/>
      <c r="ROM109" s="81"/>
      <c r="RON109" s="81"/>
      <c r="ROO109" s="81"/>
      <c r="ROP109" s="81"/>
      <c r="ROQ109" s="81"/>
      <c r="ROR109" s="81"/>
      <c r="ROS109" s="81"/>
      <c r="ROT109" s="81"/>
      <c r="ROU109" s="81"/>
      <c r="ROV109" s="81"/>
      <c r="ROW109" s="81"/>
      <c r="ROX109" s="81"/>
      <c r="ROY109" s="81"/>
      <c r="ROZ109" s="81"/>
      <c r="RPA109" s="81"/>
      <c r="RPB109" s="81"/>
      <c r="RPC109" s="81"/>
      <c r="RPD109" s="81"/>
      <c r="RPE109" s="81"/>
      <c r="RPF109" s="81"/>
      <c r="RPG109" s="81"/>
      <c r="RPH109" s="81"/>
      <c r="RPI109" s="81"/>
      <c r="RPJ109" s="81"/>
      <c r="RPK109" s="81"/>
      <c r="RPL109" s="81"/>
      <c r="RPM109" s="81"/>
      <c r="RPN109" s="81"/>
      <c r="RPO109" s="81"/>
      <c r="RPP109" s="81"/>
      <c r="RPQ109" s="81"/>
      <c r="RPR109" s="81"/>
      <c r="RPS109" s="81"/>
      <c r="RPT109" s="81"/>
      <c r="RPU109" s="81"/>
      <c r="RPV109" s="81"/>
      <c r="RPW109" s="81"/>
      <c r="RPX109" s="81"/>
      <c r="RPY109" s="81"/>
      <c r="RPZ109" s="81"/>
      <c r="RQA109" s="81"/>
      <c r="RQB109" s="81"/>
      <c r="RQC109" s="81"/>
      <c r="RQD109" s="81"/>
      <c r="RQE109" s="81"/>
      <c r="RQF109" s="81"/>
      <c r="RQG109" s="81"/>
      <c r="RQH109" s="81"/>
      <c r="RQI109" s="81"/>
      <c r="RQJ109" s="81"/>
      <c r="RQK109" s="81"/>
      <c r="RQL109" s="81"/>
      <c r="RQM109" s="81"/>
      <c r="RQN109" s="81"/>
      <c r="RQO109" s="81"/>
      <c r="RQP109" s="81"/>
      <c r="RQQ109" s="81"/>
      <c r="RQR109" s="81"/>
      <c r="RQS109" s="81"/>
      <c r="RQT109" s="81"/>
      <c r="RQU109" s="81"/>
      <c r="RQV109" s="81"/>
      <c r="RQW109" s="81"/>
      <c r="RQX109" s="81"/>
      <c r="RQY109" s="81"/>
      <c r="RQZ109" s="81"/>
      <c r="RRA109" s="81"/>
      <c r="RRB109" s="81"/>
      <c r="RRC109" s="81"/>
      <c r="RRD109" s="81"/>
      <c r="RRE109" s="81"/>
      <c r="RRF109" s="81"/>
      <c r="RRG109" s="81"/>
      <c r="RRH109" s="81"/>
      <c r="RRI109" s="81"/>
      <c r="RRJ109" s="81"/>
      <c r="RRK109" s="81"/>
      <c r="RRL109" s="81"/>
      <c r="RRM109" s="81"/>
      <c r="RRN109" s="81"/>
      <c r="RRO109" s="81"/>
      <c r="RRP109" s="81"/>
      <c r="RRQ109" s="81"/>
      <c r="RRR109" s="81"/>
      <c r="RRS109" s="81"/>
      <c r="RRT109" s="81"/>
      <c r="RRU109" s="81"/>
      <c r="RRV109" s="81"/>
      <c r="RRW109" s="81"/>
      <c r="RRX109" s="81"/>
      <c r="RRY109" s="81"/>
      <c r="RRZ109" s="81"/>
      <c r="RSA109" s="81"/>
      <c r="RSB109" s="81"/>
      <c r="RSC109" s="81"/>
      <c r="RSD109" s="81"/>
      <c r="RSE109" s="81"/>
      <c r="RSF109" s="81"/>
      <c r="RSG109" s="81"/>
      <c r="RSH109" s="81"/>
      <c r="RSI109" s="81"/>
      <c r="RSJ109" s="81"/>
      <c r="RSK109" s="81"/>
      <c r="RSL109" s="81"/>
      <c r="RSM109" s="81"/>
      <c r="RSN109" s="81"/>
      <c r="RSO109" s="81"/>
      <c r="RSP109" s="81"/>
      <c r="RSQ109" s="81"/>
      <c r="RSR109" s="81"/>
      <c r="RSS109" s="81"/>
      <c r="RST109" s="81"/>
      <c r="RSU109" s="81"/>
      <c r="RSV109" s="81"/>
      <c r="RSW109" s="81"/>
      <c r="RSX109" s="81"/>
      <c r="RSY109" s="81"/>
      <c r="RSZ109" s="81"/>
      <c r="RTA109" s="81"/>
      <c r="RTB109" s="81"/>
      <c r="RTC109" s="81"/>
      <c r="RTD109" s="81"/>
      <c r="RTE109" s="81"/>
      <c r="RTF109" s="81"/>
      <c r="RTG109" s="81"/>
      <c r="RTH109" s="81"/>
      <c r="RTI109" s="81"/>
      <c r="RTJ109" s="81"/>
      <c r="RTK109" s="81"/>
      <c r="RTL109" s="81"/>
      <c r="RTM109" s="81"/>
      <c r="RTN109" s="81"/>
      <c r="RTO109" s="81"/>
      <c r="RTP109" s="81"/>
      <c r="RTQ109" s="81"/>
      <c r="RTR109" s="81"/>
      <c r="RTS109" s="81"/>
      <c r="RTT109" s="81"/>
      <c r="RTU109" s="81"/>
      <c r="RTV109" s="81"/>
      <c r="RTW109" s="81"/>
      <c r="RTX109" s="81"/>
      <c r="RTY109" s="81"/>
      <c r="RTZ109" s="81"/>
      <c r="RUA109" s="81"/>
      <c r="RUB109" s="81"/>
      <c r="RUC109" s="81"/>
      <c r="RUD109" s="81"/>
      <c r="RUE109" s="81"/>
      <c r="RUF109" s="81"/>
      <c r="RUG109" s="81"/>
      <c r="RUH109" s="81"/>
      <c r="RUI109" s="81"/>
      <c r="RUJ109" s="81"/>
      <c r="RUK109" s="81"/>
      <c r="RUL109" s="81"/>
      <c r="RUM109" s="81"/>
      <c r="RUN109" s="81"/>
      <c r="RUO109" s="81"/>
      <c r="RUP109" s="81"/>
      <c r="RUQ109" s="81"/>
      <c r="RUR109" s="81"/>
      <c r="RUS109" s="81"/>
      <c r="RUT109" s="81"/>
      <c r="RUU109" s="81"/>
      <c r="RUV109" s="81"/>
      <c r="RUW109" s="81"/>
      <c r="RUX109" s="81"/>
      <c r="RUY109" s="81"/>
      <c r="RUZ109" s="81"/>
      <c r="RVA109" s="81"/>
      <c r="RVB109" s="81"/>
      <c r="RVC109" s="81"/>
      <c r="RVD109" s="81"/>
      <c r="RVE109" s="81"/>
      <c r="RVF109" s="81"/>
      <c r="RVG109" s="81"/>
      <c r="RVH109" s="81"/>
      <c r="RVI109" s="81"/>
      <c r="RVJ109" s="81"/>
      <c r="RVK109" s="81"/>
      <c r="RVL109" s="81"/>
      <c r="RVM109" s="81"/>
      <c r="RVN109" s="81"/>
      <c r="RVO109" s="81"/>
      <c r="RVP109" s="81"/>
      <c r="RVQ109" s="81"/>
      <c r="RVR109" s="81"/>
      <c r="RVS109" s="81"/>
      <c r="RVT109" s="81"/>
      <c r="RVU109" s="81"/>
      <c r="RVV109" s="81"/>
      <c r="RVW109" s="81"/>
      <c r="RVX109" s="81"/>
      <c r="RVY109" s="81"/>
      <c r="RVZ109" s="81"/>
      <c r="RWA109" s="81"/>
      <c r="RWB109" s="81"/>
      <c r="RWC109" s="81"/>
      <c r="RWD109" s="81"/>
      <c r="RWE109" s="81"/>
      <c r="RWF109" s="81"/>
      <c r="RWG109" s="81"/>
      <c r="RWH109" s="81"/>
      <c r="RWI109" s="81"/>
      <c r="RWJ109" s="81"/>
      <c r="RWK109" s="81"/>
      <c r="RWL109" s="81"/>
      <c r="RWM109" s="81"/>
      <c r="RWN109" s="81"/>
      <c r="RWO109" s="81"/>
      <c r="RWP109" s="81"/>
      <c r="RWQ109" s="81"/>
      <c r="RWR109" s="81"/>
      <c r="RWS109" s="81"/>
      <c r="RWT109" s="81"/>
      <c r="RWU109" s="81"/>
      <c r="RWV109" s="81"/>
      <c r="RWW109" s="81"/>
      <c r="RWX109" s="81"/>
      <c r="RWY109" s="81"/>
      <c r="RWZ109" s="81"/>
      <c r="RXA109" s="81"/>
      <c r="RXB109" s="81"/>
      <c r="RXC109" s="81"/>
      <c r="RXD109" s="81"/>
      <c r="RXE109" s="81"/>
      <c r="RXF109" s="81"/>
      <c r="RXG109" s="81"/>
      <c r="RXH109" s="81"/>
      <c r="RXI109" s="81"/>
      <c r="RXJ109" s="81"/>
      <c r="RXK109" s="81"/>
      <c r="RXL109" s="81"/>
      <c r="RXM109" s="81"/>
      <c r="RXN109" s="81"/>
      <c r="RXO109" s="81"/>
      <c r="RXP109" s="81"/>
      <c r="RXQ109" s="81"/>
      <c r="RXR109" s="81"/>
      <c r="RXS109" s="81"/>
      <c r="RXT109" s="81"/>
      <c r="RXU109" s="81"/>
      <c r="RXV109" s="81"/>
      <c r="RXW109" s="81"/>
      <c r="RXX109" s="81"/>
      <c r="RXY109" s="81"/>
      <c r="RXZ109" s="81"/>
      <c r="RYA109" s="81"/>
      <c r="RYB109" s="81"/>
      <c r="RYC109" s="81"/>
      <c r="RYD109" s="81"/>
      <c r="RYE109" s="81"/>
      <c r="RYF109" s="81"/>
      <c r="RYG109" s="81"/>
      <c r="RYH109" s="81"/>
      <c r="RYI109" s="81"/>
      <c r="RYJ109" s="81"/>
      <c r="RYK109" s="81"/>
      <c r="RYL109" s="81"/>
      <c r="RYM109" s="81"/>
      <c r="RYN109" s="81"/>
      <c r="RYO109" s="81"/>
      <c r="RYP109" s="81"/>
      <c r="RYQ109" s="81"/>
      <c r="RYR109" s="81"/>
      <c r="RYS109" s="81"/>
      <c r="RYT109" s="81"/>
      <c r="RYU109" s="81"/>
      <c r="RYV109" s="81"/>
      <c r="RYW109" s="81"/>
      <c r="RYX109" s="81"/>
      <c r="RYY109" s="81"/>
      <c r="RYZ109" s="81"/>
      <c r="RZA109" s="81"/>
      <c r="RZB109" s="81"/>
      <c r="RZC109" s="81"/>
      <c r="RZD109" s="81"/>
      <c r="RZE109" s="81"/>
      <c r="RZF109" s="81"/>
      <c r="RZG109" s="81"/>
      <c r="RZH109" s="81"/>
      <c r="RZI109" s="81"/>
      <c r="RZJ109" s="81"/>
      <c r="RZK109" s="81"/>
      <c r="RZL109" s="81"/>
      <c r="RZM109" s="81"/>
      <c r="RZN109" s="81"/>
      <c r="RZO109" s="81"/>
      <c r="RZP109" s="81"/>
      <c r="RZQ109" s="81"/>
      <c r="RZR109" s="81"/>
      <c r="RZS109" s="81"/>
      <c r="RZT109" s="81"/>
      <c r="RZU109" s="81"/>
      <c r="RZV109" s="81"/>
      <c r="RZW109" s="81"/>
      <c r="RZX109" s="81"/>
      <c r="RZY109" s="81"/>
      <c r="RZZ109" s="81"/>
      <c r="SAA109" s="81"/>
      <c r="SAB109" s="81"/>
      <c r="SAC109" s="81"/>
      <c r="SAD109" s="81"/>
      <c r="SAE109" s="81"/>
      <c r="SAF109" s="81"/>
      <c r="SAG109" s="81"/>
      <c r="SAH109" s="81"/>
      <c r="SAI109" s="81"/>
      <c r="SAJ109" s="81"/>
      <c r="SAK109" s="81"/>
      <c r="SAL109" s="81"/>
      <c r="SAM109" s="81"/>
      <c r="SAN109" s="81"/>
      <c r="SAO109" s="81"/>
      <c r="SAP109" s="81"/>
      <c r="SAQ109" s="81"/>
      <c r="SAR109" s="81"/>
      <c r="SAS109" s="81"/>
      <c r="SAT109" s="81"/>
      <c r="SAU109" s="81"/>
      <c r="SAV109" s="81"/>
      <c r="SAW109" s="81"/>
      <c r="SAX109" s="81"/>
      <c r="SAY109" s="81"/>
      <c r="SAZ109" s="81"/>
      <c r="SBA109" s="81"/>
      <c r="SBB109" s="81"/>
      <c r="SBC109" s="81"/>
      <c r="SBD109" s="81"/>
      <c r="SBE109" s="81"/>
      <c r="SBF109" s="81"/>
      <c r="SBG109" s="81"/>
      <c r="SBH109" s="81"/>
      <c r="SBI109" s="81"/>
      <c r="SBJ109" s="81"/>
      <c r="SBK109" s="81"/>
      <c r="SBL109" s="81"/>
      <c r="SBM109" s="81"/>
      <c r="SBN109" s="81"/>
      <c r="SBO109" s="81"/>
      <c r="SBP109" s="81"/>
      <c r="SBQ109" s="81"/>
      <c r="SBR109" s="81"/>
      <c r="SBS109" s="81"/>
      <c r="SBT109" s="81"/>
      <c r="SBU109" s="81"/>
      <c r="SBV109" s="81"/>
      <c r="SBW109" s="81"/>
      <c r="SBX109" s="81"/>
      <c r="SBY109" s="81"/>
      <c r="SBZ109" s="81"/>
      <c r="SCA109" s="81"/>
      <c r="SCB109" s="81"/>
      <c r="SCC109" s="81"/>
      <c r="SCD109" s="81"/>
      <c r="SCE109" s="81"/>
      <c r="SCF109" s="81"/>
      <c r="SCG109" s="81"/>
      <c r="SCH109" s="81"/>
      <c r="SCI109" s="81"/>
      <c r="SCJ109" s="81"/>
      <c r="SCK109" s="81"/>
      <c r="SCL109" s="81"/>
      <c r="SCM109" s="81"/>
      <c r="SCN109" s="81"/>
      <c r="SCO109" s="81"/>
      <c r="SCP109" s="81"/>
      <c r="SCQ109" s="81"/>
      <c r="SCR109" s="81"/>
      <c r="SCS109" s="81"/>
      <c r="SCT109" s="81"/>
      <c r="SCU109" s="81"/>
      <c r="SCV109" s="81"/>
      <c r="SCW109" s="81"/>
      <c r="SCX109" s="81"/>
      <c r="SCY109" s="81"/>
      <c r="SCZ109" s="81"/>
      <c r="SDA109" s="81"/>
      <c r="SDB109" s="81"/>
      <c r="SDC109" s="81"/>
      <c r="SDD109" s="81"/>
      <c r="SDE109" s="81"/>
      <c r="SDF109" s="81"/>
      <c r="SDG109" s="81"/>
      <c r="SDH109" s="81"/>
      <c r="SDI109" s="81"/>
      <c r="SDJ109" s="81"/>
      <c r="SDK109" s="81"/>
      <c r="SDL109" s="81"/>
      <c r="SDM109" s="81"/>
      <c r="SDN109" s="81"/>
      <c r="SDO109" s="81"/>
      <c r="SDP109" s="81"/>
      <c r="SDQ109" s="81"/>
      <c r="SDR109" s="81"/>
      <c r="SDS109" s="81"/>
      <c r="SDT109" s="81"/>
      <c r="SDU109" s="81"/>
      <c r="SDV109" s="81"/>
      <c r="SDW109" s="81"/>
      <c r="SDX109" s="81"/>
      <c r="SDY109" s="81"/>
      <c r="SDZ109" s="81"/>
      <c r="SEA109" s="81"/>
      <c r="SEB109" s="81"/>
      <c r="SEC109" s="81"/>
      <c r="SED109" s="81"/>
      <c r="SEE109" s="81"/>
      <c r="SEF109" s="81"/>
      <c r="SEG109" s="81"/>
      <c r="SEH109" s="81"/>
      <c r="SEI109" s="81"/>
      <c r="SEJ109" s="81"/>
      <c r="SEK109" s="81"/>
      <c r="SEL109" s="81"/>
      <c r="SEM109" s="81"/>
      <c r="SEN109" s="81"/>
      <c r="SEO109" s="81"/>
      <c r="SEP109" s="81"/>
      <c r="SEQ109" s="81"/>
      <c r="SER109" s="81"/>
      <c r="SES109" s="81"/>
      <c r="SET109" s="81"/>
      <c r="SEU109" s="81"/>
      <c r="SEV109" s="81"/>
      <c r="SEW109" s="81"/>
      <c r="SEX109" s="81"/>
      <c r="SEY109" s="81"/>
      <c r="SEZ109" s="81"/>
      <c r="SFA109" s="81"/>
      <c r="SFB109" s="81"/>
      <c r="SFC109" s="81"/>
      <c r="SFD109" s="81"/>
      <c r="SFE109" s="81"/>
      <c r="SFF109" s="81"/>
      <c r="SFG109" s="81"/>
      <c r="SFH109" s="81"/>
      <c r="SFI109" s="81"/>
      <c r="SFJ109" s="81"/>
      <c r="SFK109" s="81"/>
      <c r="SFL109" s="81"/>
      <c r="SFM109" s="81"/>
      <c r="SFN109" s="81"/>
      <c r="SFO109" s="81"/>
      <c r="SFP109" s="81"/>
      <c r="SFQ109" s="81"/>
      <c r="SFR109" s="81"/>
      <c r="SFS109" s="81"/>
      <c r="SFT109" s="81"/>
      <c r="SFU109" s="81"/>
      <c r="SFV109" s="81"/>
      <c r="SFW109" s="81"/>
      <c r="SFX109" s="81"/>
      <c r="SFY109" s="81"/>
      <c r="SFZ109" s="81"/>
      <c r="SGA109" s="81"/>
      <c r="SGB109" s="81"/>
      <c r="SGC109" s="81"/>
      <c r="SGD109" s="81"/>
      <c r="SGE109" s="81"/>
      <c r="SGF109" s="81"/>
      <c r="SGG109" s="81"/>
      <c r="SGH109" s="81"/>
      <c r="SGI109" s="81"/>
      <c r="SGJ109" s="81"/>
      <c r="SGK109" s="81"/>
      <c r="SGL109" s="81"/>
      <c r="SGM109" s="81"/>
      <c r="SGN109" s="81"/>
      <c r="SGO109" s="81"/>
      <c r="SGP109" s="81"/>
      <c r="SGQ109" s="81"/>
      <c r="SGR109" s="81"/>
      <c r="SGS109" s="81"/>
      <c r="SGT109" s="81"/>
      <c r="SGU109" s="81"/>
      <c r="SGV109" s="81"/>
      <c r="SGW109" s="81"/>
      <c r="SGX109" s="81"/>
      <c r="SGY109" s="81"/>
      <c r="SGZ109" s="81"/>
      <c r="SHA109" s="81"/>
      <c r="SHB109" s="81"/>
      <c r="SHC109" s="81"/>
      <c r="SHD109" s="81"/>
      <c r="SHE109" s="81"/>
      <c r="SHF109" s="81"/>
      <c r="SHG109" s="81"/>
      <c r="SHH109" s="81"/>
      <c r="SHI109" s="81"/>
      <c r="SHJ109" s="81"/>
      <c r="SHK109" s="81"/>
      <c r="SHL109" s="81"/>
      <c r="SHM109" s="81"/>
      <c r="SHN109" s="81"/>
      <c r="SHO109" s="81"/>
      <c r="SHP109" s="81"/>
      <c r="SHQ109" s="81"/>
      <c r="SHR109" s="81"/>
      <c r="SHS109" s="81"/>
      <c r="SHT109" s="81"/>
      <c r="SHU109" s="81"/>
      <c r="SHV109" s="81"/>
      <c r="SHW109" s="81"/>
      <c r="SHX109" s="81"/>
      <c r="SHY109" s="81"/>
      <c r="SHZ109" s="81"/>
      <c r="SIA109" s="81"/>
      <c r="SIB109" s="81"/>
      <c r="SIC109" s="81"/>
      <c r="SID109" s="81"/>
      <c r="SIE109" s="81"/>
      <c r="SIF109" s="81"/>
      <c r="SIG109" s="81"/>
      <c r="SIH109" s="81"/>
      <c r="SII109" s="81"/>
      <c r="SIJ109" s="81"/>
      <c r="SIK109" s="81"/>
      <c r="SIL109" s="81"/>
      <c r="SIM109" s="81"/>
      <c r="SIN109" s="81"/>
      <c r="SIO109" s="81"/>
      <c r="SIP109" s="81"/>
      <c r="SIQ109" s="81"/>
      <c r="SIR109" s="81"/>
      <c r="SIS109" s="81"/>
      <c r="SIT109" s="81"/>
      <c r="SIU109" s="81"/>
      <c r="SIV109" s="81"/>
      <c r="SIW109" s="81"/>
      <c r="SIX109" s="81"/>
      <c r="SIY109" s="81"/>
      <c r="SIZ109" s="81"/>
      <c r="SJA109" s="81"/>
      <c r="SJB109" s="81"/>
      <c r="SJC109" s="81"/>
      <c r="SJD109" s="81"/>
      <c r="SJE109" s="81"/>
      <c r="SJF109" s="81"/>
      <c r="SJG109" s="81"/>
      <c r="SJH109" s="81"/>
      <c r="SJI109" s="81"/>
      <c r="SJJ109" s="81"/>
      <c r="SJK109" s="81"/>
      <c r="SJL109" s="81"/>
      <c r="SJM109" s="81"/>
      <c r="SJN109" s="81"/>
      <c r="SJO109" s="81"/>
      <c r="SJP109" s="81"/>
      <c r="SJQ109" s="81"/>
      <c r="SJR109" s="81"/>
      <c r="SJS109" s="81"/>
      <c r="SJT109" s="81"/>
      <c r="SJU109" s="81"/>
      <c r="SJV109" s="81"/>
      <c r="SJW109" s="81"/>
      <c r="SJX109" s="81"/>
      <c r="SJY109" s="81"/>
      <c r="SJZ109" s="81"/>
      <c r="SKA109" s="81"/>
      <c r="SKB109" s="81"/>
      <c r="SKC109" s="81"/>
      <c r="SKD109" s="81"/>
      <c r="SKE109" s="81"/>
      <c r="SKF109" s="81"/>
      <c r="SKG109" s="81"/>
      <c r="SKH109" s="81"/>
      <c r="SKI109" s="81"/>
      <c r="SKJ109" s="81"/>
      <c r="SKK109" s="81"/>
      <c r="SKL109" s="81"/>
      <c r="SKM109" s="81"/>
      <c r="SKN109" s="81"/>
      <c r="SKO109" s="81"/>
      <c r="SKP109" s="81"/>
      <c r="SKQ109" s="81"/>
      <c r="SKR109" s="81"/>
      <c r="SKS109" s="81"/>
      <c r="SKT109" s="81"/>
      <c r="SKU109" s="81"/>
      <c r="SKV109" s="81"/>
      <c r="SKW109" s="81"/>
      <c r="SKX109" s="81"/>
      <c r="SKY109" s="81"/>
      <c r="SKZ109" s="81"/>
      <c r="SLA109" s="81"/>
      <c r="SLB109" s="81"/>
      <c r="SLC109" s="81"/>
      <c r="SLD109" s="81"/>
      <c r="SLE109" s="81"/>
      <c r="SLF109" s="81"/>
      <c r="SLG109" s="81"/>
      <c r="SLH109" s="81"/>
      <c r="SLI109" s="81"/>
      <c r="SLJ109" s="81"/>
      <c r="SLK109" s="81"/>
      <c r="SLL109" s="81"/>
      <c r="SLM109" s="81"/>
      <c r="SLN109" s="81"/>
      <c r="SLO109" s="81"/>
      <c r="SLP109" s="81"/>
      <c r="SLQ109" s="81"/>
      <c r="SLR109" s="81"/>
      <c r="SLS109" s="81"/>
      <c r="SLT109" s="81"/>
      <c r="SLU109" s="81"/>
      <c r="SLV109" s="81"/>
      <c r="SLW109" s="81"/>
      <c r="SLX109" s="81"/>
      <c r="SLY109" s="81"/>
      <c r="SLZ109" s="81"/>
      <c r="SMA109" s="81"/>
      <c r="SMB109" s="81"/>
      <c r="SMC109" s="81"/>
      <c r="SMD109" s="81"/>
      <c r="SME109" s="81"/>
      <c r="SMF109" s="81"/>
      <c r="SMG109" s="81"/>
      <c r="SMH109" s="81"/>
      <c r="SMI109" s="81"/>
      <c r="SMJ109" s="81"/>
      <c r="SMK109" s="81"/>
      <c r="SML109" s="81"/>
      <c r="SMM109" s="81"/>
      <c r="SMN109" s="81"/>
      <c r="SMO109" s="81"/>
      <c r="SMP109" s="81"/>
      <c r="SMQ109" s="81"/>
      <c r="SMR109" s="81"/>
      <c r="SMS109" s="81"/>
      <c r="SMT109" s="81"/>
      <c r="SMU109" s="81"/>
      <c r="SMV109" s="81"/>
      <c r="SMW109" s="81"/>
      <c r="SMX109" s="81"/>
      <c r="SMY109" s="81"/>
      <c r="SMZ109" s="81"/>
      <c r="SNA109" s="81"/>
      <c r="SNB109" s="81"/>
      <c r="SNC109" s="81"/>
      <c r="SND109" s="81"/>
      <c r="SNE109" s="81"/>
      <c r="SNF109" s="81"/>
      <c r="SNG109" s="81"/>
      <c r="SNH109" s="81"/>
      <c r="SNI109" s="81"/>
      <c r="SNJ109" s="81"/>
      <c r="SNK109" s="81"/>
      <c r="SNL109" s="81"/>
      <c r="SNM109" s="81"/>
      <c r="SNN109" s="81"/>
      <c r="SNO109" s="81"/>
      <c r="SNP109" s="81"/>
      <c r="SNQ109" s="81"/>
      <c r="SNR109" s="81"/>
      <c r="SNS109" s="81"/>
      <c r="SNT109" s="81"/>
      <c r="SNU109" s="81"/>
      <c r="SNV109" s="81"/>
      <c r="SNW109" s="81"/>
      <c r="SNX109" s="81"/>
      <c r="SNY109" s="81"/>
      <c r="SNZ109" s="81"/>
      <c r="SOA109" s="81"/>
      <c r="SOB109" s="81"/>
      <c r="SOC109" s="81"/>
      <c r="SOD109" s="81"/>
      <c r="SOE109" s="81"/>
      <c r="SOF109" s="81"/>
      <c r="SOG109" s="81"/>
      <c r="SOH109" s="81"/>
      <c r="SOI109" s="81"/>
      <c r="SOJ109" s="81"/>
      <c r="SOK109" s="81"/>
      <c r="SOL109" s="81"/>
      <c r="SOM109" s="81"/>
      <c r="SON109" s="81"/>
      <c r="SOO109" s="81"/>
      <c r="SOP109" s="81"/>
      <c r="SOQ109" s="81"/>
      <c r="SOR109" s="81"/>
      <c r="SOS109" s="81"/>
      <c r="SOT109" s="81"/>
      <c r="SOU109" s="81"/>
      <c r="SOV109" s="81"/>
      <c r="SOW109" s="81"/>
      <c r="SOX109" s="81"/>
      <c r="SOY109" s="81"/>
      <c r="SOZ109" s="81"/>
      <c r="SPA109" s="81"/>
      <c r="SPB109" s="81"/>
      <c r="SPC109" s="81"/>
      <c r="SPD109" s="81"/>
      <c r="SPE109" s="81"/>
      <c r="SPF109" s="81"/>
      <c r="SPG109" s="81"/>
      <c r="SPH109" s="81"/>
      <c r="SPI109" s="81"/>
      <c r="SPJ109" s="81"/>
      <c r="SPK109" s="81"/>
      <c r="SPL109" s="81"/>
      <c r="SPM109" s="81"/>
      <c r="SPN109" s="81"/>
      <c r="SPO109" s="81"/>
      <c r="SPP109" s="81"/>
      <c r="SPQ109" s="81"/>
      <c r="SPR109" s="81"/>
      <c r="SPS109" s="81"/>
      <c r="SPT109" s="81"/>
      <c r="SPU109" s="81"/>
      <c r="SPV109" s="81"/>
      <c r="SPW109" s="81"/>
      <c r="SPX109" s="81"/>
      <c r="SPY109" s="81"/>
      <c r="SPZ109" s="81"/>
      <c r="SQA109" s="81"/>
      <c r="SQB109" s="81"/>
      <c r="SQC109" s="81"/>
      <c r="SQD109" s="81"/>
      <c r="SQE109" s="81"/>
      <c r="SQF109" s="81"/>
      <c r="SQG109" s="81"/>
      <c r="SQH109" s="81"/>
      <c r="SQI109" s="81"/>
      <c r="SQJ109" s="81"/>
      <c r="SQK109" s="81"/>
      <c r="SQL109" s="81"/>
      <c r="SQM109" s="81"/>
      <c r="SQN109" s="81"/>
      <c r="SQO109" s="81"/>
      <c r="SQP109" s="81"/>
      <c r="SQQ109" s="81"/>
      <c r="SQR109" s="81"/>
      <c r="SQS109" s="81"/>
      <c r="SQT109" s="81"/>
      <c r="SQU109" s="81"/>
      <c r="SQV109" s="81"/>
      <c r="SQW109" s="81"/>
      <c r="SQX109" s="81"/>
      <c r="SQY109" s="81"/>
      <c r="SQZ109" s="81"/>
      <c r="SRA109" s="81"/>
      <c r="SRB109" s="81"/>
      <c r="SRC109" s="81"/>
      <c r="SRD109" s="81"/>
      <c r="SRE109" s="81"/>
      <c r="SRF109" s="81"/>
      <c r="SRG109" s="81"/>
      <c r="SRH109" s="81"/>
      <c r="SRI109" s="81"/>
      <c r="SRJ109" s="81"/>
      <c r="SRK109" s="81"/>
      <c r="SRL109" s="81"/>
      <c r="SRM109" s="81"/>
      <c r="SRN109" s="81"/>
      <c r="SRO109" s="81"/>
      <c r="SRP109" s="81"/>
      <c r="SRQ109" s="81"/>
      <c r="SRR109" s="81"/>
      <c r="SRS109" s="81"/>
      <c r="SRT109" s="81"/>
      <c r="SRU109" s="81"/>
      <c r="SRV109" s="81"/>
      <c r="SRW109" s="81"/>
      <c r="SRX109" s="81"/>
      <c r="SRY109" s="81"/>
      <c r="SRZ109" s="81"/>
      <c r="SSA109" s="81"/>
      <c r="SSB109" s="81"/>
      <c r="SSC109" s="81"/>
      <c r="SSD109" s="81"/>
      <c r="SSE109" s="81"/>
      <c r="SSF109" s="81"/>
      <c r="SSG109" s="81"/>
      <c r="SSH109" s="81"/>
      <c r="SSI109" s="81"/>
      <c r="SSJ109" s="81"/>
      <c r="SSK109" s="81"/>
      <c r="SSL109" s="81"/>
      <c r="SSM109" s="81"/>
      <c r="SSN109" s="81"/>
      <c r="SSO109" s="81"/>
      <c r="SSP109" s="81"/>
      <c r="SSQ109" s="81"/>
      <c r="SSR109" s="81"/>
      <c r="SSS109" s="81"/>
      <c r="SST109" s="81"/>
      <c r="SSU109" s="81"/>
      <c r="SSV109" s="81"/>
      <c r="SSW109" s="81"/>
      <c r="SSX109" s="81"/>
      <c r="SSY109" s="81"/>
      <c r="SSZ109" s="81"/>
      <c r="STA109" s="81"/>
      <c r="STB109" s="81"/>
      <c r="STC109" s="81"/>
      <c r="STD109" s="81"/>
      <c r="STE109" s="81"/>
      <c r="STF109" s="81"/>
      <c r="STG109" s="81"/>
      <c r="STH109" s="81"/>
      <c r="STI109" s="81"/>
      <c r="STJ109" s="81"/>
      <c r="STK109" s="81"/>
      <c r="STL109" s="81"/>
      <c r="STM109" s="81"/>
      <c r="STN109" s="81"/>
      <c r="STO109" s="81"/>
      <c r="STP109" s="81"/>
      <c r="STQ109" s="81"/>
      <c r="STR109" s="81"/>
      <c r="STS109" s="81"/>
      <c r="STT109" s="81"/>
      <c r="STU109" s="81"/>
      <c r="STV109" s="81"/>
      <c r="STW109" s="81"/>
      <c r="STX109" s="81"/>
      <c r="STY109" s="81"/>
      <c r="STZ109" s="81"/>
      <c r="SUA109" s="81"/>
      <c r="SUB109" s="81"/>
      <c r="SUC109" s="81"/>
      <c r="SUD109" s="81"/>
      <c r="SUE109" s="81"/>
      <c r="SUF109" s="81"/>
      <c r="SUG109" s="81"/>
      <c r="SUH109" s="81"/>
      <c r="SUI109" s="81"/>
      <c r="SUJ109" s="81"/>
      <c r="SUK109" s="81"/>
      <c r="SUL109" s="81"/>
      <c r="SUM109" s="81"/>
      <c r="SUN109" s="81"/>
      <c r="SUO109" s="81"/>
      <c r="SUP109" s="81"/>
      <c r="SUQ109" s="81"/>
      <c r="SUR109" s="81"/>
      <c r="SUS109" s="81"/>
      <c r="SUT109" s="81"/>
      <c r="SUU109" s="81"/>
      <c r="SUV109" s="81"/>
      <c r="SUW109" s="81"/>
      <c r="SUX109" s="81"/>
      <c r="SUY109" s="81"/>
      <c r="SUZ109" s="81"/>
      <c r="SVA109" s="81"/>
      <c r="SVB109" s="81"/>
      <c r="SVC109" s="81"/>
      <c r="SVD109" s="81"/>
      <c r="SVE109" s="81"/>
      <c r="SVF109" s="81"/>
      <c r="SVG109" s="81"/>
      <c r="SVH109" s="81"/>
      <c r="SVI109" s="81"/>
      <c r="SVJ109" s="81"/>
      <c r="SVK109" s="81"/>
      <c r="SVL109" s="81"/>
      <c r="SVM109" s="81"/>
      <c r="SVN109" s="81"/>
      <c r="SVO109" s="81"/>
      <c r="SVP109" s="81"/>
      <c r="SVQ109" s="81"/>
      <c r="SVR109" s="81"/>
      <c r="SVS109" s="81"/>
      <c r="SVT109" s="81"/>
      <c r="SVU109" s="81"/>
      <c r="SVV109" s="81"/>
      <c r="SVW109" s="81"/>
      <c r="SVX109" s="81"/>
      <c r="SVY109" s="81"/>
      <c r="SVZ109" s="81"/>
      <c r="SWA109" s="81"/>
      <c r="SWB109" s="81"/>
      <c r="SWC109" s="81"/>
      <c r="SWD109" s="81"/>
      <c r="SWE109" s="81"/>
      <c r="SWF109" s="81"/>
      <c r="SWG109" s="81"/>
      <c r="SWH109" s="81"/>
      <c r="SWI109" s="81"/>
      <c r="SWJ109" s="81"/>
      <c r="SWK109" s="81"/>
      <c r="SWL109" s="81"/>
      <c r="SWM109" s="81"/>
      <c r="SWN109" s="81"/>
      <c r="SWO109" s="81"/>
      <c r="SWP109" s="81"/>
      <c r="SWQ109" s="81"/>
      <c r="SWR109" s="81"/>
      <c r="SWS109" s="81"/>
      <c r="SWT109" s="81"/>
      <c r="SWU109" s="81"/>
      <c r="SWV109" s="81"/>
      <c r="SWW109" s="81"/>
      <c r="SWX109" s="81"/>
      <c r="SWY109" s="81"/>
      <c r="SWZ109" s="81"/>
      <c r="SXA109" s="81"/>
      <c r="SXB109" s="81"/>
      <c r="SXC109" s="81"/>
      <c r="SXD109" s="81"/>
      <c r="SXE109" s="81"/>
      <c r="SXF109" s="81"/>
      <c r="SXG109" s="81"/>
      <c r="SXH109" s="81"/>
      <c r="SXI109" s="81"/>
      <c r="SXJ109" s="81"/>
      <c r="SXK109" s="81"/>
      <c r="SXL109" s="81"/>
      <c r="SXM109" s="81"/>
      <c r="SXN109" s="81"/>
      <c r="SXO109" s="81"/>
      <c r="SXP109" s="81"/>
      <c r="SXQ109" s="81"/>
      <c r="SXR109" s="81"/>
      <c r="SXS109" s="81"/>
      <c r="SXT109" s="81"/>
      <c r="SXU109" s="81"/>
      <c r="SXV109" s="81"/>
      <c r="SXW109" s="81"/>
      <c r="SXX109" s="81"/>
      <c r="SXY109" s="81"/>
      <c r="SXZ109" s="81"/>
      <c r="SYA109" s="81"/>
      <c r="SYB109" s="81"/>
      <c r="SYC109" s="81"/>
      <c r="SYD109" s="81"/>
      <c r="SYE109" s="81"/>
      <c r="SYF109" s="81"/>
      <c r="SYG109" s="81"/>
      <c r="SYH109" s="81"/>
      <c r="SYI109" s="81"/>
      <c r="SYJ109" s="81"/>
      <c r="SYK109" s="81"/>
      <c r="SYL109" s="81"/>
      <c r="SYM109" s="81"/>
      <c r="SYN109" s="81"/>
      <c r="SYO109" s="81"/>
      <c r="SYP109" s="81"/>
      <c r="SYQ109" s="81"/>
      <c r="SYR109" s="81"/>
      <c r="SYS109" s="81"/>
      <c r="SYT109" s="81"/>
      <c r="SYU109" s="81"/>
      <c r="SYV109" s="81"/>
      <c r="SYW109" s="81"/>
      <c r="SYX109" s="81"/>
      <c r="SYY109" s="81"/>
      <c r="SYZ109" s="81"/>
      <c r="SZA109" s="81"/>
      <c r="SZB109" s="81"/>
      <c r="SZC109" s="81"/>
      <c r="SZD109" s="81"/>
      <c r="SZE109" s="81"/>
      <c r="SZF109" s="81"/>
      <c r="SZG109" s="81"/>
      <c r="SZH109" s="81"/>
      <c r="SZI109" s="81"/>
      <c r="SZJ109" s="81"/>
      <c r="SZK109" s="81"/>
      <c r="SZL109" s="81"/>
      <c r="SZM109" s="81"/>
      <c r="SZN109" s="81"/>
      <c r="SZO109" s="81"/>
      <c r="SZP109" s="81"/>
      <c r="SZQ109" s="81"/>
      <c r="SZR109" s="81"/>
      <c r="SZS109" s="81"/>
      <c r="SZT109" s="81"/>
      <c r="SZU109" s="81"/>
      <c r="SZV109" s="81"/>
      <c r="SZW109" s="81"/>
      <c r="SZX109" s="81"/>
      <c r="SZY109" s="81"/>
      <c r="SZZ109" s="81"/>
      <c r="TAA109" s="81"/>
      <c r="TAB109" s="81"/>
      <c r="TAC109" s="81"/>
      <c r="TAD109" s="81"/>
      <c r="TAE109" s="81"/>
      <c r="TAF109" s="81"/>
      <c r="TAG109" s="81"/>
      <c r="TAH109" s="81"/>
      <c r="TAI109" s="81"/>
      <c r="TAJ109" s="81"/>
      <c r="TAK109" s="81"/>
      <c r="TAL109" s="81"/>
      <c r="TAM109" s="81"/>
      <c r="TAN109" s="81"/>
      <c r="TAO109" s="81"/>
      <c r="TAP109" s="81"/>
      <c r="TAQ109" s="81"/>
      <c r="TAR109" s="81"/>
      <c r="TAS109" s="81"/>
      <c r="TAT109" s="81"/>
      <c r="TAU109" s="81"/>
      <c r="TAV109" s="81"/>
      <c r="TAW109" s="81"/>
      <c r="TAX109" s="81"/>
      <c r="TAY109" s="81"/>
      <c r="TAZ109" s="81"/>
      <c r="TBA109" s="81"/>
      <c r="TBB109" s="81"/>
      <c r="TBC109" s="81"/>
      <c r="TBD109" s="81"/>
      <c r="TBE109" s="81"/>
      <c r="TBF109" s="81"/>
      <c r="TBG109" s="81"/>
      <c r="TBH109" s="81"/>
      <c r="TBI109" s="81"/>
      <c r="TBJ109" s="81"/>
      <c r="TBK109" s="81"/>
      <c r="TBL109" s="81"/>
      <c r="TBM109" s="81"/>
      <c r="TBN109" s="81"/>
      <c r="TBO109" s="81"/>
      <c r="TBP109" s="81"/>
      <c r="TBQ109" s="81"/>
      <c r="TBR109" s="81"/>
      <c r="TBS109" s="81"/>
      <c r="TBT109" s="81"/>
      <c r="TBU109" s="81"/>
      <c r="TBV109" s="81"/>
      <c r="TBW109" s="81"/>
      <c r="TBX109" s="81"/>
      <c r="TBY109" s="81"/>
      <c r="TBZ109" s="81"/>
      <c r="TCA109" s="81"/>
      <c r="TCB109" s="81"/>
      <c r="TCC109" s="81"/>
      <c r="TCD109" s="81"/>
      <c r="TCE109" s="81"/>
      <c r="TCF109" s="81"/>
      <c r="TCG109" s="81"/>
      <c r="TCH109" s="81"/>
      <c r="TCI109" s="81"/>
      <c r="TCJ109" s="81"/>
      <c r="TCK109" s="81"/>
      <c r="TCL109" s="81"/>
      <c r="TCM109" s="81"/>
      <c r="TCN109" s="81"/>
      <c r="TCO109" s="81"/>
      <c r="TCP109" s="81"/>
      <c r="TCQ109" s="81"/>
      <c r="TCR109" s="81"/>
      <c r="TCS109" s="81"/>
      <c r="TCT109" s="81"/>
      <c r="TCU109" s="81"/>
      <c r="TCV109" s="81"/>
      <c r="TCW109" s="81"/>
      <c r="TCX109" s="81"/>
      <c r="TCY109" s="81"/>
      <c r="TCZ109" s="81"/>
      <c r="TDA109" s="81"/>
      <c r="TDB109" s="81"/>
      <c r="TDC109" s="81"/>
      <c r="TDD109" s="81"/>
      <c r="TDE109" s="81"/>
      <c r="TDF109" s="81"/>
      <c r="TDG109" s="81"/>
      <c r="TDH109" s="81"/>
      <c r="TDI109" s="81"/>
      <c r="TDJ109" s="81"/>
      <c r="TDK109" s="81"/>
      <c r="TDL109" s="81"/>
      <c r="TDM109" s="81"/>
      <c r="TDN109" s="81"/>
      <c r="TDO109" s="81"/>
      <c r="TDP109" s="81"/>
      <c r="TDQ109" s="81"/>
      <c r="TDR109" s="81"/>
      <c r="TDS109" s="81"/>
      <c r="TDT109" s="81"/>
      <c r="TDU109" s="81"/>
      <c r="TDV109" s="81"/>
      <c r="TDW109" s="81"/>
      <c r="TDX109" s="81"/>
      <c r="TDY109" s="81"/>
      <c r="TDZ109" s="81"/>
      <c r="TEA109" s="81"/>
      <c r="TEB109" s="81"/>
      <c r="TEC109" s="81"/>
      <c r="TED109" s="81"/>
      <c r="TEE109" s="81"/>
      <c r="TEF109" s="81"/>
      <c r="TEG109" s="81"/>
      <c r="TEH109" s="81"/>
      <c r="TEI109" s="81"/>
      <c r="TEJ109" s="81"/>
      <c r="TEK109" s="81"/>
      <c r="TEL109" s="81"/>
      <c r="TEM109" s="81"/>
      <c r="TEN109" s="81"/>
      <c r="TEO109" s="81"/>
      <c r="TEP109" s="81"/>
      <c r="TEQ109" s="81"/>
      <c r="TER109" s="81"/>
      <c r="TES109" s="81"/>
      <c r="TET109" s="81"/>
      <c r="TEU109" s="81"/>
      <c r="TEV109" s="81"/>
      <c r="TEW109" s="81"/>
      <c r="TEX109" s="81"/>
      <c r="TEY109" s="81"/>
      <c r="TEZ109" s="81"/>
      <c r="TFA109" s="81"/>
      <c r="TFB109" s="81"/>
      <c r="TFC109" s="81"/>
      <c r="TFD109" s="81"/>
      <c r="TFE109" s="81"/>
      <c r="TFF109" s="81"/>
      <c r="TFG109" s="81"/>
      <c r="TFH109" s="81"/>
      <c r="TFI109" s="81"/>
      <c r="TFJ109" s="81"/>
      <c r="TFK109" s="81"/>
      <c r="TFL109" s="81"/>
      <c r="TFM109" s="81"/>
      <c r="TFN109" s="81"/>
      <c r="TFO109" s="81"/>
      <c r="TFP109" s="81"/>
      <c r="TFQ109" s="81"/>
      <c r="TFR109" s="81"/>
      <c r="TFS109" s="81"/>
      <c r="TFT109" s="81"/>
      <c r="TFU109" s="81"/>
      <c r="TFV109" s="81"/>
      <c r="TFW109" s="81"/>
      <c r="TFX109" s="81"/>
      <c r="TFY109" s="81"/>
      <c r="TFZ109" s="81"/>
      <c r="TGA109" s="81"/>
      <c r="TGB109" s="81"/>
      <c r="TGC109" s="81"/>
      <c r="TGD109" s="81"/>
      <c r="TGE109" s="81"/>
      <c r="TGF109" s="81"/>
      <c r="TGG109" s="81"/>
      <c r="TGH109" s="81"/>
      <c r="TGI109" s="81"/>
      <c r="TGJ109" s="81"/>
      <c r="TGK109" s="81"/>
      <c r="TGL109" s="81"/>
      <c r="TGM109" s="81"/>
      <c r="TGN109" s="81"/>
      <c r="TGO109" s="81"/>
      <c r="TGP109" s="81"/>
      <c r="TGQ109" s="81"/>
      <c r="TGR109" s="81"/>
      <c r="TGS109" s="81"/>
      <c r="TGT109" s="81"/>
      <c r="TGU109" s="81"/>
      <c r="TGV109" s="81"/>
      <c r="TGW109" s="81"/>
      <c r="TGX109" s="81"/>
      <c r="TGY109" s="81"/>
      <c r="TGZ109" s="81"/>
      <c r="THA109" s="81"/>
      <c r="THB109" s="81"/>
      <c r="THC109" s="81"/>
      <c r="THD109" s="81"/>
      <c r="THE109" s="81"/>
      <c r="THF109" s="81"/>
      <c r="THG109" s="81"/>
      <c r="THH109" s="81"/>
      <c r="THI109" s="81"/>
      <c r="THJ109" s="81"/>
      <c r="THK109" s="81"/>
      <c r="THL109" s="81"/>
      <c r="THM109" s="81"/>
      <c r="THN109" s="81"/>
      <c r="THO109" s="81"/>
      <c r="THP109" s="81"/>
      <c r="THQ109" s="81"/>
      <c r="THR109" s="81"/>
      <c r="THS109" s="81"/>
      <c r="THT109" s="81"/>
      <c r="THU109" s="81"/>
      <c r="THV109" s="81"/>
      <c r="THW109" s="81"/>
      <c r="THX109" s="81"/>
      <c r="THY109" s="81"/>
      <c r="THZ109" s="81"/>
      <c r="TIA109" s="81"/>
      <c r="TIB109" s="81"/>
      <c r="TIC109" s="81"/>
      <c r="TID109" s="81"/>
      <c r="TIE109" s="81"/>
      <c r="TIF109" s="81"/>
      <c r="TIG109" s="81"/>
      <c r="TIH109" s="81"/>
      <c r="TII109" s="81"/>
      <c r="TIJ109" s="81"/>
      <c r="TIK109" s="81"/>
      <c r="TIL109" s="81"/>
      <c r="TIM109" s="81"/>
      <c r="TIN109" s="81"/>
      <c r="TIO109" s="81"/>
      <c r="TIP109" s="81"/>
      <c r="TIQ109" s="81"/>
      <c r="TIR109" s="81"/>
      <c r="TIS109" s="81"/>
      <c r="TIT109" s="81"/>
      <c r="TIU109" s="81"/>
      <c r="TIV109" s="81"/>
      <c r="TIW109" s="81"/>
      <c r="TIX109" s="81"/>
      <c r="TIY109" s="81"/>
      <c r="TIZ109" s="81"/>
      <c r="TJA109" s="81"/>
      <c r="TJB109" s="81"/>
      <c r="TJC109" s="81"/>
      <c r="TJD109" s="81"/>
      <c r="TJE109" s="81"/>
      <c r="TJF109" s="81"/>
      <c r="TJG109" s="81"/>
      <c r="TJH109" s="81"/>
      <c r="TJI109" s="81"/>
      <c r="TJJ109" s="81"/>
      <c r="TJK109" s="81"/>
      <c r="TJL109" s="81"/>
      <c r="TJM109" s="81"/>
      <c r="TJN109" s="81"/>
      <c r="TJO109" s="81"/>
      <c r="TJP109" s="81"/>
      <c r="TJQ109" s="81"/>
      <c r="TJR109" s="81"/>
      <c r="TJS109" s="81"/>
      <c r="TJT109" s="81"/>
      <c r="TJU109" s="81"/>
      <c r="TJV109" s="81"/>
      <c r="TJW109" s="81"/>
      <c r="TJX109" s="81"/>
      <c r="TJY109" s="81"/>
      <c r="TJZ109" s="81"/>
      <c r="TKA109" s="81"/>
      <c r="TKB109" s="81"/>
      <c r="TKC109" s="81"/>
      <c r="TKD109" s="81"/>
      <c r="TKE109" s="81"/>
      <c r="TKF109" s="81"/>
      <c r="TKG109" s="81"/>
      <c r="TKH109" s="81"/>
      <c r="TKI109" s="81"/>
      <c r="TKJ109" s="81"/>
      <c r="TKK109" s="81"/>
      <c r="TKL109" s="81"/>
      <c r="TKM109" s="81"/>
      <c r="TKN109" s="81"/>
      <c r="TKO109" s="81"/>
      <c r="TKP109" s="81"/>
      <c r="TKQ109" s="81"/>
      <c r="TKR109" s="81"/>
      <c r="TKS109" s="81"/>
      <c r="TKT109" s="81"/>
      <c r="TKU109" s="81"/>
      <c r="TKV109" s="81"/>
      <c r="TKW109" s="81"/>
      <c r="TKX109" s="81"/>
      <c r="TKY109" s="81"/>
      <c r="TKZ109" s="81"/>
      <c r="TLA109" s="81"/>
      <c r="TLB109" s="81"/>
      <c r="TLC109" s="81"/>
      <c r="TLD109" s="81"/>
      <c r="TLE109" s="81"/>
      <c r="TLF109" s="81"/>
      <c r="TLG109" s="81"/>
      <c r="TLH109" s="81"/>
      <c r="TLI109" s="81"/>
      <c r="TLJ109" s="81"/>
      <c r="TLK109" s="81"/>
      <c r="TLL109" s="81"/>
      <c r="TLM109" s="81"/>
      <c r="TLN109" s="81"/>
      <c r="TLO109" s="81"/>
      <c r="TLP109" s="81"/>
      <c r="TLQ109" s="81"/>
      <c r="TLR109" s="81"/>
      <c r="TLS109" s="81"/>
      <c r="TLT109" s="81"/>
      <c r="TLU109" s="81"/>
      <c r="TLV109" s="81"/>
      <c r="TLW109" s="81"/>
      <c r="TLX109" s="81"/>
      <c r="TLY109" s="81"/>
      <c r="TLZ109" s="81"/>
      <c r="TMA109" s="81"/>
      <c r="TMB109" s="81"/>
      <c r="TMC109" s="81"/>
      <c r="TMD109" s="81"/>
      <c r="TME109" s="81"/>
      <c r="TMF109" s="81"/>
      <c r="TMG109" s="81"/>
      <c r="TMH109" s="81"/>
      <c r="TMI109" s="81"/>
      <c r="TMJ109" s="81"/>
      <c r="TMK109" s="81"/>
      <c r="TML109" s="81"/>
      <c r="TMM109" s="81"/>
      <c r="TMN109" s="81"/>
      <c r="TMO109" s="81"/>
      <c r="TMP109" s="81"/>
      <c r="TMQ109" s="81"/>
      <c r="TMR109" s="81"/>
      <c r="TMS109" s="81"/>
      <c r="TMT109" s="81"/>
      <c r="TMU109" s="81"/>
      <c r="TMV109" s="81"/>
      <c r="TMW109" s="81"/>
      <c r="TMX109" s="81"/>
      <c r="TMY109" s="81"/>
      <c r="TMZ109" s="81"/>
      <c r="TNA109" s="81"/>
      <c r="TNB109" s="81"/>
      <c r="TNC109" s="81"/>
      <c r="TND109" s="81"/>
      <c r="TNE109" s="81"/>
      <c r="TNF109" s="81"/>
      <c r="TNG109" s="81"/>
      <c r="TNH109" s="81"/>
      <c r="TNI109" s="81"/>
      <c r="TNJ109" s="81"/>
      <c r="TNK109" s="81"/>
      <c r="TNL109" s="81"/>
      <c r="TNM109" s="81"/>
      <c r="TNN109" s="81"/>
      <c r="TNO109" s="81"/>
      <c r="TNP109" s="81"/>
      <c r="TNQ109" s="81"/>
      <c r="TNR109" s="81"/>
      <c r="TNS109" s="81"/>
      <c r="TNT109" s="81"/>
      <c r="TNU109" s="81"/>
      <c r="TNV109" s="81"/>
      <c r="TNW109" s="81"/>
      <c r="TNX109" s="81"/>
      <c r="TNY109" s="81"/>
      <c r="TNZ109" s="81"/>
      <c r="TOA109" s="81"/>
      <c r="TOB109" s="81"/>
      <c r="TOC109" s="81"/>
      <c r="TOD109" s="81"/>
      <c r="TOE109" s="81"/>
      <c r="TOF109" s="81"/>
      <c r="TOG109" s="81"/>
      <c r="TOH109" s="81"/>
      <c r="TOI109" s="81"/>
      <c r="TOJ109" s="81"/>
      <c r="TOK109" s="81"/>
      <c r="TOL109" s="81"/>
      <c r="TOM109" s="81"/>
      <c r="TON109" s="81"/>
      <c r="TOO109" s="81"/>
      <c r="TOP109" s="81"/>
      <c r="TOQ109" s="81"/>
      <c r="TOR109" s="81"/>
      <c r="TOS109" s="81"/>
      <c r="TOT109" s="81"/>
      <c r="TOU109" s="81"/>
      <c r="TOV109" s="81"/>
      <c r="TOW109" s="81"/>
      <c r="TOX109" s="81"/>
      <c r="TOY109" s="81"/>
      <c r="TOZ109" s="81"/>
      <c r="TPA109" s="81"/>
      <c r="TPB109" s="81"/>
      <c r="TPC109" s="81"/>
      <c r="TPD109" s="81"/>
      <c r="TPE109" s="81"/>
      <c r="TPF109" s="81"/>
      <c r="TPG109" s="81"/>
      <c r="TPH109" s="81"/>
      <c r="TPI109" s="81"/>
      <c r="TPJ109" s="81"/>
      <c r="TPK109" s="81"/>
      <c r="TPL109" s="81"/>
      <c r="TPM109" s="81"/>
      <c r="TPN109" s="81"/>
      <c r="TPO109" s="81"/>
      <c r="TPP109" s="81"/>
      <c r="TPQ109" s="81"/>
      <c r="TPR109" s="81"/>
      <c r="TPS109" s="81"/>
      <c r="TPT109" s="81"/>
      <c r="TPU109" s="81"/>
      <c r="TPV109" s="81"/>
      <c r="TPW109" s="81"/>
      <c r="TPX109" s="81"/>
      <c r="TPY109" s="81"/>
      <c r="TPZ109" s="81"/>
      <c r="TQA109" s="81"/>
      <c r="TQB109" s="81"/>
      <c r="TQC109" s="81"/>
      <c r="TQD109" s="81"/>
      <c r="TQE109" s="81"/>
      <c r="TQF109" s="81"/>
      <c r="TQG109" s="81"/>
      <c r="TQH109" s="81"/>
      <c r="TQI109" s="81"/>
      <c r="TQJ109" s="81"/>
      <c r="TQK109" s="81"/>
      <c r="TQL109" s="81"/>
      <c r="TQM109" s="81"/>
      <c r="TQN109" s="81"/>
      <c r="TQO109" s="81"/>
      <c r="TQP109" s="81"/>
      <c r="TQQ109" s="81"/>
      <c r="TQR109" s="81"/>
      <c r="TQS109" s="81"/>
      <c r="TQT109" s="81"/>
      <c r="TQU109" s="81"/>
      <c r="TQV109" s="81"/>
      <c r="TQW109" s="81"/>
      <c r="TQX109" s="81"/>
      <c r="TQY109" s="81"/>
      <c r="TQZ109" s="81"/>
      <c r="TRA109" s="81"/>
      <c r="TRB109" s="81"/>
      <c r="TRC109" s="81"/>
      <c r="TRD109" s="81"/>
      <c r="TRE109" s="81"/>
      <c r="TRF109" s="81"/>
      <c r="TRG109" s="81"/>
      <c r="TRH109" s="81"/>
      <c r="TRI109" s="81"/>
      <c r="TRJ109" s="81"/>
      <c r="TRK109" s="81"/>
      <c r="TRL109" s="81"/>
      <c r="TRM109" s="81"/>
      <c r="TRN109" s="81"/>
      <c r="TRO109" s="81"/>
      <c r="TRP109" s="81"/>
      <c r="TRQ109" s="81"/>
      <c r="TRR109" s="81"/>
      <c r="TRS109" s="81"/>
      <c r="TRT109" s="81"/>
      <c r="TRU109" s="81"/>
      <c r="TRV109" s="81"/>
      <c r="TRW109" s="81"/>
      <c r="TRX109" s="81"/>
      <c r="TRY109" s="81"/>
      <c r="TRZ109" s="81"/>
      <c r="TSA109" s="81"/>
      <c r="TSB109" s="81"/>
      <c r="TSC109" s="81"/>
      <c r="TSD109" s="81"/>
      <c r="TSE109" s="81"/>
      <c r="TSF109" s="81"/>
      <c r="TSG109" s="81"/>
      <c r="TSH109" s="81"/>
      <c r="TSI109" s="81"/>
      <c r="TSJ109" s="81"/>
      <c r="TSK109" s="81"/>
      <c r="TSL109" s="81"/>
      <c r="TSM109" s="81"/>
      <c r="TSN109" s="81"/>
      <c r="TSO109" s="81"/>
      <c r="TSP109" s="81"/>
      <c r="TSQ109" s="81"/>
      <c r="TSR109" s="81"/>
      <c r="TSS109" s="81"/>
      <c r="TST109" s="81"/>
      <c r="TSU109" s="81"/>
      <c r="TSV109" s="81"/>
      <c r="TSW109" s="81"/>
      <c r="TSX109" s="81"/>
      <c r="TSY109" s="81"/>
      <c r="TSZ109" s="81"/>
      <c r="TTA109" s="81"/>
      <c r="TTB109" s="81"/>
      <c r="TTC109" s="81"/>
      <c r="TTD109" s="81"/>
      <c r="TTE109" s="81"/>
      <c r="TTF109" s="81"/>
      <c r="TTG109" s="81"/>
      <c r="TTH109" s="81"/>
      <c r="TTI109" s="81"/>
      <c r="TTJ109" s="81"/>
      <c r="TTK109" s="81"/>
      <c r="TTL109" s="81"/>
      <c r="TTM109" s="81"/>
      <c r="TTN109" s="81"/>
      <c r="TTO109" s="81"/>
      <c r="TTP109" s="81"/>
      <c r="TTQ109" s="81"/>
      <c r="TTR109" s="81"/>
      <c r="TTS109" s="81"/>
      <c r="TTT109" s="81"/>
      <c r="TTU109" s="81"/>
      <c r="TTV109" s="81"/>
      <c r="TTW109" s="81"/>
      <c r="TTX109" s="81"/>
      <c r="TTY109" s="81"/>
      <c r="TTZ109" s="81"/>
      <c r="TUA109" s="81"/>
      <c r="TUB109" s="81"/>
      <c r="TUC109" s="81"/>
      <c r="TUD109" s="81"/>
      <c r="TUE109" s="81"/>
      <c r="TUF109" s="81"/>
      <c r="TUG109" s="81"/>
      <c r="TUH109" s="81"/>
      <c r="TUI109" s="81"/>
      <c r="TUJ109" s="81"/>
      <c r="TUK109" s="81"/>
      <c r="TUL109" s="81"/>
      <c r="TUM109" s="81"/>
      <c r="TUN109" s="81"/>
      <c r="TUO109" s="81"/>
      <c r="TUP109" s="81"/>
      <c r="TUQ109" s="81"/>
      <c r="TUR109" s="81"/>
      <c r="TUS109" s="81"/>
      <c r="TUT109" s="81"/>
      <c r="TUU109" s="81"/>
      <c r="TUV109" s="81"/>
      <c r="TUW109" s="81"/>
      <c r="TUX109" s="81"/>
      <c r="TUY109" s="81"/>
      <c r="TUZ109" s="81"/>
      <c r="TVA109" s="81"/>
      <c r="TVB109" s="81"/>
      <c r="TVC109" s="81"/>
      <c r="TVD109" s="81"/>
      <c r="TVE109" s="81"/>
      <c r="TVF109" s="81"/>
      <c r="TVG109" s="81"/>
      <c r="TVH109" s="81"/>
      <c r="TVI109" s="81"/>
      <c r="TVJ109" s="81"/>
      <c r="TVK109" s="81"/>
      <c r="TVL109" s="81"/>
      <c r="TVM109" s="81"/>
      <c r="TVN109" s="81"/>
      <c r="TVO109" s="81"/>
      <c r="TVP109" s="81"/>
      <c r="TVQ109" s="81"/>
      <c r="TVR109" s="81"/>
      <c r="TVS109" s="81"/>
      <c r="TVT109" s="81"/>
      <c r="TVU109" s="81"/>
      <c r="TVV109" s="81"/>
      <c r="TVW109" s="81"/>
      <c r="TVX109" s="81"/>
      <c r="TVY109" s="81"/>
      <c r="TVZ109" s="81"/>
      <c r="TWA109" s="81"/>
      <c r="TWB109" s="81"/>
      <c r="TWC109" s="81"/>
      <c r="TWD109" s="81"/>
      <c r="TWE109" s="81"/>
      <c r="TWF109" s="81"/>
      <c r="TWG109" s="81"/>
      <c r="TWH109" s="81"/>
      <c r="TWI109" s="81"/>
      <c r="TWJ109" s="81"/>
      <c r="TWK109" s="81"/>
      <c r="TWL109" s="81"/>
      <c r="TWM109" s="81"/>
      <c r="TWN109" s="81"/>
      <c r="TWO109" s="81"/>
      <c r="TWP109" s="81"/>
      <c r="TWQ109" s="81"/>
      <c r="TWR109" s="81"/>
      <c r="TWS109" s="81"/>
      <c r="TWT109" s="81"/>
      <c r="TWU109" s="81"/>
      <c r="TWV109" s="81"/>
      <c r="TWW109" s="81"/>
      <c r="TWX109" s="81"/>
      <c r="TWY109" s="81"/>
      <c r="TWZ109" s="81"/>
      <c r="TXA109" s="81"/>
      <c r="TXB109" s="81"/>
      <c r="TXC109" s="81"/>
      <c r="TXD109" s="81"/>
      <c r="TXE109" s="81"/>
      <c r="TXF109" s="81"/>
      <c r="TXG109" s="81"/>
      <c r="TXH109" s="81"/>
      <c r="TXI109" s="81"/>
      <c r="TXJ109" s="81"/>
      <c r="TXK109" s="81"/>
      <c r="TXL109" s="81"/>
      <c r="TXM109" s="81"/>
      <c r="TXN109" s="81"/>
      <c r="TXO109" s="81"/>
      <c r="TXP109" s="81"/>
      <c r="TXQ109" s="81"/>
      <c r="TXR109" s="81"/>
      <c r="TXS109" s="81"/>
      <c r="TXT109" s="81"/>
      <c r="TXU109" s="81"/>
      <c r="TXV109" s="81"/>
      <c r="TXW109" s="81"/>
      <c r="TXX109" s="81"/>
      <c r="TXY109" s="81"/>
      <c r="TXZ109" s="81"/>
      <c r="TYA109" s="81"/>
      <c r="TYB109" s="81"/>
      <c r="TYC109" s="81"/>
      <c r="TYD109" s="81"/>
      <c r="TYE109" s="81"/>
      <c r="TYF109" s="81"/>
      <c r="TYG109" s="81"/>
      <c r="TYH109" s="81"/>
      <c r="TYI109" s="81"/>
      <c r="TYJ109" s="81"/>
      <c r="TYK109" s="81"/>
      <c r="TYL109" s="81"/>
      <c r="TYM109" s="81"/>
      <c r="TYN109" s="81"/>
      <c r="TYO109" s="81"/>
      <c r="TYP109" s="81"/>
      <c r="TYQ109" s="81"/>
      <c r="TYR109" s="81"/>
      <c r="TYS109" s="81"/>
      <c r="TYT109" s="81"/>
      <c r="TYU109" s="81"/>
      <c r="TYV109" s="81"/>
      <c r="TYW109" s="81"/>
      <c r="TYX109" s="81"/>
      <c r="TYY109" s="81"/>
      <c r="TYZ109" s="81"/>
      <c r="TZA109" s="81"/>
      <c r="TZB109" s="81"/>
      <c r="TZC109" s="81"/>
      <c r="TZD109" s="81"/>
      <c r="TZE109" s="81"/>
      <c r="TZF109" s="81"/>
      <c r="TZG109" s="81"/>
      <c r="TZH109" s="81"/>
      <c r="TZI109" s="81"/>
      <c r="TZJ109" s="81"/>
      <c r="TZK109" s="81"/>
      <c r="TZL109" s="81"/>
      <c r="TZM109" s="81"/>
      <c r="TZN109" s="81"/>
      <c r="TZO109" s="81"/>
      <c r="TZP109" s="81"/>
      <c r="TZQ109" s="81"/>
      <c r="TZR109" s="81"/>
      <c r="TZS109" s="81"/>
      <c r="TZT109" s="81"/>
      <c r="TZU109" s="81"/>
      <c r="TZV109" s="81"/>
      <c r="TZW109" s="81"/>
      <c r="TZX109" s="81"/>
      <c r="TZY109" s="81"/>
      <c r="TZZ109" s="81"/>
      <c r="UAA109" s="81"/>
      <c r="UAB109" s="81"/>
      <c r="UAC109" s="81"/>
      <c r="UAD109" s="81"/>
      <c r="UAE109" s="81"/>
      <c r="UAF109" s="81"/>
      <c r="UAG109" s="81"/>
      <c r="UAH109" s="81"/>
      <c r="UAI109" s="81"/>
      <c r="UAJ109" s="81"/>
      <c r="UAK109" s="81"/>
      <c r="UAL109" s="81"/>
      <c r="UAM109" s="81"/>
      <c r="UAN109" s="81"/>
      <c r="UAO109" s="81"/>
      <c r="UAP109" s="81"/>
      <c r="UAQ109" s="81"/>
      <c r="UAR109" s="81"/>
      <c r="UAS109" s="81"/>
      <c r="UAT109" s="81"/>
      <c r="UAU109" s="81"/>
      <c r="UAV109" s="81"/>
      <c r="UAW109" s="81"/>
      <c r="UAX109" s="81"/>
      <c r="UAY109" s="81"/>
      <c r="UAZ109" s="81"/>
      <c r="UBA109" s="81"/>
      <c r="UBB109" s="81"/>
      <c r="UBC109" s="81"/>
      <c r="UBD109" s="81"/>
      <c r="UBE109" s="81"/>
      <c r="UBF109" s="81"/>
      <c r="UBG109" s="81"/>
      <c r="UBH109" s="81"/>
      <c r="UBI109" s="81"/>
      <c r="UBJ109" s="81"/>
      <c r="UBK109" s="81"/>
      <c r="UBL109" s="81"/>
      <c r="UBM109" s="81"/>
      <c r="UBN109" s="81"/>
      <c r="UBO109" s="81"/>
      <c r="UBP109" s="81"/>
      <c r="UBQ109" s="81"/>
      <c r="UBR109" s="81"/>
      <c r="UBS109" s="81"/>
      <c r="UBT109" s="81"/>
      <c r="UBU109" s="81"/>
      <c r="UBV109" s="81"/>
      <c r="UBW109" s="81"/>
      <c r="UBX109" s="81"/>
      <c r="UBY109" s="81"/>
      <c r="UBZ109" s="81"/>
      <c r="UCA109" s="81"/>
      <c r="UCB109" s="81"/>
      <c r="UCC109" s="81"/>
      <c r="UCD109" s="81"/>
      <c r="UCE109" s="81"/>
      <c r="UCF109" s="81"/>
      <c r="UCG109" s="81"/>
      <c r="UCH109" s="81"/>
      <c r="UCI109" s="81"/>
      <c r="UCJ109" s="81"/>
      <c r="UCK109" s="81"/>
      <c r="UCL109" s="81"/>
      <c r="UCM109" s="81"/>
      <c r="UCN109" s="81"/>
      <c r="UCO109" s="81"/>
      <c r="UCP109" s="81"/>
      <c r="UCQ109" s="81"/>
      <c r="UCR109" s="81"/>
      <c r="UCS109" s="81"/>
      <c r="UCT109" s="81"/>
      <c r="UCU109" s="81"/>
      <c r="UCV109" s="81"/>
      <c r="UCW109" s="81"/>
      <c r="UCX109" s="81"/>
      <c r="UCY109" s="81"/>
      <c r="UCZ109" s="81"/>
      <c r="UDA109" s="81"/>
      <c r="UDB109" s="81"/>
      <c r="UDC109" s="81"/>
      <c r="UDD109" s="81"/>
      <c r="UDE109" s="81"/>
      <c r="UDF109" s="81"/>
      <c r="UDG109" s="81"/>
      <c r="UDH109" s="81"/>
      <c r="UDI109" s="81"/>
      <c r="UDJ109" s="81"/>
      <c r="UDK109" s="81"/>
      <c r="UDL109" s="81"/>
      <c r="UDM109" s="81"/>
      <c r="UDN109" s="81"/>
      <c r="UDO109" s="81"/>
      <c r="UDP109" s="81"/>
      <c r="UDQ109" s="81"/>
      <c r="UDR109" s="81"/>
      <c r="UDS109" s="81"/>
      <c r="UDT109" s="81"/>
      <c r="UDU109" s="81"/>
      <c r="UDV109" s="81"/>
      <c r="UDW109" s="81"/>
      <c r="UDX109" s="81"/>
      <c r="UDY109" s="81"/>
      <c r="UDZ109" s="81"/>
      <c r="UEA109" s="81"/>
      <c r="UEB109" s="81"/>
      <c r="UEC109" s="81"/>
      <c r="UED109" s="81"/>
      <c r="UEE109" s="81"/>
      <c r="UEF109" s="81"/>
      <c r="UEG109" s="81"/>
      <c r="UEH109" s="81"/>
      <c r="UEI109" s="81"/>
      <c r="UEJ109" s="81"/>
      <c r="UEK109" s="81"/>
      <c r="UEL109" s="81"/>
      <c r="UEM109" s="81"/>
      <c r="UEN109" s="81"/>
      <c r="UEO109" s="81"/>
      <c r="UEP109" s="81"/>
      <c r="UEQ109" s="81"/>
      <c r="UER109" s="81"/>
      <c r="UES109" s="81"/>
      <c r="UET109" s="81"/>
      <c r="UEU109" s="81"/>
      <c r="UEV109" s="81"/>
      <c r="UEW109" s="81"/>
      <c r="UEX109" s="81"/>
      <c r="UEY109" s="81"/>
      <c r="UEZ109" s="81"/>
      <c r="UFA109" s="81"/>
      <c r="UFB109" s="81"/>
      <c r="UFC109" s="81"/>
      <c r="UFD109" s="81"/>
      <c r="UFE109" s="81"/>
      <c r="UFF109" s="81"/>
      <c r="UFG109" s="81"/>
      <c r="UFH109" s="81"/>
      <c r="UFI109" s="81"/>
      <c r="UFJ109" s="81"/>
      <c r="UFK109" s="81"/>
      <c r="UFL109" s="81"/>
      <c r="UFM109" s="81"/>
      <c r="UFN109" s="81"/>
      <c r="UFO109" s="81"/>
      <c r="UFP109" s="81"/>
      <c r="UFQ109" s="81"/>
      <c r="UFR109" s="81"/>
      <c r="UFS109" s="81"/>
      <c r="UFT109" s="81"/>
      <c r="UFU109" s="81"/>
      <c r="UFV109" s="81"/>
      <c r="UFW109" s="81"/>
      <c r="UFX109" s="81"/>
      <c r="UFY109" s="81"/>
      <c r="UFZ109" s="81"/>
      <c r="UGA109" s="81"/>
      <c r="UGB109" s="81"/>
      <c r="UGC109" s="81"/>
      <c r="UGD109" s="81"/>
      <c r="UGE109" s="81"/>
      <c r="UGF109" s="81"/>
      <c r="UGG109" s="81"/>
      <c r="UGH109" s="81"/>
      <c r="UGI109" s="81"/>
      <c r="UGJ109" s="81"/>
      <c r="UGK109" s="81"/>
      <c r="UGL109" s="81"/>
      <c r="UGM109" s="81"/>
      <c r="UGN109" s="81"/>
      <c r="UGO109" s="81"/>
      <c r="UGP109" s="81"/>
      <c r="UGQ109" s="81"/>
      <c r="UGR109" s="81"/>
      <c r="UGS109" s="81"/>
      <c r="UGT109" s="81"/>
      <c r="UGU109" s="81"/>
      <c r="UGV109" s="81"/>
      <c r="UGW109" s="81"/>
      <c r="UGX109" s="81"/>
      <c r="UGY109" s="81"/>
      <c r="UGZ109" s="81"/>
      <c r="UHA109" s="81"/>
      <c r="UHB109" s="81"/>
      <c r="UHC109" s="81"/>
      <c r="UHD109" s="81"/>
      <c r="UHE109" s="81"/>
      <c r="UHF109" s="81"/>
      <c r="UHG109" s="81"/>
      <c r="UHH109" s="81"/>
      <c r="UHI109" s="81"/>
      <c r="UHJ109" s="81"/>
      <c r="UHK109" s="81"/>
      <c r="UHL109" s="81"/>
      <c r="UHM109" s="81"/>
      <c r="UHN109" s="81"/>
      <c r="UHO109" s="81"/>
      <c r="UHP109" s="81"/>
      <c r="UHQ109" s="81"/>
      <c r="UHR109" s="81"/>
      <c r="UHS109" s="81"/>
      <c r="UHT109" s="81"/>
      <c r="UHU109" s="81"/>
      <c r="UHV109" s="81"/>
      <c r="UHW109" s="81"/>
      <c r="UHX109" s="81"/>
      <c r="UHY109" s="81"/>
      <c r="UHZ109" s="81"/>
      <c r="UIA109" s="81"/>
      <c r="UIB109" s="81"/>
      <c r="UIC109" s="81"/>
      <c r="UID109" s="81"/>
      <c r="UIE109" s="81"/>
      <c r="UIF109" s="81"/>
      <c r="UIG109" s="81"/>
      <c r="UIH109" s="81"/>
      <c r="UII109" s="81"/>
      <c r="UIJ109" s="81"/>
      <c r="UIK109" s="81"/>
      <c r="UIL109" s="81"/>
      <c r="UIM109" s="81"/>
      <c r="UIN109" s="81"/>
      <c r="UIO109" s="81"/>
      <c r="UIP109" s="81"/>
      <c r="UIQ109" s="81"/>
      <c r="UIR109" s="81"/>
      <c r="UIS109" s="81"/>
      <c r="UIT109" s="81"/>
      <c r="UIU109" s="81"/>
      <c r="UIV109" s="81"/>
      <c r="UIW109" s="81"/>
      <c r="UIX109" s="81"/>
      <c r="UIY109" s="81"/>
      <c r="UIZ109" s="81"/>
      <c r="UJA109" s="81"/>
      <c r="UJB109" s="81"/>
      <c r="UJC109" s="81"/>
      <c r="UJD109" s="81"/>
      <c r="UJE109" s="81"/>
      <c r="UJF109" s="81"/>
      <c r="UJG109" s="81"/>
      <c r="UJH109" s="81"/>
      <c r="UJI109" s="81"/>
      <c r="UJJ109" s="81"/>
      <c r="UJK109" s="81"/>
      <c r="UJL109" s="81"/>
      <c r="UJM109" s="81"/>
      <c r="UJN109" s="81"/>
      <c r="UJO109" s="81"/>
      <c r="UJP109" s="81"/>
      <c r="UJQ109" s="81"/>
      <c r="UJR109" s="81"/>
      <c r="UJS109" s="81"/>
      <c r="UJT109" s="81"/>
      <c r="UJU109" s="81"/>
      <c r="UJV109" s="81"/>
      <c r="UJW109" s="81"/>
      <c r="UJX109" s="81"/>
      <c r="UJY109" s="81"/>
      <c r="UJZ109" s="81"/>
      <c r="UKA109" s="81"/>
      <c r="UKB109" s="81"/>
      <c r="UKC109" s="81"/>
      <c r="UKD109" s="81"/>
      <c r="UKE109" s="81"/>
      <c r="UKF109" s="81"/>
      <c r="UKG109" s="81"/>
      <c r="UKH109" s="81"/>
      <c r="UKI109" s="81"/>
      <c r="UKJ109" s="81"/>
      <c r="UKK109" s="81"/>
      <c r="UKL109" s="81"/>
      <c r="UKM109" s="81"/>
      <c r="UKN109" s="81"/>
      <c r="UKO109" s="81"/>
      <c r="UKP109" s="81"/>
      <c r="UKQ109" s="81"/>
      <c r="UKR109" s="81"/>
      <c r="UKS109" s="81"/>
      <c r="UKT109" s="81"/>
      <c r="UKU109" s="81"/>
      <c r="UKV109" s="81"/>
      <c r="UKW109" s="81"/>
      <c r="UKX109" s="81"/>
      <c r="UKY109" s="81"/>
      <c r="UKZ109" s="81"/>
      <c r="ULA109" s="81"/>
      <c r="ULB109" s="81"/>
      <c r="ULC109" s="81"/>
      <c r="ULD109" s="81"/>
      <c r="ULE109" s="81"/>
      <c r="ULF109" s="81"/>
      <c r="ULG109" s="81"/>
      <c r="ULH109" s="81"/>
      <c r="ULI109" s="81"/>
      <c r="ULJ109" s="81"/>
      <c r="ULK109" s="81"/>
      <c r="ULL109" s="81"/>
      <c r="ULM109" s="81"/>
      <c r="ULN109" s="81"/>
      <c r="ULO109" s="81"/>
      <c r="ULP109" s="81"/>
      <c r="ULQ109" s="81"/>
      <c r="ULR109" s="81"/>
      <c r="ULS109" s="81"/>
      <c r="ULT109" s="81"/>
      <c r="ULU109" s="81"/>
      <c r="ULV109" s="81"/>
      <c r="ULW109" s="81"/>
      <c r="ULX109" s="81"/>
      <c r="ULY109" s="81"/>
      <c r="ULZ109" s="81"/>
      <c r="UMA109" s="81"/>
      <c r="UMB109" s="81"/>
      <c r="UMC109" s="81"/>
      <c r="UMD109" s="81"/>
      <c r="UME109" s="81"/>
      <c r="UMF109" s="81"/>
      <c r="UMG109" s="81"/>
      <c r="UMH109" s="81"/>
      <c r="UMI109" s="81"/>
      <c r="UMJ109" s="81"/>
      <c r="UMK109" s="81"/>
      <c r="UML109" s="81"/>
      <c r="UMM109" s="81"/>
      <c r="UMN109" s="81"/>
      <c r="UMO109" s="81"/>
      <c r="UMP109" s="81"/>
      <c r="UMQ109" s="81"/>
      <c r="UMR109" s="81"/>
      <c r="UMS109" s="81"/>
      <c r="UMT109" s="81"/>
      <c r="UMU109" s="81"/>
      <c r="UMV109" s="81"/>
      <c r="UMW109" s="81"/>
      <c r="UMX109" s="81"/>
      <c r="UMY109" s="81"/>
      <c r="UMZ109" s="81"/>
      <c r="UNA109" s="81"/>
      <c r="UNB109" s="81"/>
      <c r="UNC109" s="81"/>
      <c r="UND109" s="81"/>
      <c r="UNE109" s="81"/>
      <c r="UNF109" s="81"/>
      <c r="UNG109" s="81"/>
      <c r="UNH109" s="81"/>
      <c r="UNI109" s="81"/>
      <c r="UNJ109" s="81"/>
      <c r="UNK109" s="81"/>
      <c r="UNL109" s="81"/>
      <c r="UNM109" s="81"/>
      <c r="UNN109" s="81"/>
      <c r="UNO109" s="81"/>
      <c r="UNP109" s="81"/>
      <c r="UNQ109" s="81"/>
      <c r="UNR109" s="81"/>
      <c r="UNS109" s="81"/>
      <c r="UNT109" s="81"/>
      <c r="UNU109" s="81"/>
      <c r="UNV109" s="81"/>
      <c r="UNW109" s="81"/>
      <c r="UNX109" s="81"/>
      <c r="UNY109" s="81"/>
      <c r="UNZ109" s="81"/>
      <c r="UOA109" s="81"/>
      <c r="UOB109" s="81"/>
      <c r="UOC109" s="81"/>
      <c r="UOD109" s="81"/>
      <c r="UOE109" s="81"/>
      <c r="UOF109" s="81"/>
      <c r="UOG109" s="81"/>
      <c r="UOH109" s="81"/>
      <c r="UOI109" s="81"/>
      <c r="UOJ109" s="81"/>
      <c r="UOK109" s="81"/>
      <c r="UOL109" s="81"/>
      <c r="UOM109" s="81"/>
      <c r="UON109" s="81"/>
      <c r="UOO109" s="81"/>
      <c r="UOP109" s="81"/>
      <c r="UOQ109" s="81"/>
      <c r="UOR109" s="81"/>
      <c r="UOS109" s="81"/>
      <c r="UOT109" s="81"/>
      <c r="UOU109" s="81"/>
      <c r="UOV109" s="81"/>
      <c r="UOW109" s="81"/>
      <c r="UOX109" s="81"/>
      <c r="UOY109" s="81"/>
      <c r="UOZ109" s="81"/>
      <c r="UPA109" s="81"/>
      <c r="UPB109" s="81"/>
      <c r="UPC109" s="81"/>
      <c r="UPD109" s="81"/>
      <c r="UPE109" s="81"/>
      <c r="UPF109" s="81"/>
      <c r="UPG109" s="81"/>
      <c r="UPH109" s="81"/>
      <c r="UPI109" s="81"/>
      <c r="UPJ109" s="81"/>
      <c r="UPK109" s="81"/>
      <c r="UPL109" s="81"/>
      <c r="UPM109" s="81"/>
      <c r="UPN109" s="81"/>
      <c r="UPO109" s="81"/>
      <c r="UPP109" s="81"/>
      <c r="UPQ109" s="81"/>
      <c r="UPR109" s="81"/>
      <c r="UPS109" s="81"/>
      <c r="UPT109" s="81"/>
      <c r="UPU109" s="81"/>
      <c r="UPV109" s="81"/>
      <c r="UPW109" s="81"/>
      <c r="UPX109" s="81"/>
      <c r="UPY109" s="81"/>
      <c r="UPZ109" s="81"/>
      <c r="UQA109" s="81"/>
      <c r="UQB109" s="81"/>
      <c r="UQC109" s="81"/>
      <c r="UQD109" s="81"/>
      <c r="UQE109" s="81"/>
      <c r="UQF109" s="81"/>
      <c r="UQG109" s="81"/>
      <c r="UQH109" s="81"/>
      <c r="UQI109" s="81"/>
      <c r="UQJ109" s="81"/>
      <c r="UQK109" s="81"/>
      <c r="UQL109" s="81"/>
      <c r="UQM109" s="81"/>
      <c r="UQN109" s="81"/>
      <c r="UQO109" s="81"/>
      <c r="UQP109" s="81"/>
      <c r="UQQ109" s="81"/>
      <c r="UQR109" s="81"/>
      <c r="UQS109" s="81"/>
      <c r="UQT109" s="81"/>
      <c r="UQU109" s="81"/>
      <c r="UQV109" s="81"/>
      <c r="UQW109" s="81"/>
      <c r="UQX109" s="81"/>
      <c r="UQY109" s="81"/>
      <c r="UQZ109" s="81"/>
      <c r="URA109" s="81"/>
      <c r="URB109" s="81"/>
      <c r="URC109" s="81"/>
      <c r="URD109" s="81"/>
      <c r="URE109" s="81"/>
      <c r="URF109" s="81"/>
      <c r="URG109" s="81"/>
      <c r="URH109" s="81"/>
      <c r="URI109" s="81"/>
      <c r="URJ109" s="81"/>
      <c r="URK109" s="81"/>
      <c r="URL109" s="81"/>
      <c r="URM109" s="81"/>
      <c r="URN109" s="81"/>
      <c r="URO109" s="81"/>
      <c r="URP109" s="81"/>
      <c r="URQ109" s="81"/>
      <c r="URR109" s="81"/>
      <c r="URS109" s="81"/>
      <c r="URT109" s="81"/>
      <c r="URU109" s="81"/>
      <c r="URV109" s="81"/>
      <c r="URW109" s="81"/>
      <c r="URX109" s="81"/>
      <c r="URY109" s="81"/>
      <c r="URZ109" s="81"/>
      <c r="USA109" s="81"/>
      <c r="USB109" s="81"/>
      <c r="USC109" s="81"/>
      <c r="USD109" s="81"/>
      <c r="USE109" s="81"/>
      <c r="USF109" s="81"/>
      <c r="USG109" s="81"/>
      <c r="USH109" s="81"/>
      <c r="USI109" s="81"/>
      <c r="USJ109" s="81"/>
      <c r="USK109" s="81"/>
      <c r="USL109" s="81"/>
      <c r="USM109" s="81"/>
      <c r="USN109" s="81"/>
      <c r="USO109" s="81"/>
      <c r="USP109" s="81"/>
      <c r="USQ109" s="81"/>
      <c r="USR109" s="81"/>
      <c r="USS109" s="81"/>
      <c r="UST109" s="81"/>
      <c r="USU109" s="81"/>
      <c r="USV109" s="81"/>
      <c r="USW109" s="81"/>
      <c r="USX109" s="81"/>
      <c r="USY109" s="81"/>
      <c r="USZ109" s="81"/>
      <c r="UTA109" s="81"/>
      <c r="UTB109" s="81"/>
      <c r="UTC109" s="81"/>
      <c r="UTD109" s="81"/>
      <c r="UTE109" s="81"/>
      <c r="UTF109" s="81"/>
      <c r="UTG109" s="81"/>
      <c r="UTH109" s="81"/>
      <c r="UTI109" s="81"/>
      <c r="UTJ109" s="81"/>
      <c r="UTK109" s="81"/>
      <c r="UTL109" s="81"/>
      <c r="UTM109" s="81"/>
      <c r="UTN109" s="81"/>
      <c r="UTO109" s="81"/>
      <c r="UTP109" s="81"/>
      <c r="UTQ109" s="81"/>
      <c r="UTR109" s="81"/>
      <c r="UTS109" s="81"/>
      <c r="UTT109" s="81"/>
      <c r="UTU109" s="81"/>
      <c r="UTV109" s="81"/>
      <c r="UTW109" s="81"/>
      <c r="UTX109" s="81"/>
      <c r="UTY109" s="81"/>
      <c r="UTZ109" s="81"/>
      <c r="UUA109" s="81"/>
      <c r="UUB109" s="81"/>
      <c r="UUC109" s="81"/>
      <c r="UUD109" s="81"/>
      <c r="UUE109" s="81"/>
      <c r="UUF109" s="81"/>
      <c r="UUG109" s="81"/>
      <c r="UUH109" s="81"/>
      <c r="UUI109" s="81"/>
      <c r="UUJ109" s="81"/>
      <c r="UUK109" s="81"/>
      <c r="UUL109" s="81"/>
      <c r="UUM109" s="81"/>
      <c r="UUN109" s="81"/>
      <c r="UUO109" s="81"/>
      <c r="UUP109" s="81"/>
      <c r="UUQ109" s="81"/>
      <c r="UUR109" s="81"/>
      <c r="UUS109" s="81"/>
      <c r="UUT109" s="81"/>
      <c r="UUU109" s="81"/>
      <c r="UUV109" s="81"/>
      <c r="UUW109" s="81"/>
      <c r="UUX109" s="81"/>
      <c r="UUY109" s="81"/>
      <c r="UUZ109" s="81"/>
      <c r="UVA109" s="81"/>
      <c r="UVB109" s="81"/>
      <c r="UVC109" s="81"/>
      <c r="UVD109" s="81"/>
      <c r="UVE109" s="81"/>
      <c r="UVF109" s="81"/>
      <c r="UVG109" s="81"/>
      <c r="UVH109" s="81"/>
      <c r="UVI109" s="81"/>
      <c r="UVJ109" s="81"/>
      <c r="UVK109" s="81"/>
      <c r="UVL109" s="81"/>
      <c r="UVM109" s="81"/>
      <c r="UVN109" s="81"/>
      <c r="UVO109" s="81"/>
      <c r="UVP109" s="81"/>
      <c r="UVQ109" s="81"/>
      <c r="UVR109" s="81"/>
      <c r="UVS109" s="81"/>
      <c r="UVT109" s="81"/>
      <c r="UVU109" s="81"/>
      <c r="UVV109" s="81"/>
      <c r="UVW109" s="81"/>
      <c r="UVX109" s="81"/>
      <c r="UVY109" s="81"/>
      <c r="UVZ109" s="81"/>
      <c r="UWA109" s="81"/>
      <c r="UWB109" s="81"/>
      <c r="UWC109" s="81"/>
      <c r="UWD109" s="81"/>
      <c r="UWE109" s="81"/>
      <c r="UWF109" s="81"/>
      <c r="UWG109" s="81"/>
      <c r="UWH109" s="81"/>
      <c r="UWI109" s="81"/>
      <c r="UWJ109" s="81"/>
      <c r="UWK109" s="81"/>
      <c r="UWL109" s="81"/>
      <c r="UWM109" s="81"/>
      <c r="UWN109" s="81"/>
      <c r="UWO109" s="81"/>
      <c r="UWP109" s="81"/>
      <c r="UWQ109" s="81"/>
      <c r="UWR109" s="81"/>
      <c r="UWS109" s="81"/>
      <c r="UWT109" s="81"/>
      <c r="UWU109" s="81"/>
      <c r="UWV109" s="81"/>
      <c r="UWW109" s="81"/>
      <c r="UWX109" s="81"/>
      <c r="UWY109" s="81"/>
      <c r="UWZ109" s="81"/>
      <c r="UXA109" s="81"/>
      <c r="UXB109" s="81"/>
      <c r="UXC109" s="81"/>
      <c r="UXD109" s="81"/>
      <c r="UXE109" s="81"/>
      <c r="UXF109" s="81"/>
      <c r="UXG109" s="81"/>
      <c r="UXH109" s="81"/>
      <c r="UXI109" s="81"/>
      <c r="UXJ109" s="81"/>
      <c r="UXK109" s="81"/>
      <c r="UXL109" s="81"/>
      <c r="UXM109" s="81"/>
      <c r="UXN109" s="81"/>
      <c r="UXO109" s="81"/>
      <c r="UXP109" s="81"/>
      <c r="UXQ109" s="81"/>
      <c r="UXR109" s="81"/>
      <c r="UXS109" s="81"/>
      <c r="UXT109" s="81"/>
      <c r="UXU109" s="81"/>
      <c r="UXV109" s="81"/>
      <c r="UXW109" s="81"/>
      <c r="UXX109" s="81"/>
      <c r="UXY109" s="81"/>
      <c r="UXZ109" s="81"/>
      <c r="UYA109" s="81"/>
      <c r="UYB109" s="81"/>
      <c r="UYC109" s="81"/>
      <c r="UYD109" s="81"/>
      <c r="UYE109" s="81"/>
      <c r="UYF109" s="81"/>
      <c r="UYG109" s="81"/>
      <c r="UYH109" s="81"/>
      <c r="UYI109" s="81"/>
      <c r="UYJ109" s="81"/>
      <c r="UYK109" s="81"/>
      <c r="UYL109" s="81"/>
      <c r="UYM109" s="81"/>
      <c r="UYN109" s="81"/>
      <c r="UYO109" s="81"/>
      <c r="UYP109" s="81"/>
      <c r="UYQ109" s="81"/>
      <c r="UYR109" s="81"/>
      <c r="UYS109" s="81"/>
      <c r="UYT109" s="81"/>
      <c r="UYU109" s="81"/>
      <c r="UYV109" s="81"/>
      <c r="UYW109" s="81"/>
      <c r="UYX109" s="81"/>
      <c r="UYY109" s="81"/>
      <c r="UYZ109" s="81"/>
      <c r="UZA109" s="81"/>
      <c r="UZB109" s="81"/>
      <c r="UZC109" s="81"/>
      <c r="UZD109" s="81"/>
      <c r="UZE109" s="81"/>
      <c r="UZF109" s="81"/>
      <c r="UZG109" s="81"/>
      <c r="UZH109" s="81"/>
      <c r="UZI109" s="81"/>
      <c r="UZJ109" s="81"/>
      <c r="UZK109" s="81"/>
      <c r="UZL109" s="81"/>
      <c r="UZM109" s="81"/>
      <c r="UZN109" s="81"/>
      <c r="UZO109" s="81"/>
      <c r="UZP109" s="81"/>
      <c r="UZQ109" s="81"/>
      <c r="UZR109" s="81"/>
      <c r="UZS109" s="81"/>
      <c r="UZT109" s="81"/>
      <c r="UZU109" s="81"/>
      <c r="UZV109" s="81"/>
      <c r="UZW109" s="81"/>
      <c r="UZX109" s="81"/>
      <c r="UZY109" s="81"/>
      <c r="UZZ109" s="81"/>
      <c r="VAA109" s="81"/>
      <c r="VAB109" s="81"/>
      <c r="VAC109" s="81"/>
      <c r="VAD109" s="81"/>
      <c r="VAE109" s="81"/>
      <c r="VAF109" s="81"/>
      <c r="VAG109" s="81"/>
      <c r="VAH109" s="81"/>
      <c r="VAI109" s="81"/>
      <c r="VAJ109" s="81"/>
      <c r="VAK109" s="81"/>
      <c r="VAL109" s="81"/>
      <c r="VAM109" s="81"/>
      <c r="VAN109" s="81"/>
      <c r="VAO109" s="81"/>
      <c r="VAP109" s="81"/>
      <c r="VAQ109" s="81"/>
      <c r="VAR109" s="81"/>
      <c r="VAS109" s="81"/>
      <c r="VAT109" s="81"/>
      <c r="VAU109" s="81"/>
      <c r="VAV109" s="81"/>
      <c r="VAW109" s="81"/>
      <c r="VAX109" s="81"/>
      <c r="VAY109" s="81"/>
      <c r="VAZ109" s="81"/>
      <c r="VBA109" s="81"/>
      <c r="VBB109" s="81"/>
      <c r="VBC109" s="81"/>
      <c r="VBD109" s="81"/>
      <c r="VBE109" s="81"/>
      <c r="VBF109" s="81"/>
      <c r="VBG109" s="81"/>
      <c r="VBH109" s="81"/>
      <c r="VBI109" s="81"/>
      <c r="VBJ109" s="81"/>
      <c r="VBK109" s="81"/>
      <c r="VBL109" s="81"/>
      <c r="VBM109" s="81"/>
      <c r="VBN109" s="81"/>
      <c r="VBO109" s="81"/>
      <c r="VBP109" s="81"/>
      <c r="VBQ109" s="81"/>
      <c r="VBR109" s="81"/>
      <c r="VBS109" s="81"/>
      <c r="VBT109" s="81"/>
      <c r="VBU109" s="81"/>
      <c r="VBV109" s="81"/>
      <c r="VBW109" s="81"/>
      <c r="VBX109" s="81"/>
      <c r="VBY109" s="81"/>
      <c r="VBZ109" s="81"/>
      <c r="VCA109" s="81"/>
      <c r="VCB109" s="81"/>
      <c r="VCC109" s="81"/>
      <c r="VCD109" s="81"/>
      <c r="VCE109" s="81"/>
      <c r="VCF109" s="81"/>
      <c r="VCG109" s="81"/>
      <c r="VCH109" s="81"/>
      <c r="VCI109" s="81"/>
      <c r="VCJ109" s="81"/>
      <c r="VCK109" s="81"/>
      <c r="VCL109" s="81"/>
      <c r="VCM109" s="81"/>
      <c r="VCN109" s="81"/>
      <c r="VCO109" s="81"/>
      <c r="VCP109" s="81"/>
      <c r="VCQ109" s="81"/>
      <c r="VCR109" s="81"/>
      <c r="VCS109" s="81"/>
      <c r="VCT109" s="81"/>
      <c r="VCU109" s="81"/>
      <c r="VCV109" s="81"/>
      <c r="VCW109" s="81"/>
      <c r="VCX109" s="81"/>
      <c r="VCY109" s="81"/>
      <c r="VCZ109" s="81"/>
      <c r="VDA109" s="81"/>
      <c r="VDB109" s="81"/>
      <c r="VDC109" s="81"/>
      <c r="VDD109" s="81"/>
      <c r="VDE109" s="81"/>
      <c r="VDF109" s="81"/>
      <c r="VDG109" s="81"/>
      <c r="VDH109" s="81"/>
      <c r="VDI109" s="81"/>
      <c r="VDJ109" s="81"/>
      <c r="VDK109" s="81"/>
      <c r="VDL109" s="81"/>
      <c r="VDM109" s="81"/>
      <c r="VDN109" s="81"/>
      <c r="VDO109" s="81"/>
      <c r="VDP109" s="81"/>
      <c r="VDQ109" s="81"/>
      <c r="VDR109" s="81"/>
      <c r="VDS109" s="81"/>
      <c r="VDT109" s="81"/>
      <c r="VDU109" s="81"/>
      <c r="VDV109" s="81"/>
      <c r="VDW109" s="81"/>
      <c r="VDX109" s="81"/>
      <c r="VDY109" s="81"/>
      <c r="VDZ109" s="81"/>
      <c r="VEA109" s="81"/>
      <c r="VEB109" s="81"/>
      <c r="VEC109" s="81"/>
      <c r="VED109" s="81"/>
      <c r="VEE109" s="81"/>
      <c r="VEF109" s="81"/>
      <c r="VEG109" s="81"/>
      <c r="VEH109" s="81"/>
      <c r="VEI109" s="81"/>
      <c r="VEJ109" s="81"/>
      <c r="VEK109" s="81"/>
      <c r="VEL109" s="81"/>
      <c r="VEM109" s="81"/>
      <c r="VEN109" s="81"/>
      <c r="VEO109" s="81"/>
      <c r="VEP109" s="81"/>
      <c r="VEQ109" s="81"/>
      <c r="VER109" s="81"/>
      <c r="VES109" s="81"/>
      <c r="VET109" s="81"/>
      <c r="VEU109" s="81"/>
      <c r="VEV109" s="81"/>
      <c r="VEW109" s="81"/>
      <c r="VEX109" s="81"/>
      <c r="VEY109" s="81"/>
      <c r="VEZ109" s="81"/>
      <c r="VFA109" s="81"/>
      <c r="VFB109" s="81"/>
      <c r="VFC109" s="81"/>
      <c r="VFD109" s="81"/>
      <c r="VFE109" s="81"/>
      <c r="VFF109" s="81"/>
      <c r="VFG109" s="81"/>
      <c r="VFH109" s="81"/>
      <c r="VFI109" s="81"/>
      <c r="VFJ109" s="81"/>
      <c r="VFK109" s="81"/>
      <c r="VFL109" s="81"/>
      <c r="VFM109" s="81"/>
      <c r="VFN109" s="81"/>
      <c r="VFO109" s="81"/>
      <c r="VFP109" s="81"/>
      <c r="VFQ109" s="81"/>
      <c r="VFR109" s="81"/>
      <c r="VFS109" s="81"/>
      <c r="VFT109" s="81"/>
      <c r="VFU109" s="81"/>
      <c r="VFV109" s="81"/>
      <c r="VFW109" s="81"/>
      <c r="VFX109" s="81"/>
      <c r="VFY109" s="81"/>
      <c r="VFZ109" s="81"/>
      <c r="VGA109" s="81"/>
      <c r="VGB109" s="81"/>
      <c r="VGC109" s="81"/>
      <c r="VGD109" s="81"/>
      <c r="VGE109" s="81"/>
      <c r="VGF109" s="81"/>
      <c r="VGG109" s="81"/>
      <c r="VGH109" s="81"/>
      <c r="VGI109" s="81"/>
      <c r="VGJ109" s="81"/>
      <c r="VGK109" s="81"/>
      <c r="VGL109" s="81"/>
      <c r="VGM109" s="81"/>
      <c r="VGN109" s="81"/>
      <c r="VGO109" s="81"/>
      <c r="VGP109" s="81"/>
      <c r="VGQ109" s="81"/>
      <c r="VGR109" s="81"/>
      <c r="VGS109" s="81"/>
      <c r="VGT109" s="81"/>
      <c r="VGU109" s="81"/>
      <c r="VGV109" s="81"/>
      <c r="VGW109" s="81"/>
      <c r="VGX109" s="81"/>
      <c r="VGY109" s="81"/>
      <c r="VGZ109" s="81"/>
      <c r="VHA109" s="81"/>
      <c r="VHB109" s="81"/>
      <c r="VHC109" s="81"/>
      <c r="VHD109" s="81"/>
      <c r="VHE109" s="81"/>
      <c r="VHF109" s="81"/>
      <c r="VHG109" s="81"/>
      <c r="VHH109" s="81"/>
      <c r="VHI109" s="81"/>
      <c r="VHJ109" s="81"/>
      <c r="VHK109" s="81"/>
      <c r="VHL109" s="81"/>
      <c r="VHM109" s="81"/>
      <c r="VHN109" s="81"/>
      <c r="VHO109" s="81"/>
      <c r="VHP109" s="81"/>
      <c r="VHQ109" s="81"/>
      <c r="VHR109" s="81"/>
      <c r="VHS109" s="81"/>
      <c r="VHT109" s="81"/>
      <c r="VHU109" s="81"/>
      <c r="VHV109" s="81"/>
      <c r="VHW109" s="81"/>
      <c r="VHX109" s="81"/>
      <c r="VHY109" s="81"/>
      <c r="VHZ109" s="81"/>
      <c r="VIA109" s="81"/>
      <c r="VIB109" s="81"/>
      <c r="VIC109" s="81"/>
      <c r="VID109" s="81"/>
      <c r="VIE109" s="81"/>
      <c r="VIF109" s="81"/>
      <c r="VIG109" s="81"/>
      <c r="VIH109" s="81"/>
      <c r="VII109" s="81"/>
      <c r="VIJ109" s="81"/>
      <c r="VIK109" s="81"/>
      <c r="VIL109" s="81"/>
      <c r="VIM109" s="81"/>
      <c r="VIN109" s="81"/>
      <c r="VIO109" s="81"/>
      <c r="VIP109" s="81"/>
      <c r="VIQ109" s="81"/>
      <c r="VIR109" s="81"/>
      <c r="VIS109" s="81"/>
      <c r="VIT109" s="81"/>
      <c r="VIU109" s="81"/>
      <c r="VIV109" s="81"/>
      <c r="VIW109" s="81"/>
      <c r="VIX109" s="81"/>
      <c r="VIY109" s="81"/>
      <c r="VIZ109" s="81"/>
      <c r="VJA109" s="81"/>
      <c r="VJB109" s="81"/>
      <c r="VJC109" s="81"/>
      <c r="VJD109" s="81"/>
      <c r="VJE109" s="81"/>
      <c r="VJF109" s="81"/>
      <c r="VJG109" s="81"/>
      <c r="VJH109" s="81"/>
      <c r="VJI109" s="81"/>
      <c r="VJJ109" s="81"/>
      <c r="VJK109" s="81"/>
      <c r="VJL109" s="81"/>
      <c r="VJM109" s="81"/>
      <c r="VJN109" s="81"/>
      <c r="VJO109" s="81"/>
      <c r="VJP109" s="81"/>
      <c r="VJQ109" s="81"/>
      <c r="VJR109" s="81"/>
      <c r="VJS109" s="81"/>
      <c r="VJT109" s="81"/>
      <c r="VJU109" s="81"/>
      <c r="VJV109" s="81"/>
      <c r="VJW109" s="81"/>
      <c r="VJX109" s="81"/>
      <c r="VJY109" s="81"/>
      <c r="VJZ109" s="81"/>
      <c r="VKA109" s="81"/>
      <c r="VKB109" s="81"/>
      <c r="VKC109" s="81"/>
      <c r="VKD109" s="81"/>
      <c r="VKE109" s="81"/>
      <c r="VKF109" s="81"/>
      <c r="VKG109" s="81"/>
      <c r="VKH109" s="81"/>
      <c r="VKI109" s="81"/>
      <c r="VKJ109" s="81"/>
      <c r="VKK109" s="81"/>
      <c r="VKL109" s="81"/>
      <c r="VKM109" s="81"/>
      <c r="VKN109" s="81"/>
      <c r="VKO109" s="81"/>
      <c r="VKP109" s="81"/>
      <c r="VKQ109" s="81"/>
      <c r="VKR109" s="81"/>
      <c r="VKS109" s="81"/>
      <c r="VKT109" s="81"/>
      <c r="VKU109" s="81"/>
      <c r="VKV109" s="81"/>
      <c r="VKW109" s="81"/>
      <c r="VKX109" s="81"/>
      <c r="VKY109" s="81"/>
      <c r="VKZ109" s="81"/>
      <c r="VLA109" s="81"/>
      <c r="VLB109" s="81"/>
      <c r="VLC109" s="81"/>
      <c r="VLD109" s="81"/>
      <c r="VLE109" s="81"/>
      <c r="VLF109" s="81"/>
      <c r="VLG109" s="81"/>
      <c r="VLH109" s="81"/>
      <c r="VLI109" s="81"/>
      <c r="VLJ109" s="81"/>
      <c r="VLK109" s="81"/>
      <c r="VLL109" s="81"/>
      <c r="VLM109" s="81"/>
      <c r="VLN109" s="81"/>
      <c r="VLO109" s="81"/>
      <c r="VLP109" s="81"/>
      <c r="VLQ109" s="81"/>
      <c r="VLR109" s="81"/>
      <c r="VLS109" s="81"/>
      <c r="VLT109" s="81"/>
      <c r="VLU109" s="81"/>
      <c r="VLV109" s="81"/>
      <c r="VLW109" s="81"/>
      <c r="VLX109" s="81"/>
      <c r="VLY109" s="81"/>
      <c r="VLZ109" s="81"/>
      <c r="VMA109" s="81"/>
      <c r="VMB109" s="81"/>
      <c r="VMC109" s="81"/>
      <c r="VMD109" s="81"/>
      <c r="VME109" s="81"/>
      <c r="VMF109" s="81"/>
      <c r="VMG109" s="81"/>
      <c r="VMH109" s="81"/>
      <c r="VMI109" s="81"/>
      <c r="VMJ109" s="81"/>
      <c r="VMK109" s="81"/>
      <c r="VML109" s="81"/>
      <c r="VMM109" s="81"/>
      <c r="VMN109" s="81"/>
      <c r="VMO109" s="81"/>
      <c r="VMP109" s="81"/>
      <c r="VMQ109" s="81"/>
      <c r="VMR109" s="81"/>
      <c r="VMS109" s="81"/>
      <c r="VMT109" s="81"/>
      <c r="VMU109" s="81"/>
      <c r="VMV109" s="81"/>
      <c r="VMW109" s="81"/>
      <c r="VMX109" s="81"/>
      <c r="VMY109" s="81"/>
      <c r="VMZ109" s="81"/>
      <c r="VNA109" s="81"/>
      <c r="VNB109" s="81"/>
      <c r="VNC109" s="81"/>
      <c r="VND109" s="81"/>
      <c r="VNE109" s="81"/>
      <c r="VNF109" s="81"/>
      <c r="VNG109" s="81"/>
      <c r="VNH109" s="81"/>
      <c r="VNI109" s="81"/>
      <c r="VNJ109" s="81"/>
      <c r="VNK109" s="81"/>
      <c r="VNL109" s="81"/>
      <c r="VNM109" s="81"/>
      <c r="VNN109" s="81"/>
      <c r="VNO109" s="81"/>
      <c r="VNP109" s="81"/>
      <c r="VNQ109" s="81"/>
      <c r="VNR109" s="81"/>
      <c r="VNS109" s="81"/>
      <c r="VNT109" s="81"/>
      <c r="VNU109" s="81"/>
      <c r="VNV109" s="81"/>
      <c r="VNW109" s="81"/>
      <c r="VNX109" s="81"/>
      <c r="VNY109" s="81"/>
      <c r="VNZ109" s="81"/>
      <c r="VOA109" s="81"/>
      <c r="VOB109" s="81"/>
      <c r="VOC109" s="81"/>
      <c r="VOD109" s="81"/>
      <c r="VOE109" s="81"/>
      <c r="VOF109" s="81"/>
      <c r="VOG109" s="81"/>
      <c r="VOH109" s="81"/>
      <c r="VOI109" s="81"/>
      <c r="VOJ109" s="81"/>
      <c r="VOK109" s="81"/>
      <c r="VOL109" s="81"/>
      <c r="VOM109" s="81"/>
      <c r="VON109" s="81"/>
      <c r="VOO109" s="81"/>
      <c r="VOP109" s="81"/>
      <c r="VOQ109" s="81"/>
      <c r="VOR109" s="81"/>
      <c r="VOS109" s="81"/>
      <c r="VOT109" s="81"/>
      <c r="VOU109" s="81"/>
      <c r="VOV109" s="81"/>
      <c r="VOW109" s="81"/>
      <c r="VOX109" s="81"/>
      <c r="VOY109" s="81"/>
      <c r="VOZ109" s="81"/>
      <c r="VPA109" s="81"/>
      <c r="VPB109" s="81"/>
      <c r="VPC109" s="81"/>
      <c r="VPD109" s="81"/>
      <c r="VPE109" s="81"/>
      <c r="VPF109" s="81"/>
      <c r="VPG109" s="81"/>
      <c r="VPH109" s="81"/>
      <c r="VPI109" s="81"/>
      <c r="VPJ109" s="81"/>
      <c r="VPK109" s="81"/>
      <c r="VPL109" s="81"/>
      <c r="VPM109" s="81"/>
      <c r="VPN109" s="81"/>
      <c r="VPO109" s="81"/>
      <c r="VPP109" s="81"/>
      <c r="VPQ109" s="81"/>
      <c r="VPR109" s="81"/>
      <c r="VPS109" s="81"/>
      <c r="VPT109" s="81"/>
      <c r="VPU109" s="81"/>
      <c r="VPV109" s="81"/>
      <c r="VPW109" s="81"/>
      <c r="VPX109" s="81"/>
      <c r="VPY109" s="81"/>
      <c r="VPZ109" s="81"/>
      <c r="VQA109" s="81"/>
      <c r="VQB109" s="81"/>
      <c r="VQC109" s="81"/>
      <c r="VQD109" s="81"/>
      <c r="VQE109" s="81"/>
      <c r="VQF109" s="81"/>
      <c r="VQG109" s="81"/>
      <c r="VQH109" s="81"/>
      <c r="VQI109" s="81"/>
      <c r="VQJ109" s="81"/>
      <c r="VQK109" s="81"/>
      <c r="VQL109" s="81"/>
      <c r="VQM109" s="81"/>
      <c r="VQN109" s="81"/>
      <c r="VQO109" s="81"/>
      <c r="VQP109" s="81"/>
      <c r="VQQ109" s="81"/>
      <c r="VQR109" s="81"/>
      <c r="VQS109" s="81"/>
      <c r="VQT109" s="81"/>
      <c r="VQU109" s="81"/>
      <c r="VQV109" s="81"/>
      <c r="VQW109" s="81"/>
      <c r="VQX109" s="81"/>
      <c r="VQY109" s="81"/>
      <c r="VQZ109" s="81"/>
      <c r="VRA109" s="81"/>
      <c r="VRB109" s="81"/>
      <c r="VRC109" s="81"/>
      <c r="VRD109" s="81"/>
      <c r="VRE109" s="81"/>
      <c r="VRF109" s="81"/>
      <c r="VRG109" s="81"/>
      <c r="VRH109" s="81"/>
      <c r="VRI109" s="81"/>
      <c r="VRJ109" s="81"/>
      <c r="VRK109" s="81"/>
      <c r="VRL109" s="81"/>
      <c r="VRM109" s="81"/>
      <c r="VRN109" s="81"/>
      <c r="VRO109" s="81"/>
      <c r="VRP109" s="81"/>
      <c r="VRQ109" s="81"/>
      <c r="VRR109" s="81"/>
      <c r="VRS109" s="81"/>
      <c r="VRT109" s="81"/>
      <c r="VRU109" s="81"/>
      <c r="VRV109" s="81"/>
      <c r="VRW109" s="81"/>
      <c r="VRX109" s="81"/>
      <c r="VRY109" s="81"/>
      <c r="VRZ109" s="81"/>
      <c r="VSA109" s="81"/>
      <c r="VSB109" s="81"/>
      <c r="VSC109" s="81"/>
      <c r="VSD109" s="81"/>
      <c r="VSE109" s="81"/>
      <c r="VSF109" s="81"/>
      <c r="VSG109" s="81"/>
      <c r="VSH109" s="81"/>
      <c r="VSI109" s="81"/>
      <c r="VSJ109" s="81"/>
      <c r="VSK109" s="81"/>
      <c r="VSL109" s="81"/>
      <c r="VSM109" s="81"/>
      <c r="VSN109" s="81"/>
      <c r="VSO109" s="81"/>
      <c r="VSP109" s="81"/>
      <c r="VSQ109" s="81"/>
      <c r="VSR109" s="81"/>
      <c r="VSS109" s="81"/>
      <c r="VST109" s="81"/>
      <c r="VSU109" s="81"/>
      <c r="VSV109" s="81"/>
      <c r="VSW109" s="81"/>
      <c r="VSX109" s="81"/>
      <c r="VSY109" s="81"/>
      <c r="VSZ109" s="81"/>
      <c r="VTA109" s="81"/>
      <c r="VTB109" s="81"/>
      <c r="VTC109" s="81"/>
      <c r="VTD109" s="81"/>
      <c r="VTE109" s="81"/>
      <c r="VTF109" s="81"/>
      <c r="VTG109" s="81"/>
      <c r="VTH109" s="81"/>
      <c r="VTI109" s="81"/>
      <c r="VTJ109" s="81"/>
      <c r="VTK109" s="81"/>
      <c r="VTL109" s="81"/>
      <c r="VTM109" s="81"/>
      <c r="VTN109" s="81"/>
      <c r="VTO109" s="81"/>
      <c r="VTP109" s="81"/>
      <c r="VTQ109" s="81"/>
      <c r="VTR109" s="81"/>
      <c r="VTS109" s="81"/>
      <c r="VTT109" s="81"/>
      <c r="VTU109" s="81"/>
      <c r="VTV109" s="81"/>
      <c r="VTW109" s="81"/>
      <c r="VTX109" s="81"/>
      <c r="VTY109" s="81"/>
      <c r="VTZ109" s="81"/>
      <c r="VUA109" s="81"/>
      <c r="VUB109" s="81"/>
      <c r="VUC109" s="81"/>
      <c r="VUD109" s="81"/>
      <c r="VUE109" s="81"/>
      <c r="VUF109" s="81"/>
      <c r="VUG109" s="81"/>
      <c r="VUH109" s="81"/>
      <c r="VUI109" s="81"/>
      <c r="VUJ109" s="81"/>
      <c r="VUK109" s="81"/>
      <c r="VUL109" s="81"/>
      <c r="VUM109" s="81"/>
      <c r="VUN109" s="81"/>
      <c r="VUO109" s="81"/>
      <c r="VUP109" s="81"/>
      <c r="VUQ109" s="81"/>
      <c r="VUR109" s="81"/>
      <c r="VUS109" s="81"/>
      <c r="VUT109" s="81"/>
      <c r="VUU109" s="81"/>
      <c r="VUV109" s="81"/>
      <c r="VUW109" s="81"/>
      <c r="VUX109" s="81"/>
      <c r="VUY109" s="81"/>
      <c r="VUZ109" s="81"/>
      <c r="VVA109" s="81"/>
      <c r="VVB109" s="81"/>
      <c r="VVC109" s="81"/>
      <c r="VVD109" s="81"/>
      <c r="VVE109" s="81"/>
      <c r="VVF109" s="81"/>
      <c r="VVG109" s="81"/>
      <c r="VVH109" s="81"/>
      <c r="VVI109" s="81"/>
      <c r="VVJ109" s="81"/>
      <c r="VVK109" s="81"/>
      <c r="VVL109" s="81"/>
      <c r="VVM109" s="81"/>
      <c r="VVN109" s="81"/>
      <c r="VVO109" s="81"/>
      <c r="VVP109" s="81"/>
      <c r="VVQ109" s="81"/>
      <c r="VVR109" s="81"/>
      <c r="VVS109" s="81"/>
      <c r="VVT109" s="81"/>
      <c r="VVU109" s="81"/>
      <c r="VVV109" s="81"/>
      <c r="VVW109" s="81"/>
      <c r="VVX109" s="81"/>
      <c r="VVY109" s="81"/>
      <c r="VVZ109" s="81"/>
      <c r="VWA109" s="81"/>
      <c r="VWB109" s="81"/>
      <c r="VWC109" s="81"/>
      <c r="VWD109" s="81"/>
      <c r="VWE109" s="81"/>
      <c r="VWF109" s="81"/>
      <c r="VWG109" s="81"/>
      <c r="VWH109" s="81"/>
      <c r="VWI109" s="81"/>
      <c r="VWJ109" s="81"/>
      <c r="VWK109" s="81"/>
      <c r="VWL109" s="81"/>
      <c r="VWM109" s="81"/>
      <c r="VWN109" s="81"/>
      <c r="VWO109" s="81"/>
      <c r="VWP109" s="81"/>
      <c r="VWQ109" s="81"/>
      <c r="VWR109" s="81"/>
      <c r="VWS109" s="81"/>
      <c r="VWT109" s="81"/>
      <c r="VWU109" s="81"/>
      <c r="VWV109" s="81"/>
      <c r="VWW109" s="81"/>
      <c r="VWX109" s="81"/>
      <c r="VWY109" s="81"/>
      <c r="VWZ109" s="81"/>
      <c r="VXA109" s="81"/>
      <c r="VXB109" s="81"/>
      <c r="VXC109" s="81"/>
      <c r="VXD109" s="81"/>
      <c r="VXE109" s="81"/>
      <c r="VXF109" s="81"/>
      <c r="VXG109" s="81"/>
      <c r="VXH109" s="81"/>
      <c r="VXI109" s="81"/>
      <c r="VXJ109" s="81"/>
      <c r="VXK109" s="81"/>
      <c r="VXL109" s="81"/>
      <c r="VXM109" s="81"/>
      <c r="VXN109" s="81"/>
      <c r="VXO109" s="81"/>
      <c r="VXP109" s="81"/>
      <c r="VXQ109" s="81"/>
      <c r="VXR109" s="81"/>
      <c r="VXS109" s="81"/>
      <c r="VXT109" s="81"/>
      <c r="VXU109" s="81"/>
      <c r="VXV109" s="81"/>
      <c r="VXW109" s="81"/>
      <c r="VXX109" s="81"/>
      <c r="VXY109" s="81"/>
      <c r="VXZ109" s="81"/>
      <c r="VYA109" s="81"/>
      <c r="VYB109" s="81"/>
      <c r="VYC109" s="81"/>
      <c r="VYD109" s="81"/>
      <c r="VYE109" s="81"/>
      <c r="VYF109" s="81"/>
      <c r="VYG109" s="81"/>
      <c r="VYH109" s="81"/>
      <c r="VYI109" s="81"/>
      <c r="VYJ109" s="81"/>
      <c r="VYK109" s="81"/>
      <c r="VYL109" s="81"/>
      <c r="VYM109" s="81"/>
      <c r="VYN109" s="81"/>
      <c r="VYO109" s="81"/>
      <c r="VYP109" s="81"/>
      <c r="VYQ109" s="81"/>
      <c r="VYR109" s="81"/>
      <c r="VYS109" s="81"/>
      <c r="VYT109" s="81"/>
      <c r="VYU109" s="81"/>
      <c r="VYV109" s="81"/>
      <c r="VYW109" s="81"/>
      <c r="VYX109" s="81"/>
      <c r="VYY109" s="81"/>
      <c r="VYZ109" s="81"/>
      <c r="VZA109" s="81"/>
      <c r="VZB109" s="81"/>
      <c r="VZC109" s="81"/>
      <c r="VZD109" s="81"/>
      <c r="VZE109" s="81"/>
      <c r="VZF109" s="81"/>
      <c r="VZG109" s="81"/>
      <c r="VZH109" s="81"/>
      <c r="VZI109" s="81"/>
      <c r="VZJ109" s="81"/>
      <c r="VZK109" s="81"/>
      <c r="VZL109" s="81"/>
      <c r="VZM109" s="81"/>
      <c r="VZN109" s="81"/>
      <c r="VZO109" s="81"/>
      <c r="VZP109" s="81"/>
      <c r="VZQ109" s="81"/>
      <c r="VZR109" s="81"/>
      <c r="VZS109" s="81"/>
      <c r="VZT109" s="81"/>
      <c r="VZU109" s="81"/>
      <c r="VZV109" s="81"/>
      <c r="VZW109" s="81"/>
      <c r="VZX109" s="81"/>
      <c r="VZY109" s="81"/>
      <c r="VZZ109" s="81"/>
      <c r="WAA109" s="81"/>
      <c r="WAB109" s="81"/>
      <c r="WAC109" s="81"/>
      <c r="WAD109" s="81"/>
      <c r="WAE109" s="81"/>
      <c r="WAF109" s="81"/>
      <c r="WAG109" s="81"/>
      <c r="WAH109" s="81"/>
      <c r="WAI109" s="81"/>
      <c r="WAJ109" s="81"/>
      <c r="WAK109" s="81"/>
      <c r="WAL109" s="81"/>
      <c r="WAM109" s="81"/>
      <c r="WAN109" s="81"/>
      <c r="WAO109" s="81"/>
      <c r="WAP109" s="81"/>
      <c r="WAQ109" s="81"/>
      <c r="WAR109" s="81"/>
      <c r="WAS109" s="81"/>
      <c r="WAT109" s="81"/>
      <c r="WAU109" s="81"/>
      <c r="WAV109" s="81"/>
      <c r="WAW109" s="81"/>
      <c r="WAX109" s="81"/>
      <c r="WAY109" s="81"/>
      <c r="WAZ109" s="81"/>
      <c r="WBA109" s="81"/>
      <c r="WBB109" s="81"/>
      <c r="WBC109" s="81"/>
      <c r="WBD109" s="81"/>
      <c r="WBE109" s="81"/>
      <c r="WBF109" s="81"/>
      <c r="WBG109" s="81"/>
      <c r="WBH109" s="81"/>
      <c r="WBI109" s="81"/>
      <c r="WBJ109" s="81"/>
      <c r="WBK109" s="81"/>
      <c r="WBL109" s="81"/>
      <c r="WBM109" s="81"/>
      <c r="WBN109" s="81"/>
      <c r="WBO109" s="81"/>
      <c r="WBP109" s="81"/>
      <c r="WBQ109" s="81"/>
      <c r="WBR109" s="81"/>
      <c r="WBS109" s="81"/>
      <c r="WBT109" s="81"/>
      <c r="WBU109" s="81"/>
      <c r="WBV109" s="81"/>
      <c r="WBW109" s="81"/>
      <c r="WBX109" s="81"/>
      <c r="WBY109" s="81"/>
      <c r="WBZ109" s="81"/>
      <c r="WCA109" s="81"/>
      <c r="WCB109" s="81"/>
      <c r="WCC109" s="81"/>
      <c r="WCD109" s="81"/>
      <c r="WCE109" s="81"/>
      <c r="WCF109" s="81"/>
      <c r="WCG109" s="81"/>
      <c r="WCH109" s="81"/>
      <c r="WCI109" s="81"/>
      <c r="WCJ109" s="81"/>
      <c r="WCK109" s="81"/>
      <c r="WCL109" s="81"/>
      <c r="WCM109" s="81"/>
      <c r="WCN109" s="81"/>
      <c r="WCO109" s="81"/>
      <c r="WCP109" s="81"/>
      <c r="WCQ109" s="81"/>
      <c r="WCR109" s="81"/>
      <c r="WCS109" s="81"/>
      <c r="WCT109" s="81"/>
      <c r="WCU109" s="81"/>
      <c r="WCV109" s="81"/>
      <c r="WCW109" s="81"/>
      <c r="WCX109" s="81"/>
      <c r="WCY109" s="81"/>
      <c r="WCZ109" s="81"/>
      <c r="WDA109" s="81"/>
      <c r="WDB109" s="81"/>
      <c r="WDC109" s="81"/>
      <c r="WDD109" s="81"/>
      <c r="WDE109" s="81"/>
      <c r="WDF109" s="81"/>
      <c r="WDG109" s="81"/>
      <c r="WDH109" s="81"/>
      <c r="WDI109" s="81"/>
      <c r="WDJ109" s="81"/>
      <c r="WDK109" s="81"/>
      <c r="WDL109" s="81"/>
      <c r="WDM109" s="81"/>
      <c r="WDN109" s="81"/>
      <c r="WDO109" s="81"/>
      <c r="WDP109" s="81"/>
      <c r="WDQ109" s="81"/>
      <c r="WDR109" s="81"/>
      <c r="WDS109" s="81"/>
      <c r="WDT109" s="81"/>
      <c r="WDU109" s="81"/>
      <c r="WDV109" s="81"/>
      <c r="WDW109" s="81"/>
      <c r="WDX109" s="81"/>
      <c r="WDY109" s="81"/>
      <c r="WDZ109" s="81"/>
      <c r="WEA109" s="81"/>
      <c r="WEB109" s="81"/>
      <c r="WEC109" s="81"/>
      <c r="WED109" s="81"/>
      <c r="WEE109" s="81"/>
      <c r="WEF109" s="81"/>
      <c r="WEG109" s="81"/>
      <c r="WEH109" s="81"/>
      <c r="WEI109" s="81"/>
      <c r="WEJ109" s="81"/>
      <c r="WEK109" s="81"/>
      <c r="WEL109" s="81"/>
      <c r="WEM109" s="81"/>
      <c r="WEN109" s="81"/>
      <c r="WEO109" s="81"/>
      <c r="WEP109" s="81"/>
      <c r="WEQ109" s="81"/>
      <c r="WER109" s="81"/>
      <c r="WES109" s="81"/>
      <c r="WET109" s="81"/>
      <c r="WEU109" s="81"/>
      <c r="WEV109" s="81"/>
      <c r="WEW109" s="81"/>
      <c r="WEX109" s="81"/>
      <c r="WEY109" s="81"/>
      <c r="WEZ109" s="81"/>
      <c r="WFA109" s="81"/>
      <c r="WFB109" s="81"/>
      <c r="WFC109" s="81"/>
      <c r="WFD109" s="81"/>
      <c r="WFE109" s="81"/>
      <c r="WFF109" s="81"/>
      <c r="WFG109" s="81"/>
      <c r="WFH109" s="81"/>
      <c r="WFI109" s="81"/>
      <c r="WFJ109" s="81"/>
      <c r="WFK109" s="81"/>
      <c r="WFL109" s="81"/>
      <c r="WFM109" s="81"/>
      <c r="WFN109" s="81"/>
      <c r="WFO109" s="81"/>
      <c r="WFP109" s="81"/>
      <c r="WFQ109" s="81"/>
      <c r="WFR109" s="81"/>
      <c r="WFS109" s="81"/>
      <c r="WFT109" s="81"/>
      <c r="WFU109" s="81"/>
      <c r="WFV109" s="81"/>
      <c r="WFW109" s="81"/>
      <c r="WFX109" s="81"/>
      <c r="WFY109" s="81"/>
      <c r="WFZ109" s="81"/>
      <c r="WGA109" s="81"/>
      <c r="WGB109" s="81"/>
      <c r="WGC109" s="81"/>
      <c r="WGD109" s="81"/>
      <c r="WGE109" s="81"/>
      <c r="WGF109" s="81"/>
      <c r="WGG109" s="81"/>
      <c r="WGH109" s="81"/>
      <c r="WGI109" s="81"/>
      <c r="WGJ109" s="81"/>
      <c r="WGK109" s="81"/>
      <c r="WGL109" s="81"/>
      <c r="WGM109" s="81"/>
      <c r="WGN109" s="81"/>
      <c r="WGO109" s="81"/>
      <c r="WGP109" s="81"/>
      <c r="WGQ109" s="81"/>
      <c r="WGR109" s="81"/>
      <c r="WGS109" s="81"/>
      <c r="WGT109" s="81"/>
      <c r="WGU109" s="81"/>
      <c r="WGV109" s="81"/>
      <c r="WGW109" s="81"/>
      <c r="WGX109" s="81"/>
      <c r="WGY109" s="81"/>
      <c r="WGZ109" s="81"/>
      <c r="WHA109" s="81"/>
      <c r="WHB109" s="81"/>
      <c r="WHC109" s="81"/>
      <c r="WHD109" s="81"/>
      <c r="WHE109" s="81"/>
      <c r="WHF109" s="81"/>
      <c r="WHG109" s="81"/>
      <c r="WHH109" s="81"/>
      <c r="WHI109" s="81"/>
      <c r="WHJ109" s="81"/>
      <c r="WHK109" s="81"/>
      <c r="WHL109" s="81"/>
      <c r="WHM109" s="81"/>
      <c r="WHN109" s="81"/>
      <c r="WHO109" s="81"/>
      <c r="WHP109" s="81"/>
      <c r="WHQ109" s="81"/>
      <c r="WHR109" s="81"/>
      <c r="WHS109" s="81"/>
      <c r="WHT109" s="81"/>
      <c r="WHU109" s="81"/>
      <c r="WHV109" s="81"/>
      <c r="WHW109" s="81"/>
      <c r="WHX109" s="81"/>
      <c r="WHY109" s="81"/>
      <c r="WHZ109" s="81"/>
      <c r="WIA109" s="81"/>
      <c r="WIB109" s="81"/>
      <c r="WIC109" s="81"/>
      <c r="WID109" s="81"/>
      <c r="WIE109" s="81"/>
      <c r="WIF109" s="81"/>
      <c r="WIG109" s="81"/>
      <c r="WIH109" s="81"/>
      <c r="WII109" s="81"/>
      <c r="WIJ109" s="81"/>
      <c r="WIK109" s="81"/>
      <c r="WIL109" s="81"/>
      <c r="WIM109" s="81"/>
      <c r="WIN109" s="81"/>
      <c r="WIO109" s="81"/>
      <c r="WIP109" s="81"/>
      <c r="WIQ109" s="81"/>
      <c r="WIR109" s="81"/>
      <c r="WIS109" s="81"/>
      <c r="WIT109" s="81"/>
      <c r="WIU109" s="81"/>
      <c r="WIV109" s="81"/>
      <c r="WIW109" s="81"/>
      <c r="WIX109" s="81"/>
      <c r="WIY109" s="81"/>
      <c r="WIZ109" s="81"/>
      <c r="WJA109" s="81"/>
      <c r="WJB109" s="81"/>
      <c r="WJC109" s="81"/>
      <c r="WJD109" s="81"/>
      <c r="WJE109" s="81"/>
      <c r="WJF109" s="81"/>
      <c r="WJG109" s="81"/>
      <c r="WJH109" s="81"/>
      <c r="WJI109" s="81"/>
      <c r="WJJ109" s="81"/>
      <c r="WJK109" s="81"/>
      <c r="WJL109" s="81"/>
      <c r="WJM109" s="81"/>
      <c r="WJN109" s="81"/>
      <c r="WJO109" s="81"/>
      <c r="WJP109" s="81"/>
      <c r="WJQ109" s="81"/>
      <c r="WJR109" s="81"/>
      <c r="WJS109" s="81"/>
      <c r="WJT109" s="81"/>
      <c r="WJU109" s="81"/>
      <c r="WJV109" s="81"/>
      <c r="WJW109" s="81"/>
      <c r="WJX109" s="81"/>
      <c r="WJY109" s="81"/>
      <c r="WJZ109" s="81"/>
      <c r="WKA109" s="81"/>
      <c r="WKB109" s="81"/>
      <c r="WKC109" s="81"/>
      <c r="WKD109" s="81"/>
      <c r="WKE109" s="81"/>
      <c r="WKF109" s="81"/>
      <c r="WKG109" s="81"/>
      <c r="WKH109" s="81"/>
      <c r="WKI109" s="81"/>
      <c r="WKJ109" s="81"/>
      <c r="WKK109" s="81"/>
      <c r="WKL109" s="81"/>
      <c r="WKM109" s="81"/>
      <c r="WKN109" s="81"/>
      <c r="WKO109" s="81"/>
      <c r="WKP109" s="81"/>
      <c r="WKQ109" s="81"/>
      <c r="WKR109" s="81"/>
      <c r="WKS109" s="81"/>
      <c r="WKT109" s="81"/>
      <c r="WKU109" s="81"/>
      <c r="WKV109" s="81"/>
      <c r="WKW109" s="81"/>
      <c r="WKX109" s="81"/>
      <c r="WKY109" s="81"/>
      <c r="WKZ109" s="81"/>
      <c r="WLA109" s="81"/>
      <c r="WLB109" s="81"/>
      <c r="WLC109" s="81"/>
      <c r="WLD109" s="81"/>
      <c r="WLE109" s="81"/>
      <c r="WLF109" s="81"/>
      <c r="WLG109" s="81"/>
      <c r="WLH109" s="81"/>
      <c r="WLI109" s="81"/>
      <c r="WLJ109" s="81"/>
      <c r="WLK109" s="81"/>
      <c r="WLL109" s="81"/>
      <c r="WLM109" s="81"/>
      <c r="WLN109" s="81"/>
      <c r="WLO109" s="81"/>
      <c r="WLP109" s="81"/>
      <c r="WLQ109" s="81"/>
      <c r="WLR109" s="81"/>
      <c r="WLS109" s="81"/>
      <c r="WLT109" s="81"/>
      <c r="WLU109" s="81"/>
      <c r="WLV109" s="81"/>
      <c r="WLW109" s="81"/>
      <c r="WLX109" s="81"/>
      <c r="WLY109" s="81"/>
      <c r="WLZ109" s="81"/>
      <c r="WMA109" s="81"/>
      <c r="WMB109" s="81"/>
      <c r="WMC109" s="81"/>
      <c r="WMD109" s="81"/>
      <c r="WME109" s="81"/>
      <c r="WMF109" s="81"/>
      <c r="WMG109" s="81"/>
      <c r="WMH109" s="81"/>
      <c r="WMI109" s="81"/>
      <c r="WMJ109" s="81"/>
      <c r="WMK109" s="81"/>
      <c r="WML109" s="81"/>
      <c r="WMM109" s="81"/>
      <c r="WMN109" s="81"/>
      <c r="WMO109" s="81"/>
      <c r="WMP109" s="81"/>
      <c r="WMQ109" s="81"/>
      <c r="WMR109" s="81"/>
      <c r="WMS109" s="81"/>
      <c r="WMT109" s="81"/>
      <c r="WMU109" s="81"/>
      <c r="WMV109" s="81"/>
      <c r="WMW109" s="81"/>
      <c r="WMX109" s="81"/>
      <c r="WMY109" s="81"/>
      <c r="WMZ109" s="81"/>
      <c r="WNA109" s="81"/>
      <c r="WNB109" s="81"/>
      <c r="WNC109" s="81"/>
      <c r="WND109" s="81"/>
      <c r="WNE109" s="81"/>
      <c r="WNF109" s="81"/>
      <c r="WNG109" s="81"/>
      <c r="WNH109" s="81"/>
      <c r="WNI109" s="81"/>
      <c r="WNJ109" s="81"/>
      <c r="WNK109" s="81"/>
      <c r="WNL109" s="81"/>
      <c r="WNM109" s="81"/>
      <c r="WNN109" s="81"/>
      <c r="WNO109" s="81"/>
      <c r="WNP109" s="81"/>
      <c r="WNQ109" s="81"/>
      <c r="WNR109" s="81"/>
      <c r="WNS109" s="81"/>
      <c r="WNT109" s="81"/>
      <c r="WNU109" s="81"/>
      <c r="WNV109" s="81"/>
      <c r="WNW109" s="81"/>
      <c r="WNX109" s="81"/>
      <c r="WNY109" s="81"/>
      <c r="WNZ109" s="81"/>
      <c r="WOA109" s="81"/>
      <c r="WOB109" s="81"/>
      <c r="WOC109" s="81"/>
      <c r="WOD109" s="81"/>
      <c r="WOE109" s="81"/>
      <c r="WOF109" s="81"/>
      <c r="WOG109" s="81"/>
      <c r="WOH109" s="81"/>
      <c r="WOI109" s="81"/>
      <c r="WOJ109" s="81"/>
      <c r="WOK109" s="81"/>
      <c r="WOL109" s="81"/>
      <c r="WOM109" s="81"/>
      <c r="WON109" s="81"/>
      <c r="WOO109" s="81"/>
      <c r="WOP109" s="81"/>
      <c r="WOQ109" s="81"/>
      <c r="WOR109" s="81"/>
      <c r="WOS109" s="81"/>
      <c r="WOT109" s="81"/>
      <c r="WOU109" s="81"/>
      <c r="WOV109" s="81"/>
      <c r="WOW109" s="81"/>
      <c r="WOX109" s="81"/>
      <c r="WOY109" s="81"/>
      <c r="WOZ109" s="81"/>
      <c r="WPA109" s="81"/>
      <c r="WPB109" s="81"/>
      <c r="WPC109" s="81"/>
      <c r="WPD109" s="81"/>
      <c r="WPE109" s="81"/>
      <c r="WPF109" s="81"/>
      <c r="WPG109" s="81"/>
      <c r="WPH109" s="81"/>
      <c r="WPI109" s="81"/>
      <c r="WPJ109" s="81"/>
      <c r="WPK109" s="81"/>
      <c r="WPL109" s="81"/>
      <c r="WPM109" s="81"/>
      <c r="WPN109" s="81"/>
      <c r="WPO109" s="81"/>
      <c r="WPP109" s="81"/>
      <c r="WPQ109" s="81"/>
      <c r="WPR109" s="81"/>
      <c r="WPS109" s="81"/>
      <c r="WPT109" s="81"/>
      <c r="WPU109" s="81"/>
      <c r="WPV109" s="81"/>
      <c r="WPW109" s="81"/>
      <c r="WPX109" s="81"/>
      <c r="WPY109" s="81"/>
      <c r="WPZ109" s="81"/>
      <c r="WQA109" s="81"/>
      <c r="WQB109" s="81"/>
      <c r="WQC109" s="81"/>
      <c r="WQD109" s="81"/>
      <c r="WQE109" s="81"/>
      <c r="WQF109" s="81"/>
      <c r="WQG109" s="81"/>
      <c r="WQH109" s="81"/>
      <c r="WQI109" s="81"/>
      <c r="WQJ109" s="81"/>
      <c r="WQK109" s="81"/>
      <c r="WQL109" s="81"/>
      <c r="WQM109" s="81"/>
      <c r="WQN109" s="81"/>
      <c r="WQO109" s="81"/>
      <c r="WQP109" s="81"/>
      <c r="WQQ109" s="81"/>
      <c r="WQR109" s="81"/>
      <c r="WQS109" s="81"/>
      <c r="WQT109" s="81"/>
      <c r="WQU109" s="81"/>
      <c r="WQV109" s="81"/>
      <c r="WQW109" s="81"/>
      <c r="WQX109" s="81"/>
      <c r="WQY109" s="81"/>
      <c r="WQZ109" s="81"/>
      <c r="WRA109" s="81"/>
      <c r="WRB109" s="81"/>
      <c r="WRC109" s="81"/>
      <c r="WRD109" s="81"/>
      <c r="WRE109" s="81"/>
      <c r="WRF109" s="81"/>
      <c r="WRG109" s="81"/>
      <c r="WRH109" s="81"/>
      <c r="WRI109" s="81"/>
      <c r="WRJ109" s="81"/>
      <c r="WRK109" s="81"/>
      <c r="WRL109" s="81"/>
      <c r="WRM109" s="81"/>
      <c r="WRN109" s="81"/>
      <c r="WRO109" s="81"/>
      <c r="WRP109" s="81"/>
      <c r="WRQ109" s="81"/>
      <c r="WRR109" s="81"/>
      <c r="WRS109" s="81"/>
      <c r="WRT109" s="81"/>
      <c r="WRU109" s="81"/>
      <c r="WRV109" s="81"/>
      <c r="WRW109" s="81"/>
      <c r="WRX109" s="81"/>
      <c r="WRY109" s="81"/>
      <c r="WRZ109" s="81"/>
      <c r="WSA109" s="81"/>
      <c r="WSB109" s="81"/>
      <c r="WSC109" s="81"/>
      <c r="WSD109" s="81"/>
      <c r="WSE109" s="81"/>
      <c r="WSF109" s="81"/>
      <c r="WSG109" s="81"/>
      <c r="WSH109" s="81"/>
      <c r="WSI109" s="81"/>
      <c r="WSJ109" s="81"/>
      <c r="WSK109" s="81"/>
      <c r="WSL109" s="81"/>
      <c r="WSM109" s="81"/>
      <c r="WSN109" s="81"/>
      <c r="WSO109" s="81"/>
      <c r="WSP109" s="81"/>
      <c r="WSQ109" s="81"/>
      <c r="WSR109" s="81"/>
      <c r="WSS109" s="81"/>
      <c r="WST109" s="81"/>
      <c r="WSU109" s="81"/>
      <c r="WSV109" s="81"/>
      <c r="WSW109" s="81"/>
      <c r="WSX109" s="81"/>
      <c r="WSY109" s="81"/>
      <c r="WSZ109" s="81"/>
      <c r="WTA109" s="81"/>
      <c r="WTB109" s="81"/>
      <c r="WTC109" s="81"/>
      <c r="WTD109" s="81"/>
      <c r="WTE109" s="81"/>
      <c r="WTF109" s="81"/>
      <c r="WTG109" s="81"/>
      <c r="WTH109" s="81"/>
      <c r="WTI109" s="81"/>
      <c r="WTJ109" s="81"/>
      <c r="WTK109" s="81"/>
      <c r="WTL109" s="81"/>
      <c r="WTM109" s="81"/>
      <c r="WTN109" s="81"/>
      <c r="WTO109" s="81"/>
      <c r="WTP109" s="81"/>
      <c r="WTQ109" s="81"/>
      <c r="WTR109" s="81"/>
      <c r="WTS109" s="81"/>
      <c r="WTT109" s="81"/>
      <c r="WTU109" s="81"/>
      <c r="WTV109" s="81"/>
      <c r="WTW109" s="81"/>
      <c r="WTX109" s="81"/>
      <c r="WTY109" s="81"/>
      <c r="WTZ109" s="81"/>
      <c r="WUA109" s="81"/>
      <c r="WUB109" s="81"/>
      <c r="WUC109" s="81"/>
      <c r="WUD109" s="81"/>
      <c r="WUE109" s="81"/>
      <c r="WUF109" s="81"/>
      <c r="WUG109" s="81"/>
      <c r="WUH109" s="81"/>
      <c r="WUI109" s="81"/>
      <c r="WUJ109" s="81"/>
      <c r="WUK109" s="81"/>
      <c r="WUL109" s="81"/>
      <c r="WUM109" s="81"/>
      <c r="WUN109" s="81"/>
      <c r="WUO109" s="81"/>
      <c r="WUP109" s="81"/>
      <c r="WUQ109" s="81"/>
      <c r="WUR109" s="81"/>
      <c r="WUS109" s="81"/>
      <c r="WUT109" s="81"/>
      <c r="WUU109" s="81"/>
      <c r="WUV109" s="81"/>
      <c r="WUW109" s="81"/>
      <c r="WUX109" s="81"/>
      <c r="WUY109" s="81"/>
      <c r="WUZ109" s="81"/>
      <c r="WVA109" s="81"/>
      <c r="WVB109" s="81"/>
      <c r="WVC109" s="81"/>
      <c r="WVD109" s="81"/>
      <c r="WVE109" s="81"/>
      <c r="WVF109" s="81"/>
      <c r="WVG109" s="81"/>
      <c r="WVH109" s="81"/>
      <c r="WVI109" s="81"/>
      <c r="WVJ109" s="81"/>
      <c r="WVK109" s="81"/>
      <c r="WVL109" s="81"/>
      <c r="WVM109" s="81"/>
      <c r="WVN109" s="81"/>
      <c r="WVO109" s="81"/>
      <c r="WVP109" s="81"/>
      <c r="WVQ109" s="81"/>
      <c r="WVR109" s="81"/>
      <c r="WVS109" s="81"/>
      <c r="WVT109" s="81"/>
      <c r="WVU109" s="81"/>
      <c r="WVV109" s="81"/>
      <c r="WVW109" s="81"/>
      <c r="WVX109" s="81"/>
      <c r="WVY109" s="81"/>
      <c r="WVZ109" s="81"/>
      <c r="WWA109" s="81"/>
      <c r="WWB109" s="81"/>
      <c r="WWC109" s="81"/>
      <c r="WWD109" s="81"/>
      <c r="WWE109" s="81"/>
      <c r="WWF109" s="81"/>
      <c r="WWG109" s="81"/>
      <c r="WWH109" s="81"/>
      <c r="WWI109" s="81"/>
      <c r="WWJ109" s="81"/>
      <c r="WWK109" s="81"/>
      <c r="WWL109" s="81"/>
      <c r="WWM109" s="81"/>
      <c r="WWN109" s="81"/>
      <c r="WWO109" s="81"/>
      <c r="WWP109" s="81"/>
      <c r="WWQ109" s="81"/>
      <c r="WWR109" s="81"/>
      <c r="WWS109" s="81"/>
      <c r="WWT109" s="81"/>
      <c r="WWU109" s="81"/>
      <c r="WWV109" s="81"/>
      <c r="WWW109" s="81"/>
      <c r="WWX109" s="81"/>
      <c r="WWY109" s="81"/>
      <c r="WWZ109" s="81"/>
      <c r="WXA109" s="81"/>
      <c r="WXB109" s="81"/>
      <c r="WXC109" s="81"/>
      <c r="WXD109" s="81"/>
      <c r="WXE109" s="81"/>
      <c r="WXF109" s="81"/>
      <c r="WXG109" s="81"/>
      <c r="WXH109" s="81"/>
      <c r="WXI109" s="81"/>
      <c r="WXJ109" s="81"/>
      <c r="WXK109" s="81"/>
      <c r="WXL109" s="81"/>
      <c r="WXM109" s="81"/>
      <c r="WXN109" s="81"/>
      <c r="WXO109" s="81"/>
      <c r="WXP109" s="81"/>
      <c r="WXQ109" s="81"/>
      <c r="WXR109" s="81"/>
      <c r="WXS109" s="81"/>
      <c r="WXT109" s="81"/>
      <c r="WXU109" s="81"/>
      <c r="WXV109" s="81"/>
      <c r="WXW109" s="81"/>
      <c r="WXX109" s="81"/>
      <c r="WXY109" s="81"/>
      <c r="WXZ109" s="81"/>
      <c r="WYA109" s="81"/>
      <c r="WYB109" s="81"/>
      <c r="WYC109" s="81"/>
      <c r="WYD109" s="81"/>
      <c r="WYE109" s="81"/>
      <c r="WYF109" s="81"/>
      <c r="WYG109" s="81"/>
      <c r="WYH109" s="81"/>
      <c r="WYI109" s="81"/>
      <c r="WYJ109" s="81"/>
      <c r="WYK109" s="81"/>
      <c r="WYL109" s="81"/>
      <c r="WYM109" s="81"/>
      <c r="WYN109" s="81"/>
      <c r="WYO109" s="81"/>
      <c r="WYP109" s="81"/>
      <c r="WYQ109" s="81"/>
      <c r="WYR109" s="81"/>
      <c r="WYS109" s="81"/>
      <c r="WYT109" s="81"/>
      <c r="WYU109" s="81"/>
      <c r="WYV109" s="81"/>
      <c r="WYW109" s="81"/>
      <c r="WYX109" s="81"/>
      <c r="WYY109" s="81"/>
      <c r="WYZ109" s="81"/>
      <c r="WZA109" s="81"/>
      <c r="WZB109" s="81"/>
      <c r="WZC109" s="81"/>
      <c r="WZD109" s="81"/>
      <c r="WZE109" s="81"/>
      <c r="WZF109" s="81"/>
      <c r="WZG109" s="81"/>
      <c r="WZH109" s="81"/>
      <c r="WZI109" s="81"/>
      <c r="WZJ109" s="81"/>
      <c r="WZK109" s="81"/>
      <c r="WZL109" s="81"/>
      <c r="WZM109" s="81"/>
      <c r="WZN109" s="81"/>
      <c r="WZO109" s="81"/>
      <c r="WZP109" s="81"/>
      <c r="WZQ109" s="81"/>
      <c r="WZR109" s="81"/>
      <c r="WZS109" s="81"/>
      <c r="WZT109" s="81"/>
      <c r="WZU109" s="81"/>
      <c r="WZV109" s="81"/>
      <c r="WZW109" s="81"/>
      <c r="WZX109" s="81"/>
      <c r="WZY109" s="81"/>
      <c r="WZZ109" s="81"/>
      <c r="XAA109" s="81"/>
      <c r="XAB109" s="81"/>
      <c r="XAC109" s="81"/>
      <c r="XAD109" s="81"/>
      <c r="XAE109" s="81"/>
      <c r="XAF109" s="81"/>
      <c r="XAG109" s="81"/>
      <c r="XAH109" s="81"/>
      <c r="XAI109" s="81"/>
      <c r="XAJ109" s="81"/>
      <c r="XAK109" s="81"/>
      <c r="XAL109" s="81"/>
      <c r="XAM109" s="81"/>
      <c r="XAN109" s="81"/>
      <c r="XAO109" s="81"/>
      <c r="XAP109" s="81"/>
      <c r="XAQ109" s="81"/>
      <c r="XAR109" s="81"/>
      <c r="XAS109" s="81"/>
      <c r="XAT109" s="81"/>
      <c r="XAU109" s="81"/>
      <c r="XAV109" s="81"/>
      <c r="XAW109" s="81"/>
      <c r="XAX109" s="81"/>
      <c r="XAY109" s="81"/>
      <c r="XAZ109" s="81"/>
      <c r="XBA109" s="81"/>
      <c r="XBB109" s="81"/>
      <c r="XBC109" s="81"/>
      <c r="XBD109" s="81"/>
      <c r="XBE109" s="81"/>
      <c r="XBF109" s="81"/>
      <c r="XBG109" s="81"/>
      <c r="XBH109" s="81"/>
      <c r="XBI109" s="81"/>
      <c r="XBJ109" s="81"/>
      <c r="XBK109" s="81"/>
      <c r="XBL109" s="81"/>
      <c r="XBM109" s="81"/>
      <c r="XBN109" s="81"/>
      <c r="XBO109" s="81"/>
      <c r="XBP109" s="81"/>
      <c r="XBQ109" s="81"/>
      <c r="XBR109" s="81"/>
      <c r="XBS109" s="81"/>
      <c r="XBT109" s="81"/>
      <c r="XBU109" s="81"/>
      <c r="XBV109" s="81"/>
      <c r="XBW109" s="81"/>
      <c r="XBX109" s="81"/>
      <c r="XBY109" s="81"/>
      <c r="XBZ109" s="81"/>
      <c r="XCA109" s="81"/>
      <c r="XCB109" s="81"/>
      <c r="XCC109" s="81"/>
      <c r="XCD109" s="81"/>
      <c r="XCE109" s="81"/>
      <c r="XCF109" s="81"/>
      <c r="XCG109" s="81"/>
      <c r="XCH109" s="81"/>
      <c r="XCI109" s="81"/>
      <c r="XCJ109" s="81"/>
      <c r="XCK109" s="81"/>
      <c r="XCL109" s="81"/>
      <c r="XCM109" s="81"/>
      <c r="XCN109" s="81"/>
      <c r="XCO109" s="81"/>
      <c r="XCP109" s="81"/>
      <c r="XCQ109" s="81"/>
      <c r="XCR109" s="81"/>
      <c r="XCS109" s="81"/>
      <c r="XCT109" s="81"/>
      <c r="XCU109" s="81"/>
      <c r="XCV109" s="81"/>
      <c r="XCW109" s="81"/>
      <c r="XCX109" s="81"/>
      <c r="XCY109" s="81"/>
      <c r="XCZ109" s="81"/>
      <c r="XDA109" s="81"/>
      <c r="XDB109" s="81"/>
      <c r="XDC109" s="81"/>
      <c r="XDD109" s="81"/>
      <c r="XDE109" s="81"/>
      <c r="XDF109" s="81"/>
      <c r="XDG109" s="81"/>
      <c r="XDH109" s="81"/>
      <c r="XDI109" s="81"/>
      <c r="XDJ109" s="81"/>
      <c r="XDK109" s="81"/>
      <c r="XDL109" s="81"/>
      <c r="XDM109" s="81"/>
      <c r="XDN109" s="81"/>
      <c r="XDO109" s="81"/>
      <c r="XDP109" s="81"/>
      <c r="XDQ109" s="81"/>
      <c r="XDR109" s="81"/>
      <c r="XDS109" s="81"/>
      <c r="XDT109" s="81"/>
      <c r="XDU109" s="81"/>
      <c r="XDV109" s="81"/>
      <c r="XDW109" s="81"/>
      <c r="XDX109" s="81"/>
      <c r="XDY109" s="81"/>
      <c r="XDZ109" s="81"/>
      <c r="XEA109" s="81"/>
      <c r="XEB109" s="81"/>
      <c r="XEC109" s="81"/>
      <c r="XED109" s="81"/>
      <c r="XEE109" s="81"/>
      <c r="XEF109" s="81"/>
      <c r="XEG109" s="81"/>
      <c r="XEH109" s="81"/>
      <c r="XEI109" s="81"/>
      <c r="XEJ109" s="81"/>
      <c r="XEK109" s="81"/>
      <c r="XEL109" s="81"/>
      <c r="XEM109" s="81"/>
      <c r="XEN109" s="81"/>
      <c r="XEO109" s="81"/>
      <c r="XEP109" s="81"/>
      <c r="XEQ109" s="81"/>
      <c r="XER109" s="81"/>
      <c r="XES109" s="81"/>
      <c r="XET109" s="81"/>
    </row>
    <row r="110" spans="1:16374" s="77" customFormat="1" x14ac:dyDescent="0.2">
      <c r="B110" s="162" t="s">
        <v>314</v>
      </c>
      <c r="C110" s="152"/>
      <c r="D110" s="153" t="e">
        <f t="shared" si="58"/>
        <v>#DIV/0!</v>
      </c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1"/>
      <c r="BR110" s="81"/>
      <c r="BS110" s="81"/>
      <c r="BT110" s="81"/>
      <c r="BU110" s="81"/>
      <c r="BV110" s="81"/>
      <c r="BW110" s="81"/>
      <c r="BX110" s="81"/>
      <c r="BY110" s="81"/>
      <c r="BZ110" s="81"/>
      <c r="CA110" s="81"/>
      <c r="CB110" s="81"/>
      <c r="CC110" s="81"/>
      <c r="CD110" s="81"/>
      <c r="CE110" s="81"/>
      <c r="CF110" s="81"/>
      <c r="CG110" s="81"/>
      <c r="CH110" s="81"/>
      <c r="CI110" s="81"/>
      <c r="CJ110" s="81"/>
      <c r="CK110" s="81"/>
      <c r="CL110" s="81"/>
      <c r="CM110" s="81"/>
      <c r="CN110" s="81"/>
      <c r="CO110" s="81"/>
      <c r="CP110" s="81"/>
      <c r="CQ110" s="81"/>
      <c r="CR110" s="81"/>
      <c r="CS110" s="81"/>
      <c r="CT110" s="81"/>
      <c r="CU110" s="81"/>
      <c r="CV110" s="81"/>
      <c r="CW110" s="81"/>
      <c r="CX110" s="81"/>
      <c r="CY110" s="81"/>
      <c r="CZ110" s="81"/>
      <c r="DA110" s="81"/>
      <c r="DB110" s="81"/>
      <c r="DC110" s="81"/>
      <c r="DD110" s="81"/>
      <c r="DE110" s="81"/>
      <c r="DF110" s="81"/>
      <c r="DG110" s="81"/>
      <c r="DH110" s="81"/>
      <c r="DI110" s="81"/>
      <c r="DJ110" s="81"/>
      <c r="DK110" s="81"/>
      <c r="DL110" s="81"/>
      <c r="DM110" s="81"/>
      <c r="DN110" s="81"/>
      <c r="DO110" s="81"/>
      <c r="DP110" s="81"/>
      <c r="DQ110" s="81"/>
      <c r="DR110" s="81"/>
      <c r="DS110" s="81"/>
      <c r="DT110" s="81"/>
      <c r="DU110" s="81"/>
      <c r="DV110" s="81"/>
      <c r="DW110" s="81"/>
      <c r="DX110" s="81"/>
      <c r="DY110" s="81"/>
      <c r="DZ110" s="81"/>
      <c r="EA110" s="81"/>
      <c r="EB110" s="81"/>
      <c r="EC110" s="81"/>
      <c r="ED110" s="81"/>
      <c r="EE110" s="81"/>
      <c r="EF110" s="81"/>
      <c r="EG110" s="81"/>
      <c r="EH110" s="81"/>
      <c r="EI110" s="81"/>
      <c r="EJ110" s="81"/>
      <c r="EK110" s="81"/>
      <c r="EL110" s="81"/>
      <c r="EM110" s="81"/>
      <c r="EN110" s="81"/>
      <c r="EO110" s="81"/>
      <c r="EP110" s="81"/>
      <c r="EQ110" s="81"/>
      <c r="ER110" s="81"/>
      <c r="ES110" s="81"/>
      <c r="ET110" s="81"/>
      <c r="EU110" s="81"/>
      <c r="EV110" s="81"/>
      <c r="EW110" s="81"/>
      <c r="EX110" s="81"/>
      <c r="EY110" s="81"/>
      <c r="EZ110" s="81"/>
      <c r="FA110" s="81"/>
      <c r="FB110" s="81"/>
      <c r="FC110" s="81"/>
      <c r="FD110" s="81"/>
      <c r="FE110" s="81"/>
      <c r="FF110" s="81"/>
      <c r="FG110" s="81"/>
      <c r="FH110" s="81"/>
      <c r="FI110" s="81"/>
      <c r="FJ110" s="81"/>
      <c r="FK110" s="81"/>
      <c r="FL110" s="81"/>
      <c r="FM110" s="81"/>
      <c r="FN110" s="81"/>
      <c r="FO110" s="81"/>
      <c r="FP110" s="81"/>
      <c r="FQ110" s="81"/>
      <c r="FR110" s="81"/>
      <c r="FS110" s="81"/>
      <c r="FT110" s="81"/>
      <c r="FU110" s="81"/>
      <c r="FV110" s="81"/>
      <c r="FW110" s="81"/>
      <c r="FX110" s="81"/>
      <c r="FY110" s="81"/>
      <c r="FZ110" s="81"/>
      <c r="GA110" s="81"/>
      <c r="GB110" s="81"/>
      <c r="GC110" s="81"/>
      <c r="GD110" s="81"/>
      <c r="GE110" s="81"/>
      <c r="GF110" s="81"/>
      <c r="GG110" s="81"/>
      <c r="GH110" s="81"/>
      <c r="GI110" s="81"/>
      <c r="GJ110" s="81"/>
      <c r="GK110" s="81"/>
      <c r="GL110" s="81"/>
      <c r="GM110" s="81"/>
      <c r="GN110" s="81"/>
      <c r="GO110" s="81"/>
      <c r="GP110" s="81"/>
      <c r="GQ110" s="81"/>
      <c r="GR110" s="81"/>
      <c r="GS110" s="81"/>
      <c r="GT110" s="81"/>
      <c r="GU110" s="81"/>
      <c r="GV110" s="81"/>
      <c r="GW110" s="81"/>
      <c r="GX110" s="81"/>
      <c r="GY110" s="81"/>
      <c r="GZ110" s="81"/>
      <c r="HA110" s="81"/>
      <c r="HB110" s="81"/>
      <c r="HC110" s="81"/>
      <c r="HD110" s="81"/>
      <c r="HE110" s="81"/>
      <c r="HF110" s="81"/>
      <c r="HG110" s="81"/>
      <c r="HH110" s="81"/>
      <c r="HI110" s="81"/>
      <c r="HJ110" s="81"/>
      <c r="HK110" s="81"/>
      <c r="HL110" s="81"/>
      <c r="HM110" s="81"/>
      <c r="HN110" s="81"/>
      <c r="HO110" s="81"/>
      <c r="HP110" s="81"/>
      <c r="HQ110" s="81"/>
      <c r="HR110" s="81"/>
      <c r="HS110" s="81"/>
      <c r="HT110" s="81"/>
      <c r="HU110" s="81"/>
      <c r="HV110" s="81"/>
      <c r="HW110" s="81"/>
      <c r="HX110" s="81"/>
      <c r="HY110" s="81"/>
      <c r="HZ110" s="81"/>
      <c r="IA110" s="81"/>
      <c r="IB110" s="81"/>
      <c r="IC110" s="81"/>
      <c r="ID110" s="81"/>
      <c r="IE110" s="81"/>
      <c r="IF110" s="81"/>
      <c r="IG110" s="81"/>
      <c r="IH110" s="81"/>
      <c r="II110" s="81"/>
      <c r="IJ110" s="81"/>
      <c r="IK110" s="81"/>
      <c r="IL110" s="81"/>
      <c r="IM110" s="81"/>
      <c r="IN110" s="81"/>
      <c r="IO110" s="81"/>
      <c r="IP110" s="81"/>
      <c r="IQ110" s="81"/>
      <c r="IR110" s="81"/>
      <c r="IS110" s="81"/>
      <c r="IT110" s="81"/>
      <c r="IU110" s="81"/>
      <c r="IV110" s="81"/>
      <c r="IW110" s="81"/>
      <c r="IX110" s="81"/>
      <c r="IY110" s="81"/>
      <c r="IZ110" s="81"/>
      <c r="JA110" s="81"/>
      <c r="JB110" s="81"/>
      <c r="JC110" s="81"/>
      <c r="JD110" s="81"/>
      <c r="JE110" s="81"/>
      <c r="JF110" s="81"/>
      <c r="JG110" s="81"/>
      <c r="JH110" s="81"/>
      <c r="JI110" s="81"/>
      <c r="JJ110" s="81"/>
      <c r="JK110" s="81"/>
      <c r="JL110" s="81"/>
      <c r="JM110" s="81"/>
      <c r="JN110" s="81"/>
      <c r="JO110" s="81"/>
      <c r="JP110" s="81"/>
      <c r="JQ110" s="81"/>
      <c r="JR110" s="81"/>
      <c r="JS110" s="81"/>
      <c r="JT110" s="81"/>
      <c r="JU110" s="81"/>
      <c r="JV110" s="81"/>
      <c r="JW110" s="81"/>
      <c r="JX110" s="81"/>
      <c r="JY110" s="81"/>
      <c r="JZ110" s="81"/>
      <c r="KA110" s="81"/>
      <c r="KB110" s="81"/>
      <c r="KC110" s="81"/>
      <c r="KD110" s="81"/>
      <c r="KE110" s="81"/>
      <c r="KF110" s="81"/>
      <c r="KG110" s="81"/>
      <c r="KH110" s="81"/>
      <c r="KI110" s="81"/>
      <c r="KJ110" s="81"/>
      <c r="KK110" s="81"/>
      <c r="KL110" s="81"/>
      <c r="KM110" s="81"/>
      <c r="KN110" s="81"/>
      <c r="KO110" s="81"/>
      <c r="KP110" s="81"/>
      <c r="KQ110" s="81"/>
      <c r="KR110" s="81"/>
      <c r="KS110" s="81"/>
      <c r="KT110" s="81"/>
      <c r="KU110" s="81"/>
      <c r="KV110" s="81"/>
      <c r="KW110" s="81"/>
      <c r="KX110" s="81"/>
      <c r="KY110" s="81"/>
      <c r="KZ110" s="81"/>
      <c r="LA110" s="81"/>
      <c r="LB110" s="81"/>
      <c r="LC110" s="81"/>
      <c r="LD110" s="81"/>
      <c r="LE110" s="81"/>
      <c r="LF110" s="81"/>
      <c r="LG110" s="81"/>
      <c r="LH110" s="81"/>
      <c r="LI110" s="81"/>
      <c r="LJ110" s="81"/>
      <c r="LK110" s="81"/>
      <c r="LL110" s="81"/>
      <c r="LM110" s="81"/>
      <c r="LN110" s="81"/>
      <c r="LO110" s="81"/>
      <c r="LP110" s="81"/>
      <c r="LQ110" s="81"/>
      <c r="LR110" s="81"/>
      <c r="LS110" s="81"/>
      <c r="LT110" s="81"/>
      <c r="LU110" s="81"/>
      <c r="LV110" s="81"/>
      <c r="LW110" s="81"/>
      <c r="LX110" s="81"/>
      <c r="LY110" s="81"/>
      <c r="LZ110" s="81"/>
      <c r="MA110" s="81"/>
      <c r="MB110" s="81"/>
      <c r="MC110" s="81"/>
      <c r="MD110" s="81"/>
      <c r="ME110" s="81"/>
      <c r="MF110" s="81"/>
      <c r="MG110" s="81"/>
      <c r="MH110" s="81"/>
      <c r="MI110" s="81"/>
      <c r="MJ110" s="81"/>
      <c r="MK110" s="81"/>
      <c r="ML110" s="81"/>
      <c r="MM110" s="81"/>
      <c r="MN110" s="81"/>
      <c r="MO110" s="81"/>
      <c r="MP110" s="81"/>
      <c r="MQ110" s="81"/>
      <c r="MR110" s="81"/>
      <c r="MS110" s="81"/>
      <c r="MT110" s="81"/>
      <c r="MU110" s="81"/>
      <c r="MV110" s="81"/>
      <c r="MW110" s="81"/>
      <c r="MX110" s="81"/>
      <c r="MY110" s="81"/>
      <c r="MZ110" s="81"/>
      <c r="NA110" s="81"/>
      <c r="NB110" s="81"/>
      <c r="NC110" s="81"/>
      <c r="ND110" s="81"/>
      <c r="NE110" s="81"/>
      <c r="NF110" s="81"/>
      <c r="NG110" s="81"/>
      <c r="NH110" s="81"/>
      <c r="NI110" s="81"/>
      <c r="NJ110" s="81"/>
      <c r="NK110" s="81"/>
      <c r="NL110" s="81"/>
      <c r="NM110" s="81"/>
      <c r="NN110" s="81"/>
      <c r="NO110" s="81"/>
      <c r="NP110" s="81"/>
      <c r="NQ110" s="81"/>
      <c r="NR110" s="81"/>
      <c r="NS110" s="81"/>
      <c r="NT110" s="81"/>
      <c r="NU110" s="81"/>
      <c r="NV110" s="81"/>
      <c r="NW110" s="81"/>
      <c r="NX110" s="81"/>
      <c r="NY110" s="81"/>
      <c r="NZ110" s="81"/>
      <c r="OA110" s="81"/>
      <c r="OB110" s="81"/>
      <c r="OC110" s="81"/>
      <c r="OD110" s="81"/>
      <c r="OE110" s="81"/>
      <c r="OF110" s="81"/>
      <c r="OG110" s="81"/>
      <c r="OH110" s="81"/>
      <c r="OI110" s="81"/>
      <c r="OJ110" s="81"/>
      <c r="OK110" s="81"/>
      <c r="OL110" s="81"/>
      <c r="OM110" s="81"/>
      <c r="ON110" s="81"/>
      <c r="OO110" s="81"/>
      <c r="OP110" s="81"/>
      <c r="OQ110" s="81"/>
      <c r="OR110" s="81"/>
      <c r="OS110" s="81"/>
      <c r="OT110" s="81"/>
      <c r="OU110" s="81"/>
      <c r="OV110" s="81"/>
      <c r="OW110" s="81"/>
      <c r="OX110" s="81"/>
      <c r="OY110" s="81"/>
      <c r="OZ110" s="81"/>
      <c r="PA110" s="81"/>
      <c r="PB110" s="81"/>
      <c r="PC110" s="81"/>
      <c r="PD110" s="81"/>
      <c r="PE110" s="81"/>
      <c r="PF110" s="81"/>
      <c r="PG110" s="81"/>
      <c r="PH110" s="81"/>
      <c r="PI110" s="81"/>
      <c r="PJ110" s="81"/>
      <c r="PK110" s="81"/>
      <c r="PL110" s="81"/>
      <c r="PM110" s="81"/>
      <c r="PN110" s="81"/>
      <c r="PO110" s="81"/>
      <c r="PP110" s="81"/>
      <c r="PQ110" s="81"/>
      <c r="PR110" s="81"/>
      <c r="PS110" s="81"/>
      <c r="PT110" s="81"/>
      <c r="PU110" s="81"/>
      <c r="PV110" s="81"/>
      <c r="PW110" s="81"/>
      <c r="PX110" s="81"/>
      <c r="PY110" s="81"/>
      <c r="PZ110" s="81"/>
      <c r="QA110" s="81"/>
      <c r="QB110" s="81"/>
      <c r="QC110" s="81"/>
      <c r="QD110" s="81"/>
      <c r="QE110" s="81"/>
      <c r="QF110" s="81"/>
      <c r="QG110" s="81"/>
      <c r="QH110" s="81"/>
      <c r="QI110" s="81"/>
      <c r="QJ110" s="81"/>
      <c r="QK110" s="81"/>
      <c r="QL110" s="81"/>
      <c r="QM110" s="81"/>
      <c r="QN110" s="81"/>
      <c r="QO110" s="81"/>
      <c r="QP110" s="81"/>
      <c r="QQ110" s="81"/>
      <c r="QR110" s="81"/>
      <c r="QS110" s="81"/>
      <c r="QT110" s="81"/>
      <c r="QU110" s="81"/>
      <c r="QV110" s="81"/>
      <c r="QW110" s="81"/>
      <c r="QX110" s="81"/>
      <c r="QY110" s="81"/>
      <c r="QZ110" s="81"/>
      <c r="RA110" s="81"/>
      <c r="RB110" s="81"/>
      <c r="RC110" s="81"/>
      <c r="RD110" s="81"/>
      <c r="RE110" s="81"/>
      <c r="RF110" s="81"/>
      <c r="RG110" s="81"/>
      <c r="RH110" s="81"/>
      <c r="RI110" s="81"/>
      <c r="RJ110" s="81"/>
      <c r="RK110" s="81"/>
      <c r="RL110" s="81"/>
      <c r="RM110" s="81"/>
      <c r="RN110" s="81"/>
      <c r="RO110" s="81"/>
      <c r="RP110" s="81"/>
      <c r="RQ110" s="81"/>
      <c r="RR110" s="81"/>
      <c r="RS110" s="81"/>
      <c r="RT110" s="81"/>
      <c r="RU110" s="81"/>
      <c r="RV110" s="81"/>
      <c r="RW110" s="81"/>
      <c r="RX110" s="81"/>
      <c r="RY110" s="81"/>
      <c r="RZ110" s="81"/>
      <c r="SA110" s="81"/>
      <c r="SB110" s="81"/>
      <c r="SC110" s="81"/>
      <c r="SD110" s="81"/>
      <c r="SE110" s="81"/>
      <c r="SF110" s="81"/>
      <c r="SG110" s="81"/>
      <c r="SH110" s="81"/>
      <c r="SI110" s="81"/>
      <c r="SJ110" s="81"/>
      <c r="SK110" s="81"/>
      <c r="SL110" s="81"/>
      <c r="SM110" s="81"/>
      <c r="SN110" s="81"/>
      <c r="SO110" s="81"/>
      <c r="SP110" s="81"/>
      <c r="SQ110" s="81"/>
      <c r="SR110" s="81"/>
      <c r="SS110" s="81"/>
      <c r="ST110" s="81"/>
      <c r="SU110" s="81"/>
      <c r="SV110" s="81"/>
      <c r="SW110" s="81"/>
      <c r="SX110" s="81"/>
      <c r="SY110" s="81"/>
      <c r="SZ110" s="81"/>
      <c r="TA110" s="81"/>
      <c r="TB110" s="81"/>
      <c r="TC110" s="81"/>
      <c r="TD110" s="81"/>
      <c r="TE110" s="81"/>
      <c r="TF110" s="81"/>
      <c r="TG110" s="81"/>
      <c r="TH110" s="81"/>
      <c r="TI110" s="81"/>
      <c r="TJ110" s="81"/>
      <c r="TK110" s="81"/>
      <c r="TL110" s="81"/>
      <c r="TM110" s="81"/>
      <c r="TN110" s="81"/>
      <c r="TO110" s="81"/>
      <c r="TP110" s="81"/>
      <c r="TQ110" s="81"/>
      <c r="TR110" s="81"/>
      <c r="TS110" s="81"/>
      <c r="TT110" s="81"/>
      <c r="TU110" s="81"/>
      <c r="TV110" s="81"/>
      <c r="TW110" s="81"/>
      <c r="TX110" s="81"/>
      <c r="TY110" s="81"/>
      <c r="TZ110" s="81"/>
      <c r="UA110" s="81"/>
      <c r="UB110" s="81"/>
      <c r="UC110" s="81"/>
      <c r="UD110" s="81"/>
      <c r="UE110" s="81"/>
      <c r="UF110" s="81"/>
      <c r="UG110" s="81"/>
      <c r="UH110" s="81"/>
      <c r="UI110" s="81"/>
      <c r="UJ110" s="81"/>
      <c r="UK110" s="81"/>
      <c r="UL110" s="81"/>
      <c r="UM110" s="81"/>
      <c r="UN110" s="81"/>
      <c r="UO110" s="81"/>
      <c r="UP110" s="81"/>
      <c r="UQ110" s="81"/>
      <c r="UR110" s="81"/>
      <c r="US110" s="81"/>
      <c r="UT110" s="81"/>
      <c r="UU110" s="81"/>
      <c r="UV110" s="81"/>
      <c r="UW110" s="81"/>
      <c r="UX110" s="81"/>
      <c r="UY110" s="81"/>
      <c r="UZ110" s="81"/>
      <c r="VA110" s="81"/>
      <c r="VB110" s="81"/>
      <c r="VC110" s="81"/>
      <c r="VD110" s="81"/>
      <c r="VE110" s="81"/>
      <c r="VF110" s="81"/>
      <c r="VG110" s="81"/>
      <c r="VH110" s="81"/>
      <c r="VI110" s="81"/>
      <c r="VJ110" s="81"/>
      <c r="VK110" s="81"/>
      <c r="VL110" s="81"/>
      <c r="VM110" s="81"/>
      <c r="VN110" s="81"/>
      <c r="VO110" s="81"/>
      <c r="VP110" s="81"/>
      <c r="VQ110" s="81"/>
      <c r="VR110" s="81"/>
      <c r="VS110" s="81"/>
      <c r="VT110" s="81"/>
      <c r="VU110" s="81"/>
      <c r="VV110" s="81"/>
      <c r="VW110" s="81"/>
      <c r="VX110" s="81"/>
      <c r="VY110" s="81"/>
      <c r="VZ110" s="81"/>
      <c r="WA110" s="81"/>
      <c r="WB110" s="81"/>
      <c r="WC110" s="81"/>
      <c r="WD110" s="81"/>
      <c r="WE110" s="81"/>
      <c r="WF110" s="81"/>
      <c r="WG110" s="81"/>
      <c r="WH110" s="81"/>
      <c r="WI110" s="81"/>
      <c r="WJ110" s="81"/>
      <c r="WK110" s="81"/>
      <c r="WL110" s="81"/>
      <c r="WM110" s="81"/>
      <c r="WN110" s="81"/>
      <c r="WO110" s="81"/>
      <c r="WP110" s="81"/>
      <c r="WQ110" s="81"/>
      <c r="WR110" s="81"/>
      <c r="WS110" s="81"/>
      <c r="WT110" s="81"/>
      <c r="WU110" s="81"/>
      <c r="WV110" s="81"/>
      <c r="WW110" s="81"/>
      <c r="WX110" s="81"/>
      <c r="WY110" s="81"/>
      <c r="WZ110" s="81"/>
      <c r="XA110" s="81"/>
      <c r="XB110" s="81"/>
      <c r="XC110" s="81"/>
      <c r="XD110" s="81"/>
      <c r="XE110" s="81"/>
      <c r="XF110" s="81"/>
      <c r="XG110" s="81"/>
      <c r="XH110" s="81"/>
      <c r="XI110" s="81"/>
      <c r="XJ110" s="81"/>
      <c r="XK110" s="81"/>
      <c r="XL110" s="81"/>
      <c r="XM110" s="81"/>
      <c r="XN110" s="81"/>
      <c r="XO110" s="81"/>
      <c r="XP110" s="81"/>
      <c r="XQ110" s="81"/>
      <c r="XR110" s="81"/>
      <c r="XS110" s="81"/>
      <c r="XT110" s="81"/>
      <c r="XU110" s="81"/>
      <c r="XV110" s="81"/>
      <c r="XW110" s="81"/>
      <c r="XX110" s="81"/>
      <c r="XY110" s="81"/>
      <c r="XZ110" s="81"/>
      <c r="YA110" s="81"/>
      <c r="YB110" s="81"/>
      <c r="YC110" s="81"/>
      <c r="YD110" s="81"/>
      <c r="YE110" s="81"/>
      <c r="YF110" s="81"/>
      <c r="YG110" s="81"/>
      <c r="YH110" s="81"/>
      <c r="YI110" s="81"/>
      <c r="YJ110" s="81"/>
      <c r="YK110" s="81"/>
      <c r="YL110" s="81"/>
      <c r="YM110" s="81"/>
      <c r="YN110" s="81"/>
      <c r="YO110" s="81"/>
      <c r="YP110" s="81"/>
      <c r="YQ110" s="81"/>
      <c r="YR110" s="81"/>
      <c r="YS110" s="81"/>
      <c r="YT110" s="81"/>
      <c r="YU110" s="81"/>
      <c r="YV110" s="81"/>
      <c r="YW110" s="81"/>
      <c r="YX110" s="81"/>
      <c r="YY110" s="81"/>
      <c r="YZ110" s="81"/>
      <c r="ZA110" s="81"/>
      <c r="ZB110" s="81"/>
      <c r="ZC110" s="81"/>
      <c r="ZD110" s="81"/>
      <c r="ZE110" s="81"/>
      <c r="ZF110" s="81"/>
      <c r="ZG110" s="81"/>
      <c r="ZH110" s="81"/>
      <c r="ZI110" s="81"/>
      <c r="ZJ110" s="81"/>
      <c r="ZK110" s="81"/>
      <c r="ZL110" s="81"/>
      <c r="ZM110" s="81"/>
      <c r="ZN110" s="81"/>
      <c r="ZO110" s="81"/>
      <c r="ZP110" s="81"/>
      <c r="ZQ110" s="81"/>
      <c r="ZR110" s="81"/>
      <c r="ZS110" s="81"/>
      <c r="ZT110" s="81"/>
      <c r="ZU110" s="81"/>
      <c r="ZV110" s="81"/>
      <c r="ZW110" s="81"/>
      <c r="ZX110" s="81"/>
      <c r="ZY110" s="81"/>
      <c r="ZZ110" s="81"/>
      <c r="AAA110" s="81"/>
      <c r="AAB110" s="81"/>
      <c r="AAC110" s="81"/>
      <c r="AAD110" s="81"/>
      <c r="AAE110" s="81"/>
      <c r="AAF110" s="81"/>
      <c r="AAG110" s="81"/>
      <c r="AAH110" s="81"/>
      <c r="AAI110" s="81"/>
      <c r="AAJ110" s="81"/>
      <c r="AAK110" s="81"/>
      <c r="AAL110" s="81"/>
      <c r="AAM110" s="81"/>
      <c r="AAN110" s="81"/>
      <c r="AAO110" s="81"/>
      <c r="AAP110" s="81"/>
      <c r="AAQ110" s="81"/>
      <c r="AAR110" s="81"/>
      <c r="AAS110" s="81"/>
      <c r="AAT110" s="81"/>
      <c r="AAU110" s="81"/>
      <c r="AAV110" s="81"/>
      <c r="AAW110" s="81"/>
      <c r="AAX110" s="81"/>
      <c r="AAY110" s="81"/>
      <c r="AAZ110" s="81"/>
      <c r="ABA110" s="81"/>
      <c r="ABB110" s="81"/>
      <c r="ABC110" s="81"/>
      <c r="ABD110" s="81"/>
      <c r="ABE110" s="81"/>
      <c r="ABF110" s="81"/>
      <c r="ABG110" s="81"/>
      <c r="ABH110" s="81"/>
      <c r="ABI110" s="81"/>
      <c r="ABJ110" s="81"/>
      <c r="ABK110" s="81"/>
      <c r="ABL110" s="81"/>
      <c r="ABM110" s="81"/>
      <c r="ABN110" s="81"/>
      <c r="ABO110" s="81"/>
      <c r="ABP110" s="81"/>
      <c r="ABQ110" s="81"/>
      <c r="ABR110" s="81"/>
      <c r="ABS110" s="81"/>
      <c r="ABT110" s="81"/>
      <c r="ABU110" s="81"/>
      <c r="ABV110" s="81"/>
      <c r="ABW110" s="81"/>
      <c r="ABX110" s="81"/>
      <c r="ABY110" s="81"/>
      <c r="ABZ110" s="81"/>
      <c r="ACA110" s="81"/>
      <c r="ACB110" s="81"/>
      <c r="ACC110" s="81"/>
      <c r="ACD110" s="81"/>
      <c r="ACE110" s="81"/>
      <c r="ACF110" s="81"/>
      <c r="ACG110" s="81"/>
      <c r="ACH110" s="81"/>
      <c r="ACI110" s="81"/>
      <c r="ACJ110" s="81"/>
      <c r="ACK110" s="81"/>
      <c r="ACL110" s="81"/>
      <c r="ACM110" s="81"/>
      <c r="ACN110" s="81"/>
      <c r="ACO110" s="81"/>
      <c r="ACP110" s="81"/>
      <c r="ACQ110" s="81"/>
      <c r="ACR110" s="81"/>
      <c r="ACS110" s="81"/>
      <c r="ACT110" s="81"/>
      <c r="ACU110" s="81"/>
      <c r="ACV110" s="81"/>
      <c r="ACW110" s="81"/>
      <c r="ACX110" s="81"/>
      <c r="ACY110" s="81"/>
      <c r="ACZ110" s="81"/>
      <c r="ADA110" s="81"/>
      <c r="ADB110" s="81"/>
      <c r="ADC110" s="81"/>
      <c r="ADD110" s="81"/>
      <c r="ADE110" s="81"/>
      <c r="ADF110" s="81"/>
      <c r="ADG110" s="81"/>
      <c r="ADH110" s="81"/>
      <c r="ADI110" s="81"/>
      <c r="ADJ110" s="81"/>
      <c r="ADK110" s="81"/>
      <c r="ADL110" s="81"/>
      <c r="ADM110" s="81"/>
      <c r="ADN110" s="81"/>
      <c r="ADO110" s="81"/>
      <c r="ADP110" s="81"/>
      <c r="ADQ110" s="81"/>
      <c r="ADR110" s="81"/>
      <c r="ADS110" s="81"/>
      <c r="ADT110" s="81"/>
      <c r="ADU110" s="81"/>
      <c r="ADV110" s="81"/>
      <c r="ADW110" s="81"/>
      <c r="ADX110" s="81"/>
      <c r="ADY110" s="81"/>
      <c r="ADZ110" s="81"/>
      <c r="AEA110" s="81"/>
      <c r="AEB110" s="81"/>
      <c r="AEC110" s="81"/>
      <c r="AED110" s="81"/>
      <c r="AEE110" s="81"/>
      <c r="AEF110" s="81"/>
      <c r="AEG110" s="81"/>
      <c r="AEH110" s="81"/>
      <c r="AEI110" s="81"/>
      <c r="AEJ110" s="81"/>
      <c r="AEK110" s="81"/>
      <c r="AEL110" s="81"/>
      <c r="AEM110" s="81"/>
      <c r="AEN110" s="81"/>
      <c r="AEO110" s="81"/>
      <c r="AEP110" s="81"/>
      <c r="AEQ110" s="81"/>
      <c r="AER110" s="81"/>
      <c r="AES110" s="81"/>
      <c r="AET110" s="81"/>
      <c r="AEU110" s="81"/>
      <c r="AEV110" s="81"/>
      <c r="AEW110" s="81"/>
      <c r="AEX110" s="81"/>
      <c r="AEY110" s="81"/>
      <c r="AEZ110" s="81"/>
      <c r="AFA110" s="81"/>
      <c r="AFB110" s="81"/>
      <c r="AFC110" s="81"/>
      <c r="AFD110" s="81"/>
      <c r="AFE110" s="81"/>
      <c r="AFF110" s="81"/>
      <c r="AFG110" s="81"/>
      <c r="AFH110" s="81"/>
      <c r="AFI110" s="81"/>
      <c r="AFJ110" s="81"/>
      <c r="AFK110" s="81"/>
      <c r="AFL110" s="81"/>
      <c r="AFM110" s="81"/>
      <c r="AFN110" s="81"/>
      <c r="AFO110" s="81"/>
      <c r="AFP110" s="81"/>
      <c r="AFQ110" s="81"/>
      <c r="AFR110" s="81"/>
      <c r="AFS110" s="81"/>
      <c r="AFT110" s="81"/>
      <c r="AFU110" s="81"/>
      <c r="AFV110" s="81"/>
      <c r="AFW110" s="81"/>
      <c r="AFX110" s="81"/>
      <c r="AFY110" s="81"/>
      <c r="AFZ110" s="81"/>
      <c r="AGA110" s="81"/>
      <c r="AGB110" s="81"/>
      <c r="AGC110" s="81"/>
      <c r="AGD110" s="81"/>
      <c r="AGE110" s="81"/>
      <c r="AGF110" s="81"/>
      <c r="AGG110" s="81"/>
      <c r="AGH110" s="81"/>
      <c r="AGI110" s="81"/>
      <c r="AGJ110" s="81"/>
      <c r="AGK110" s="81"/>
      <c r="AGL110" s="81"/>
      <c r="AGM110" s="81"/>
      <c r="AGN110" s="81"/>
      <c r="AGO110" s="81"/>
      <c r="AGP110" s="81"/>
      <c r="AGQ110" s="81"/>
      <c r="AGR110" s="81"/>
      <c r="AGS110" s="81"/>
      <c r="AGT110" s="81"/>
      <c r="AGU110" s="81"/>
      <c r="AGV110" s="81"/>
      <c r="AGW110" s="81"/>
      <c r="AGX110" s="81"/>
      <c r="AGY110" s="81"/>
      <c r="AGZ110" s="81"/>
      <c r="AHA110" s="81"/>
      <c r="AHB110" s="81"/>
      <c r="AHC110" s="81"/>
      <c r="AHD110" s="81"/>
      <c r="AHE110" s="81"/>
      <c r="AHF110" s="81"/>
      <c r="AHG110" s="81"/>
      <c r="AHH110" s="81"/>
      <c r="AHI110" s="81"/>
      <c r="AHJ110" s="81"/>
      <c r="AHK110" s="81"/>
      <c r="AHL110" s="81"/>
      <c r="AHM110" s="81"/>
      <c r="AHN110" s="81"/>
      <c r="AHO110" s="81"/>
      <c r="AHP110" s="81"/>
      <c r="AHQ110" s="81"/>
      <c r="AHR110" s="81"/>
      <c r="AHS110" s="81"/>
      <c r="AHT110" s="81"/>
      <c r="AHU110" s="81"/>
      <c r="AHV110" s="81"/>
      <c r="AHW110" s="81"/>
      <c r="AHX110" s="81"/>
      <c r="AHY110" s="81"/>
      <c r="AHZ110" s="81"/>
      <c r="AIA110" s="81"/>
      <c r="AIB110" s="81"/>
      <c r="AIC110" s="81"/>
      <c r="AID110" s="81"/>
      <c r="AIE110" s="81"/>
      <c r="AIF110" s="81"/>
      <c r="AIG110" s="81"/>
      <c r="AIH110" s="81"/>
      <c r="AII110" s="81"/>
      <c r="AIJ110" s="81"/>
      <c r="AIK110" s="81"/>
      <c r="AIL110" s="81"/>
      <c r="AIM110" s="81"/>
      <c r="AIN110" s="81"/>
      <c r="AIO110" s="81"/>
      <c r="AIP110" s="81"/>
      <c r="AIQ110" s="81"/>
      <c r="AIR110" s="81"/>
      <c r="AIS110" s="81"/>
      <c r="AIT110" s="81"/>
      <c r="AIU110" s="81"/>
      <c r="AIV110" s="81"/>
      <c r="AIW110" s="81"/>
      <c r="AIX110" s="81"/>
      <c r="AIY110" s="81"/>
      <c r="AIZ110" s="81"/>
      <c r="AJA110" s="81"/>
      <c r="AJB110" s="81"/>
      <c r="AJC110" s="81"/>
      <c r="AJD110" s="81"/>
      <c r="AJE110" s="81"/>
      <c r="AJF110" s="81"/>
      <c r="AJG110" s="81"/>
      <c r="AJH110" s="81"/>
      <c r="AJI110" s="81"/>
      <c r="AJJ110" s="81"/>
      <c r="AJK110" s="81"/>
      <c r="AJL110" s="81"/>
      <c r="AJM110" s="81"/>
      <c r="AJN110" s="81"/>
      <c r="AJO110" s="81"/>
      <c r="AJP110" s="81"/>
      <c r="AJQ110" s="81"/>
      <c r="AJR110" s="81"/>
      <c r="AJS110" s="81"/>
      <c r="AJT110" s="81"/>
      <c r="AJU110" s="81"/>
      <c r="AJV110" s="81"/>
      <c r="AJW110" s="81"/>
      <c r="AJX110" s="81"/>
      <c r="AJY110" s="81"/>
      <c r="AJZ110" s="81"/>
      <c r="AKA110" s="81"/>
      <c r="AKB110" s="81"/>
      <c r="AKC110" s="81"/>
      <c r="AKD110" s="81"/>
      <c r="AKE110" s="81"/>
      <c r="AKF110" s="81"/>
      <c r="AKG110" s="81"/>
      <c r="AKH110" s="81"/>
      <c r="AKI110" s="81"/>
      <c r="AKJ110" s="81"/>
      <c r="AKK110" s="81"/>
      <c r="AKL110" s="81"/>
      <c r="AKM110" s="81"/>
      <c r="AKN110" s="81"/>
      <c r="AKO110" s="81"/>
      <c r="AKP110" s="81"/>
      <c r="AKQ110" s="81"/>
      <c r="AKR110" s="81"/>
      <c r="AKS110" s="81"/>
      <c r="AKT110" s="81"/>
      <c r="AKU110" s="81"/>
      <c r="AKV110" s="81"/>
      <c r="AKW110" s="81"/>
      <c r="AKX110" s="81"/>
      <c r="AKY110" s="81"/>
      <c r="AKZ110" s="81"/>
      <c r="ALA110" s="81"/>
      <c r="ALB110" s="81"/>
      <c r="ALC110" s="81"/>
      <c r="ALD110" s="81"/>
      <c r="ALE110" s="81"/>
      <c r="ALF110" s="81"/>
      <c r="ALG110" s="81"/>
      <c r="ALH110" s="81"/>
      <c r="ALI110" s="81"/>
      <c r="ALJ110" s="81"/>
      <c r="ALK110" s="81"/>
      <c r="ALL110" s="81"/>
      <c r="ALM110" s="81"/>
      <c r="ALN110" s="81"/>
      <c r="ALO110" s="81"/>
      <c r="ALP110" s="81"/>
      <c r="ALQ110" s="81"/>
      <c r="ALR110" s="81"/>
      <c r="ALS110" s="81"/>
      <c r="ALT110" s="81"/>
      <c r="ALU110" s="81"/>
      <c r="ALV110" s="81"/>
      <c r="ALW110" s="81"/>
      <c r="ALX110" s="81"/>
      <c r="ALY110" s="81"/>
      <c r="ALZ110" s="81"/>
      <c r="AMA110" s="81"/>
      <c r="AMB110" s="81"/>
      <c r="AMC110" s="81"/>
      <c r="AMD110" s="81"/>
      <c r="AME110" s="81"/>
      <c r="AMF110" s="81"/>
      <c r="AMG110" s="81"/>
      <c r="AMH110" s="81"/>
      <c r="AMI110" s="81"/>
      <c r="AMJ110" s="81"/>
      <c r="AMK110" s="81"/>
      <c r="AML110" s="81"/>
      <c r="AMM110" s="81"/>
      <c r="AMN110" s="81"/>
      <c r="AMO110" s="81"/>
      <c r="AMP110" s="81"/>
      <c r="AMQ110" s="81"/>
      <c r="AMR110" s="81"/>
      <c r="AMS110" s="81"/>
      <c r="AMT110" s="81"/>
      <c r="AMU110" s="81"/>
      <c r="AMV110" s="81"/>
      <c r="AMW110" s="81"/>
      <c r="AMX110" s="81"/>
      <c r="AMY110" s="81"/>
      <c r="AMZ110" s="81"/>
      <c r="ANA110" s="81"/>
      <c r="ANB110" s="81"/>
      <c r="ANC110" s="81"/>
      <c r="AND110" s="81"/>
      <c r="ANE110" s="81"/>
      <c r="ANF110" s="81"/>
      <c r="ANG110" s="81"/>
      <c r="ANH110" s="81"/>
      <c r="ANI110" s="81"/>
      <c r="ANJ110" s="81"/>
      <c r="ANK110" s="81"/>
      <c r="ANL110" s="81"/>
      <c r="ANM110" s="81"/>
      <c r="ANN110" s="81"/>
      <c r="ANO110" s="81"/>
      <c r="ANP110" s="81"/>
      <c r="ANQ110" s="81"/>
      <c r="ANR110" s="81"/>
      <c r="ANS110" s="81"/>
      <c r="ANT110" s="81"/>
      <c r="ANU110" s="81"/>
      <c r="ANV110" s="81"/>
      <c r="ANW110" s="81"/>
      <c r="ANX110" s="81"/>
      <c r="ANY110" s="81"/>
      <c r="ANZ110" s="81"/>
      <c r="AOA110" s="81"/>
      <c r="AOB110" s="81"/>
      <c r="AOC110" s="81"/>
      <c r="AOD110" s="81"/>
      <c r="AOE110" s="81"/>
      <c r="AOF110" s="81"/>
      <c r="AOG110" s="81"/>
      <c r="AOH110" s="81"/>
      <c r="AOI110" s="81"/>
      <c r="AOJ110" s="81"/>
      <c r="AOK110" s="81"/>
      <c r="AOL110" s="81"/>
      <c r="AOM110" s="81"/>
      <c r="AON110" s="81"/>
      <c r="AOO110" s="81"/>
      <c r="AOP110" s="81"/>
      <c r="AOQ110" s="81"/>
      <c r="AOR110" s="81"/>
      <c r="AOS110" s="81"/>
      <c r="AOT110" s="81"/>
      <c r="AOU110" s="81"/>
      <c r="AOV110" s="81"/>
      <c r="AOW110" s="81"/>
      <c r="AOX110" s="81"/>
      <c r="AOY110" s="81"/>
      <c r="AOZ110" s="81"/>
      <c r="APA110" s="81"/>
      <c r="APB110" s="81"/>
      <c r="APC110" s="81"/>
      <c r="APD110" s="81"/>
      <c r="APE110" s="81"/>
      <c r="APF110" s="81"/>
      <c r="APG110" s="81"/>
      <c r="APH110" s="81"/>
      <c r="API110" s="81"/>
      <c r="APJ110" s="81"/>
      <c r="APK110" s="81"/>
      <c r="APL110" s="81"/>
      <c r="APM110" s="81"/>
      <c r="APN110" s="81"/>
      <c r="APO110" s="81"/>
      <c r="APP110" s="81"/>
      <c r="APQ110" s="81"/>
      <c r="APR110" s="81"/>
      <c r="APS110" s="81"/>
      <c r="APT110" s="81"/>
      <c r="APU110" s="81"/>
      <c r="APV110" s="81"/>
      <c r="APW110" s="81"/>
      <c r="APX110" s="81"/>
      <c r="APY110" s="81"/>
      <c r="APZ110" s="81"/>
      <c r="AQA110" s="81"/>
      <c r="AQB110" s="81"/>
      <c r="AQC110" s="81"/>
      <c r="AQD110" s="81"/>
      <c r="AQE110" s="81"/>
      <c r="AQF110" s="81"/>
      <c r="AQG110" s="81"/>
      <c r="AQH110" s="81"/>
      <c r="AQI110" s="81"/>
      <c r="AQJ110" s="81"/>
      <c r="AQK110" s="81"/>
      <c r="AQL110" s="81"/>
      <c r="AQM110" s="81"/>
      <c r="AQN110" s="81"/>
      <c r="AQO110" s="81"/>
      <c r="AQP110" s="81"/>
      <c r="AQQ110" s="81"/>
      <c r="AQR110" s="81"/>
      <c r="AQS110" s="81"/>
      <c r="AQT110" s="81"/>
      <c r="AQU110" s="81"/>
      <c r="AQV110" s="81"/>
      <c r="AQW110" s="81"/>
      <c r="AQX110" s="81"/>
      <c r="AQY110" s="81"/>
      <c r="AQZ110" s="81"/>
      <c r="ARA110" s="81"/>
      <c r="ARB110" s="81"/>
      <c r="ARC110" s="81"/>
      <c r="ARD110" s="81"/>
      <c r="ARE110" s="81"/>
      <c r="ARF110" s="81"/>
      <c r="ARG110" s="81"/>
      <c r="ARH110" s="81"/>
      <c r="ARI110" s="81"/>
      <c r="ARJ110" s="81"/>
      <c r="ARK110" s="81"/>
      <c r="ARL110" s="81"/>
      <c r="ARM110" s="81"/>
      <c r="ARN110" s="81"/>
      <c r="ARO110" s="81"/>
      <c r="ARP110" s="81"/>
      <c r="ARQ110" s="81"/>
      <c r="ARR110" s="81"/>
      <c r="ARS110" s="81"/>
      <c r="ART110" s="81"/>
      <c r="ARU110" s="81"/>
      <c r="ARV110" s="81"/>
      <c r="ARW110" s="81"/>
      <c r="ARX110" s="81"/>
      <c r="ARY110" s="81"/>
      <c r="ARZ110" s="81"/>
      <c r="ASA110" s="81"/>
      <c r="ASB110" s="81"/>
      <c r="ASC110" s="81"/>
      <c r="ASD110" s="81"/>
      <c r="ASE110" s="81"/>
      <c r="ASF110" s="81"/>
      <c r="ASG110" s="81"/>
      <c r="ASH110" s="81"/>
      <c r="ASI110" s="81"/>
      <c r="ASJ110" s="81"/>
      <c r="ASK110" s="81"/>
      <c r="ASL110" s="81"/>
      <c r="ASM110" s="81"/>
      <c r="ASN110" s="81"/>
      <c r="ASO110" s="81"/>
      <c r="ASP110" s="81"/>
      <c r="ASQ110" s="81"/>
      <c r="ASR110" s="81"/>
      <c r="ASS110" s="81"/>
      <c r="AST110" s="81"/>
      <c r="ASU110" s="81"/>
      <c r="ASV110" s="81"/>
      <c r="ASW110" s="81"/>
      <c r="ASX110" s="81"/>
      <c r="ASY110" s="81"/>
      <c r="ASZ110" s="81"/>
      <c r="ATA110" s="81"/>
      <c r="ATB110" s="81"/>
      <c r="ATC110" s="81"/>
      <c r="ATD110" s="81"/>
      <c r="ATE110" s="81"/>
      <c r="ATF110" s="81"/>
      <c r="ATG110" s="81"/>
      <c r="ATH110" s="81"/>
      <c r="ATI110" s="81"/>
      <c r="ATJ110" s="81"/>
      <c r="ATK110" s="81"/>
      <c r="ATL110" s="81"/>
      <c r="ATM110" s="81"/>
      <c r="ATN110" s="81"/>
      <c r="ATO110" s="81"/>
      <c r="ATP110" s="81"/>
      <c r="ATQ110" s="81"/>
      <c r="ATR110" s="81"/>
      <c r="ATS110" s="81"/>
      <c r="ATT110" s="81"/>
      <c r="ATU110" s="81"/>
      <c r="ATV110" s="81"/>
      <c r="ATW110" s="81"/>
      <c r="ATX110" s="81"/>
      <c r="ATY110" s="81"/>
      <c r="ATZ110" s="81"/>
      <c r="AUA110" s="81"/>
      <c r="AUB110" s="81"/>
      <c r="AUC110" s="81"/>
      <c r="AUD110" s="81"/>
      <c r="AUE110" s="81"/>
      <c r="AUF110" s="81"/>
      <c r="AUG110" s="81"/>
      <c r="AUH110" s="81"/>
      <c r="AUI110" s="81"/>
      <c r="AUJ110" s="81"/>
      <c r="AUK110" s="81"/>
      <c r="AUL110" s="81"/>
      <c r="AUM110" s="81"/>
      <c r="AUN110" s="81"/>
      <c r="AUO110" s="81"/>
      <c r="AUP110" s="81"/>
      <c r="AUQ110" s="81"/>
      <c r="AUR110" s="81"/>
      <c r="AUS110" s="81"/>
      <c r="AUT110" s="81"/>
      <c r="AUU110" s="81"/>
      <c r="AUV110" s="81"/>
      <c r="AUW110" s="81"/>
      <c r="AUX110" s="81"/>
      <c r="AUY110" s="81"/>
      <c r="AUZ110" s="81"/>
      <c r="AVA110" s="81"/>
      <c r="AVB110" s="81"/>
      <c r="AVC110" s="81"/>
      <c r="AVD110" s="81"/>
      <c r="AVE110" s="81"/>
      <c r="AVF110" s="81"/>
      <c r="AVG110" s="81"/>
      <c r="AVH110" s="81"/>
      <c r="AVI110" s="81"/>
      <c r="AVJ110" s="81"/>
      <c r="AVK110" s="81"/>
      <c r="AVL110" s="81"/>
      <c r="AVM110" s="81"/>
      <c r="AVN110" s="81"/>
      <c r="AVO110" s="81"/>
      <c r="AVP110" s="81"/>
      <c r="AVQ110" s="81"/>
      <c r="AVR110" s="81"/>
      <c r="AVS110" s="81"/>
      <c r="AVT110" s="81"/>
      <c r="AVU110" s="81"/>
      <c r="AVV110" s="81"/>
      <c r="AVW110" s="81"/>
      <c r="AVX110" s="81"/>
      <c r="AVY110" s="81"/>
      <c r="AVZ110" s="81"/>
      <c r="AWA110" s="81"/>
      <c r="AWB110" s="81"/>
      <c r="AWC110" s="81"/>
      <c r="AWD110" s="81"/>
      <c r="AWE110" s="81"/>
      <c r="AWF110" s="81"/>
      <c r="AWG110" s="81"/>
      <c r="AWH110" s="81"/>
      <c r="AWI110" s="81"/>
      <c r="AWJ110" s="81"/>
      <c r="AWK110" s="81"/>
      <c r="AWL110" s="81"/>
      <c r="AWM110" s="81"/>
      <c r="AWN110" s="81"/>
      <c r="AWO110" s="81"/>
      <c r="AWP110" s="81"/>
      <c r="AWQ110" s="81"/>
      <c r="AWR110" s="81"/>
      <c r="AWS110" s="81"/>
      <c r="AWT110" s="81"/>
      <c r="AWU110" s="81"/>
      <c r="AWV110" s="81"/>
      <c r="AWW110" s="81"/>
      <c r="AWX110" s="81"/>
      <c r="AWY110" s="81"/>
      <c r="AWZ110" s="81"/>
      <c r="AXA110" s="81"/>
      <c r="AXB110" s="81"/>
      <c r="AXC110" s="81"/>
      <c r="AXD110" s="81"/>
      <c r="AXE110" s="81"/>
      <c r="AXF110" s="81"/>
      <c r="AXG110" s="81"/>
      <c r="AXH110" s="81"/>
      <c r="AXI110" s="81"/>
      <c r="AXJ110" s="81"/>
      <c r="AXK110" s="81"/>
      <c r="AXL110" s="81"/>
      <c r="AXM110" s="81"/>
      <c r="AXN110" s="81"/>
      <c r="AXO110" s="81"/>
      <c r="AXP110" s="81"/>
      <c r="AXQ110" s="81"/>
      <c r="AXR110" s="81"/>
      <c r="AXS110" s="81"/>
      <c r="AXT110" s="81"/>
      <c r="AXU110" s="81"/>
      <c r="AXV110" s="81"/>
      <c r="AXW110" s="81"/>
      <c r="AXX110" s="81"/>
      <c r="AXY110" s="81"/>
      <c r="AXZ110" s="81"/>
      <c r="AYA110" s="81"/>
      <c r="AYB110" s="81"/>
      <c r="AYC110" s="81"/>
      <c r="AYD110" s="81"/>
      <c r="AYE110" s="81"/>
      <c r="AYF110" s="81"/>
      <c r="AYG110" s="81"/>
      <c r="AYH110" s="81"/>
      <c r="AYI110" s="81"/>
      <c r="AYJ110" s="81"/>
      <c r="AYK110" s="81"/>
      <c r="AYL110" s="81"/>
      <c r="AYM110" s="81"/>
      <c r="AYN110" s="81"/>
      <c r="AYO110" s="81"/>
      <c r="AYP110" s="81"/>
      <c r="AYQ110" s="81"/>
      <c r="AYR110" s="81"/>
      <c r="AYS110" s="81"/>
      <c r="AYT110" s="81"/>
      <c r="AYU110" s="81"/>
      <c r="AYV110" s="81"/>
      <c r="AYW110" s="81"/>
      <c r="AYX110" s="81"/>
      <c r="AYY110" s="81"/>
      <c r="AYZ110" s="81"/>
      <c r="AZA110" s="81"/>
      <c r="AZB110" s="81"/>
      <c r="AZC110" s="81"/>
      <c r="AZD110" s="81"/>
      <c r="AZE110" s="81"/>
      <c r="AZF110" s="81"/>
      <c r="AZG110" s="81"/>
      <c r="AZH110" s="81"/>
      <c r="AZI110" s="81"/>
      <c r="AZJ110" s="81"/>
      <c r="AZK110" s="81"/>
      <c r="AZL110" s="81"/>
      <c r="AZM110" s="81"/>
      <c r="AZN110" s="81"/>
      <c r="AZO110" s="81"/>
      <c r="AZP110" s="81"/>
      <c r="AZQ110" s="81"/>
      <c r="AZR110" s="81"/>
      <c r="AZS110" s="81"/>
      <c r="AZT110" s="81"/>
      <c r="AZU110" s="81"/>
      <c r="AZV110" s="81"/>
      <c r="AZW110" s="81"/>
      <c r="AZX110" s="81"/>
      <c r="AZY110" s="81"/>
      <c r="AZZ110" s="81"/>
      <c r="BAA110" s="81"/>
      <c r="BAB110" s="81"/>
      <c r="BAC110" s="81"/>
      <c r="BAD110" s="81"/>
      <c r="BAE110" s="81"/>
      <c r="BAF110" s="81"/>
      <c r="BAG110" s="81"/>
      <c r="BAH110" s="81"/>
      <c r="BAI110" s="81"/>
      <c r="BAJ110" s="81"/>
      <c r="BAK110" s="81"/>
      <c r="BAL110" s="81"/>
      <c r="BAM110" s="81"/>
      <c r="BAN110" s="81"/>
      <c r="BAO110" s="81"/>
      <c r="BAP110" s="81"/>
      <c r="BAQ110" s="81"/>
      <c r="BAR110" s="81"/>
      <c r="BAS110" s="81"/>
      <c r="BAT110" s="81"/>
      <c r="BAU110" s="81"/>
      <c r="BAV110" s="81"/>
      <c r="BAW110" s="81"/>
      <c r="BAX110" s="81"/>
      <c r="BAY110" s="81"/>
      <c r="BAZ110" s="81"/>
      <c r="BBA110" s="81"/>
      <c r="BBB110" s="81"/>
      <c r="BBC110" s="81"/>
      <c r="BBD110" s="81"/>
      <c r="BBE110" s="81"/>
      <c r="BBF110" s="81"/>
      <c r="BBG110" s="81"/>
      <c r="BBH110" s="81"/>
      <c r="BBI110" s="81"/>
      <c r="BBJ110" s="81"/>
      <c r="BBK110" s="81"/>
      <c r="BBL110" s="81"/>
      <c r="BBM110" s="81"/>
      <c r="BBN110" s="81"/>
      <c r="BBO110" s="81"/>
      <c r="BBP110" s="81"/>
      <c r="BBQ110" s="81"/>
      <c r="BBR110" s="81"/>
      <c r="BBS110" s="81"/>
      <c r="BBT110" s="81"/>
      <c r="BBU110" s="81"/>
      <c r="BBV110" s="81"/>
      <c r="BBW110" s="81"/>
      <c r="BBX110" s="81"/>
      <c r="BBY110" s="81"/>
      <c r="BBZ110" s="81"/>
      <c r="BCA110" s="81"/>
      <c r="BCB110" s="81"/>
      <c r="BCC110" s="81"/>
      <c r="BCD110" s="81"/>
      <c r="BCE110" s="81"/>
      <c r="BCF110" s="81"/>
      <c r="BCG110" s="81"/>
      <c r="BCH110" s="81"/>
      <c r="BCI110" s="81"/>
      <c r="BCJ110" s="81"/>
      <c r="BCK110" s="81"/>
      <c r="BCL110" s="81"/>
      <c r="BCM110" s="81"/>
      <c r="BCN110" s="81"/>
      <c r="BCO110" s="81"/>
      <c r="BCP110" s="81"/>
      <c r="BCQ110" s="81"/>
      <c r="BCR110" s="81"/>
      <c r="BCS110" s="81"/>
      <c r="BCT110" s="81"/>
      <c r="BCU110" s="81"/>
      <c r="BCV110" s="81"/>
      <c r="BCW110" s="81"/>
      <c r="BCX110" s="81"/>
      <c r="BCY110" s="81"/>
      <c r="BCZ110" s="81"/>
      <c r="BDA110" s="81"/>
      <c r="BDB110" s="81"/>
      <c r="BDC110" s="81"/>
      <c r="BDD110" s="81"/>
      <c r="BDE110" s="81"/>
      <c r="BDF110" s="81"/>
      <c r="BDG110" s="81"/>
      <c r="BDH110" s="81"/>
      <c r="BDI110" s="81"/>
      <c r="BDJ110" s="81"/>
      <c r="BDK110" s="81"/>
      <c r="BDL110" s="81"/>
      <c r="BDM110" s="81"/>
      <c r="BDN110" s="81"/>
      <c r="BDO110" s="81"/>
      <c r="BDP110" s="81"/>
      <c r="BDQ110" s="81"/>
      <c r="BDR110" s="81"/>
      <c r="BDS110" s="81"/>
      <c r="BDT110" s="81"/>
      <c r="BDU110" s="81"/>
      <c r="BDV110" s="81"/>
      <c r="BDW110" s="81"/>
      <c r="BDX110" s="81"/>
      <c r="BDY110" s="81"/>
      <c r="BDZ110" s="81"/>
      <c r="BEA110" s="81"/>
      <c r="BEB110" s="81"/>
      <c r="BEC110" s="81"/>
      <c r="BED110" s="81"/>
      <c r="BEE110" s="81"/>
      <c r="BEF110" s="81"/>
      <c r="BEG110" s="81"/>
      <c r="BEH110" s="81"/>
      <c r="BEI110" s="81"/>
      <c r="BEJ110" s="81"/>
      <c r="BEK110" s="81"/>
      <c r="BEL110" s="81"/>
      <c r="BEM110" s="81"/>
      <c r="BEN110" s="81"/>
      <c r="BEO110" s="81"/>
      <c r="BEP110" s="81"/>
      <c r="BEQ110" s="81"/>
      <c r="BER110" s="81"/>
      <c r="BES110" s="81"/>
      <c r="BET110" s="81"/>
      <c r="BEU110" s="81"/>
      <c r="BEV110" s="81"/>
      <c r="BEW110" s="81"/>
      <c r="BEX110" s="81"/>
      <c r="BEY110" s="81"/>
      <c r="BEZ110" s="81"/>
      <c r="BFA110" s="81"/>
      <c r="BFB110" s="81"/>
      <c r="BFC110" s="81"/>
      <c r="BFD110" s="81"/>
      <c r="BFE110" s="81"/>
      <c r="BFF110" s="81"/>
      <c r="BFG110" s="81"/>
      <c r="BFH110" s="81"/>
      <c r="BFI110" s="81"/>
      <c r="BFJ110" s="81"/>
      <c r="BFK110" s="81"/>
      <c r="BFL110" s="81"/>
      <c r="BFM110" s="81"/>
      <c r="BFN110" s="81"/>
      <c r="BFO110" s="81"/>
      <c r="BFP110" s="81"/>
      <c r="BFQ110" s="81"/>
      <c r="BFR110" s="81"/>
      <c r="BFS110" s="81"/>
      <c r="BFT110" s="81"/>
      <c r="BFU110" s="81"/>
      <c r="BFV110" s="81"/>
      <c r="BFW110" s="81"/>
      <c r="BFX110" s="81"/>
      <c r="BFY110" s="81"/>
      <c r="BFZ110" s="81"/>
      <c r="BGA110" s="81"/>
      <c r="BGB110" s="81"/>
      <c r="BGC110" s="81"/>
      <c r="BGD110" s="81"/>
      <c r="BGE110" s="81"/>
      <c r="BGF110" s="81"/>
      <c r="BGG110" s="81"/>
      <c r="BGH110" s="81"/>
      <c r="BGI110" s="81"/>
      <c r="BGJ110" s="81"/>
      <c r="BGK110" s="81"/>
      <c r="BGL110" s="81"/>
      <c r="BGM110" s="81"/>
      <c r="BGN110" s="81"/>
      <c r="BGO110" s="81"/>
      <c r="BGP110" s="81"/>
      <c r="BGQ110" s="81"/>
      <c r="BGR110" s="81"/>
      <c r="BGS110" s="81"/>
      <c r="BGT110" s="81"/>
      <c r="BGU110" s="81"/>
      <c r="BGV110" s="81"/>
      <c r="BGW110" s="81"/>
      <c r="BGX110" s="81"/>
      <c r="BGY110" s="81"/>
      <c r="BGZ110" s="81"/>
      <c r="BHA110" s="81"/>
      <c r="BHB110" s="81"/>
      <c r="BHC110" s="81"/>
      <c r="BHD110" s="81"/>
      <c r="BHE110" s="81"/>
      <c r="BHF110" s="81"/>
      <c r="BHG110" s="81"/>
      <c r="BHH110" s="81"/>
      <c r="BHI110" s="81"/>
      <c r="BHJ110" s="81"/>
      <c r="BHK110" s="81"/>
      <c r="BHL110" s="81"/>
      <c r="BHM110" s="81"/>
      <c r="BHN110" s="81"/>
      <c r="BHO110" s="81"/>
      <c r="BHP110" s="81"/>
      <c r="BHQ110" s="81"/>
      <c r="BHR110" s="81"/>
      <c r="BHS110" s="81"/>
      <c r="BHT110" s="81"/>
      <c r="BHU110" s="81"/>
      <c r="BHV110" s="81"/>
      <c r="BHW110" s="81"/>
      <c r="BHX110" s="81"/>
      <c r="BHY110" s="81"/>
      <c r="BHZ110" s="81"/>
      <c r="BIA110" s="81"/>
      <c r="BIB110" s="81"/>
      <c r="BIC110" s="81"/>
      <c r="BID110" s="81"/>
      <c r="BIE110" s="81"/>
      <c r="BIF110" s="81"/>
      <c r="BIG110" s="81"/>
      <c r="BIH110" s="81"/>
      <c r="BII110" s="81"/>
      <c r="BIJ110" s="81"/>
      <c r="BIK110" s="81"/>
      <c r="BIL110" s="81"/>
      <c r="BIM110" s="81"/>
      <c r="BIN110" s="81"/>
      <c r="BIO110" s="81"/>
      <c r="BIP110" s="81"/>
      <c r="BIQ110" s="81"/>
      <c r="BIR110" s="81"/>
      <c r="BIS110" s="81"/>
      <c r="BIT110" s="81"/>
      <c r="BIU110" s="81"/>
      <c r="BIV110" s="81"/>
      <c r="BIW110" s="81"/>
      <c r="BIX110" s="81"/>
      <c r="BIY110" s="81"/>
      <c r="BIZ110" s="81"/>
      <c r="BJA110" s="81"/>
      <c r="BJB110" s="81"/>
      <c r="BJC110" s="81"/>
      <c r="BJD110" s="81"/>
      <c r="BJE110" s="81"/>
      <c r="BJF110" s="81"/>
      <c r="BJG110" s="81"/>
      <c r="BJH110" s="81"/>
      <c r="BJI110" s="81"/>
      <c r="BJJ110" s="81"/>
      <c r="BJK110" s="81"/>
      <c r="BJL110" s="81"/>
      <c r="BJM110" s="81"/>
      <c r="BJN110" s="81"/>
      <c r="BJO110" s="81"/>
      <c r="BJP110" s="81"/>
      <c r="BJQ110" s="81"/>
      <c r="BJR110" s="81"/>
      <c r="BJS110" s="81"/>
      <c r="BJT110" s="81"/>
      <c r="BJU110" s="81"/>
      <c r="BJV110" s="81"/>
      <c r="BJW110" s="81"/>
      <c r="BJX110" s="81"/>
      <c r="BJY110" s="81"/>
      <c r="BJZ110" s="81"/>
      <c r="BKA110" s="81"/>
      <c r="BKB110" s="81"/>
      <c r="BKC110" s="81"/>
      <c r="BKD110" s="81"/>
      <c r="BKE110" s="81"/>
      <c r="BKF110" s="81"/>
      <c r="BKG110" s="81"/>
      <c r="BKH110" s="81"/>
      <c r="BKI110" s="81"/>
      <c r="BKJ110" s="81"/>
      <c r="BKK110" s="81"/>
      <c r="BKL110" s="81"/>
      <c r="BKM110" s="81"/>
      <c r="BKN110" s="81"/>
      <c r="BKO110" s="81"/>
      <c r="BKP110" s="81"/>
      <c r="BKQ110" s="81"/>
      <c r="BKR110" s="81"/>
      <c r="BKS110" s="81"/>
      <c r="BKT110" s="81"/>
      <c r="BKU110" s="81"/>
      <c r="BKV110" s="81"/>
      <c r="BKW110" s="81"/>
      <c r="BKX110" s="81"/>
      <c r="BKY110" s="81"/>
      <c r="BKZ110" s="81"/>
      <c r="BLA110" s="81"/>
      <c r="BLB110" s="81"/>
      <c r="BLC110" s="81"/>
      <c r="BLD110" s="81"/>
      <c r="BLE110" s="81"/>
      <c r="BLF110" s="81"/>
      <c r="BLG110" s="81"/>
      <c r="BLH110" s="81"/>
      <c r="BLI110" s="81"/>
      <c r="BLJ110" s="81"/>
      <c r="BLK110" s="81"/>
      <c r="BLL110" s="81"/>
      <c r="BLM110" s="81"/>
      <c r="BLN110" s="81"/>
      <c r="BLO110" s="81"/>
      <c r="BLP110" s="81"/>
      <c r="BLQ110" s="81"/>
      <c r="BLR110" s="81"/>
      <c r="BLS110" s="81"/>
      <c r="BLT110" s="81"/>
      <c r="BLU110" s="81"/>
      <c r="BLV110" s="81"/>
      <c r="BLW110" s="81"/>
      <c r="BLX110" s="81"/>
      <c r="BLY110" s="81"/>
      <c r="BLZ110" s="81"/>
      <c r="BMA110" s="81"/>
      <c r="BMB110" s="81"/>
      <c r="BMC110" s="81"/>
      <c r="BMD110" s="81"/>
      <c r="BME110" s="81"/>
      <c r="BMF110" s="81"/>
      <c r="BMG110" s="81"/>
      <c r="BMH110" s="81"/>
      <c r="BMI110" s="81"/>
      <c r="BMJ110" s="81"/>
      <c r="BMK110" s="81"/>
      <c r="BML110" s="81"/>
      <c r="BMM110" s="81"/>
      <c r="BMN110" s="81"/>
      <c r="BMO110" s="81"/>
      <c r="BMP110" s="81"/>
      <c r="BMQ110" s="81"/>
      <c r="BMR110" s="81"/>
      <c r="BMS110" s="81"/>
      <c r="BMT110" s="81"/>
      <c r="BMU110" s="81"/>
      <c r="BMV110" s="81"/>
      <c r="BMW110" s="81"/>
      <c r="BMX110" s="81"/>
      <c r="BMY110" s="81"/>
      <c r="BMZ110" s="81"/>
      <c r="BNA110" s="81"/>
      <c r="BNB110" s="81"/>
      <c r="BNC110" s="81"/>
      <c r="BND110" s="81"/>
      <c r="BNE110" s="81"/>
      <c r="BNF110" s="81"/>
      <c r="BNG110" s="81"/>
      <c r="BNH110" s="81"/>
      <c r="BNI110" s="81"/>
      <c r="BNJ110" s="81"/>
      <c r="BNK110" s="81"/>
      <c r="BNL110" s="81"/>
      <c r="BNM110" s="81"/>
      <c r="BNN110" s="81"/>
      <c r="BNO110" s="81"/>
      <c r="BNP110" s="81"/>
      <c r="BNQ110" s="81"/>
      <c r="BNR110" s="81"/>
      <c r="BNS110" s="81"/>
      <c r="BNT110" s="81"/>
      <c r="BNU110" s="81"/>
      <c r="BNV110" s="81"/>
      <c r="BNW110" s="81"/>
      <c r="BNX110" s="81"/>
      <c r="BNY110" s="81"/>
      <c r="BNZ110" s="81"/>
      <c r="BOA110" s="81"/>
      <c r="BOB110" s="81"/>
      <c r="BOC110" s="81"/>
      <c r="BOD110" s="81"/>
      <c r="BOE110" s="81"/>
      <c r="BOF110" s="81"/>
      <c r="BOG110" s="81"/>
      <c r="BOH110" s="81"/>
      <c r="BOI110" s="81"/>
      <c r="BOJ110" s="81"/>
      <c r="BOK110" s="81"/>
      <c r="BOL110" s="81"/>
      <c r="BOM110" s="81"/>
      <c r="BON110" s="81"/>
      <c r="BOO110" s="81"/>
      <c r="BOP110" s="81"/>
      <c r="BOQ110" s="81"/>
      <c r="BOR110" s="81"/>
      <c r="BOS110" s="81"/>
      <c r="BOT110" s="81"/>
      <c r="BOU110" s="81"/>
      <c r="BOV110" s="81"/>
      <c r="BOW110" s="81"/>
      <c r="BOX110" s="81"/>
      <c r="BOY110" s="81"/>
      <c r="BOZ110" s="81"/>
      <c r="BPA110" s="81"/>
      <c r="BPB110" s="81"/>
      <c r="BPC110" s="81"/>
      <c r="BPD110" s="81"/>
      <c r="BPE110" s="81"/>
      <c r="BPF110" s="81"/>
      <c r="BPG110" s="81"/>
      <c r="BPH110" s="81"/>
      <c r="BPI110" s="81"/>
      <c r="BPJ110" s="81"/>
      <c r="BPK110" s="81"/>
      <c r="BPL110" s="81"/>
      <c r="BPM110" s="81"/>
      <c r="BPN110" s="81"/>
      <c r="BPO110" s="81"/>
      <c r="BPP110" s="81"/>
      <c r="BPQ110" s="81"/>
      <c r="BPR110" s="81"/>
      <c r="BPS110" s="81"/>
      <c r="BPT110" s="81"/>
      <c r="BPU110" s="81"/>
      <c r="BPV110" s="81"/>
      <c r="BPW110" s="81"/>
      <c r="BPX110" s="81"/>
      <c r="BPY110" s="81"/>
      <c r="BPZ110" s="81"/>
      <c r="BQA110" s="81"/>
      <c r="BQB110" s="81"/>
      <c r="BQC110" s="81"/>
      <c r="BQD110" s="81"/>
      <c r="BQE110" s="81"/>
      <c r="BQF110" s="81"/>
      <c r="BQG110" s="81"/>
      <c r="BQH110" s="81"/>
      <c r="BQI110" s="81"/>
      <c r="BQJ110" s="81"/>
      <c r="BQK110" s="81"/>
      <c r="BQL110" s="81"/>
      <c r="BQM110" s="81"/>
      <c r="BQN110" s="81"/>
      <c r="BQO110" s="81"/>
      <c r="BQP110" s="81"/>
      <c r="BQQ110" s="81"/>
      <c r="BQR110" s="81"/>
      <c r="BQS110" s="81"/>
      <c r="BQT110" s="81"/>
      <c r="BQU110" s="81"/>
      <c r="BQV110" s="81"/>
      <c r="BQW110" s="81"/>
      <c r="BQX110" s="81"/>
      <c r="BQY110" s="81"/>
      <c r="BQZ110" s="81"/>
      <c r="BRA110" s="81"/>
      <c r="BRB110" s="81"/>
      <c r="BRC110" s="81"/>
      <c r="BRD110" s="81"/>
      <c r="BRE110" s="81"/>
      <c r="BRF110" s="81"/>
      <c r="BRG110" s="81"/>
      <c r="BRH110" s="81"/>
      <c r="BRI110" s="81"/>
      <c r="BRJ110" s="81"/>
      <c r="BRK110" s="81"/>
      <c r="BRL110" s="81"/>
      <c r="BRM110" s="81"/>
      <c r="BRN110" s="81"/>
      <c r="BRO110" s="81"/>
      <c r="BRP110" s="81"/>
      <c r="BRQ110" s="81"/>
      <c r="BRR110" s="81"/>
      <c r="BRS110" s="81"/>
      <c r="BRT110" s="81"/>
      <c r="BRU110" s="81"/>
      <c r="BRV110" s="81"/>
      <c r="BRW110" s="81"/>
      <c r="BRX110" s="81"/>
      <c r="BRY110" s="81"/>
      <c r="BRZ110" s="81"/>
      <c r="BSA110" s="81"/>
      <c r="BSB110" s="81"/>
      <c r="BSC110" s="81"/>
      <c r="BSD110" s="81"/>
      <c r="BSE110" s="81"/>
      <c r="BSF110" s="81"/>
      <c r="BSG110" s="81"/>
      <c r="BSH110" s="81"/>
      <c r="BSI110" s="81"/>
      <c r="BSJ110" s="81"/>
      <c r="BSK110" s="81"/>
      <c r="BSL110" s="81"/>
      <c r="BSM110" s="81"/>
      <c r="BSN110" s="81"/>
      <c r="BSO110" s="81"/>
      <c r="BSP110" s="81"/>
      <c r="BSQ110" s="81"/>
      <c r="BSR110" s="81"/>
      <c r="BSS110" s="81"/>
      <c r="BST110" s="81"/>
      <c r="BSU110" s="81"/>
      <c r="BSV110" s="81"/>
      <c r="BSW110" s="81"/>
      <c r="BSX110" s="81"/>
      <c r="BSY110" s="81"/>
      <c r="BSZ110" s="81"/>
      <c r="BTA110" s="81"/>
      <c r="BTB110" s="81"/>
      <c r="BTC110" s="81"/>
      <c r="BTD110" s="81"/>
      <c r="BTE110" s="81"/>
      <c r="BTF110" s="81"/>
      <c r="BTG110" s="81"/>
      <c r="BTH110" s="81"/>
      <c r="BTI110" s="81"/>
      <c r="BTJ110" s="81"/>
      <c r="BTK110" s="81"/>
      <c r="BTL110" s="81"/>
      <c r="BTM110" s="81"/>
      <c r="BTN110" s="81"/>
      <c r="BTO110" s="81"/>
      <c r="BTP110" s="81"/>
      <c r="BTQ110" s="81"/>
      <c r="BTR110" s="81"/>
      <c r="BTS110" s="81"/>
      <c r="BTT110" s="81"/>
      <c r="BTU110" s="81"/>
      <c r="BTV110" s="81"/>
      <c r="BTW110" s="81"/>
      <c r="BTX110" s="81"/>
      <c r="BTY110" s="81"/>
      <c r="BTZ110" s="81"/>
      <c r="BUA110" s="81"/>
      <c r="BUB110" s="81"/>
      <c r="BUC110" s="81"/>
      <c r="BUD110" s="81"/>
      <c r="BUE110" s="81"/>
      <c r="BUF110" s="81"/>
      <c r="BUG110" s="81"/>
      <c r="BUH110" s="81"/>
      <c r="BUI110" s="81"/>
      <c r="BUJ110" s="81"/>
      <c r="BUK110" s="81"/>
      <c r="BUL110" s="81"/>
      <c r="BUM110" s="81"/>
      <c r="BUN110" s="81"/>
      <c r="BUO110" s="81"/>
      <c r="BUP110" s="81"/>
      <c r="BUQ110" s="81"/>
      <c r="BUR110" s="81"/>
      <c r="BUS110" s="81"/>
      <c r="BUT110" s="81"/>
      <c r="BUU110" s="81"/>
      <c r="BUV110" s="81"/>
      <c r="BUW110" s="81"/>
      <c r="BUX110" s="81"/>
      <c r="BUY110" s="81"/>
      <c r="BUZ110" s="81"/>
      <c r="BVA110" s="81"/>
      <c r="BVB110" s="81"/>
      <c r="BVC110" s="81"/>
      <c r="BVD110" s="81"/>
      <c r="BVE110" s="81"/>
      <c r="BVF110" s="81"/>
      <c r="BVG110" s="81"/>
      <c r="BVH110" s="81"/>
      <c r="BVI110" s="81"/>
      <c r="BVJ110" s="81"/>
      <c r="BVK110" s="81"/>
      <c r="BVL110" s="81"/>
      <c r="BVM110" s="81"/>
      <c r="BVN110" s="81"/>
      <c r="BVO110" s="81"/>
      <c r="BVP110" s="81"/>
      <c r="BVQ110" s="81"/>
      <c r="BVR110" s="81"/>
      <c r="BVS110" s="81"/>
      <c r="BVT110" s="81"/>
      <c r="BVU110" s="81"/>
      <c r="BVV110" s="81"/>
      <c r="BVW110" s="81"/>
      <c r="BVX110" s="81"/>
      <c r="BVY110" s="81"/>
      <c r="BVZ110" s="81"/>
      <c r="BWA110" s="81"/>
      <c r="BWB110" s="81"/>
      <c r="BWC110" s="81"/>
      <c r="BWD110" s="81"/>
      <c r="BWE110" s="81"/>
      <c r="BWF110" s="81"/>
      <c r="BWG110" s="81"/>
      <c r="BWH110" s="81"/>
      <c r="BWI110" s="81"/>
      <c r="BWJ110" s="81"/>
      <c r="BWK110" s="81"/>
      <c r="BWL110" s="81"/>
      <c r="BWM110" s="81"/>
      <c r="BWN110" s="81"/>
      <c r="BWO110" s="81"/>
      <c r="BWP110" s="81"/>
      <c r="BWQ110" s="81"/>
      <c r="BWR110" s="81"/>
      <c r="BWS110" s="81"/>
      <c r="BWT110" s="81"/>
      <c r="BWU110" s="81"/>
      <c r="BWV110" s="81"/>
      <c r="BWW110" s="81"/>
      <c r="BWX110" s="81"/>
      <c r="BWY110" s="81"/>
      <c r="BWZ110" s="81"/>
      <c r="BXA110" s="81"/>
      <c r="BXB110" s="81"/>
      <c r="BXC110" s="81"/>
      <c r="BXD110" s="81"/>
      <c r="BXE110" s="81"/>
      <c r="BXF110" s="81"/>
      <c r="BXG110" s="81"/>
      <c r="BXH110" s="81"/>
      <c r="BXI110" s="81"/>
      <c r="BXJ110" s="81"/>
      <c r="BXK110" s="81"/>
      <c r="BXL110" s="81"/>
      <c r="BXM110" s="81"/>
      <c r="BXN110" s="81"/>
      <c r="BXO110" s="81"/>
      <c r="BXP110" s="81"/>
      <c r="BXQ110" s="81"/>
      <c r="BXR110" s="81"/>
      <c r="BXS110" s="81"/>
      <c r="BXT110" s="81"/>
      <c r="BXU110" s="81"/>
      <c r="BXV110" s="81"/>
      <c r="BXW110" s="81"/>
      <c r="BXX110" s="81"/>
      <c r="BXY110" s="81"/>
      <c r="BXZ110" s="81"/>
      <c r="BYA110" s="81"/>
      <c r="BYB110" s="81"/>
      <c r="BYC110" s="81"/>
      <c r="BYD110" s="81"/>
      <c r="BYE110" s="81"/>
      <c r="BYF110" s="81"/>
      <c r="BYG110" s="81"/>
      <c r="BYH110" s="81"/>
      <c r="BYI110" s="81"/>
      <c r="BYJ110" s="81"/>
      <c r="BYK110" s="81"/>
      <c r="BYL110" s="81"/>
      <c r="BYM110" s="81"/>
      <c r="BYN110" s="81"/>
      <c r="BYO110" s="81"/>
      <c r="BYP110" s="81"/>
      <c r="BYQ110" s="81"/>
      <c r="BYR110" s="81"/>
      <c r="BYS110" s="81"/>
      <c r="BYT110" s="81"/>
      <c r="BYU110" s="81"/>
      <c r="BYV110" s="81"/>
      <c r="BYW110" s="81"/>
      <c r="BYX110" s="81"/>
      <c r="BYY110" s="81"/>
      <c r="BYZ110" s="81"/>
      <c r="BZA110" s="81"/>
      <c r="BZB110" s="81"/>
      <c r="BZC110" s="81"/>
      <c r="BZD110" s="81"/>
      <c r="BZE110" s="81"/>
      <c r="BZF110" s="81"/>
      <c r="BZG110" s="81"/>
      <c r="BZH110" s="81"/>
      <c r="BZI110" s="81"/>
      <c r="BZJ110" s="81"/>
      <c r="BZK110" s="81"/>
      <c r="BZL110" s="81"/>
      <c r="BZM110" s="81"/>
      <c r="BZN110" s="81"/>
      <c r="BZO110" s="81"/>
      <c r="BZP110" s="81"/>
      <c r="BZQ110" s="81"/>
      <c r="BZR110" s="81"/>
      <c r="BZS110" s="81"/>
      <c r="BZT110" s="81"/>
      <c r="BZU110" s="81"/>
      <c r="BZV110" s="81"/>
      <c r="BZW110" s="81"/>
      <c r="BZX110" s="81"/>
      <c r="BZY110" s="81"/>
      <c r="BZZ110" s="81"/>
      <c r="CAA110" s="81"/>
      <c r="CAB110" s="81"/>
      <c r="CAC110" s="81"/>
      <c r="CAD110" s="81"/>
      <c r="CAE110" s="81"/>
      <c r="CAF110" s="81"/>
      <c r="CAG110" s="81"/>
      <c r="CAH110" s="81"/>
      <c r="CAI110" s="81"/>
      <c r="CAJ110" s="81"/>
      <c r="CAK110" s="81"/>
      <c r="CAL110" s="81"/>
      <c r="CAM110" s="81"/>
      <c r="CAN110" s="81"/>
      <c r="CAO110" s="81"/>
      <c r="CAP110" s="81"/>
      <c r="CAQ110" s="81"/>
      <c r="CAR110" s="81"/>
      <c r="CAS110" s="81"/>
      <c r="CAT110" s="81"/>
      <c r="CAU110" s="81"/>
      <c r="CAV110" s="81"/>
      <c r="CAW110" s="81"/>
      <c r="CAX110" s="81"/>
      <c r="CAY110" s="81"/>
      <c r="CAZ110" s="81"/>
      <c r="CBA110" s="81"/>
      <c r="CBB110" s="81"/>
      <c r="CBC110" s="81"/>
      <c r="CBD110" s="81"/>
      <c r="CBE110" s="81"/>
      <c r="CBF110" s="81"/>
      <c r="CBG110" s="81"/>
      <c r="CBH110" s="81"/>
      <c r="CBI110" s="81"/>
      <c r="CBJ110" s="81"/>
      <c r="CBK110" s="81"/>
      <c r="CBL110" s="81"/>
      <c r="CBM110" s="81"/>
      <c r="CBN110" s="81"/>
      <c r="CBO110" s="81"/>
      <c r="CBP110" s="81"/>
      <c r="CBQ110" s="81"/>
      <c r="CBR110" s="81"/>
      <c r="CBS110" s="81"/>
      <c r="CBT110" s="81"/>
      <c r="CBU110" s="81"/>
      <c r="CBV110" s="81"/>
      <c r="CBW110" s="81"/>
      <c r="CBX110" s="81"/>
      <c r="CBY110" s="81"/>
      <c r="CBZ110" s="81"/>
      <c r="CCA110" s="81"/>
      <c r="CCB110" s="81"/>
      <c r="CCC110" s="81"/>
      <c r="CCD110" s="81"/>
      <c r="CCE110" s="81"/>
      <c r="CCF110" s="81"/>
      <c r="CCG110" s="81"/>
      <c r="CCH110" s="81"/>
      <c r="CCI110" s="81"/>
      <c r="CCJ110" s="81"/>
      <c r="CCK110" s="81"/>
      <c r="CCL110" s="81"/>
      <c r="CCM110" s="81"/>
      <c r="CCN110" s="81"/>
      <c r="CCO110" s="81"/>
      <c r="CCP110" s="81"/>
      <c r="CCQ110" s="81"/>
      <c r="CCR110" s="81"/>
      <c r="CCS110" s="81"/>
      <c r="CCT110" s="81"/>
      <c r="CCU110" s="81"/>
      <c r="CCV110" s="81"/>
      <c r="CCW110" s="81"/>
      <c r="CCX110" s="81"/>
      <c r="CCY110" s="81"/>
      <c r="CCZ110" s="81"/>
      <c r="CDA110" s="81"/>
      <c r="CDB110" s="81"/>
      <c r="CDC110" s="81"/>
      <c r="CDD110" s="81"/>
      <c r="CDE110" s="81"/>
      <c r="CDF110" s="81"/>
      <c r="CDG110" s="81"/>
      <c r="CDH110" s="81"/>
      <c r="CDI110" s="81"/>
      <c r="CDJ110" s="81"/>
      <c r="CDK110" s="81"/>
      <c r="CDL110" s="81"/>
      <c r="CDM110" s="81"/>
      <c r="CDN110" s="81"/>
      <c r="CDO110" s="81"/>
      <c r="CDP110" s="81"/>
      <c r="CDQ110" s="81"/>
      <c r="CDR110" s="81"/>
      <c r="CDS110" s="81"/>
      <c r="CDT110" s="81"/>
      <c r="CDU110" s="81"/>
      <c r="CDV110" s="81"/>
      <c r="CDW110" s="81"/>
      <c r="CDX110" s="81"/>
      <c r="CDY110" s="81"/>
      <c r="CDZ110" s="81"/>
      <c r="CEA110" s="81"/>
      <c r="CEB110" s="81"/>
      <c r="CEC110" s="81"/>
      <c r="CED110" s="81"/>
      <c r="CEE110" s="81"/>
      <c r="CEF110" s="81"/>
      <c r="CEG110" s="81"/>
      <c r="CEH110" s="81"/>
      <c r="CEI110" s="81"/>
      <c r="CEJ110" s="81"/>
      <c r="CEK110" s="81"/>
      <c r="CEL110" s="81"/>
      <c r="CEM110" s="81"/>
      <c r="CEN110" s="81"/>
      <c r="CEO110" s="81"/>
      <c r="CEP110" s="81"/>
      <c r="CEQ110" s="81"/>
      <c r="CER110" s="81"/>
      <c r="CES110" s="81"/>
      <c r="CET110" s="81"/>
      <c r="CEU110" s="81"/>
      <c r="CEV110" s="81"/>
      <c r="CEW110" s="81"/>
      <c r="CEX110" s="81"/>
      <c r="CEY110" s="81"/>
      <c r="CEZ110" s="81"/>
      <c r="CFA110" s="81"/>
      <c r="CFB110" s="81"/>
      <c r="CFC110" s="81"/>
      <c r="CFD110" s="81"/>
      <c r="CFE110" s="81"/>
      <c r="CFF110" s="81"/>
      <c r="CFG110" s="81"/>
      <c r="CFH110" s="81"/>
      <c r="CFI110" s="81"/>
      <c r="CFJ110" s="81"/>
      <c r="CFK110" s="81"/>
      <c r="CFL110" s="81"/>
      <c r="CFM110" s="81"/>
      <c r="CFN110" s="81"/>
      <c r="CFO110" s="81"/>
      <c r="CFP110" s="81"/>
      <c r="CFQ110" s="81"/>
      <c r="CFR110" s="81"/>
      <c r="CFS110" s="81"/>
      <c r="CFT110" s="81"/>
      <c r="CFU110" s="81"/>
      <c r="CFV110" s="81"/>
      <c r="CFW110" s="81"/>
      <c r="CFX110" s="81"/>
      <c r="CFY110" s="81"/>
      <c r="CFZ110" s="81"/>
      <c r="CGA110" s="81"/>
      <c r="CGB110" s="81"/>
      <c r="CGC110" s="81"/>
      <c r="CGD110" s="81"/>
      <c r="CGE110" s="81"/>
      <c r="CGF110" s="81"/>
      <c r="CGG110" s="81"/>
      <c r="CGH110" s="81"/>
      <c r="CGI110" s="81"/>
      <c r="CGJ110" s="81"/>
      <c r="CGK110" s="81"/>
      <c r="CGL110" s="81"/>
      <c r="CGM110" s="81"/>
      <c r="CGN110" s="81"/>
      <c r="CGO110" s="81"/>
      <c r="CGP110" s="81"/>
      <c r="CGQ110" s="81"/>
      <c r="CGR110" s="81"/>
      <c r="CGS110" s="81"/>
      <c r="CGT110" s="81"/>
      <c r="CGU110" s="81"/>
      <c r="CGV110" s="81"/>
      <c r="CGW110" s="81"/>
      <c r="CGX110" s="81"/>
      <c r="CGY110" s="81"/>
      <c r="CGZ110" s="81"/>
      <c r="CHA110" s="81"/>
      <c r="CHB110" s="81"/>
      <c r="CHC110" s="81"/>
      <c r="CHD110" s="81"/>
      <c r="CHE110" s="81"/>
      <c r="CHF110" s="81"/>
      <c r="CHG110" s="81"/>
      <c r="CHH110" s="81"/>
      <c r="CHI110" s="81"/>
      <c r="CHJ110" s="81"/>
      <c r="CHK110" s="81"/>
      <c r="CHL110" s="81"/>
      <c r="CHM110" s="81"/>
      <c r="CHN110" s="81"/>
      <c r="CHO110" s="81"/>
      <c r="CHP110" s="81"/>
      <c r="CHQ110" s="81"/>
      <c r="CHR110" s="81"/>
      <c r="CHS110" s="81"/>
      <c r="CHT110" s="81"/>
      <c r="CHU110" s="81"/>
      <c r="CHV110" s="81"/>
      <c r="CHW110" s="81"/>
      <c r="CHX110" s="81"/>
      <c r="CHY110" s="81"/>
      <c r="CHZ110" s="81"/>
      <c r="CIA110" s="81"/>
      <c r="CIB110" s="81"/>
      <c r="CIC110" s="81"/>
      <c r="CID110" s="81"/>
      <c r="CIE110" s="81"/>
      <c r="CIF110" s="81"/>
      <c r="CIG110" s="81"/>
      <c r="CIH110" s="81"/>
      <c r="CII110" s="81"/>
      <c r="CIJ110" s="81"/>
      <c r="CIK110" s="81"/>
      <c r="CIL110" s="81"/>
      <c r="CIM110" s="81"/>
      <c r="CIN110" s="81"/>
      <c r="CIO110" s="81"/>
      <c r="CIP110" s="81"/>
      <c r="CIQ110" s="81"/>
      <c r="CIR110" s="81"/>
      <c r="CIS110" s="81"/>
      <c r="CIT110" s="81"/>
      <c r="CIU110" s="81"/>
      <c r="CIV110" s="81"/>
      <c r="CIW110" s="81"/>
      <c r="CIX110" s="81"/>
      <c r="CIY110" s="81"/>
      <c r="CIZ110" s="81"/>
      <c r="CJA110" s="81"/>
      <c r="CJB110" s="81"/>
      <c r="CJC110" s="81"/>
      <c r="CJD110" s="81"/>
      <c r="CJE110" s="81"/>
      <c r="CJF110" s="81"/>
      <c r="CJG110" s="81"/>
      <c r="CJH110" s="81"/>
      <c r="CJI110" s="81"/>
      <c r="CJJ110" s="81"/>
      <c r="CJK110" s="81"/>
      <c r="CJL110" s="81"/>
      <c r="CJM110" s="81"/>
      <c r="CJN110" s="81"/>
      <c r="CJO110" s="81"/>
      <c r="CJP110" s="81"/>
      <c r="CJQ110" s="81"/>
      <c r="CJR110" s="81"/>
      <c r="CJS110" s="81"/>
      <c r="CJT110" s="81"/>
      <c r="CJU110" s="81"/>
      <c r="CJV110" s="81"/>
      <c r="CJW110" s="81"/>
      <c r="CJX110" s="81"/>
      <c r="CJY110" s="81"/>
      <c r="CJZ110" s="81"/>
      <c r="CKA110" s="81"/>
      <c r="CKB110" s="81"/>
      <c r="CKC110" s="81"/>
      <c r="CKD110" s="81"/>
      <c r="CKE110" s="81"/>
      <c r="CKF110" s="81"/>
      <c r="CKG110" s="81"/>
      <c r="CKH110" s="81"/>
      <c r="CKI110" s="81"/>
      <c r="CKJ110" s="81"/>
      <c r="CKK110" s="81"/>
      <c r="CKL110" s="81"/>
      <c r="CKM110" s="81"/>
      <c r="CKN110" s="81"/>
      <c r="CKO110" s="81"/>
      <c r="CKP110" s="81"/>
      <c r="CKQ110" s="81"/>
      <c r="CKR110" s="81"/>
      <c r="CKS110" s="81"/>
      <c r="CKT110" s="81"/>
      <c r="CKU110" s="81"/>
      <c r="CKV110" s="81"/>
      <c r="CKW110" s="81"/>
      <c r="CKX110" s="81"/>
      <c r="CKY110" s="81"/>
      <c r="CKZ110" s="81"/>
      <c r="CLA110" s="81"/>
      <c r="CLB110" s="81"/>
      <c r="CLC110" s="81"/>
      <c r="CLD110" s="81"/>
      <c r="CLE110" s="81"/>
      <c r="CLF110" s="81"/>
      <c r="CLG110" s="81"/>
      <c r="CLH110" s="81"/>
      <c r="CLI110" s="81"/>
      <c r="CLJ110" s="81"/>
      <c r="CLK110" s="81"/>
      <c r="CLL110" s="81"/>
      <c r="CLM110" s="81"/>
      <c r="CLN110" s="81"/>
      <c r="CLO110" s="81"/>
      <c r="CLP110" s="81"/>
      <c r="CLQ110" s="81"/>
      <c r="CLR110" s="81"/>
      <c r="CLS110" s="81"/>
      <c r="CLT110" s="81"/>
      <c r="CLU110" s="81"/>
      <c r="CLV110" s="81"/>
      <c r="CLW110" s="81"/>
      <c r="CLX110" s="81"/>
      <c r="CLY110" s="81"/>
      <c r="CLZ110" s="81"/>
      <c r="CMA110" s="81"/>
      <c r="CMB110" s="81"/>
      <c r="CMC110" s="81"/>
      <c r="CMD110" s="81"/>
      <c r="CME110" s="81"/>
      <c r="CMF110" s="81"/>
      <c r="CMG110" s="81"/>
      <c r="CMH110" s="81"/>
      <c r="CMI110" s="81"/>
      <c r="CMJ110" s="81"/>
      <c r="CMK110" s="81"/>
      <c r="CML110" s="81"/>
      <c r="CMM110" s="81"/>
      <c r="CMN110" s="81"/>
      <c r="CMO110" s="81"/>
      <c r="CMP110" s="81"/>
      <c r="CMQ110" s="81"/>
      <c r="CMR110" s="81"/>
      <c r="CMS110" s="81"/>
      <c r="CMT110" s="81"/>
      <c r="CMU110" s="81"/>
      <c r="CMV110" s="81"/>
      <c r="CMW110" s="81"/>
      <c r="CMX110" s="81"/>
      <c r="CMY110" s="81"/>
      <c r="CMZ110" s="81"/>
      <c r="CNA110" s="81"/>
      <c r="CNB110" s="81"/>
      <c r="CNC110" s="81"/>
      <c r="CND110" s="81"/>
      <c r="CNE110" s="81"/>
      <c r="CNF110" s="81"/>
      <c r="CNG110" s="81"/>
      <c r="CNH110" s="81"/>
      <c r="CNI110" s="81"/>
      <c r="CNJ110" s="81"/>
      <c r="CNK110" s="81"/>
      <c r="CNL110" s="81"/>
      <c r="CNM110" s="81"/>
      <c r="CNN110" s="81"/>
      <c r="CNO110" s="81"/>
      <c r="CNP110" s="81"/>
      <c r="CNQ110" s="81"/>
      <c r="CNR110" s="81"/>
      <c r="CNS110" s="81"/>
      <c r="CNT110" s="81"/>
      <c r="CNU110" s="81"/>
      <c r="CNV110" s="81"/>
      <c r="CNW110" s="81"/>
      <c r="CNX110" s="81"/>
      <c r="CNY110" s="81"/>
      <c r="CNZ110" s="81"/>
      <c r="COA110" s="81"/>
      <c r="COB110" s="81"/>
      <c r="COC110" s="81"/>
      <c r="COD110" s="81"/>
      <c r="COE110" s="81"/>
      <c r="COF110" s="81"/>
      <c r="COG110" s="81"/>
      <c r="COH110" s="81"/>
      <c r="COI110" s="81"/>
      <c r="COJ110" s="81"/>
      <c r="COK110" s="81"/>
      <c r="COL110" s="81"/>
      <c r="COM110" s="81"/>
      <c r="CON110" s="81"/>
      <c r="COO110" s="81"/>
      <c r="COP110" s="81"/>
      <c r="COQ110" s="81"/>
      <c r="COR110" s="81"/>
      <c r="COS110" s="81"/>
      <c r="COT110" s="81"/>
      <c r="COU110" s="81"/>
      <c r="COV110" s="81"/>
      <c r="COW110" s="81"/>
      <c r="COX110" s="81"/>
      <c r="COY110" s="81"/>
      <c r="COZ110" s="81"/>
      <c r="CPA110" s="81"/>
      <c r="CPB110" s="81"/>
      <c r="CPC110" s="81"/>
      <c r="CPD110" s="81"/>
      <c r="CPE110" s="81"/>
      <c r="CPF110" s="81"/>
      <c r="CPG110" s="81"/>
      <c r="CPH110" s="81"/>
      <c r="CPI110" s="81"/>
      <c r="CPJ110" s="81"/>
      <c r="CPK110" s="81"/>
      <c r="CPL110" s="81"/>
      <c r="CPM110" s="81"/>
      <c r="CPN110" s="81"/>
      <c r="CPO110" s="81"/>
      <c r="CPP110" s="81"/>
      <c r="CPQ110" s="81"/>
      <c r="CPR110" s="81"/>
      <c r="CPS110" s="81"/>
      <c r="CPT110" s="81"/>
      <c r="CPU110" s="81"/>
      <c r="CPV110" s="81"/>
      <c r="CPW110" s="81"/>
      <c r="CPX110" s="81"/>
      <c r="CPY110" s="81"/>
      <c r="CPZ110" s="81"/>
      <c r="CQA110" s="81"/>
      <c r="CQB110" s="81"/>
      <c r="CQC110" s="81"/>
      <c r="CQD110" s="81"/>
      <c r="CQE110" s="81"/>
      <c r="CQF110" s="81"/>
      <c r="CQG110" s="81"/>
      <c r="CQH110" s="81"/>
      <c r="CQI110" s="81"/>
      <c r="CQJ110" s="81"/>
      <c r="CQK110" s="81"/>
      <c r="CQL110" s="81"/>
      <c r="CQM110" s="81"/>
      <c r="CQN110" s="81"/>
      <c r="CQO110" s="81"/>
      <c r="CQP110" s="81"/>
      <c r="CQQ110" s="81"/>
      <c r="CQR110" s="81"/>
      <c r="CQS110" s="81"/>
      <c r="CQT110" s="81"/>
      <c r="CQU110" s="81"/>
      <c r="CQV110" s="81"/>
      <c r="CQW110" s="81"/>
      <c r="CQX110" s="81"/>
      <c r="CQY110" s="81"/>
      <c r="CQZ110" s="81"/>
      <c r="CRA110" s="81"/>
      <c r="CRB110" s="81"/>
      <c r="CRC110" s="81"/>
      <c r="CRD110" s="81"/>
      <c r="CRE110" s="81"/>
      <c r="CRF110" s="81"/>
      <c r="CRG110" s="81"/>
      <c r="CRH110" s="81"/>
      <c r="CRI110" s="81"/>
      <c r="CRJ110" s="81"/>
      <c r="CRK110" s="81"/>
      <c r="CRL110" s="81"/>
      <c r="CRM110" s="81"/>
      <c r="CRN110" s="81"/>
      <c r="CRO110" s="81"/>
      <c r="CRP110" s="81"/>
      <c r="CRQ110" s="81"/>
      <c r="CRR110" s="81"/>
      <c r="CRS110" s="81"/>
      <c r="CRT110" s="81"/>
      <c r="CRU110" s="81"/>
      <c r="CRV110" s="81"/>
      <c r="CRW110" s="81"/>
      <c r="CRX110" s="81"/>
      <c r="CRY110" s="81"/>
      <c r="CRZ110" s="81"/>
      <c r="CSA110" s="81"/>
      <c r="CSB110" s="81"/>
      <c r="CSC110" s="81"/>
      <c r="CSD110" s="81"/>
      <c r="CSE110" s="81"/>
      <c r="CSF110" s="81"/>
      <c r="CSG110" s="81"/>
      <c r="CSH110" s="81"/>
      <c r="CSI110" s="81"/>
      <c r="CSJ110" s="81"/>
      <c r="CSK110" s="81"/>
      <c r="CSL110" s="81"/>
      <c r="CSM110" s="81"/>
      <c r="CSN110" s="81"/>
      <c r="CSO110" s="81"/>
      <c r="CSP110" s="81"/>
      <c r="CSQ110" s="81"/>
      <c r="CSR110" s="81"/>
      <c r="CSS110" s="81"/>
      <c r="CST110" s="81"/>
      <c r="CSU110" s="81"/>
      <c r="CSV110" s="81"/>
      <c r="CSW110" s="81"/>
      <c r="CSX110" s="81"/>
      <c r="CSY110" s="81"/>
      <c r="CSZ110" s="81"/>
      <c r="CTA110" s="81"/>
      <c r="CTB110" s="81"/>
      <c r="CTC110" s="81"/>
      <c r="CTD110" s="81"/>
      <c r="CTE110" s="81"/>
      <c r="CTF110" s="81"/>
      <c r="CTG110" s="81"/>
      <c r="CTH110" s="81"/>
      <c r="CTI110" s="81"/>
      <c r="CTJ110" s="81"/>
      <c r="CTK110" s="81"/>
      <c r="CTL110" s="81"/>
      <c r="CTM110" s="81"/>
      <c r="CTN110" s="81"/>
      <c r="CTO110" s="81"/>
      <c r="CTP110" s="81"/>
      <c r="CTQ110" s="81"/>
      <c r="CTR110" s="81"/>
      <c r="CTS110" s="81"/>
      <c r="CTT110" s="81"/>
      <c r="CTU110" s="81"/>
      <c r="CTV110" s="81"/>
      <c r="CTW110" s="81"/>
      <c r="CTX110" s="81"/>
      <c r="CTY110" s="81"/>
      <c r="CTZ110" s="81"/>
      <c r="CUA110" s="81"/>
      <c r="CUB110" s="81"/>
      <c r="CUC110" s="81"/>
      <c r="CUD110" s="81"/>
      <c r="CUE110" s="81"/>
      <c r="CUF110" s="81"/>
      <c r="CUG110" s="81"/>
      <c r="CUH110" s="81"/>
      <c r="CUI110" s="81"/>
      <c r="CUJ110" s="81"/>
      <c r="CUK110" s="81"/>
      <c r="CUL110" s="81"/>
      <c r="CUM110" s="81"/>
      <c r="CUN110" s="81"/>
      <c r="CUO110" s="81"/>
      <c r="CUP110" s="81"/>
      <c r="CUQ110" s="81"/>
      <c r="CUR110" s="81"/>
      <c r="CUS110" s="81"/>
      <c r="CUT110" s="81"/>
      <c r="CUU110" s="81"/>
      <c r="CUV110" s="81"/>
      <c r="CUW110" s="81"/>
      <c r="CUX110" s="81"/>
      <c r="CUY110" s="81"/>
      <c r="CUZ110" s="81"/>
      <c r="CVA110" s="81"/>
      <c r="CVB110" s="81"/>
      <c r="CVC110" s="81"/>
      <c r="CVD110" s="81"/>
      <c r="CVE110" s="81"/>
      <c r="CVF110" s="81"/>
      <c r="CVG110" s="81"/>
      <c r="CVH110" s="81"/>
      <c r="CVI110" s="81"/>
      <c r="CVJ110" s="81"/>
      <c r="CVK110" s="81"/>
      <c r="CVL110" s="81"/>
      <c r="CVM110" s="81"/>
      <c r="CVN110" s="81"/>
      <c r="CVO110" s="81"/>
      <c r="CVP110" s="81"/>
      <c r="CVQ110" s="81"/>
      <c r="CVR110" s="81"/>
      <c r="CVS110" s="81"/>
      <c r="CVT110" s="81"/>
      <c r="CVU110" s="81"/>
      <c r="CVV110" s="81"/>
      <c r="CVW110" s="81"/>
      <c r="CVX110" s="81"/>
      <c r="CVY110" s="81"/>
      <c r="CVZ110" s="81"/>
      <c r="CWA110" s="81"/>
      <c r="CWB110" s="81"/>
      <c r="CWC110" s="81"/>
      <c r="CWD110" s="81"/>
      <c r="CWE110" s="81"/>
      <c r="CWF110" s="81"/>
      <c r="CWG110" s="81"/>
      <c r="CWH110" s="81"/>
      <c r="CWI110" s="81"/>
      <c r="CWJ110" s="81"/>
      <c r="CWK110" s="81"/>
      <c r="CWL110" s="81"/>
      <c r="CWM110" s="81"/>
      <c r="CWN110" s="81"/>
      <c r="CWO110" s="81"/>
      <c r="CWP110" s="81"/>
      <c r="CWQ110" s="81"/>
      <c r="CWR110" s="81"/>
      <c r="CWS110" s="81"/>
      <c r="CWT110" s="81"/>
      <c r="CWU110" s="81"/>
      <c r="CWV110" s="81"/>
      <c r="CWW110" s="81"/>
      <c r="CWX110" s="81"/>
      <c r="CWY110" s="81"/>
      <c r="CWZ110" s="81"/>
      <c r="CXA110" s="81"/>
      <c r="CXB110" s="81"/>
      <c r="CXC110" s="81"/>
      <c r="CXD110" s="81"/>
      <c r="CXE110" s="81"/>
      <c r="CXF110" s="81"/>
      <c r="CXG110" s="81"/>
      <c r="CXH110" s="81"/>
      <c r="CXI110" s="81"/>
      <c r="CXJ110" s="81"/>
      <c r="CXK110" s="81"/>
      <c r="CXL110" s="81"/>
      <c r="CXM110" s="81"/>
      <c r="CXN110" s="81"/>
      <c r="CXO110" s="81"/>
      <c r="CXP110" s="81"/>
      <c r="CXQ110" s="81"/>
      <c r="CXR110" s="81"/>
      <c r="CXS110" s="81"/>
      <c r="CXT110" s="81"/>
      <c r="CXU110" s="81"/>
      <c r="CXV110" s="81"/>
      <c r="CXW110" s="81"/>
      <c r="CXX110" s="81"/>
      <c r="CXY110" s="81"/>
      <c r="CXZ110" s="81"/>
      <c r="CYA110" s="81"/>
      <c r="CYB110" s="81"/>
      <c r="CYC110" s="81"/>
      <c r="CYD110" s="81"/>
      <c r="CYE110" s="81"/>
      <c r="CYF110" s="81"/>
      <c r="CYG110" s="81"/>
      <c r="CYH110" s="81"/>
      <c r="CYI110" s="81"/>
      <c r="CYJ110" s="81"/>
      <c r="CYK110" s="81"/>
      <c r="CYL110" s="81"/>
      <c r="CYM110" s="81"/>
      <c r="CYN110" s="81"/>
      <c r="CYO110" s="81"/>
      <c r="CYP110" s="81"/>
      <c r="CYQ110" s="81"/>
      <c r="CYR110" s="81"/>
      <c r="CYS110" s="81"/>
      <c r="CYT110" s="81"/>
      <c r="CYU110" s="81"/>
      <c r="CYV110" s="81"/>
      <c r="CYW110" s="81"/>
      <c r="CYX110" s="81"/>
      <c r="CYY110" s="81"/>
      <c r="CYZ110" s="81"/>
      <c r="CZA110" s="81"/>
      <c r="CZB110" s="81"/>
      <c r="CZC110" s="81"/>
      <c r="CZD110" s="81"/>
      <c r="CZE110" s="81"/>
      <c r="CZF110" s="81"/>
      <c r="CZG110" s="81"/>
      <c r="CZH110" s="81"/>
      <c r="CZI110" s="81"/>
      <c r="CZJ110" s="81"/>
      <c r="CZK110" s="81"/>
      <c r="CZL110" s="81"/>
      <c r="CZM110" s="81"/>
      <c r="CZN110" s="81"/>
      <c r="CZO110" s="81"/>
      <c r="CZP110" s="81"/>
      <c r="CZQ110" s="81"/>
      <c r="CZR110" s="81"/>
      <c r="CZS110" s="81"/>
      <c r="CZT110" s="81"/>
      <c r="CZU110" s="81"/>
      <c r="CZV110" s="81"/>
      <c r="CZW110" s="81"/>
      <c r="CZX110" s="81"/>
      <c r="CZY110" s="81"/>
      <c r="CZZ110" s="81"/>
      <c r="DAA110" s="81"/>
      <c r="DAB110" s="81"/>
      <c r="DAC110" s="81"/>
      <c r="DAD110" s="81"/>
      <c r="DAE110" s="81"/>
      <c r="DAF110" s="81"/>
      <c r="DAG110" s="81"/>
      <c r="DAH110" s="81"/>
      <c r="DAI110" s="81"/>
      <c r="DAJ110" s="81"/>
      <c r="DAK110" s="81"/>
      <c r="DAL110" s="81"/>
      <c r="DAM110" s="81"/>
      <c r="DAN110" s="81"/>
      <c r="DAO110" s="81"/>
      <c r="DAP110" s="81"/>
      <c r="DAQ110" s="81"/>
      <c r="DAR110" s="81"/>
      <c r="DAS110" s="81"/>
      <c r="DAT110" s="81"/>
      <c r="DAU110" s="81"/>
      <c r="DAV110" s="81"/>
      <c r="DAW110" s="81"/>
      <c r="DAX110" s="81"/>
      <c r="DAY110" s="81"/>
      <c r="DAZ110" s="81"/>
      <c r="DBA110" s="81"/>
      <c r="DBB110" s="81"/>
      <c r="DBC110" s="81"/>
      <c r="DBD110" s="81"/>
      <c r="DBE110" s="81"/>
      <c r="DBF110" s="81"/>
      <c r="DBG110" s="81"/>
      <c r="DBH110" s="81"/>
      <c r="DBI110" s="81"/>
      <c r="DBJ110" s="81"/>
      <c r="DBK110" s="81"/>
      <c r="DBL110" s="81"/>
      <c r="DBM110" s="81"/>
      <c r="DBN110" s="81"/>
      <c r="DBO110" s="81"/>
      <c r="DBP110" s="81"/>
      <c r="DBQ110" s="81"/>
      <c r="DBR110" s="81"/>
      <c r="DBS110" s="81"/>
      <c r="DBT110" s="81"/>
      <c r="DBU110" s="81"/>
      <c r="DBV110" s="81"/>
      <c r="DBW110" s="81"/>
      <c r="DBX110" s="81"/>
      <c r="DBY110" s="81"/>
      <c r="DBZ110" s="81"/>
      <c r="DCA110" s="81"/>
      <c r="DCB110" s="81"/>
      <c r="DCC110" s="81"/>
      <c r="DCD110" s="81"/>
      <c r="DCE110" s="81"/>
      <c r="DCF110" s="81"/>
      <c r="DCG110" s="81"/>
      <c r="DCH110" s="81"/>
      <c r="DCI110" s="81"/>
      <c r="DCJ110" s="81"/>
      <c r="DCK110" s="81"/>
      <c r="DCL110" s="81"/>
      <c r="DCM110" s="81"/>
      <c r="DCN110" s="81"/>
      <c r="DCO110" s="81"/>
      <c r="DCP110" s="81"/>
      <c r="DCQ110" s="81"/>
      <c r="DCR110" s="81"/>
      <c r="DCS110" s="81"/>
      <c r="DCT110" s="81"/>
      <c r="DCU110" s="81"/>
      <c r="DCV110" s="81"/>
      <c r="DCW110" s="81"/>
      <c r="DCX110" s="81"/>
      <c r="DCY110" s="81"/>
      <c r="DCZ110" s="81"/>
      <c r="DDA110" s="81"/>
      <c r="DDB110" s="81"/>
      <c r="DDC110" s="81"/>
      <c r="DDD110" s="81"/>
      <c r="DDE110" s="81"/>
      <c r="DDF110" s="81"/>
      <c r="DDG110" s="81"/>
      <c r="DDH110" s="81"/>
      <c r="DDI110" s="81"/>
      <c r="DDJ110" s="81"/>
      <c r="DDK110" s="81"/>
      <c r="DDL110" s="81"/>
      <c r="DDM110" s="81"/>
      <c r="DDN110" s="81"/>
      <c r="DDO110" s="81"/>
      <c r="DDP110" s="81"/>
      <c r="DDQ110" s="81"/>
      <c r="DDR110" s="81"/>
      <c r="DDS110" s="81"/>
      <c r="DDT110" s="81"/>
      <c r="DDU110" s="81"/>
      <c r="DDV110" s="81"/>
      <c r="DDW110" s="81"/>
      <c r="DDX110" s="81"/>
      <c r="DDY110" s="81"/>
      <c r="DDZ110" s="81"/>
      <c r="DEA110" s="81"/>
      <c r="DEB110" s="81"/>
      <c r="DEC110" s="81"/>
      <c r="DED110" s="81"/>
      <c r="DEE110" s="81"/>
      <c r="DEF110" s="81"/>
      <c r="DEG110" s="81"/>
      <c r="DEH110" s="81"/>
      <c r="DEI110" s="81"/>
      <c r="DEJ110" s="81"/>
      <c r="DEK110" s="81"/>
      <c r="DEL110" s="81"/>
      <c r="DEM110" s="81"/>
      <c r="DEN110" s="81"/>
      <c r="DEO110" s="81"/>
      <c r="DEP110" s="81"/>
      <c r="DEQ110" s="81"/>
      <c r="DER110" s="81"/>
      <c r="DES110" s="81"/>
      <c r="DET110" s="81"/>
      <c r="DEU110" s="81"/>
      <c r="DEV110" s="81"/>
      <c r="DEW110" s="81"/>
      <c r="DEX110" s="81"/>
      <c r="DEY110" s="81"/>
      <c r="DEZ110" s="81"/>
      <c r="DFA110" s="81"/>
      <c r="DFB110" s="81"/>
      <c r="DFC110" s="81"/>
      <c r="DFD110" s="81"/>
      <c r="DFE110" s="81"/>
      <c r="DFF110" s="81"/>
      <c r="DFG110" s="81"/>
      <c r="DFH110" s="81"/>
      <c r="DFI110" s="81"/>
      <c r="DFJ110" s="81"/>
      <c r="DFK110" s="81"/>
      <c r="DFL110" s="81"/>
      <c r="DFM110" s="81"/>
      <c r="DFN110" s="81"/>
      <c r="DFO110" s="81"/>
      <c r="DFP110" s="81"/>
      <c r="DFQ110" s="81"/>
      <c r="DFR110" s="81"/>
      <c r="DFS110" s="81"/>
      <c r="DFT110" s="81"/>
      <c r="DFU110" s="81"/>
      <c r="DFV110" s="81"/>
      <c r="DFW110" s="81"/>
      <c r="DFX110" s="81"/>
      <c r="DFY110" s="81"/>
      <c r="DFZ110" s="81"/>
      <c r="DGA110" s="81"/>
      <c r="DGB110" s="81"/>
      <c r="DGC110" s="81"/>
      <c r="DGD110" s="81"/>
      <c r="DGE110" s="81"/>
      <c r="DGF110" s="81"/>
      <c r="DGG110" s="81"/>
      <c r="DGH110" s="81"/>
      <c r="DGI110" s="81"/>
      <c r="DGJ110" s="81"/>
      <c r="DGK110" s="81"/>
      <c r="DGL110" s="81"/>
      <c r="DGM110" s="81"/>
      <c r="DGN110" s="81"/>
      <c r="DGO110" s="81"/>
      <c r="DGP110" s="81"/>
      <c r="DGQ110" s="81"/>
      <c r="DGR110" s="81"/>
      <c r="DGS110" s="81"/>
      <c r="DGT110" s="81"/>
      <c r="DGU110" s="81"/>
      <c r="DGV110" s="81"/>
      <c r="DGW110" s="81"/>
      <c r="DGX110" s="81"/>
      <c r="DGY110" s="81"/>
      <c r="DGZ110" s="81"/>
      <c r="DHA110" s="81"/>
      <c r="DHB110" s="81"/>
      <c r="DHC110" s="81"/>
      <c r="DHD110" s="81"/>
      <c r="DHE110" s="81"/>
      <c r="DHF110" s="81"/>
      <c r="DHG110" s="81"/>
      <c r="DHH110" s="81"/>
      <c r="DHI110" s="81"/>
      <c r="DHJ110" s="81"/>
      <c r="DHK110" s="81"/>
      <c r="DHL110" s="81"/>
      <c r="DHM110" s="81"/>
      <c r="DHN110" s="81"/>
      <c r="DHO110" s="81"/>
      <c r="DHP110" s="81"/>
      <c r="DHQ110" s="81"/>
      <c r="DHR110" s="81"/>
      <c r="DHS110" s="81"/>
      <c r="DHT110" s="81"/>
      <c r="DHU110" s="81"/>
      <c r="DHV110" s="81"/>
      <c r="DHW110" s="81"/>
      <c r="DHX110" s="81"/>
      <c r="DHY110" s="81"/>
      <c r="DHZ110" s="81"/>
      <c r="DIA110" s="81"/>
      <c r="DIB110" s="81"/>
      <c r="DIC110" s="81"/>
      <c r="DID110" s="81"/>
      <c r="DIE110" s="81"/>
      <c r="DIF110" s="81"/>
      <c r="DIG110" s="81"/>
      <c r="DIH110" s="81"/>
      <c r="DII110" s="81"/>
      <c r="DIJ110" s="81"/>
      <c r="DIK110" s="81"/>
      <c r="DIL110" s="81"/>
      <c r="DIM110" s="81"/>
      <c r="DIN110" s="81"/>
      <c r="DIO110" s="81"/>
      <c r="DIP110" s="81"/>
      <c r="DIQ110" s="81"/>
      <c r="DIR110" s="81"/>
      <c r="DIS110" s="81"/>
      <c r="DIT110" s="81"/>
      <c r="DIU110" s="81"/>
      <c r="DIV110" s="81"/>
      <c r="DIW110" s="81"/>
      <c r="DIX110" s="81"/>
      <c r="DIY110" s="81"/>
      <c r="DIZ110" s="81"/>
      <c r="DJA110" s="81"/>
      <c r="DJB110" s="81"/>
      <c r="DJC110" s="81"/>
      <c r="DJD110" s="81"/>
      <c r="DJE110" s="81"/>
      <c r="DJF110" s="81"/>
      <c r="DJG110" s="81"/>
      <c r="DJH110" s="81"/>
      <c r="DJI110" s="81"/>
      <c r="DJJ110" s="81"/>
      <c r="DJK110" s="81"/>
      <c r="DJL110" s="81"/>
      <c r="DJM110" s="81"/>
      <c r="DJN110" s="81"/>
      <c r="DJO110" s="81"/>
      <c r="DJP110" s="81"/>
      <c r="DJQ110" s="81"/>
      <c r="DJR110" s="81"/>
      <c r="DJS110" s="81"/>
      <c r="DJT110" s="81"/>
      <c r="DJU110" s="81"/>
      <c r="DJV110" s="81"/>
      <c r="DJW110" s="81"/>
      <c r="DJX110" s="81"/>
      <c r="DJY110" s="81"/>
      <c r="DJZ110" s="81"/>
      <c r="DKA110" s="81"/>
      <c r="DKB110" s="81"/>
      <c r="DKC110" s="81"/>
      <c r="DKD110" s="81"/>
      <c r="DKE110" s="81"/>
      <c r="DKF110" s="81"/>
      <c r="DKG110" s="81"/>
      <c r="DKH110" s="81"/>
      <c r="DKI110" s="81"/>
      <c r="DKJ110" s="81"/>
      <c r="DKK110" s="81"/>
      <c r="DKL110" s="81"/>
      <c r="DKM110" s="81"/>
      <c r="DKN110" s="81"/>
      <c r="DKO110" s="81"/>
      <c r="DKP110" s="81"/>
      <c r="DKQ110" s="81"/>
      <c r="DKR110" s="81"/>
      <c r="DKS110" s="81"/>
      <c r="DKT110" s="81"/>
      <c r="DKU110" s="81"/>
      <c r="DKV110" s="81"/>
      <c r="DKW110" s="81"/>
      <c r="DKX110" s="81"/>
      <c r="DKY110" s="81"/>
      <c r="DKZ110" s="81"/>
      <c r="DLA110" s="81"/>
      <c r="DLB110" s="81"/>
      <c r="DLC110" s="81"/>
      <c r="DLD110" s="81"/>
      <c r="DLE110" s="81"/>
      <c r="DLF110" s="81"/>
      <c r="DLG110" s="81"/>
      <c r="DLH110" s="81"/>
      <c r="DLI110" s="81"/>
      <c r="DLJ110" s="81"/>
      <c r="DLK110" s="81"/>
      <c r="DLL110" s="81"/>
      <c r="DLM110" s="81"/>
      <c r="DLN110" s="81"/>
      <c r="DLO110" s="81"/>
      <c r="DLP110" s="81"/>
      <c r="DLQ110" s="81"/>
      <c r="DLR110" s="81"/>
      <c r="DLS110" s="81"/>
      <c r="DLT110" s="81"/>
      <c r="DLU110" s="81"/>
      <c r="DLV110" s="81"/>
      <c r="DLW110" s="81"/>
      <c r="DLX110" s="81"/>
      <c r="DLY110" s="81"/>
      <c r="DLZ110" s="81"/>
      <c r="DMA110" s="81"/>
      <c r="DMB110" s="81"/>
      <c r="DMC110" s="81"/>
      <c r="DMD110" s="81"/>
      <c r="DME110" s="81"/>
      <c r="DMF110" s="81"/>
      <c r="DMG110" s="81"/>
      <c r="DMH110" s="81"/>
      <c r="DMI110" s="81"/>
      <c r="DMJ110" s="81"/>
      <c r="DMK110" s="81"/>
      <c r="DML110" s="81"/>
      <c r="DMM110" s="81"/>
      <c r="DMN110" s="81"/>
      <c r="DMO110" s="81"/>
      <c r="DMP110" s="81"/>
      <c r="DMQ110" s="81"/>
      <c r="DMR110" s="81"/>
      <c r="DMS110" s="81"/>
      <c r="DMT110" s="81"/>
      <c r="DMU110" s="81"/>
      <c r="DMV110" s="81"/>
      <c r="DMW110" s="81"/>
      <c r="DMX110" s="81"/>
      <c r="DMY110" s="81"/>
      <c r="DMZ110" s="81"/>
      <c r="DNA110" s="81"/>
      <c r="DNB110" s="81"/>
      <c r="DNC110" s="81"/>
      <c r="DND110" s="81"/>
      <c r="DNE110" s="81"/>
      <c r="DNF110" s="81"/>
      <c r="DNG110" s="81"/>
      <c r="DNH110" s="81"/>
      <c r="DNI110" s="81"/>
      <c r="DNJ110" s="81"/>
      <c r="DNK110" s="81"/>
      <c r="DNL110" s="81"/>
      <c r="DNM110" s="81"/>
      <c r="DNN110" s="81"/>
      <c r="DNO110" s="81"/>
      <c r="DNP110" s="81"/>
      <c r="DNQ110" s="81"/>
      <c r="DNR110" s="81"/>
      <c r="DNS110" s="81"/>
      <c r="DNT110" s="81"/>
      <c r="DNU110" s="81"/>
      <c r="DNV110" s="81"/>
      <c r="DNW110" s="81"/>
      <c r="DNX110" s="81"/>
      <c r="DNY110" s="81"/>
      <c r="DNZ110" s="81"/>
      <c r="DOA110" s="81"/>
      <c r="DOB110" s="81"/>
      <c r="DOC110" s="81"/>
      <c r="DOD110" s="81"/>
      <c r="DOE110" s="81"/>
      <c r="DOF110" s="81"/>
      <c r="DOG110" s="81"/>
      <c r="DOH110" s="81"/>
      <c r="DOI110" s="81"/>
      <c r="DOJ110" s="81"/>
      <c r="DOK110" s="81"/>
      <c r="DOL110" s="81"/>
      <c r="DOM110" s="81"/>
      <c r="DON110" s="81"/>
      <c r="DOO110" s="81"/>
      <c r="DOP110" s="81"/>
      <c r="DOQ110" s="81"/>
      <c r="DOR110" s="81"/>
      <c r="DOS110" s="81"/>
      <c r="DOT110" s="81"/>
      <c r="DOU110" s="81"/>
      <c r="DOV110" s="81"/>
      <c r="DOW110" s="81"/>
      <c r="DOX110" s="81"/>
      <c r="DOY110" s="81"/>
      <c r="DOZ110" s="81"/>
      <c r="DPA110" s="81"/>
      <c r="DPB110" s="81"/>
      <c r="DPC110" s="81"/>
      <c r="DPD110" s="81"/>
      <c r="DPE110" s="81"/>
      <c r="DPF110" s="81"/>
      <c r="DPG110" s="81"/>
      <c r="DPH110" s="81"/>
      <c r="DPI110" s="81"/>
      <c r="DPJ110" s="81"/>
      <c r="DPK110" s="81"/>
      <c r="DPL110" s="81"/>
      <c r="DPM110" s="81"/>
      <c r="DPN110" s="81"/>
      <c r="DPO110" s="81"/>
      <c r="DPP110" s="81"/>
      <c r="DPQ110" s="81"/>
      <c r="DPR110" s="81"/>
      <c r="DPS110" s="81"/>
      <c r="DPT110" s="81"/>
      <c r="DPU110" s="81"/>
      <c r="DPV110" s="81"/>
      <c r="DPW110" s="81"/>
      <c r="DPX110" s="81"/>
      <c r="DPY110" s="81"/>
      <c r="DPZ110" s="81"/>
      <c r="DQA110" s="81"/>
      <c r="DQB110" s="81"/>
      <c r="DQC110" s="81"/>
      <c r="DQD110" s="81"/>
      <c r="DQE110" s="81"/>
      <c r="DQF110" s="81"/>
      <c r="DQG110" s="81"/>
      <c r="DQH110" s="81"/>
      <c r="DQI110" s="81"/>
      <c r="DQJ110" s="81"/>
      <c r="DQK110" s="81"/>
      <c r="DQL110" s="81"/>
      <c r="DQM110" s="81"/>
      <c r="DQN110" s="81"/>
      <c r="DQO110" s="81"/>
      <c r="DQP110" s="81"/>
      <c r="DQQ110" s="81"/>
      <c r="DQR110" s="81"/>
      <c r="DQS110" s="81"/>
      <c r="DQT110" s="81"/>
      <c r="DQU110" s="81"/>
      <c r="DQV110" s="81"/>
      <c r="DQW110" s="81"/>
      <c r="DQX110" s="81"/>
      <c r="DQY110" s="81"/>
      <c r="DQZ110" s="81"/>
      <c r="DRA110" s="81"/>
      <c r="DRB110" s="81"/>
      <c r="DRC110" s="81"/>
      <c r="DRD110" s="81"/>
      <c r="DRE110" s="81"/>
      <c r="DRF110" s="81"/>
      <c r="DRG110" s="81"/>
      <c r="DRH110" s="81"/>
      <c r="DRI110" s="81"/>
      <c r="DRJ110" s="81"/>
      <c r="DRK110" s="81"/>
      <c r="DRL110" s="81"/>
      <c r="DRM110" s="81"/>
      <c r="DRN110" s="81"/>
      <c r="DRO110" s="81"/>
      <c r="DRP110" s="81"/>
      <c r="DRQ110" s="81"/>
      <c r="DRR110" s="81"/>
      <c r="DRS110" s="81"/>
      <c r="DRT110" s="81"/>
      <c r="DRU110" s="81"/>
      <c r="DRV110" s="81"/>
      <c r="DRW110" s="81"/>
      <c r="DRX110" s="81"/>
      <c r="DRY110" s="81"/>
      <c r="DRZ110" s="81"/>
      <c r="DSA110" s="81"/>
      <c r="DSB110" s="81"/>
      <c r="DSC110" s="81"/>
      <c r="DSD110" s="81"/>
      <c r="DSE110" s="81"/>
      <c r="DSF110" s="81"/>
      <c r="DSG110" s="81"/>
      <c r="DSH110" s="81"/>
      <c r="DSI110" s="81"/>
      <c r="DSJ110" s="81"/>
      <c r="DSK110" s="81"/>
      <c r="DSL110" s="81"/>
      <c r="DSM110" s="81"/>
      <c r="DSN110" s="81"/>
      <c r="DSO110" s="81"/>
      <c r="DSP110" s="81"/>
      <c r="DSQ110" s="81"/>
      <c r="DSR110" s="81"/>
      <c r="DSS110" s="81"/>
      <c r="DST110" s="81"/>
      <c r="DSU110" s="81"/>
      <c r="DSV110" s="81"/>
      <c r="DSW110" s="81"/>
      <c r="DSX110" s="81"/>
      <c r="DSY110" s="81"/>
      <c r="DSZ110" s="81"/>
      <c r="DTA110" s="81"/>
      <c r="DTB110" s="81"/>
      <c r="DTC110" s="81"/>
      <c r="DTD110" s="81"/>
      <c r="DTE110" s="81"/>
      <c r="DTF110" s="81"/>
      <c r="DTG110" s="81"/>
      <c r="DTH110" s="81"/>
      <c r="DTI110" s="81"/>
      <c r="DTJ110" s="81"/>
      <c r="DTK110" s="81"/>
      <c r="DTL110" s="81"/>
      <c r="DTM110" s="81"/>
      <c r="DTN110" s="81"/>
      <c r="DTO110" s="81"/>
      <c r="DTP110" s="81"/>
      <c r="DTQ110" s="81"/>
      <c r="DTR110" s="81"/>
      <c r="DTS110" s="81"/>
      <c r="DTT110" s="81"/>
      <c r="DTU110" s="81"/>
      <c r="DTV110" s="81"/>
      <c r="DTW110" s="81"/>
      <c r="DTX110" s="81"/>
      <c r="DTY110" s="81"/>
      <c r="DTZ110" s="81"/>
      <c r="DUA110" s="81"/>
      <c r="DUB110" s="81"/>
      <c r="DUC110" s="81"/>
      <c r="DUD110" s="81"/>
      <c r="DUE110" s="81"/>
      <c r="DUF110" s="81"/>
      <c r="DUG110" s="81"/>
      <c r="DUH110" s="81"/>
      <c r="DUI110" s="81"/>
      <c r="DUJ110" s="81"/>
      <c r="DUK110" s="81"/>
      <c r="DUL110" s="81"/>
      <c r="DUM110" s="81"/>
      <c r="DUN110" s="81"/>
      <c r="DUO110" s="81"/>
      <c r="DUP110" s="81"/>
      <c r="DUQ110" s="81"/>
      <c r="DUR110" s="81"/>
      <c r="DUS110" s="81"/>
      <c r="DUT110" s="81"/>
      <c r="DUU110" s="81"/>
      <c r="DUV110" s="81"/>
      <c r="DUW110" s="81"/>
      <c r="DUX110" s="81"/>
      <c r="DUY110" s="81"/>
      <c r="DUZ110" s="81"/>
      <c r="DVA110" s="81"/>
      <c r="DVB110" s="81"/>
      <c r="DVC110" s="81"/>
      <c r="DVD110" s="81"/>
      <c r="DVE110" s="81"/>
      <c r="DVF110" s="81"/>
      <c r="DVG110" s="81"/>
      <c r="DVH110" s="81"/>
      <c r="DVI110" s="81"/>
      <c r="DVJ110" s="81"/>
      <c r="DVK110" s="81"/>
      <c r="DVL110" s="81"/>
      <c r="DVM110" s="81"/>
      <c r="DVN110" s="81"/>
      <c r="DVO110" s="81"/>
      <c r="DVP110" s="81"/>
      <c r="DVQ110" s="81"/>
      <c r="DVR110" s="81"/>
      <c r="DVS110" s="81"/>
      <c r="DVT110" s="81"/>
      <c r="DVU110" s="81"/>
      <c r="DVV110" s="81"/>
      <c r="DVW110" s="81"/>
      <c r="DVX110" s="81"/>
      <c r="DVY110" s="81"/>
      <c r="DVZ110" s="81"/>
      <c r="DWA110" s="81"/>
      <c r="DWB110" s="81"/>
      <c r="DWC110" s="81"/>
      <c r="DWD110" s="81"/>
      <c r="DWE110" s="81"/>
      <c r="DWF110" s="81"/>
      <c r="DWG110" s="81"/>
      <c r="DWH110" s="81"/>
      <c r="DWI110" s="81"/>
      <c r="DWJ110" s="81"/>
      <c r="DWK110" s="81"/>
      <c r="DWL110" s="81"/>
      <c r="DWM110" s="81"/>
      <c r="DWN110" s="81"/>
      <c r="DWO110" s="81"/>
      <c r="DWP110" s="81"/>
      <c r="DWQ110" s="81"/>
      <c r="DWR110" s="81"/>
      <c r="DWS110" s="81"/>
      <c r="DWT110" s="81"/>
      <c r="DWU110" s="81"/>
      <c r="DWV110" s="81"/>
      <c r="DWW110" s="81"/>
      <c r="DWX110" s="81"/>
      <c r="DWY110" s="81"/>
      <c r="DWZ110" s="81"/>
      <c r="DXA110" s="81"/>
      <c r="DXB110" s="81"/>
      <c r="DXC110" s="81"/>
      <c r="DXD110" s="81"/>
      <c r="DXE110" s="81"/>
      <c r="DXF110" s="81"/>
      <c r="DXG110" s="81"/>
      <c r="DXH110" s="81"/>
      <c r="DXI110" s="81"/>
      <c r="DXJ110" s="81"/>
      <c r="DXK110" s="81"/>
      <c r="DXL110" s="81"/>
      <c r="DXM110" s="81"/>
      <c r="DXN110" s="81"/>
      <c r="DXO110" s="81"/>
      <c r="DXP110" s="81"/>
      <c r="DXQ110" s="81"/>
      <c r="DXR110" s="81"/>
      <c r="DXS110" s="81"/>
      <c r="DXT110" s="81"/>
      <c r="DXU110" s="81"/>
      <c r="DXV110" s="81"/>
      <c r="DXW110" s="81"/>
      <c r="DXX110" s="81"/>
      <c r="DXY110" s="81"/>
      <c r="DXZ110" s="81"/>
      <c r="DYA110" s="81"/>
      <c r="DYB110" s="81"/>
      <c r="DYC110" s="81"/>
      <c r="DYD110" s="81"/>
      <c r="DYE110" s="81"/>
      <c r="DYF110" s="81"/>
      <c r="DYG110" s="81"/>
      <c r="DYH110" s="81"/>
      <c r="DYI110" s="81"/>
      <c r="DYJ110" s="81"/>
      <c r="DYK110" s="81"/>
      <c r="DYL110" s="81"/>
      <c r="DYM110" s="81"/>
      <c r="DYN110" s="81"/>
      <c r="DYO110" s="81"/>
      <c r="DYP110" s="81"/>
      <c r="DYQ110" s="81"/>
      <c r="DYR110" s="81"/>
      <c r="DYS110" s="81"/>
      <c r="DYT110" s="81"/>
      <c r="DYU110" s="81"/>
      <c r="DYV110" s="81"/>
      <c r="DYW110" s="81"/>
      <c r="DYX110" s="81"/>
      <c r="DYY110" s="81"/>
      <c r="DYZ110" s="81"/>
      <c r="DZA110" s="81"/>
      <c r="DZB110" s="81"/>
      <c r="DZC110" s="81"/>
      <c r="DZD110" s="81"/>
      <c r="DZE110" s="81"/>
      <c r="DZF110" s="81"/>
      <c r="DZG110" s="81"/>
      <c r="DZH110" s="81"/>
      <c r="DZI110" s="81"/>
      <c r="DZJ110" s="81"/>
      <c r="DZK110" s="81"/>
      <c r="DZL110" s="81"/>
      <c r="DZM110" s="81"/>
      <c r="DZN110" s="81"/>
      <c r="DZO110" s="81"/>
      <c r="DZP110" s="81"/>
      <c r="DZQ110" s="81"/>
      <c r="DZR110" s="81"/>
      <c r="DZS110" s="81"/>
      <c r="DZT110" s="81"/>
      <c r="DZU110" s="81"/>
      <c r="DZV110" s="81"/>
      <c r="DZW110" s="81"/>
      <c r="DZX110" s="81"/>
      <c r="DZY110" s="81"/>
      <c r="DZZ110" s="81"/>
      <c r="EAA110" s="81"/>
      <c r="EAB110" s="81"/>
      <c r="EAC110" s="81"/>
      <c r="EAD110" s="81"/>
      <c r="EAE110" s="81"/>
      <c r="EAF110" s="81"/>
      <c r="EAG110" s="81"/>
      <c r="EAH110" s="81"/>
      <c r="EAI110" s="81"/>
      <c r="EAJ110" s="81"/>
      <c r="EAK110" s="81"/>
      <c r="EAL110" s="81"/>
      <c r="EAM110" s="81"/>
      <c r="EAN110" s="81"/>
      <c r="EAO110" s="81"/>
      <c r="EAP110" s="81"/>
      <c r="EAQ110" s="81"/>
      <c r="EAR110" s="81"/>
      <c r="EAS110" s="81"/>
      <c r="EAT110" s="81"/>
      <c r="EAU110" s="81"/>
      <c r="EAV110" s="81"/>
      <c r="EAW110" s="81"/>
      <c r="EAX110" s="81"/>
      <c r="EAY110" s="81"/>
      <c r="EAZ110" s="81"/>
      <c r="EBA110" s="81"/>
      <c r="EBB110" s="81"/>
      <c r="EBC110" s="81"/>
      <c r="EBD110" s="81"/>
      <c r="EBE110" s="81"/>
      <c r="EBF110" s="81"/>
      <c r="EBG110" s="81"/>
      <c r="EBH110" s="81"/>
      <c r="EBI110" s="81"/>
      <c r="EBJ110" s="81"/>
      <c r="EBK110" s="81"/>
      <c r="EBL110" s="81"/>
      <c r="EBM110" s="81"/>
      <c r="EBN110" s="81"/>
      <c r="EBO110" s="81"/>
      <c r="EBP110" s="81"/>
      <c r="EBQ110" s="81"/>
      <c r="EBR110" s="81"/>
      <c r="EBS110" s="81"/>
      <c r="EBT110" s="81"/>
      <c r="EBU110" s="81"/>
      <c r="EBV110" s="81"/>
      <c r="EBW110" s="81"/>
      <c r="EBX110" s="81"/>
      <c r="EBY110" s="81"/>
      <c r="EBZ110" s="81"/>
      <c r="ECA110" s="81"/>
      <c r="ECB110" s="81"/>
      <c r="ECC110" s="81"/>
      <c r="ECD110" s="81"/>
      <c r="ECE110" s="81"/>
      <c r="ECF110" s="81"/>
      <c r="ECG110" s="81"/>
      <c r="ECH110" s="81"/>
      <c r="ECI110" s="81"/>
      <c r="ECJ110" s="81"/>
      <c r="ECK110" s="81"/>
      <c r="ECL110" s="81"/>
      <c r="ECM110" s="81"/>
      <c r="ECN110" s="81"/>
      <c r="ECO110" s="81"/>
      <c r="ECP110" s="81"/>
      <c r="ECQ110" s="81"/>
      <c r="ECR110" s="81"/>
      <c r="ECS110" s="81"/>
      <c r="ECT110" s="81"/>
      <c r="ECU110" s="81"/>
      <c r="ECV110" s="81"/>
      <c r="ECW110" s="81"/>
      <c r="ECX110" s="81"/>
      <c r="ECY110" s="81"/>
      <c r="ECZ110" s="81"/>
      <c r="EDA110" s="81"/>
      <c r="EDB110" s="81"/>
      <c r="EDC110" s="81"/>
      <c r="EDD110" s="81"/>
      <c r="EDE110" s="81"/>
      <c r="EDF110" s="81"/>
      <c r="EDG110" s="81"/>
      <c r="EDH110" s="81"/>
      <c r="EDI110" s="81"/>
      <c r="EDJ110" s="81"/>
      <c r="EDK110" s="81"/>
      <c r="EDL110" s="81"/>
      <c r="EDM110" s="81"/>
      <c r="EDN110" s="81"/>
      <c r="EDO110" s="81"/>
      <c r="EDP110" s="81"/>
      <c r="EDQ110" s="81"/>
      <c r="EDR110" s="81"/>
      <c r="EDS110" s="81"/>
      <c r="EDT110" s="81"/>
      <c r="EDU110" s="81"/>
      <c r="EDV110" s="81"/>
      <c r="EDW110" s="81"/>
      <c r="EDX110" s="81"/>
      <c r="EDY110" s="81"/>
      <c r="EDZ110" s="81"/>
      <c r="EEA110" s="81"/>
      <c r="EEB110" s="81"/>
      <c r="EEC110" s="81"/>
      <c r="EED110" s="81"/>
      <c r="EEE110" s="81"/>
      <c r="EEF110" s="81"/>
      <c r="EEG110" s="81"/>
      <c r="EEH110" s="81"/>
      <c r="EEI110" s="81"/>
      <c r="EEJ110" s="81"/>
      <c r="EEK110" s="81"/>
      <c r="EEL110" s="81"/>
      <c r="EEM110" s="81"/>
      <c r="EEN110" s="81"/>
      <c r="EEO110" s="81"/>
      <c r="EEP110" s="81"/>
      <c r="EEQ110" s="81"/>
      <c r="EER110" s="81"/>
      <c r="EES110" s="81"/>
      <c r="EET110" s="81"/>
      <c r="EEU110" s="81"/>
      <c r="EEV110" s="81"/>
      <c r="EEW110" s="81"/>
      <c r="EEX110" s="81"/>
      <c r="EEY110" s="81"/>
      <c r="EEZ110" s="81"/>
      <c r="EFA110" s="81"/>
      <c r="EFB110" s="81"/>
      <c r="EFC110" s="81"/>
      <c r="EFD110" s="81"/>
      <c r="EFE110" s="81"/>
      <c r="EFF110" s="81"/>
      <c r="EFG110" s="81"/>
      <c r="EFH110" s="81"/>
      <c r="EFI110" s="81"/>
      <c r="EFJ110" s="81"/>
      <c r="EFK110" s="81"/>
      <c r="EFL110" s="81"/>
      <c r="EFM110" s="81"/>
      <c r="EFN110" s="81"/>
      <c r="EFO110" s="81"/>
      <c r="EFP110" s="81"/>
      <c r="EFQ110" s="81"/>
      <c r="EFR110" s="81"/>
      <c r="EFS110" s="81"/>
      <c r="EFT110" s="81"/>
      <c r="EFU110" s="81"/>
      <c r="EFV110" s="81"/>
      <c r="EFW110" s="81"/>
      <c r="EFX110" s="81"/>
      <c r="EFY110" s="81"/>
      <c r="EFZ110" s="81"/>
      <c r="EGA110" s="81"/>
      <c r="EGB110" s="81"/>
      <c r="EGC110" s="81"/>
      <c r="EGD110" s="81"/>
      <c r="EGE110" s="81"/>
      <c r="EGF110" s="81"/>
      <c r="EGG110" s="81"/>
      <c r="EGH110" s="81"/>
      <c r="EGI110" s="81"/>
      <c r="EGJ110" s="81"/>
      <c r="EGK110" s="81"/>
      <c r="EGL110" s="81"/>
      <c r="EGM110" s="81"/>
      <c r="EGN110" s="81"/>
      <c r="EGO110" s="81"/>
      <c r="EGP110" s="81"/>
      <c r="EGQ110" s="81"/>
      <c r="EGR110" s="81"/>
      <c r="EGS110" s="81"/>
      <c r="EGT110" s="81"/>
      <c r="EGU110" s="81"/>
      <c r="EGV110" s="81"/>
      <c r="EGW110" s="81"/>
      <c r="EGX110" s="81"/>
      <c r="EGY110" s="81"/>
      <c r="EGZ110" s="81"/>
      <c r="EHA110" s="81"/>
      <c r="EHB110" s="81"/>
      <c r="EHC110" s="81"/>
      <c r="EHD110" s="81"/>
      <c r="EHE110" s="81"/>
      <c r="EHF110" s="81"/>
      <c r="EHG110" s="81"/>
      <c r="EHH110" s="81"/>
      <c r="EHI110" s="81"/>
      <c r="EHJ110" s="81"/>
      <c r="EHK110" s="81"/>
      <c r="EHL110" s="81"/>
      <c r="EHM110" s="81"/>
      <c r="EHN110" s="81"/>
      <c r="EHO110" s="81"/>
      <c r="EHP110" s="81"/>
      <c r="EHQ110" s="81"/>
      <c r="EHR110" s="81"/>
      <c r="EHS110" s="81"/>
      <c r="EHT110" s="81"/>
      <c r="EHU110" s="81"/>
      <c r="EHV110" s="81"/>
      <c r="EHW110" s="81"/>
      <c r="EHX110" s="81"/>
      <c r="EHY110" s="81"/>
      <c r="EHZ110" s="81"/>
      <c r="EIA110" s="81"/>
      <c r="EIB110" s="81"/>
      <c r="EIC110" s="81"/>
      <c r="EID110" s="81"/>
      <c r="EIE110" s="81"/>
      <c r="EIF110" s="81"/>
      <c r="EIG110" s="81"/>
      <c r="EIH110" s="81"/>
      <c r="EII110" s="81"/>
      <c r="EIJ110" s="81"/>
      <c r="EIK110" s="81"/>
      <c r="EIL110" s="81"/>
      <c r="EIM110" s="81"/>
      <c r="EIN110" s="81"/>
      <c r="EIO110" s="81"/>
      <c r="EIP110" s="81"/>
      <c r="EIQ110" s="81"/>
      <c r="EIR110" s="81"/>
      <c r="EIS110" s="81"/>
      <c r="EIT110" s="81"/>
      <c r="EIU110" s="81"/>
      <c r="EIV110" s="81"/>
      <c r="EIW110" s="81"/>
      <c r="EIX110" s="81"/>
      <c r="EIY110" s="81"/>
      <c r="EIZ110" s="81"/>
      <c r="EJA110" s="81"/>
      <c r="EJB110" s="81"/>
      <c r="EJC110" s="81"/>
      <c r="EJD110" s="81"/>
      <c r="EJE110" s="81"/>
      <c r="EJF110" s="81"/>
      <c r="EJG110" s="81"/>
      <c r="EJH110" s="81"/>
      <c r="EJI110" s="81"/>
      <c r="EJJ110" s="81"/>
      <c r="EJK110" s="81"/>
      <c r="EJL110" s="81"/>
      <c r="EJM110" s="81"/>
      <c r="EJN110" s="81"/>
      <c r="EJO110" s="81"/>
      <c r="EJP110" s="81"/>
      <c r="EJQ110" s="81"/>
      <c r="EJR110" s="81"/>
      <c r="EJS110" s="81"/>
      <c r="EJT110" s="81"/>
      <c r="EJU110" s="81"/>
      <c r="EJV110" s="81"/>
      <c r="EJW110" s="81"/>
      <c r="EJX110" s="81"/>
      <c r="EJY110" s="81"/>
      <c r="EJZ110" s="81"/>
      <c r="EKA110" s="81"/>
      <c r="EKB110" s="81"/>
      <c r="EKC110" s="81"/>
      <c r="EKD110" s="81"/>
      <c r="EKE110" s="81"/>
      <c r="EKF110" s="81"/>
      <c r="EKG110" s="81"/>
      <c r="EKH110" s="81"/>
      <c r="EKI110" s="81"/>
      <c r="EKJ110" s="81"/>
      <c r="EKK110" s="81"/>
      <c r="EKL110" s="81"/>
      <c r="EKM110" s="81"/>
      <c r="EKN110" s="81"/>
      <c r="EKO110" s="81"/>
      <c r="EKP110" s="81"/>
      <c r="EKQ110" s="81"/>
      <c r="EKR110" s="81"/>
      <c r="EKS110" s="81"/>
      <c r="EKT110" s="81"/>
      <c r="EKU110" s="81"/>
      <c r="EKV110" s="81"/>
      <c r="EKW110" s="81"/>
      <c r="EKX110" s="81"/>
      <c r="EKY110" s="81"/>
      <c r="EKZ110" s="81"/>
      <c r="ELA110" s="81"/>
      <c r="ELB110" s="81"/>
      <c r="ELC110" s="81"/>
      <c r="ELD110" s="81"/>
      <c r="ELE110" s="81"/>
      <c r="ELF110" s="81"/>
      <c r="ELG110" s="81"/>
      <c r="ELH110" s="81"/>
      <c r="ELI110" s="81"/>
      <c r="ELJ110" s="81"/>
      <c r="ELK110" s="81"/>
      <c r="ELL110" s="81"/>
      <c r="ELM110" s="81"/>
      <c r="ELN110" s="81"/>
      <c r="ELO110" s="81"/>
      <c r="ELP110" s="81"/>
      <c r="ELQ110" s="81"/>
      <c r="ELR110" s="81"/>
      <c r="ELS110" s="81"/>
      <c r="ELT110" s="81"/>
      <c r="ELU110" s="81"/>
      <c r="ELV110" s="81"/>
      <c r="ELW110" s="81"/>
      <c r="ELX110" s="81"/>
      <c r="ELY110" s="81"/>
      <c r="ELZ110" s="81"/>
      <c r="EMA110" s="81"/>
      <c r="EMB110" s="81"/>
      <c r="EMC110" s="81"/>
      <c r="EMD110" s="81"/>
      <c r="EME110" s="81"/>
      <c r="EMF110" s="81"/>
      <c r="EMG110" s="81"/>
      <c r="EMH110" s="81"/>
      <c r="EMI110" s="81"/>
      <c r="EMJ110" s="81"/>
      <c r="EMK110" s="81"/>
      <c r="EML110" s="81"/>
      <c r="EMM110" s="81"/>
      <c r="EMN110" s="81"/>
      <c r="EMO110" s="81"/>
      <c r="EMP110" s="81"/>
      <c r="EMQ110" s="81"/>
      <c r="EMR110" s="81"/>
      <c r="EMS110" s="81"/>
      <c r="EMT110" s="81"/>
      <c r="EMU110" s="81"/>
      <c r="EMV110" s="81"/>
      <c r="EMW110" s="81"/>
      <c r="EMX110" s="81"/>
      <c r="EMY110" s="81"/>
      <c r="EMZ110" s="81"/>
      <c r="ENA110" s="81"/>
      <c r="ENB110" s="81"/>
      <c r="ENC110" s="81"/>
      <c r="END110" s="81"/>
      <c r="ENE110" s="81"/>
      <c r="ENF110" s="81"/>
      <c r="ENG110" s="81"/>
      <c r="ENH110" s="81"/>
      <c r="ENI110" s="81"/>
      <c r="ENJ110" s="81"/>
      <c r="ENK110" s="81"/>
      <c r="ENL110" s="81"/>
      <c r="ENM110" s="81"/>
      <c r="ENN110" s="81"/>
      <c r="ENO110" s="81"/>
      <c r="ENP110" s="81"/>
      <c r="ENQ110" s="81"/>
      <c r="ENR110" s="81"/>
      <c r="ENS110" s="81"/>
      <c r="ENT110" s="81"/>
      <c r="ENU110" s="81"/>
      <c r="ENV110" s="81"/>
      <c r="ENW110" s="81"/>
      <c r="ENX110" s="81"/>
      <c r="ENY110" s="81"/>
      <c r="ENZ110" s="81"/>
      <c r="EOA110" s="81"/>
      <c r="EOB110" s="81"/>
      <c r="EOC110" s="81"/>
      <c r="EOD110" s="81"/>
      <c r="EOE110" s="81"/>
      <c r="EOF110" s="81"/>
      <c r="EOG110" s="81"/>
      <c r="EOH110" s="81"/>
      <c r="EOI110" s="81"/>
      <c r="EOJ110" s="81"/>
      <c r="EOK110" s="81"/>
      <c r="EOL110" s="81"/>
      <c r="EOM110" s="81"/>
      <c r="EON110" s="81"/>
      <c r="EOO110" s="81"/>
      <c r="EOP110" s="81"/>
      <c r="EOQ110" s="81"/>
      <c r="EOR110" s="81"/>
      <c r="EOS110" s="81"/>
      <c r="EOT110" s="81"/>
      <c r="EOU110" s="81"/>
      <c r="EOV110" s="81"/>
      <c r="EOW110" s="81"/>
      <c r="EOX110" s="81"/>
      <c r="EOY110" s="81"/>
      <c r="EOZ110" s="81"/>
      <c r="EPA110" s="81"/>
      <c r="EPB110" s="81"/>
      <c r="EPC110" s="81"/>
      <c r="EPD110" s="81"/>
      <c r="EPE110" s="81"/>
      <c r="EPF110" s="81"/>
      <c r="EPG110" s="81"/>
      <c r="EPH110" s="81"/>
      <c r="EPI110" s="81"/>
      <c r="EPJ110" s="81"/>
      <c r="EPK110" s="81"/>
      <c r="EPL110" s="81"/>
      <c r="EPM110" s="81"/>
      <c r="EPN110" s="81"/>
      <c r="EPO110" s="81"/>
      <c r="EPP110" s="81"/>
      <c r="EPQ110" s="81"/>
      <c r="EPR110" s="81"/>
      <c r="EPS110" s="81"/>
      <c r="EPT110" s="81"/>
      <c r="EPU110" s="81"/>
      <c r="EPV110" s="81"/>
      <c r="EPW110" s="81"/>
      <c r="EPX110" s="81"/>
      <c r="EPY110" s="81"/>
      <c r="EPZ110" s="81"/>
      <c r="EQA110" s="81"/>
      <c r="EQB110" s="81"/>
      <c r="EQC110" s="81"/>
      <c r="EQD110" s="81"/>
      <c r="EQE110" s="81"/>
      <c r="EQF110" s="81"/>
      <c r="EQG110" s="81"/>
      <c r="EQH110" s="81"/>
      <c r="EQI110" s="81"/>
      <c r="EQJ110" s="81"/>
      <c r="EQK110" s="81"/>
      <c r="EQL110" s="81"/>
      <c r="EQM110" s="81"/>
      <c r="EQN110" s="81"/>
      <c r="EQO110" s="81"/>
      <c r="EQP110" s="81"/>
      <c r="EQQ110" s="81"/>
      <c r="EQR110" s="81"/>
      <c r="EQS110" s="81"/>
      <c r="EQT110" s="81"/>
      <c r="EQU110" s="81"/>
      <c r="EQV110" s="81"/>
      <c r="EQW110" s="81"/>
      <c r="EQX110" s="81"/>
      <c r="EQY110" s="81"/>
      <c r="EQZ110" s="81"/>
      <c r="ERA110" s="81"/>
      <c r="ERB110" s="81"/>
      <c r="ERC110" s="81"/>
      <c r="ERD110" s="81"/>
      <c r="ERE110" s="81"/>
      <c r="ERF110" s="81"/>
      <c r="ERG110" s="81"/>
      <c r="ERH110" s="81"/>
      <c r="ERI110" s="81"/>
      <c r="ERJ110" s="81"/>
      <c r="ERK110" s="81"/>
      <c r="ERL110" s="81"/>
      <c r="ERM110" s="81"/>
      <c r="ERN110" s="81"/>
      <c r="ERO110" s="81"/>
      <c r="ERP110" s="81"/>
      <c r="ERQ110" s="81"/>
      <c r="ERR110" s="81"/>
      <c r="ERS110" s="81"/>
      <c r="ERT110" s="81"/>
      <c r="ERU110" s="81"/>
      <c r="ERV110" s="81"/>
      <c r="ERW110" s="81"/>
      <c r="ERX110" s="81"/>
      <c r="ERY110" s="81"/>
      <c r="ERZ110" s="81"/>
      <c r="ESA110" s="81"/>
      <c r="ESB110" s="81"/>
      <c r="ESC110" s="81"/>
      <c r="ESD110" s="81"/>
      <c r="ESE110" s="81"/>
      <c r="ESF110" s="81"/>
      <c r="ESG110" s="81"/>
      <c r="ESH110" s="81"/>
      <c r="ESI110" s="81"/>
      <c r="ESJ110" s="81"/>
      <c r="ESK110" s="81"/>
      <c r="ESL110" s="81"/>
      <c r="ESM110" s="81"/>
      <c r="ESN110" s="81"/>
      <c r="ESO110" s="81"/>
      <c r="ESP110" s="81"/>
      <c r="ESQ110" s="81"/>
      <c r="ESR110" s="81"/>
      <c r="ESS110" s="81"/>
      <c r="EST110" s="81"/>
      <c r="ESU110" s="81"/>
      <c r="ESV110" s="81"/>
      <c r="ESW110" s="81"/>
      <c r="ESX110" s="81"/>
      <c r="ESY110" s="81"/>
      <c r="ESZ110" s="81"/>
      <c r="ETA110" s="81"/>
      <c r="ETB110" s="81"/>
      <c r="ETC110" s="81"/>
      <c r="ETD110" s="81"/>
      <c r="ETE110" s="81"/>
      <c r="ETF110" s="81"/>
      <c r="ETG110" s="81"/>
      <c r="ETH110" s="81"/>
      <c r="ETI110" s="81"/>
      <c r="ETJ110" s="81"/>
      <c r="ETK110" s="81"/>
      <c r="ETL110" s="81"/>
      <c r="ETM110" s="81"/>
      <c r="ETN110" s="81"/>
      <c r="ETO110" s="81"/>
      <c r="ETP110" s="81"/>
      <c r="ETQ110" s="81"/>
      <c r="ETR110" s="81"/>
      <c r="ETS110" s="81"/>
      <c r="ETT110" s="81"/>
      <c r="ETU110" s="81"/>
      <c r="ETV110" s="81"/>
      <c r="ETW110" s="81"/>
      <c r="ETX110" s="81"/>
      <c r="ETY110" s="81"/>
      <c r="ETZ110" s="81"/>
      <c r="EUA110" s="81"/>
      <c r="EUB110" s="81"/>
      <c r="EUC110" s="81"/>
      <c r="EUD110" s="81"/>
      <c r="EUE110" s="81"/>
      <c r="EUF110" s="81"/>
      <c r="EUG110" s="81"/>
      <c r="EUH110" s="81"/>
      <c r="EUI110" s="81"/>
      <c r="EUJ110" s="81"/>
      <c r="EUK110" s="81"/>
      <c r="EUL110" s="81"/>
      <c r="EUM110" s="81"/>
      <c r="EUN110" s="81"/>
      <c r="EUO110" s="81"/>
      <c r="EUP110" s="81"/>
      <c r="EUQ110" s="81"/>
      <c r="EUR110" s="81"/>
      <c r="EUS110" s="81"/>
      <c r="EUT110" s="81"/>
      <c r="EUU110" s="81"/>
      <c r="EUV110" s="81"/>
      <c r="EUW110" s="81"/>
      <c r="EUX110" s="81"/>
      <c r="EUY110" s="81"/>
      <c r="EUZ110" s="81"/>
      <c r="EVA110" s="81"/>
      <c r="EVB110" s="81"/>
      <c r="EVC110" s="81"/>
      <c r="EVD110" s="81"/>
      <c r="EVE110" s="81"/>
      <c r="EVF110" s="81"/>
      <c r="EVG110" s="81"/>
      <c r="EVH110" s="81"/>
      <c r="EVI110" s="81"/>
      <c r="EVJ110" s="81"/>
      <c r="EVK110" s="81"/>
      <c r="EVL110" s="81"/>
      <c r="EVM110" s="81"/>
      <c r="EVN110" s="81"/>
      <c r="EVO110" s="81"/>
      <c r="EVP110" s="81"/>
      <c r="EVQ110" s="81"/>
      <c r="EVR110" s="81"/>
      <c r="EVS110" s="81"/>
      <c r="EVT110" s="81"/>
      <c r="EVU110" s="81"/>
      <c r="EVV110" s="81"/>
      <c r="EVW110" s="81"/>
      <c r="EVX110" s="81"/>
      <c r="EVY110" s="81"/>
      <c r="EVZ110" s="81"/>
      <c r="EWA110" s="81"/>
      <c r="EWB110" s="81"/>
      <c r="EWC110" s="81"/>
      <c r="EWD110" s="81"/>
      <c r="EWE110" s="81"/>
      <c r="EWF110" s="81"/>
      <c r="EWG110" s="81"/>
      <c r="EWH110" s="81"/>
      <c r="EWI110" s="81"/>
      <c r="EWJ110" s="81"/>
      <c r="EWK110" s="81"/>
      <c r="EWL110" s="81"/>
      <c r="EWM110" s="81"/>
      <c r="EWN110" s="81"/>
      <c r="EWO110" s="81"/>
      <c r="EWP110" s="81"/>
      <c r="EWQ110" s="81"/>
      <c r="EWR110" s="81"/>
      <c r="EWS110" s="81"/>
      <c r="EWT110" s="81"/>
      <c r="EWU110" s="81"/>
      <c r="EWV110" s="81"/>
      <c r="EWW110" s="81"/>
      <c r="EWX110" s="81"/>
      <c r="EWY110" s="81"/>
      <c r="EWZ110" s="81"/>
      <c r="EXA110" s="81"/>
      <c r="EXB110" s="81"/>
      <c r="EXC110" s="81"/>
      <c r="EXD110" s="81"/>
      <c r="EXE110" s="81"/>
      <c r="EXF110" s="81"/>
      <c r="EXG110" s="81"/>
      <c r="EXH110" s="81"/>
      <c r="EXI110" s="81"/>
      <c r="EXJ110" s="81"/>
      <c r="EXK110" s="81"/>
      <c r="EXL110" s="81"/>
      <c r="EXM110" s="81"/>
      <c r="EXN110" s="81"/>
      <c r="EXO110" s="81"/>
      <c r="EXP110" s="81"/>
      <c r="EXQ110" s="81"/>
      <c r="EXR110" s="81"/>
      <c r="EXS110" s="81"/>
      <c r="EXT110" s="81"/>
      <c r="EXU110" s="81"/>
      <c r="EXV110" s="81"/>
      <c r="EXW110" s="81"/>
      <c r="EXX110" s="81"/>
      <c r="EXY110" s="81"/>
      <c r="EXZ110" s="81"/>
      <c r="EYA110" s="81"/>
      <c r="EYB110" s="81"/>
      <c r="EYC110" s="81"/>
      <c r="EYD110" s="81"/>
      <c r="EYE110" s="81"/>
      <c r="EYF110" s="81"/>
      <c r="EYG110" s="81"/>
      <c r="EYH110" s="81"/>
      <c r="EYI110" s="81"/>
      <c r="EYJ110" s="81"/>
      <c r="EYK110" s="81"/>
      <c r="EYL110" s="81"/>
      <c r="EYM110" s="81"/>
      <c r="EYN110" s="81"/>
      <c r="EYO110" s="81"/>
      <c r="EYP110" s="81"/>
      <c r="EYQ110" s="81"/>
      <c r="EYR110" s="81"/>
      <c r="EYS110" s="81"/>
      <c r="EYT110" s="81"/>
      <c r="EYU110" s="81"/>
      <c r="EYV110" s="81"/>
      <c r="EYW110" s="81"/>
      <c r="EYX110" s="81"/>
      <c r="EYY110" s="81"/>
      <c r="EYZ110" s="81"/>
      <c r="EZA110" s="81"/>
      <c r="EZB110" s="81"/>
      <c r="EZC110" s="81"/>
      <c r="EZD110" s="81"/>
      <c r="EZE110" s="81"/>
      <c r="EZF110" s="81"/>
      <c r="EZG110" s="81"/>
      <c r="EZH110" s="81"/>
      <c r="EZI110" s="81"/>
      <c r="EZJ110" s="81"/>
      <c r="EZK110" s="81"/>
      <c r="EZL110" s="81"/>
      <c r="EZM110" s="81"/>
      <c r="EZN110" s="81"/>
      <c r="EZO110" s="81"/>
      <c r="EZP110" s="81"/>
      <c r="EZQ110" s="81"/>
      <c r="EZR110" s="81"/>
      <c r="EZS110" s="81"/>
      <c r="EZT110" s="81"/>
      <c r="EZU110" s="81"/>
      <c r="EZV110" s="81"/>
      <c r="EZW110" s="81"/>
      <c r="EZX110" s="81"/>
      <c r="EZY110" s="81"/>
      <c r="EZZ110" s="81"/>
      <c r="FAA110" s="81"/>
      <c r="FAB110" s="81"/>
      <c r="FAC110" s="81"/>
      <c r="FAD110" s="81"/>
      <c r="FAE110" s="81"/>
      <c r="FAF110" s="81"/>
      <c r="FAG110" s="81"/>
      <c r="FAH110" s="81"/>
      <c r="FAI110" s="81"/>
      <c r="FAJ110" s="81"/>
      <c r="FAK110" s="81"/>
      <c r="FAL110" s="81"/>
      <c r="FAM110" s="81"/>
      <c r="FAN110" s="81"/>
      <c r="FAO110" s="81"/>
      <c r="FAP110" s="81"/>
      <c r="FAQ110" s="81"/>
      <c r="FAR110" s="81"/>
      <c r="FAS110" s="81"/>
      <c r="FAT110" s="81"/>
      <c r="FAU110" s="81"/>
      <c r="FAV110" s="81"/>
      <c r="FAW110" s="81"/>
      <c r="FAX110" s="81"/>
      <c r="FAY110" s="81"/>
      <c r="FAZ110" s="81"/>
      <c r="FBA110" s="81"/>
      <c r="FBB110" s="81"/>
      <c r="FBC110" s="81"/>
      <c r="FBD110" s="81"/>
      <c r="FBE110" s="81"/>
      <c r="FBF110" s="81"/>
      <c r="FBG110" s="81"/>
      <c r="FBH110" s="81"/>
      <c r="FBI110" s="81"/>
      <c r="FBJ110" s="81"/>
      <c r="FBK110" s="81"/>
      <c r="FBL110" s="81"/>
      <c r="FBM110" s="81"/>
      <c r="FBN110" s="81"/>
      <c r="FBO110" s="81"/>
      <c r="FBP110" s="81"/>
      <c r="FBQ110" s="81"/>
      <c r="FBR110" s="81"/>
      <c r="FBS110" s="81"/>
      <c r="FBT110" s="81"/>
      <c r="FBU110" s="81"/>
      <c r="FBV110" s="81"/>
      <c r="FBW110" s="81"/>
      <c r="FBX110" s="81"/>
      <c r="FBY110" s="81"/>
      <c r="FBZ110" s="81"/>
      <c r="FCA110" s="81"/>
      <c r="FCB110" s="81"/>
      <c r="FCC110" s="81"/>
      <c r="FCD110" s="81"/>
      <c r="FCE110" s="81"/>
      <c r="FCF110" s="81"/>
      <c r="FCG110" s="81"/>
      <c r="FCH110" s="81"/>
      <c r="FCI110" s="81"/>
      <c r="FCJ110" s="81"/>
      <c r="FCK110" s="81"/>
      <c r="FCL110" s="81"/>
      <c r="FCM110" s="81"/>
      <c r="FCN110" s="81"/>
      <c r="FCO110" s="81"/>
      <c r="FCP110" s="81"/>
      <c r="FCQ110" s="81"/>
      <c r="FCR110" s="81"/>
      <c r="FCS110" s="81"/>
      <c r="FCT110" s="81"/>
      <c r="FCU110" s="81"/>
      <c r="FCV110" s="81"/>
      <c r="FCW110" s="81"/>
      <c r="FCX110" s="81"/>
      <c r="FCY110" s="81"/>
      <c r="FCZ110" s="81"/>
      <c r="FDA110" s="81"/>
      <c r="FDB110" s="81"/>
      <c r="FDC110" s="81"/>
      <c r="FDD110" s="81"/>
      <c r="FDE110" s="81"/>
      <c r="FDF110" s="81"/>
      <c r="FDG110" s="81"/>
      <c r="FDH110" s="81"/>
      <c r="FDI110" s="81"/>
      <c r="FDJ110" s="81"/>
      <c r="FDK110" s="81"/>
      <c r="FDL110" s="81"/>
      <c r="FDM110" s="81"/>
      <c r="FDN110" s="81"/>
      <c r="FDO110" s="81"/>
      <c r="FDP110" s="81"/>
      <c r="FDQ110" s="81"/>
      <c r="FDR110" s="81"/>
      <c r="FDS110" s="81"/>
      <c r="FDT110" s="81"/>
      <c r="FDU110" s="81"/>
      <c r="FDV110" s="81"/>
      <c r="FDW110" s="81"/>
      <c r="FDX110" s="81"/>
      <c r="FDY110" s="81"/>
      <c r="FDZ110" s="81"/>
      <c r="FEA110" s="81"/>
      <c r="FEB110" s="81"/>
      <c r="FEC110" s="81"/>
      <c r="FED110" s="81"/>
      <c r="FEE110" s="81"/>
      <c r="FEF110" s="81"/>
      <c r="FEG110" s="81"/>
      <c r="FEH110" s="81"/>
      <c r="FEI110" s="81"/>
      <c r="FEJ110" s="81"/>
      <c r="FEK110" s="81"/>
      <c r="FEL110" s="81"/>
      <c r="FEM110" s="81"/>
      <c r="FEN110" s="81"/>
      <c r="FEO110" s="81"/>
      <c r="FEP110" s="81"/>
      <c r="FEQ110" s="81"/>
      <c r="FER110" s="81"/>
      <c r="FES110" s="81"/>
      <c r="FET110" s="81"/>
      <c r="FEU110" s="81"/>
      <c r="FEV110" s="81"/>
      <c r="FEW110" s="81"/>
      <c r="FEX110" s="81"/>
      <c r="FEY110" s="81"/>
      <c r="FEZ110" s="81"/>
      <c r="FFA110" s="81"/>
      <c r="FFB110" s="81"/>
      <c r="FFC110" s="81"/>
      <c r="FFD110" s="81"/>
      <c r="FFE110" s="81"/>
      <c r="FFF110" s="81"/>
      <c r="FFG110" s="81"/>
      <c r="FFH110" s="81"/>
      <c r="FFI110" s="81"/>
      <c r="FFJ110" s="81"/>
      <c r="FFK110" s="81"/>
      <c r="FFL110" s="81"/>
      <c r="FFM110" s="81"/>
      <c r="FFN110" s="81"/>
      <c r="FFO110" s="81"/>
      <c r="FFP110" s="81"/>
      <c r="FFQ110" s="81"/>
      <c r="FFR110" s="81"/>
      <c r="FFS110" s="81"/>
      <c r="FFT110" s="81"/>
      <c r="FFU110" s="81"/>
      <c r="FFV110" s="81"/>
      <c r="FFW110" s="81"/>
      <c r="FFX110" s="81"/>
      <c r="FFY110" s="81"/>
      <c r="FFZ110" s="81"/>
      <c r="FGA110" s="81"/>
      <c r="FGB110" s="81"/>
      <c r="FGC110" s="81"/>
      <c r="FGD110" s="81"/>
      <c r="FGE110" s="81"/>
      <c r="FGF110" s="81"/>
      <c r="FGG110" s="81"/>
      <c r="FGH110" s="81"/>
      <c r="FGI110" s="81"/>
      <c r="FGJ110" s="81"/>
      <c r="FGK110" s="81"/>
      <c r="FGL110" s="81"/>
      <c r="FGM110" s="81"/>
      <c r="FGN110" s="81"/>
      <c r="FGO110" s="81"/>
      <c r="FGP110" s="81"/>
      <c r="FGQ110" s="81"/>
      <c r="FGR110" s="81"/>
      <c r="FGS110" s="81"/>
      <c r="FGT110" s="81"/>
      <c r="FGU110" s="81"/>
      <c r="FGV110" s="81"/>
      <c r="FGW110" s="81"/>
      <c r="FGX110" s="81"/>
      <c r="FGY110" s="81"/>
      <c r="FGZ110" s="81"/>
      <c r="FHA110" s="81"/>
      <c r="FHB110" s="81"/>
      <c r="FHC110" s="81"/>
      <c r="FHD110" s="81"/>
      <c r="FHE110" s="81"/>
      <c r="FHF110" s="81"/>
      <c r="FHG110" s="81"/>
      <c r="FHH110" s="81"/>
      <c r="FHI110" s="81"/>
      <c r="FHJ110" s="81"/>
      <c r="FHK110" s="81"/>
      <c r="FHL110" s="81"/>
      <c r="FHM110" s="81"/>
      <c r="FHN110" s="81"/>
      <c r="FHO110" s="81"/>
      <c r="FHP110" s="81"/>
      <c r="FHQ110" s="81"/>
      <c r="FHR110" s="81"/>
      <c r="FHS110" s="81"/>
      <c r="FHT110" s="81"/>
      <c r="FHU110" s="81"/>
      <c r="FHV110" s="81"/>
      <c r="FHW110" s="81"/>
      <c r="FHX110" s="81"/>
      <c r="FHY110" s="81"/>
      <c r="FHZ110" s="81"/>
      <c r="FIA110" s="81"/>
      <c r="FIB110" s="81"/>
      <c r="FIC110" s="81"/>
      <c r="FID110" s="81"/>
      <c r="FIE110" s="81"/>
      <c r="FIF110" s="81"/>
      <c r="FIG110" s="81"/>
      <c r="FIH110" s="81"/>
      <c r="FII110" s="81"/>
      <c r="FIJ110" s="81"/>
      <c r="FIK110" s="81"/>
      <c r="FIL110" s="81"/>
      <c r="FIM110" s="81"/>
      <c r="FIN110" s="81"/>
      <c r="FIO110" s="81"/>
      <c r="FIP110" s="81"/>
      <c r="FIQ110" s="81"/>
      <c r="FIR110" s="81"/>
      <c r="FIS110" s="81"/>
      <c r="FIT110" s="81"/>
      <c r="FIU110" s="81"/>
      <c r="FIV110" s="81"/>
      <c r="FIW110" s="81"/>
      <c r="FIX110" s="81"/>
      <c r="FIY110" s="81"/>
      <c r="FIZ110" s="81"/>
      <c r="FJA110" s="81"/>
      <c r="FJB110" s="81"/>
      <c r="FJC110" s="81"/>
      <c r="FJD110" s="81"/>
      <c r="FJE110" s="81"/>
      <c r="FJF110" s="81"/>
      <c r="FJG110" s="81"/>
      <c r="FJH110" s="81"/>
      <c r="FJI110" s="81"/>
      <c r="FJJ110" s="81"/>
      <c r="FJK110" s="81"/>
      <c r="FJL110" s="81"/>
      <c r="FJM110" s="81"/>
      <c r="FJN110" s="81"/>
      <c r="FJO110" s="81"/>
      <c r="FJP110" s="81"/>
      <c r="FJQ110" s="81"/>
      <c r="FJR110" s="81"/>
      <c r="FJS110" s="81"/>
      <c r="FJT110" s="81"/>
      <c r="FJU110" s="81"/>
      <c r="FJV110" s="81"/>
      <c r="FJW110" s="81"/>
      <c r="FJX110" s="81"/>
      <c r="FJY110" s="81"/>
      <c r="FJZ110" s="81"/>
      <c r="FKA110" s="81"/>
      <c r="FKB110" s="81"/>
      <c r="FKC110" s="81"/>
      <c r="FKD110" s="81"/>
      <c r="FKE110" s="81"/>
      <c r="FKF110" s="81"/>
      <c r="FKG110" s="81"/>
      <c r="FKH110" s="81"/>
      <c r="FKI110" s="81"/>
      <c r="FKJ110" s="81"/>
      <c r="FKK110" s="81"/>
      <c r="FKL110" s="81"/>
      <c r="FKM110" s="81"/>
      <c r="FKN110" s="81"/>
      <c r="FKO110" s="81"/>
      <c r="FKP110" s="81"/>
      <c r="FKQ110" s="81"/>
      <c r="FKR110" s="81"/>
      <c r="FKS110" s="81"/>
      <c r="FKT110" s="81"/>
      <c r="FKU110" s="81"/>
      <c r="FKV110" s="81"/>
      <c r="FKW110" s="81"/>
      <c r="FKX110" s="81"/>
      <c r="FKY110" s="81"/>
      <c r="FKZ110" s="81"/>
      <c r="FLA110" s="81"/>
      <c r="FLB110" s="81"/>
      <c r="FLC110" s="81"/>
      <c r="FLD110" s="81"/>
      <c r="FLE110" s="81"/>
      <c r="FLF110" s="81"/>
      <c r="FLG110" s="81"/>
      <c r="FLH110" s="81"/>
      <c r="FLI110" s="81"/>
      <c r="FLJ110" s="81"/>
      <c r="FLK110" s="81"/>
      <c r="FLL110" s="81"/>
      <c r="FLM110" s="81"/>
      <c r="FLN110" s="81"/>
      <c r="FLO110" s="81"/>
      <c r="FLP110" s="81"/>
      <c r="FLQ110" s="81"/>
      <c r="FLR110" s="81"/>
      <c r="FLS110" s="81"/>
      <c r="FLT110" s="81"/>
      <c r="FLU110" s="81"/>
      <c r="FLV110" s="81"/>
      <c r="FLW110" s="81"/>
      <c r="FLX110" s="81"/>
      <c r="FLY110" s="81"/>
      <c r="FLZ110" s="81"/>
      <c r="FMA110" s="81"/>
      <c r="FMB110" s="81"/>
      <c r="FMC110" s="81"/>
      <c r="FMD110" s="81"/>
      <c r="FME110" s="81"/>
      <c r="FMF110" s="81"/>
      <c r="FMG110" s="81"/>
      <c r="FMH110" s="81"/>
      <c r="FMI110" s="81"/>
      <c r="FMJ110" s="81"/>
      <c r="FMK110" s="81"/>
      <c r="FML110" s="81"/>
      <c r="FMM110" s="81"/>
      <c r="FMN110" s="81"/>
      <c r="FMO110" s="81"/>
      <c r="FMP110" s="81"/>
      <c r="FMQ110" s="81"/>
      <c r="FMR110" s="81"/>
      <c r="FMS110" s="81"/>
      <c r="FMT110" s="81"/>
      <c r="FMU110" s="81"/>
      <c r="FMV110" s="81"/>
      <c r="FMW110" s="81"/>
      <c r="FMX110" s="81"/>
      <c r="FMY110" s="81"/>
      <c r="FMZ110" s="81"/>
      <c r="FNA110" s="81"/>
      <c r="FNB110" s="81"/>
      <c r="FNC110" s="81"/>
      <c r="FND110" s="81"/>
      <c r="FNE110" s="81"/>
      <c r="FNF110" s="81"/>
      <c r="FNG110" s="81"/>
      <c r="FNH110" s="81"/>
      <c r="FNI110" s="81"/>
      <c r="FNJ110" s="81"/>
      <c r="FNK110" s="81"/>
      <c r="FNL110" s="81"/>
      <c r="FNM110" s="81"/>
      <c r="FNN110" s="81"/>
      <c r="FNO110" s="81"/>
      <c r="FNP110" s="81"/>
      <c r="FNQ110" s="81"/>
      <c r="FNR110" s="81"/>
      <c r="FNS110" s="81"/>
      <c r="FNT110" s="81"/>
      <c r="FNU110" s="81"/>
      <c r="FNV110" s="81"/>
      <c r="FNW110" s="81"/>
      <c r="FNX110" s="81"/>
      <c r="FNY110" s="81"/>
      <c r="FNZ110" s="81"/>
      <c r="FOA110" s="81"/>
      <c r="FOB110" s="81"/>
      <c r="FOC110" s="81"/>
      <c r="FOD110" s="81"/>
      <c r="FOE110" s="81"/>
      <c r="FOF110" s="81"/>
      <c r="FOG110" s="81"/>
      <c r="FOH110" s="81"/>
      <c r="FOI110" s="81"/>
      <c r="FOJ110" s="81"/>
      <c r="FOK110" s="81"/>
      <c r="FOL110" s="81"/>
      <c r="FOM110" s="81"/>
      <c r="FON110" s="81"/>
      <c r="FOO110" s="81"/>
      <c r="FOP110" s="81"/>
      <c r="FOQ110" s="81"/>
      <c r="FOR110" s="81"/>
      <c r="FOS110" s="81"/>
      <c r="FOT110" s="81"/>
      <c r="FOU110" s="81"/>
      <c r="FOV110" s="81"/>
      <c r="FOW110" s="81"/>
      <c r="FOX110" s="81"/>
      <c r="FOY110" s="81"/>
      <c r="FOZ110" s="81"/>
      <c r="FPA110" s="81"/>
      <c r="FPB110" s="81"/>
      <c r="FPC110" s="81"/>
      <c r="FPD110" s="81"/>
      <c r="FPE110" s="81"/>
      <c r="FPF110" s="81"/>
      <c r="FPG110" s="81"/>
      <c r="FPH110" s="81"/>
      <c r="FPI110" s="81"/>
      <c r="FPJ110" s="81"/>
      <c r="FPK110" s="81"/>
      <c r="FPL110" s="81"/>
      <c r="FPM110" s="81"/>
      <c r="FPN110" s="81"/>
      <c r="FPO110" s="81"/>
      <c r="FPP110" s="81"/>
      <c r="FPQ110" s="81"/>
      <c r="FPR110" s="81"/>
      <c r="FPS110" s="81"/>
      <c r="FPT110" s="81"/>
      <c r="FPU110" s="81"/>
      <c r="FPV110" s="81"/>
      <c r="FPW110" s="81"/>
      <c r="FPX110" s="81"/>
      <c r="FPY110" s="81"/>
      <c r="FPZ110" s="81"/>
      <c r="FQA110" s="81"/>
      <c r="FQB110" s="81"/>
      <c r="FQC110" s="81"/>
      <c r="FQD110" s="81"/>
      <c r="FQE110" s="81"/>
      <c r="FQF110" s="81"/>
      <c r="FQG110" s="81"/>
      <c r="FQH110" s="81"/>
      <c r="FQI110" s="81"/>
      <c r="FQJ110" s="81"/>
      <c r="FQK110" s="81"/>
      <c r="FQL110" s="81"/>
      <c r="FQM110" s="81"/>
      <c r="FQN110" s="81"/>
      <c r="FQO110" s="81"/>
      <c r="FQP110" s="81"/>
      <c r="FQQ110" s="81"/>
      <c r="FQR110" s="81"/>
      <c r="FQS110" s="81"/>
      <c r="FQT110" s="81"/>
      <c r="FQU110" s="81"/>
      <c r="FQV110" s="81"/>
      <c r="FQW110" s="81"/>
      <c r="FQX110" s="81"/>
      <c r="FQY110" s="81"/>
      <c r="FQZ110" s="81"/>
      <c r="FRA110" s="81"/>
      <c r="FRB110" s="81"/>
      <c r="FRC110" s="81"/>
      <c r="FRD110" s="81"/>
      <c r="FRE110" s="81"/>
      <c r="FRF110" s="81"/>
      <c r="FRG110" s="81"/>
      <c r="FRH110" s="81"/>
      <c r="FRI110" s="81"/>
      <c r="FRJ110" s="81"/>
      <c r="FRK110" s="81"/>
      <c r="FRL110" s="81"/>
      <c r="FRM110" s="81"/>
      <c r="FRN110" s="81"/>
      <c r="FRO110" s="81"/>
      <c r="FRP110" s="81"/>
      <c r="FRQ110" s="81"/>
      <c r="FRR110" s="81"/>
      <c r="FRS110" s="81"/>
      <c r="FRT110" s="81"/>
      <c r="FRU110" s="81"/>
      <c r="FRV110" s="81"/>
      <c r="FRW110" s="81"/>
      <c r="FRX110" s="81"/>
      <c r="FRY110" s="81"/>
      <c r="FRZ110" s="81"/>
      <c r="FSA110" s="81"/>
      <c r="FSB110" s="81"/>
      <c r="FSC110" s="81"/>
      <c r="FSD110" s="81"/>
      <c r="FSE110" s="81"/>
      <c r="FSF110" s="81"/>
      <c r="FSG110" s="81"/>
      <c r="FSH110" s="81"/>
      <c r="FSI110" s="81"/>
      <c r="FSJ110" s="81"/>
      <c r="FSK110" s="81"/>
      <c r="FSL110" s="81"/>
      <c r="FSM110" s="81"/>
      <c r="FSN110" s="81"/>
      <c r="FSO110" s="81"/>
      <c r="FSP110" s="81"/>
      <c r="FSQ110" s="81"/>
      <c r="FSR110" s="81"/>
      <c r="FSS110" s="81"/>
      <c r="FST110" s="81"/>
      <c r="FSU110" s="81"/>
      <c r="FSV110" s="81"/>
      <c r="FSW110" s="81"/>
      <c r="FSX110" s="81"/>
      <c r="FSY110" s="81"/>
      <c r="FSZ110" s="81"/>
      <c r="FTA110" s="81"/>
      <c r="FTB110" s="81"/>
      <c r="FTC110" s="81"/>
      <c r="FTD110" s="81"/>
      <c r="FTE110" s="81"/>
      <c r="FTF110" s="81"/>
      <c r="FTG110" s="81"/>
      <c r="FTH110" s="81"/>
      <c r="FTI110" s="81"/>
      <c r="FTJ110" s="81"/>
      <c r="FTK110" s="81"/>
      <c r="FTL110" s="81"/>
      <c r="FTM110" s="81"/>
      <c r="FTN110" s="81"/>
      <c r="FTO110" s="81"/>
      <c r="FTP110" s="81"/>
      <c r="FTQ110" s="81"/>
      <c r="FTR110" s="81"/>
      <c r="FTS110" s="81"/>
      <c r="FTT110" s="81"/>
      <c r="FTU110" s="81"/>
      <c r="FTV110" s="81"/>
      <c r="FTW110" s="81"/>
      <c r="FTX110" s="81"/>
      <c r="FTY110" s="81"/>
      <c r="FTZ110" s="81"/>
      <c r="FUA110" s="81"/>
      <c r="FUB110" s="81"/>
      <c r="FUC110" s="81"/>
      <c r="FUD110" s="81"/>
      <c r="FUE110" s="81"/>
      <c r="FUF110" s="81"/>
      <c r="FUG110" s="81"/>
      <c r="FUH110" s="81"/>
      <c r="FUI110" s="81"/>
      <c r="FUJ110" s="81"/>
      <c r="FUK110" s="81"/>
      <c r="FUL110" s="81"/>
      <c r="FUM110" s="81"/>
      <c r="FUN110" s="81"/>
      <c r="FUO110" s="81"/>
      <c r="FUP110" s="81"/>
      <c r="FUQ110" s="81"/>
      <c r="FUR110" s="81"/>
      <c r="FUS110" s="81"/>
      <c r="FUT110" s="81"/>
      <c r="FUU110" s="81"/>
      <c r="FUV110" s="81"/>
      <c r="FUW110" s="81"/>
      <c r="FUX110" s="81"/>
      <c r="FUY110" s="81"/>
      <c r="FUZ110" s="81"/>
      <c r="FVA110" s="81"/>
      <c r="FVB110" s="81"/>
      <c r="FVC110" s="81"/>
      <c r="FVD110" s="81"/>
      <c r="FVE110" s="81"/>
      <c r="FVF110" s="81"/>
      <c r="FVG110" s="81"/>
      <c r="FVH110" s="81"/>
      <c r="FVI110" s="81"/>
      <c r="FVJ110" s="81"/>
      <c r="FVK110" s="81"/>
      <c r="FVL110" s="81"/>
      <c r="FVM110" s="81"/>
      <c r="FVN110" s="81"/>
      <c r="FVO110" s="81"/>
      <c r="FVP110" s="81"/>
      <c r="FVQ110" s="81"/>
      <c r="FVR110" s="81"/>
      <c r="FVS110" s="81"/>
      <c r="FVT110" s="81"/>
      <c r="FVU110" s="81"/>
      <c r="FVV110" s="81"/>
      <c r="FVW110" s="81"/>
      <c r="FVX110" s="81"/>
      <c r="FVY110" s="81"/>
      <c r="FVZ110" s="81"/>
      <c r="FWA110" s="81"/>
      <c r="FWB110" s="81"/>
      <c r="FWC110" s="81"/>
      <c r="FWD110" s="81"/>
      <c r="FWE110" s="81"/>
      <c r="FWF110" s="81"/>
      <c r="FWG110" s="81"/>
      <c r="FWH110" s="81"/>
      <c r="FWI110" s="81"/>
      <c r="FWJ110" s="81"/>
      <c r="FWK110" s="81"/>
      <c r="FWL110" s="81"/>
      <c r="FWM110" s="81"/>
      <c r="FWN110" s="81"/>
      <c r="FWO110" s="81"/>
      <c r="FWP110" s="81"/>
      <c r="FWQ110" s="81"/>
      <c r="FWR110" s="81"/>
      <c r="FWS110" s="81"/>
      <c r="FWT110" s="81"/>
      <c r="FWU110" s="81"/>
      <c r="FWV110" s="81"/>
      <c r="FWW110" s="81"/>
      <c r="FWX110" s="81"/>
      <c r="FWY110" s="81"/>
      <c r="FWZ110" s="81"/>
      <c r="FXA110" s="81"/>
      <c r="FXB110" s="81"/>
      <c r="FXC110" s="81"/>
      <c r="FXD110" s="81"/>
      <c r="FXE110" s="81"/>
      <c r="FXF110" s="81"/>
      <c r="FXG110" s="81"/>
      <c r="FXH110" s="81"/>
      <c r="FXI110" s="81"/>
      <c r="FXJ110" s="81"/>
      <c r="FXK110" s="81"/>
      <c r="FXL110" s="81"/>
      <c r="FXM110" s="81"/>
      <c r="FXN110" s="81"/>
      <c r="FXO110" s="81"/>
      <c r="FXP110" s="81"/>
      <c r="FXQ110" s="81"/>
      <c r="FXR110" s="81"/>
      <c r="FXS110" s="81"/>
      <c r="FXT110" s="81"/>
      <c r="FXU110" s="81"/>
      <c r="FXV110" s="81"/>
      <c r="FXW110" s="81"/>
      <c r="FXX110" s="81"/>
      <c r="FXY110" s="81"/>
      <c r="FXZ110" s="81"/>
      <c r="FYA110" s="81"/>
      <c r="FYB110" s="81"/>
      <c r="FYC110" s="81"/>
      <c r="FYD110" s="81"/>
      <c r="FYE110" s="81"/>
      <c r="FYF110" s="81"/>
      <c r="FYG110" s="81"/>
      <c r="FYH110" s="81"/>
      <c r="FYI110" s="81"/>
      <c r="FYJ110" s="81"/>
      <c r="FYK110" s="81"/>
      <c r="FYL110" s="81"/>
      <c r="FYM110" s="81"/>
      <c r="FYN110" s="81"/>
      <c r="FYO110" s="81"/>
      <c r="FYP110" s="81"/>
      <c r="FYQ110" s="81"/>
      <c r="FYR110" s="81"/>
      <c r="FYS110" s="81"/>
      <c r="FYT110" s="81"/>
      <c r="FYU110" s="81"/>
      <c r="FYV110" s="81"/>
      <c r="FYW110" s="81"/>
      <c r="FYX110" s="81"/>
      <c r="FYY110" s="81"/>
      <c r="FYZ110" s="81"/>
      <c r="FZA110" s="81"/>
      <c r="FZB110" s="81"/>
      <c r="FZC110" s="81"/>
      <c r="FZD110" s="81"/>
      <c r="FZE110" s="81"/>
      <c r="FZF110" s="81"/>
      <c r="FZG110" s="81"/>
      <c r="FZH110" s="81"/>
      <c r="FZI110" s="81"/>
      <c r="FZJ110" s="81"/>
      <c r="FZK110" s="81"/>
      <c r="FZL110" s="81"/>
      <c r="FZM110" s="81"/>
      <c r="FZN110" s="81"/>
      <c r="FZO110" s="81"/>
      <c r="FZP110" s="81"/>
      <c r="FZQ110" s="81"/>
      <c r="FZR110" s="81"/>
      <c r="FZS110" s="81"/>
      <c r="FZT110" s="81"/>
      <c r="FZU110" s="81"/>
      <c r="FZV110" s="81"/>
      <c r="FZW110" s="81"/>
      <c r="FZX110" s="81"/>
      <c r="FZY110" s="81"/>
      <c r="FZZ110" s="81"/>
      <c r="GAA110" s="81"/>
      <c r="GAB110" s="81"/>
      <c r="GAC110" s="81"/>
      <c r="GAD110" s="81"/>
      <c r="GAE110" s="81"/>
      <c r="GAF110" s="81"/>
      <c r="GAG110" s="81"/>
      <c r="GAH110" s="81"/>
      <c r="GAI110" s="81"/>
      <c r="GAJ110" s="81"/>
      <c r="GAK110" s="81"/>
      <c r="GAL110" s="81"/>
      <c r="GAM110" s="81"/>
      <c r="GAN110" s="81"/>
      <c r="GAO110" s="81"/>
      <c r="GAP110" s="81"/>
      <c r="GAQ110" s="81"/>
      <c r="GAR110" s="81"/>
      <c r="GAS110" s="81"/>
      <c r="GAT110" s="81"/>
      <c r="GAU110" s="81"/>
      <c r="GAV110" s="81"/>
      <c r="GAW110" s="81"/>
      <c r="GAX110" s="81"/>
      <c r="GAY110" s="81"/>
      <c r="GAZ110" s="81"/>
      <c r="GBA110" s="81"/>
      <c r="GBB110" s="81"/>
      <c r="GBC110" s="81"/>
      <c r="GBD110" s="81"/>
      <c r="GBE110" s="81"/>
      <c r="GBF110" s="81"/>
      <c r="GBG110" s="81"/>
      <c r="GBH110" s="81"/>
      <c r="GBI110" s="81"/>
      <c r="GBJ110" s="81"/>
      <c r="GBK110" s="81"/>
      <c r="GBL110" s="81"/>
      <c r="GBM110" s="81"/>
      <c r="GBN110" s="81"/>
      <c r="GBO110" s="81"/>
      <c r="GBP110" s="81"/>
      <c r="GBQ110" s="81"/>
      <c r="GBR110" s="81"/>
      <c r="GBS110" s="81"/>
      <c r="GBT110" s="81"/>
      <c r="GBU110" s="81"/>
      <c r="GBV110" s="81"/>
      <c r="GBW110" s="81"/>
      <c r="GBX110" s="81"/>
      <c r="GBY110" s="81"/>
      <c r="GBZ110" s="81"/>
      <c r="GCA110" s="81"/>
      <c r="GCB110" s="81"/>
      <c r="GCC110" s="81"/>
      <c r="GCD110" s="81"/>
      <c r="GCE110" s="81"/>
      <c r="GCF110" s="81"/>
      <c r="GCG110" s="81"/>
      <c r="GCH110" s="81"/>
      <c r="GCI110" s="81"/>
      <c r="GCJ110" s="81"/>
      <c r="GCK110" s="81"/>
      <c r="GCL110" s="81"/>
      <c r="GCM110" s="81"/>
      <c r="GCN110" s="81"/>
      <c r="GCO110" s="81"/>
      <c r="GCP110" s="81"/>
      <c r="GCQ110" s="81"/>
      <c r="GCR110" s="81"/>
      <c r="GCS110" s="81"/>
      <c r="GCT110" s="81"/>
      <c r="GCU110" s="81"/>
      <c r="GCV110" s="81"/>
      <c r="GCW110" s="81"/>
      <c r="GCX110" s="81"/>
      <c r="GCY110" s="81"/>
      <c r="GCZ110" s="81"/>
      <c r="GDA110" s="81"/>
      <c r="GDB110" s="81"/>
      <c r="GDC110" s="81"/>
      <c r="GDD110" s="81"/>
      <c r="GDE110" s="81"/>
      <c r="GDF110" s="81"/>
      <c r="GDG110" s="81"/>
      <c r="GDH110" s="81"/>
      <c r="GDI110" s="81"/>
      <c r="GDJ110" s="81"/>
      <c r="GDK110" s="81"/>
      <c r="GDL110" s="81"/>
      <c r="GDM110" s="81"/>
      <c r="GDN110" s="81"/>
      <c r="GDO110" s="81"/>
      <c r="GDP110" s="81"/>
      <c r="GDQ110" s="81"/>
      <c r="GDR110" s="81"/>
      <c r="GDS110" s="81"/>
      <c r="GDT110" s="81"/>
      <c r="GDU110" s="81"/>
      <c r="GDV110" s="81"/>
      <c r="GDW110" s="81"/>
      <c r="GDX110" s="81"/>
      <c r="GDY110" s="81"/>
      <c r="GDZ110" s="81"/>
      <c r="GEA110" s="81"/>
      <c r="GEB110" s="81"/>
      <c r="GEC110" s="81"/>
      <c r="GED110" s="81"/>
      <c r="GEE110" s="81"/>
      <c r="GEF110" s="81"/>
      <c r="GEG110" s="81"/>
      <c r="GEH110" s="81"/>
      <c r="GEI110" s="81"/>
      <c r="GEJ110" s="81"/>
      <c r="GEK110" s="81"/>
      <c r="GEL110" s="81"/>
      <c r="GEM110" s="81"/>
      <c r="GEN110" s="81"/>
      <c r="GEO110" s="81"/>
      <c r="GEP110" s="81"/>
      <c r="GEQ110" s="81"/>
      <c r="GER110" s="81"/>
      <c r="GES110" s="81"/>
      <c r="GET110" s="81"/>
      <c r="GEU110" s="81"/>
      <c r="GEV110" s="81"/>
      <c r="GEW110" s="81"/>
      <c r="GEX110" s="81"/>
      <c r="GEY110" s="81"/>
      <c r="GEZ110" s="81"/>
      <c r="GFA110" s="81"/>
      <c r="GFB110" s="81"/>
      <c r="GFC110" s="81"/>
      <c r="GFD110" s="81"/>
      <c r="GFE110" s="81"/>
      <c r="GFF110" s="81"/>
      <c r="GFG110" s="81"/>
      <c r="GFH110" s="81"/>
      <c r="GFI110" s="81"/>
      <c r="GFJ110" s="81"/>
      <c r="GFK110" s="81"/>
      <c r="GFL110" s="81"/>
      <c r="GFM110" s="81"/>
      <c r="GFN110" s="81"/>
      <c r="GFO110" s="81"/>
      <c r="GFP110" s="81"/>
      <c r="GFQ110" s="81"/>
      <c r="GFR110" s="81"/>
      <c r="GFS110" s="81"/>
      <c r="GFT110" s="81"/>
      <c r="GFU110" s="81"/>
      <c r="GFV110" s="81"/>
      <c r="GFW110" s="81"/>
      <c r="GFX110" s="81"/>
      <c r="GFY110" s="81"/>
      <c r="GFZ110" s="81"/>
      <c r="GGA110" s="81"/>
      <c r="GGB110" s="81"/>
      <c r="GGC110" s="81"/>
      <c r="GGD110" s="81"/>
      <c r="GGE110" s="81"/>
      <c r="GGF110" s="81"/>
      <c r="GGG110" s="81"/>
      <c r="GGH110" s="81"/>
      <c r="GGI110" s="81"/>
      <c r="GGJ110" s="81"/>
      <c r="GGK110" s="81"/>
      <c r="GGL110" s="81"/>
      <c r="GGM110" s="81"/>
      <c r="GGN110" s="81"/>
      <c r="GGO110" s="81"/>
      <c r="GGP110" s="81"/>
      <c r="GGQ110" s="81"/>
      <c r="GGR110" s="81"/>
      <c r="GGS110" s="81"/>
      <c r="GGT110" s="81"/>
      <c r="GGU110" s="81"/>
      <c r="GGV110" s="81"/>
      <c r="GGW110" s="81"/>
      <c r="GGX110" s="81"/>
      <c r="GGY110" s="81"/>
      <c r="GGZ110" s="81"/>
      <c r="GHA110" s="81"/>
      <c r="GHB110" s="81"/>
      <c r="GHC110" s="81"/>
      <c r="GHD110" s="81"/>
      <c r="GHE110" s="81"/>
      <c r="GHF110" s="81"/>
      <c r="GHG110" s="81"/>
      <c r="GHH110" s="81"/>
      <c r="GHI110" s="81"/>
      <c r="GHJ110" s="81"/>
      <c r="GHK110" s="81"/>
      <c r="GHL110" s="81"/>
      <c r="GHM110" s="81"/>
      <c r="GHN110" s="81"/>
      <c r="GHO110" s="81"/>
      <c r="GHP110" s="81"/>
      <c r="GHQ110" s="81"/>
      <c r="GHR110" s="81"/>
      <c r="GHS110" s="81"/>
      <c r="GHT110" s="81"/>
      <c r="GHU110" s="81"/>
      <c r="GHV110" s="81"/>
      <c r="GHW110" s="81"/>
      <c r="GHX110" s="81"/>
      <c r="GHY110" s="81"/>
      <c r="GHZ110" s="81"/>
      <c r="GIA110" s="81"/>
      <c r="GIB110" s="81"/>
      <c r="GIC110" s="81"/>
      <c r="GID110" s="81"/>
      <c r="GIE110" s="81"/>
      <c r="GIF110" s="81"/>
      <c r="GIG110" s="81"/>
      <c r="GIH110" s="81"/>
      <c r="GII110" s="81"/>
      <c r="GIJ110" s="81"/>
      <c r="GIK110" s="81"/>
      <c r="GIL110" s="81"/>
      <c r="GIM110" s="81"/>
      <c r="GIN110" s="81"/>
      <c r="GIO110" s="81"/>
      <c r="GIP110" s="81"/>
      <c r="GIQ110" s="81"/>
      <c r="GIR110" s="81"/>
      <c r="GIS110" s="81"/>
      <c r="GIT110" s="81"/>
      <c r="GIU110" s="81"/>
      <c r="GIV110" s="81"/>
      <c r="GIW110" s="81"/>
      <c r="GIX110" s="81"/>
      <c r="GIY110" s="81"/>
      <c r="GIZ110" s="81"/>
      <c r="GJA110" s="81"/>
      <c r="GJB110" s="81"/>
      <c r="GJC110" s="81"/>
      <c r="GJD110" s="81"/>
      <c r="GJE110" s="81"/>
      <c r="GJF110" s="81"/>
      <c r="GJG110" s="81"/>
      <c r="GJH110" s="81"/>
      <c r="GJI110" s="81"/>
      <c r="GJJ110" s="81"/>
      <c r="GJK110" s="81"/>
      <c r="GJL110" s="81"/>
      <c r="GJM110" s="81"/>
      <c r="GJN110" s="81"/>
      <c r="GJO110" s="81"/>
      <c r="GJP110" s="81"/>
      <c r="GJQ110" s="81"/>
      <c r="GJR110" s="81"/>
      <c r="GJS110" s="81"/>
      <c r="GJT110" s="81"/>
      <c r="GJU110" s="81"/>
      <c r="GJV110" s="81"/>
      <c r="GJW110" s="81"/>
      <c r="GJX110" s="81"/>
      <c r="GJY110" s="81"/>
      <c r="GJZ110" s="81"/>
      <c r="GKA110" s="81"/>
      <c r="GKB110" s="81"/>
      <c r="GKC110" s="81"/>
      <c r="GKD110" s="81"/>
      <c r="GKE110" s="81"/>
      <c r="GKF110" s="81"/>
      <c r="GKG110" s="81"/>
      <c r="GKH110" s="81"/>
      <c r="GKI110" s="81"/>
      <c r="GKJ110" s="81"/>
      <c r="GKK110" s="81"/>
      <c r="GKL110" s="81"/>
      <c r="GKM110" s="81"/>
      <c r="GKN110" s="81"/>
      <c r="GKO110" s="81"/>
      <c r="GKP110" s="81"/>
      <c r="GKQ110" s="81"/>
      <c r="GKR110" s="81"/>
      <c r="GKS110" s="81"/>
      <c r="GKT110" s="81"/>
      <c r="GKU110" s="81"/>
      <c r="GKV110" s="81"/>
      <c r="GKW110" s="81"/>
      <c r="GKX110" s="81"/>
      <c r="GKY110" s="81"/>
      <c r="GKZ110" s="81"/>
      <c r="GLA110" s="81"/>
      <c r="GLB110" s="81"/>
      <c r="GLC110" s="81"/>
      <c r="GLD110" s="81"/>
      <c r="GLE110" s="81"/>
      <c r="GLF110" s="81"/>
      <c r="GLG110" s="81"/>
      <c r="GLH110" s="81"/>
      <c r="GLI110" s="81"/>
      <c r="GLJ110" s="81"/>
      <c r="GLK110" s="81"/>
      <c r="GLL110" s="81"/>
      <c r="GLM110" s="81"/>
      <c r="GLN110" s="81"/>
      <c r="GLO110" s="81"/>
      <c r="GLP110" s="81"/>
      <c r="GLQ110" s="81"/>
      <c r="GLR110" s="81"/>
      <c r="GLS110" s="81"/>
      <c r="GLT110" s="81"/>
      <c r="GLU110" s="81"/>
      <c r="GLV110" s="81"/>
      <c r="GLW110" s="81"/>
      <c r="GLX110" s="81"/>
      <c r="GLY110" s="81"/>
      <c r="GLZ110" s="81"/>
      <c r="GMA110" s="81"/>
      <c r="GMB110" s="81"/>
      <c r="GMC110" s="81"/>
      <c r="GMD110" s="81"/>
      <c r="GME110" s="81"/>
      <c r="GMF110" s="81"/>
      <c r="GMG110" s="81"/>
      <c r="GMH110" s="81"/>
      <c r="GMI110" s="81"/>
      <c r="GMJ110" s="81"/>
      <c r="GMK110" s="81"/>
      <c r="GML110" s="81"/>
      <c r="GMM110" s="81"/>
      <c r="GMN110" s="81"/>
      <c r="GMO110" s="81"/>
      <c r="GMP110" s="81"/>
      <c r="GMQ110" s="81"/>
      <c r="GMR110" s="81"/>
      <c r="GMS110" s="81"/>
      <c r="GMT110" s="81"/>
      <c r="GMU110" s="81"/>
      <c r="GMV110" s="81"/>
      <c r="GMW110" s="81"/>
      <c r="GMX110" s="81"/>
      <c r="GMY110" s="81"/>
      <c r="GMZ110" s="81"/>
      <c r="GNA110" s="81"/>
      <c r="GNB110" s="81"/>
      <c r="GNC110" s="81"/>
      <c r="GND110" s="81"/>
      <c r="GNE110" s="81"/>
      <c r="GNF110" s="81"/>
      <c r="GNG110" s="81"/>
      <c r="GNH110" s="81"/>
      <c r="GNI110" s="81"/>
      <c r="GNJ110" s="81"/>
      <c r="GNK110" s="81"/>
      <c r="GNL110" s="81"/>
      <c r="GNM110" s="81"/>
      <c r="GNN110" s="81"/>
      <c r="GNO110" s="81"/>
      <c r="GNP110" s="81"/>
      <c r="GNQ110" s="81"/>
      <c r="GNR110" s="81"/>
      <c r="GNS110" s="81"/>
      <c r="GNT110" s="81"/>
      <c r="GNU110" s="81"/>
      <c r="GNV110" s="81"/>
      <c r="GNW110" s="81"/>
      <c r="GNX110" s="81"/>
      <c r="GNY110" s="81"/>
      <c r="GNZ110" s="81"/>
      <c r="GOA110" s="81"/>
      <c r="GOB110" s="81"/>
      <c r="GOC110" s="81"/>
      <c r="GOD110" s="81"/>
      <c r="GOE110" s="81"/>
      <c r="GOF110" s="81"/>
      <c r="GOG110" s="81"/>
      <c r="GOH110" s="81"/>
      <c r="GOI110" s="81"/>
      <c r="GOJ110" s="81"/>
      <c r="GOK110" s="81"/>
      <c r="GOL110" s="81"/>
      <c r="GOM110" s="81"/>
      <c r="GON110" s="81"/>
      <c r="GOO110" s="81"/>
      <c r="GOP110" s="81"/>
      <c r="GOQ110" s="81"/>
      <c r="GOR110" s="81"/>
      <c r="GOS110" s="81"/>
      <c r="GOT110" s="81"/>
      <c r="GOU110" s="81"/>
      <c r="GOV110" s="81"/>
      <c r="GOW110" s="81"/>
      <c r="GOX110" s="81"/>
      <c r="GOY110" s="81"/>
      <c r="GOZ110" s="81"/>
      <c r="GPA110" s="81"/>
      <c r="GPB110" s="81"/>
      <c r="GPC110" s="81"/>
      <c r="GPD110" s="81"/>
      <c r="GPE110" s="81"/>
      <c r="GPF110" s="81"/>
      <c r="GPG110" s="81"/>
      <c r="GPH110" s="81"/>
      <c r="GPI110" s="81"/>
      <c r="GPJ110" s="81"/>
      <c r="GPK110" s="81"/>
      <c r="GPL110" s="81"/>
      <c r="GPM110" s="81"/>
      <c r="GPN110" s="81"/>
      <c r="GPO110" s="81"/>
      <c r="GPP110" s="81"/>
      <c r="GPQ110" s="81"/>
      <c r="GPR110" s="81"/>
      <c r="GPS110" s="81"/>
      <c r="GPT110" s="81"/>
      <c r="GPU110" s="81"/>
      <c r="GPV110" s="81"/>
      <c r="GPW110" s="81"/>
      <c r="GPX110" s="81"/>
      <c r="GPY110" s="81"/>
      <c r="GPZ110" s="81"/>
      <c r="GQA110" s="81"/>
      <c r="GQB110" s="81"/>
      <c r="GQC110" s="81"/>
      <c r="GQD110" s="81"/>
      <c r="GQE110" s="81"/>
      <c r="GQF110" s="81"/>
      <c r="GQG110" s="81"/>
      <c r="GQH110" s="81"/>
      <c r="GQI110" s="81"/>
      <c r="GQJ110" s="81"/>
      <c r="GQK110" s="81"/>
      <c r="GQL110" s="81"/>
      <c r="GQM110" s="81"/>
      <c r="GQN110" s="81"/>
      <c r="GQO110" s="81"/>
      <c r="GQP110" s="81"/>
      <c r="GQQ110" s="81"/>
      <c r="GQR110" s="81"/>
      <c r="GQS110" s="81"/>
      <c r="GQT110" s="81"/>
      <c r="GQU110" s="81"/>
      <c r="GQV110" s="81"/>
      <c r="GQW110" s="81"/>
      <c r="GQX110" s="81"/>
      <c r="GQY110" s="81"/>
      <c r="GQZ110" s="81"/>
      <c r="GRA110" s="81"/>
      <c r="GRB110" s="81"/>
      <c r="GRC110" s="81"/>
      <c r="GRD110" s="81"/>
      <c r="GRE110" s="81"/>
      <c r="GRF110" s="81"/>
      <c r="GRG110" s="81"/>
      <c r="GRH110" s="81"/>
      <c r="GRI110" s="81"/>
      <c r="GRJ110" s="81"/>
      <c r="GRK110" s="81"/>
      <c r="GRL110" s="81"/>
      <c r="GRM110" s="81"/>
      <c r="GRN110" s="81"/>
      <c r="GRO110" s="81"/>
      <c r="GRP110" s="81"/>
      <c r="GRQ110" s="81"/>
      <c r="GRR110" s="81"/>
      <c r="GRS110" s="81"/>
      <c r="GRT110" s="81"/>
      <c r="GRU110" s="81"/>
      <c r="GRV110" s="81"/>
      <c r="GRW110" s="81"/>
      <c r="GRX110" s="81"/>
      <c r="GRY110" s="81"/>
      <c r="GRZ110" s="81"/>
      <c r="GSA110" s="81"/>
      <c r="GSB110" s="81"/>
      <c r="GSC110" s="81"/>
      <c r="GSD110" s="81"/>
      <c r="GSE110" s="81"/>
      <c r="GSF110" s="81"/>
      <c r="GSG110" s="81"/>
      <c r="GSH110" s="81"/>
      <c r="GSI110" s="81"/>
      <c r="GSJ110" s="81"/>
      <c r="GSK110" s="81"/>
      <c r="GSL110" s="81"/>
      <c r="GSM110" s="81"/>
      <c r="GSN110" s="81"/>
      <c r="GSO110" s="81"/>
      <c r="GSP110" s="81"/>
      <c r="GSQ110" s="81"/>
      <c r="GSR110" s="81"/>
      <c r="GSS110" s="81"/>
      <c r="GST110" s="81"/>
      <c r="GSU110" s="81"/>
      <c r="GSV110" s="81"/>
      <c r="GSW110" s="81"/>
      <c r="GSX110" s="81"/>
      <c r="GSY110" s="81"/>
      <c r="GSZ110" s="81"/>
      <c r="GTA110" s="81"/>
      <c r="GTB110" s="81"/>
      <c r="GTC110" s="81"/>
      <c r="GTD110" s="81"/>
      <c r="GTE110" s="81"/>
      <c r="GTF110" s="81"/>
      <c r="GTG110" s="81"/>
      <c r="GTH110" s="81"/>
      <c r="GTI110" s="81"/>
      <c r="GTJ110" s="81"/>
      <c r="GTK110" s="81"/>
      <c r="GTL110" s="81"/>
      <c r="GTM110" s="81"/>
      <c r="GTN110" s="81"/>
      <c r="GTO110" s="81"/>
      <c r="GTP110" s="81"/>
      <c r="GTQ110" s="81"/>
      <c r="GTR110" s="81"/>
      <c r="GTS110" s="81"/>
      <c r="GTT110" s="81"/>
      <c r="GTU110" s="81"/>
      <c r="GTV110" s="81"/>
      <c r="GTW110" s="81"/>
      <c r="GTX110" s="81"/>
      <c r="GTY110" s="81"/>
      <c r="GTZ110" s="81"/>
      <c r="GUA110" s="81"/>
      <c r="GUB110" s="81"/>
      <c r="GUC110" s="81"/>
      <c r="GUD110" s="81"/>
      <c r="GUE110" s="81"/>
      <c r="GUF110" s="81"/>
      <c r="GUG110" s="81"/>
      <c r="GUH110" s="81"/>
      <c r="GUI110" s="81"/>
      <c r="GUJ110" s="81"/>
      <c r="GUK110" s="81"/>
      <c r="GUL110" s="81"/>
      <c r="GUM110" s="81"/>
      <c r="GUN110" s="81"/>
      <c r="GUO110" s="81"/>
      <c r="GUP110" s="81"/>
      <c r="GUQ110" s="81"/>
      <c r="GUR110" s="81"/>
      <c r="GUS110" s="81"/>
      <c r="GUT110" s="81"/>
      <c r="GUU110" s="81"/>
      <c r="GUV110" s="81"/>
      <c r="GUW110" s="81"/>
      <c r="GUX110" s="81"/>
      <c r="GUY110" s="81"/>
      <c r="GUZ110" s="81"/>
      <c r="GVA110" s="81"/>
      <c r="GVB110" s="81"/>
      <c r="GVC110" s="81"/>
      <c r="GVD110" s="81"/>
      <c r="GVE110" s="81"/>
      <c r="GVF110" s="81"/>
      <c r="GVG110" s="81"/>
      <c r="GVH110" s="81"/>
      <c r="GVI110" s="81"/>
      <c r="GVJ110" s="81"/>
      <c r="GVK110" s="81"/>
      <c r="GVL110" s="81"/>
      <c r="GVM110" s="81"/>
      <c r="GVN110" s="81"/>
      <c r="GVO110" s="81"/>
      <c r="GVP110" s="81"/>
      <c r="GVQ110" s="81"/>
      <c r="GVR110" s="81"/>
      <c r="GVS110" s="81"/>
      <c r="GVT110" s="81"/>
      <c r="GVU110" s="81"/>
      <c r="GVV110" s="81"/>
      <c r="GVW110" s="81"/>
      <c r="GVX110" s="81"/>
      <c r="GVY110" s="81"/>
      <c r="GVZ110" s="81"/>
      <c r="GWA110" s="81"/>
      <c r="GWB110" s="81"/>
      <c r="GWC110" s="81"/>
      <c r="GWD110" s="81"/>
      <c r="GWE110" s="81"/>
      <c r="GWF110" s="81"/>
      <c r="GWG110" s="81"/>
      <c r="GWH110" s="81"/>
      <c r="GWI110" s="81"/>
      <c r="GWJ110" s="81"/>
      <c r="GWK110" s="81"/>
      <c r="GWL110" s="81"/>
      <c r="GWM110" s="81"/>
      <c r="GWN110" s="81"/>
      <c r="GWO110" s="81"/>
      <c r="GWP110" s="81"/>
      <c r="GWQ110" s="81"/>
      <c r="GWR110" s="81"/>
      <c r="GWS110" s="81"/>
      <c r="GWT110" s="81"/>
      <c r="GWU110" s="81"/>
      <c r="GWV110" s="81"/>
      <c r="GWW110" s="81"/>
      <c r="GWX110" s="81"/>
      <c r="GWY110" s="81"/>
      <c r="GWZ110" s="81"/>
      <c r="GXA110" s="81"/>
      <c r="GXB110" s="81"/>
      <c r="GXC110" s="81"/>
      <c r="GXD110" s="81"/>
      <c r="GXE110" s="81"/>
      <c r="GXF110" s="81"/>
      <c r="GXG110" s="81"/>
      <c r="GXH110" s="81"/>
      <c r="GXI110" s="81"/>
      <c r="GXJ110" s="81"/>
      <c r="GXK110" s="81"/>
      <c r="GXL110" s="81"/>
      <c r="GXM110" s="81"/>
      <c r="GXN110" s="81"/>
      <c r="GXO110" s="81"/>
      <c r="GXP110" s="81"/>
      <c r="GXQ110" s="81"/>
      <c r="GXR110" s="81"/>
      <c r="GXS110" s="81"/>
      <c r="GXT110" s="81"/>
      <c r="GXU110" s="81"/>
      <c r="GXV110" s="81"/>
      <c r="GXW110" s="81"/>
      <c r="GXX110" s="81"/>
      <c r="GXY110" s="81"/>
      <c r="GXZ110" s="81"/>
      <c r="GYA110" s="81"/>
      <c r="GYB110" s="81"/>
      <c r="GYC110" s="81"/>
      <c r="GYD110" s="81"/>
      <c r="GYE110" s="81"/>
      <c r="GYF110" s="81"/>
      <c r="GYG110" s="81"/>
      <c r="GYH110" s="81"/>
      <c r="GYI110" s="81"/>
      <c r="GYJ110" s="81"/>
      <c r="GYK110" s="81"/>
      <c r="GYL110" s="81"/>
      <c r="GYM110" s="81"/>
      <c r="GYN110" s="81"/>
      <c r="GYO110" s="81"/>
      <c r="GYP110" s="81"/>
      <c r="GYQ110" s="81"/>
      <c r="GYR110" s="81"/>
      <c r="GYS110" s="81"/>
      <c r="GYT110" s="81"/>
      <c r="GYU110" s="81"/>
      <c r="GYV110" s="81"/>
      <c r="GYW110" s="81"/>
      <c r="GYX110" s="81"/>
      <c r="GYY110" s="81"/>
      <c r="GYZ110" s="81"/>
      <c r="GZA110" s="81"/>
      <c r="GZB110" s="81"/>
      <c r="GZC110" s="81"/>
      <c r="GZD110" s="81"/>
      <c r="GZE110" s="81"/>
      <c r="GZF110" s="81"/>
      <c r="GZG110" s="81"/>
      <c r="GZH110" s="81"/>
      <c r="GZI110" s="81"/>
      <c r="GZJ110" s="81"/>
      <c r="GZK110" s="81"/>
      <c r="GZL110" s="81"/>
      <c r="GZM110" s="81"/>
      <c r="GZN110" s="81"/>
      <c r="GZO110" s="81"/>
      <c r="GZP110" s="81"/>
      <c r="GZQ110" s="81"/>
      <c r="GZR110" s="81"/>
      <c r="GZS110" s="81"/>
      <c r="GZT110" s="81"/>
      <c r="GZU110" s="81"/>
      <c r="GZV110" s="81"/>
      <c r="GZW110" s="81"/>
      <c r="GZX110" s="81"/>
      <c r="GZY110" s="81"/>
      <c r="GZZ110" s="81"/>
      <c r="HAA110" s="81"/>
      <c r="HAB110" s="81"/>
      <c r="HAC110" s="81"/>
      <c r="HAD110" s="81"/>
      <c r="HAE110" s="81"/>
      <c r="HAF110" s="81"/>
      <c r="HAG110" s="81"/>
      <c r="HAH110" s="81"/>
      <c r="HAI110" s="81"/>
      <c r="HAJ110" s="81"/>
      <c r="HAK110" s="81"/>
      <c r="HAL110" s="81"/>
      <c r="HAM110" s="81"/>
      <c r="HAN110" s="81"/>
      <c r="HAO110" s="81"/>
      <c r="HAP110" s="81"/>
      <c r="HAQ110" s="81"/>
      <c r="HAR110" s="81"/>
      <c r="HAS110" s="81"/>
      <c r="HAT110" s="81"/>
      <c r="HAU110" s="81"/>
      <c r="HAV110" s="81"/>
      <c r="HAW110" s="81"/>
      <c r="HAX110" s="81"/>
      <c r="HAY110" s="81"/>
      <c r="HAZ110" s="81"/>
      <c r="HBA110" s="81"/>
      <c r="HBB110" s="81"/>
      <c r="HBC110" s="81"/>
      <c r="HBD110" s="81"/>
      <c r="HBE110" s="81"/>
      <c r="HBF110" s="81"/>
      <c r="HBG110" s="81"/>
      <c r="HBH110" s="81"/>
      <c r="HBI110" s="81"/>
      <c r="HBJ110" s="81"/>
      <c r="HBK110" s="81"/>
      <c r="HBL110" s="81"/>
      <c r="HBM110" s="81"/>
      <c r="HBN110" s="81"/>
      <c r="HBO110" s="81"/>
      <c r="HBP110" s="81"/>
      <c r="HBQ110" s="81"/>
      <c r="HBR110" s="81"/>
      <c r="HBS110" s="81"/>
      <c r="HBT110" s="81"/>
      <c r="HBU110" s="81"/>
      <c r="HBV110" s="81"/>
      <c r="HBW110" s="81"/>
      <c r="HBX110" s="81"/>
      <c r="HBY110" s="81"/>
      <c r="HBZ110" s="81"/>
      <c r="HCA110" s="81"/>
      <c r="HCB110" s="81"/>
      <c r="HCC110" s="81"/>
      <c r="HCD110" s="81"/>
      <c r="HCE110" s="81"/>
      <c r="HCF110" s="81"/>
      <c r="HCG110" s="81"/>
      <c r="HCH110" s="81"/>
      <c r="HCI110" s="81"/>
      <c r="HCJ110" s="81"/>
      <c r="HCK110" s="81"/>
      <c r="HCL110" s="81"/>
      <c r="HCM110" s="81"/>
      <c r="HCN110" s="81"/>
      <c r="HCO110" s="81"/>
      <c r="HCP110" s="81"/>
      <c r="HCQ110" s="81"/>
      <c r="HCR110" s="81"/>
      <c r="HCS110" s="81"/>
      <c r="HCT110" s="81"/>
      <c r="HCU110" s="81"/>
      <c r="HCV110" s="81"/>
      <c r="HCW110" s="81"/>
      <c r="HCX110" s="81"/>
      <c r="HCY110" s="81"/>
      <c r="HCZ110" s="81"/>
      <c r="HDA110" s="81"/>
      <c r="HDB110" s="81"/>
      <c r="HDC110" s="81"/>
      <c r="HDD110" s="81"/>
      <c r="HDE110" s="81"/>
      <c r="HDF110" s="81"/>
      <c r="HDG110" s="81"/>
      <c r="HDH110" s="81"/>
      <c r="HDI110" s="81"/>
      <c r="HDJ110" s="81"/>
      <c r="HDK110" s="81"/>
      <c r="HDL110" s="81"/>
      <c r="HDM110" s="81"/>
      <c r="HDN110" s="81"/>
      <c r="HDO110" s="81"/>
      <c r="HDP110" s="81"/>
      <c r="HDQ110" s="81"/>
      <c r="HDR110" s="81"/>
      <c r="HDS110" s="81"/>
      <c r="HDT110" s="81"/>
      <c r="HDU110" s="81"/>
      <c r="HDV110" s="81"/>
      <c r="HDW110" s="81"/>
      <c r="HDX110" s="81"/>
      <c r="HDY110" s="81"/>
      <c r="HDZ110" s="81"/>
      <c r="HEA110" s="81"/>
      <c r="HEB110" s="81"/>
      <c r="HEC110" s="81"/>
      <c r="HED110" s="81"/>
      <c r="HEE110" s="81"/>
      <c r="HEF110" s="81"/>
      <c r="HEG110" s="81"/>
      <c r="HEH110" s="81"/>
      <c r="HEI110" s="81"/>
      <c r="HEJ110" s="81"/>
      <c r="HEK110" s="81"/>
      <c r="HEL110" s="81"/>
      <c r="HEM110" s="81"/>
      <c r="HEN110" s="81"/>
      <c r="HEO110" s="81"/>
      <c r="HEP110" s="81"/>
      <c r="HEQ110" s="81"/>
      <c r="HER110" s="81"/>
      <c r="HES110" s="81"/>
      <c r="HET110" s="81"/>
      <c r="HEU110" s="81"/>
      <c r="HEV110" s="81"/>
      <c r="HEW110" s="81"/>
      <c r="HEX110" s="81"/>
      <c r="HEY110" s="81"/>
      <c r="HEZ110" s="81"/>
      <c r="HFA110" s="81"/>
      <c r="HFB110" s="81"/>
      <c r="HFC110" s="81"/>
      <c r="HFD110" s="81"/>
      <c r="HFE110" s="81"/>
      <c r="HFF110" s="81"/>
      <c r="HFG110" s="81"/>
      <c r="HFH110" s="81"/>
      <c r="HFI110" s="81"/>
      <c r="HFJ110" s="81"/>
      <c r="HFK110" s="81"/>
      <c r="HFL110" s="81"/>
      <c r="HFM110" s="81"/>
      <c r="HFN110" s="81"/>
      <c r="HFO110" s="81"/>
      <c r="HFP110" s="81"/>
      <c r="HFQ110" s="81"/>
      <c r="HFR110" s="81"/>
      <c r="HFS110" s="81"/>
      <c r="HFT110" s="81"/>
      <c r="HFU110" s="81"/>
      <c r="HFV110" s="81"/>
      <c r="HFW110" s="81"/>
      <c r="HFX110" s="81"/>
      <c r="HFY110" s="81"/>
      <c r="HFZ110" s="81"/>
      <c r="HGA110" s="81"/>
      <c r="HGB110" s="81"/>
      <c r="HGC110" s="81"/>
      <c r="HGD110" s="81"/>
      <c r="HGE110" s="81"/>
      <c r="HGF110" s="81"/>
      <c r="HGG110" s="81"/>
      <c r="HGH110" s="81"/>
      <c r="HGI110" s="81"/>
      <c r="HGJ110" s="81"/>
      <c r="HGK110" s="81"/>
      <c r="HGL110" s="81"/>
      <c r="HGM110" s="81"/>
      <c r="HGN110" s="81"/>
      <c r="HGO110" s="81"/>
      <c r="HGP110" s="81"/>
      <c r="HGQ110" s="81"/>
      <c r="HGR110" s="81"/>
      <c r="HGS110" s="81"/>
      <c r="HGT110" s="81"/>
      <c r="HGU110" s="81"/>
      <c r="HGV110" s="81"/>
      <c r="HGW110" s="81"/>
      <c r="HGX110" s="81"/>
      <c r="HGY110" s="81"/>
      <c r="HGZ110" s="81"/>
      <c r="HHA110" s="81"/>
      <c r="HHB110" s="81"/>
      <c r="HHC110" s="81"/>
      <c r="HHD110" s="81"/>
      <c r="HHE110" s="81"/>
      <c r="HHF110" s="81"/>
      <c r="HHG110" s="81"/>
      <c r="HHH110" s="81"/>
      <c r="HHI110" s="81"/>
      <c r="HHJ110" s="81"/>
      <c r="HHK110" s="81"/>
      <c r="HHL110" s="81"/>
      <c r="HHM110" s="81"/>
      <c r="HHN110" s="81"/>
      <c r="HHO110" s="81"/>
      <c r="HHP110" s="81"/>
      <c r="HHQ110" s="81"/>
      <c r="HHR110" s="81"/>
      <c r="HHS110" s="81"/>
      <c r="HHT110" s="81"/>
      <c r="HHU110" s="81"/>
      <c r="HHV110" s="81"/>
      <c r="HHW110" s="81"/>
      <c r="HHX110" s="81"/>
      <c r="HHY110" s="81"/>
      <c r="HHZ110" s="81"/>
      <c r="HIA110" s="81"/>
      <c r="HIB110" s="81"/>
      <c r="HIC110" s="81"/>
      <c r="HID110" s="81"/>
      <c r="HIE110" s="81"/>
      <c r="HIF110" s="81"/>
      <c r="HIG110" s="81"/>
      <c r="HIH110" s="81"/>
      <c r="HII110" s="81"/>
      <c r="HIJ110" s="81"/>
      <c r="HIK110" s="81"/>
      <c r="HIL110" s="81"/>
      <c r="HIM110" s="81"/>
      <c r="HIN110" s="81"/>
      <c r="HIO110" s="81"/>
      <c r="HIP110" s="81"/>
      <c r="HIQ110" s="81"/>
      <c r="HIR110" s="81"/>
      <c r="HIS110" s="81"/>
      <c r="HIT110" s="81"/>
      <c r="HIU110" s="81"/>
      <c r="HIV110" s="81"/>
      <c r="HIW110" s="81"/>
      <c r="HIX110" s="81"/>
      <c r="HIY110" s="81"/>
      <c r="HIZ110" s="81"/>
      <c r="HJA110" s="81"/>
      <c r="HJB110" s="81"/>
      <c r="HJC110" s="81"/>
      <c r="HJD110" s="81"/>
      <c r="HJE110" s="81"/>
      <c r="HJF110" s="81"/>
      <c r="HJG110" s="81"/>
      <c r="HJH110" s="81"/>
      <c r="HJI110" s="81"/>
      <c r="HJJ110" s="81"/>
      <c r="HJK110" s="81"/>
      <c r="HJL110" s="81"/>
      <c r="HJM110" s="81"/>
      <c r="HJN110" s="81"/>
      <c r="HJO110" s="81"/>
      <c r="HJP110" s="81"/>
      <c r="HJQ110" s="81"/>
      <c r="HJR110" s="81"/>
      <c r="HJS110" s="81"/>
      <c r="HJT110" s="81"/>
      <c r="HJU110" s="81"/>
      <c r="HJV110" s="81"/>
      <c r="HJW110" s="81"/>
      <c r="HJX110" s="81"/>
      <c r="HJY110" s="81"/>
      <c r="HJZ110" s="81"/>
      <c r="HKA110" s="81"/>
      <c r="HKB110" s="81"/>
      <c r="HKC110" s="81"/>
      <c r="HKD110" s="81"/>
      <c r="HKE110" s="81"/>
      <c r="HKF110" s="81"/>
      <c r="HKG110" s="81"/>
      <c r="HKH110" s="81"/>
      <c r="HKI110" s="81"/>
      <c r="HKJ110" s="81"/>
      <c r="HKK110" s="81"/>
      <c r="HKL110" s="81"/>
      <c r="HKM110" s="81"/>
      <c r="HKN110" s="81"/>
      <c r="HKO110" s="81"/>
      <c r="HKP110" s="81"/>
      <c r="HKQ110" s="81"/>
      <c r="HKR110" s="81"/>
      <c r="HKS110" s="81"/>
      <c r="HKT110" s="81"/>
      <c r="HKU110" s="81"/>
      <c r="HKV110" s="81"/>
      <c r="HKW110" s="81"/>
      <c r="HKX110" s="81"/>
      <c r="HKY110" s="81"/>
      <c r="HKZ110" s="81"/>
      <c r="HLA110" s="81"/>
      <c r="HLB110" s="81"/>
      <c r="HLC110" s="81"/>
      <c r="HLD110" s="81"/>
      <c r="HLE110" s="81"/>
      <c r="HLF110" s="81"/>
      <c r="HLG110" s="81"/>
      <c r="HLH110" s="81"/>
      <c r="HLI110" s="81"/>
      <c r="HLJ110" s="81"/>
      <c r="HLK110" s="81"/>
      <c r="HLL110" s="81"/>
      <c r="HLM110" s="81"/>
      <c r="HLN110" s="81"/>
      <c r="HLO110" s="81"/>
      <c r="HLP110" s="81"/>
      <c r="HLQ110" s="81"/>
      <c r="HLR110" s="81"/>
      <c r="HLS110" s="81"/>
      <c r="HLT110" s="81"/>
      <c r="HLU110" s="81"/>
      <c r="HLV110" s="81"/>
      <c r="HLW110" s="81"/>
      <c r="HLX110" s="81"/>
      <c r="HLY110" s="81"/>
      <c r="HLZ110" s="81"/>
      <c r="HMA110" s="81"/>
      <c r="HMB110" s="81"/>
      <c r="HMC110" s="81"/>
      <c r="HMD110" s="81"/>
      <c r="HME110" s="81"/>
      <c r="HMF110" s="81"/>
      <c r="HMG110" s="81"/>
      <c r="HMH110" s="81"/>
      <c r="HMI110" s="81"/>
      <c r="HMJ110" s="81"/>
      <c r="HMK110" s="81"/>
      <c r="HML110" s="81"/>
      <c r="HMM110" s="81"/>
      <c r="HMN110" s="81"/>
      <c r="HMO110" s="81"/>
      <c r="HMP110" s="81"/>
      <c r="HMQ110" s="81"/>
      <c r="HMR110" s="81"/>
      <c r="HMS110" s="81"/>
      <c r="HMT110" s="81"/>
      <c r="HMU110" s="81"/>
      <c r="HMV110" s="81"/>
      <c r="HMW110" s="81"/>
      <c r="HMX110" s="81"/>
      <c r="HMY110" s="81"/>
      <c r="HMZ110" s="81"/>
      <c r="HNA110" s="81"/>
      <c r="HNB110" s="81"/>
      <c r="HNC110" s="81"/>
      <c r="HND110" s="81"/>
      <c r="HNE110" s="81"/>
      <c r="HNF110" s="81"/>
      <c r="HNG110" s="81"/>
      <c r="HNH110" s="81"/>
      <c r="HNI110" s="81"/>
      <c r="HNJ110" s="81"/>
      <c r="HNK110" s="81"/>
      <c r="HNL110" s="81"/>
      <c r="HNM110" s="81"/>
      <c r="HNN110" s="81"/>
      <c r="HNO110" s="81"/>
      <c r="HNP110" s="81"/>
      <c r="HNQ110" s="81"/>
      <c r="HNR110" s="81"/>
      <c r="HNS110" s="81"/>
      <c r="HNT110" s="81"/>
      <c r="HNU110" s="81"/>
      <c r="HNV110" s="81"/>
      <c r="HNW110" s="81"/>
      <c r="HNX110" s="81"/>
      <c r="HNY110" s="81"/>
      <c r="HNZ110" s="81"/>
      <c r="HOA110" s="81"/>
      <c r="HOB110" s="81"/>
      <c r="HOC110" s="81"/>
      <c r="HOD110" s="81"/>
      <c r="HOE110" s="81"/>
      <c r="HOF110" s="81"/>
      <c r="HOG110" s="81"/>
      <c r="HOH110" s="81"/>
      <c r="HOI110" s="81"/>
      <c r="HOJ110" s="81"/>
      <c r="HOK110" s="81"/>
      <c r="HOL110" s="81"/>
      <c r="HOM110" s="81"/>
      <c r="HON110" s="81"/>
      <c r="HOO110" s="81"/>
      <c r="HOP110" s="81"/>
      <c r="HOQ110" s="81"/>
      <c r="HOR110" s="81"/>
      <c r="HOS110" s="81"/>
      <c r="HOT110" s="81"/>
      <c r="HOU110" s="81"/>
      <c r="HOV110" s="81"/>
      <c r="HOW110" s="81"/>
      <c r="HOX110" s="81"/>
      <c r="HOY110" s="81"/>
      <c r="HOZ110" s="81"/>
      <c r="HPA110" s="81"/>
      <c r="HPB110" s="81"/>
      <c r="HPC110" s="81"/>
      <c r="HPD110" s="81"/>
      <c r="HPE110" s="81"/>
      <c r="HPF110" s="81"/>
      <c r="HPG110" s="81"/>
      <c r="HPH110" s="81"/>
      <c r="HPI110" s="81"/>
      <c r="HPJ110" s="81"/>
      <c r="HPK110" s="81"/>
      <c r="HPL110" s="81"/>
      <c r="HPM110" s="81"/>
      <c r="HPN110" s="81"/>
      <c r="HPO110" s="81"/>
      <c r="HPP110" s="81"/>
      <c r="HPQ110" s="81"/>
      <c r="HPR110" s="81"/>
      <c r="HPS110" s="81"/>
      <c r="HPT110" s="81"/>
      <c r="HPU110" s="81"/>
      <c r="HPV110" s="81"/>
      <c r="HPW110" s="81"/>
      <c r="HPX110" s="81"/>
      <c r="HPY110" s="81"/>
      <c r="HPZ110" s="81"/>
      <c r="HQA110" s="81"/>
      <c r="HQB110" s="81"/>
      <c r="HQC110" s="81"/>
      <c r="HQD110" s="81"/>
      <c r="HQE110" s="81"/>
      <c r="HQF110" s="81"/>
      <c r="HQG110" s="81"/>
      <c r="HQH110" s="81"/>
      <c r="HQI110" s="81"/>
      <c r="HQJ110" s="81"/>
      <c r="HQK110" s="81"/>
      <c r="HQL110" s="81"/>
      <c r="HQM110" s="81"/>
      <c r="HQN110" s="81"/>
      <c r="HQO110" s="81"/>
      <c r="HQP110" s="81"/>
      <c r="HQQ110" s="81"/>
      <c r="HQR110" s="81"/>
      <c r="HQS110" s="81"/>
      <c r="HQT110" s="81"/>
      <c r="HQU110" s="81"/>
      <c r="HQV110" s="81"/>
      <c r="HQW110" s="81"/>
      <c r="HQX110" s="81"/>
      <c r="HQY110" s="81"/>
      <c r="HQZ110" s="81"/>
      <c r="HRA110" s="81"/>
      <c r="HRB110" s="81"/>
      <c r="HRC110" s="81"/>
      <c r="HRD110" s="81"/>
      <c r="HRE110" s="81"/>
      <c r="HRF110" s="81"/>
      <c r="HRG110" s="81"/>
      <c r="HRH110" s="81"/>
      <c r="HRI110" s="81"/>
      <c r="HRJ110" s="81"/>
      <c r="HRK110" s="81"/>
      <c r="HRL110" s="81"/>
      <c r="HRM110" s="81"/>
      <c r="HRN110" s="81"/>
      <c r="HRO110" s="81"/>
      <c r="HRP110" s="81"/>
      <c r="HRQ110" s="81"/>
      <c r="HRR110" s="81"/>
      <c r="HRS110" s="81"/>
      <c r="HRT110" s="81"/>
      <c r="HRU110" s="81"/>
      <c r="HRV110" s="81"/>
      <c r="HRW110" s="81"/>
      <c r="HRX110" s="81"/>
      <c r="HRY110" s="81"/>
      <c r="HRZ110" s="81"/>
      <c r="HSA110" s="81"/>
      <c r="HSB110" s="81"/>
      <c r="HSC110" s="81"/>
      <c r="HSD110" s="81"/>
      <c r="HSE110" s="81"/>
      <c r="HSF110" s="81"/>
      <c r="HSG110" s="81"/>
      <c r="HSH110" s="81"/>
      <c r="HSI110" s="81"/>
      <c r="HSJ110" s="81"/>
      <c r="HSK110" s="81"/>
      <c r="HSL110" s="81"/>
      <c r="HSM110" s="81"/>
      <c r="HSN110" s="81"/>
      <c r="HSO110" s="81"/>
      <c r="HSP110" s="81"/>
      <c r="HSQ110" s="81"/>
      <c r="HSR110" s="81"/>
      <c r="HSS110" s="81"/>
      <c r="HST110" s="81"/>
      <c r="HSU110" s="81"/>
      <c r="HSV110" s="81"/>
      <c r="HSW110" s="81"/>
      <c r="HSX110" s="81"/>
      <c r="HSY110" s="81"/>
      <c r="HSZ110" s="81"/>
      <c r="HTA110" s="81"/>
      <c r="HTB110" s="81"/>
      <c r="HTC110" s="81"/>
      <c r="HTD110" s="81"/>
      <c r="HTE110" s="81"/>
      <c r="HTF110" s="81"/>
      <c r="HTG110" s="81"/>
      <c r="HTH110" s="81"/>
      <c r="HTI110" s="81"/>
      <c r="HTJ110" s="81"/>
      <c r="HTK110" s="81"/>
      <c r="HTL110" s="81"/>
      <c r="HTM110" s="81"/>
      <c r="HTN110" s="81"/>
      <c r="HTO110" s="81"/>
      <c r="HTP110" s="81"/>
      <c r="HTQ110" s="81"/>
      <c r="HTR110" s="81"/>
      <c r="HTS110" s="81"/>
      <c r="HTT110" s="81"/>
      <c r="HTU110" s="81"/>
      <c r="HTV110" s="81"/>
      <c r="HTW110" s="81"/>
      <c r="HTX110" s="81"/>
      <c r="HTY110" s="81"/>
      <c r="HTZ110" s="81"/>
      <c r="HUA110" s="81"/>
      <c r="HUB110" s="81"/>
      <c r="HUC110" s="81"/>
      <c r="HUD110" s="81"/>
      <c r="HUE110" s="81"/>
      <c r="HUF110" s="81"/>
      <c r="HUG110" s="81"/>
      <c r="HUH110" s="81"/>
      <c r="HUI110" s="81"/>
      <c r="HUJ110" s="81"/>
      <c r="HUK110" s="81"/>
      <c r="HUL110" s="81"/>
      <c r="HUM110" s="81"/>
      <c r="HUN110" s="81"/>
      <c r="HUO110" s="81"/>
      <c r="HUP110" s="81"/>
      <c r="HUQ110" s="81"/>
      <c r="HUR110" s="81"/>
      <c r="HUS110" s="81"/>
      <c r="HUT110" s="81"/>
      <c r="HUU110" s="81"/>
      <c r="HUV110" s="81"/>
      <c r="HUW110" s="81"/>
      <c r="HUX110" s="81"/>
      <c r="HUY110" s="81"/>
      <c r="HUZ110" s="81"/>
      <c r="HVA110" s="81"/>
      <c r="HVB110" s="81"/>
      <c r="HVC110" s="81"/>
      <c r="HVD110" s="81"/>
      <c r="HVE110" s="81"/>
      <c r="HVF110" s="81"/>
      <c r="HVG110" s="81"/>
      <c r="HVH110" s="81"/>
      <c r="HVI110" s="81"/>
      <c r="HVJ110" s="81"/>
      <c r="HVK110" s="81"/>
      <c r="HVL110" s="81"/>
      <c r="HVM110" s="81"/>
      <c r="HVN110" s="81"/>
      <c r="HVO110" s="81"/>
      <c r="HVP110" s="81"/>
      <c r="HVQ110" s="81"/>
      <c r="HVR110" s="81"/>
      <c r="HVS110" s="81"/>
      <c r="HVT110" s="81"/>
      <c r="HVU110" s="81"/>
      <c r="HVV110" s="81"/>
      <c r="HVW110" s="81"/>
      <c r="HVX110" s="81"/>
      <c r="HVY110" s="81"/>
      <c r="HVZ110" s="81"/>
      <c r="HWA110" s="81"/>
      <c r="HWB110" s="81"/>
      <c r="HWC110" s="81"/>
      <c r="HWD110" s="81"/>
      <c r="HWE110" s="81"/>
      <c r="HWF110" s="81"/>
      <c r="HWG110" s="81"/>
      <c r="HWH110" s="81"/>
      <c r="HWI110" s="81"/>
      <c r="HWJ110" s="81"/>
      <c r="HWK110" s="81"/>
      <c r="HWL110" s="81"/>
      <c r="HWM110" s="81"/>
      <c r="HWN110" s="81"/>
      <c r="HWO110" s="81"/>
      <c r="HWP110" s="81"/>
      <c r="HWQ110" s="81"/>
      <c r="HWR110" s="81"/>
      <c r="HWS110" s="81"/>
      <c r="HWT110" s="81"/>
      <c r="HWU110" s="81"/>
      <c r="HWV110" s="81"/>
      <c r="HWW110" s="81"/>
      <c r="HWX110" s="81"/>
      <c r="HWY110" s="81"/>
      <c r="HWZ110" s="81"/>
      <c r="HXA110" s="81"/>
      <c r="HXB110" s="81"/>
      <c r="HXC110" s="81"/>
      <c r="HXD110" s="81"/>
      <c r="HXE110" s="81"/>
      <c r="HXF110" s="81"/>
      <c r="HXG110" s="81"/>
      <c r="HXH110" s="81"/>
      <c r="HXI110" s="81"/>
      <c r="HXJ110" s="81"/>
      <c r="HXK110" s="81"/>
      <c r="HXL110" s="81"/>
      <c r="HXM110" s="81"/>
      <c r="HXN110" s="81"/>
      <c r="HXO110" s="81"/>
      <c r="HXP110" s="81"/>
      <c r="HXQ110" s="81"/>
      <c r="HXR110" s="81"/>
      <c r="HXS110" s="81"/>
      <c r="HXT110" s="81"/>
      <c r="HXU110" s="81"/>
      <c r="HXV110" s="81"/>
      <c r="HXW110" s="81"/>
      <c r="HXX110" s="81"/>
      <c r="HXY110" s="81"/>
      <c r="HXZ110" s="81"/>
      <c r="HYA110" s="81"/>
      <c r="HYB110" s="81"/>
      <c r="HYC110" s="81"/>
      <c r="HYD110" s="81"/>
      <c r="HYE110" s="81"/>
      <c r="HYF110" s="81"/>
      <c r="HYG110" s="81"/>
      <c r="HYH110" s="81"/>
      <c r="HYI110" s="81"/>
      <c r="HYJ110" s="81"/>
      <c r="HYK110" s="81"/>
      <c r="HYL110" s="81"/>
      <c r="HYM110" s="81"/>
      <c r="HYN110" s="81"/>
      <c r="HYO110" s="81"/>
      <c r="HYP110" s="81"/>
      <c r="HYQ110" s="81"/>
      <c r="HYR110" s="81"/>
      <c r="HYS110" s="81"/>
      <c r="HYT110" s="81"/>
      <c r="HYU110" s="81"/>
      <c r="HYV110" s="81"/>
      <c r="HYW110" s="81"/>
      <c r="HYX110" s="81"/>
      <c r="HYY110" s="81"/>
      <c r="HYZ110" s="81"/>
      <c r="HZA110" s="81"/>
      <c r="HZB110" s="81"/>
      <c r="HZC110" s="81"/>
      <c r="HZD110" s="81"/>
      <c r="HZE110" s="81"/>
      <c r="HZF110" s="81"/>
      <c r="HZG110" s="81"/>
      <c r="HZH110" s="81"/>
      <c r="HZI110" s="81"/>
      <c r="HZJ110" s="81"/>
      <c r="HZK110" s="81"/>
      <c r="HZL110" s="81"/>
      <c r="HZM110" s="81"/>
      <c r="HZN110" s="81"/>
      <c r="HZO110" s="81"/>
      <c r="HZP110" s="81"/>
      <c r="HZQ110" s="81"/>
      <c r="HZR110" s="81"/>
      <c r="HZS110" s="81"/>
      <c r="HZT110" s="81"/>
      <c r="HZU110" s="81"/>
      <c r="HZV110" s="81"/>
      <c r="HZW110" s="81"/>
      <c r="HZX110" s="81"/>
      <c r="HZY110" s="81"/>
      <c r="HZZ110" s="81"/>
      <c r="IAA110" s="81"/>
      <c r="IAB110" s="81"/>
      <c r="IAC110" s="81"/>
      <c r="IAD110" s="81"/>
      <c r="IAE110" s="81"/>
      <c r="IAF110" s="81"/>
      <c r="IAG110" s="81"/>
      <c r="IAH110" s="81"/>
      <c r="IAI110" s="81"/>
      <c r="IAJ110" s="81"/>
      <c r="IAK110" s="81"/>
      <c r="IAL110" s="81"/>
      <c r="IAM110" s="81"/>
      <c r="IAN110" s="81"/>
      <c r="IAO110" s="81"/>
      <c r="IAP110" s="81"/>
      <c r="IAQ110" s="81"/>
      <c r="IAR110" s="81"/>
      <c r="IAS110" s="81"/>
      <c r="IAT110" s="81"/>
      <c r="IAU110" s="81"/>
      <c r="IAV110" s="81"/>
      <c r="IAW110" s="81"/>
      <c r="IAX110" s="81"/>
      <c r="IAY110" s="81"/>
      <c r="IAZ110" s="81"/>
      <c r="IBA110" s="81"/>
      <c r="IBB110" s="81"/>
      <c r="IBC110" s="81"/>
      <c r="IBD110" s="81"/>
      <c r="IBE110" s="81"/>
      <c r="IBF110" s="81"/>
      <c r="IBG110" s="81"/>
      <c r="IBH110" s="81"/>
      <c r="IBI110" s="81"/>
      <c r="IBJ110" s="81"/>
      <c r="IBK110" s="81"/>
      <c r="IBL110" s="81"/>
      <c r="IBM110" s="81"/>
      <c r="IBN110" s="81"/>
      <c r="IBO110" s="81"/>
      <c r="IBP110" s="81"/>
      <c r="IBQ110" s="81"/>
      <c r="IBR110" s="81"/>
      <c r="IBS110" s="81"/>
      <c r="IBT110" s="81"/>
      <c r="IBU110" s="81"/>
      <c r="IBV110" s="81"/>
      <c r="IBW110" s="81"/>
      <c r="IBX110" s="81"/>
      <c r="IBY110" s="81"/>
      <c r="IBZ110" s="81"/>
      <c r="ICA110" s="81"/>
      <c r="ICB110" s="81"/>
      <c r="ICC110" s="81"/>
      <c r="ICD110" s="81"/>
      <c r="ICE110" s="81"/>
      <c r="ICF110" s="81"/>
      <c r="ICG110" s="81"/>
      <c r="ICH110" s="81"/>
      <c r="ICI110" s="81"/>
      <c r="ICJ110" s="81"/>
      <c r="ICK110" s="81"/>
      <c r="ICL110" s="81"/>
      <c r="ICM110" s="81"/>
      <c r="ICN110" s="81"/>
      <c r="ICO110" s="81"/>
      <c r="ICP110" s="81"/>
      <c r="ICQ110" s="81"/>
      <c r="ICR110" s="81"/>
      <c r="ICS110" s="81"/>
      <c r="ICT110" s="81"/>
      <c r="ICU110" s="81"/>
      <c r="ICV110" s="81"/>
      <c r="ICW110" s="81"/>
      <c r="ICX110" s="81"/>
      <c r="ICY110" s="81"/>
      <c r="ICZ110" s="81"/>
      <c r="IDA110" s="81"/>
      <c r="IDB110" s="81"/>
      <c r="IDC110" s="81"/>
      <c r="IDD110" s="81"/>
      <c r="IDE110" s="81"/>
      <c r="IDF110" s="81"/>
      <c r="IDG110" s="81"/>
      <c r="IDH110" s="81"/>
      <c r="IDI110" s="81"/>
      <c r="IDJ110" s="81"/>
      <c r="IDK110" s="81"/>
      <c r="IDL110" s="81"/>
      <c r="IDM110" s="81"/>
      <c r="IDN110" s="81"/>
      <c r="IDO110" s="81"/>
      <c r="IDP110" s="81"/>
      <c r="IDQ110" s="81"/>
      <c r="IDR110" s="81"/>
      <c r="IDS110" s="81"/>
      <c r="IDT110" s="81"/>
      <c r="IDU110" s="81"/>
      <c r="IDV110" s="81"/>
      <c r="IDW110" s="81"/>
      <c r="IDX110" s="81"/>
      <c r="IDY110" s="81"/>
      <c r="IDZ110" s="81"/>
      <c r="IEA110" s="81"/>
      <c r="IEB110" s="81"/>
      <c r="IEC110" s="81"/>
      <c r="IED110" s="81"/>
      <c r="IEE110" s="81"/>
      <c r="IEF110" s="81"/>
      <c r="IEG110" s="81"/>
      <c r="IEH110" s="81"/>
      <c r="IEI110" s="81"/>
      <c r="IEJ110" s="81"/>
      <c r="IEK110" s="81"/>
      <c r="IEL110" s="81"/>
      <c r="IEM110" s="81"/>
      <c r="IEN110" s="81"/>
      <c r="IEO110" s="81"/>
      <c r="IEP110" s="81"/>
      <c r="IEQ110" s="81"/>
      <c r="IER110" s="81"/>
      <c r="IES110" s="81"/>
      <c r="IET110" s="81"/>
      <c r="IEU110" s="81"/>
      <c r="IEV110" s="81"/>
      <c r="IEW110" s="81"/>
      <c r="IEX110" s="81"/>
      <c r="IEY110" s="81"/>
      <c r="IEZ110" s="81"/>
      <c r="IFA110" s="81"/>
      <c r="IFB110" s="81"/>
      <c r="IFC110" s="81"/>
      <c r="IFD110" s="81"/>
      <c r="IFE110" s="81"/>
      <c r="IFF110" s="81"/>
      <c r="IFG110" s="81"/>
      <c r="IFH110" s="81"/>
      <c r="IFI110" s="81"/>
      <c r="IFJ110" s="81"/>
      <c r="IFK110" s="81"/>
      <c r="IFL110" s="81"/>
      <c r="IFM110" s="81"/>
      <c r="IFN110" s="81"/>
      <c r="IFO110" s="81"/>
      <c r="IFP110" s="81"/>
      <c r="IFQ110" s="81"/>
      <c r="IFR110" s="81"/>
      <c r="IFS110" s="81"/>
      <c r="IFT110" s="81"/>
      <c r="IFU110" s="81"/>
      <c r="IFV110" s="81"/>
      <c r="IFW110" s="81"/>
      <c r="IFX110" s="81"/>
      <c r="IFY110" s="81"/>
      <c r="IFZ110" s="81"/>
      <c r="IGA110" s="81"/>
      <c r="IGB110" s="81"/>
      <c r="IGC110" s="81"/>
      <c r="IGD110" s="81"/>
      <c r="IGE110" s="81"/>
      <c r="IGF110" s="81"/>
      <c r="IGG110" s="81"/>
      <c r="IGH110" s="81"/>
      <c r="IGI110" s="81"/>
      <c r="IGJ110" s="81"/>
      <c r="IGK110" s="81"/>
      <c r="IGL110" s="81"/>
      <c r="IGM110" s="81"/>
      <c r="IGN110" s="81"/>
      <c r="IGO110" s="81"/>
      <c r="IGP110" s="81"/>
      <c r="IGQ110" s="81"/>
      <c r="IGR110" s="81"/>
      <c r="IGS110" s="81"/>
      <c r="IGT110" s="81"/>
      <c r="IGU110" s="81"/>
      <c r="IGV110" s="81"/>
      <c r="IGW110" s="81"/>
      <c r="IGX110" s="81"/>
      <c r="IGY110" s="81"/>
      <c r="IGZ110" s="81"/>
      <c r="IHA110" s="81"/>
      <c r="IHB110" s="81"/>
      <c r="IHC110" s="81"/>
      <c r="IHD110" s="81"/>
      <c r="IHE110" s="81"/>
      <c r="IHF110" s="81"/>
      <c r="IHG110" s="81"/>
      <c r="IHH110" s="81"/>
      <c r="IHI110" s="81"/>
      <c r="IHJ110" s="81"/>
      <c r="IHK110" s="81"/>
      <c r="IHL110" s="81"/>
      <c r="IHM110" s="81"/>
      <c r="IHN110" s="81"/>
      <c r="IHO110" s="81"/>
      <c r="IHP110" s="81"/>
      <c r="IHQ110" s="81"/>
      <c r="IHR110" s="81"/>
      <c r="IHS110" s="81"/>
      <c r="IHT110" s="81"/>
      <c r="IHU110" s="81"/>
      <c r="IHV110" s="81"/>
      <c r="IHW110" s="81"/>
      <c r="IHX110" s="81"/>
      <c r="IHY110" s="81"/>
      <c r="IHZ110" s="81"/>
      <c r="IIA110" s="81"/>
      <c r="IIB110" s="81"/>
      <c r="IIC110" s="81"/>
      <c r="IID110" s="81"/>
      <c r="IIE110" s="81"/>
      <c r="IIF110" s="81"/>
      <c r="IIG110" s="81"/>
      <c r="IIH110" s="81"/>
      <c r="III110" s="81"/>
      <c r="IIJ110" s="81"/>
      <c r="IIK110" s="81"/>
      <c r="IIL110" s="81"/>
      <c r="IIM110" s="81"/>
      <c r="IIN110" s="81"/>
      <c r="IIO110" s="81"/>
      <c r="IIP110" s="81"/>
      <c r="IIQ110" s="81"/>
      <c r="IIR110" s="81"/>
      <c r="IIS110" s="81"/>
      <c r="IIT110" s="81"/>
      <c r="IIU110" s="81"/>
      <c r="IIV110" s="81"/>
      <c r="IIW110" s="81"/>
      <c r="IIX110" s="81"/>
      <c r="IIY110" s="81"/>
      <c r="IIZ110" s="81"/>
      <c r="IJA110" s="81"/>
      <c r="IJB110" s="81"/>
      <c r="IJC110" s="81"/>
      <c r="IJD110" s="81"/>
      <c r="IJE110" s="81"/>
      <c r="IJF110" s="81"/>
      <c r="IJG110" s="81"/>
      <c r="IJH110" s="81"/>
      <c r="IJI110" s="81"/>
      <c r="IJJ110" s="81"/>
      <c r="IJK110" s="81"/>
      <c r="IJL110" s="81"/>
      <c r="IJM110" s="81"/>
      <c r="IJN110" s="81"/>
      <c r="IJO110" s="81"/>
      <c r="IJP110" s="81"/>
      <c r="IJQ110" s="81"/>
      <c r="IJR110" s="81"/>
      <c r="IJS110" s="81"/>
      <c r="IJT110" s="81"/>
      <c r="IJU110" s="81"/>
      <c r="IJV110" s="81"/>
      <c r="IJW110" s="81"/>
      <c r="IJX110" s="81"/>
      <c r="IJY110" s="81"/>
      <c r="IJZ110" s="81"/>
      <c r="IKA110" s="81"/>
      <c r="IKB110" s="81"/>
      <c r="IKC110" s="81"/>
      <c r="IKD110" s="81"/>
      <c r="IKE110" s="81"/>
      <c r="IKF110" s="81"/>
      <c r="IKG110" s="81"/>
      <c r="IKH110" s="81"/>
      <c r="IKI110" s="81"/>
      <c r="IKJ110" s="81"/>
      <c r="IKK110" s="81"/>
      <c r="IKL110" s="81"/>
      <c r="IKM110" s="81"/>
      <c r="IKN110" s="81"/>
      <c r="IKO110" s="81"/>
      <c r="IKP110" s="81"/>
      <c r="IKQ110" s="81"/>
      <c r="IKR110" s="81"/>
      <c r="IKS110" s="81"/>
      <c r="IKT110" s="81"/>
      <c r="IKU110" s="81"/>
      <c r="IKV110" s="81"/>
      <c r="IKW110" s="81"/>
      <c r="IKX110" s="81"/>
      <c r="IKY110" s="81"/>
      <c r="IKZ110" s="81"/>
      <c r="ILA110" s="81"/>
      <c r="ILB110" s="81"/>
      <c r="ILC110" s="81"/>
      <c r="ILD110" s="81"/>
      <c r="ILE110" s="81"/>
      <c r="ILF110" s="81"/>
      <c r="ILG110" s="81"/>
      <c r="ILH110" s="81"/>
      <c r="ILI110" s="81"/>
      <c r="ILJ110" s="81"/>
      <c r="ILK110" s="81"/>
      <c r="ILL110" s="81"/>
      <c r="ILM110" s="81"/>
      <c r="ILN110" s="81"/>
      <c r="ILO110" s="81"/>
      <c r="ILP110" s="81"/>
      <c r="ILQ110" s="81"/>
      <c r="ILR110" s="81"/>
      <c r="ILS110" s="81"/>
      <c r="ILT110" s="81"/>
      <c r="ILU110" s="81"/>
      <c r="ILV110" s="81"/>
      <c r="ILW110" s="81"/>
      <c r="ILX110" s="81"/>
      <c r="ILY110" s="81"/>
      <c r="ILZ110" s="81"/>
      <c r="IMA110" s="81"/>
      <c r="IMB110" s="81"/>
      <c r="IMC110" s="81"/>
      <c r="IMD110" s="81"/>
      <c r="IME110" s="81"/>
      <c r="IMF110" s="81"/>
      <c r="IMG110" s="81"/>
      <c r="IMH110" s="81"/>
      <c r="IMI110" s="81"/>
      <c r="IMJ110" s="81"/>
      <c r="IMK110" s="81"/>
      <c r="IML110" s="81"/>
      <c r="IMM110" s="81"/>
      <c r="IMN110" s="81"/>
      <c r="IMO110" s="81"/>
      <c r="IMP110" s="81"/>
      <c r="IMQ110" s="81"/>
      <c r="IMR110" s="81"/>
      <c r="IMS110" s="81"/>
      <c r="IMT110" s="81"/>
      <c r="IMU110" s="81"/>
      <c r="IMV110" s="81"/>
      <c r="IMW110" s="81"/>
      <c r="IMX110" s="81"/>
      <c r="IMY110" s="81"/>
      <c r="IMZ110" s="81"/>
      <c r="INA110" s="81"/>
      <c r="INB110" s="81"/>
      <c r="INC110" s="81"/>
      <c r="IND110" s="81"/>
      <c r="INE110" s="81"/>
      <c r="INF110" s="81"/>
      <c r="ING110" s="81"/>
      <c r="INH110" s="81"/>
      <c r="INI110" s="81"/>
      <c r="INJ110" s="81"/>
      <c r="INK110" s="81"/>
      <c r="INL110" s="81"/>
      <c r="INM110" s="81"/>
      <c r="INN110" s="81"/>
      <c r="INO110" s="81"/>
      <c r="INP110" s="81"/>
      <c r="INQ110" s="81"/>
      <c r="INR110" s="81"/>
      <c r="INS110" s="81"/>
      <c r="INT110" s="81"/>
      <c r="INU110" s="81"/>
      <c r="INV110" s="81"/>
      <c r="INW110" s="81"/>
      <c r="INX110" s="81"/>
      <c r="INY110" s="81"/>
      <c r="INZ110" s="81"/>
      <c r="IOA110" s="81"/>
      <c r="IOB110" s="81"/>
      <c r="IOC110" s="81"/>
      <c r="IOD110" s="81"/>
      <c r="IOE110" s="81"/>
      <c r="IOF110" s="81"/>
      <c r="IOG110" s="81"/>
      <c r="IOH110" s="81"/>
      <c r="IOI110" s="81"/>
      <c r="IOJ110" s="81"/>
      <c r="IOK110" s="81"/>
      <c r="IOL110" s="81"/>
      <c r="IOM110" s="81"/>
      <c r="ION110" s="81"/>
      <c r="IOO110" s="81"/>
      <c r="IOP110" s="81"/>
      <c r="IOQ110" s="81"/>
      <c r="IOR110" s="81"/>
      <c r="IOS110" s="81"/>
      <c r="IOT110" s="81"/>
      <c r="IOU110" s="81"/>
      <c r="IOV110" s="81"/>
      <c r="IOW110" s="81"/>
      <c r="IOX110" s="81"/>
      <c r="IOY110" s="81"/>
      <c r="IOZ110" s="81"/>
      <c r="IPA110" s="81"/>
      <c r="IPB110" s="81"/>
      <c r="IPC110" s="81"/>
      <c r="IPD110" s="81"/>
      <c r="IPE110" s="81"/>
      <c r="IPF110" s="81"/>
      <c r="IPG110" s="81"/>
      <c r="IPH110" s="81"/>
      <c r="IPI110" s="81"/>
      <c r="IPJ110" s="81"/>
      <c r="IPK110" s="81"/>
      <c r="IPL110" s="81"/>
      <c r="IPM110" s="81"/>
      <c r="IPN110" s="81"/>
      <c r="IPO110" s="81"/>
      <c r="IPP110" s="81"/>
      <c r="IPQ110" s="81"/>
      <c r="IPR110" s="81"/>
      <c r="IPS110" s="81"/>
      <c r="IPT110" s="81"/>
      <c r="IPU110" s="81"/>
      <c r="IPV110" s="81"/>
      <c r="IPW110" s="81"/>
      <c r="IPX110" s="81"/>
      <c r="IPY110" s="81"/>
      <c r="IPZ110" s="81"/>
      <c r="IQA110" s="81"/>
      <c r="IQB110" s="81"/>
      <c r="IQC110" s="81"/>
      <c r="IQD110" s="81"/>
      <c r="IQE110" s="81"/>
      <c r="IQF110" s="81"/>
      <c r="IQG110" s="81"/>
      <c r="IQH110" s="81"/>
      <c r="IQI110" s="81"/>
      <c r="IQJ110" s="81"/>
      <c r="IQK110" s="81"/>
      <c r="IQL110" s="81"/>
      <c r="IQM110" s="81"/>
      <c r="IQN110" s="81"/>
      <c r="IQO110" s="81"/>
      <c r="IQP110" s="81"/>
      <c r="IQQ110" s="81"/>
      <c r="IQR110" s="81"/>
      <c r="IQS110" s="81"/>
      <c r="IQT110" s="81"/>
      <c r="IQU110" s="81"/>
      <c r="IQV110" s="81"/>
      <c r="IQW110" s="81"/>
      <c r="IQX110" s="81"/>
      <c r="IQY110" s="81"/>
      <c r="IQZ110" s="81"/>
      <c r="IRA110" s="81"/>
      <c r="IRB110" s="81"/>
      <c r="IRC110" s="81"/>
      <c r="IRD110" s="81"/>
      <c r="IRE110" s="81"/>
      <c r="IRF110" s="81"/>
      <c r="IRG110" s="81"/>
      <c r="IRH110" s="81"/>
      <c r="IRI110" s="81"/>
      <c r="IRJ110" s="81"/>
      <c r="IRK110" s="81"/>
      <c r="IRL110" s="81"/>
      <c r="IRM110" s="81"/>
      <c r="IRN110" s="81"/>
      <c r="IRO110" s="81"/>
      <c r="IRP110" s="81"/>
      <c r="IRQ110" s="81"/>
      <c r="IRR110" s="81"/>
      <c r="IRS110" s="81"/>
      <c r="IRT110" s="81"/>
      <c r="IRU110" s="81"/>
      <c r="IRV110" s="81"/>
      <c r="IRW110" s="81"/>
      <c r="IRX110" s="81"/>
      <c r="IRY110" s="81"/>
      <c r="IRZ110" s="81"/>
      <c r="ISA110" s="81"/>
      <c r="ISB110" s="81"/>
      <c r="ISC110" s="81"/>
      <c r="ISD110" s="81"/>
      <c r="ISE110" s="81"/>
      <c r="ISF110" s="81"/>
      <c r="ISG110" s="81"/>
      <c r="ISH110" s="81"/>
      <c r="ISI110" s="81"/>
      <c r="ISJ110" s="81"/>
      <c r="ISK110" s="81"/>
      <c r="ISL110" s="81"/>
      <c r="ISM110" s="81"/>
      <c r="ISN110" s="81"/>
      <c r="ISO110" s="81"/>
      <c r="ISP110" s="81"/>
      <c r="ISQ110" s="81"/>
      <c r="ISR110" s="81"/>
      <c r="ISS110" s="81"/>
      <c r="IST110" s="81"/>
      <c r="ISU110" s="81"/>
      <c r="ISV110" s="81"/>
      <c r="ISW110" s="81"/>
      <c r="ISX110" s="81"/>
      <c r="ISY110" s="81"/>
      <c r="ISZ110" s="81"/>
      <c r="ITA110" s="81"/>
      <c r="ITB110" s="81"/>
      <c r="ITC110" s="81"/>
      <c r="ITD110" s="81"/>
      <c r="ITE110" s="81"/>
      <c r="ITF110" s="81"/>
      <c r="ITG110" s="81"/>
      <c r="ITH110" s="81"/>
      <c r="ITI110" s="81"/>
      <c r="ITJ110" s="81"/>
      <c r="ITK110" s="81"/>
      <c r="ITL110" s="81"/>
      <c r="ITM110" s="81"/>
      <c r="ITN110" s="81"/>
      <c r="ITO110" s="81"/>
      <c r="ITP110" s="81"/>
      <c r="ITQ110" s="81"/>
      <c r="ITR110" s="81"/>
      <c r="ITS110" s="81"/>
      <c r="ITT110" s="81"/>
      <c r="ITU110" s="81"/>
      <c r="ITV110" s="81"/>
      <c r="ITW110" s="81"/>
      <c r="ITX110" s="81"/>
      <c r="ITY110" s="81"/>
      <c r="ITZ110" s="81"/>
      <c r="IUA110" s="81"/>
      <c r="IUB110" s="81"/>
      <c r="IUC110" s="81"/>
      <c r="IUD110" s="81"/>
      <c r="IUE110" s="81"/>
      <c r="IUF110" s="81"/>
      <c r="IUG110" s="81"/>
      <c r="IUH110" s="81"/>
      <c r="IUI110" s="81"/>
      <c r="IUJ110" s="81"/>
      <c r="IUK110" s="81"/>
      <c r="IUL110" s="81"/>
      <c r="IUM110" s="81"/>
      <c r="IUN110" s="81"/>
      <c r="IUO110" s="81"/>
      <c r="IUP110" s="81"/>
      <c r="IUQ110" s="81"/>
      <c r="IUR110" s="81"/>
      <c r="IUS110" s="81"/>
      <c r="IUT110" s="81"/>
      <c r="IUU110" s="81"/>
      <c r="IUV110" s="81"/>
      <c r="IUW110" s="81"/>
      <c r="IUX110" s="81"/>
      <c r="IUY110" s="81"/>
      <c r="IUZ110" s="81"/>
      <c r="IVA110" s="81"/>
      <c r="IVB110" s="81"/>
      <c r="IVC110" s="81"/>
      <c r="IVD110" s="81"/>
      <c r="IVE110" s="81"/>
      <c r="IVF110" s="81"/>
      <c r="IVG110" s="81"/>
      <c r="IVH110" s="81"/>
      <c r="IVI110" s="81"/>
      <c r="IVJ110" s="81"/>
      <c r="IVK110" s="81"/>
      <c r="IVL110" s="81"/>
      <c r="IVM110" s="81"/>
      <c r="IVN110" s="81"/>
      <c r="IVO110" s="81"/>
      <c r="IVP110" s="81"/>
      <c r="IVQ110" s="81"/>
      <c r="IVR110" s="81"/>
      <c r="IVS110" s="81"/>
      <c r="IVT110" s="81"/>
      <c r="IVU110" s="81"/>
      <c r="IVV110" s="81"/>
      <c r="IVW110" s="81"/>
      <c r="IVX110" s="81"/>
      <c r="IVY110" s="81"/>
      <c r="IVZ110" s="81"/>
      <c r="IWA110" s="81"/>
      <c r="IWB110" s="81"/>
      <c r="IWC110" s="81"/>
      <c r="IWD110" s="81"/>
      <c r="IWE110" s="81"/>
      <c r="IWF110" s="81"/>
      <c r="IWG110" s="81"/>
      <c r="IWH110" s="81"/>
      <c r="IWI110" s="81"/>
      <c r="IWJ110" s="81"/>
      <c r="IWK110" s="81"/>
      <c r="IWL110" s="81"/>
      <c r="IWM110" s="81"/>
      <c r="IWN110" s="81"/>
      <c r="IWO110" s="81"/>
      <c r="IWP110" s="81"/>
      <c r="IWQ110" s="81"/>
      <c r="IWR110" s="81"/>
      <c r="IWS110" s="81"/>
      <c r="IWT110" s="81"/>
      <c r="IWU110" s="81"/>
      <c r="IWV110" s="81"/>
      <c r="IWW110" s="81"/>
      <c r="IWX110" s="81"/>
      <c r="IWY110" s="81"/>
      <c r="IWZ110" s="81"/>
      <c r="IXA110" s="81"/>
      <c r="IXB110" s="81"/>
      <c r="IXC110" s="81"/>
      <c r="IXD110" s="81"/>
      <c r="IXE110" s="81"/>
      <c r="IXF110" s="81"/>
      <c r="IXG110" s="81"/>
      <c r="IXH110" s="81"/>
      <c r="IXI110" s="81"/>
      <c r="IXJ110" s="81"/>
      <c r="IXK110" s="81"/>
      <c r="IXL110" s="81"/>
      <c r="IXM110" s="81"/>
      <c r="IXN110" s="81"/>
      <c r="IXO110" s="81"/>
      <c r="IXP110" s="81"/>
      <c r="IXQ110" s="81"/>
      <c r="IXR110" s="81"/>
      <c r="IXS110" s="81"/>
      <c r="IXT110" s="81"/>
      <c r="IXU110" s="81"/>
      <c r="IXV110" s="81"/>
      <c r="IXW110" s="81"/>
      <c r="IXX110" s="81"/>
      <c r="IXY110" s="81"/>
      <c r="IXZ110" s="81"/>
      <c r="IYA110" s="81"/>
      <c r="IYB110" s="81"/>
      <c r="IYC110" s="81"/>
      <c r="IYD110" s="81"/>
      <c r="IYE110" s="81"/>
      <c r="IYF110" s="81"/>
      <c r="IYG110" s="81"/>
      <c r="IYH110" s="81"/>
      <c r="IYI110" s="81"/>
      <c r="IYJ110" s="81"/>
      <c r="IYK110" s="81"/>
      <c r="IYL110" s="81"/>
      <c r="IYM110" s="81"/>
      <c r="IYN110" s="81"/>
      <c r="IYO110" s="81"/>
      <c r="IYP110" s="81"/>
      <c r="IYQ110" s="81"/>
      <c r="IYR110" s="81"/>
      <c r="IYS110" s="81"/>
      <c r="IYT110" s="81"/>
      <c r="IYU110" s="81"/>
      <c r="IYV110" s="81"/>
      <c r="IYW110" s="81"/>
      <c r="IYX110" s="81"/>
      <c r="IYY110" s="81"/>
      <c r="IYZ110" s="81"/>
      <c r="IZA110" s="81"/>
      <c r="IZB110" s="81"/>
      <c r="IZC110" s="81"/>
      <c r="IZD110" s="81"/>
      <c r="IZE110" s="81"/>
      <c r="IZF110" s="81"/>
      <c r="IZG110" s="81"/>
      <c r="IZH110" s="81"/>
      <c r="IZI110" s="81"/>
      <c r="IZJ110" s="81"/>
      <c r="IZK110" s="81"/>
      <c r="IZL110" s="81"/>
      <c r="IZM110" s="81"/>
      <c r="IZN110" s="81"/>
      <c r="IZO110" s="81"/>
      <c r="IZP110" s="81"/>
      <c r="IZQ110" s="81"/>
      <c r="IZR110" s="81"/>
      <c r="IZS110" s="81"/>
      <c r="IZT110" s="81"/>
      <c r="IZU110" s="81"/>
      <c r="IZV110" s="81"/>
      <c r="IZW110" s="81"/>
      <c r="IZX110" s="81"/>
      <c r="IZY110" s="81"/>
      <c r="IZZ110" s="81"/>
      <c r="JAA110" s="81"/>
      <c r="JAB110" s="81"/>
      <c r="JAC110" s="81"/>
      <c r="JAD110" s="81"/>
      <c r="JAE110" s="81"/>
      <c r="JAF110" s="81"/>
      <c r="JAG110" s="81"/>
      <c r="JAH110" s="81"/>
      <c r="JAI110" s="81"/>
      <c r="JAJ110" s="81"/>
      <c r="JAK110" s="81"/>
      <c r="JAL110" s="81"/>
      <c r="JAM110" s="81"/>
      <c r="JAN110" s="81"/>
      <c r="JAO110" s="81"/>
      <c r="JAP110" s="81"/>
      <c r="JAQ110" s="81"/>
      <c r="JAR110" s="81"/>
      <c r="JAS110" s="81"/>
      <c r="JAT110" s="81"/>
      <c r="JAU110" s="81"/>
      <c r="JAV110" s="81"/>
      <c r="JAW110" s="81"/>
      <c r="JAX110" s="81"/>
      <c r="JAY110" s="81"/>
      <c r="JAZ110" s="81"/>
      <c r="JBA110" s="81"/>
      <c r="JBB110" s="81"/>
      <c r="JBC110" s="81"/>
      <c r="JBD110" s="81"/>
      <c r="JBE110" s="81"/>
      <c r="JBF110" s="81"/>
      <c r="JBG110" s="81"/>
      <c r="JBH110" s="81"/>
      <c r="JBI110" s="81"/>
      <c r="JBJ110" s="81"/>
      <c r="JBK110" s="81"/>
      <c r="JBL110" s="81"/>
      <c r="JBM110" s="81"/>
      <c r="JBN110" s="81"/>
      <c r="JBO110" s="81"/>
      <c r="JBP110" s="81"/>
      <c r="JBQ110" s="81"/>
      <c r="JBR110" s="81"/>
      <c r="JBS110" s="81"/>
      <c r="JBT110" s="81"/>
      <c r="JBU110" s="81"/>
      <c r="JBV110" s="81"/>
      <c r="JBW110" s="81"/>
      <c r="JBX110" s="81"/>
      <c r="JBY110" s="81"/>
      <c r="JBZ110" s="81"/>
      <c r="JCA110" s="81"/>
      <c r="JCB110" s="81"/>
      <c r="JCC110" s="81"/>
      <c r="JCD110" s="81"/>
      <c r="JCE110" s="81"/>
      <c r="JCF110" s="81"/>
      <c r="JCG110" s="81"/>
      <c r="JCH110" s="81"/>
      <c r="JCI110" s="81"/>
      <c r="JCJ110" s="81"/>
      <c r="JCK110" s="81"/>
      <c r="JCL110" s="81"/>
      <c r="JCM110" s="81"/>
      <c r="JCN110" s="81"/>
      <c r="JCO110" s="81"/>
      <c r="JCP110" s="81"/>
      <c r="JCQ110" s="81"/>
      <c r="JCR110" s="81"/>
      <c r="JCS110" s="81"/>
      <c r="JCT110" s="81"/>
      <c r="JCU110" s="81"/>
      <c r="JCV110" s="81"/>
      <c r="JCW110" s="81"/>
      <c r="JCX110" s="81"/>
      <c r="JCY110" s="81"/>
      <c r="JCZ110" s="81"/>
      <c r="JDA110" s="81"/>
      <c r="JDB110" s="81"/>
      <c r="JDC110" s="81"/>
      <c r="JDD110" s="81"/>
      <c r="JDE110" s="81"/>
      <c r="JDF110" s="81"/>
      <c r="JDG110" s="81"/>
      <c r="JDH110" s="81"/>
      <c r="JDI110" s="81"/>
      <c r="JDJ110" s="81"/>
      <c r="JDK110" s="81"/>
      <c r="JDL110" s="81"/>
      <c r="JDM110" s="81"/>
      <c r="JDN110" s="81"/>
      <c r="JDO110" s="81"/>
      <c r="JDP110" s="81"/>
      <c r="JDQ110" s="81"/>
      <c r="JDR110" s="81"/>
      <c r="JDS110" s="81"/>
      <c r="JDT110" s="81"/>
      <c r="JDU110" s="81"/>
      <c r="JDV110" s="81"/>
      <c r="JDW110" s="81"/>
      <c r="JDX110" s="81"/>
      <c r="JDY110" s="81"/>
      <c r="JDZ110" s="81"/>
      <c r="JEA110" s="81"/>
      <c r="JEB110" s="81"/>
      <c r="JEC110" s="81"/>
      <c r="JED110" s="81"/>
      <c r="JEE110" s="81"/>
      <c r="JEF110" s="81"/>
      <c r="JEG110" s="81"/>
      <c r="JEH110" s="81"/>
      <c r="JEI110" s="81"/>
      <c r="JEJ110" s="81"/>
      <c r="JEK110" s="81"/>
      <c r="JEL110" s="81"/>
      <c r="JEM110" s="81"/>
      <c r="JEN110" s="81"/>
      <c r="JEO110" s="81"/>
      <c r="JEP110" s="81"/>
      <c r="JEQ110" s="81"/>
      <c r="JER110" s="81"/>
      <c r="JES110" s="81"/>
      <c r="JET110" s="81"/>
      <c r="JEU110" s="81"/>
      <c r="JEV110" s="81"/>
      <c r="JEW110" s="81"/>
      <c r="JEX110" s="81"/>
      <c r="JEY110" s="81"/>
      <c r="JEZ110" s="81"/>
      <c r="JFA110" s="81"/>
      <c r="JFB110" s="81"/>
      <c r="JFC110" s="81"/>
      <c r="JFD110" s="81"/>
      <c r="JFE110" s="81"/>
      <c r="JFF110" s="81"/>
      <c r="JFG110" s="81"/>
      <c r="JFH110" s="81"/>
      <c r="JFI110" s="81"/>
      <c r="JFJ110" s="81"/>
      <c r="JFK110" s="81"/>
      <c r="JFL110" s="81"/>
      <c r="JFM110" s="81"/>
      <c r="JFN110" s="81"/>
      <c r="JFO110" s="81"/>
      <c r="JFP110" s="81"/>
      <c r="JFQ110" s="81"/>
      <c r="JFR110" s="81"/>
      <c r="JFS110" s="81"/>
      <c r="JFT110" s="81"/>
      <c r="JFU110" s="81"/>
      <c r="JFV110" s="81"/>
      <c r="JFW110" s="81"/>
      <c r="JFX110" s="81"/>
      <c r="JFY110" s="81"/>
      <c r="JFZ110" s="81"/>
      <c r="JGA110" s="81"/>
      <c r="JGB110" s="81"/>
      <c r="JGC110" s="81"/>
      <c r="JGD110" s="81"/>
      <c r="JGE110" s="81"/>
      <c r="JGF110" s="81"/>
      <c r="JGG110" s="81"/>
      <c r="JGH110" s="81"/>
      <c r="JGI110" s="81"/>
      <c r="JGJ110" s="81"/>
      <c r="JGK110" s="81"/>
      <c r="JGL110" s="81"/>
      <c r="JGM110" s="81"/>
      <c r="JGN110" s="81"/>
      <c r="JGO110" s="81"/>
      <c r="JGP110" s="81"/>
      <c r="JGQ110" s="81"/>
      <c r="JGR110" s="81"/>
      <c r="JGS110" s="81"/>
      <c r="JGT110" s="81"/>
      <c r="JGU110" s="81"/>
      <c r="JGV110" s="81"/>
      <c r="JGW110" s="81"/>
      <c r="JGX110" s="81"/>
      <c r="JGY110" s="81"/>
      <c r="JGZ110" s="81"/>
      <c r="JHA110" s="81"/>
      <c r="JHB110" s="81"/>
      <c r="JHC110" s="81"/>
      <c r="JHD110" s="81"/>
      <c r="JHE110" s="81"/>
      <c r="JHF110" s="81"/>
      <c r="JHG110" s="81"/>
      <c r="JHH110" s="81"/>
      <c r="JHI110" s="81"/>
      <c r="JHJ110" s="81"/>
      <c r="JHK110" s="81"/>
      <c r="JHL110" s="81"/>
      <c r="JHM110" s="81"/>
      <c r="JHN110" s="81"/>
      <c r="JHO110" s="81"/>
      <c r="JHP110" s="81"/>
      <c r="JHQ110" s="81"/>
      <c r="JHR110" s="81"/>
      <c r="JHS110" s="81"/>
      <c r="JHT110" s="81"/>
      <c r="JHU110" s="81"/>
      <c r="JHV110" s="81"/>
      <c r="JHW110" s="81"/>
      <c r="JHX110" s="81"/>
      <c r="JHY110" s="81"/>
      <c r="JHZ110" s="81"/>
      <c r="JIA110" s="81"/>
      <c r="JIB110" s="81"/>
      <c r="JIC110" s="81"/>
      <c r="JID110" s="81"/>
      <c r="JIE110" s="81"/>
      <c r="JIF110" s="81"/>
      <c r="JIG110" s="81"/>
      <c r="JIH110" s="81"/>
      <c r="JII110" s="81"/>
      <c r="JIJ110" s="81"/>
      <c r="JIK110" s="81"/>
      <c r="JIL110" s="81"/>
      <c r="JIM110" s="81"/>
      <c r="JIN110" s="81"/>
      <c r="JIO110" s="81"/>
      <c r="JIP110" s="81"/>
      <c r="JIQ110" s="81"/>
      <c r="JIR110" s="81"/>
      <c r="JIS110" s="81"/>
      <c r="JIT110" s="81"/>
      <c r="JIU110" s="81"/>
      <c r="JIV110" s="81"/>
      <c r="JIW110" s="81"/>
      <c r="JIX110" s="81"/>
      <c r="JIY110" s="81"/>
      <c r="JIZ110" s="81"/>
      <c r="JJA110" s="81"/>
      <c r="JJB110" s="81"/>
      <c r="JJC110" s="81"/>
      <c r="JJD110" s="81"/>
      <c r="JJE110" s="81"/>
      <c r="JJF110" s="81"/>
      <c r="JJG110" s="81"/>
      <c r="JJH110" s="81"/>
      <c r="JJI110" s="81"/>
      <c r="JJJ110" s="81"/>
      <c r="JJK110" s="81"/>
      <c r="JJL110" s="81"/>
      <c r="JJM110" s="81"/>
      <c r="JJN110" s="81"/>
      <c r="JJO110" s="81"/>
      <c r="JJP110" s="81"/>
      <c r="JJQ110" s="81"/>
      <c r="JJR110" s="81"/>
      <c r="JJS110" s="81"/>
      <c r="JJT110" s="81"/>
      <c r="JJU110" s="81"/>
      <c r="JJV110" s="81"/>
      <c r="JJW110" s="81"/>
      <c r="JJX110" s="81"/>
      <c r="JJY110" s="81"/>
      <c r="JJZ110" s="81"/>
      <c r="JKA110" s="81"/>
      <c r="JKB110" s="81"/>
      <c r="JKC110" s="81"/>
      <c r="JKD110" s="81"/>
      <c r="JKE110" s="81"/>
      <c r="JKF110" s="81"/>
      <c r="JKG110" s="81"/>
      <c r="JKH110" s="81"/>
      <c r="JKI110" s="81"/>
      <c r="JKJ110" s="81"/>
      <c r="JKK110" s="81"/>
      <c r="JKL110" s="81"/>
      <c r="JKM110" s="81"/>
      <c r="JKN110" s="81"/>
      <c r="JKO110" s="81"/>
      <c r="JKP110" s="81"/>
      <c r="JKQ110" s="81"/>
      <c r="JKR110" s="81"/>
      <c r="JKS110" s="81"/>
      <c r="JKT110" s="81"/>
      <c r="JKU110" s="81"/>
      <c r="JKV110" s="81"/>
      <c r="JKW110" s="81"/>
      <c r="JKX110" s="81"/>
      <c r="JKY110" s="81"/>
      <c r="JKZ110" s="81"/>
      <c r="JLA110" s="81"/>
      <c r="JLB110" s="81"/>
      <c r="JLC110" s="81"/>
      <c r="JLD110" s="81"/>
      <c r="JLE110" s="81"/>
      <c r="JLF110" s="81"/>
      <c r="JLG110" s="81"/>
      <c r="JLH110" s="81"/>
      <c r="JLI110" s="81"/>
      <c r="JLJ110" s="81"/>
      <c r="JLK110" s="81"/>
      <c r="JLL110" s="81"/>
      <c r="JLM110" s="81"/>
      <c r="JLN110" s="81"/>
      <c r="JLO110" s="81"/>
      <c r="JLP110" s="81"/>
      <c r="JLQ110" s="81"/>
      <c r="JLR110" s="81"/>
      <c r="JLS110" s="81"/>
      <c r="JLT110" s="81"/>
      <c r="JLU110" s="81"/>
      <c r="JLV110" s="81"/>
      <c r="JLW110" s="81"/>
      <c r="JLX110" s="81"/>
      <c r="JLY110" s="81"/>
      <c r="JLZ110" s="81"/>
      <c r="JMA110" s="81"/>
      <c r="JMB110" s="81"/>
      <c r="JMC110" s="81"/>
      <c r="JMD110" s="81"/>
      <c r="JME110" s="81"/>
      <c r="JMF110" s="81"/>
      <c r="JMG110" s="81"/>
      <c r="JMH110" s="81"/>
      <c r="JMI110" s="81"/>
      <c r="JMJ110" s="81"/>
      <c r="JMK110" s="81"/>
      <c r="JML110" s="81"/>
      <c r="JMM110" s="81"/>
      <c r="JMN110" s="81"/>
      <c r="JMO110" s="81"/>
      <c r="JMP110" s="81"/>
      <c r="JMQ110" s="81"/>
      <c r="JMR110" s="81"/>
      <c r="JMS110" s="81"/>
      <c r="JMT110" s="81"/>
      <c r="JMU110" s="81"/>
      <c r="JMV110" s="81"/>
      <c r="JMW110" s="81"/>
      <c r="JMX110" s="81"/>
      <c r="JMY110" s="81"/>
      <c r="JMZ110" s="81"/>
      <c r="JNA110" s="81"/>
      <c r="JNB110" s="81"/>
      <c r="JNC110" s="81"/>
      <c r="JND110" s="81"/>
      <c r="JNE110" s="81"/>
      <c r="JNF110" s="81"/>
      <c r="JNG110" s="81"/>
      <c r="JNH110" s="81"/>
      <c r="JNI110" s="81"/>
      <c r="JNJ110" s="81"/>
      <c r="JNK110" s="81"/>
      <c r="JNL110" s="81"/>
      <c r="JNM110" s="81"/>
      <c r="JNN110" s="81"/>
      <c r="JNO110" s="81"/>
      <c r="JNP110" s="81"/>
      <c r="JNQ110" s="81"/>
      <c r="JNR110" s="81"/>
      <c r="JNS110" s="81"/>
      <c r="JNT110" s="81"/>
      <c r="JNU110" s="81"/>
      <c r="JNV110" s="81"/>
      <c r="JNW110" s="81"/>
      <c r="JNX110" s="81"/>
      <c r="JNY110" s="81"/>
      <c r="JNZ110" s="81"/>
      <c r="JOA110" s="81"/>
      <c r="JOB110" s="81"/>
      <c r="JOC110" s="81"/>
      <c r="JOD110" s="81"/>
      <c r="JOE110" s="81"/>
      <c r="JOF110" s="81"/>
      <c r="JOG110" s="81"/>
      <c r="JOH110" s="81"/>
      <c r="JOI110" s="81"/>
      <c r="JOJ110" s="81"/>
      <c r="JOK110" s="81"/>
      <c r="JOL110" s="81"/>
      <c r="JOM110" s="81"/>
      <c r="JON110" s="81"/>
      <c r="JOO110" s="81"/>
      <c r="JOP110" s="81"/>
      <c r="JOQ110" s="81"/>
      <c r="JOR110" s="81"/>
      <c r="JOS110" s="81"/>
      <c r="JOT110" s="81"/>
      <c r="JOU110" s="81"/>
      <c r="JOV110" s="81"/>
      <c r="JOW110" s="81"/>
      <c r="JOX110" s="81"/>
      <c r="JOY110" s="81"/>
      <c r="JOZ110" s="81"/>
      <c r="JPA110" s="81"/>
      <c r="JPB110" s="81"/>
      <c r="JPC110" s="81"/>
      <c r="JPD110" s="81"/>
      <c r="JPE110" s="81"/>
      <c r="JPF110" s="81"/>
      <c r="JPG110" s="81"/>
      <c r="JPH110" s="81"/>
      <c r="JPI110" s="81"/>
      <c r="JPJ110" s="81"/>
      <c r="JPK110" s="81"/>
      <c r="JPL110" s="81"/>
      <c r="JPM110" s="81"/>
      <c r="JPN110" s="81"/>
      <c r="JPO110" s="81"/>
      <c r="JPP110" s="81"/>
      <c r="JPQ110" s="81"/>
      <c r="JPR110" s="81"/>
      <c r="JPS110" s="81"/>
      <c r="JPT110" s="81"/>
      <c r="JPU110" s="81"/>
      <c r="JPV110" s="81"/>
      <c r="JPW110" s="81"/>
      <c r="JPX110" s="81"/>
      <c r="JPY110" s="81"/>
      <c r="JPZ110" s="81"/>
      <c r="JQA110" s="81"/>
      <c r="JQB110" s="81"/>
      <c r="JQC110" s="81"/>
      <c r="JQD110" s="81"/>
      <c r="JQE110" s="81"/>
      <c r="JQF110" s="81"/>
      <c r="JQG110" s="81"/>
      <c r="JQH110" s="81"/>
      <c r="JQI110" s="81"/>
      <c r="JQJ110" s="81"/>
      <c r="JQK110" s="81"/>
      <c r="JQL110" s="81"/>
      <c r="JQM110" s="81"/>
      <c r="JQN110" s="81"/>
      <c r="JQO110" s="81"/>
      <c r="JQP110" s="81"/>
      <c r="JQQ110" s="81"/>
      <c r="JQR110" s="81"/>
      <c r="JQS110" s="81"/>
      <c r="JQT110" s="81"/>
      <c r="JQU110" s="81"/>
      <c r="JQV110" s="81"/>
      <c r="JQW110" s="81"/>
      <c r="JQX110" s="81"/>
      <c r="JQY110" s="81"/>
      <c r="JQZ110" s="81"/>
      <c r="JRA110" s="81"/>
      <c r="JRB110" s="81"/>
      <c r="JRC110" s="81"/>
      <c r="JRD110" s="81"/>
      <c r="JRE110" s="81"/>
      <c r="JRF110" s="81"/>
      <c r="JRG110" s="81"/>
      <c r="JRH110" s="81"/>
      <c r="JRI110" s="81"/>
      <c r="JRJ110" s="81"/>
      <c r="JRK110" s="81"/>
      <c r="JRL110" s="81"/>
      <c r="JRM110" s="81"/>
      <c r="JRN110" s="81"/>
      <c r="JRO110" s="81"/>
      <c r="JRP110" s="81"/>
      <c r="JRQ110" s="81"/>
      <c r="JRR110" s="81"/>
      <c r="JRS110" s="81"/>
      <c r="JRT110" s="81"/>
      <c r="JRU110" s="81"/>
      <c r="JRV110" s="81"/>
      <c r="JRW110" s="81"/>
      <c r="JRX110" s="81"/>
      <c r="JRY110" s="81"/>
      <c r="JRZ110" s="81"/>
      <c r="JSA110" s="81"/>
      <c r="JSB110" s="81"/>
      <c r="JSC110" s="81"/>
      <c r="JSD110" s="81"/>
      <c r="JSE110" s="81"/>
      <c r="JSF110" s="81"/>
      <c r="JSG110" s="81"/>
      <c r="JSH110" s="81"/>
      <c r="JSI110" s="81"/>
      <c r="JSJ110" s="81"/>
      <c r="JSK110" s="81"/>
      <c r="JSL110" s="81"/>
      <c r="JSM110" s="81"/>
      <c r="JSN110" s="81"/>
      <c r="JSO110" s="81"/>
      <c r="JSP110" s="81"/>
      <c r="JSQ110" s="81"/>
      <c r="JSR110" s="81"/>
      <c r="JSS110" s="81"/>
      <c r="JST110" s="81"/>
      <c r="JSU110" s="81"/>
      <c r="JSV110" s="81"/>
      <c r="JSW110" s="81"/>
      <c r="JSX110" s="81"/>
      <c r="JSY110" s="81"/>
      <c r="JSZ110" s="81"/>
      <c r="JTA110" s="81"/>
      <c r="JTB110" s="81"/>
      <c r="JTC110" s="81"/>
      <c r="JTD110" s="81"/>
      <c r="JTE110" s="81"/>
      <c r="JTF110" s="81"/>
      <c r="JTG110" s="81"/>
      <c r="JTH110" s="81"/>
      <c r="JTI110" s="81"/>
      <c r="JTJ110" s="81"/>
      <c r="JTK110" s="81"/>
      <c r="JTL110" s="81"/>
      <c r="JTM110" s="81"/>
      <c r="JTN110" s="81"/>
      <c r="JTO110" s="81"/>
      <c r="JTP110" s="81"/>
      <c r="JTQ110" s="81"/>
      <c r="JTR110" s="81"/>
      <c r="JTS110" s="81"/>
      <c r="JTT110" s="81"/>
      <c r="JTU110" s="81"/>
      <c r="JTV110" s="81"/>
      <c r="JTW110" s="81"/>
      <c r="JTX110" s="81"/>
      <c r="JTY110" s="81"/>
      <c r="JTZ110" s="81"/>
      <c r="JUA110" s="81"/>
      <c r="JUB110" s="81"/>
      <c r="JUC110" s="81"/>
      <c r="JUD110" s="81"/>
      <c r="JUE110" s="81"/>
      <c r="JUF110" s="81"/>
      <c r="JUG110" s="81"/>
      <c r="JUH110" s="81"/>
      <c r="JUI110" s="81"/>
      <c r="JUJ110" s="81"/>
      <c r="JUK110" s="81"/>
      <c r="JUL110" s="81"/>
      <c r="JUM110" s="81"/>
      <c r="JUN110" s="81"/>
      <c r="JUO110" s="81"/>
      <c r="JUP110" s="81"/>
      <c r="JUQ110" s="81"/>
      <c r="JUR110" s="81"/>
      <c r="JUS110" s="81"/>
      <c r="JUT110" s="81"/>
      <c r="JUU110" s="81"/>
      <c r="JUV110" s="81"/>
      <c r="JUW110" s="81"/>
      <c r="JUX110" s="81"/>
      <c r="JUY110" s="81"/>
      <c r="JUZ110" s="81"/>
      <c r="JVA110" s="81"/>
      <c r="JVB110" s="81"/>
      <c r="JVC110" s="81"/>
      <c r="JVD110" s="81"/>
      <c r="JVE110" s="81"/>
      <c r="JVF110" s="81"/>
      <c r="JVG110" s="81"/>
      <c r="JVH110" s="81"/>
      <c r="JVI110" s="81"/>
      <c r="JVJ110" s="81"/>
      <c r="JVK110" s="81"/>
      <c r="JVL110" s="81"/>
      <c r="JVM110" s="81"/>
      <c r="JVN110" s="81"/>
      <c r="JVO110" s="81"/>
      <c r="JVP110" s="81"/>
      <c r="JVQ110" s="81"/>
      <c r="JVR110" s="81"/>
      <c r="JVS110" s="81"/>
      <c r="JVT110" s="81"/>
      <c r="JVU110" s="81"/>
      <c r="JVV110" s="81"/>
      <c r="JVW110" s="81"/>
      <c r="JVX110" s="81"/>
      <c r="JVY110" s="81"/>
      <c r="JVZ110" s="81"/>
      <c r="JWA110" s="81"/>
      <c r="JWB110" s="81"/>
      <c r="JWC110" s="81"/>
      <c r="JWD110" s="81"/>
      <c r="JWE110" s="81"/>
      <c r="JWF110" s="81"/>
      <c r="JWG110" s="81"/>
      <c r="JWH110" s="81"/>
      <c r="JWI110" s="81"/>
      <c r="JWJ110" s="81"/>
      <c r="JWK110" s="81"/>
      <c r="JWL110" s="81"/>
      <c r="JWM110" s="81"/>
      <c r="JWN110" s="81"/>
      <c r="JWO110" s="81"/>
      <c r="JWP110" s="81"/>
      <c r="JWQ110" s="81"/>
      <c r="JWR110" s="81"/>
      <c r="JWS110" s="81"/>
      <c r="JWT110" s="81"/>
      <c r="JWU110" s="81"/>
      <c r="JWV110" s="81"/>
      <c r="JWW110" s="81"/>
      <c r="JWX110" s="81"/>
      <c r="JWY110" s="81"/>
      <c r="JWZ110" s="81"/>
      <c r="JXA110" s="81"/>
      <c r="JXB110" s="81"/>
      <c r="JXC110" s="81"/>
      <c r="JXD110" s="81"/>
      <c r="JXE110" s="81"/>
      <c r="JXF110" s="81"/>
      <c r="JXG110" s="81"/>
      <c r="JXH110" s="81"/>
      <c r="JXI110" s="81"/>
      <c r="JXJ110" s="81"/>
      <c r="JXK110" s="81"/>
      <c r="JXL110" s="81"/>
      <c r="JXM110" s="81"/>
      <c r="JXN110" s="81"/>
      <c r="JXO110" s="81"/>
      <c r="JXP110" s="81"/>
      <c r="JXQ110" s="81"/>
      <c r="JXR110" s="81"/>
      <c r="JXS110" s="81"/>
      <c r="JXT110" s="81"/>
      <c r="JXU110" s="81"/>
      <c r="JXV110" s="81"/>
      <c r="JXW110" s="81"/>
      <c r="JXX110" s="81"/>
      <c r="JXY110" s="81"/>
      <c r="JXZ110" s="81"/>
      <c r="JYA110" s="81"/>
      <c r="JYB110" s="81"/>
      <c r="JYC110" s="81"/>
      <c r="JYD110" s="81"/>
      <c r="JYE110" s="81"/>
      <c r="JYF110" s="81"/>
      <c r="JYG110" s="81"/>
      <c r="JYH110" s="81"/>
      <c r="JYI110" s="81"/>
      <c r="JYJ110" s="81"/>
      <c r="JYK110" s="81"/>
      <c r="JYL110" s="81"/>
      <c r="JYM110" s="81"/>
      <c r="JYN110" s="81"/>
      <c r="JYO110" s="81"/>
      <c r="JYP110" s="81"/>
      <c r="JYQ110" s="81"/>
      <c r="JYR110" s="81"/>
      <c r="JYS110" s="81"/>
      <c r="JYT110" s="81"/>
      <c r="JYU110" s="81"/>
      <c r="JYV110" s="81"/>
      <c r="JYW110" s="81"/>
      <c r="JYX110" s="81"/>
      <c r="JYY110" s="81"/>
      <c r="JYZ110" s="81"/>
      <c r="JZA110" s="81"/>
      <c r="JZB110" s="81"/>
      <c r="JZC110" s="81"/>
      <c r="JZD110" s="81"/>
      <c r="JZE110" s="81"/>
      <c r="JZF110" s="81"/>
      <c r="JZG110" s="81"/>
      <c r="JZH110" s="81"/>
      <c r="JZI110" s="81"/>
      <c r="JZJ110" s="81"/>
      <c r="JZK110" s="81"/>
      <c r="JZL110" s="81"/>
      <c r="JZM110" s="81"/>
      <c r="JZN110" s="81"/>
      <c r="JZO110" s="81"/>
      <c r="JZP110" s="81"/>
      <c r="JZQ110" s="81"/>
      <c r="JZR110" s="81"/>
      <c r="JZS110" s="81"/>
      <c r="JZT110" s="81"/>
      <c r="JZU110" s="81"/>
      <c r="JZV110" s="81"/>
      <c r="JZW110" s="81"/>
      <c r="JZX110" s="81"/>
      <c r="JZY110" s="81"/>
      <c r="JZZ110" s="81"/>
      <c r="KAA110" s="81"/>
      <c r="KAB110" s="81"/>
      <c r="KAC110" s="81"/>
      <c r="KAD110" s="81"/>
      <c r="KAE110" s="81"/>
      <c r="KAF110" s="81"/>
      <c r="KAG110" s="81"/>
      <c r="KAH110" s="81"/>
      <c r="KAI110" s="81"/>
      <c r="KAJ110" s="81"/>
      <c r="KAK110" s="81"/>
      <c r="KAL110" s="81"/>
      <c r="KAM110" s="81"/>
      <c r="KAN110" s="81"/>
      <c r="KAO110" s="81"/>
      <c r="KAP110" s="81"/>
      <c r="KAQ110" s="81"/>
      <c r="KAR110" s="81"/>
      <c r="KAS110" s="81"/>
      <c r="KAT110" s="81"/>
      <c r="KAU110" s="81"/>
      <c r="KAV110" s="81"/>
      <c r="KAW110" s="81"/>
      <c r="KAX110" s="81"/>
      <c r="KAY110" s="81"/>
      <c r="KAZ110" s="81"/>
      <c r="KBA110" s="81"/>
      <c r="KBB110" s="81"/>
      <c r="KBC110" s="81"/>
      <c r="KBD110" s="81"/>
      <c r="KBE110" s="81"/>
      <c r="KBF110" s="81"/>
      <c r="KBG110" s="81"/>
      <c r="KBH110" s="81"/>
      <c r="KBI110" s="81"/>
      <c r="KBJ110" s="81"/>
      <c r="KBK110" s="81"/>
      <c r="KBL110" s="81"/>
      <c r="KBM110" s="81"/>
      <c r="KBN110" s="81"/>
      <c r="KBO110" s="81"/>
      <c r="KBP110" s="81"/>
      <c r="KBQ110" s="81"/>
      <c r="KBR110" s="81"/>
      <c r="KBS110" s="81"/>
      <c r="KBT110" s="81"/>
      <c r="KBU110" s="81"/>
      <c r="KBV110" s="81"/>
      <c r="KBW110" s="81"/>
      <c r="KBX110" s="81"/>
      <c r="KBY110" s="81"/>
      <c r="KBZ110" s="81"/>
      <c r="KCA110" s="81"/>
      <c r="KCB110" s="81"/>
      <c r="KCC110" s="81"/>
      <c r="KCD110" s="81"/>
      <c r="KCE110" s="81"/>
      <c r="KCF110" s="81"/>
      <c r="KCG110" s="81"/>
      <c r="KCH110" s="81"/>
      <c r="KCI110" s="81"/>
      <c r="KCJ110" s="81"/>
      <c r="KCK110" s="81"/>
      <c r="KCL110" s="81"/>
      <c r="KCM110" s="81"/>
      <c r="KCN110" s="81"/>
      <c r="KCO110" s="81"/>
      <c r="KCP110" s="81"/>
      <c r="KCQ110" s="81"/>
      <c r="KCR110" s="81"/>
      <c r="KCS110" s="81"/>
      <c r="KCT110" s="81"/>
      <c r="KCU110" s="81"/>
      <c r="KCV110" s="81"/>
      <c r="KCW110" s="81"/>
      <c r="KCX110" s="81"/>
      <c r="KCY110" s="81"/>
      <c r="KCZ110" s="81"/>
      <c r="KDA110" s="81"/>
      <c r="KDB110" s="81"/>
      <c r="KDC110" s="81"/>
      <c r="KDD110" s="81"/>
      <c r="KDE110" s="81"/>
      <c r="KDF110" s="81"/>
      <c r="KDG110" s="81"/>
      <c r="KDH110" s="81"/>
      <c r="KDI110" s="81"/>
      <c r="KDJ110" s="81"/>
      <c r="KDK110" s="81"/>
      <c r="KDL110" s="81"/>
      <c r="KDM110" s="81"/>
      <c r="KDN110" s="81"/>
      <c r="KDO110" s="81"/>
      <c r="KDP110" s="81"/>
      <c r="KDQ110" s="81"/>
      <c r="KDR110" s="81"/>
      <c r="KDS110" s="81"/>
      <c r="KDT110" s="81"/>
      <c r="KDU110" s="81"/>
      <c r="KDV110" s="81"/>
      <c r="KDW110" s="81"/>
      <c r="KDX110" s="81"/>
      <c r="KDY110" s="81"/>
      <c r="KDZ110" s="81"/>
      <c r="KEA110" s="81"/>
      <c r="KEB110" s="81"/>
      <c r="KEC110" s="81"/>
      <c r="KED110" s="81"/>
      <c r="KEE110" s="81"/>
      <c r="KEF110" s="81"/>
      <c r="KEG110" s="81"/>
      <c r="KEH110" s="81"/>
      <c r="KEI110" s="81"/>
      <c r="KEJ110" s="81"/>
      <c r="KEK110" s="81"/>
      <c r="KEL110" s="81"/>
      <c r="KEM110" s="81"/>
      <c r="KEN110" s="81"/>
      <c r="KEO110" s="81"/>
      <c r="KEP110" s="81"/>
      <c r="KEQ110" s="81"/>
      <c r="KER110" s="81"/>
      <c r="KES110" s="81"/>
      <c r="KET110" s="81"/>
      <c r="KEU110" s="81"/>
      <c r="KEV110" s="81"/>
      <c r="KEW110" s="81"/>
      <c r="KEX110" s="81"/>
      <c r="KEY110" s="81"/>
      <c r="KEZ110" s="81"/>
      <c r="KFA110" s="81"/>
      <c r="KFB110" s="81"/>
      <c r="KFC110" s="81"/>
      <c r="KFD110" s="81"/>
      <c r="KFE110" s="81"/>
      <c r="KFF110" s="81"/>
      <c r="KFG110" s="81"/>
      <c r="KFH110" s="81"/>
      <c r="KFI110" s="81"/>
      <c r="KFJ110" s="81"/>
      <c r="KFK110" s="81"/>
      <c r="KFL110" s="81"/>
      <c r="KFM110" s="81"/>
      <c r="KFN110" s="81"/>
      <c r="KFO110" s="81"/>
      <c r="KFP110" s="81"/>
      <c r="KFQ110" s="81"/>
      <c r="KFR110" s="81"/>
      <c r="KFS110" s="81"/>
      <c r="KFT110" s="81"/>
      <c r="KFU110" s="81"/>
      <c r="KFV110" s="81"/>
      <c r="KFW110" s="81"/>
      <c r="KFX110" s="81"/>
      <c r="KFY110" s="81"/>
      <c r="KFZ110" s="81"/>
      <c r="KGA110" s="81"/>
      <c r="KGB110" s="81"/>
      <c r="KGC110" s="81"/>
      <c r="KGD110" s="81"/>
      <c r="KGE110" s="81"/>
      <c r="KGF110" s="81"/>
      <c r="KGG110" s="81"/>
      <c r="KGH110" s="81"/>
      <c r="KGI110" s="81"/>
      <c r="KGJ110" s="81"/>
      <c r="KGK110" s="81"/>
      <c r="KGL110" s="81"/>
      <c r="KGM110" s="81"/>
      <c r="KGN110" s="81"/>
      <c r="KGO110" s="81"/>
      <c r="KGP110" s="81"/>
      <c r="KGQ110" s="81"/>
      <c r="KGR110" s="81"/>
      <c r="KGS110" s="81"/>
      <c r="KGT110" s="81"/>
      <c r="KGU110" s="81"/>
      <c r="KGV110" s="81"/>
      <c r="KGW110" s="81"/>
      <c r="KGX110" s="81"/>
      <c r="KGY110" s="81"/>
      <c r="KGZ110" s="81"/>
      <c r="KHA110" s="81"/>
      <c r="KHB110" s="81"/>
      <c r="KHC110" s="81"/>
      <c r="KHD110" s="81"/>
      <c r="KHE110" s="81"/>
      <c r="KHF110" s="81"/>
      <c r="KHG110" s="81"/>
      <c r="KHH110" s="81"/>
      <c r="KHI110" s="81"/>
      <c r="KHJ110" s="81"/>
      <c r="KHK110" s="81"/>
      <c r="KHL110" s="81"/>
      <c r="KHM110" s="81"/>
      <c r="KHN110" s="81"/>
      <c r="KHO110" s="81"/>
      <c r="KHP110" s="81"/>
      <c r="KHQ110" s="81"/>
      <c r="KHR110" s="81"/>
      <c r="KHS110" s="81"/>
      <c r="KHT110" s="81"/>
      <c r="KHU110" s="81"/>
      <c r="KHV110" s="81"/>
      <c r="KHW110" s="81"/>
      <c r="KHX110" s="81"/>
      <c r="KHY110" s="81"/>
      <c r="KHZ110" s="81"/>
      <c r="KIA110" s="81"/>
      <c r="KIB110" s="81"/>
      <c r="KIC110" s="81"/>
      <c r="KID110" s="81"/>
      <c r="KIE110" s="81"/>
      <c r="KIF110" s="81"/>
      <c r="KIG110" s="81"/>
      <c r="KIH110" s="81"/>
      <c r="KII110" s="81"/>
      <c r="KIJ110" s="81"/>
      <c r="KIK110" s="81"/>
      <c r="KIL110" s="81"/>
      <c r="KIM110" s="81"/>
      <c r="KIN110" s="81"/>
      <c r="KIO110" s="81"/>
      <c r="KIP110" s="81"/>
      <c r="KIQ110" s="81"/>
      <c r="KIR110" s="81"/>
      <c r="KIS110" s="81"/>
      <c r="KIT110" s="81"/>
      <c r="KIU110" s="81"/>
      <c r="KIV110" s="81"/>
      <c r="KIW110" s="81"/>
      <c r="KIX110" s="81"/>
      <c r="KIY110" s="81"/>
      <c r="KIZ110" s="81"/>
      <c r="KJA110" s="81"/>
      <c r="KJB110" s="81"/>
      <c r="KJC110" s="81"/>
      <c r="KJD110" s="81"/>
      <c r="KJE110" s="81"/>
      <c r="KJF110" s="81"/>
      <c r="KJG110" s="81"/>
      <c r="KJH110" s="81"/>
      <c r="KJI110" s="81"/>
      <c r="KJJ110" s="81"/>
      <c r="KJK110" s="81"/>
      <c r="KJL110" s="81"/>
      <c r="KJM110" s="81"/>
      <c r="KJN110" s="81"/>
      <c r="KJO110" s="81"/>
      <c r="KJP110" s="81"/>
      <c r="KJQ110" s="81"/>
      <c r="KJR110" s="81"/>
      <c r="KJS110" s="81"/>
      <c r="KJT110" s="81"/>
      <c r="KJU110" s="81"/>
      <c r="KJV110" s="81"/>
      <c r="KJW110" s="81"/>
      <c r="KJX110" s="81"/>
      <c r="KJY110" s="81"/>
      <c r="KJZ110" s="81"/>
      <c r="KKA110" s="81"/>
      <c r="KKB110" s="81"/>
      <c r="KKC110" s="81"/>
      <c r="KKD110" s="81"/>
      <c r="KKE110" s="81"/>
      <c r="KKF110" s="81"/>
      <c r="KKG110" s="81"/>
      <c r="KKH110" s="81"/>
      <c r="KKI110" s="81"/>
      <c r="KKJ110" s="81"/>
      <c r="KKK110" s="81"/>
      <c r="KKL110" s="81"/>
      <c r="KKM110" s="81"/>
      <c r="KKN110" s="81"/>
      <c r="KKO110" s="81"/>
      <c r="KKP110" s="81"/>
      <c r="KKQ110" s="81"/>
      <c r="KKR110" s="81"/>
      <c r="KKS110" s="81"/>
      <c r="KKT110" s="81"/>
      <c r="KKU110" s="81"/>
      <c r="KKV110" s="81"/>
      <c r="KKW110" s="81"/>
      <c r="KKX110" s="81"/>
      <c r="KKY110" s="81"/>
      <c r="KKZ110" s="81"/>
      <c r="KLA110" s="81"/>
      <c r="KLB110" s="81"/>
      <c r="KLC110" s="81"/>
      <c r="KLD110" s="81"/>
      <c r="KLE110" s="81"/>
      <c r="KLF110" s="81"/>
      <c r="KLG110" s="81"/>
      <c r="KLH110" s="81"/>
      <c r="KLI110" s="81"/>
      <c r="KLJ110" s="81"/>
      <c r="KLK110" s="81"/>
      <c r="KLL110" s="81"/>
      <c r="KLM110" s="81"/>
      <c r="KLN110" s="81"/>
      <c r="KLO110" s="81"/>
      <c r="KLP110" s="81"/>
      <c r="KLQ110" s="81"/>
      <c r="KLR110" s="81"/>
      <c r="KLS110" s="81"/>
      <c r="KLT110" s="81"/>
      <c r="KLU110" s="81"/>
      <c r="KLV110" s="81"/>
      <c r="KLW110" s="81"/>
      <c r="KLX110" s="81"/>
      <c r="KLY110" s="81"/>
      <c r="KLZ110" s="81"/>
      <c r="KMA110" s="81"/>
      <c r="KMB110" s="81"/>
      <c r="KMC110" s="81"/>
      <c r="KMD110" s="81"/>
      <c r="KME110" s="81"/>
      <c r="KMF110" s="81"/>
      <c r="KMG110" s="81"/>
      <c r="KMH110" s="81"/>
      <c r="KMI110" s="81"/>
      <c r="KMJ110" s="81"/>
      <c r="KMK110" s="81"/>
      <c r="KML110" s="81"/>
      <c r="KMM110" s="81"/>
      <c r="KMN110" s="81"/>
      <c r="KMO110" s="81"/>
      <c r="KMP110" s="81"/>
      <c r="KMQ110" s="81"/>
      <c r="KMR110" s="81"/>
      <c r="KMS110" s="81"/>
      <c r="KMT110" s="81"/>
      <c r="KMU110" s="81"/>
      <c r="KMV110" s="81"/>
      <c r="KMW110" s="81"/>
      <c r="KMX110" s="81"/>
      <c r="KMY110" s="81"/>
      <c r="KMZ110" s="81"/>
      <c r="KNA110" s="81"/>
      <c r="KNB110" s="81"/>
      <c r="KNC110" s="81"/>
      <c r="KND110" s="81"/>
      <c r="KNE110" s="81"/>
      <c r="KNF110" s="81"/>
      <c r="KNG110" s="81"/>
      <c r="KNH110" s="81"/>
      <c r="KNI110" s="81"/>
      <c r="KNJ110" s="81"/>
      <c r="KNK110" s="81"/>
      <c r="KNL110" s="81"/>
      <c r="KNM110" s="81"/>
      <c r="KNN110" s="81"/>
      <c r="KNO110" s="81"/>
      <c r="KNP110" s="81"/>
      <c r="KNQ110" s="81"/>
      <c r="KNR110" s="81"/>
      <c r="KNS110" s="81"/>
      <c r="KNT110" s="81"/>
      <c r="KNU110" s="81"/>
      <c r="KNV110" s="81"/>
      <c r="KNW110" s="81"/>
      <c r="KNX110" s="81"/>
      <c r="KNY110" s="81"/>
      <c r="KNZ110" s="81"/>
      <c r="KOA110" s="81"/>
      <c r="KOB110" s="81"/>
      <c r="KOC110" s="81"/>
      <c r="KOD110" s="81"/>
      <c r="KOE110" s="81"/>
      <c r="KOF110" s="81"/>
      <c r="KOG110" s="81"/>
      <c r="KOH110" s="81"/>
      <c r="KOI110" s="81"/>
      <c r="KOJ110" s="81"/>
      <c r="KOK110" s="81"/>
      <c r="KOL110" s="81"/>
      <c r="KOM110" s="81"/>
      <c r="KON110" s="81"/>
      <c r="KOO110" s="81"/>
      <c r="KOP110" s="81"/>
      <c r="KOQ110" s="81"/>
      <c r="KOR110" s="81"/>
      <c r="KOS110" s="81"/>
      <c r="KOT110" s="81"/>
      <c r="KOU110" s="81"/>
      <c r="KOV110" s="81"/>
      <c r="KOW110" s="81"/>
      <c r="KOX110" s="81"/>
      <c r="KOY110" s="81"/>
      <c r="KOZ110" s="81"/>
      <c r="KPA110" s="81"/>
      <c r="KPB110" s="81"/>
      <c r="KPC110" s="81"/>
      <c r="KPD110" s="81"/>
      <c r="KPE110" s="81"/>
      <c r="KPF110" s="81"/>
      <c r="KPG110" s="81"/>
      <c r="KPH110" s="81"/>
      <c r="KPI110" s="81"/>
      <c r="KPJ110" s="81"/>
      <c r="KPK110" s="81"/>
      <c r="KPL110" s="81"/>
      <c r="KPM110" s="81"/>
      <c r="KPN110" s="81"/>
      <c r="KPO110" s="81"/>
      <c r="KPP110" s="81"/>
      <c r="KPQ110" s="81"/>
      <c r="KPR110" s="81"/>
      <c r="KPS110" s="81"/>
      <c r="KPT110" s="81"/>
      <c r="KPU110" s="81"/>
      <c r="KPV110" s="81"/>
      <c r="KPW110" s="81"/>
      <c r="KPX110" s="81"/>
      <c r="KPY110" s="81"/>
      <c r="KPZ110" s="81"/>
      <c r="KQA110" s="81"/>
      <c r="KQB110" s="81"/>
      <c r="KQC110" s="81"/>
      <c r="KQD110" s="81"/>
      <c r="KQE110" s="81"/>
      <c r="KQF110" s="81"/>
      <c r="KQG110" s="81"/>
      <c r="KQH110" s="81"/>
      <c r="KQI110" s="81"/>
      <c r="KQJ110" s="81"/>
      <c r="KQK110" s="81"/>
      <c r="KQL110" s="81"/>
      <c r="KQM110" s="81"/>
      <c r="KQN110" s="81"/>
      <c r="KQO110" s="81"/>
      <c r="KQP110" s="81"/>
      <c r="KQQ110" s="81"/>
      <c r="KQR110" s="81"/>
      <c r="KQS110" s="81"/>
      <c r="KQT110" s="81"/>
      <c r="KQU110" s="81"/>
      <c r="KQV110" s="81"/>
      <c r="KQW110" s="81"/>
      <c r="KQX110" s="81"/>
      <c r="KQY110" s="81"/>
      <c r="KQZ110" s="81"/>
      <c r="KRA110" s="81"/>
      <c r="KRB110" s="81"/>
      <c r="KRC110" s="81"/>
      <c r="KRD110" s="81"/>
      <c r="KRE110" s="81"/>
      <c r="KRF110" s="81"/>
      <c r="KRG110" s="81"/>
      <c r="KRH110" s="81"/>
      <c r="KRI110" s="81"/>
      <c r="KRJ110" s="81"/>
      <c r="KRK110" s="81"/>
      <c r="KRL110" s="81"/>
      <c r="KRM110" s="81"/>
      <c r="KRN110" s="81"/>
      <c r="KRO110" s="81"/>
      <c r="KRP110" s="81"/>
      <c r="KRQ110" s="81"/>
      <c r="KRR110" s="81"/>
      <c r="KRS110" s="81"/>
      <c r="KRT110" s="81"/>
      <c r="KRU110" s="81"/>
      <c r="KRV110" s="81"/>
      <c r="KRW110" s="81"/>
      <c r="KRX110" s="81"/>
      <c r="KRY110" s="81"/>
      <c r="KRZ110" s="81"/>
      <c r="KSA110" s="81"/>
      <c r="KSB110" s="81"/>
      <c r="KSC110" s="81"/>
      <c r="KSD110" s="81"/>
      <c r="KSE110" s="81"/>
      <c r="KSF110" s="81"/>
      <c r="KSG110" s="81"/>
      <c r="KSH110" s="81"/>
      <c r="KSI110" s="81"/>
      <c r="KSJ110" s="81"/>
      <c r="KSK110" s="81"/>
      <c r="KSL110" s="81"/>
      <c r="KSM110" s="81"/>
      <c r="KSN110" s="81"/>
      <c r="KSO110" s="81"/>
      <c r="KSP110" s="81"/>
      <c r="KSQ110" s="81"/>
      <c r="KSR110" s="81"/>
      <c r="KSS110" s="81"/>
      <c r="KST110" s="81"/>
      <c r="KSU110" s="81"/>
      <c r="KSV110" s="81"/>
      <c r="KSW110" s="81"/>
      <c r="KSX110" s="81"/>
      <c r="KSY110" s="81"/>
      <c r="KSZ110" s="81"/>
      <c r="KTA110" s="81"/>
      <c r="KTB110" s="81"/>
      <c r="KTC110" s="81"/>
      <c r="KTD110" s="81"/>
      <c r="KTE110" s="81"/>
      <c r="KTF110" s="81"/>
      <c r="KTG110" s="81"/>
      <c r="KTH110" s="81"/>
      <c r="KTI110" s="81"/>
      <c r="KTJ110" s="81"/>
      <c r="KTK110" s="81"/>
      <c r="KTL110" s="81"/>
      <c r="KTM110" s="81"/>
      <c r="KTN110" s="81"/>
      <c r="KTO110" s="81"/>
      <c r="KTP110" s="81"/>
      <c r="KTQ110" s="81"/>
      <c r="KTR110" s="81"/>
      <c r="KTS110" s="81"/>
      <c r="KTT110" s="81"/>
      <c r="KTU110" s="81"/>
      <c r="KTV110" s="81"/>
      <c r="KTW110" s="81"/>
      <c r="KTX110" s="81"/>
      <c r="KTY110" s="81"/>
      <c r="KTZ110" s="81"/>
      <c r="KUA110" s="81"/>
      <c r="KUB110" s="81"/>
      <c r="KUC110" s="81"/>
      <c r="KUD110" s="81"/>
      <c r="KUE110" s="81"/>
      <c r="KUF110" s="81"/>
      <c r="KUG110" s="81"/>
      <c r="KUH110" s="81"/>
      <c r="KUI110" s="81"/>
      <c r="KUJ110" s="81"/>
      <c r="KUK110" s="81"/>
      <c r="KUL110" s="81"/>
      <c r="KUM110" s="81"/>
      <c r="KUN110" s="81"/>
      <c r="KUO110" s="81"/>
      <c r="KUP110" s="81"/>
      <c r="KUQ110" s="81"/>
      <c r="KUR110" s="81"/>
      <c r="KUS110" s="81"/>
      <c r="KUT110" s="81"/>
      <c r="KUU110" s="81"/>
      <c r="KUV110" s="81"/>
      <c r="KUW110" s="81"/>
      <c r="KUX110" s="81"/>
      <c r="KUY110" s="81"/>
      <c r="KUZ110" s="81"/>
      <c r="KVA110" s="81"/>
      <c r="KVB110" s="81"/>
      <c r="KVC110" s="81"/>
      <c r="KVD110" s="81"/>
      <c r="KVE110" s="81"/>
      <c r="KVF110" s="81"/>
      <c r="KVG110" s="81"/>
      <c r="KVH110" s="81"/>
      <c r="KVI110" s="81"/>
      <c r="KVJ110" s="81"/>
      <c r="KVK110" s="81"/>
      <c r="KVL110" s="81"/>
      <c r="KVM110" s="81"/>
      <c r="KVN110" s="81"/>
      <c r="KVO110" s="81"/>
      <c r="KVP110" s="81"/>
      <c r="KVQ110" s="81"/>
      <c r="KVR110" s="81"/>
      <c r="KVS110" s="81"/>
      <c r="KVT110" s="81"/>
      <c r="KVU110" s="81"/>
      <c r="KVV110" s="81"/>
      <c r="KVW110" s="81"/>
      <c r="KVX110" s="81"/>
      <c r="KVY110" s="81"/>
      <c r="KVZ110" s="81"/>
      <c r="KWA110" s="81"/>
      <c r="KWB110" s="81"/>
      <c r="KWC110" s="81"/>
      <c r="KWD110" s="81"/>
      <c r="KWE110" s="81"/>
      <c r="KWF110" s="81"/>
      <c r="KWG110" s="81"/>
      <c r="KWH110" s="81"/>
      <c r="KWI110" s="81"/>
      <c r="KWJ110" s="81"/>
      <c r="KWK110" s="81"/>
      <c r="KWL110" s="81"/>
      <c r="KWM110" s="81"/>
      <c r="KWN110" s="81"/>
      <c r="KWO110" s="81"/>
      <c r="KWP110" s="81"/>
      <c r="KWQ110" s="81"/>
      <c r="KWR110" s="81"/>
      <c r="KWS110" s="81"/>
      <c r="KWT110" s="81"/>
      <c r="KWU110" s="81"/>
      <c r="KWV110" s="81"/>
      <c r="KWW110" s="81"/>
      <c r="KWX110" s="81"/>
      <c r="KWY110" s="81"/>
      <c r="KWZ110" s="81"/>
      <c r="KXA110" s="81"/>
      <c r="KXB110" s="81"/>
      <c r="KXC110" s="81"/>
      <c r="KXD110" s="81"/>
      <c r="KXE110" s="81"/>
      <c r="KXF110" s="81"/>
      <c r="KXG110" s="81"/>
      <c r="KXH110" s="81"/>
      <c r="KXI110" s="81"/>
      <c r="KXJ110" s="81"/>
      <c r="KXK110" s="81"/>
      <c r="KXL110" s="81"/>
      <c r="KXM110" s="81"/>
      <c r="KXN110" s="81"/>
      <c r="KXO110" s="81"/>
      <c r="KXP110" s="81"/>
      <c r="KXQ110" s="81"/>
      <c r="KXR110" s="81"/>
      <c r="KXS110" s="81"/>
      <c r="KXT110" s="81"/>
      <c r="KXU110" s="81"/>
      <c r="KXV110" s="81"/>
      <c r="KXW110" s="81"/>
      <c r="KXX110" s="81"/>
      <c r="KXY110" s="81"/>
      <c r="KXZ110" s="81"/>
      <c r="KYA110" s="81"/>
      <c r="KYB110" s="81"/>
      <c r="KYC110" s="81"/>
      <c r="KYD110" s="81"/>
      <c r="KYE110" s="81"/>
      <c r="KYF110" s="81"/>
      <c r="KYG110" s="81"/>
      <c r="KYH110" s="81"/>
      <c r="KYI110" s="81"/>
      <c r="KYJ110" s="81"/>
      <c r="KYK110" s="81"/>
      <c r="KYL110" s="81"/>
      <c r="KYM110" s="81"/>
      <c r="KYN110" s="81"/>
      <c r="KYO110" s="81"/>
      <c r="KYP110" s="81"/>
      <c r="KYQ110" s="81"/>
      <c r="KYR110" s="81"/>
      <c r="KYS110" s="81"/>
      <c r="KYT110" s="81"/>
      <c r="KYU110" s="81"/>
      <c r="KYV110" s="81"/>
      <c r="KYW110" s="81"/>
      <c r="KYX110" s="81"/>
      <c r="KYY110" s="81"/>
      <c r="KYZ110" s="81"/>
      <c r="KZA110" s="81"/>
      <c r="KZB110" s="81"/>
      <c r="KZC110" s="81"/>
      <c r="KZD110" s="81"/>
      <c r="KZE110" s="81"/>
      <c r="KZF110" s="81"/>
      <c r="KZG110" s="81"/>
      <c r="KZH110" s="81"/>
      <c r="KZI110" s="81"/>
      <c r="KZJ110" s="81"/>
      <c r="KZK110" s="81"/>
      <c r="KZL110" s="81"/>
      <c r="KZM110" s="81"/>
      <c r="KZN110" s="81"/>
      <c r="KZO110" s="81"/>
      <c r="KZP110" s="81"/>
      <c r="KZQ110" s="81"/>
      <c r="KZR110" s="81"/>
      <c r="KZS110" s="81"/>
      <c r="KZT110" s="81"/>
      <c r="KZU110" s="81"/>
      <c r="KZV110" s="81"/>
      <c r="KZW110" s="81"/>
      <c r="KZX110" s="81"/>
      <c r="KZY110" s="81"/>
      <c r="KZZ110" s="81"/>
      <c r="LAA110" s="81"/>
      <c r="LAB110" s="81"/>
      <c r="LAC110" s="81"/>
      <c r="LAD110" s="81"/>
      <c r="LAE110" s="81"/>
      <c r="LAF110" s="81"/>
      <c r="LAG110" s="81"/>
      <c r="LAH110" s="81"/>
      <c r="LAI110" s="81"/>
      <c r="LAJ110" s="81"/>
      <c r="LAK110" s="81"/>
      <c r="LAL110" s="81"/>
      <c r="LAM110" s="81"/>
      <c r="LAN110" s="81"/>
      <c r="LAO110" s="81"/>
      <c r="LAP110" s="81"/>
      <c r="LAQ110" s="81"/>
      <c r="LAR110" s="81"/>
      <c r="LAS110" s="81"/>
      <c r="LAT110" s="81"/>
      <c r="LAU110" s="81"/>
      <c r="LAV110" s="81"/>
      <c r="LAW110" s="81"/>
      <c r="LAX110" s="81"/>
      <c r="LAY110" s="81"/>
      <c r="LAZ110" s="81"/>
      <c r="LBA110" s="81"/>
      <c r="LBB110" s="81"/>
      <c r="LBC110" s="81"/>
      <c r="LBD110" s="81"/>
      <c r="LBE110" s="81"/>
      <c r="LBF110" s="81"/>
      <c r="LBG110" s="81"/>
      <c r="LBH110" s="81"/>
      <c r="LBI110" s="81"/>
      <c r="LBJ110" s="81"/>
      <c r="LBK110" s="81"/>
      <c r="LBL110" s="81"/>
      <c r="LBM110" s="81"/>
      <c r="LBN110" s="81"/>
      <c r="LBO110" s="81"/>
      <c r="LBP110" s="81"/>
      <c r="LBQ110" s="81"/>
      <c r="LBR110" s="81"/>
      <c r="LBS110" s="81"/>
      <c r="LBT110" s="81"/>
      <c r="LBU110" s="81"/>
      <c r="LBV110" s="81"/>
      <c r="LBW110" s="81"/>
      <c r="LBX110" s="81"/>
      <c r="LBY110" s="81"/>
      <c r="LBZ110" s="81"/>
      <c r="LCA110" s="81"/>
      <c r="LCB110" s="81"/>
      <c r="LCC110" s="81"/>
      <c r="LCD110" s="81"/>
      <c r="LCE110" s="81"/>
      <c r="LCF110" s="81"/>
      <c r="LCG110" s="81"/>
      <c r="LCH110" s="81"/>
      <c r="LCI110" s="81"/>
      <c r="LCJ110" s="81"/>
      <c r="LCK110" s="81"/>
      <c r="LCL110" s="81"/>
      <c r="LCM110" s="81"/>
      <c r="LCN110" s="81"/>
      <c r="LCO110" s="81"/>
      <c r="LCP110" s="81"/>
      <c r="LCQ110" s="81"/>
      <c r="LCR110" s="81"/>
      <c r="LCS110" s="81"/>
      <c r="LCT110" s="81"/>
      <c r="LCU110" s="81"/>
      <c r="LCV110" s="81"/>
      <c r="LCW110" s="81"/>
      <c r="LCX110" s="81"/>
      <c r="LCY110" s="81"/>
      <c r="LCZ110" s="81"/>
      <c r="LDA110" s="81"/>
      <c r="LDB110" s="81"/>
      <c r="LDC110" s="81"/>
      <c r="LDD110" s="81"/>
      <c r="LDE110" s="81"/>
      <c r="LDF110" s="81"/>
      <c r="LDG110" s="81"/>
      <c r="LDH110" s="81"/>
      <c r="LDI110" s="81"/>
      <c r="LDJ110" s="81"/>
      <c r="LDK110" s="81"/>
      <c r="LDL110" s="81"/>
      <c r="LDM110" s="81"/>
      <c r="LDN110" s="81"/>
      <c r="LDO110" s="81"/>
      <c r="LDP110" s="81"/>
      <c r="LDQ110" s="81"/>
      <c r="LDR110" s="81"/>
      <c r="LDS110" s="81"/>
      <c r="LDT110" s="81"/>
      <c r="LDU110" s="81"/>
      <c r="LDV110" s="81"/>
      <c r="LDW110" s="81"/>
      <c r="LDX110" s="81"/>
      <c r="LDY110" s="81"/>
      <c r="LDZ110" s="81"/>
      <c r="LEA110" s="81"/>
      <c r="LEB110" s="81"/>
      <c r="LEC110" s="81"/>
      <c r="LED110" s="81"/>
      <c r="LEE110" s="81"/>
      <c r="LEF110" s="81"/>
      <c r="LEG110" s="81"/>
      <c r="LEH110" s="81"/>
      <c r="LEI110" s="81"/>
      <c r="LEJ110" s="81"/>
      <c r="LEK110" s="81"/>
      <c r="LEL110" s="81"/>
      <c r="LEM110" s="81"/>
      <c r="LEN110" s="81"/>
      <c r="LEO110" s="81"/>
      <c r="LEP110" s="81"/>
      <c r="LEQ110" s="81"/>
      <c r="LER110" s="81"/>
      <c r="LES110" s="81"/>
      <c r="LET110" s="81"/>
      <c r="LEU110" s="81"/>
      <c r="LEV110" s="81"/>
      <c r="LEW110" s="81"/>
      <c r="LEX110" s="81"/>
      <c r="LEY110" s="81"/>
      <c r="LEZ110" s="81"/>
      <c r="LFA110" s="81"/>
      <c r="LFB110" s="81"/>
      <c r="LFC110" s="81"/>
      <c r="LFD110" s="81"/>
      <c r="LFE110" s="81"/>
      <c r="LFF110" s="81"/>
      <c r="LFG110" s="81"/>
      <c r="LFH110" s="81"/>
      <c r="LFI110" s="81"/>
      <c r="LFJ110" s="81"/>
      <c r="LFK110" s="81"/>
      <c r="LFL110" s="81"/>
      <c r="LFM110" s="81"/>
      <c r="LFN110" s="81"/>
      <c r="LFO110" s="81"/>
      <c r="LFP110" s="81"/>
      <c r="LFQ110" s="81"/>
      <c r="LFR110" s="81"/>
      <c r="LFS110" s="81"/>
      <c r="LFT110" s="81"/>
      <c r="LFU110" s="81"/>
      <c r="LFV110" s="81"/>
      <c r="LFW110" s="81"/>
      <c r="LFX110" s="81"/>
      <c r="LFY110" s="81"/>
      <c r="LFZ110" s="81"/>
      <c r="LGA110" s="81"/>
      <c r="LGB110" s="81"/>
      <c r="LGC110" s="81"/>
      <c r="LGD110" s="81"/>
      <c r="LGE110" s="81"/>
      <c r="LGF110" s="81"/>
      <c r="LGG110" s="81"/>
      <c r="LGH110" s="81"/>
      <c r="LGI110" s="81"/>
      <c r="LGJ110" s="81"/>
      <c r="LGK110" s="81"/>
      <c r="LGL110" s="81"/>
      <c r="LGM110" s="81"/>
      <c r="LGN110" s="81"/>
      <c r="LGO110" s="81"/>
      <c r="LGP110" s="81"/>
      <c r="LGQ110" s="81"/>
      <c r="LGR110" s="81"/>
      <c r="LGS110" s="81"/>
      <c r="LGT110" s="81"/>
      <c r="LGU110" s="81"/>
      <c r="LGV110" s="81"/>
      <c r="LGW110" s="81"/>
      <c r="LGX110" s="81"/>
      <c r="LGY110" s="81"/>
      <c r="LGZ110" s="81"/>
      <c r="LHA110" s="81"/>
      <c r="LHB110" s="81"/>
      <c r="LHC110" s="81"/>
      <c r="LHD110" s="81"/>
      <c r="LHE110" s="81"/>
      <c r="LHF110" s="81"/>
      <c r="LHG110" s="81"/>
      <c r="LHH110" s="81"/>
      <c r="LHI110" s="81"/>
      <c r="LHJ110" s="81"/>
      <c r="LHK110" s="81"/>
      <c r="LHL110" s="81"/>
      <c r="LHM110" s="81"/>
      <c r="LHN110" s="81"/>
      <c r="LHO110" s="81"/>
      <c r="LHP110" s="81"/>
      <c r="LHQ110" s="81"/>
      <c r="LHR110" s="81"/>
      <c r="LHS110" s="81"/>
      <c r="LHT110" s="81"/>
      <c r="LHU110" s="81"/>
      <c r="LHV110" s="81"/>
      <c r="LHW110" s="81"/>
      <c r="LHX110" s="81"/>
      <c r="LHY110" s="81"/>
      <c r="LHZ110" s="81"/>
      <c r="LIA110" s="81"/>
      <c r="LIB110" s="81"/>
      <c r="LIC110" s="81"/>
      <c r="LID110" s="81"/>
      <c r="LIE110" s="81"/>
      <c r="LIF110" s="81"/>
      <c r="LIG110" s="81"/>
      <c r="LIH110" s="81"/>
      <c r="LII110" s="81"/>
      <c r="LIJ110" s="81"/>
      <c r="LIK110" s="81"/>
      <c r="LIL110" s="81"/>
      <c r="LIM110" s="81"/>
      <c r="LIN110" s="81"/>
      <c r="LIO110" s="81"/>
      <c r="LIP110" s="81"/>
      <c r="LIQ110" s="81"/>
      <c r="LIR110" s="81"/>
      <c r="LIS110" s="81"/>
      <c r="LIT110" s="81"/>
      <c r="LIU110" s="81"/>
      <c r="LIV110" s="81"/>
      <c r="LIW110" s="81"/>
      <c r="LIX110" s="81"/>
      <c r="LIY110" s="81"/>
      <c r="LIZ110" s="81"/>
      <c r="LJA110" s="81"/>
      <c r="LJB110" s="81"/>
      <c r="LJC110" s="81"/>
      <c r="LJD110" s="81"/>
      <c r="LJE110" s="81"/>
      <c r="LJF110" s="81"/>
      <c r="LJG110" s="81"/>
      <c r="LJH110" s="81"/>
      <c r="LJI110" s="81"/>
      <c r="LJJ110" s="81"/>
      <c r="LJK110" s="81"/>
      <c r="LJL110" s="81"/>
      <c r="LJM110" s="81"/>
      <c r="LJN110" s="81"/>
      <c r="LJO110" s="81"/>
      <c r="LJP110" s="81"/>
      <c r="LJQ110" s="81"/>
      <c r="LJR110" s="81"/>
      <c r="LJS110" s="81"/>
      <c r="LJT110" s="81"/>
      <c r="LJU110" s="81"/>
      <c r="LJV110" s="81"/>
      <c r="LJW110" s="81"/>
      <c r="LJX110" s="81"/>
      <c r="LJY110" s="81"/>
      <c r="LJZ110" s="81"/>
      <c r="LKA110" s="81"/>
      <c r="LKB110" s="81"/>
      <c r="LKC110" s="81"/>
      <c r="LKD110" s="81"/>
      <c r="LKE110" s="81"/>
      <c r="LKF110" s="81"/>
      <c r="LKG110" s="81"/>
      <c r="LKH110" s="81"/>
      <c r="LKI110" s="81"/>
      <c r="LKJ110" s="81"/>
      <c r="LKK110" s="81"/>
      <c r="LKL110" s="81"/>
      <c r="LKM110" s="81"/>
      <c r="LKN110" s="81"/>
      <c r="LKO110" s="81"/>
      <c r="LKP110" s="81"/>
      <c r="LKQ110" s="81"/>
      <c r="LKR110" s="81"/>
      <c r="LKS110" s="81"/>
      <c r="LKT110" s="81"/>
      <c r="LKU110" s="81"/>
      <c r="LKV110" s="81"/>
      <c r="LKW110" s="81"/>
      <c r="LKX110" s="81"/>
      <c r="LKY110" s="81"/>
      <c r="LKZ110" s="81"/>
      <c r="LLA110" s="81"/>
      <c r="LLB110" s="81"/>
      <c r="LLC110" s="81"/>
      <c r="LLD110" s="81"/>
      <c r="LLE110" s="81"/>
      <c r="LLF110" s="81"/>
      <c r="LLG110" s="81"/>
      <c r="LLH110" s="81"/>
      <c r="LLI110" s="81"/>
      <c r="LLJ110" s="81"/>
      <c r="LLK110" s="81"/>
      <c r="LLL110" s="81"/>
      <c r="LLM110" s="81"/>
      <c r="LLN110" s="81"/>
      <c r="LLO110" s="81"/>
      <c r="LLP110" s="81"/>
      <c r="LLQ110" s="81"/>
      <c r="LLR110" s="81"/>
      <c r="LLS110" s="81"/>
      <c r="LLT110" s="81"/>
      <c r="LLU110" s="81"/>
      <c r="LLV110" s="81"/>
      <c r="LLW110" s="81"/>
      <c r="LLX110" s="81"/>
      <c r="LLY110" s="81"/>
      <c r="LLZ110" s="81"/>
      <c r="LMA110" s="81"/>
      <c r="LMB110" s="81"/>
      <c r="LMC110" s="81"/>
      <c r="LMD110" s="81"/>
      <c r="LME110" s="81"/>
      <c r="LMF110" s="81"/>
      <c r="LMG110" s="81"/>
      <c r="LMH110" s="81"/>
      <c r="LMI110" s="81"/>
      <c r="LMJ110" s="81"/>
      <c r="LMK110" s="81"/>
      <c r="LML110" s="81"/>
      <c r="LMM110" s="81"/>
      <c r="LMN110" s="81"/>
      <c r="LMO110" s="81"/>
      <c r="LMP110" s="81"/>
      <c r="LMQ110" s="81"/>
      <c r="LMR110" s="81"/>
      <c r="LMS110" s="81"/>
      <c r="LMT110" s="81"/>
      <c r="LMU110" s="81"/>
      <c r="LMV110" s="81"/>
      <c r="LMW110" s="81"/>
      <c r="LMX110" s="81"/>
      <c r="LMY110" s="81"/>
      <c r="LMZ110" s="81"/>
      <c r="LNA110" s="81"/>
      <c r="LNB110" s="81"/>
      <c r="LNC110" s="81"/>
      <c r="LND110" s="81"/>
      <c r="LNE110" s="81"/>
      <c r="LNF110" s="81"/>
      <c r="LNG110" s="81"/>
      <c r="LNH110" s="81"/>
      <c r="LNI110" s="81"/>
      <c r="LNJ110" s="81"/>
      <c r="LNK110" s="81"/>
      <c r="LNL110" s="81"/>
      <c r="LNM110" s="81"/>
      <c r="LNN110" s="81"/>
      <c r="LNO110" s="81"/>
      <c r="LNP110" s="81"/>
      <c r="LNQ110" s="81"/>
      <c r="LNR110" s="81"/>
      <c r="LNS110" s="81"/>
      <c r="LNT110" s="81"/>
      <c r="LNU110" s="81"/>
      <c r="LNV110" s="81"/>
      <c r="LNW110" s="81"/>
      <c r="LNX110" s="81"/>
      <c r="LNY110" s="81"/>
      <c r="LNZ110" s="81"/>
      <c r="LOA110" s="81"/>
      <c r="LOB110" s="81"/>
      <c r="LOC110" s="81"/>
      <c r="LOD110" s="81"/>
      <c r="LOE110" s="81"/>
      <c r="LOF110" s="81"/>
      <c r="LOG110" s="81"/>
      <c r="LOH110" s="81"/>
      <c r="LOI110" s="81"/>
      <c r="LOJ110" s="81"/>
      <c r="LOK110" s="81"/>
      <c r="LOL110" s="81"/>
      <c r="LOM110" s="81"/>
      <c r="LON110" s="81"/>
      <c r="LOO110" s="81"/>
      <c r="LOP110" s="81"/>
      <c r="LOQ110" s="81"/>
      <c r="LOR110" s="81"/>
      <c r="LOS110" s="81"/>
      <c r="LOT110" s="81"/>
      <c r="LOU110" s="81"/>
      <c r="LOV110" s="81"/>
      <c r="LOW110" s="81"/>
      <c r="LOX110" s="81"/>
      <c r="LOY110" s="81"/>
      <c r="LOZ110" s="81"/>
      <c r="LPA110" s="81"/>
      <c r="LPB110" s="81"/>
      <c r="LPC110" s="81"/>
      <c r="LPD110" s="81"/>
      <c r="LPE110" s="81"/>
      <c r="LPF110" s="81"/>
      <c r="LPG110" s="81"/>
      <c r="LPH110" s="81"/>
      <c r="LPI110" s="81"/>
      <c r="LPJ110" s="81"/>
      <c r="LPK110" s="81"/>
      <c r="LPL110" s="81"/>
      <c r="LPM110" s="81"/>
      <c r="LPN110" s="81"/>
      <c r="LPO110" s="81"/>
      <c r="LPP110" s="81"/>
      <c r="LPQ110" s="81"/>
      <c r="LPR110" s="81"/>
      <c r="LPS110" s="81"/>
      <c r="LPT110" s="81"/>
      <c r="LPU110" s="81"/>
      <c r="LPV110" s="81"/>
      <c r="LPW110" s="81"/>
      <c r="LPX110" s="81"/>
      <c r="LPY110" s="81"/>
      <c r="LPZ110" s="81"/>
      <c r="LQA110" s="81"/>
      <c r="LQB110" s="81"/>
      <c r="LQC110" s="81"/>
      <c r="LQD110" s="81"/>
      <c r="LQE110" s="81"/>
      <c r="LQF110" s="81"/>
      <c r="LQG110" s="81"/>
      <c r="LQH110" s="81"/>
      <c r="LQI110" s="81"/>
      <c r="LQJ110" s="81"/>
      <c r="LQK110" s="81"/>
      <c r="LQL110" s="81"/>
      <c r="LQM110" s="81"/>
      <c r="LQN110" s="81"/>
      <c r="LQO110" s="81"/>
      <c r="LQP110" s="81"/>
      <c r="LQQ110" s="81"/>
      <c r="LQR110" s="81"/>
      <c r="LQS110" s="81"/>
      <c r="LQT110" s="81"/>
      <c r="LQU110" s="81"/>
      <c r="LQV110" s="81"/>
      <c r="LQW110" s="81"/>
      <c r="LQX110" s="81"/>
      <c r="LQY110" s="81"/>
      <c r="LQZ110" s="81"/>
      <c r="LRA110" s="81"/>
      <c r="LRB110" s="81"/>
      <c r="LRC110" s="81"/>
      <c r="LRD110" s="81"/>
      <c r="LRE110" s="81"/>
      <c r="LRF110" s="81"/>
      <c r="LRG110" s="81"/>
      <c r="LRH110" s="81"/>
      <c r="LRI110" s="81"/>
      <c r="LRJ110" s="81"/>
      <c r="LRK110" s="81"/>
      <c r="LRL110" s="81"/>
      <c r="LRM110" s="81"/>
      <c r="LRN110" s="81"/>
      <c r="LRO110" s="81"/>
      <c r="LRP110" s="81"/>
      <c r="LRQ110" s="81"/>
      <c r="LRR110" s="81"/>
      <c r="LRS110" s="81"/>
      <c r="LRT110" s="81"/>
      <c r="LRU110" s="81"/>
      <c r="LRV110" s="81"/>
      <c r="LRW110" s="81"/>
      <c r="LRX110" s="81"/>
      <c r="LRY110" s="81"/>
      <c r="LRZ110" s="81"/>
      <c r="LSA110" s="81"/>
      <c r="LSB110" s="81"/>
      <c r="LSC110" s="81"/>
      <c r="LSD110" s="81"/>
      <c r="LSE110" s="81"/>
      <c r="LSF110" s="81"/>
      <c r="LSG110" s="81"/>
      <c r="LSH110" s="81"/>
      <c r="LSI110" s="81"/>
      <c r="LSJ110" s="81"/>
      <c r="LSK110" s="81"/>
      <c r="LSL110" s="81"/>
      <c r="LSM110" s="81"/>
      <c r="LSN110" s="81"/>
      <c r="LSO110" s="81"/>
      <c r="LSP110" s="81"/>
      <c r="LSQ110" s="81"/>
      <c r="LSR110" s="81"/>
      <c r="LSS110" s="81"/>
      <c r="LST110" s="81"/>
      <c r="LSU110" s="81"/>
      <c r="LSV110" s="81"/>
      <c r="LSW110" s="81"/>
      <c r="LSX110" s="81"/>
      <c r="LSY110" s="81"/>
      <c r="LSZ110" s="81"/>
      <c r="LTA110" s="81"/>
      <c r="LTB110" s="81"/>
      <c r="LTC110" s="81"/>
      <c r="LTD110" s="81"/>
      <c r="LTE110" s="81"/>
      <c r="LTF110" s="81"/>
      <c r="LTG110" s="81"/>
      <c r="LTH110" s="81"/>
      <c r="LTI110" s="81"/>
      <c r="LTJ110" s="81"/>
      <c r="LTK110" s="81"/>
      <c r="LTL110" s="81"/>
      <c r="LTM110" s="81"/>
      <c r="LTN110" s="81"/>
      <c r="LTO110" s="81"/>
      <c r="LTP110" s="81"/>
      <c r="LTQ110" s="81"/>
      <c r="LTR110" s="81"/>
      <c r="LTS110" s="81"/>
      <c r="LTT110" s="81"/>
      <c r="LTU110" s="81"/>
      <c r="LTV110" s="81"/>
      <c r="LTW110" s="81"/>
      <c r="LTX110" s="81"/>
      <c r="LTY110" s="81"/>
      <c r="LTZ110" s="81"/>
      <c r="LUA110" s="81"/>
      <c r="LUB110" s="81"/>
      <c r="LUC110" s="81"/>
      <c r="LUD110" s="81"/>
      <c r="LUE110" s="81"/>
      <c r="LUF110" s="81"/>
      <c r="LUG110" s="81"/>
      <c r="LUH110" s="81"/>
      <c r="LUI110" s="81"/>
      <c r="LUJ110" s="81"/>
      <c r="LUK110" s="81"/>
      <c r="LUL110" s="81"/>
      <c r="LUM110" s="81"/>
      <c r="LUN110" s="81"/>
      <c r="LUO110" s="81"/>
      <c r="LUP110" s="81"/>
      <c r="LUQ110" s="81"/>
      <c r="LUR110" s="81"/>
      <c r="LUS110" s="81"/>
      <c r="LUT110" s="81"/>
      <c r="LUU110" s="81"/>
      <c r="LUV110" s="81"/>
      <c r="LUW110" s="81"/>
      <c r="LUX110" s="81"/>
      <c r="LUY110" s="81"/>
      <c r="LUZ110" s="81"/>
      <c r="LVA110" s="81"/>
      <c r="LVB110" s="81"/>
      <c r="LVC110" s="81"/>
      <c r="LVD110" s="81"/>
      <c r="LVE110" s="81"/>
      <c r="LVF110" s="81"/>
      <c r="LVG110" s="81"/>
      <c r="LVH110" s="81"/>
      <c r="LVI110" s="81"/>
      <c r="LVJ110" s="81"/>
      <c r="LVK110" s="81"/>
      <c r="LVL110" s="81"/>
      <c r="LVM110" s="81"/>
      <c r="LVN110" s="81"/>
      <c r="LVO110" s="81"/>
      <c r="LVP110" s="81"/>
      <c r="LVQ110" s="81"/>
      <c r="LVR110" s="81"/>
      <c r="LVS110" s="81"/>
      <c r="LVT110" s="81"/>
      <c r="LVU110" s="81"/>
      <c r="LVV110" s="81"/>
      <c r="LVW110" s="81"/>
      <c r="LVX110" s="81"/>
      <c r="LVY110" s="81"/>
      <c r="LVZ110" s="81"/>
      <c r="LWA110" s="81"/>
      <c r="LWB110" s="81"/>
      <c r="LWC110" s="81"/>
      <c r="LWD110" s="81"/>
      <c r="LWE110" s="81"/>
      <c r="LWF110" s="81"/>
      <c r="LWG110" s="81"/>
      <c r="LWH110" s="81"/>
      <c r="LWI110" s="81"/>
      <c r="LWJ110" s="81"/>
      <c r="LWK110" s="81"/>
      <c r="LWL110" s="81"/>
      <c r="LWM110" s="81"/>
      <c r="LWN110" s="81"/>
      <c r="LWO110" s="81"/>
      <c r="LWP110" s="81"/>
      <c r="LWQ110" s="81"/>
      <c r="LWR110" s="81"/>
      <c r="LWS110" s="81"/>
      <c r="LWT110" s="81"/>
      <c r="LWU110" s="81"/>
      <c r="LWV110" s="81"/>
      <c r="LWW110" s="81"/>
      <c r="LWX110" s="81"/>
      <c r="LWY110" s="81"/>
      <c r="LWZ110" s="81"/>
      <c r="LXA110" s="81"/>
      <c r="LXB110" s="81"/>
      <c r="LXC110" s="81"/>
      <c r="LXD110" s="81"/>
      <c r="LXE110" s="81"/>
      <c r="LXF110" s="81"/>
      <c r="LXG110" s="81"/>
      <c r="LXH110" s="81"/>
      <c r="LXI110" s="81"/>
      <c r="LXJ110" s="81"/>
      <c r="LXK110" s="81"/>
      <c r="LXL110" s="81"/>
      <c r="LXM110" s="81"/>
      <c r="LXN110" s="81"/>
      <c r="LXO110" s="81"/>
      <c r="LXP110" s="81"/>
      <c r="LXQ110" s="81"/>
      <c r="LXR110" s="81"/>
      <c r="LXS110" s="81"/>
      <c r="LXT110" s="81"/>
      <c r="LXU110" s="81"/>
      <c r="LXV110" s="81"/>
      <c r="LXW110" s="81"/>
      <c r="LXX110" s="81"/>
      <c r="LXY110" s="81"/>
      <c r="LXZ110" s="81"/>
      <c r="LYA110" s="81"/>
      <c r="LYB110" s="81"/>
      <c r="LYC110" s="81"/>
      <c r="LYD110" s="81"/>
      <c r="LYE110" s="81"/>
      <c r="LYF110" s="81"/>
      <c r="LYG110" s="81"/>
      <c r="LYH110" s="81"/>
      <c r="LYI110" s="81"/>
      <c r="LYJ110" s="81"/>
      <c r="LYK110" s="81"/>
      <c r="LYL110" s="81"/>
      <c r="LYM110" s="81"/>
      <c r="LYN110" s="81"/>
      <c r="LYO110" s="81"/>
      <c r="LYP110" s="81"/>
      <c r="LYQ110" s="81"/>
      <c r="LYR110" s="81"/>
      <c r="LYS110" s="81"/>
      <c r="LYT110" s="81"/>
      <c r="LYU110" s="81"/>
      <c r="LYV110" s="81"/>
      <c r="LYW110" s="81"/>
      <c r="LYX110" s="81"/>
      <c r="LYY110" s="81"/>
      <c r="LYZ110" s="81"/>
      <c r="LZA110" s="81"/>
      <c r="LZB110" s="81"/>
      <c r="LZC110" s="81"/>
      <c r="LZD110" s="81"/>
      <c r="LZE110" s="81"/>
      <c r="LZF110" s="81"/>
      <c r="LZG110" s="81"/>
      <c r="LZH110" s="81"/>
      <c r="LZI110" s="81"/>
      <c r="LZJ110" s="81"/>
      <c r="LZK110" s="81"/>
      <c r="LZL110" s="81"/>
      <c r="LZM110" s="81"/>
      <c r="LZN110" s="81"/>
      <c r="LZO110" s="81"/>
      <c r="LZP110" s="81"/>
      <c r="LZQ110" s="81"/>
      <c r="LZR110" s="81"/>
      <c r="LZS110" s="81"/>
      <c r="LZT110" s="81"/>
      <c r="LZU110" s="81"/>
      <c r="LZV110" s="81"/>
      <c r="LZW110" s="81"/>
      <c r="LZX110" s="81"/>
      <c r="LZY110" s="81"/>
      <c r="LZZ110" s="81"/>
      <c r="MAA110" s="81"/>
      <c r="MAB110" s="81"/>
      <c r="MAC110" s="81"/>
      <c r="MAD110" s="81"/>
      <c r="MAE110" s="81"/>
      <c r="MAF110" s="81"/>
      <c r="MAG110" s="81"/>
      <c r="MAH110" s="81"/>
      <c r="MAI110" s="81"/>
      <c r="MAJ110" s="81"/>
      <c r="MAK110" s="81"/>
      <c r="MAL110" s="81"/>
      <c r="MAM110" s="81"/>
      <c r="MAN110" s="81"/>
      <c r="MAO110" s="81"/>
      <c r="MAP110" s="81"/>
      <c r="MAQ110" s="81"/>
      <c r="MAR110" s="81"/>
      <c r="MAS110" s="81"/>
      <c r="MAT110" s="81"/>
      <c r="MAU110" s="81"/>
      <c r="MAV110" s="81"/>
      <c r="MAW110" s="81"/>
      <c r="MAX110" s="81"/>
      <c r="MAY110" s="81"/>
      <c r="MAZ110" s="81"/>
      <c r="MBA110" s="81"/>
      <c r="MBB110" s="81"/>
      <c r="MBC110" s="81"/>
      <c r="MBD110" s="81"/>
      <c r="MBE110" s="81"/>
      <c r="MBF110" s="81"/>
      <c r="MBG110" s="81"/>
      <c r="MBH110" s="81"/>
      <c r="MBI110" s="81"/>
      <c r="MBJ110" s="81"/>
      <c r="MBK110" s="81"/>
      <c r="MBL110" s="81"/>
      <c r="MBM110" s="81"/>
      <c r="MBN110" s="81"/>
      <c r="MBO110" s="81"/>
      <c r="MBP110" s="81"/>
      <c r="MBQ110" s="81"/>
      <c r="MBR110" s="81"/>
      <c r="MBS110" s="81"/>
      <c r="MBT110" s="81"/>
      <c r="MBU110" s="81"/>
      <c r="MBV110" s="81"/>
      <c r="MBW110" s="81"/>
      <c r="MBX110" s="81"/>
      <c r="MBY110" s="81"/>
      <c r="MBZ110" s="81"/>
      <c r="MCA110" s="81"/>
      <c r="MCB110" s="81"/>
      <c r="MCC110" s="81"/>
      <c r="MCD110" s="81"/>
      <c r="MCE110" s="81"/>
      <c r="MCF110" s="81"/>
      <c r="MCG110" s="81"/>
      <c r="MCH110" s="81"/>
      <c r="MCI110" s="81"/>
      <c r="MCJ110" s="81"/>
      <c r="MCK110" s="81"/>
      <c r="MCL110" s="81"/>
      <c r="MCM110" s="81"/>
      <c r="MCN110" s="81"/>
      <c r="MCO110" s="81"/>
      <c r="MCP110" s="81"/>
      <c r="MCQ110" s="81"/>
      <c r="MCR110" s="81"/>
      <c r="MCS110" s="81"/>
      <c r="MCT110" s="81"/>
      <c r="MCU110" s="81"/>
      <c r="MCV110" s="81"/>
      <c r="MCW110" s="81"/>
      <c r="MCX110" s="81"/>
      <c r="MCY110" s="81"/>
      <c r="MCZ110" s="81"/>
      <c r="MDA110" s="81"/>
      <c r="MDB110" s="81"/>
      <c r="MDC110" s="81"/>
      <c r="MDD110" s="81"/>
      <c r="MDE110" s="81"/>
      <c r="MDF110" s="81"/>
      <c r="MDG110" s="81"/>
      <c r="MDH110" s="81"/>
      <c r="MDI110" s="81"/>
      <c r="MDJ110" s="81"/>
      <c r="MDK110" s="81"/>
      <c r="MDL110" s="81"/>
      <c r="MDM110" s="81"/>
      <c r="MDN110" s="81"/>
      <c r="MDO110" s="81"/>
      <c r="MDP110" s="81"/>
      <c r="MDQ110" s="81"/>
      <c r="MDR110" s="81"/>
      <c r="MDS110" s="81"/>
      <c r="MDT110" s="81"/>
      <c r="MDU110" s="81"/>
      <c r="MDV110" s="81"/>
      <c r="MDW110" s="81"/>
      <c r="MDX110" s="81"/>
      <c r="MDY110" s="81"/>
      <c r="MDZ110" s="81"/>
      <c r="MEA110" s="81"/>
      <c r="MEB110" s="81"/>
      <c r="MEC110" s="81"/>
      <c r="MED110" s="81"/>
      <c r="MEE110" s="81"/>
      <c r="MEF110" s="81"/>
      <c r="MEG110" s="81"/>
      <c r="MEH110" s="81"/>
      <c r="MEI110" s="81"/>
      <c r="MEJ110" s="81"/>
      <c r="MEK110" s="81"/>
      <c r="MEL110" s="81"/>
      <c r="MEM110" s="81"/>
      <c r="MEN110" s="81"/>
      <c r="MEO110" s="81"/>
      <c r="MEP110" s="81"/>
      <c r="MEQ110" s="81"/>
      <c r="MER110" s="81"/>
      <c r="MES110" s="81"/>
      <c r="MET110" s="81"/>
      <c r="MEU110" s="81"/>
      <c r="MEV110" s="81"/>
      <c r="MEW110" s="81"/>
      <c r="MEX110" s="81"/>
      <c r="MEY110" s="81"/>
      <c r="MEZ110" s="81"/>
      <c r="MFA110" s="81"/>
      <c r="MFB110" s="81"/>
      <c r="MFC110" s="81"/>
      <c r="MFD110" s="81"/>
      <c r="MFE110" s="81"/>
      <c r="MFF110" s="81"/>
      <c r="MFG110" s="81"/>
      <c r="MFH110" s="81"/>
      <c r="MFI110" s="81"/>
      <c r="MFJ110" s="81"/>
      <c r="MFK110" s="81"/>
      <c r="MFL110" s="81"/>
      <c r="MFM110" s="81"/>
      <c r="MFN110" s="81"/>
      <c r="MFO110" s="81"/>
      <c r="MFP110" s="81"/>
      <c r="MFQ110" s="81"/>
      <c r="MFR110" s="81"/>
      <c r="MFS110" s="81"/>
      <c r="MFT110" s="81"/>
      <c r="MFU110" s="81"/>
      <c r="MFV110" s="81"/>
      <c r="MFW110" s="81"/>
      <c r="MFX110" s="81"/>
      <c r="MFY110" s="81"/>
      <c r="MFZ110" s="81"/>
      <c r="MGA110" s="81"/>
      <c r="MGB110" s="81"/>
      <c r="MGC110" s="81"/>
      <c r="MGD110" s="81"/>
      <c r="MGE110" s="81"/>
      <c r="MGF110" s="81"/>
      <c r="MGG110" s="81"/>
      <c r="MGH110" s="81"/>
      <c r="MGI110" s="81"/>
      <c r="MGJ110" s="81"/>
      <c r="MGK110" s="81"/>
      <c r="MGL110" s="81"/>
      <c r="MGM110" s="81"/>
      <c r="MGN110" s="81"/>
      <c r="MGO110" s="81"/>
      <c r="MGP110" s="81"/>
      <c r="MGQ110" s="81"/>
      <c r="MGR110" s="81"/>
      <c r="MGS110" s="81"/>
      <c r="MGT110" s="81"/>
      <c r="MGU110" s="81"/>
      <c r="MGV110" s="81"/>
      <c r="MGW110" s="81"/>
      <c r="MGX110" s="81"/>
      <c r="MGY110" s="81"/>
      <c r="MGZ110" s="81"/>
      <c r="MHA110" s="81"/>
      <c r="MHB110" s="81"/>
      <c r="MHC110" s="81"/>
      <c r="MHD110" s="81"/>
      <c r="MHE110" s="81"/>
      <c r="MHF110" s="81"/>
      <c r="MHG110" s="81"/>
      <c r="MHH110" s="81"/>
      <c r="MHI110" s="81"/>
      <c r="MHJ110" s="81"/>
      <c r="MHK110" s="81"/>
      <c r="MHL110" s="81"/>
      <c r="MHM110" s="81"/>
      <c r="MHN110" s="81"/>
      <c r="MHO110" s="81"/>
      <c r="MHP110" s="81"/>
      <c r="MHQ110" s="81"/>
      <c r="MHR110" s="81"/>
      <c r="MHS110" s="81"/>
      <c r="MHT110" s="81"/>
      <c r="MHU110" s="81"/>
      <c r="MHV110" s="81"/>
      <c r="MHW110" s="81"/>
      <c r="MHX110" s="81"/>
      <c r="MHY110" s="81"/>
      <c r="MHZ110" s="81"/>
      <c r="MIA110" s="81"/>
      <c r="MIB110" s="81"/>
      <c r="MIC110" s="81"/>
      <c r="MID110" s="81"/>
      <c r="MIE110" s="81"/>
      <c r="MIF110" s="81"/>
      <c r="MIG110" s="81"/>
      <c r="MIH110" s="81"/>
      <c r="MII110" s="81"/>
      <c r="MIJ110" s="81"/>
      <c r="MIK110" s="81"/>
      <c r="MIL110" s="81"/>
      <c r="MIM110" s="81"/>
      <c r="MIN110" s="81"/>
      <c r="MIO110" s="81"/>
      <c r="MIP110" s="81"/>
      <c r="MIQ110" s="81"/>
      <c r="MIR110" s="81"/>
      <c r="MIS110" s="81"/>
      <c r="MIT110" s="81"/>
      <c r="MIU110" s="81"/>
      <c r="MIV110" s="81"/>
      <c r="MIW110" s="81"/>
      <c r="MIX110" s="81"/>
      <c r="MIY110" s="81"/>
      <c r="MIZ110" s="81"/>
      <c r="MJA110" s="81"/>
      <c r="MJB110" s="81"/>
      <c r="MJC110" s="81"/>
      <c r="MJD110" s="81"/>
      <c r="MJE110" s="81"/>
      <c r="MJF110" s="81"/>
      <c r="MJG110" s="81"/>
      <c r="MJH110" s="81"/>
      <c r="MJI110" s="81"/>
      <c r="MJJ110" s="81"/>
      <c r="MJK110" s="81"/>
      <c r="MJL110" s="81"/>
      <c r="MJM110" s="81"/>
      <c r="MJN110" s="81"/>
      <c r="MJO110" s="81"/>
      <c r="MJP110" s="81"/>
      <c r="MJQ110" s="81"/>
      <c r="MJR110" s="81"/>
      <c r="MJS110" s="81"/>
      <c r="MJT110" s="81"/>
      <c r="MJU110" s="81"/>
      <c r="MJV110" s="81"/>
      <c r="MJW110" s="81"/>
      <c r="MJX110" s="81"/>
      <c r="MJY110" s="81"/>
      <c r="MJZ110" s="81"/>
      <c r="MKA110" s="81"/>
      <c r="MKB110" s="81"/>
      <c r="MKC110" s="81"/>
      <c r="MKD110" s="81"/>
      <c r="MKE110" s="81"/>
      <c r="MKF110" s="81"/>
      <c r="MKG110" s="81"/>
      <c r="MKH110" s="81"/>
      <c r="MKI110" s="81"/>
      <c r="MKJ110" s="81"/>
      <c r="MKK110" s="81"/>
      <c r="MKL110" s="81"/>
      <c r="MKM110" s="81"/>
      <c r="MKN110" s="81"/>
      <c r="MKO110" s="81"/>
      <c r="MKP110" s="81"/>
      <c r="MKQ110" s="81"/>
      <c r="MKR110" s="81"/>
      <c r="MKS110" s="81"/>
      <c r="MKT110" s="81"/>
      <c r="MKU110" s="81"/>
      <c r="MKV110" s="81"/>
      <c r="MKW110" s="81"/>
      <c r="MKX110" s="81"/>
      <c r="MKY110" s="81"/>
      <c r="MKZ110" s="81"/>
      <c r="MLA110" s="81"/>
      <c r="MLB110" s="81"/>
      <c r="MLC110" s="81"/>
      <c r="MLD110" s="81"/>
      <c r="MLE110" s="81"/>
      <c r="MLF110" s="81"/>
      <c r="MLG110" s="81"/>
      <c r="MLH110" s="81"/>
      <c r="MLI110" s="81"/>
      <c r="MLJ110" s="81"/>
      <c r="MLK110" s="81"/>
      <c r="MLL110" s="81"/>
      <c r="MLM110" s="81"/>
      <c r="MLN110" s="81"/>
      <c r="MLO110" s="81"/>
      <c r="MLP110" s="81"/>
      <c r="MLQ110" s="81"/>
      <c r="MLR110" s="81"/>
      <c r="MLS110" s="81"/>
      <c r="MLT110" s="81"/>
      <c r="MLU110" s="81"/>
      <c r="MLV110" s="81"/>
      <c r="MLW110" s="81"/>
      <c r="MLX110" s="81"/>
      <c r="MLY110" s="81"/>
      <c r="MLZ110" s="81"/>
      <c r="MMA110" s="81"/>
      <c r="MMB110" s="81"/>
      <c r="MMC110" s="81"/>
      <c r="MMD110" s="81"/>
      <c r="MME110" s="81"/>
      <c r="MMF110" s="81"/>
      <c r="MMG110" s="81"/>
      <c r="MMH110" s="81"/>
      <c r="MMI110" s="81"/>
      <c r="MMJ110" s="81"/>
      <c r="MMK110" s="81"/>
      <c r="MML110" s="81"/>
      <c r="MMM110" s="81"/>
      <c r="MMN110" s="81"/>
      <c r="MMO110" s="81"/>
      <c r="MMP110" s="81"/>
      <c r="MMQ110" s="81"/>
      <c r="MMR110" s="81"/>
      <c r="MMS110" s="81"/>
      <c r="MMT110" s="81"/>
      <c r="MMU110" s="81"/>
      <c r="MMV110" s="81"/>
      <c r="MMW110" s="81"/>
      <c r="MMX110" s="81"/>
      <c r="MMY110" s="81"/>
      <c r="MMZ110" s="81"/>
      <c r="MNA110" s="81"/>
      <c r="MNB110" s="81"/>
      <c r="MNC110" s="81"/>
      <c r="MND110" s="81"/>
      <c r="MNE110" s="81"/>
      <c r="MNF110" s="81"/>
      <c r="MNG110" s="81"/>
      <c r="MNH110" s="81"/>
      <c r="MNI110" s="81"/>
      <c r="MNJ110" s="81"/>
      <c r="MNK110" s="81"/>
      <c r="MNL110" s="81"/>
      <c r="MNM110" s="81"/>
      <c r="MNN110" s="81"/>
      <c r="MNO110" s="81"/>
      <c r="MNP110" s="81"/>
      <c r="MNQ110" s="81"/>
      <c r="MNR110" s="81"/>
      <c r="MNS110" s="81"/>
      <c r="MNT110" s="81"/>
      <c r="MNU110" s="81"/>
      <c r="MNV110" s="81"/>
      <c r="MNW110" s="81"/>
      <c r="MNX110" s="81"/>
      <c r="MNY110" s="81"/>
      <c r="MNZ110" s="81"/>
      <c r="MOA110" s="81"/>
      <c r="MOB110" s="81"/>
      <c r="MOC110" s="81"/>
      <c r="MOD110" s="81"/>
      <c r="MOE110" s="81"/>
      <c r="MOF110" s="81"/>
      <c r="MOG110" s="81"/>
      <c r="MOH110" s="81"/>
      <c r="MOI110" s="81"/>
      <c r="MOJ110" s="81"/>
      <c r="MOK110" s="81"/>
      <c r="MOL110" s="81"/>
      <c r="MOM110" s="81"/>
      <c r="MON110" s="81"/>
      <c r="MOO110" s="81"/>
      <c r="MOP110" s="81"/>
      <c r="MOQ110" s="81"/>
      <c r="MOR110" s="81"/>
      <c r="MOS110" s="81"/>
      <c r="MOT110" s="81"/>
      <c r="MOU110" s="81"/>
      <c r="MOV110" s="81"/>
      <c r="MOW110" s="81"/>
      <c r="MOX110" s="81"/>
      <c r="MOY110" s="81"/>
      <c r="MOZ110" s="81"/>
      <c r="MPA110" s="81"/>
      <c r="MPB110" s="81"/>
      <c r="MPC110" s="81"/>
      <c r="MPD110" s="81"/>
      <c r="MPE110" s="81"/>
      <c r="MPF110" s="81"/>
      <c r="MPG110" s="81"/>
      <c r="MPH110" s="81"/>
      <c r="MPI110" s="81"/>
      <c r="MPJ110" s="81"/>
      <c r="MPK110" s="81"/>
      <c r="MPL110" s="81"/>
      <c r="MPM110" s="81"/>
      <c r="MPN110" s="81"/>
      <c r="MPO110" s="81"/>
      <c r="MPP110" s="81"/>
      <c r="MPQ110" s="81"/>
      <c r="MPR110" s="81"/>
      <c r="MPS110" s="81"/>
      <c r="MPT110" s="81"/>
      <c r="MPU110" s="81"/>
      <c r="MPV110" s="81"/>
      <c r="MPW110" s="81"/>
      <c r="MPX110" s="81"/>
      <c r="MPY110" s="81"/>
      <c r="MPZ110" s="81"/>
      <c r="MQA110" s="81"/>
      <c r="MQB110" s="81"/>
      <c r="MQC110" s="81"/>
      <c r="MQD110" s="81"/>
      <c r="MQE110" s="81"/>
      <c r="MQF110" s="81"/>
      <c r="MQG110" s="81"/>
      <c r="MQH110" s="81"/>
      <c r="MQI110" s="81"/>
      <c r="MQJ110" s="81"/>
      <c r="MQK110" s="81"/>
      <c r="MQL110" s="81"/>
      <c r="MQM110" s="81"/>
      <c r="MQN110" s="81"/>
      <c r="MQO110" s="81"/>
      <c r="MQP110" s="81"/>
      <c r="MQQ110" s="81"/>
      <c r="MQR110" s="81"/>
      <c r="MQS110" s="81"/>
      <c r="MQT110" s="81"/>
      <c r="MQU110" s="81"/>
      <c r="MQV110" s="81"/>
      <c r="MQW110" s="81"/>
      <c r="MQX110" s="81"/>
      <c r="MQY110" s="81"/>
      <c r="MQZ110" s="81"/>
      <c r="MRA110" s="81"/>
      <c r="MRB110" s="81"/>
      <c r="MRC110" s="81"/>
      <c r="MRD110" s="81"/>
      <c r="MRE110" s="81"/>
      <c r="MRF110" s="81"/>
      <c r="MRG110" s="81"/>
      <c r="MRH110" s="81"/>
      <c r="MRI110" s="81"/>
      <c r="MRJ110" s="81"/>
      <c r="MRK110" s="81"/>
      <c r="MRL110" s="81"/>
      <c r="MRM110" s="81"/>
      <c r="MRN110" s="81"/>
      <c r="MRO110" s="81"/>
      <c r="MRP110" s="81"/>
      <c r="MRQ110" s="81"/>
      <c r="MRR110" s="81"/>
      <c r="MRS110" s="81"/>
      <c r="MRT110" s="81"/>
      <c r="MRU110" s="81"/>
      <c r="MRV110" s="81"/>
      <c r="MRW110" s="81"/>
      <c r="MRX110" s="81"/>
      <c r="MRY110" s="81"/>
      <c r="MRZ110" s="81"/>
      <c r="MSA110" s="81"/>
      <c r="MSB110" s="81"/>
      <c r="MSC110" s="81"/>
      <c r="MSD110" s="81"/>
      <c r="MSE110" s="81"/>
      <c r="MSF110" s="81"/>
      <c r="MSG110" s="81"/>
      <c r="MSH110" s="81"/>
      <c r="MSI110" s="81"/>
      <c r="MSJ110" s="81"/>
      <c r="MSK110" s="81"/>
      <c r="MSL110" s="81"/>
      <c r="MSM110" s="81"/>
      <c r="MSN110" s="81"/>
      <c r="MSO110" s="81"/>
      <c r="MSP110" s="81"/>
      <c r="MSQ110" s="81"/>
      <c r="MSR110" s="81"/>
      <c r="MSS110" s="81"/>
      <c r="MST110" s="81"/>
      <c r="MSU110" s="81"/>
      <c r="MSV110" s="81"/>
      <c r="MSW110" s="81"/>
      <c r="MSX110" s="81"/>
      <c r="MSY110" s="81"/>
      <c r="MSZ110" s="81"/>
      <c r="MTA110" s="81"/>
      <c r="MTB110" s="81"/>
      <c r="MTC110" s="81"/>
      <c r="MTD110" s="81"/>
      <c r="MTE110" s="81"/>
      <c r="MTF110" s="81"/>
      <c r="MTG110" s="81"/>
      <c r="MTH110" s="81"/>
      <c r="MTI110" s="81"/>
      <c r="MTJ110" s="81"/>
      <c r="MTK110" s="81"/>
      <c r="MTL110" s="81"/>
      <c r="MTM110" s="81"/>
      <c r="MTN110" s="81"/>
      <c r="MTO110" s="81"/>
      <c r="MTP110" s="81"/>
      <c r="MTQ110" s="81"/>
      <c r="MTR110" s="81"/>
      <c r="MTS110" s="81"/>
      <c r="MTT110" s="81"/>
      <c r="MTU110" s="81"/>
      <c r="MTV110" s="81"/>
      <c r="MTW110" s="81"/>
      <c r="MTX110" s="81"/>
      <c r="MTY110" s="81"/>
      <c r="MTZ110" s="81"/>
      <c r="MUA110" s="81"/>
      <c r="MUB110" s="81"/>
      <c r="MUC110" s="81"/>
      <c r="MUD110" s="81"/>
      <c r="MUE110" s="81"/>
      <c r="MUF110" s="81"/>
      <c r="MUG110" s="81"/>
      <c r="MUH110" s="81"/>
      <c r="MUI110" s="81"/>
      <c r="MUJ110" s="81"/>
      <c r="MUK110" s="81"/>
      <c r="MUL110" s="81"/>
      <c r="MUM110" s="81"/>
      <c r="MUN110" s="81"/>
      <c r="MUO110" s="81"/>
      <c r="MUP110" s="81"/>
      <c r="MUQ110" s="81"/>
      <c r="MUR110" s="81"/>
      <c r="MUS110" s="81"/>
      <c r="MUT110" s="81"/>
      <c r="MUU110" s="81"/>
      <c r="MUV110" s="81"/>
      <c r="MUW110" s="81"/>
      <c r="MUX110" s="81"/>
      <c r="MUY110" s="81"/>
      <c r="MUZ110" s="81"/>
      <c r="MVA110" s="81"/>
      <c r="MVB110" s="81"/>
      <c r="MVC110" s="81"/>
      <c r="MVD110" s="81"/>
      <c r="MVE110" s="81"/>
      <c r="MVF110" s="81"/>
      <c r="MVG110" s="81"/>
      <c r="MVH110" s="81"/>
      <c r="MVI110" s="81"/>
      <c r="MVJ110" s="81"/>
      <c r="MVK110" s="81"/>
      <c r="MVL110" s="81"/>
      <c r="MVM110" s="81"/>
      <c r="MVN110" s="81"/>
      <c r="MVO110" s="81"/>
      <c r="MVP110" s="81"/>
      <c r="MVQ110" s="81"/>
      <c r="MVR110" s="81"/>
      <c r="MVS110" s="81"/>
      <c r="MVT110" s="81"/>
      <c r="MVU110" s="81"/>
      <c r="MVV110" s="81"/>
      <c r="MVW110" s="81"/>
      <c r="MVX110" s="81"/>
      <c r="MVY110" s="81"/>
      <c r="MVZ110" s="81"/>
      <c r="MWA110" s="81"/>
      <c r="MWB110" s="81"/>
      <c r="MWC110" s="81"/>
      <c r="MWD110" s="81"/>
      <c r="MWE110" s="81"/>
      <c r="MWF110" s="81"/>
      <c r="MWG110" s="81"/>
      <c r="MWH110" s="81"/>
      <c r="MWI110" s="81"/>
      <c r="MWJ110" s="81"/>
      <c r="MWK110" s="81"/>
      <c r="MWL110" s="81"/>
      <c r="MWM110" s="81"/>
      <c r="MWN110" s="81"/>
      <c r="MWO110" s="81"/>
      <c r="MWP110" s="81"/>
      <c r="MWQ110" s="81"/>
      <c r="MWR110" s="81"/>
      <c r="MWS110" s="81"/>
      <c r="MWT110" s="81"/>
      <c r="MWU110" s="81"/>
      <c r="MWV110" s="81"/>
      <c r="MWW110" s="81"/>
      <c r="MWX110" s="81"/>
      <c r="MWY110" s="81"/>
      <c r="MWZ110" s="81"/>
      <c r="MXA110" s="81"/>
      <c r="MXB110" s="81"/>
      <c r="MXC110" s="81"/>
      <c r="MXD110" s="81"/>
      <c r="MXE110" s="81"/>
      <c r="MXF110" s="81"/>
      <c r="MXG110" s="81"/>
      <c r="MXH110" s="81"/>
      <c r="MXI110" s="81"/>
      <c r="MXJ110" s="81"/>
      <c r="MXK110" s="81"/>
      <c r="MXL110" s="81"/>
      <c r="MXM110" s="81"/>
      <c r="MXN110" s="81"/>
      <c r="MXO110" s="81"/>
      <c r="MXP110" s="81"/>
      <c r="MXQ110" s="81"/>
      <c r="MXR110" s="81"/>
      <c r="MXS110" s="81"/>
      <c r="MXT110" s="81"/>
      <c r="MXU110" s="81"/>
      <c r="MXV110" s="81"/>
      <c r="MXW110" s="81"/>
      <c r="MXX110" s="81"/>
      <c r="MXY110" s="81"/>
      <c r="MXZ110" s="81"/>
      <c r="MYA110" s="81"/>
      <c r="MYB110" s="81"/>
      <c r="MYC110" s="81"/>
      <c r="MYD110" s="81"/>
      <c r="MYE110" s="81"/>
      <c r="MYF110" s="81"/>
      <c r="MYG110" s="81"/>
      <c r="MYH110" s="81"/>
      <c r="MYI110" s="81"/>
      <c r="MYJ110" s="81"/>
      <c r="MYK110" s="81"/>
      <c r="MYL110" s="81"/>
      <c r="MYM110" s="81"/>
      <c r="MYN110" s="81"/>
      <c r="MYO110" s="81"/>
      <c r="MYP110" s="81"/>
      <c r="MYQ110" s="81"/>
      <c r="MYR110" s="81"/>
      <c r="MYS110" s="81"/>
      <c r="MYT110" s="81"/>
      <c r="MYU110" s="81"/>
      <c r="MYV110" s="81"/>
      <c r="MYW110" s="81"/>
      <c r="MYX110" s="81"/>
      <c r="MYY110" s="81"/>
      <c r="MYZ110" s="81"/>
      <c r="MZA110" s="81"/>
      <c r="MZB110" s="81"/>
      <c r="MZC110" s="81"/>
      <c r="MZD110" s="81"/>
      <c r="MZE110" s="81"/>
      <c r="MZF110" s="81"/>
      <c r="MZG110" s="81"/>
      <c r="MZH110" s="81"/>
      <c r="MZI110" s="81"/>
      <c r="MZJ110" s="81"/>
      <c r="MZK110" s="81"/>
      <c r="MZL110" s="81"/>
      <c r="MZM110" s="81"/>
      <c r="MZN110" s="81"/>
      <c r="MZO110" s="81"/>
      <c r="MZP110" s="81"/>
      <c r="MZQ110" s="81"/>
      <c r="MZR110" s="81"/>
      <c r="MZS110" s="81"/>
      <c r="MZT110" s="81"/>
      <c r="MZU110" s="81"/>
      <c r="MZV110" s="81"/>
      <c r="MZW110" s="81"/>
      <c r="MZX110" s="81"/>
      <c r="MZY110" s="81"/>
      <c r="MZZ110" s="81"/>
      <c r="NAA110" s="81"/>
      <c r="NAB110" s="81"/>
      <c r="NAC110" s="81"/>
      <c r="NAD110" s="81"/>
      <c r="NAE110" s="81"/>
      <c r="NAF110" s="81"/>
      <c r="NAG110" s="81"/>
      <c r="NAH110" s="81"/>
      <c r="NAI110" s="81"/>
      <c r="NAJ110" s="81"/>
      <c r="NAK110" s="81"/>
      <c r="NAL110" s="81"/>
      <c r="NAM110" s="81"/>
      <c r="NAN110" s="81"/>
      <c r="NAO110" s="81"/>
      <c r="NAP110" s="81"/>
      <c r="NAQ110" s="81"/>
      <c r="NAR110" s="81"/>
      <c r="NAS110" s="81"/>
      <c r="NAT110" s="81"/>
      <c r="NAU110" s="81"/>
      <c r="NAV110" s="81"/>
      <c r="NAW110" s="81"/>
      <c r="NAX110" s="81"/>
      <c r="NAY110" s="81"/>
      <c r="NAZ110" s="81"/>
      <c r="NBA110" s="81"/>
      <c r="NBB110" s="81"/>
      <c r="NBC110" s="81"/>
      <c r="NBD110" s="81"/>
      <c r="NBE110" s="81"/>
      <c r="NBF110" s="81"/>
      <c r="NBG110" s="81"/>
      <c r="NBH110" s="81"/>
      <c r="NBI110" s="81"/>
      <c r="NBJ110" s="81"/>
      <c r="NBK110" s="81"/>
      <c r="NBL110" s="81"/>
      <c r="NBM110" s="81"/>
      <c r="NBN110" s="81"/>
      <c r="NBO110" s="81"/>
      <c r="NBP110" s="81"/>
      <c r="NBQ110" s="81"/>
      <c r="NBR110" s="81"/>
      <c r="NBS110" s="81"/>
      <c r="NBT110" s="81"/>
      <c r="NBU110" s="81"/>
      <c r="NBV110" s="81"/>
      <c r="NBW110" s="81"/>
      <c r="NBX110" s="81"/>
      <c r="NBY110" s="81"/>
      <c r="NBZ110" s="81"/>
      <c r="NCA110" s="81"/>
      <c r="NCB110" s="81"/>
      <c r="NCC110" s="81"/>
      <c r="NCD110" s="81"/>
      <c r="NCE110" s="81"/>
      <c r="NCF110" s="81"/>
      <c r="NCG110" s="81"/>
      <c r="NCH110" s="81"/>
      <c r="NCI110" s="81"/>
      <c r="NCJ110" s="81"/>
      <c r="NCK110" s="81"/>
      <c r="NCL110" s="81"/>
      <c r="NCM110" s="81"/>
      <c r="NCN110" s="81"/>
      <c r="NCO110" s="81"/>
      <c r="NCP110" s="81"/>
      <c r="NCQ110" s="81"/>
      <c r="NCR110" s="81"/>
      <c r="NCS110" s="81"/>
      <c r="NCT110" s="81"/>
      <c r="NCU110" s="81"/>
      <c r="NCV110" s="81"/>
      <c r="NCW110" s="81"/>
      <c r="NCX110" s="81"/>
      <c r="NCY110" s="81"/>
      <c r="NCZ110" s="81"/>
      <c r="NDA110" s="81"/>
      <c r="NDB110" s="81"/>
      <c r="NDC110" s="81"/>
      <c r="NDD110" s="81"/>
      <c r="NDE110" s="81"/>
      <c r="NDF110" s="81"/>
      <c r="NDG110" s="81"/>
      <c r="NDH110" s="81"/>
      <c r="NDI110" s="81"/>
      <c r="NDJ110" s="81"/>
      <c r="NDK110" s="81"/>
      <c r="NDL110" s="81"/>
      <c r="NDM110" s="81"/>
      <c r="NDN110" s="81"/>
      <c r="NDO110" s="81"/>
      <c r="NDP110" s="81"/>
      <c r="NDQ110" s="81"/>
      <c r="NDR110" s="81"/>
      <c r="NDS110" s="81"/>
      <c r="NDT110" s="81"/>
      <c r="NDU110" s="81"/>
      <c r="NDV110" s="81"/>
      <c r="NDW110" s="81"/>
      <c r="NDX110" s="81"/>
      <c r="NDY110" s="81"/>
      <c r="NDZ110" s="81"/>
      <c r="NEA110" s="81"/>
      <c r="NEB110" s="81"/>
      <c r="NEC110" s="81"/>
      <c r="NED110" s="81"/>
      <c r="NEE110" s="81"/>
      <c r="NEF110" s="81"/>
      <c r="NEG110" s="81"/>
      <c r="NEH110" s="81"/>
      <c r="NEI110" s="81"/>
      <c r="NEJ110" s="81"/>
      <c r="NEK110" s="81"/>
      <c r="NEL110" s="81"/>
      <c r="NEM110" s="81"/>
      <c r="NEN110" s="81"/>
      <c r="NEO110" s="81"/>
      <c r="NEP110" s="81"/>
      <c r="NEQ110" s="81"/>
      <c r="NER110" s="81"/>
      <c r="NES110" s="81"/>
      <c r="NET110" s="81"/>
      <c r="NEU110" s="81"/>
      <c r="NEV110" s="81"/>
      <c r="NEW110" s="81"/>
      <c r="NEX110" s="81"/>
      <c r="NEY110" s="81"/>
      <c r="NEZ110" s="81"/>
      <c r="NFA110" s="81"/>
      <c r="NFB110" s="81"/>
      <c r="NFC110" s="81"/>
      <c r="NFD110" s="81"/>
      <c r="NFE110" s="81"/>
      <c r="NFF110" s="81"/>
      <c r="NFG110" s="81"/>
      <c r="NFH110" s="81"/>
      <c r="NFI110" s="81"/>
      <c r="NFJ110" s="81"/>
      <c r="NFK110" s="81"/>
      <c r="NFL110" s="81"/>
      <c r="NFM110" s="81"/>
      <c r="NFN110" s="81"/>
      <c r="NFO110" s="81"/>
      <c r="NFP110" s="81"/>
      <c r="NFQ110" s="81"/>
      <c r="NFR110" s="81"/>
      <c r="NFS110" s="81"/>
      <c r="NFT110" s="81"/>
      <c r="NFU110" s="81"/>
      <c r="NFV110" s="81"/>
      <c r="NFW110" s="81"/>
      <c r="NFX110" s="81"/>
      <c r="NFY110" s="81"/>
      <c r="NFZ110" s="81"/>
      <c r="NGA110" s="81"/>
      <c r="NGB110" s="81"/>
      <c r="NGC110" s="81"/>
      <c r="NGD110" s="81"/>
      <c r="NGE110" s="81"/>
      <c r="NGF110" s="81"/>
      <c r="NGG110" s="81"/>
      <c r="NGH110" s="81"/>
      <c r="NGI110" s="81"/>
      <c r="NGJ110" s="81"/>
      <c r="NGK110" s="81"/>
      <c r="NGL110" s="81"/>
      <c r="NGM110" s="81"/>
      <c r="NGN110" s="81"/>
      <c r="NGO110" s="81"/>
      <c r="NGP110" s="81"/>
      <c r="NGQ110" s="81"/>
      <c r="NGR110" s="81"/>
      <c r="NGS110" s="81"/>
      <c r="NGT110" s="81"/>
      <c r="NGU110" s="81"/>
      <c r="NGV110" s="81"/>
      <c r="NGW110" s="81"/>
      <c r="NGX110" s="81"/>
      <c r="NGY110" s="81"/>
      <c r="NGZ110" s="81"/>
      <c r="NHA110" s="81"/>
      <c r="NHB110" s="81"/>
      <c r="NHC110" s="81"/>
      <c r="NHD110" s="81"/>
      <c r="NHE110" s="81"/>
      <c r="NHF110" s="81"/>
      <c r="NHG110" s="81"/>
      <c r="NHH110" s="81"/>
      <c r="NHI110" s="81"/>
      <c r="NHJ110" s="81"/>
      <c r="NHK110" s="81"/>
      <c r="NHL110" s="81"/>
      <c r="NHM110" s="81"/>
      <c r="NHN110" s="81"/>
      <c r="NHO110" s="81"/>
      <c r="NHP110" s="81"/>
      <c r="NHQ110" s="81"/>
      <c r="NHR110" s="81"/>
      <c r="NHS110" s="81"/>
      <c r="NHT110" s="81"/>
      <c r="NHU110" s="81"/>
      <c r="NHV110" s="81"/>
      <c r="NHW110" s="81"/>
      <c r="NHX110" s="81"/>
      <c r="NHY110" s="81"/>
      <c r="NHZ110" s="81"/>
      <c r="NIA110" s="81"/>
      <c r="NIB110" s="81"/>
      <c r="NIC110" s="81"/>
      <c r="NID110" s="81"/>
      <c r="NIE110" s="81"/>
      <c r="NIF110" s="81"/>
      <c r="NIG110" s="81"/>
      <c r="NIH110" s="81"/>
      <c r="NII110" s="81"/>
      <c r="NIJ110" s="81"/>
      <c r="NIK110" s="81"/>
      <c r="NIL110" s="81"/>
      <c r="NIM110" s="81"/>
      <c r="NIN110" s="81"/>
      <c r="NIO110" s="81"/>
      <c r="NIP110" s="81"/>
      <c r="NIQ110" s="81"/>
      <c r="NIR110" s="81"/>
      <c r="NIS110" s="81"/>
      <c r="NIT110" s="81"/>
      <c r="NIU110" s="81"/>
      <c r="NIV110" s="81"/>
      <c r="NIW110" s="81"/>
      <c r="NIX110" s="81"/>
      <c r="NIY110" s="81"/>
      <c r="NIZ110" s="81"/>
      <c r="NJA110" s="81"/>
      <c r="NJB110" s="81"/>
      <c r="NJC110" s="81"/>
      <c r="NJD110" s="81"/>
      <c r="NJE110" s="81"/>
      <c r="NJF110" s="81"/>
      <c r="NJG110" s="81"/>
      <c r="NJH110" s="81"/>
      <c r="NJI110" s="81"/>
      <c r="NJJ110" s="81"/>
      <c r="NJK110" s="81"/>
      <c r="NJL110" s="81"/>
      <c r="NJM110" s="81"/>
      <c r="NJN110" s="81"/>
      <c r="NJO110" s="81"/>
      <c r="NJP110" s="81"/>
      <c r="NJQ110" s="81"/>
      <c r="NJR110" s="81"/>
      <c r="NJS110" s="81"/>
      <c r="NJT110" s="81"/>
      <c r="NJU110" s="81"/>
      <c r="NJV110" s="81"/>
      <c r="NJW110" s="81"/>
      <c r="NJX110" s="81"/>
      <c r="NJY110" s="81"/>
      <c r="NJZ110" s="81"/>
      <c r="NKA110" s="81"/>
      <c r="NKB110" s="81"/>
      <c r="NKC110" s="81"/>
      <c r="NKD110" s="81"/>
      <c r="NKE110" s="81"/>
      <c r="NKF110" s="81"/>
      <c r="NKG110" s="81"/>
      <c r="NKH110" s="81"/>
      <c r="NKI110" s="81"/>
      <c r="NKJ110" s="81"/>
      <c r="NKK110" s="81"/>
      <c r="NKL110" s="81"/>
      <c r="NKM110" s="81"/>
      <c r="NKN110" s="81"/>
      <c r="NKO110" s="81"/>
      <c r="NKP110" s="81"/>
      <c r="NKQ110" s="81"/>
      <c r="NKR110" s="81"/>
      <c r="NKS110" s="81"/>
      <c r="NKT110" s="81"/>
      <c r="NKU110" s="81"/>
      <c r="NKV110" s="81"/>
      <c r="NKW110" s="81"/>
      <c r="NKX110" s="81"/>
      <c r="NKY110" s="81"/>
      <c r="NKZ110" s="81"/>
      <c r="NLA110" s="81"/>
      <c r="NLB110" s="81"/>
      <c r="NLC110" s="81"/>
      <c r="NLD110" s="81"/>
      <c r="NLE110" s="81"/>
      <c r="NLF110" s="81"/>
      <c r="NLG110" s="81"/>
      <c r="NLH110" s="81"/>
      <c r="NLI110" s="81"/>
      <c r="NLJ110" s="81"/>
      <c r="NLK110" s="81"/>
      <c r="NLL110" s="81"/>
      <c r="NLM110" s="81"/>
      <c r="NLN110" s="81"/>
      <c r="NLO110" s="81"/>
      <c r="NLP110" s="81"/>
      <c r="NLQ110" s="81"/>
      <c r="NLR110" s="81"/>
      <c r="NLS110" s="81"/>
      <c r="NLT110" s="81"/>
      <c r="NLU110" s="81"/>
      <c r="NLV110" s="81"/>
      <c r="NLW110" s="81"/>
      <c r="NLX110" s="81"/>
      <c r="NLY110" s="81"/>
      <c r="NLZ110" s="81"/>
      <c r="NMA110" s="81"/>
      <c r="NMB110" s="81"/>
      <c r="NMC110" s="81"/>
      <c r="NMD110" s="81"/>
      <c r="NME110" s="81"/>
      <c r="NMF110" s="81"/>
      <c r="NMG110" s="81"/>
      <c r="NMH110" s="81"/>
      <c r="NMI110" s="81"/>
      <c r="NMJ110" s="81"/>
      <c r="NMK110" s="81"/>
      <c r="NML110" s="81"/>
      <c r="NMM110" s="81"/>
      <c r="NMN110" s="81"/>
      <c r="NMO110" s="81"/>
      <c r="NMP110" s="81"/>
      <c r="NMQ110" s="81"/>
      <c r="NMR110" s="81"/>
      <c r="NMS110" s="81"/>
      <c r="NMT110" s="81"/>
      <c r="NMU110" s="81"/>
      <c r="NMV110" s="81"/>
      <c r="NMW110" s="81"/>
      <c r="NMX110" s="81"/>
      <c r="NMY110" s="81"/>
      <c r="NMZ110" s="81"/>
      <c r="NNA110" s="81"/>
      <c r="NNB110" s="81"/>
      <c r="NNC110" s="81"/>
      <c r="NND110" s="81"/>
      <c r="NNE110" s="81"/>
      <c r="NNF110" s="81"/>
      <c r="NNG110" s="81"/>
      <c r="NNH110" s="81"/>
      <c r="NNI110" s="81"/>
      <c r="NNJ110" s="81"/>
      <c r="NNK110" s="81"/>
      <c r="NNL110" s="81"/>
      <c r="NNM110" s="81"/>
      <c r="NNN110" s="81"/>
      <c r="NNO110" s="81"/>
      <c r="NNP110" s="81"/>
      <c r="NNQ110" s="81"/>
      <c r="NNR110" s="81"/>
      <c r="NNS110" s="81"/>
      <c r="NNT110" s="81"/>
      <c r="NNU110" s="81"/>
      <c r="NNV110" s="81"/>
      <c r="NNW110" s="81"/>
      <c r="NNX110" s="81"/>
      <c r="NNY110" s="81"/>
      <c r="NNZ110" s="81"/>
      <c r="NOA110" s="81"/>
      <c r="NOB110" s="81"/>
      <c r="NOC110" s="81"/>
      <c r="NOD110" s="81"/>
      <c r="NOE110" s="81"/>
      <c r="NOF110" s="81"/>
      <c r="NOG110" s="81"/>
      <c r="NOH110" s="81"/>
      <c r="NOI110" s="81"/>
      <c r="NOJ110" s="81"/>
      <c r="NOK110" s="81"/>
      <c r="NOL110" s="81"/>
      <c r="NOM110" s="81"/>
      <c r="NON110" s="81"/>
      <c r="NOO110" s="81"/>
      <c r="NOP110" s="81"/>
      <c r="NOQ110" s="81"/>
      <c r="NOR110" s="81"/>
      <c r="NOS110" s="81"/>
      <c r="NOT110" s="81"/>
      <c r="NOU110" s="81"/>
      <c r="NOV110" s="81"/>
      <c r="NOW110" s="81"/>
      <c r="NOX110" s="81"/>
      <c r="NOY110" s="81"/>
      <c r="NOZ110" s="81"/>
      <c r="NPA110" s="81"/>
      <c r="NPB110" s="81"/>
      <c r="NPC110" s="81"/>
      <c r="NPD110" s="81"/>
      <c r="NPE110" s="81"/>
      <c r="NPF110" s="81"/>
      <c r="NPG110" s="81"/>
      <c r="NPH110" s="81"/>
      <c r="NPI110" s="81"/>
      <c r="NPJ110" s="81"/>
      <c r="NPK110" s="81"/>
      <c r="NPL110" s="81"/>
      <c r="NPM110" s="81"/>
      <c r="NPN110" s="81"/>
      <c r="NPO110" s="81"/>
      <c r="NPP110" s="81"/>
      <c r="NPQ110" s="81"/>
      <c r="NPR110" s="81"/>
      <c r="NPS110" s="81"/>
      <c r="NPT110" s="81"/>
      <c r="NPU110" s="81"/>
      <c r="NPV110" s="81"/>
      <c r="NPW110" s="81"/>
      <c r="NPX110" s="81"/>
      <c r="NPY110" s="81"/>
      <c r="NPZ110" s="81"/>
      <c r="NQA110" s="81"/>
      <c r="NQB110" s="81"/>
      <c r="NQC110" s="81"/>
      <c r="NQD110" s="81"/>
      <c r="NQE110" s="81"/>
      <c r="NQF110" s="81"/>
      <c r="NQG110" s="81"/>
      <c r="NQH110" s="81"/>
      <c r="NQI110" s="81"/>
      <c r="NQJ110" s="81"/>
      <c r="NQK110" s="81"/>
      <c r="NQL110" s="81"/>
      <c r="NQM110" s="81"/>
      <c r="NQN110" s="81"/>
      <c r="NQO110" s="81"/>
      <c r="NQP110" s="81"/>
      <c r="NQQ110" s="81"/>
      <c r="NQR110" s="81"/>
      <c r="NQS110" s="81"/>
      <c r="NQT110" s="81"/>
      <c r="NQU110" s="81"/>
      <c r="NQV110" s="81"/>
      <c r="NQW110" s="81"/>
      <c r="NQX110" s="81"/>
      <c r="NQY110" s="81"/>
      <c r="NQZ110" s="81"/>
      <c r="NRA110" s="81"/>
      <c r="NRB110" s="81"/>
      <c r="NRC110" s="81"/>
      <c r="NRD110" s="81"/>
      <c r="NRE110" s="81"/>
      <c r="NRF110" s="81"/>
      <c r="NRG110" s="81"/>
      <c r="NRH110" s="81"/>
      <c r="NRI110" s="81"/>
      <c r="NRJ110" s="81"/>
      <c r="NRK110" s="81"/>
      <c r="NRL110" s="81"/>
      <c r="NRM110" s="81"/>
      <c r="NRN110" s="81"/>
      <c r="NRO110" s="81"/>
      <c r="NRP110" s="81"/>
      <c r="NRQ110" s="81"/>
      <c r="NRR110" s="81"/>
      <c r="NRS110" s="81"/>
      <c r="NRT110" s="81"/>
      <c r="NRU110" s="81"/>
      <c r="NRV110" s="81"/>
      <c r="NRW110" s="81"/>
      <c r="NRX110" s="81"/>
      <c r="NRY110" s="81"/>
      <c r="NRZ110" s="81"/>
      <c r="NSA110" s="81"/>
      <c r="NSB110" s="81"/>
      <c r="NSC110" s="81"/>
      <c r="NSD110" s="81"/>
      <c r="NSE110" s="81"/>
      <c r="NSF110" s="81"/>
      <c r="NSG110" s="81"/>
      <c r="NSH110" s="81"/>
      <c r="NSI110" s="81"/>
      <c r="NSJ110" s="81"/>
      <c r="NSK110" s="81"/>
      <c r="NSL110" s="81"/>
      <c r="NSM110" s="81"/>
      <c r="NSN110" s="81"/>
      <c r="NSO110" s="81"/>
      <c r="NSP110" s="81"/>
      <c r="NSQ110" s="81"/>
      <c r="NSR110" s="81"/>
      <c r="NSS110" s="81"/>
      <c r="NST110" s="81"/>
      <c r="NSU110" s="81"/>
      <c r="NSV110" s="81"/>
      <c r="NSW110" s="81"/>
      <c r="NSX110" s="81"/>
      <c r="NSY110" s="81"/>
      <c r="NSZ110" s="81"/>
      <c r="NTA110" s="81"/>
      <c r="NTB110" s="81"/>
      <c r="NTC110" s="81"/>
      <c r="NTD110" s="81"/>
      <c r="NTE110" s="81"/>
      <c r="NTF110" s="81"/>
      <c r="NTG110" s="81"/>
      <c r="NTH110" s="81"/>
      <c r="NTI110" s="81"/>
      <c r="NTJ110" s="81"/>
      <c r="NTK110" s="81"/>
      <c r="NTL110" s="81"/>
      <c r="NTM110" s="81"/>
      <c r="NTN110" s="81"/>
      <c r="NTO110" s="81"/>
      <c r="NTP110" s="81"/>
      <c r="NTQ110" s="81"/>
      <c r="NTR110" s="81"/>
      <c r="NTS110" s="81"/>
      <c r="NTT110" s="81"/>
      <c r="NTU110" s="81"/>
      <c r="NTV110" s="81"/>
      <c r="NTW110" s="81"/>
      <c r="NTX110" s="81"/>
      <c r="NTY110" s="81"/>
      <c r="NTZ110" s="81"/>
      <c r="NUA110" s="81"/>
      <c r="NUB110" s="81"/>
      <c r="NUC110" s="81"/>
      <c r="NUD110" s="81"/>
      <c r="NUE110" s="81"/>
      <c r="NUF110" s="81"/>
      <c r="NUG110" s="81"/>
      <c r="NUH110" s="81"/>
      <c r="NUI110" s="81"/>
      <c r="NUJ110" s="81"/>
      <c r="NUK110" s="81"/>
      <c r="NUL110" s="81"/>
      <c r="NUM110" s="81"/>
      <c r="NUN110" s="81"/>
      <c r="NUO110" s="81"/>
      <c r="NUP110" s="81"/>
      <c r="NUQ110" s="81"/>
      <c r="NUR110" s="81"/>
      <c r="NUS110" s="81"/>
      <c r="NUT110" s="81"/>
      <c r="NUU110" s="81"/>
      <c r="NUV110" s="81"/>
      <c r="NUW110" s="81"/>
      <c r="NUX110" s="81"/>
      <c r="NUY110" s="81"/>
      <c r="NUZ110" s="81"/>
      <c r="NVA110" s="81"/>
      <c r="NVB110" s="81"/>
      <c r="NVC110" s="81"/>
      <c r="NVD110" s="81"/>
      <c r="NVE110" s="81"/>
      <c r="NVF110" s="81"/>
      <c r="NVG110" s="81"/>
      <c r="NVH110" s="81"/>
      <c r="NVI110" s="81"/>
      <c r="NVJ110" s="81"/>
      <c r="NVK110" s="81"/>
      <c r="NVL110" s="81"/>
      <c r="NVM110" s="81"/>
      <c r="NVN110" s="81"/>
      <c r="NVO110" s="81"/>
      <c r="NVP110" s="81"/>
      <c r="NVQ110" s="81"/>
      <c r="NVR110" s="81"/>
      <c r="NVS110" s="81"/>
      <c r="NVT110" s="81"/>
      <c r="NVU110" s="81"/>
      <c r="NVV110" s="81"/>
      <c r="NVW110" s="81"/>
      <c r="NVX110" s="81"/>
      <c r="NVY110" s="81"/>
      <c r="NVZ110" s="81"/>
      <c r="NWA110" s="81"/>
      <c r="NWB110" s="81"/>
      <c r="NWC110" s="81"/>
      <c r="NWD110" s="81"/>
      <c r="NWE110" s="81"/>
      <c r="NWF110" s="81"/>
      <c r="NWG110" s="81"/>
      <c r="NWH110" s="81"/>
      <c r="NWI110" s="81"/>
      <c r="NWJ110" s="81"/>
      <c r="NWK110" s="81"/>
      <c r="NWL110" s="81"/>
      <c r="NWM110" s="81"/>
      <c r="NWN110" s="81"/>
      <c r="NWO110" s="81"/>
      <c r="NWP110" s="81"/>
      <c r="NWQ110" s="81"/>
      <c r="NWR110" s="81"/>
      <c r="NWS110" s="81"/>
      <c r="NWT110" s="81"/>
      <c r="NWU110" s="81"/>
      <c r="NWV110" s="81"/>
      <c r="NWW110" s="81"/>
      <c r="NWX110" s="81"/>
      <c r="NWY110" s="81"/>
      <c r="NWZ110" s="81"/>
      <c r="NXA110" s="81"/>
      <c r="NXB110" s="81"/>
      <c r="NXC110" s="81"/>
      <c r="NXD110" s="81"/>
      <c r="NXE110" s="81"/>
      <c r="NXF110" s="81"/>
      <c r="NXG110" s="81"/>
      <c r="NXH110" s="81"/>
      <c r="NXI110" s="81"/>
      <c r="NXJ110" s="81"/>
      <c r="NXK110" s="81"/>
      <c r="NXL110" s="81"/>
      <c r="NXM110" s="81"/>
      <c r="NXN110" s="81"/>
      <c r="NXO110" s="81"/>
      <c r="NXP110" s="81"/>
      <c r="NXQ110" s="81"/>
      <c r="NXR110" s="81"/>
      <c r="NXS110" s="81"/>
      <c r="NXT110" s="81"/>
      <c r="NXU110" s="81"/>
      <c r="NXV110" s="81"/>
      <c r="NXW110" s="81"/>
      <c r="NXX110" s="81"/>
      <c r="NXY110" s="81"/>
      <c r="NXZ110" s="81"/>
      <c r="NYA110" s="81"/>
      <c r="NYB110" s="81"/>
      <c r="NYC110" s="81"/>
      <c r="NYD110" s="81"/>
      <c r="NYE110" s="81"/>
      <c r="NYF110" s="81"/>
      <c r="NYG110" s="81"/>
      <c r="NYH110" s="81"/>
      <c r="NYI110" s="81"/>
      <c r="NYJ110" s="81"/>
      <c r="NYK110" s="81"/>
      <c r="NYL110" s="81"/>
      <c r="NYM110" s="81"/>
      <c r="NYN110" s="81"/>
      <c r="NYO110" s="81"/>
      <c r="NYP110" s="81"/>
      <c r="NYQ110" s="81"/>
      <c r="NYR110" s="81"/>
      <c r="NYS110" s="81"/>
      <c r="NYT110" s="81"/>
      <c r="NYU110" s="81"/>
      <c r="NYV110" s="81"/>
      <c r="NYW110" s="81"/>
      <c r="NYX110" s="81"/>
      <c r="NYY110" s="81"/>
      <c r="NYZ110" s="81"/>
      <c r="NZA110" s="81"/>
      <c r="NZB110" s="81"/>
      <c r="NZC110" s="81"/>
      <c r="NZD110" s="81"/>
      <c r="NZE110" s="81"/>
      <c r="NZF110" s="81"/>
      <c r="NZG110" s="81"/>
      <c r="NZH110" s="81"/>
      <c r="NZI110" s="81"/>
      <c r="NZJ110" s="81"/>
      <c r="NZK110" s="81"/>
      <c r="NZL110" s="81"/>
      <c r="NZM110" s="81"/>
      <c r="NZN110" s="81"/>
      <c r="NZO110" s="81"/>
      <c r="NZP110" s="81"/>
      <c r="NZQ110" s="81"/>
      <c r="NZR110" s="81"/>
      <c r="NZS110" s="81"/>
      <c r="NZT110" s="81"/>
      <c r="NZU110" s="81"/>
      <c r="NZV110" s="81"/>
      <c r="NZW110" s="81"/>
      <c r="NZX110" s="81"/>
      <c r="NZY110" s="81"/>
      <c r="NZZ110" s="81"/>
      <c r="OAA110" s="81"/>
      <c r="OAB110" s="81"/>
      <c r="OAC110" s="81"/>
      <c r="OAD110" s="81"/>
      <c r="OAE110" s="81"/>
      <c r="OAF110" s="81"/>
      <c r="OAG110" s="81"/>
      <c r="OAH110" s="81"/>
      <c r="OAI110" s="81"/>
      <c r="OAJ110" s="81"/>
      <c r="OAK110" s="81"/>
      <c r="OAL110" s="81"/>
      <c r="OAM110" s="81"/>
      <c r="OAN110" s="81"/>
      <c r="OAO110" s="81"/>
      <c r="OAP110" s="81"/>
      <c r="OAQ110" s="81"/>
      <c r="OAR110" s="81"/>
      <c r="OAS110" s="81"/>
      <c r="OAT110" s="81"/>
      <c r="OAU110" s="81"/>
      <c r="OAV110" s="81"/>
      <c r="OAW110" s="81"/>
      <c r="OAX110" s="81"/>
      <c r="OAY110" s="81"/>
      <c r="OAZ110" s="81"/>
      <c r="OBA110" s="81"/>
      <c r="OBB110" s="81"/>
      <c r="OBC110" s="81"/>
      <c r="OBD110" s="81"/>
      <c r="OBE110" s="81"/>
      <c r="OBF110" s="81"/>
      <c r="OBG110" s="81"/>
      <c r="OBH110" s="81"/>
      <c r="OBI110" s="81"/>
      <c r="OBJ110" s="81"/>
      <c r="OBK110" s="81"/>
      <c r="OBL110" s="81"/>
      <c r="OBM110" s="81"/>
      <c r="OBN110" s="81"/>
      <c r="OBO110" s="81"/>
      <c r="OBP110" s="81"/>
      <c r="OBQ110" s="81"/>
      <c r="OBR110" s="81"/>
      <c r="OBS110" s="81"/>
      <c r="OBT110" s="81"/>
      <c r="OBU110" s="81"/>
      <c r="OBV110" s="81"/>
      <c r="OBW110" s="81"/>
      <c r="OBX110" s="81"/>
      <c r="OBY110" s="81"/>
      <c r="OBZ110" s="81"/>
      <c r="OCA110" s="81"/>
      <c r="OCB110" s="81"/>
      <c r="OCC110" s="81"/>
      <c r="OCD110" s="81"/>
      <c r="OCE110" s="81"/>
      <c r="OCF110" s="81"/>
      <c r="OCG110" s="81"/>
      <c r="OCH110" s="81"/>
      <c r="OCI110" s="81"/>
      <c r="OCJ110" s="81"/>
      <c r="OCK110" s="81"/>
      <c r="OCL110" s="81"/>
      <c r="OCM110" s="81"/>
      <c r="OCN110" s="81"/>
      <c r="OCO110" s="81"/>
      <c r="OCP110" s="81"/>
      <c r="OCQ110" s="81"/>
      <c r="OCR110" s="81"/>
      <c r="OCS110" s="81"/>
      <c r="OCT110" s="81"/>
      <c r="OCU110" s="81"/>
      <c r="OCV110" s="81"/>
      <c r="OCW110" s="81"/>
      <c r="OCX110" s="81"/>
      <c r="OCY110" s="81"/>
      <c r="OCZ110" s="81"/>
      <c r="ODA110" s="81"/>
      <c r="ODB110" s="81"/>
      <c r="ODC110" s="81"/>
      <c r="ODD110" s="81"/>
      <c r="ODE110" s="81"/>
      <c r="ODF110" s="81"/>
      <c r="ODG110" s="81"/>
      <c r="ODH110" s="81"/>
      <c r="ODI110" s="81"/>
      <c r="ODJ110" s="81"/>
      <c r="ODK110" s="81"/>
      <c r="ODL110" s="81"/>
      <c r="ODM110" s="81"/>
      <c r="ODN110" s="81"/>
      <c r="ODO110" s="81"/>
      <c r="ODP110" s="81"/>
      <c r="ODQ110" s="81"/>
      <c r="ODR110" s="81"/>
      <c r="ODS110" s="81"/>
      <c r="ODT110" s="81"/>
      <c r="ODU110" s="81"/>
      <c r="ODV110" s="81"/>
      <c r="ODW110" s="81"/>
      <c r="ODX110" s="81"/>
      <c r="ODY110" s="81"/>
      <c r="ODZ110" s="81"/>
      <c r="OEA110" s="81"/>
      <c r="OEB110" s="81"/>
      <c r="OEC110" s="81"/>
      <c r="OED110" s="81"/>
      <c r="OEE110" s="81"/>
      <c r="OEF110" s="81"/>
      <c r="OEG110" s="81"/>
      <c r="OEH110" s="81"/>
      <c r="OEI110" s="81"/>
      <c r="OEJ110" s="81"/>
      <c r="OEK110" s="81"/>
      <c r="OEL110" s="81"/>
      <c r="OEM110" s="81"/>
      <c r="OEN110" s="81"/>
      <c r="OEO110" s="81"/>
      <c r="OEP110" s="81"/>
      <c r="OEQ110" s="81"/>
      <c r="OER110" s="81"/>
      <c r="OES110" s="81"/>
      <c r="OET110" s="81"/>
      <c r="OEU110" s="81"/>
      <c r="OEV110" s="81"/>
      <c r="OEW110" s="81"/>
      <c r="OEX110" s="81"/>
      <c r="OEY110" s="81"/>
      <c r="OEZ110" s="81"/>
      <c r="OFA110" s="81"/>
      <c r="OFB110" s="81"/>
      <c r="OFC110" s="81"/>
      <c r="OFD110" s="81"/>
      <c r="OFE110" s="81"/>
      <c r="OFF110" s="81"/>
      <c r="OFG110" s="81"/>
      <c r="OFH110" s="81"/>
      <c r="OFI110" s="81"/>
      <c r="OFJ110" s="81"/>
      <c r="OFK110" s="81"/>
      <c r="OFL110" s="81"/>
      <c r="OFM110" s="81"/>
      <c r="OFN110" s="81"/>
      <c r="OFO110" s="81"/>
      <c r="OFP110" s="81"/>
      <c r="OFQ110" s="81"/>
      <c r="OFR110" s="81"/>
      <c r="OFS110" s="81"/>
      <c r="OFT110" s="81"/>
      <c r="OFU110" s="81"/>
      <c r="OFV110" s="81"/>
      <c r="OFW110" s="81"/>
      <c r="OFX110" s="81"/>
      <c r="OFY110" s="81"/>
      <c r="OFZ110" s="81"/>
      <c r="OGA110" s="81"/>
      <c r="OGB110" s="81"/>
      <c r="OGC110" s="81"/>
      <c r="OGD110" s="81"/>
      <c r="OGE110" s="81"/>
      <c r="OGF110" s="81"/>
      <c r="OGG110" s="81"/>
      <c r="OGH110" s="81"/>
      <c r="OGI110" s="81"/>
      <c r="OGJ110" s="81"/>
      <c r="OGK110" s="81"/>
      <c r="OGL110" s="81"/>
      <c r="OGM110" s="81"/>
      <c r="OGN110" s="81"/>
      <c r="OGO110" s="81"/>
      <c r="OGP110" s="81"/>
      <c r="OGQ110" s="81"/>
      <c r="OGR110" s="81"/>
      <c r="OGS110" s="81"/>
      <c r="OGT110" s="81"/>
      <c r="OGU110" s="81"/>
      <c r="OGV110" s="81"/>
      <c r="OGW110" s="81"/>
      <c r="OGX110" s="81"/>
      <c r="OGY110" s="81"/>
      <c r="OGZ110" s="81"/>
      <c r="OHA110" s="81"/>
      <c r="OHB110" s="81"/>
      <c r="OHC110" s="81"/>
      <c r="OHD110" s="81"/>
      <c r="OHE110" s="81"/>
      <c r="OHF110" s="81"/>
      <c r="OHG110" s="81"/>
      <c r="OHH110" s="81"/>
      <c r="OHI110" s="81"/>
      <c r="OHJ110" s="81"/>
      <c r="OHK110" s="81"/>
      <c r="OHL110" s="81"/>
      <c r="OHM110" s="81"/>
      <c r="OHN110" s="81"/>
      <c r="OHO110" s="81"/>
      <c r="OHP110" s="81"/>
      <c r="OHQ110" s="81"/>
      <c r="OHR110" s="81"/>
      <c r="OHS110" s="81"/>
      <c r="OHT110" s="81"/>
      <c r="OHU110" s="81"/>
      <c r="OHV110" s="81"/>
      <c r="OHW110" s="81"/>
      <c r="OHX110" s="81"/>
      <c r="OHY110" s="81"/>
      <c r="OHZ110" s="81"/>
      <c r="OIA110" s="81"/>
      <c r="OIB110" s="81"/>
      <c r="OIC110" s="81"/>
      <c r="OID110" s="81"/>
      <c r="OIE110" s="81"/>
      <c r="OIF110" s="81"/>
      <c r="OIG110" s="81"/>
      <c r="OIH110" s="81"/>
      <c r="OII110" s="81"/>
      <c r="OIJ110" s="81"/>
      <c r="OIK110" s="81"/>
      <c r="OIL110" s="81"/>
      <c r="OIM110" s="81"/>
      <c r="OIN110" s="81"/>
      <c r="OIO110" s="81"/>
      <c r="OIP110" s="81"/>
      <c r="OIQ110" s="81"/>
      <c r="OIR110" s="81"/>
      <c r="OIS110" s="81"/>
      <c r="OIT110" s="81"/>
      <c r="OIU110" s="81"/>
      <c r="OIV110" s="81"/>
      <c r="OIW110" s="81"/>
      <c r="OIX110" s="81"/>
      <c r="OIY110" s="81"/>
      <c r="OIZ110" s="81"/>
      <c r="OJA110" s="81"/>
      <c r="OJB110" s="81"/>
      <c r="OJC110" s="81"/>
      <c r="OJD110" s="81"/>
      <c r="OJE110" s="81"/>
      <c r="OJF110" s="81"/>
      <c r="OJG110" s="81"/>
      <c r="OJH110" s="81"/>
      <c r="OJI110" s="81"/>
      <c r="OJJ110" s="81"/>
      <c r="OJK110" s="81"/>
      <c r="OJL110" s="81"/>
      <c r="OJM110" s="81"/>
      <c r="OJN110" s="81"/>
      <c r="OJO110" s="81"/>
      <c r="OJP110" s="81"/>
      <c r="OJQ110" s="81"/>
      <c r="OJR110" s="81"/>
      <c r="OJS110" s="81"/>
      <c r="OJT110" s="81"/>
      <c r="OJU110" s="81"/>
      <c r="OJV110" s="81"/>
      <c r="OJW110" s="81"/>
      <c r="OJX110" s="81"/>
      <c r="OJY110" s="81"/>
      <c r="OJZ110" s="81"/>
      <c r="OKA110" s="81"/>
      <c r="OKB110" s="81"/>
      <c r="OKC110" s="81"/>
      <c r="OKD110" s="81"/>
      <c r="OKE110" s="81"/>
      <c r="OKF110" s="81"/>
      <c r="OKG110" s="81"/>
      <c r="OKH110" s="81"/>
      <c r="OKI110" s="81"/>
      <c r="OKJ110" s="81"/>
      <c r="OKK110" s="81"/>
      <c r="OKL110" s="81"/>
      <c r="OKM110" s="81"/>
      <c r="OKN110" s="81"/>
      <c r="OKO110" s="81"/>
      <c r="OKP110" s="81"/>
      <c r="OKQ110" s="81"/>
      <c r="OKR110" s="81"/>
      <c r="OKS110" s="81"/>
      <c r="OKT110" s="81"/>
      <c r="OKU110" s="81"/>
      <c r="OKV110" s="81"/>
      <c r="OKW110" s="81"/>
      <c r="OKX110" s="81"/>
      <c r="OKY110" s="81"/>
      <c r="OKZ110" s="81"/>
      <c r="OLA110" s="81"/>
      <c r="OLB110" s="81"/>
      <c r="OLC110" s="81"/>
      <c r="OLD110" s="81"/>
      <c r="OLE110" s="81"/>
      <c r="OLF110" s="81"/>
      <c r="OLG110" s="81"/>
      <c r="OLH110" s="81"/>
      <c r="OLI110" s="81"/>
      <c r="OLJ110" s="81"/>
      <c r="OLK110" s="81"/>
      <c r="OLL110" s="81"/>
      <c r="OLM110" s="81"/>
      <c r="OLN110" s="81"/>
      <c r="OLO110" s="81"/>
      <c r="OLP110" s="81"/>
      <c r="OLQ110" s="81"/>
      <c r="OLR110" s="81"/>
      <c r="OLS110" s="81"/>
      <c r="OLT110" s="81"/>
      <c r="OLU110" s="81"/>
      <c r="OLV110" s="81"/>
      <c r="OLW110" s="81"/>
      <c r="OLX110" s="81"/>
      <c r="OLY110" s="81"/>
      <c r="OLZ110" s="81"/>
      <c r="OMA110" s="81"/>
      <c r="OMB110" s="81"/>
      <c r="OMC110" s="81"/>
      <c r="OMD110" s="81"/>
      <c r="OME110" s="81"/>
      <c r="OMF110" s="81"/>
      <c r="OMG110" s="81"/>
      <c r="OMH110" s="81"/>
      <c r="OMI110" s="81"/>
      <c r="OMJ110" s="81"/>
      <c r="OMK110" s="81"/>
      <c r="OML110" s="81"/>
      <c r="OMM110" s="81"/>
      <c r="OMN110" s="81"/>
      <c r="OMO110" s="81"/>
      <c r="OMP110" s="81"/>
      <c r="OMQ110" s="81"/>
      <c r="OMR110" s="81"/>
      <c r="OMS110" s="81"/>
      <c r="OMT110" s="81"/>
      <c r="OMU110" s="81"/>
      <c r="OMV110" s="81"/>
      <c r="OMW110" s="81"/>
      <c r="OMX110" s="81"/>
      <c r="OMY110" s="81"/>
      <c r="OMZ110" s="81"/>
      <c r="ONA110" s="81"/>
      <c r="ONB110" s="81"/>
      <c r="ONC110" s="81"/>
      <c r="OND110" s="81"/>
      <c r="ONE110" s="81"/>
      <c r="ONF110" s="81"/>
      <c r="ONG110" s="81"/>
      <c r="ONH110" s="81"/>
      <c r="ONI110" s="81"/>
      <c r="ONJ110" s="81"/>
      <c r="ONK110" s="81"/>
      <c r="ONL110" s="81"/>
      <c r="ONM110" s="81"/>
      <c r="ONN110" s="81"/>
      <c r="ONO110" s="81"/>
      <c r="ONP110" s="81"/>
      <c r="ONQ110" s="81"/>
      <c r="ONR110" s="81"/>
      <c r="ONS110" s="81"/>
      <c r="ONT110" s="81"/>
      <c r="ONU110" s="81"/>
      <c r="ONV110" s="81"/>
      <c r="ONW110" s="81"/>
      <c r="ONX110" s="81"/>
      <c r="ONY110" s="81"/>
      <c r="ONZ110" s="81"/>
      <c r="OOA110" s="81"/>
      <c r="OOB110" s="81"/>
      <c r="OOC110" s="81"/>
      <c r="OOD110" s="81"/>
      <c r="OOE110" s="81"/>
      <c r="OOF110" s="81"/>
      <c r="OOG110" s="81"/>
      <c r="OOH110" s="81"/>
      <c r="OOI110" s="81"/>
      <c r="OOJ110" s="81"/>
      <c r="OOK110" s="81"/>
      <c r="OOL110" s="81"/>
      <c r="OOM110" s="81"/>
      <c r="OON110" s="81"/>
      <c r="OOO110" s="81"/>
      <c r="OOP110" s="81"/>
      <c r="OOQ110" s="81"/>
      <c r="OOR110" s="81"/>
      <c r="OOS110" s="81"/>
      <c r="OOT110" s="81"/>
      <c r="OOU110" s="81"/>
      <c r="OOV110" s="81"/>
      <c r="OOW110" s="81"/>
      <c r="OOX110" s="81"/>
      <c r="OOY110" s="81"/>
      <c r="OOZ110" s="81"/>
      <c r="OPA110" s="81"/>
      <c r="OPB110" s="81"/>
      <c r="OPC110" s="81"/>
      <c r="OPD110" s="81"/>
      <c r="OPE110" s="81"/>
      <c r="OPF110" s="81"/>
      <c r="OPG110" s="81"/>
      <c r="OPH110" s="81"/>
      <c r="OPI110" s="81"/>
      <c r="OPJ110" s="81"/>
      <c r="OPK110" s="81"/>
      <c r="OPL110" s="81"/>
      <c r="OPM110" s="81"/>
      <c r="OPN110" s="81"/>
      <c r="OPO110" s="81"/>
      <c r="OPP110" s="81"/>
      <c r="OPQ110" s="81"/>
      <c r="OPR110" s="81"/>
      <c r="OPS110" s="81"/>
      <c r="OPT110" s="81"/>
      <c r="OPU110" s="81"/>
      <c r="OPV110" s="81"/>
      <c r="OPW110" s="81"/>
      <c r="OPX110" s="81"/>
      <c r="OPY110" s="81"/>
      <c r="OPZ110" s="81"/>
      <c r="OQA110" s="81"/>
      <c r="OQB110" s="81"/>
      <c r="OQC110" s="81"/>
      <c r="OQD110" s="81"/>
      <c r="OQE110" s="81"/>
      <c r="OQF110" s="81"/>
      <c r="OQG110" s="81"/>
      <c r="OQH110" s="81"/>
      <c r="OQI110" s="81"/>
      <c r="OQJ110" s="81"/>
      <c r="OQK110" s="81"/>
      <c r="OQL110" s="81"/>
      <c r="OQM110" s="81"/>
      <c r="OQN110" s="81"/>
      <c r="OQO110" s="81"/>
      <c r="OQP110" s="81"/>
      <c r="OQQ110" s="81"/>
      <c r="OQR110" s="81"/>
      <c r="OQS110" s="81"/>
      <c r="OQT110" s="81"/>
      <c r="OQU110" s="81"/>
      <c r="OQV110" s="81"/>
      <c r="OQW110" s="81"/>
      <c r="OQX110" s="81"/>
      <c r="OQY110" s="81"/>
      <c r="OQZ110" s="81"/>
      <c r="ORA110" s="81"/>
      <c r="ORB110" s="81"/>
      <c r="ORC110" s="81"/>
      <c r="ORD110" s="81"/>
      <c r="ORE110" s="81"/>
      <c r="ORF110" s="81"/>
      <c r="ORG110" s="81"/>
      <c r="ORH110" s="81"/>
      <c r="ORI110" s="81"/>
      <c r="ORJ110" s="81"/>
      <c r="ORK110" s="81"/>
      <c r="ORL110" s="81"/>
      <c r="ORM110" s="81"/>
      <c r="ORN110" s="81"/>
      <c r="ORO110" s="81"/>
      <c r="ORP110" s="81"/>
      <c r="ORQ110" s="81"/>
      <c r="ORR110" s="81"/>
      <c r="ORS110" s="81"/>
      <c r="ORT110" s="81"/>
      <c r="ORU110" s="81"/>
      <c r="ORV110" s="81"/>
      <c r="ORW110" s="81"/>
      <c r="ORX110" s="81"/>
      <c r="ORY110" s="81"/>
      <c r="ORZ110" s="81"/>
      <c r="OSA110" s="81"/>
      <c r="OSB110" s="81"/>
      <c r="OSC110" s="81"/>
      <c r="OSD110" s="81"/>
      <c r="OSE110" s="81"/>
      <c r="OSF110" s="81"/>
      <c r="OSG110" s="81"/>
      <c r="OSH110" s="81"/>
      <c r="OSI110" s="81"/>
      <c r="OSJ110" s="81"/>
      <c r="OSK110" s="81"/>
      <c r="OSL110" s="81"/>
      <c r="OSM110" s="81"/>
      <c r="OSN110" s="81"/>
      <c r="OSO110" s="81"/>
      <c r="OSP110" s="81"/>
      <c r="OSQ110" s="81"/>
      <c r="OSR110" s="81"/>
      <c r="OSS110" s="81"/>
      <c r="OST110" s="81"/>
      <c r="OSU110" s="81"/>
      <c r="OSV110" s="81"/>
      <c r="OSW110" s="81"/>
      <c r="OSX110" s="81"/>
      <c r="OSY110" s="81"/>
      <c r="OSZ110" s="81"/>
      <c r="OTA110" s="81"/>
      <c r="OTB110" s="81"/>
      <c r="OTC110" s="81"/>
      <c r="OTD110" s="81"/>
      <c r="OTE110" s="81"/>
      <c r="OTF110" s="81"/>
      <c r="OTG110" s="81"/>
      <c r="OTH110" s="81"/>
      <c r="OTI110" s="81"/>
      <c r="OTJ110" s="81"/>
      <c r="OTK110" s="81"/>
      <c r="OTL110" s="81"/>
      <c r="OTM110" s="81"/>
      <c r="OTN110" s="81"/>
      <c r="OTO110" s="81"/>
      <c r="OTP110" s="81"/>
      <c r="OTQ110" s="81"/>
      <c r="OTR110" s="81"/>
      <c r="OTS110" s="81"/>
      <c r="OTT110" s="81"/>
      <c r="OTU110" s="81"/>
      <c r="OTV110" s="81"/>
      <c r="OTW110" s="81"/>
      <c r="OTX110" s="81"/>
      <c r="OTY110" s="81"/>
      <c r="OTZ110" s="81"/>
      <c r="OUA110" s="81"/>
      <c r="OUB110" s="81"/>
      <c r="OUC110" s="81"/>
      <c r="OUD110" s="81"/>
      <c r="OUE110" s="81"/>
      <c r="OUF110" s="81"/>
      <c r="OUG110" s="81"/>
      <c r="OUH110" s="81"/>
      <c r="OUI110" s="81"/>
      <c r="OUJ110" s="81"/>
      <c r="OUK110" s="81"/>
      <c r="OUL110" s="81"/>
      <c r="OUM110" s="81"/>
      <c r="OUN110" s="81"/>
      <c r="OUO110" s="81"/>
      <c r="OUP110" s="81"/>
      <c r="OUQ110" s="81"/>
      <c r="OUR110" s="81"/>
      <c r="OUS110" s="81"/>
      <c r="OUT110" s="81"/>
      <c r="OUU110" s="81"/>
      <c r="OUV110" s="81"/>
      <c r="OUW110" s="81"/>
      <c r="OUX110" s="81"/>
      <c r="OUY110" s="81"/>
      <c r="OUZ110" s="81"/>
      <c r="OVA110" s="81"/>
      <c r="OVB110" s="81"/>
      <c r="OVC110" s="81"/>
      <c r="OVD110" s="81"/>
      <c r="OVE110" s="81"/>
      <c r="OVF110" s="81"/>
      <c r="OVG110" s="81"/>
      <c r="OVH110" s="81"/>
      <c r="OVI110" s="81"/>
      <c r="OVJ110" s="81"/>
      <c r="OVK110" s="81"/>
      <c r="OVL110" s="81"/>
      <c r="OVM110" s="81"/>
      <c r="OVN110" s="81"/>
      <c r="OVO110" s="81"/>
      <c r="OVP110" s="81"/>
      <c r="OVQ110" s="81"/>
      <c r="OVR110" s="81"/>
      <c r="OVS110" s="81"/>
      <c r="OVT110" s="81"/>
      <c r="OVU110" s="81"/>
      <c r="OVV110" s="81"/>
      <c r="OVW110" s="81"/>
      <c r="OVX110" s="81"/>
      <c r="OVY110" s="81"/>
      <c r="OVZ110" s="81"/>
      <c r="OWA110" s="81"/>
      <c r="OWB110" s="81"/>
      <c r="OWC110" s="81"/>
      <c r="OWD110" s="81"/>
      <c r="OWE110" s="81"/>
      <c r="OWF110" s="81"/>
      <c r="OWG110" s="81"/>
      <c r="OWH110" s="81"/>
      <c r="OWI110" s="81"/>
      <c r="OWJ110" s="81"/>
      <c r="OWK110" s="81"/>
      <c r="OWL110" s="81"/>
      <c r="OWM110" s="81"/>
      <c r="OWN110" s="81"/>
      <c r="OWO110" s="81"/>
      <c r="OWP110" s="81"/>
      <c r="OWQ110" s="81"/>
      <c r="OWR110" s="81"/>
      <c r="OWS110" s="81"/>
      <c r="OWT110" s="81"/>
      <c r="OWU110" s="81"/>
      <c r="OWV110" s="81"/>
      <c r="OWW110" s="81"/>
      <c r="OWX110" s="81"/>
      <c r="OWY110" s="81"/>
      <c r="OWZ110" s="81"/>
      <c r="OXA110" s="81"/>
      <c r="OXB110" s="81"/>
      <c r="OXC110" s="81"/>
      <c r="OXD110" s="81"/>
      <c r="OXE110" s="81"/>
      <c r="OXF110" s="81"/>
      <c r="OXG110" s="81"/>
      <c r="OXH110" s="81"/>
      <c r="OXI110" s="81"/>
      <c r="OXJ110" s="81"/>
      <c r="OXK110" s="81"/>
      <c r="OXL110" s="81"/>
      <c r="OXM110" s="81"/>
      <c r="OXN110" s="81"/>
      <c r="OXO110" s="81"/>
      <c r="OXP110" s="81"/>
      <c r="OXQ110" s="81"/>
      <c r="OXR110" s="81"/>
      <c r="OXS110" s="81"/>
      <c r="OXT110" s="81"/>
      <c r="OXU110" s="81"/>
      <c r="OXV110" s="81"/>
      <c r="OXW110" s="81"/>
      <c r="OXX110" s="81"/>
      <c r="OXY110" s="81"/>
      <c r="OXZ110" s="81"/>
      <c r="OYA110" s="81"/>
      <c r="OYB110" s="81"/>
      <c r="OYC110" s="81"/>
      <c r="OYD110" s="81"/>
      <c r="OYE110" s="81"/>
      <c r="OYF110" s="81"/>
      <c r="OYG110" s="81"/>
      <c r="OYH110" s="81"/>
      <c r="OYI110" s="81"/>
      <c r="OYJ110" s="81"/>
      <c r="OYK110" s="81"/>
      <c r="OYL110" s="81"/>
      <c r="OYM110" s="81"/>
      <c r="OYN110" s="81"/>
      <c r="OYO110" s="81"/>
      <c r="OYP110" s="81"/>
      <c r="OYQ110" s="81"/>
      <c r="OYR110" s="81"/>
      <c r="OYS110" s="81"/>
      <c r="OYT110" s="81"/>
      <c r="OYU110" s="81"/>
      <c r="OYV110" s="81"/>
      <c r="OYW110" s="81"/>
      <c r="OYX110" s="81"/>
      <c r="OYY110" s="81"/>
      <c r="OYZ110" s="81"/>
      <c r="OZA110" s="81"/>
      <c r="OZB110" s="81"/>
      <c r="OZC110" s="81"/>
      <c r="OZD110" s="81"/>
      <c r="OZE110" s="81"/>
      <c r="OZF110" s="81"/>
      <c r="OZG110" s="81"/>
      <c r="OZH110" s="81"/>
      <c r="OZI110" s="81"/>
      <c r="OZJ110" s="81"/>
      <c r="OZK110" s="81"/>
      <c r="OZL110" s="81"/>
      <c r="OZM110" s="81"/>
      <c r="OZN110" s="81"/>
      <c r="OZO110" s="81"/>
      <c r="OZP110" s="81"/>
      <c r="OZQ110" s="81"/>
      <c r="OZR110" s="81"/>
      <c r="OZS110" s="81"/>
      <c r="OZT110" s="81"/>
      <c r="OZU110" s="81"/>
      <c r="OZV110" s="81"/>
      <c r="OZW110" s="81"/>
      <c r="OZX110" s="81"/>
      <c r="OZY110" s="81"/>
      <c r="OZZ110" s="81"/>
      <c r="PAA110" s="81"/>
      <c r="PAB110" s="81"/>
      <c r="PAC110" s="81"/>
      <c r="PAD110" s="81"/>
      <c r="PAE110" s="81"/>
      <c r="PAF110" s="81"/>
      <c r="PAG110" s="81"/>
      <c r="PAH110" s="81"/>
      <c r="PAI110" s="81"/>
      <c r="PAJ110" s="81"/>
      <c r="PAK110" s="81"/>
      <c r="PAL110" s="81"/>
      <c r="PAM110" s="81"/>
      <c r="PAN110" s="81"/>
      <c r="PAO110" s="81"/>
      <c r="PAP110" s="81"/>
      <c r="PAQ110" s="81"/>
      <c r="PAR110" s="81"/>
      <c r="PAS110" s="81"/>
      <c r="PAT110" s="81"/>
      <c r="PAU110" s="81"/>
      <c r="PAV110" s="81"/>
      <c r="PAW110" s="81"/>
      <c r="PAX110" s="81"/>
      <c r="PAY110" s="81"/>
      <c r="PAZ110" s="81"/>
      <c r="PBA110" s="81"/>
      <c r="PBB110" s="81"/>
      <c r="PBC110" s="81"/>
      <c r="PBD110" s="81"/>
      <c r="PBE110" s="81"/>
      <c r="PBF110" s="81"/>
      <c r="PBG110" s="81"/>
      <c r="PBH110" s="81"/>
      <c r="PBI110" s="81"/>
      <c r="PBJ110" s="81"/>
      <c r="PBK110" s="81"/>
      <c r="PBL110" s="81"/>
      <c r="PBM110" s="81"/>
      <c r="PBN110" s="81"/>
      <c r="PBO110" s="81"/>
      <c r="PBP110" s="81"/>
      <c r="PBQ110" s="81"/>
      <c r="PBR110" s="81"/>
      <c r="PBS110" s="81"/>
      <c r="PBT110" s="81"/>
      <c r="PBU110" s="81"/>
      <c r="PBV110" s="81"/>
      <c r="PBW110" s="81"/>
      <c r="PBX110" s="81"/>
      <c r="PBY110" s="81"/>
      <c r="PBZ110" s="81"/>
      <c r="PCA110" s="81"/>
      <c r="PCB110" s="81"/>
      <c r="PCC110" s="81"/>
      <c r="PCD110" s="81"/>
      <c r="PCE110" s="81"/>
      <c r="PCF110" s="81"/>
      <c r="PCG110" s="81"/>
      <c r="PCH110" s="81"/>
      <c r="PCI110" s="81"/>
      <c r="PCJ110" s="81"/>
      <c r="PCK110" s="81"/>
      <c r="PCL110" s="81"/>
      <c r="PCM110" s="81"/>
      <c r="PCN110" s="81"/>
      <c r="PCO110" s="81"/>
      <c r="PCP110" s="81"/>
      <c r="PCQ110" s="81"/>
      <c r="PCR110" s="81"/>
      <c r="PCS110" s="81"/>
      <c r="PCT110" s="81"/>
      <c r="PCU110" s="81"/>
      <c r="PCV110" s="81"/>
      <c r="PCW110" s="81"/>
      <c r="PCX110" s="81"/>
      <c r="PCY110" s="81"/>
      <c r="PCZ110" s="81"/>
      <c r="PDA110" s="81"/>
      <c r="PDB110" s="81"/>
      <c r="PDC110" s="81"/>
      <c r="PDD110" s="81"/>
      <c r="PDE110" s="81"/>
      <c r="PDF110" s="81"/>
      <c r="PDG110" s="81"/>
      <c r="PDH110" s="81"/>
      <c r="PDI110" s="81"/>
      <c r="PDJ110" s="81"/>
      <c r="PDK110" s="81"/>
      <c r="PDL110" s="81"/>
      <c r="PDM110" s="81"/>
      <c r="PDN110" s="81"/>
      <c r="PDO110" s="81"/>
      <c r="PDP110" s="81"/>
      <c r="PDQ110" s="81"/>
      <c r="PDR110" s="81"/>
      <c r="PDS110" s="81"/>
      <c r="PDT110" s="81"/>
      <c r="PDU110" s="81"/>
      <c r="PDV110" s="81"/>
      <c r="PDW110" s="81"/>
      <c r="PDX110" s="81"/>
      <c r="PDY110" s="81"/>
      <c r="PDZ110" s="81"/>
      <c r="PEA110" s="81"/>
      <c r="PEB110" s="81"/>
      <c r="PEC110" s="81"/>
      <c r="PED110" s="81"/>
      <c r="PEE110" s="81"/>
      <c r="PEF110" s="81"/>
      <c r="PEG110" s="81"/>
      <c r="PEH110" s="81"/>
      <c r="PEI110" s="81"/>
      <c r="PEJ110" s="81"/>
      <c r="PEK110" s="81"/>
      <c r="PEL110" s="81"/>
      <c r="PEM110" s="81"/>
      <c r="PEN110" s="81"/>
      <c r="PEO110" s="81"/>
      <c r="PEP110" s="81"/>
      <c r="PEQ110" s="81"/>
      <c r="PER110" s="81"/>
      <c r="PES110" s="81"/>
      <c r="PET110" s="81"/>
      <c r="PEU110" s="81"/>
      <c r="PEV110" s="81"/>
      <c r="PEW110" s="81"/>
      <c r="PEX110" s="81"/>
      <c r="PEY110" s="81"/>
      <c r="PEZ110" s="81"/>
      <c r="PFA110" s="81"/>
      <c r="PFB110" s="81"/>
      <c r="PFC110" s="81"/>
      <c r="PFD110" s="81"/>
      <c r="PFE110" s="81"/>
      <c r="PFF110" s="81"/>
      <c r="PFG110" s="81"/>
      <c r="PFH110" s="81"/>
      <c r="PFI110" s="81"/>
      <c r="PFJ110" s="81"/>
      <c r="PFK110" s="81"/>
      <c r="PFL110" s="81"/>
      <c r="PFM110" s="81"/>
      <c r="PFN110" s="81"/>
      <c r="PFO110" s="81"/>
      <c r="PFP110" s="81"/>
      <c r="PFQ110" s="81"/>
      <c r="PFR110" s="81"/>
      <c r="PFS110" s="81"/>
      <c r="PFT110" s="81"/>
      <c r="PFU110" s="81"/>
      <c r="PFV110" s="81"/>
      <c r="PFW110" s="81"/>
      <c r="PFX110" s="81"/>
      <c r="PFY110" s="81"/>
      <c r="PFZ110" s="81"/>
      <c r="PGA110" s="81"/>
      <c r="PGB110" s="81"/>
      <c r="PGC110" s="81"/>
      <c r="PGD110" s="81"/>
      <c r="PGE110" s="81"/>
      <c r="PGF110" s="81"/>
      <c r="PGG110" s="81"/>
      <c r="PGH110" s="81"/>
      <c r="PGI110" s="81"/>
      <c r="PGJ110" s="81"/>
      <c r="PGK110" s="81"/>
      <c r="PGL110" s="81"/>
      <c r="PGM110" s="81"/>
      <c r="PGN110" s="81"/>
      <c r="PGO110" s="81"/>
      <c r="PGP110" s="81"/>
      <c r="PGQ110" s="81"/>
      <c r="PGR110" s="81"/>
      <c r="PGS110" s="81"/>
      <c r="PGT110" s="81"/>
      <c r="PGU110" s="81"/>
      <c r="PGV110" s="81"/>
      <c r="PGW110" s="81"/>
      <c r="PGX110" s="81"/>
      <c r="PGY110" s="81"/>
      <c r="PGZ110" s="81"/>
      <c r="PHA110" s="81"/>
      <c r="PHB110" s="81"/>
      <c r="PHC110" s="81"/>
      <c r="PHD110" s="81"/>
      <c r="PHE110" s="81"/>
      <c r="PHF110" s="81"/>
      <c r="PHG110" s="81"/>
      <c r="PHH110" s="81"/>
      <c r="PHI110" s="81"/>
      <c r="PHJ110" s="81"/>
      <c r="PHK110" s="81"/>
      <c r="PHL110" s="81"/>
      <c r="PHM110" s="81"/>
      <c r="PHN110" s="81"/>
      <c r="PHO110" s="81"/>
      <c r="PHP110" s="81"/>
      <c r="PHQ110" s="81"/>
      <c r="PHR110" s="81"/>
      <c r="PHS110" s="81"/>
      <c r="PHT110" s="81"/>
      <c r="PHU110" s="81"/>
      <c r="PHV110" s="81"/>
      <c r="PHW110" s="81"/>
      <c r="PHX110" s="81"/>
      <c r="PHY110" s="81"/>
      <c r="PHZ110" s="81"/>
      <c r="PIA110" s="81"/>
      <c r="PIB110" s="81"/>
      <c r="PIC110" s="81"/>
      <c r="PID110" s="81"/>
      <c r="PIE110" s="81"/>
      <c r="PIF110" s="81"/>
      <c r="PIG110" s="81"/>
      <c r="PIH110" s="81"/>
      <c r="PII110" s="81"/>
      <c r="PIJ110" s="81"/>
      <c r="PIK110" s="81"/>
      <c r="PIL110" s="81"/>
      <c r="PIM110" s="81"/>
      <c r="PIN110" s="81"/>
      <c r="PIO110" s="81"/>
      <c r="PIP110" s="81"/>
      <c r="PIQ110" s="81"/>
      <c r="PIR110" s="81"/>
      <c r="PIS110" s="81"/>
      <c r="PIT110" s="81"/>
      <c r="PIU110" s="81"/>
      <c r="PIV110" s="81"/>
      <c r="PIW110" s="81"/>
      <c r="PIX110" s="81"/>
      <c r="PIY110" s="81"/>
      <c r="PIZ110" s="81"/>
      <c r="PJA110" s="81"/>
      <c r="PJB110" s="81"/>
      <c r="PJC110" s="81"/>
      <c r="PJD110" s="81"/>
      <c r="PJE110" s="81"/>
      <c r="PJF110" s="81"/>
      <c r="PJG110" s="81"/>
      <c r="PJH110" s="81"/>
      <c r="PJI110" s="81"/>
      <c r="PJJ110" s="81"/>
      <c r="PJK110" s="81"/>
      <c r="PJL110" s="81"/>
      <c r="PJM110" s="81"/>
      <c r="PJN110" s="81"/>
      <c r="PJO110" s="81"/>
      <c r="PJP110" s="81"/>
      <c r="PJQ110" s="81"/>
      <c r="PJR110" s="81"/>
      <c r="PJS110" s="81"/>
      <c r="PJT110" s="81"/>
      <c r="PJU110" s="81"/>
      <c r="PJV110" s="81"/>
      <c r="PJW110" s="81"/>
      <c r="PJX110" s="81"/>
      <c r="PJY110" s="81"/>
      <c r="PJZ110" s="81"/>
      <c r="PKA110" s="81"/>
      <c r="PKB110" s="81"/>
      <c r="PKC110" s="81"/>
      <c r="PKD110" s="81"/>
      <c r="PKE110" s="81"/>
      <c r="PKF110" s="81"/>
      <c r="PKG110" s="81"/>
      <c r="PKH110" s="81"/>
      <c r="PKI110" s="81"/>
      <c r="PKJ110" s="81"/>
      <c r="PKK110" s="81"/>
      <c r="PKL110" s="81"/>
      <c r="PKM110" s="81"/>
      <c r="PKN110" s="81"/>
      <c r="PKO110" s="81"/>
      <c r="PKP110" s="81"/>
      <c r="PKQ110" s="81"/>
      <c r="PKR110" s="81"/>
      <c r="PKS110" s="81"/>
      <c r="PKT110" s="81"/>
      <c r="PKU110" s="81"/>
      <c r="PKV110" s="81"/>
      <c r="PKW110" s="81"/>
      <c r="PKX110" s="81"/>
      <c r="PKY110" s="81"/>
      <c r="PKZ110" s="81"/>
      <c r="PLA110" s="81"/>
      <c r="PLB110" s="81"/>
      <c r="PLC110" s="81"/>
      <c r="PLD110" s="81"/>
      <c r="PLE110" s="81"/>
      <c r="PLF110" s="81"/>
      <c r="PLG110" s="81"/>
      <c r="PLH110" s="81"/>
      <c r="PLI110" s="81"/>
      <c r="PLJ110" s="81"/>
      <c r="PLK110" s="81"/>
      <c r="PLL110" s="81"/>
      <c r="PLM110" s="81"/>
      <c r="PLN110" s="81"/>
      <c r="PLO110" s="81"/>
      <c r="PLP110" s="81"/>
      <c r="PLQ110" s="81"/>
      <c r="PLR110" s="81"/>
      <c r="PLS110" s="81"/>
      <c r="PLT110" s="81"/>
      <c r="PLU110" s="81"/>
      <c r="PLV110" s="81"/>
      <c r="PLW110" s="81"/>
      <c r="PLX110" s="81"/>
      <c r="PLY110" s="81"/>
      <c r="PLZ110" s="81"/>
      <c r="PMA110" s="81"/>
      <c r="PMB110" s="81"/>
      <c r="PMC110" s="81"/>
      <c r="PMD110" s="81"/>
      <c r="PME110" s="81"/>
      <c r="PMF110" s="81"/>
      <c r="PMG110" s="81"/>
      <c r="PMH110" s="81"/>
      <c r="PMI110" s="81"/>
      <c r="PMJ110" s="81"/>
      <c r="PMK110" s="81"/>
      <c r="PML110" s="81"/>
      <c r="PMM110" s="81"/>
      <c r="PMN110" s="81"/>
      <c r="PMO110" s="81"/>
      <c r="PMP110" s="81"/>
      <c r="PMQ110" s="81"/>
      <c r="PMR110" s="81"/>
      <c r="PMS110" s="81"/>
      <c r="PMT110" s="81"/>
      <c r="PMU110" s="81"/>
      <c r="PMV110" s="81"/>
      <c r="PMW110" s="81"/>
      <c r="PMX110" s="81"/>
      <c r="PMY110" s="81"/>
      <c r="PMZ110" s="81"/>
      <c r="PNA110" s="81"/>
      <c r="PNB110" s="81"/>
      <c r="PNC110" s="81"/>
      <c r="PND110" s="81"/>
      <c r="PNE110" s="81"/>
      <c r="PNF110" s="81"/>
      <c r="PNG110" s="81"/>
      <c r="PNH110" s="81"/>
      <c r="PNI110" s="81"/>
      <c r="PNJ110" s="81"/>
      <c r="PNK110" s="81"/>
      <c r="PNL110" s="81"/>
      <c r="PNM110" s="81"/>
      <c r="PNN110" s="81"/>
      <c r="PNO110" s="81"/>
      <c r="PNP110" s="81"/>
      <c r="PNQ110" s="81"/>
      <c r="PNR110" s="81"/>
      <c r="PNS110" s="81"/>
      <c r="PNT110" s="81"/>
      <c r="PNU110" s="81"/>
      <c r="PNV110" s="81"/>
      <c r="PNW110" s="81"/>
      <c r="PNX110" s="81"/>
      <c r="PNY110" s="81"/>
      <c r="PNZ110" s="81"/>
      <c r="POA110" s="81"/>
      <c r="POB110" s="81"/>
      <c r="POC110" s="81"/>
      <c r="POD110" s="81"/>
      <c r="POE110" s="81"/>
      <c r="POF110" s="81"/>
      <c r="POG110" s="81"/>
      <c r="POH110" s="81"/>
      <c r="POI110" s="81"/>
      <c r="POJ110" s="81"/>
      <c r="POK110" s="81"/>
      <c r="POL110" s="81"/>
      <c r="POM110" s="81"/>
      <c r="PON110" s="81"/>
      <c r="POO110" s="81"/>
      <c r="POP110" s="81"/>
      <c r="POQ110" s="81"/>
      <c r="POR110" s="81"/>
      <c r="POS110" s="81"/>
      <c r="POT110" s="81"/>
      <c r="POU110" s="81"/>
      <c r="POV110" s="81"/>
      <c r="POW110" s="81"/>
      <c r="POX110" s="81"/>
      <c r="POY110" s="81"/>
      <c r="POZ110" s="81"/>
      <c r="PPA110" s="81"/>
      <c r="PPB110" s="81"/>
      <c r="PPC110" s="81"/>
      <c r="PPD110" s="81"/>
      <c r="PPE110" s="81"/>
      <c r="PPF110" s="81"/>
      <c r="PPG110" s="81"/>
      <c r="PPH110" s="81"/>
      <c r="PPI110" s="81"/>
      <c r="PPJ110" s="81"/>
      <c r="PPK110" s="81"/>
      <c r="PPL110" s="81"/>
      <c r="PPM110" s="81"/>
      <c r="PPN110" s="81"/>
      <c r="PPO110" s="81"/>
      <c r="PPP110" s="81"/>
      <c r="PPQ110" s="81"/>
      <c r="PPR110" s="81"/>
      <c r="PPS110" s="81"/>
      <c r="PPT110" s="81"/>
      <c r="PPU110" s="81"/>
      <c r="PPV110" s="81"/>
      <c r="PPW110" s="81"/>
      <c r="PPX110" s="81"/>
      <c r="PPY110" s="81"/>
      <c r="PPZ110" s="81"/>
      <c r="PQA110" s="81"/>
      <c r="PQB110" s="81"/>
      <c r="PQC110" s="81"/>
      <c r="PQD110" s="81"/>
      <c r="PQE110" s="81"/>
      <c r="PQF110" s="81"/>
      <c r="PQG110" s="81"/>
      <c r="PQH110" s="81"/>
      <c r="PQI110" s="81"/>
      <c r="PQJ110" s="81"/>
      <c r="PQK110" s="81"/>
      <c r="PQL110" s="81"/>
      <c r="PQM110" s="81"/>
      <c r="PQN110" s="81"/>
      <c r="PQO110" s="81"/>
      <c r="PQP110" s="81"/>
      <c r="PQQ110" s="81"/>
      <c r="PQR110" s="81"/>
      <c r="PQS110" s="81"/>
      <c r="PQT110" s="81"/>
      <c r="PQU110" s="81"/>
      <c r="PQV110" s="81"/>
      <c r="PQW110" s="81"/>
      <c r="PQX110" s="81"/>
      <c r="PQY110" s="81"/>
      <c r="PQZ110" s="81"/>
      <c r="PRA110" s="81"/>
      <c r="PRB110" s="81"/>
      <c r="PRC110" s="81"/>
      <c r="PRD110" s="81"/>
      <c r="PRE110" s="81"/>
      <c r="PRF110" s="81"/>
      <c r="PRG110" s="81"/>
      <c r="PRH110" s="81"/>
      <c r="PRI110" s="81"/>
      <c r="PRJ110" s="81"/>
      <c r="PRK110" s="81"/>
      <c r="PRL110" s="81"/>
      <c r="PRM110" s="81"/>
      <c r="PRN110" s="81"/>
      <c r="PRO110" s="81"/>
      <c r="PRP110" s="81"/>
      <c r="PRQ110" s="81"/>
      <c r="PRR110" s="81"/>
      <c r="PRS110" s="81"/>
      <c r="PRT110" s="81"/>
      <c r="PRU110" s="81"/>
      <c r="PRV110" s="81"/>
      <c r="PRW110" s="81"/>
      <c r="PRX110" s="81"/>
      <c r="PRY110" s="81"/>
      <c r="PRZ110" s="81"/>
      <c r="PSA110" s="81"/>
      <c r="PSB110" s="81"/>
      <c r="PSC110" s="81"/>
      <c r="PSD110" s="81"/>
      <c r="PSE110" s="81"/>
      <c r="PSF110" s="81"/>
      <c r="PSG110" s="81"/>
      <c r="PSH110" s="81"/>
      <c r="PSI110" s="81"/>
      <c r="PSJ110" s="81"/>
      <c r="PSK110" s="81"/>
      <c r="PSL110" s="81"/>
      <c r="PSM110" s="81"/>
      <c r="PSN110" s="81"/>
      <c r="PSO110" s="81"/>
      <c r="PSP110" s="81"/>
      <c r="PSQ110" s="81"/>
      <c r="PSR110" s="81"/>
      <c r="PSS110" s="81"/>
      <c r="PST110" s="81"/>
      <c r="PSU110" s="81"/>
      <c r="PSV110" s="81"/>
      <c r="PSW110" s="81"/>
      <c r="PSX110" s="81"/>
      <c r="PSY110" s="81"/>
      <c r="PSZ110" s="81"/>
      <c r="PTA110" s="81"/>
      <c r="PTB110" s="81"/>
      <c r="PTC110" s="81"/>
      <c r="PTD110" s="81"/>
      <c r="PTE110" s="81"/>
      <c r="PTF110" s="81"/>
      <c r="PTG110" s="81"/>
      <c r="PTH110" s="81"/>
      <c r="PTI110" s="81"/>
      <c r="PTJ110" s="81"/>
      <c r="PTK110" s="81"/>
      <c r="PTL110" s="81"/>
      <c r="PTM110" s="81"/>
      <c r="PTN110" s="81"/>
      <c r="PTO110" s="81"/>
      <c r="PTP110" s="81"/>
      <c r="PTQ110" s="81"/>
      <c r="PTR110" s="81"/>
      <c r="PTS110" s="81"/>
      <c r="PTT110" s="81"/>
      <c r="PTU110" s="81"/>
      <c r="PTV110" s="81"/>
      <c r="PTW110" s="81"/>
      <c r="PTX110" s="81"/>
      <c r="PTY110" s="81"/>
      <c r="PTZ110" s="81"/>
      <c r="PUA110" s="81"/>
      <c r="PUB110" s="81"/>
      <c r="PUC110" s="81"/>
      <c r="PUD110" s="81"/>
      <c r="PUE110" s="81"/>
      <c r="PUF110" s="81"/>
      <c r="PUG110" s="81"/>
      <c r="PUH110" s="81"/>
      <c r="PUI110" s="81"/>
      <c r="PUJ110" s="81"/>
      <c r="PUK110" s="81"/>
      <c r="PUL110" s="81"/>
      <c r="PUM110" s="81"/>
      <c r="PUN110" s="81"/>
      <c r="PUO110" s="81"/>
      <c r="PUP110" s="81"/>
      <c r="PUQ110" s="81"/>
      <c r="PUR110" s="81"/>
      <c r="PUS110" s="81"/>
      <c r="PUT110" s="81"/>
      <c r="PUU110" s="81"/>
      <c r="PUV110" s="81"/>
      <c r="PUW110" s="81"/>
      <c r="PUX110" s="81"/>
      <c r="PUY110" s="81"/>
      <c r="PUZ110" s="81"/>
      <c r="PVA110" s="81"/>
      <c r="PVB110" s="81"/>
      <c r="PVC110" s="81"/>
      <c r="PVD110" s="81"/>
      <c r="PVE110" s="81"/>
      <c r="PVF110" s="81"/>
      <c r="PVG110" s="81"/>
      <c r="PVH110" s="81"/>
      <c r="PVI110" s="81"/>
      <c r="PVJ110" s="81"/>
      <c r="PVK110" s="81"/>
      <c r="PVL110" s="81"/>
      <c r="PVM110" s="81"/>
      <c r="PVN110" s="81"/>
      <c r="PVO110" s="81"/>
      <c r="PVP110" s="81"/>
      <c r="PVQ110" s="81"/>
      <c r="PVR110" s="81"/>
      <c r="PVS110" s="81"/>
      <c r="PVT110" s="81"/>
      <c r="PVU110" s="81"/>
      <c r="PVV110" s="81"/>
      <c r="PVW110" s="81"/>
      <c r="PVX110" s="81"/>
      <c r="PVY110" s="81"/>
      <c r="PVZ110" s="81"/>
      <c r="PWA110" s="81"/>
      <c r="PWB110" s="81"/>
      <c r="PWC110" s="81"/>
      <c r="PWD110" s="81"/>
      <c r="PWE110" s="81"/>
      <c r="PWF110" s="81"/>
      <c r="PWG110" s="81"/>
      <c r="PWH110" s="81"/>
      <c r="PWI110" s="81"/>
      <c r="PWJ110" s="81"/>
      <c r="PWK110" s="81"/>
      <c r="PWL110" s="81"/>
      <c r="PWM110" s="81"/>
      <c r="PWN110" s="81"/>
      <c r="PWO110" s="81"/>
      <c r="PWP110" s="81"/>
      <c r="PWQ110" s="81"/>
      <c r="PWR110" s="81"/>
      <c r="PWS110" s="81"/>
      <c r="PWT110" s="81"/>
      <c r="PWU110" s="81"/>
      <c r="PWV110" s="81"/>
      <c r="PWW110" s="81"/>
      <c r="PWX110" s="81"/>
      <c r="PWY110" s="81"/>
      <c r="PWZ110" s="81"/>
      <c r="PXA110" s="81"/>
      <c r="PXB110" s="81"/>
      <c r="PXC110" s="81"/>
      <c r="PXD110" s="81"/>
      <c r="PXE110" s="81"/>
      <c r="PXF110" s="81"/>
      <c r="PXG110" s="81"/>
      <c r="PXH110" s="81"/>
      <c r="PXI110" s="81"/>
      <c r="PXJ110" s="81"/>
      <c r="PXK110" s="81"/>
      <c r="PXL110" s="81"/>
      <c r="PXM110" s="81"/>
      <c r="PXN110" s="81"/>
      <c r="PXO110" s="81"/>
      <c r="PXP110" s="81"/>
      <c r="PXQ110" s="81"/>
      <c r="PXR110" s="81"/>
      <c r="PXS110" s="81"/>
      <c r="PXT110" s="81"/>
      <c r="PXU110" s="81"/>
      <c r="PXV110" s="81"/>
      <c r="PXW110" s="81"/>
      <c r="PXX110" s="81"/>
      <c r="PXY110" s="81"/>
      <c r="PXZ110" s="81"/>
      <c r="PYA110" s="81"/>
      <c r="PYB110" s="81"/>
      <c r="PYC110" s="81"/>
      <c r="PYD110" s="81"/>
      <c r="PYE110" s="81"/>
      <c r="PYF110" s="81"/>
      <c r="PYG110" s="81"/>
      <c r="PYH110" s="81"/>
      <c r="PYI110" s="81"/>
      <c r="PYJ110" s="81"/>
      <c r="PYK110" s="81"/>
      <c r="PYL110" s="81"/>
      <c r="PYM110" s="81"/>
      <c r="PYN110" s="81"/>
      <c r="PYO110" s="81"/>
      <c r="PYP110" s="81"/>
      <c r="PYQ110" s="81"/>
      <c r="PYR110" s="81"/>
      <c r="PYS110" s="81"/>
      <c r="PYT110" s="81"/>
      <c r="PYU110" s="81"/>
      <c r="PYV110" s="81"/>
      <c r="PYW110" s="81"/>
      <c r="PYX110" s="81"/>
      <c r="PYY110" s="81"/>
      <c r="PYZ110" s="81"/>
      <c r="PZA110" s="81"/>
      <c r="PZB110" s="81"/>
      <c r="PZC110" s="81"/>
      <c r="PZD110" s="81"/>
      <c r="PZE110" s="81"/>
      <c r="PZF110" s="81"/>
      <c r="PZG110" s="81"/>
      <c r="PZH110" s="81"/>
      <c r="PZI110" s="81"/>
      <c r="PZJ110" s="81"/>
      <c r="PZK110" s="81"/>
      <c r="PZL110" s="81"/>
      <c r="PZM110" s="81"/>
      <c r="PZN110" s="81"/>
      <c r="PZO110" s="81"/>
      <c r="PZP110" s="81"/>
      <c r="PZQ110" s="81"/>
      <c r="PZR110" s="81"/>
      <c r="PZS110" s="81"/>
      <c r="PZT110" s="81"/>
      <c r="PZU110" s="81"/>
      <c r="PZV110" s="81"/>
      <c r="PZW110" s="81"/>
      <c r="PZX110" s="81"/>
      <c r="PZY110" s="81"/>
      <c r="PZZ110" s="81"/>
      <c r="QAA110" s="81"/>
      <c r="QAB110" s="81"/>
      <c r="QAC110" s="81"/>
      <c r="QAD110" s="81"/>
      <c r="QAE110" s="81"/>
      <c r="QAF110" s="81"/>
      <c r="QAG110" s="81"/>
      <c r="QAH110" s="81"/>
      <c r="QAI110" s="81"/>
      <c r="QAJ110" s="81"/>
      <c r="QAK110" s="81"/>
      <c r="QAL110" s="81"/>
      <c r="QAM110" s="81"/>
      <c r="QAN110" s="81"/>
      <c r="QAO110" s="81"/>
      <c r="QAP110" s="81"/>
      <c r="QAQ110" s="81"/>
      <c r="QAR110" s="81"/>
      <c r="QAS110" s="81"/>
      <c r="QAT110" s="81"/>
      <c r="QAU110" s="81"/>
      <c r="QAV110" s="81"/>
      <c r="QAW110" s="81"/>
      <c r="QAX110" s="81"/>
      <c r="QAY110" s="81"/>
      <c r="QAZ110" s="81"/>
      <c r="QBA110" s="81"/>
      <c r="QBB110" s="81"/>
      <c r="QBC110" s="81"/>
      <c r="QBD110" s="81"/>
      <c r="QBE110" s="81"/>
      <c r="QBF110" s="81"/>
      <c r="QBG110" s="81"/>
      <c r="QBH110" s="81"/>
      <c r="QBI110" s="81"/>
      <c r="QBJ110" s="81"/>
      <c r="QBK110" s="81"/>
      <c r="QBL110" s="81"/>
      <c r="QBM110" s="81"/>
      <c r="QBN110" s="81"/>
      <c r="QBO110" s="81"/>
      <c r="QBP110" s="81"/>
      <c r="QBQ110" s="81"/>
      <c r="QBR110" s="81"/>
      <c r="QBS110" s="81"/>
      <c r="QBT110" s="81"/>
      <c r="QBU110" s="81"/>
      <c r="QBV110" s="81"/>
      <c r="QBW110" s="81"/>
      <c r="QBX110" s="81"/>
      <c r="QBY110" s="81"/>
      <c r="QBZ110" s="81"/>
      <c r="QCA110" s="81"/>
      <c r="QCB110" s="81"/>
      <c r="QCC110" s="81"/>
      <c r="QCD110" s="81"/>
      <c r="QCE110" s="81"/>
      <c r="QCF110" s="81"/>
      <c r="QCG110" s="81"/>
      <c r="QCH110" s="81"/>
      <c r="QCI110" s="81"/>
      <c r="QCJ110" s="81"/>
      <c r="QCK110" s="81"/>
      <c r="QCL110" s="81"/>
      <c r="QCM110" s="81"/>
      <c r="QCN110" s="81"/>
      <c r="QCO110" s="81"/>
      <c r="QCP110" s="81"/>
      <c r="QCQ110" s="81"/>
      <c r="QCR110" s="81"/>
      <c r="QCS110" s="81"/>
      <c r="QCT110" s="81"/>
      <c r="QCU110" s="81"/>
      <c r="QCV110" s="81"/>
      <c r="QCW110" s="81"/>
      <c r="QCX110" s="81"/>
      <c r="QCY110" s="81"/>
      <c r="QCZ110" s="81"/>
      <c r="QDA110" s="81"/>
      <c r="QDB110" s="81"/>
      <c r="QDC110" s="81"/>
      <c r="QDD110" s="81"/>
      <c r="QDE110" s="81"/>
      <c r="QDF110" s="81"/>
      <c r="QDG110" s="81"/>
      <c r="QDH110" s="81"/>
      <c r="QDI110" s="81"/>
      <c r="QDJ110" s="81"/>
      <c r="QDK110" s="81"/>
      <c r="QDL110" s="81"/>
      <c r="QDM110" s="81"/>
      <c r="QDN110" s="81"/>
      <c r="QDO110" s="81"/>
      <c r="QDP110" s="81"/>
      <c r="QDQ110" s="81"/>
      <c r="QDR110" s="81"/>
      <c r="QDS110" s="81"/>
      <c r="QDT110" s="81"/>
      <c r="QDU110" s="81"/>
      <c r="QDV110" s="81"/>
      <c r="QDW110" s="81"/>
      <c r="QDX110" s="81"/>
      <c r="QDY110" s="81"/>
      <c r="QDZ110" s="81"/>
      <c r="QEA110" s="81"/>
      <c r="QEB110" s="81"/>
      <c r="QEC110" s="81"/>
      <c r="QED110" s="81"/>
      <c r="QEE110" s="81"/>
      <c r="QEF110" s="81"/>
      <c r="QEG110" s="81"/>
      <c r="QEH110" s="81"/>
      <c r="QEI110" s="81"/>
      <c r="QEJ110" s="81"/>
      <c r="QEK110" s="81"/>
      <c r="QEL110" s="81"/>
      <c r="QEM110" s="81"/>
      <c r="QEN110" s="81"/>
      <c r="QEO110" s="81"/>
      <c r="QEP110" s="81"/>
      <c r="QEQ110" s="81"/>
      <c r="QER110" s="81"/>
      <c r="QES110" s="81"/>
      <c r="QET110" s="81"/>
      <c r="QEU110" s="81"/>
      <c r="QEV110" s="81"/>
      <c r="QEW110" s="81"/>
      <c r="QEX110" s="81"/>
      <c r="QEY110" s="81"/>
      <c r="QEZ110" s="81"/>
      <c r="QFA110" s="81"/>
      <c r="QFB110" s="81"/>
      <c r="QFC110" s="81"/>
      <c r="QFD110" s="81"/>
      <c r="QFE110" s="81"/>
      <c r="QFF110" s="81"/>
      <c r="QFG110" s="81"/>
      <c r="QFH110" s="81"/>
      <c r="QFI110" s="81"/>
      <c r="QFJ110" s="81"/>
      <c r="QFK110" s="81"/>
      <c r="QFL110" s="81"/>
      <c r="QFM110" s="81"/>
      <c r="QFN110" s="81"/>
      <c r="QFO110" s="81"/>
      <c r="QFP110" s="81"/>
      <c r="QFQ110" s="81"/>
      <c r="QFR110" s="81"/>
      <c r="QFS110" s="81"/>
      <c r="QFT110" s="81"/>
      <c r="QFU110" s="81"/>
      <c r="QFV110" s="81"/>
      <c r="QFW110" s="81"/>
      <c r="QFX110" s="81"/>
      <c r="QFY110" s="81"/>
      <c r="QFZ110" s="81"/>
      <c r="QGA110" s="81"/>
      <c r="QGB110" s="81"/>
      <c r="QGC110" s="81"/>
      <c r="QGD110" s="81"/>
      <c r="QGE110" s="81"/>
      <c r="QGF110" s="81"/>
      <c r="QGG110" s="81"/>
      <c r="QGH110" s="81"/>
      <c r="QGI110" s="81"/>
      <c r="QGJ110" s="81"/>
      <c r="QGK110" s="81"/>
      <c r="QGL110" s="81"/>
      <c r="QGM110" s="81"/>
      <c r="QGN110" s="81"/>
      <c r="QGO110" s="81"/>
      <c r="QGP110" s="81"/>
      <c r="QGQ110" s="81"/>
      <c r="QGR110" s="81"/>
      <c r="QGS110" s="81"/>
      <c r="QGT110" s="81"/>
      <c r="QGU110" s="81"/>
      <c r="QGV110" s="81"/>
      <c r="QGW110" s="81"/>
      <c r="QGX110" s="81"/>
      <c r="QGY110" s="81"/>
      <c r="QGZ110" s="81"/>
      <c r="QHA110" s="81"/>
      <c r="QHB110" s="81"/>
      <c r="QHC110" s="81"/>
      <c r="QHD110" s="81"/>
      <c r="QHE110" s="81"/>
      <c r="QHF110" s="81"/>
      <c r="QHG110" s="81"/>
      <c r="QHH110" s="81"/>
      <c r="QHI110" s="81"/>
      <c r="QHJ110" s="81"/>
      <c r="QHK110" s="81"/>
      <c r="QHL110" s="81"/>
      <c r="QHM110" s="81"/>
      <c r="QHN110" s="81"/>
      <c r="QHO110" s="81"/>
      <c r="QHP110" s="81"/>
      <c r="QHQ110" s="81"/>
      <c r="QHR110" s="81"/>
      <c r="QHS110" s="81"/>
      <c r="QHT110" s="81"/>
      <c r="QHU110" s="81"/>
      <c r="QHV110" s="81"/>
      <c r="QHW110" s="81"/>
      <c r="QHX110" s="81"/>
      <c r="QHY110" s="81"/>
      <c r="QHZ110" s="81"/>
      <c r="QIA110" s="81"/>
      <c r="QIB110" s="81"/>
      <c r="QIC110" s="81"/>
      <c r="QID110" s="81"/>
      <c r="QIE110" s="81"/>
      <c r="QIF110" s="81"/>
      <c r="QIG110" s="81"/>
      <c r="QIH110" s="81"/>
      <c r="QII110" s="81"/>
      <c r="QIJ110" s="81"/>
      <c r="QIK110" s="81"/>
      <c r="QIL110" s="81"/>
      <c r="QIM110" s="81"/>
      <c r="QIN110" s="81"/>
      <c r="QIO110" s="81"/>
      <c r="QIP110" s="81"/>
      <c r="QIQ110" s="81"/>
      <c r="QIR110" s="81"/>
      <c r="QIS110" s="81"/>
      <c r="QIT110" s="81"/>
      <c r="QIU110" s="81"/>
      <c r="QIV110" s="81"/>
      <c r="QIW110" s="81"/>
      <c r="QIX110" s="81"/>
      <c r="QIY110" s="81"/>
      <c r="QIZ110" s="81"/>
      <c r="QJA110" s="81"/>
      <c r="QJB110" s="81"/>
      <c r="QJC110" s="81"/>
      <c r="QJD110" s="81"/>
      <c r="QJE110" s="81"/>
      <c r="QJF110" s="81"/>
      <c r="QJG110" s="81"/>
      <c r="QJH110" s="81"/>
      <c r="QJI110" s="81"/>
      <c r="QJJ110" s="81"/>
      <c r="QJK110" s="81"/>
      <c r="QJL110" s="81"/>
      <c r="QJM110" s="81"/>
      <c r="QJN110" s="81"/>
      <c r="QJO110" s="81"/>
      <c r="QJP110" s="81"/>
      <c r="QJQ110" s="81"/>
      <c r="QJR110" s="81"/>
      <c r="QJS110" s="81"/>
      <c r="QJT110" s="81"/>
      <c r="QJU110" s="81"/>
      <c r="QJV110" s="81"/>
      <c r="QJW110" s="81"/>
      <c r="QJX110" s="81"/>
      <c r="QJY110" s="81"/>
      <c r="QJZ110" s="81"/>
      <c r="QKA110" s="81"/>
      <c r="QKB110" s="81"/>
      <c r="QKC110" s="81"/>
      <c r="QKD110" s="81"/>
      <c r="QKE110" s="81"/>
      <c r="QKF110" s="81"/>
      <c r="QKG110" s="81"/>
      <c r="QKH110" s="81"/>
      <c r="QKI110" s="81"/>
      <c r="QKJ110" s="81"/>
      <c r="QKK110" s="81"/>
      <c r="QKL110" s="81"/>
      <c r="QKM110" s="81"/>
      <c r="QKN110" s="81"/>
      <c r="QKO110" s="81"/>
      <c r="QKP110" s="81"/>
      <c r="QKQ110" s="81"/>
      <c r="QKR110" s="81"/>
      <c r="QKS110" s="81"/>
      <c r="QKT110" s="81"/>
      <c r="QKU110" s="81"/>
      <c r="QKV110" s="81"/>
      <c r="QKW110" s="81"/>
      <c r="QKX110" s="81"/>
      <c r="QKY110" s="81"/>
      <c r="QKZ110" s="81"/>
      <c r="QLA110" s="81"/>
      <c r="QLB110" s="81"/>
      <c r="QLC110" s="81"/>
      <c r="QLD110" s="81"/>
      <c r="QLE110" s="81"/>
      <c r="QLF110" s="81"/>
      <c r="QLG110" s="81"/>
      <c r="QLH110" s="81"/>
      <c r="QLI110" s="81"/>
      <c r="QLJ110" s="81"/>
      <c r="QLK110" s="81"/>
      <c r="QLL110" s="81"/>
      <c r="QLM110" s="81"/>
      <c r="QLN110" s="81"/>
      <c r="QLO110" s="81"/>
      <c r="QLP110" s="81"/>
      <c r="QLQ110" s="81"/>
      <c r="QLR110" s="81"/>
      <c r="QLS110" s="81"/>
      <c r="QLT110" s="81"/>
      <c r="QLU110" s="81"/>
      <c r="QLV110" s="81"/>
      <c r="QLW110" s="81"/>
      <c r="QLX110" s="81"/>
      <c r="QLY110" s="81"/>
      <c r="QLZ110" s="81"/>
      <c r="QMA110" s="81"/>
      <c r="QMB110" s="81"/>
      <c r="QMC110" s="81"/>
      <c r="QMD110" s="81"/>
      <c r="QME110" s="81"/>
      <c r="QMF110" s="81"/>
      <c r="QMG110" s="81"/>
      <c r="QMH110" s="81"/>
      <c r="QMI110" s="81"/>
      <c r="QMJ110" s="81"/>
      <c r="QMK110" s="81"/>
      <c r="QML110" s="81"/>
      <c r="QMM110" s="81"/>
      <c r="QMN110" s="81"/>
      <c r="QMO110" s="81"/>
      <c r="QMP110" s="81"/>
      <c r="QMQ110" s="81"/>
      <c r="QMR110" s="81"/>
      <c r="QMS110" s="81"/>
      <c r="QMT110" s="81"/>
      <c r="QMU110" s="81"/>
      <c r="QMV110" s="81"/>
      <c r="QMW110" s="81"/>
      <c r="QMX110" s="81"/>
      <c r="QMY110" s="81"/>
      <c r="QMZ110" s="81"/>
      <c r="QNA110" s="81"/>
      <c r="QNB110" s="81"/>
      <c r="QNC110" s="81"/>
      <c r="QND110" s="81"/>
      <c r="QNE110" s="81"/>
      <c r="QNF110" s="81"/>
      <c r="QNG110" s="81"/>
      <c r="QNH110" s="81"/>
      <c r="QNI110" s="81"/>
      <c r="QNJ110" s="81"/>
      <c r="QNK110" s="81"/>
      <c r="QNL110" s="81"/>
      <c r="QNM110" s="81"/>
      <c r="QNN110" s="81"/>
      <c r="QNO110" s="81"/>
      <c r="QNP110" s="81"/>
      <c r="QNQ110" s="81"/>
      <c r="QNR110" s="81"/>
      <c r="QNS110" s="81"/>
      <c r="QNT110" s="81"/>
      <c r="QNU110" s="81"/>
      <c r="QNV110" s="81"/>
      <c r="QNW110" s="81"/>
      <c r="QNX110" s="81"/>
      <c r="QNY110" s="81"/>
      <c r="QNZ110" s="81"/>
      <c r="QOA110" s="81"/>
      <c r="QOB110" s="81"/>
      <c r="QOC110" s="81"/>
      <c r="QOD110" s="81"/>
      <c r="QOE110" s="81"/>
      <c r="QOF110" s="81"/>
      <c r="QOG110" s="81"/>
      <c r="QOH110" s="81"/>
      <c r="QOI110" s="81"/>
      <c r="QOJ110" s="81"/>
      <c r="QOK110" s="81"/>
      <c r="QOL110" s="81"/>
      <c r="QOM110" s="81"/>
      <c r="QON110" s="81"/>
      <c r="QOO110" s="81"/>
      <c r="QOP110" s="81"/>
      <c r="QOQ110" s="81"/>
      <c r="QOR110" s="81"/>
      <c r="QOS110" s="81"/>
      <c r="QOT110" s="81"/>
      <c r="QOU110" s="81"/>
      <c r="QOV110" s="81"/>
      <c r="QOW110" s="81"/>
      <c r="QOX110" s="81"/>
      <c r="QOY110" s="81"/>
      <c r="QOZ110" s="81"/>
      <c r="QPA110" s="81"/>
      <c r="QPB110" s="81"/>
      <c r="QPC110" s="81"/>
      <c r="QPD110" s="81"/>
      <c r="QPE110" s="81"/>
      <c r="QPF110" s="81"/>
      <c r="QPG110" s="81"/>
      <c r="QPH110" s="81"/>
      <c r="QPI110" s="81"/>
      <c r="QPJ110" s="81"/>
      <c r="QPK110" s="81"/>
      <c r="QPL110" s="81"/>
      <c r="QPM110" s="81"/>
      <c r="QPN110" s="81"/>
      <c r="QPO110" s="81"/>
      <c r="QPP110" s="81"/>
      <c r="QPQ110" s="81"/>
      <c r="QPR110" s="81"/>
      <c r="QPS110" s="81"/>
      <c r="QPT110" s="81"/>
      <c r="QPU110" s="81"/>
      <c r="QPV110" s="81"/>
      <c r="QPW110" s="81"/>
      <c r="QPX110" s="81"/>
      <c r="QPY110" s="81"/>
      <c r="QPZ110" s="81"/>
      <c r="QQA110" s="81"/>
      <c r="QQB110" s="81"/>
      <c r="QQC110" s="81"/>
      <c r="QQD110" s="81"/>
      <c r="QQE110" s="81"/>
      <c r="QQF110" s="81"/>
      <c r="QQG110" s="81"/>
      <c r="QQH110" s="81"/>
      <c r="QQI110" s="81"/>
      <c r="QQJ110" s="81"/>
      <c r="QQK110" s="81"/>
      <c r="QQL110" s="81"/>
      <c r="QQM110" s="81"/>
      <c r="QQN110" s="81"/>
      <c r="QQO110" s="81"/>
      <c r="QQP110" s="81"/>
      <c r="QQQ110" s="81"/>
      <c r="QQR110" s="81"/>
      <c r="QQS110" s="81"/>
      <c r="QQT110" s="81"/>
      <c r="QQU110" s="81"/>
      <c r="QQV110" s="81"/>
      <c r="QQW110" s="81"/>
      <c r="QQX110" s="81"/>
      <c r="QQY110" s="81"/>
      <c r="QQZ110" s="81"/>
      <c r="QRA110" s="81"/>
      <c r="QRB110" s="81"/>
      <c r="QRC110" s="81"/>
      <c r="QRD110" s="81"/>
      <c r="QRE110" s="81"/>
      <c r="QRF110" s="81"/>
      <c r="QRG110" s="81"/>
      <c r="QRH110" s="81"/>
      <c r="QRI110" s="81"/>
      <c r="QRJ110" s="81"/>
      <c r="QRK110" s="81"/>
      <c r="QRL110" s="81"/>
      <c r="QRM110" s="81"/>
      <c r="QRN110" s="81"/>
      <c r="QRO110" s="81"/>
      <c r="QRP110" s="81"/>
      <c r="QRQ110" s="81"/>
      <c r="QRR110" s="81"/>
      <c r="QRS110" s="81"/>
      <c r="QRT110" s="81"/>
      <c r="QRU110" s="81"/>
      <c r="QRV110" s="81"/>
      <c r="QRW110" s="81"/>
      <c r="QRX110" s="81"/>
      <c r="QRY110" s="81"/>
      <c r="QRZ110" s="81"/>
      <c r="QSA110" s="81"/>
      <c r="QSB110" s="81"/>
      <c r="QSC110" s="81"/>
      <c r="QSD110" s="81"/>
      <c r="QSE110" s="81"/>
      <c r="QSF110" s="81"/>
      <c r="QSG110" s="81"/>
      <c r="QSH110" s="81"/>
      <c r="QSI110" s="81"/>
      <c r="QSJ110" s="81"/>
      <c r="QSK110" s="81"/>
      <c r="QSL110" s="81"/>
      <c r="QSM110" s="81"/>
      <c r="QSN110" s="81"/>
      <c r="QSO110" s="81"/>
      <c r="QSP110" s="81"/>
      <c r="QSQ110" s="81"/>
      <c r="QSR110" s="81"/>
      <c r="QSS110" s="81"/>
      <c r="QST110" s="81"/>
      <c r="QSU110" s="81"/>
      <c r="QSV110" s="81"/>
      <c r="QSW110" s="81"/>
      <c r="QSX110" s="81"/>
      <c r="QSY110" s="81"/>
      <c r="QSZ110" s="81"/>
      <c r="QTA110" s="81"/>
      <c r="QTB110" s="81"/>
      <c r="QTC110" s="81"/>
      <c r="QTD110" s="81"/>
      <c r="QTE110" s="81"/>
      <c r="QTF110" s="81"/>
      <c r="QTG110" s="81"/>
      <c r="QTH110" s="81"/>
      <c r="QTI110" s="81"/>
      <c r="QTJ110" s="81"/>
      <c r="QTK110" s="81"/>
      <c r="QTL110" s="81"/>
      <c r="QTM110" s="81"/>
      <c r="QTN110" s="81"/>
      <c r="QTO110" s="81"/>
      <c r="QTP110" s="81"/>
      <c r="QTQ110" s="81"/>
      <c r="QTR110" s="81"/>
      <c r="QTS110" s="81"/>
      <c r="QTT110" s="81"/>
      <c r="QTU110" s="81"/>
      <c r="QTV110" s="81"/>
      <c r="QTW110" s="81"/>
      <c r="QTX110" s="81"/>
      <c r="QTY110" s="81"/>
      <c r="QTZ110" s="81"/>
      <c r="QUA110" s="81"/>
      <c r="QUB110" s="81"/>
      <c r="QUC110" s="81"/>
      <c r="QUD110" s="81"/>
      <c r="QUE110" s="81"/>
      <c r="QUF110" s="81"/>
      <c r="QUG110" s="81"/>
      <c r="QUH110" s="81"/>
      <c r="QUI110" s="81"/>
      <c r="QUJ110" s="81"/>
      <c r="QUK110" s="81"/>
      <c r="QUL110" s="81"/>
      <c r="QUM110" s="81"/>
      <c r="QUN110" s="81"/>
      <c r="QUO110" s="81"/>
      <c r="QUP110" s="81"/>
      <c r="QUQ110" s="81"/>
      <c r="QUR110" s="81"/>
      <c r="QUS110" s="81"/>
      <c r="QUT110" s="81"/>
      <c r="QUU110" s="81"/>
      <c r="QUV110" s="81"/>
      <c r="QUW110" s="81"/>
      <c r="QUX110" s="81"/>
      <c r="QUY110" s="81"/>
      <c r="QUZ110" s="81"/>
      <c r="QVA110" s="81"/>
      <c r="QVB110" s="81"/>
      <c r="QVC110" s="81"/>
      <c r="QVD110" s="81"/>
      <c r="QVE110" s="81"/>
      <c r="QVF110" s="81"/>
      <c r="QVG110" s="81"/>
      <c r="QVH110" s="81"/>
      <c r="QVI110" s="81"/>
      <c r="QVJ110" s="81"/>
      <c r="QVK110" s="81"/>
      <c r="QVL110" s="81"/>
      <c r="QVM110" s="81"/>
      <c r="QVN110" s="81"/>
      <c r="QVO110" s="81"/>
      <c r="QVP110" s="81"/>
      <c r="QVQ110" s="81"/>
      <c r="QVR110" s="81"/>
      <c r="QVS110" s="81"/>
      <c r="QVT110" s="81"/>
      <c r="QVU110" s="81"/>
      <c r="QVV110" s="81"/>
      <c r="QVW110" s="81"/>
      <c r="QVX110" s="81"/>
      <c r="QVY110" s="81"/>
      <c r="QVZ110" s="81"/>
      <c r="QWA110" s="81"/>
      <c r="QWB110" s="81"/>
      <c r="QWC110" s="81"/>
      <c r="QWD110" s="81"/>
      <c r="QWE110" s="81"/>
      <c r="QWF110" s="81"/>
      <c r="QWG110" s="81"/>
      <c r="QWH110" s="81"/>
      <c r="QWI110" s="81"/>
      <c r="QWJ110" s="81"/>
      <c r="QWK110" s="81"/>
      <c r="QWL110" s="81"/>
      <c r="QWM110" s="81"/>
      <c r="QWN110" s="81"/>
      <c r="QWO110" s="81"/>
      <c r="QWP110" s="81"/>
      <c r="QWQ110" s="81"/>
      <c r="QWR110" s="81"/>
      <c r="QWS110" s="81"/>
      <c r="QWT110" s="81"/>
      <c r="QWU110" s="81"/>
      <c r="QWV110" s="81"/>
      <c r="QWW110" s="81"/>
      <c r="QWX110" s="81"/>
      <c r="QWY110" s="81"/>
      <c r="QWZ110" s="81"/>
      <c r="QXA110" s="81"/>
      <c r="QXB110" s="81"/>
      <c r="QXC110" s="81"/>
      <c r="QXD110" s="81"/>
      <c r="QXE110" s="81"/>
      <c r="QXF110" s="81"/>
      <c r="QXG110" s="81"/>
      <c r="QXH110" s="81"/>
      <c r="QXI110" s="81"/>
      <c r="QXJ110" s="81"/>
      <c r="QXK110" s="81"/>
      <c r="QXL110" s="81"/>
      <c r="QXM110" s="81"/>
      <c r="QXN110" s="81"/>
      <c r="QXO110" s="81"/>
      <c r="QXP110" s="81"/>
      <c r="QXQ110" s="81"/>
      <c r="QXR110" s="81"/>
      <c r="QXS110" s="81"/>
      <c r="QXT110" s="81"/>
      <c r="QXU110" s="81"/>
      <c r="QXV110" s="81"/>
      <c r="QXW110" s="81"/>
      <c r="QXX110" s="81"/>
      <c r="QXY110" s="81"/>
      <c r="QXZ110" s="81"/>
      <c r="QYA110" s="81"/>
      <c r="QYB110" s="81"/>
      <c r="QYC110" s="81"/>
      <c r="QYD110" s="81"/>
      <c r="QYE110" s="81"/>
      <c r="QYF110" s="81"/>
      <c r="QYG110" s="81"/>
      <c r="QYH110" s="81"/>
      <c r="QYI110" s="81"/>
      <c r="QYJ110" s="81"/>
      <c r="QYK110" s="81"/>
      <c r="QYL110" s="81"/>
      <c r="QYM110" s="81"/>
      <c r="QYN110" s="81"/>
      <c r="QYO110" s="81"/>
      <c r="QYP110" s="81"/>
      <c r="QYQ110" s="81"/>
      <c r="QYR110" s="81"/>
      <c r="QYS110" s="81"/>
      <c r="QYT110" s="81"/>
      <c r="QYU110" s="81"/>
      <c r="QYV110" s="81"/>
      <c r="QYW110" s="81"/>
      <c r="QYX110" s="81"/>
      <c r="QYY110" s="81"/>
      <c r="QYZ110" s="81"/>
      <c r="QZA110" s="81"/>
      <c r="QZB110" s="81"/>
      <c r="QZC110" s="81"/>
      <c r="QZD110" s="81"/>
      <c r="QZE110" s="81"/>
      <c r="QZF110" s="81"/>
      <c r="QZG110" s="81"/>
      <c r="QZH110" s="81"/>
      <c r="QZI110" s="81"/>
      <c r="QZJ110" s="81"/>
      <c r="QZK110" s="81"/>
      <c r="QZL110" s="81"/>
      <c r="QZM110" s="81"/>
      <c r="QZN110" s="81"/>
      <c r="QZO110" s="81"/>
      <c r="QZP110" s="81"/>
      <c r="QZQ110" s="81"/>
      <c r="QZR110" s="81"/>
      <c r="QZS110" s="81"/>
      <c r="QZT110" s="81"/>
      <c r="QZU110" s="81"/>
      <c r="QZV110" s="81"/>
      <c r="QZW110" s="81"/>
      <c r="QZX110" s="81"/>
      <c r="QZY110" s="81"/>
      <c r="QZZ110" s="81"/>
      <c r="RAA110" s="81"/>
      <c r="RAB110" s="81"/>
      <c r="RAC110" s="81"/>
      <c r="RAD110" s="81"/>
      <c r="RAE110" s="81"/>
      <c r="RAF110" s="81"/>
      <c r="RAG110" s="81"/>
      <c r="RAH110" s="81"/>
      <c r="RAI110" s="81"/>
      <c r="RAJ110" s="81"/>
      <c r="RAK110" s="81"/>
      <c r="RAL110" s="81"/>
      <c r="RAM110" s="81"/>
      <c r="RAN110" s="81"/>
      <c r="RAO110" s="81"/>
      <c r="RAP110" s="81"/>
      <c r="RAQ110" s="81"/>
      <c r="RAR110" s="81"/>
      <c r="RAS110" s="81"/>
      <c r="RAT110" s="81"/>
      <c r="RAU110" s="81"/>
      <c r="RAV110" s="81"/>
      <c r="RAW110" s="81"/>
      <c r="RAX110" s="81"/>
      <c r="RAY110" s="81"/>
      <c r="RAZ110" s="81"/>
      <c r="RBA110" s="81"/>
      <c r="RBB110" s="81"/>
      <c r="RBC110" s="81"/>
      <c r="RBD110" s="81"/>
      <c r="RBE110" s="81"/>
      <c r="RBF110" s="81"/>
      <c r="RBG110" s="81"/>
      <c r="RBH110" s="81"/>
      <c r="RBI110" s="81"/>
      <c r="RBJ110" s="81"/>
      <c r="RBK110" s="81"/>
      <c r="RBL110" s="81"/>
      <c r="RBM110" s="81"/>
      <c r="RBN110" s="81"/>
      <c r="RBO110" s="81"/>
      <c r="RBP110" s="81"/>
      <c r="RBQ110" s="81"/>
      <c r="RBR110" s="81"/>
      <c r="RBS110" s="81"/>
      <c r="RBT110" s="81"/>
      <c r="RBU110" s="81"/>
      <c r="RBV110" s="81"/>
      <c r="RBW110" s="81"/>
      <c r="RBX110" s="81"/>
      <c r="RBY110" s="81"/>
      <c r="RBZ110" s="81"/>
      <c r="RCA110" s="81"/>
      <c r="RCB110" s="81"/>
      <c r="RCC110" s="81"/>
      <c r="RCD110" s="81"/>
      <c r="RCE110" s="81"/>
      <c r="RCF110" s="81"/>
      <c r="RCG110" s="81"/>
      <c r="RCH110" s="81"/>
      <c r="RCI110" s="81"/>
      <c r="RCJ110" s="81"/>
      <c r="RCK110" s="81"/>
      <c r="RCL110" s="81"/>
      <c r="RCM110" s="81"/>
      <c r="RCN110" s="81"/>
      <c r="RCO110" s="81"/>
      <c r="RCP110" s="81"/>
      <c r="RCQ110" s="81"/>
      <c r="RCR110" s="81"/>
      <c r="RCS110" s="81"/>
      <c r="RCT110" s="81"/>
      <c r="RCU110" s="81"/>
      <c r="RCV110" s="81"/>
      <c r="RCW110" s="81"/>
      <c r="RCX110" s="81"/>
      <c r="RCY110" s="81"/>
      <c r="RCZ110" s="81"/>
      <c r="RDA110" s="81"/>
      <c r="RDB110" s="81"/>
      <c r="RDC110" s="81"/>
      <c r="RDD110" s="81"/>
      <c r="RDE110" s="81"/>
      <c r="RDF110" s="81"/>
      <c r="RDG110" s="81"/>
      <c r="RDH110" s="81"/>
      <c r="RDI110" s="81"/>
      <c r="RDJ110" s="81"/>
      <c r="RDK110" s="81"/>
      <c r="RDL110" s="81"/>
      <c r="RDM110" s="81"/>
      <c r="RDN110" s="81"/>
      <c r="RDO110" s="81"/>
      <c r="RDP110" s="81"/>
      <c r="RDQ110" s="81"/>
      <c r="RDR110" s="81"/>
      <c r="RDS110" s="81"/>
      <c r="RDT110" s="81"/>
      <c r="RDU110" s="81"/>
      <c r="RDV110" s="81"/>
      <c r="RDW110" s="81"/>
      <c r="RDX110" s="81"/>
      <c r="RDY110" s="81"/>
      <c r="RDZ110" s="81"/>
      <c r="REA110" s="81"/>
      <c r="REB110" s="81"/>
      <c r="REC110" s="81"/>
      <c r="RED110" s="81"/>
      <c r="REE110" s="81"/>
      <c r="REF110" s="81"/>
      <c r="REG110" s="81"/>
      <c r="REH110" s="81"/>
      <c r="REI110" s="81"/>
      <c r="REJ110" s="81"/>
      <c r="REK110" s="81"/>
      <c r="REL110" s="81"/>
      <c r="REM110" s="81"/>
      <c r="REN110" s="81"/>
      <c r="REO110" s="81"/>
      <c r="REP110" s="81"/>
      <c r="REQ110" s="81"/>
      <c r="RER110" s="81"/>
      <c r="RES110" s="81"/>
      <c r="RET110" s="81"/>
      <c r="REU110" s="81"/>
      <c r="REV110" s="81"/>
      <c r="REW110" s="81"/>
      <c r="REX110" s="81"/>
      <c r="REY110" s="81"/>
      <c r="REZ110" s="81"/>
      <c r="RFA110" s="81"/>
      <c r="RFB110" s="81"/>
      <c r="RFC110" s="81"/>
      <c r="RFD110" s="81"/>
      <c r="RFE110" s="81"/>
      <c r="RFF110" s="81"/>
      <c r="RFG110" s="81"/>
      <c r="RFH110" s="81"/>
      <c r="RFI110" s="81"/>
      <c r="RFJ110" s="81"/>
      <c r="RFK110" s="81"/>
      <c r="RFL110" s="81"/>
      <c r="RFM110" s="81"/>
      <c r="RFN110" s="81"/>
      <c r="RFO110" s="81"/>
      <c r="RFP110" s="81"/>
      <c r="RFQ110" s="81"/>
      <c r="RFR110" s="81"/>
      <c r="RFS110" s="81"/>
      <c r="RFT110" s="81"/>
      <c r="RFU110" s="81"/>
      <c r="RFV110" s="81"/>
      <c r="RFW110" s="81"/>
      <c r="RFX110" s="81"/>
      <c r="RFY110" s="81"/>
      <c r="RFZ110" s="81"/>
      <c r="RGA110" s="81"/>
      <c r="RGB110" s="81"/>
      <c r="RGC110" s="81"/>
      <c r="RGD110" s="81"/>
      <c r="RGE110" s="81"/>
      <c r="RGF110" s="81"/>
      <c r="RGG110" s="81"/>
      <c r="RGH110" s="81"/>
      <c r="RGI110" s="81"/>
      <c r="RGJ110" s="81"/>
      <c r="RGK110" s="81"/>
      <c r="RGL110" s="81"/>
      <c r="RGM110" s="81"/>
      <c r="RGN110" s="81"/>
      <c r="RGO110" s="81"/>
      <c r="RGP110" s="81"/>
      <c r="RGQ110" s="81"/>
      <c r="RGR110" s="81"/>
      <c r="RGS110" s="81"/>
      <c r="RGT110" s="81"/>
      <c r="RGU110" s="81"/>
      <c r="RGV110" s="81"/>
      <c r="RGW110" s="81"/>
      <c r="RGX110" s="81"/>
      <c r="RGY110" s="81"/>
      <c r="RGZ110" s="81"/>
      <c r="RHA110" s="81"/>
      <c r="RHB110" s="81"/>
      <c r="RHC110" s="81"/>
      <c r="RHD110" s="81"/>
      <c r="RHE110" s="81"/>
      <c r="RHF110" s="81"/>
      <c r="RHG110" s="81"/>
      <c r="RHH110" s="81"/>
      <c r="RHI110" s="81"/>
      <c r="RHJ110" s="81"/>
      <c r="RHK110" s="81"/>
      <c r="RHL110" s="81"/>
      <c r="RHM110" s="81"/>
      <c r="RHN110" s="81"/>
      <c r="RHO110" s="81"/>
      <c r="RHP110" s="81"/>
      <c r="RHQ110" s="81"/>
      <c r="RHR110" s="81"/>
      <c r="RHS110" s="81"/>
      <c r="RHT110" s="81"/>
      <c r="RHU110" s="81"/>
      <c r="RHV110" s="81"/>
      <c r="RHW110" s="81"/>
      <c r="RHX110" s="81"/>
      <c r="RHY110" s="81"/>
      <c r="RHZ110" s="81"/>
      <c r="RIA110" s="81"/>
      <c r="RIB110" s="81"/>
      <c r="RIC110" s="81"/>
      <c r="RID110" s="81"/>
      <c r="RIE110" s="81"/>
      <c r="RIF110" s="81"/>
      <c r="RIG110" s="81"/>
      <c r="RIH110" s="81"/>
      <c r="RII110" s="81"/>
      <c r="RIJ110" s="81"/>
      <c r="RIK110" s="81"/>
      <c r="RIL110" s="81"/>
      <c r="RIM110" s="81"/>
      <c r="RIN110" s="81"/>
      <c r="RIO110" s="81"/>
      <c r="RIP110" s="81"/>
      <c r="RIQ110" s="81"/>
      <c r="RIR110" s="81"/>
      <c r="RIS110" s="81"/>
      <c r="RIT110" s="81"/>
      <c r="RIU110" s="81"/>
      <c r="RIV110" s="81"/>
      <c r="RIW110" s="81"/>
      <c r="RIX110" s="81"/>
      <c r="RIY110" s="81"/>
      <c r="RIZ110" s="81"/>
      <c r="RJA110" s="81"/>
      <c r="RJB110" s="81"/>
      <c r="RJC110" s="81"/>
      <c r="RJD110" s="81"/>
      <c r="RJE110" s="81"/>
      <c r="RJF110" s="81"/>
      <c r="RJG110" s="81"/>
      <c r="RJH110" s="81"/>
      <c r="RJI110" s="81"/>
      <c r="RJJ110" s="81"/>
      <c r="RJK110" s="81"/>
      <c r="RJL110" s="81"/>
      <c r="RJM110" s="81"/>
      <c r="RJN110" s="81"/>
      <c r="RJO110" s="81"/>
      <c r="RJP110" s="81"/>
      <c r="RJQ110" s="81"/>
      <c r="RJR110" s="81"/>
      <c r="RJS110" s="81"/>
      <c r="RJT110" s="81"/>
      <c r="RJU110" s="81"/>
      <c r="RJV110" s="81"/>
      <c r="RJW110" s="81"/>
      <c r="RJX110" s="81"/>
      <c r="RJY110" s="81"/>
      <c r="RJZ110" s="81"/>
      <c r="RKA110" s="81"/>
      <c r="RKB110" s="81"/>
      <c r="RKC110" s="81"/>
      <c r="RKD110" s="81"/>
      <c r="RKE110" s="81"/>
      <c r="RKF110" s="81"/>
      <c r="RKG110" s="81"/>
      <c r="RKH110" s="81"/>
      <c r="RKI110" s="81"/>
      <c r="RKJ110" s="81"/>
      <c r="RKK110" s="81"/>
      <c r="RKL110" s="81"/>
      <c r="RKM110" s="81"/>
      <c r="RKN110" s="81"/>
      <c r="RKO110" s="81"/>
      <c r="RKP110" s="81"/>
      <c r="RKQ110" s="81"/>
      <c r="RKR110" s="81"/>
      <c r="RKS110" s="81"/>
      <c r="RKT110" s="81"/>
      <c r="RKU110" s="81"/>
      <c r="RKV110" s="81"/>
      <c r="RKW110" s="81"/>
      <c r="RKX110" s="81"/>
      <c r="RKY110" s="81"/>
      <c r="RKZ110" s="81"/>
      <c r="RLA110" s="81"/>
      <c r="RLB110" s="81"/>
      <c r="RLC110" s="81"/>
      <c r="RLD110" s="81"/>
      <c r="RLE110" s="81"/>
      <c r="RLF110" s="81"/>
      <c r="RLG110" s="81"/>
      <c r="RLH110" s="81"/>
      <c r="RLI110" s="81"/>
      <c r="RLJ110" s="81"/>
      <c r="RLK110" s="81"/>
      <c r="RLL110" s="81"/>
      <c r="RLM110" s="81"/>
      <c r="RLN110" s="81"/>
      <c r="RLO110" s="81"/>
      <c r="RLP110" s="81"/>
      <c r="RLQ110" s="81"/>
      <c r="RLR110" s="81"/>
      <c r="RLS110" s="81"/>
      <c r="RLT110" s="81"/>
      <c r="RLU110" s="81"/>
      <c r="RLV110" s="81"/>
      <c r="RLW110" s="81"/>
      <c r="RLX110" s="81"/>
      <c r="RLY110" s="81"/>
      <c r="RLZ110" s="81"/>
      <c r="RMA110" s="81"/>
      <c r="RMB110" s="81"/>
      <c r="RMC110" s="81"/>
      <c r="RMD110" s="81"/>
      <c r="RME110" s="81"/>
      <c r="RMF110" s="81"/>
      <c r="RMG110" s="81"/>
      <c r="RMH110" s="81"/>
      <c r="RMI110" s="81"/>
      <c r="RMJ110" s="81"/>
      <c r="RMK110" s="81"/>
      <c r="RML110" s="81"/>
      <c r="RMM110" s="81"/>
      <c r="RMN110" s="81"/>
      <c r="RMO110" s="81"/>
      <c r="RMP110" s="81"/>
      <c r="RMQ110" s="81"/>
      <c r="RMR110" s="81"/>
      <c r="RMS110" s="81"/>
      <c r="RMT110" s="81"/>
      <c r="RMU110" s="81"/>
      <c r="RMV110" s="81"/>
      <c r="RMW110" s="81"/>
      <c r="RMX110" s="81"/>
      <c r="RMY110" s="81"/>
      <c r="RMZ110" s="81"/>
      <c r="RNA110" s="81"/>
      <c r="RNB110" s="81"/>
      <c r="RNC110" s="81"/>
      <c r="RND110" s="81"/>
      <c r="RNE110" s="81"/>
      <c r="RNF110" s="81"/>
      <c r="RNG110" s="81"/>
      <c r="RNH110" s="81"/>
      <c r="RNI110" s="81"/>
      <c r="RNJ110" s="81"/>
      <c r="RNK110" s="81"/>
      <c r="RNL110" s="81"/>
      <c r="RNM110" s="81"/>
      <c r="RNN110" s="81"/>
      <c r="RNO110" s="81"/>
      <c r="RNP110" s="81"/>
      <c r="RNQ110" s="81"/>
      <c r="RNR110" s="81"/>
      <c r="RNS110" s="81"/>
      <c r="RNT110" s="81"/>
      <c r="RNU110" s="81"/>
      <c r="RNV110" s="81"/>
      <c r="RNW110" s="81"/>
      <c r="RNX110" s="81"/>
      <c r="RNY110" s="81"/>
      <c r="RNZ110" s="81"/>
      <c r="ROA110" s="81"/>
      <c r="ROB110" s="81"/>
      <c r="ROC110" s="81"/>
      <c r="ROD110" s="81"/>
      <c r="ROE110" s="81"/>
      <c r="ROF110" s="81"/>
      <c r="ROG110" s="81"/>
      <c r="ROH110" s="81"/>
      <c r="ROI110" s="81"/>
      <c r="ROJ110" s="81"/>
      <c r="ROK110" s="81"/>
      <c r="ROL110" s="81"/>
      <c r="ROM110" s="81"/>
      <c r="RON110" s="81"/>
      <c r="ROO110" s="81"/>
      <c r="ROP110" s="81"/>
      <c r="ROQ110" s="81"/>
      <c r="ROR110" s="81"/>
      <c r="ROS110" s="81"/>
      <c r="ROT110" s="81"/>
      <c r="ROU110" s="81"/>
      <c r="ROV110" s="81"/>
      <c r="ROW110" s="81"/>
      <c r="ROX110" s="81"/>
      <c r="ROY110" s="81"/>
      <c r="ROZ110" s="81"/>
      <c r="RPA110" s="81"/>
      <c r="RPB110" s="81"/>
      <c r="RPC110" s="81"/>
      <c r="RPD110" s="81"/>
      <c r="RPE110" s="81"/>
      <c r="RPF110" s="81"/>
      <c r="RPG110" s="81"/>
      <c r="RPH110" s="81"/>
      <c r="RPI110" s="81"/>
      <c r="RPJ110" s="81"/>
      <c r="RPK110" s="81"/>
      <c r="RPL110" s="81"/>
      <c r="RPM110" s="81"/>
      <c r="RPN110" s="81"/>
      <c r="RPO110" s="81"/>
      <c r="RPP110" s="81"/>
      <c r="RPQ110" s="81"/>
      <c r="RPR110" s="81"/>
      <c r="RPS110" s="81"/>
      <c r="RPT110" s="81"/>
      <c r="RPU110" s="81"/>
      <c r="RPV110" s="81"/>
      <c r="RPW110" s="81"/>
      <c r="RPX110" s="81"/>
      <c r="RPY110" s="81"/>
      <c r="RPZ110" s="81"/>
      <c r="RQA110" s="81"/>
      <c r="RQB110" s="81"/>
      <c r="RQC110" s="81"/>
      <c r="RQD110" s="81"/>
      <c r="RQE110" s="81"/>
      <c r="RQF110" s="81"/>
      <c r="RQG110" s="81"/>
      <c r="RQH110" s="81"/>
      <c r="RQI110" s="81"/>
      <c r="RQJ110" s="81"/>
      <c r="RQK110" s="81"/>
      <c r="RQL110" s="81"/>
      <c r="RQM110" s="81"/>
      <c r="RQN110" s="81"/>
      <c r="RQO110" s="81"/>
      <c r="RQP110" s="81"/>
      <c r="RQQ110" s="81"/>
      <c r="RQR110" s="81"/>
      <c r="RQS110" s="81"/>
      <c r="RQT110" s="81"/>
      <c r="RQU110" s="81"/>
      <c r="RQV110" s="81"/>
      <c r="RQW110" s="81"/>
      <c r="RQX110" s="81"/>
      <c r="RQY110" s="81"/>
      <c r="RQZ110" s="81"/>
      <c r="RRA110" s="81"/>
      <c r="RRB110" s="81"/>
      <c r="RRC110" s="81"/>
      <c r="RRD110" s="81"/>
      <c r="RRE110" s="81"/>
      <c r="RRF110" s="81"/>
      <c r="RRG110" s="81"/>
      <c r="RRH110" s="81"/>
      <c r="RRI110" s="81"/>
      <c r="RRJ110" s="81"/>
      <c r="RRK110" s="81"/>
      <c r="RRL110" s="81"/>
      <c r="RRM110" s="81"/>
      <c r="RRN110" s="81"/>
      <c r="RRO110" s="81"/>
      <c r="RRP110" s="81"/>
      <c r="RRQ110" s="81"/>
      <c r="RRR110" s="81"/>
      <c r="RRS110" s="81"/>
      <c r="RRT110" s="81"/>
      <c r="RRU110" s="81"/>
      <c r="RRV110" s="81"/>
      <c r="RRW110" s="81"/>
      <c r="RRX110" s="81"/>
      <c r="RRY110" s="81"/>
      <c r="RRZ110" s="81"/>
      <c r="RSA110" s="81"/>
      <c r="RSB110" s="81"/>
      <c r="RSC110" s="81"/>
      <c r="RSD110" s="81"/>
      <c r="RSE110" s="81"/>
      <c r="RSF110" s="81"/>
      <c r="RSG110" s="81"/>
      <c r="RSH110" s="81"/>
      <c r="RSI110" s="81"/>
      <c r="RSJ110" s="81"/>
      <c r="RSK110" s="81"/>
      <c r="RSL110" s="81"/>
      <c r="RSM110" s="81"/>
      <c r="RSN110" s="81"/>
      <c r="RSO110" s="81"/>
      <c r="RSP110" s="81"/>
      <c r="RSQ110" s="81"/>
      <c r="RSR110" s="81"/>
      <c r="RSS110" s="81"/>
      <c r="RST110" s="81"/>
      <c r="RSU110" s="81"/>
      <c r="RSV110" s="81"/>
      <c r="RSW110" s="81"/>
      <c r="RSX110" s="81"/>
      <c r="RSY110" s="81"/>
      <c r="RSZ110" s="81"/>
      <c r="RTA110" s="81"/>
      <c r="RTB110" s="81"/>
      <c r="RTC110" s="81"/>
      <c r="RTD110" s="81"/>
      <c r="RTE110" s="81"/>
      <c r="RTF110" s="81"/>
      <c r="RTG110" s="81"/>
      <c r="RTH110" s="81"/>
      <c r="RTI110" s="81"/>
      <c r="RTJ110" s="81"/>
      <c r="RTK110" s="81"/>
      <c r="RTL110" s="81"/>
      <c r="RTM110" s="81"/>
      <c r="RTN110" s="81"/>
      <c r="RTO110" s="81"/>
      <c r="RTP110" s="81"/>
      <c r="RTQ110" s="81"/>
      <c r="RTR110" s="81"/>
      <c r="RTS110" s="81"/>
      <c r="RTT110" s="81"/>
      <c r="RTU110" s="81"/>
      <c r="RTV110" s="81"/>
      <c r="RTW110" s="81"/>
      <c r="RTX110" s="81"/>
      <c r="RTY110" s="81"/>
      <c r="RTZ110" s="81"/>
      <c r="RUA110" s="81"/>
      <c r="RUB110" s="81"/>
      <c r="RUC110" s="81"/>
      <c r="RUD110" s="81"/>
      <c r="RUE110" s="81"/>
      <c r="RUF110" s="81"/>
      <c r="RUG110" s="81"/>
      <c r="RUH110" s="81"/>
      <c r="RUI110" s="81"/>
      <c r="RUJ110" s="81"/>
      <c r="RUK110" s="81"/>
      <c r="RUL110" s="81"/>
      <c r="RUM110" s="81"/>
      <c r="RUN110" s="81"/>
      <c r="RUO110" s="81"/>
      <c r="RUP110" s="81"/>
      <c r="RUQ110" s="81"/>
      <c r="RUR110" s="81"/>
      <c r="RUS110" s="81"/>
      <c r="RUT110" s="81"/>
      <c r="RUU110" s="81"/>
      <c r="RUV110" s="81"/>
      <c r="RUW110" s="81"/>
      <c r="RUX110" s="81"/>
      <c r="RUY110" s="81"/>
      <c r="RUZ110" s="81"/>
      <c r="RVA110" s="81"/>
      <c r="RVB110" s="81"/>
      <c r="RVC110" s="81"/>
      <c r="RVD110" s="81"/>
      <c r="RVE110" s="81"/>
      <c r="RVF110" s="81"/>
      <c r="RVG110" s="81"/>
      <c r="RVH110" s="81"/>
      <c r="RVI110" s="81"/>
      <c r="RVJ110" s="81"/>
      <c r="RVK110" s="81"/>
      <c r="RVL110" s="81"/>
      <c r="RVM110" s="81"/>
      <c r="RVN110" s="81"/>
      <c r="RVO110" s="81"/>
      <c r="RVP110" s="81"/>
      <c r="RVQ110" s="81"/>
      <c r="RVR110" s="81"/>
      <c r="RVS110" s="81"/>
      <c r="RVT110" s="81"/>
      <c r="RVU110" s="81"/>
      <c r="RVV110" s="81"/>
      <c r="RVW110" s="81"/>
      <c r="RVX110" s="81"/>
      <c r="RVY110" s="81"/>
      <c r="RVZ110" s="81"/>
      <c r="RWA110" s="81"/>
      <c r="RWB110" s="81"/>
      <c r="RWC110" s="81"/>
      <c r="RWD110" s="81"/>
      <c r="RWE110" s="81"/>
      <c r="RWF110" s="81"/>
      <c r="RWG110" s="81"/>
      <c r="RWH110" s="81"/>
      <c r="RWI110" s="81"/>
      <c r="RWJ110" s="81"/>
      <c r="RWK110" s="81"/>
      <c r="RWL110" s="81"/>
      <c r="RWM110" s="81"/>
      <c r="RWN110" s="81"/>
      <c r="RWO110" s="81"/>
      <c r="RWP110" s="81"/>
      <c r="RWQ110" s="81"/>
      <c r="RWR110" s="81"/>
      <c r="RWS110" s="81"/>
      <c r="RWT110" s="81"/>
      <c r="RWU110" s="81"/>
      <c r="RWV110" s="81"/>
      <c r="RWW110" s="81"/>
      <c r="RWX110" s="81"/>
      <c r="RWY110" s="81"/>
      <c r="RWZ110" s="81"/>
      <c r="RXA110" s="81"/>
      <c r="RXB110" s="81"/>
      <c r="RXC110" s="81"/>
      <c r="RXD110" s="81"/>
      <c r="RXE110" s="81"/>
      <c r="RXF110" s="81"/>
      <c r="RXG110" s="81"/>
      <c r="RXH110" s="81"/>
      <c r="RXI110" s="81"/>
      <c r="RXJ110" s="81"/>
      <c r="RXK110" s="81"/>
      <c r="RXL110" s="81"/>
      <c r="RXM110" s="81"/>
      <c r="RXN110" s="81"/>
      <c r="RXO110" s="81"/>
      <c r="RXP110" s="81"/>
      <c r="RXQ110" s="81"/>
      <c r="RXR110" s="81"/>
      <c r="RXS110" s="81"/>
      <c r="RXT110" s="81"/>
      <c r="RXU110" s="81"/>
      <c r="RXV110" s="81"/>
      <c r="RXW110" s="81"/>
      <c r="RXX110" s="81"/>
      <c r="RXY110" s="81"/>
      <c r="RXZ110" s="81"/>
      <c r="RYA110" s="81"/>
      <c r="RYB110" s="81"/>
      <c r="RYC110" s="81"/>
      <c r="RYD110" s="81"/>
      <c r="RYE110" s="81"/>
      <c r="RYF110" s="81"/>
      <c r="RYG110" s="81"/>
      <c r="RYH110" s="81"/>
      <c r="RYI110" s="81"/>
      <c r="RYJ110" s="81"/>
      <c r="RYK110" s="81"/>
      <c r="RYL110" s="81"/>
      <c r="RYM110" s="81"/>
      <c r="RYN110" s="81"/>
      <c r="RYO110" s="81"/>
      <c r="RYP110" s="81"/>
      <c r="RYQ110" s="81"/>
      <c r="RYR110" s="81"/>
      <c r="RYS110" s="81"/>
      <c r="RYT110" s="81"/>
      <c r="RYU110" s="81"/>
      <c r="RYV110" s="81"/>
      <c r="RYW110" s="81"/>
      <c r="RYX110" s="81"/>
      <c r="RYY110" s="81"/>
      <c r="RYZ110" s="81"/>
      <c r="RZA110" s="81"/>
      <c r="RZB110" s="81"/>
      <c r="RZC110" s="81"/>
      <c r="RZD110" s="81"/>
      <c r="RZE110" s="81"/>
      <c r="RZF110" s="81"/>
      <c r="RZG110" s="81"/>
      <c r="RZH110" s="81"/>
      <c r="RZI110" s="81"/>
      <c r="RZJ110" s="81"/>
      <c r="RZK110" s="81"/>
      <c r="RZL110" s="81"/>
      <c r="RZM110" s="81"/>
      <c r="RZN110" s="81"/>
      <c r="RZO110" s="81"/>
      <c r="RZP110" s="81"/>
      <c r="RZQ110" s="81"/>
      <c r="RZR110" s="81"/>
      <c r="RZS110" s="81"/>
      <c r="RZT110" s="81"/>
      <c r="RZU110" s="81"/>
      <c r="RZV110" s="81"/>
      <c r="RZW110" s="81"/>
      <c r="RZX110" s="81"/>
      <c r="RZY110" s="81"/>
      <c r="RZZ110" s="81"/>
      <c r="SAA110" s="81"/>
      <c r="SAB110" s="81"/>
      <c r="SAC110" s="81"/>
      <c r="SAD110" s="81"/>
      <c r="SAE110" s="81"/>
      <c r="SAF110" s="81"/>
      <c r="SAG110" s="81"/>
      <c r="SAH110" s="81"/>
      <c r="SAI110" s="81"/>
      <c r="SAJ110" s="81"/>
      <c r="SAK110" s="81"/>
      <c r="SAL110" s="81"/>
      <c r="SAM110" s="81"/>
      <c r="SAN110" s="81"/>
      <c r="SAO110" s="81"/>
      <c r="SAP110" s="81"/>
      <c r="SAQ110" s="81"/>
      <c r="SAR110" s="81"/>
      <c r="SAS110" s="81"/>
      <c r="SAT110" s="81"/>
      <c r="SAU110" s="81"/>
      <c r="SAV110" s="81"/>
      <c r="SAW110" s="81"/>
      <c r="SAX110" s="81"/>
      <c r="SAY110" s="81"/>
      <c r="SAZ110" s="81"/>
      <c r="SBA110" s="81"/>
      <c r="SBB110" s="81"/>
      <c r="SBC110" s="81"/>
      <c r="SBD110" s="81"/>
      <c r="SBE110" s="81"/>
      <c r="SBF110" s="81"/>
      <c r="SBG110" s="81"/>
      <c r="SBH110" s="81"/>
      <c r="SBI110" s="81"/>
      <c r="SBJ110" s="81"/>
      <c r="SBK110" s="81"/>
      <c r="SBL110" s="81"/>
      <c r="SBM110" s="81"/>
      <c r="SBN110" s="81"/>
      <c r="SBO110" s="81"/>
      <c r="SBP110" s="81"/>
      <c r="SBQ110" s="81"/>
      <c r="SBR110" s="81"/>
      <c r="SBS110" s="81"/>
      <c r="SBT110" s="81"/>
      <c r="SBU110" s="81"/>
      <c r="SBV110" s="81"/>
      <c r="SBW110" s="81"/>
      <c r="SBX110" s="81"/>
      <c r="SBY110" s="81"/>
      <c r="SBZ110" s="81"/>
      <c r="SCA110" s="81"/>
      <c r="SCB110" s="81"/>
      <c r="SCC110" s="81"/>
      <c r="SCD110" s="81"/>
      <c r="SCE110" s="81"/>
      <c r="SCF110" s="81"/>
      <c r="SCG110" s="81"/>
      <c r="SCH110" s="81"/>
      <c r="SCI110" s="81"/>
      <c r="SCJ110" s="81"/>
      <c r="SCK110" s="81"/>
      <c r="SCL110" s="81"/>
      <c r="SCM110" s="81"/>
      <c r="SCN110" s="81"/>
      <c r="SCO110" s="81"/>
      <c r="SCP110" s="81"/>
      <c r="SCQ110" s="81"/>
      <c r="SCR110" s="81"/>
      <c r="SCS110" s="81"/>
      <c r="SCT110" s="81"/>
      <c r="SCU110" s="81"/>
      <c r="SCV110" s="81"/>
      <c r="SCW110" s="81"/>
      <c r="SCX110" s="81"/>
      <c r="SCY110" s="81"/>
      <c r="SCZ110" s="81"/>
      <c r="SDA110" s="81"/>
      <c r="SDB110" s="81"/>
      <c r="SDC110" s="81"/>
      <c r="SDD110" s="81"/>
      <c r="SDE110" s="81"/>
      <c r="SDF110" s="81"/>
      <c r="SDG110" s="81"/>
      <c r="SDH110" s="81"/>
      <c r="SDI110" s="81"/>
      <c r="SDJ110" s="81"/>
      <c r="SDK110" s="81"/>
      <c r="SDL110" s="81"/>
      <c r="SDM110" s="81"/>
      <c r="SDN110" s="81"/>
      <c r="SDO110" s="81"/>
      <c r="SDP110" s="81"/>
      <c r="SDQ110" s="81"/>
      <c r="SDR110" s="81"/>
      <c r="SDS110" s="81"/>
      <c r="SDT110" s="81"/>
      <c r="SDU110" s="81"/>
      <c r="SDV110" s="81"/>
      <c r="SDW110" s="81"/>
      <c r="SDX110" s="81"/>
      <c r="SDY110" s="81"/>
      <c r="SDZ110" s="81"/>
      <c r="SEA110" s="81"/>
      <c r="SEB110" s="81"/>
      <c r="SEC110" s="81"/>
      <c r="SED110" s="81"/>
      <c r="SEE110" s="81"/>
      <c r="SEF110" s="81"/>
      <c r="SEG110" s="81"/>
      <c r="SEH110" s="81"/>
      <c r="SEI110" s="81"/>
      <c r="SEJ110" s="81"/>
      <c r="SEK110" s="81"/>
      <c r="SEL110" s="81"/>
      <c r="SEM110" s="81"/>
      <c r="SEN110" s="81"/>
      <c r="SEO110" s="81"/>
      <c r="SEP110" s="81"/>
      <c r="SEQ110" s="81"/>
      <c r="SER110" s="81"/>
      <c r="SES110" s="81"/>
      <c r="SET110" s="81"/>
      <c r="SEU110" s="81"/>
      <c r="SEV110" s="81"/>
      <c r="SEW110" s="81"/>
      <c r="SEX110" s="81"/>
      <c r="SEY110" s="81"/>
      <c r="SEZ110" s="81"/>
      <c r="SFA110" s="81"/>
      <c r="SFB110" s="81"/>
      <c r="SFC110" s="81"/>
      <c r="SFD110" s="81"/>
      <c r="SFE110" s="81"/>
      <c r="SFF110" s="81"/>
      <c r="SFG110" s="81"/>
      <c r="SFH110" s="81"/>
      <c r="SFI110" s="81"/>
      <c r="SFJ110" s="81"/>
      <c r="SFK110" s="81"/>
      <c r="SFL110" s="81"/>
      <c r="SFM110" s="81"/>
      <c r="SFN110" s="81"/>
      <c r="SFO110" s="81"/>
      <c r="SFP110" s="81"/>
      <c r="SFQ110" s="81"/>
      <c r="SFR110" s="81"/>
      <c r="SFS110" s="81"/>
      <c r="SFT110" s="81"/>
      <c r="SFU110" s="81"/>
      <c r="SFV110" s="81"/>
      <c r="SFW110" s="81"/>
      <c r="SFX110" s="81"/>
      <c r="SFY110" s="81"/>
      <c r="SFZ110" s="81"/>
      <c r="SGA110" s="81"/>
      <c r="SGB110" s="81"/>
      <c r="SGC110" s="81"/>
      <c r="SGD110" s="81"/>
      <c r="SGE110" s="81"/>
      <c r="SGF110" s="81"/>
      <c r="SGG110" s="81"/>
      <c r="SGH110" s="81"/>
      <c r="SGI110" s="81"/>
      <c r="SGJ110" s="81"/>
      <c r="SGK110" s="81"/>
      <c r="SGL110" s="81"/>
      <c r="SGM110" s="81"/>
      <c r="SGN110" s="81"/>
      <c r="SGO110" s="81"/>
      <c r="SGP110" s="81"/>
      <c r="SGQ110" s="81"/>
      <c r="SGR110" s="81"/>
      <c r="SGS110" s="81"/>
      <c r="SGT110" s="81"/>
      <c r="SGU110" s="81"/>
      <c r="SGV110" s="81"/>
      <c r="SGW110" s="81"/>
      <c r="SGX110" s="81"/>
      <c r="SGY110" s="81"/>
      <c r="SGZ110" s="81"/>
      <c r="SHA110" s="81"/>
      <c r="SHB110" s="81"/>
      <c r="SHC110" s="81"/>
      <c r="SHD110" s="81"/>
      <c r="SHE110" s="81"/>
      <c r="SHF110" s="81"/>
      <c r="SHG110" s="81"/>
      <c r="SHH110" s="81"/>
      <c r="SHI110" s="81"/>
      <c r="SHJ110" s="81"/>
      <c r="SHK110" s="81"/>
      <c r="SHL110" s="81"/>
      <c r="SHM110" s="81"/>
      <c r="SHN110" s="81"/>
      <c r="SHO110" s="81"/>
      <c r="SHP110" s="81"/>
      <c r="SHQ110" s="81"/>
      <c r="SHR110" s="81"/>
      <c r="SHS110" s="81"/>
      <c r="SHT110" s="81"/>
      <c r="SHU110" s="81"/>
      <c r="SHV110" s="81"/>
      <c r="SHW110" s="81"/>
      <c r="SHX110" s="81"/>
      <c r="SHY110" s="81"/>
      <c r="SHZ110" s="81"/>
      <c r="SIA110" s="81"/>
      <c r="SIB110" s="81"/>
      <c r="SIC110" s="81"/>
      <c r="SID110" s="81"/>
      <c r="SIE110" s="81"/>
      <c r="SIF110" s="81"/>
      <c r="SIG110" s="81"/>
      <c r="SIH110" s="81"/>
      <c r="SII110" s="81"/>
      <c r="SIJ110" s="81"/>
      <c r="SIK110" s="81"/>
      <c r="SIL110" s="81"/>
      <c r="SIM110" s="81"/>
      <c r="SIN110" s="81"/>
      <c r="SIO110" s="81"/>
      <c r="SIP110" s="81"/>
      <c r="SIQ110" s="81"/>
      <c r="SIR110" s="81"/>
      <c r="SIS110" s="81"/>
      <c r="SIT110" s="81"/>
      <c r="SIU110" s="81"/>
      <c r="SIV110" s="81"/>
      <c r="SIW110" s="81"/>
      <c r="SIX110" s="81"/>
      <c r="SIY110" s="81"/>
      <c r="SIZ110" s="81"/>
      <c r="SJA110" s="81"/>
      <c r="SJB110" s="81"/>
      <c r="SJC110" s="81"/>
      <c r="SJD110" s="81"/>
      <c r="SJE110" s="81"/>
      <c r="SJF110" s="81"/>
      <c r="SJG110" s="81"/>
      <c r="SJH110" s="81"/>
      <c r="SJI110" s="81"/>
      <c r="SJJ110" s="81"/>
      <c r="SJK110" s="81"/>
      <c r="SJL110" s="81"/>
      <c r="SJM110" s="81"/>
      <c r="SJN110" s="81"/>
      <c r="SJO110" s="81"/>
      <c r="SJP110" s="81"/>
      <c r="SJQ110" s="81"/>
      <c r="SJR110" s="81"/>
      <c r="SJS110" s="81"/>
      <c r="SJT110" s="81"/>
      <c r="SJU110" s="81"/>
      <c r="SJV110" s="81"/>
      <c r="SJW110" s="81"/>
      <c r="SJX110" s="81"/>
      <c r="SJY110" s="81"/>
      <c r="SJZ110" s="81"/>
      <c r="SKA110" s="81"/>
      <c r="SKB110" s="81"/>
      <c r="SKC110" s="81"/>
      <c r="SKD110" s="81"/>
      <c r="SKE110" s="81"/>
      <c r="SKF110" s="81"/>
      <c r="SKG110" s="81"/>
      <c r="SKH110" s="81"/>
      <c r="SKI110" s="81"/>
      <c r="SKJ110" s="81"/>
      <c r="SKK110" s="81"/>
      <c r="SKL110" s="81"/>
      <c r="SKM110" s="81"/>
      <c r="SKN110" s="81"/>
      <c r="SKO110" s="81"/>
      <c r="SKP110" s="81"/>
      <c r="SKQ110" s="81"/>
      <c r="SKR110" s="81"/>
      <c r="SKS110" s="81"/>
      <c r="SKT110" s="81"/>
      <c r="SKU110" s="81"/>
      <c r="SKV110" s="81"/>
      <c r="SKW110" s="81"/>
      <c r="SKX110" s="81"/>
      <c r="SKY110" s="81"/>
      <c r="SKZ110" s="81"/>
      <c r="SLA110" s="81"/>
      <c r="SLB110" s="81"/>
      <c r="SLC110" s="81"/>
      <c r="SLD110" s="81"/>
      <c r="SLE110" s="81"/>
      <c r="SLF110" s="81"/>
      <c r="SLG110" s="81"/>
      <c r="SLH110" s="81"/>
      <c r="SLI110" s="81"/>
      <c r="SLJ110" s="81"/>
      <c r="SLK110" s="81"/>
      <c r="SLL110" s="81"/>
      <c r="SLM110" s="81"/>
      <c r="SLN110" s="81"/>
      <c r="SLO110" s="81"/>
      <c r="SLP110" s="81"/>
      <c r="SLQ110" s="81"/>
      <c r="SLR110" s="81"/>
      <c r="SLS110" s="81"/>
      <c r="SLT110" s="81"/>
      <c r="SLU110" s="81"/>
      <c r="SLV110" s="81"/>
      <c r="SLW110" s="81"/>
      <c r="SLX110" s="81"/>
      <c r="SLY110" s="81"/>
      <c r="SLZ110" s="81"/>
      <c r="SMA110" s="81"/>
      <c r="SMB110" s="81"/>
      <c r="SMC110" s="81"/>
      <c r="SMD110" s="81"/>
      <c r="SME110" s="81"/>
      <c r="SMF110" s="81"/>
      <c r="SMG110" s="81"/>
      <c r="SMH110" s="81"/>
      <c r="SMI110" s="81"/>
      <c r="SMJ110" s="81"/>
      <c r="SMK110" s="81"/>
      <c r="SML110" s="81"/>
      <c r="SMM110" s="81"/>
      <c r="SMN110" s="81"/>
      <c r="SMO110" s="81"/>
      <c r="SMP110" s="81"/>
      <c r="SMQ110" s="81"/>
      <c r="SMR110" s="81"/>
      <c r="SMS110" s="81"/>
      <c r="SMT110" s="81"/>
      <c r="SMU110" s="81"/>
      <c r="SMV110" s="81"/>
      <c r="SMW110" s="81"/>
      <c r="SMX110" s="81"/>
      <c r="SMY110" s="81"/>
      <c r="SMZ110" s="81"/>
      <c r="SNA110" s="81"/>
      <c r="SNB110" s="81"/>
      <c r="SNC110" s="81"/>
      <c r="SND110" s="81"/>
      <c r="SNE110" s="81"/>
      <c r="SNF110" s="81"/>
      <c r="SNG110" s="81"/>
      <c r="SNH110" s="81"/>
      <c r="SNI110" s="81"/>
      <c r="SNJ110" s="81"/>
      <c r="SNK110" s="81"/>
      <c r="SNL110" s="81"/>
      <c r="SNM110" s="81"/>
      <c r="SNN110" s="81"/>
      <c r="SNO110" s="81"/>
      <c r="SNP110" s="81"/>
      <c r="SNQ110" s="81"/>
      <c r="SNR110" s="81"/>
      <c r="SNS110" s="81"/>
      <c r="SNT110" s="81"/>
      <c r="SNU110" s="81"/>
      <c r="SNV110" s="81"/>
      <c r="SNW110" s="81"/>
      <c r="SNX110" s="81"/>
      <c r="SNY110" s="81"/>
      <c r="SNZ110" s="81"/>
      <c r="SOA110" s="81"/>
      <c r="SOB110" s="81"/>
      <c r="SOC110" s="81"/>
      <c r="SOD110" s="81"/>
      <c r="SOE110" s="81"/>
      <c r="SOF110" s="81"/>
      <c r="SOG110" s="81"/>
      <c r="SOH110" s="81"/>
      <c r="SOI110" s="81"/>
      <c r="SOJ110" s="81"/>
      <c r="SOK110" s="81"/>
      <c r="SOL110" s="81"/>
      <c r="SOM110" s="81"/>
      <c r="SON110" s="81"/>
      <c r="SOO110" s="81"/>
      <c r="SOP110" s="81"/>
      <c r="SOQ110" s="81"/>
      <c r="SOR110" s="81"/>
      <c r="SOS110" s="81"/>
      <c r="SOT110" s="81"/>
      <c r="SOU110" s="81"/>
      <c r="SOV110" s="81"/>
      <c r="SOW110" s="81"/>
      <c r="SOX110" s="81"/>
      <c r="SOY110" s="81"/>
      <c r="SOZ110" s="81"/>
      <c r="SPA110" s="81"/>
      <c r="SPB110" s="81"/>
      <c r="SPC110" s="81"/>
      <c r="SPD110" s="81"/>
      <c r="SPE110" s="81"/>
      <c r="SPF110" s="81"/>
      <c r="SPG110" s="81"/>
      <c r="SPH110" s="81"/>
      <c r="SPI110" s="81"/>
      <c r="SPJ110" s="81"/>
      <c r="SPK110" s="81"/>
      <c r="SPL110" s="81"/>
      <c r="SPM110" s="81"/>
      <c r="SPN110" s="81"/>
      <c r="SPO110" s="81"/>
      <c r="SPP110" s="81"/>
      <c r="SPQ110" s="81"/>
      <c r="SPR110" s="81"/>
      <c r="SPS110" s="81"/>
      <c r="SPT110" s="81"/>
      <c r="SPU110" s="81"/>
      <c r="SPV110" s="81"/>
      <c r="SPW110" s="81"/>
      <c r="SPX110" s="81"/>
      <c r="SPY110" s="81"/>
      <c r="SPZ110" s="81"/>
      <c r="SQA110" s="81"/>
      <c r="SQB110" s="81"/>
      <c r="SQC110" s="81"/>
      <c r="SQD110" s="81"/>
      <c r="SQE110" s="81"/>
      <c r="SQF110" s="81"/>
      <c r="SQG110" s="81"/>
      <c r="SQH110" s="81"/>
      <c r="SQI110" s="81"/>
      <c r="SQJ110" s="81"/>
      <c r="SQK110" s="81"/>
      <c r="SQL110" s="81"/>
      <c r="SQM110" s="81"/>
      <c r="SQN110" s="81"/>
      <c r="SQO110" s="81"/>
      <c r="SQP110" s="81"/>
      <c r="SQQ110" s="81"/>
      <c r="SQR110" s="81"/>
      <c r="SQS110" s="81"/>
      <c r="SQT110" s="81"/>
      <c r="SQU110" s="81"/>
      <c r="SQV110" s="81"/>
      <c r="SQW110" s="81"/>
      <c r="SQX110" s="81"/>
      <c r="SQY110" s="81"/>
      <c r="SQZ110" s="81"/>
      <c r="SRA110" s="81"/>
      <c r="SRB110" s="81"/>
      <c r="SRC110" s="81"/>
      <c r="SRD110" s="81"/>
      <c r="SRE110" s="81"/>
      <c r="SRF110" s="81"/>
      <c r="SRG110" s="81"/>
      <c r="SRH110" s="81"/>
      <c r="SRI110" s="81"/>
      <c r="SRJ110" s="81"/>
      <c r="SRK110" s="81"/>
      <c r="SRL110" s="81"/>
      <c r="SRM110" s="81"/>
      <c r="SRN110" s="81"/>
      <c r="SRO110" s="81"/>
      <c r="SRP110" s="81"/>
      <c r="SRQ110" s="81"/>
      <c r="SRR110" s="81"/>
      <c r="SRS110" s="81"/>
      <c r="SRT110" s="81"/>
      <c r="SRU110" s="81"/>
      <c r="SRV110" s="81"/>
      <c r="SRW110" s="81"/>
      <c r="SRX110" s="81"/>
      <c r="SRY110" s="81"/>
      <c r="SRZ110" s="81"/>
      <c r="SSA110" s="81"/>
      <c r="SSB110" s="81"/>
      <c r="SSC110" s="81"/>
      <c r="SSD110" s="81"/>
      <c r="SSE110" s="81"/>
      <c r="SSF110" s="81"/>
      <c r="SSG110" s="81"/>
      <c r="SSH110" s="81"/>
      <c r="SSI110" s="81"/>
      <c r="SSJ110" s="81"/>
      <c r="SSK110" s="81"/>
      <c r="SSL110" s="81"/>
      <c r="SSM110" s="81"/>
      <c r="SSN110" s="81"/>
      <c r="SSO110" s="81"/>
      <c r="SSP110" s="81"/>
      <c r="SSQ110" s="81"/>
      <c r="SSR110" s="81"/>
      <c r="SSS110" s="81"/>
      <c r="SST110" s="81"/>
      <c r="SSU110" s="81"/>
      <c r="SSV110" s="81"/>
      <c r="SSW110" s="81"/>
      <c r="SSX110" s="81"/>
      <c r="SSY110" s="81"/>
      <c r="SSZ110" s="81"/>
      <c r="STA110" s="81"/>
      <c r="STB110" s="81"/>
      <c r="STC110" s="81"/>
      <c r="STD110" s="81"/>
      <c r="STE110" s="81"/>
      <c r="STF110" s="81"/>
      <c r="STG110" s="81"/>
      <c r="STH110" s="81"/>
      <c r="STI110" s="81"/>
      <c r="STJ110" s="81"/>
      <c r="STK110" s="81"/>
      <c r="STL110" s="81"/>
      <c r="STM110" s="81"/>
      <c r="STN110" s="81"/>
      <c r="STO110" s="81"/>
      <c r="STP110" s="81"/>
      <c r="STQ110" s="81"/>
      <c r="STR110" s="81"/>
      <c r="STS110" s="81"/>
      <c r="STT110" s="81"/>
      <c r="STU110" s="81"/>
      <c r="STV110" s="81"/>
      <c r="STW110" s="81"/>
      <c r="STX110" s="81"/>
      <c r="STY110" s="81"/>
      <c r="STZ110" s="81"/>
      <c r="SUA110" s="81"/>
      <c r="SUB110" s="81"/>
      <c r="SUC110" s="81"/>
      <c r="SUD110" s="81"/>
      <c r="SUE110" s="81"/>
      <c r="SUF110" s="81"/>
      <c r="SUG110" s="81"/>
      <c r="SUH110" s="81"/>
      <c r="SUI110" s="81"/>
      <c r="SUJ110" s="81"/>
      <c r="SUK110" s="81"/>
      <c r="SUL110" s="81"/>
      <c r="SUM110" s="81"/>
      <c r="SUN110" s="81"/>
      <c r="SUO110" s="81"/>
      <c r="SUP110" s="81"/>
      <c r="SUQ110" s="81"/>
      <c r="SUR110" s="81"/>
      <c r="SUS110" s="81"/>
      <c r="SUT110" s="81"/>
      <c r="SUU110" s="81"/>
      <c r="SUV110" s="81"/>
      <c r="SUW110" s="81"/>
      <c r="SUX110" s="81"/>
      <c r="SUY110" s="81"/>
      <c r="SUZ110" s="81"/>
      <c r="SVA110" s="81"/>
      <c r="SVB110" s="81"/>
      <c r="SVC110" s="81"/>
      <c r="SVD110" s="81"/>
      <c r="SVE110" s="81"/>
      <c r="SVF110" s="81"/>
      <c r="SVG110" s="81"/>
      <c r="SVH110" s="81"/>
      <c r="SVI110" s="81"/>
      <c r="SVJ110" s="81"/>
      <c r="SVK110" s="81"/>
      <c r="SVL110" s="81"/>
      <c r="SVM110" s="81"/>
      <c r="SVN110" s="81"/>
      <c r="SVO110" s="81"/>
      <c r="SVP110" s="81"/>
      <c r="SVQ110" s="81"/>
      <c r="SVR110" s="81"/>
      <c r="SVS110" s="81"/>
      <c r="SVT110" s="81"/>
      <c r="SVU110" s="81"/>
      <c r="SVV110" s="81"/>
      <c r="SVW110" s="81"/>
      <c r="SVX110" s="81"/>
      <c r="SVY110" s="81"/>
      <c r="SVZ110" s="81"/>
      <c r="SWA110" s="81"/>
      <c r="SWB110" s="81"/>
      <c r="SWC110" s="81"/>
      <c r="SWD110" s="81"/>
      <c r="SWE110" s="81"/>
      <c r="SWF110" s="81"/>
      <c r="SWG110" s="81"/>
      <c r="SWH110" s="81"/>
      <c r="SWI110" s="81"/>
      <c r="SWJ110" s="81"/>
      <c r="SWK110" s="81"/>
      <c r="SWL110" s="81"/>
      <c r="SWM110" s="81"/>
      <c r="SWN110" s="81"/>
      <c r="SWO110" s="81"/>
      <c r="SWP110" s="81"/>
      <c r="SWQ110" s="81"/>
      <c r="SWR110" s="81"/>
      <c r="SWS110" s="81"/>
      <c r="SWT110" s="81"/>
      <c r="SWU110" s="81"/>
      <c r="SWV110" s="81"/>
      <c r="SWW110" s="81"/>
      <c r="SWX110" s="81"/>
      <c r="SWY110" s="81"/>
      <c r="SWZ110" s="81"/>
      <c r="SXA110" s="81"/>
      <c r="SXB110" s="81"/>
      <c r="SXC110" s="81"/>
      <c r="SXD110" s="81"/>
      <c r="SXE110" s="81"/>
      <c r="SXF110" s="81"/>
      <c r="SXG110" s="81"/>
      <c r="SXH110" s="81"/>
      <c r="SXI110" s="81"/>
      <c r="SXJ110" s="81"/>
      <c r="SXK110" s="81"/>
      <c r="SXL110" s="81"/>
      <c r="SXM110" s="81"/>
      <c r="SXN110" s="81"/>
      <c r="SXO110" s="81"/>
      <c r="SXP110" s="81"/>
      <c r="SXQ110" s="81"/>
      <c r="SXR110" s="81"/>
      <c r="SXS110" s="81"/>
      <c r="SXT110" s="81"/>
      <c r="SXU110" s="81"/>
      <c r="SXV110" s="81"/>
      <c r="SXW110" s="81"/>
      <c r="SXX110" s="81"/>
      <c r="SXY110" s="81"/>
      <c r="SXZ110" s="81"/>
      <c r="SYA110" s="81"/>
      <c r="SYB110" s="81"/>
      <c r="SYC110" s="81"/>
      <c r="SYD110" s="81"/>
      <c r="SYE110" s="81"/>
      <c r="SYF110" s="81"/>
      <c r="SYG110" s="81"/>
      <c r="SYH110" s="81"/>
      <c r="SYI110" s="81"/>
      <c r="SYJ110" s="81"/>
      <c r="SYK110" s="81"/>
      <c r="SYL110" s="81"/>
      <c r="SYM110" s="81"/>
      <c r="SYN110" s="81"/>
      <c r="SYO110" s="81"/>
      <c r="SYP110" s="81"/>
      <c r="SYQ110" s="81"/>
      <c r="SYR110" s="81"/>
      <c r="SYS110" s="81"/>
      <c r="SYT110" s="81"/>
      <c r="SYU110" s="81"/>
      <c r="SYV110" s="81"/>
      <c r="SYW110" s="81"/>
      <c r="SYX110" s="81"/>
      <c r="SYY110" s="81"/>
      <c r="SYZ110" s="81"/>
      <c r="SZA110" s="81"/>
      <c r="SZB110" s="81"/>
      <c r="SZC110" s="81"/>
      <c r="SZD110" s="81"/>
      <c r="SZE110" s="81"/>
      <c r="SZF110" s="81"/>
      <c r="SZG110" s="81"/>
      <c r="SZH110" s="81"/>
      <c r="SZI110" s="81"/>
      <c r="SZJ110" s="81"/>
      <c r="SZK110" s="81"/>
      <c r="SZL110" s="81"/>
      <c r="SZM110" s="81"/>
      <c r="SZN110" s="81"/>
      <c r="SZO110" s="81"/>
      <c r="SZP110" s="81"/>
      <c r="SZQ110" s="81"/>
      <c r="SZR110" s="81"/>
      <c r="SZS110" s="81"/>
      <c r="SZT110" s="81"/>
      <c r="SZU110" s="81"/>
      <c r="SZV110" s="81"/>
      <c r="SZW110" s="81"/>
      <c r="SZX110" s="81"/>
      <c r="SZY110" s="81"/>
      <c r="SZZ110" s="81"/>
      <c r="TAA110" s="81"/>
      <c r="TAB110" s="81"/>
      <c r="TAC110" s="81"/>
      <c r="TAD110" s="81"/>
      <c r="TAE110" s="81"/>
      <c r="TAF110" s="81"/>
      <c r="TAG110" s="81"/>
      <c r="TAH110" s="81"/>
      <c r="TAI110" s="81"/>
      <c r="TAJ110" s="81"/>
      <c r="TAK110" s="81"/>
      <c r="TAL110" s="81"/>
      <c r="TAM110" s="81"/>
      <c r="TAN110" s="81"/>
      <c r="TAO110" s="81"/>
      <c r="TAP110" s="81"/>
      <c r="TAQ110" s="81"/>
      <c r="TAR110" s="81"/>
      <c r="TAS110" s="81"/>
      <c r="TAT110" s="81"/>
      <c r="TAU110" s="81"/>
      <c r="TAV110" s="81"/>
      <c r="TAW110" s="81"/>
      <c r="TAX110" s="81"/>
      <c r="TAY110" s="81"/>
      <c r="TAZ110" s="81"/>
      <c r="TBA110" s="81"/>
      <c r="TBB110" s="81"/>
      <c r="TBC110" s="81"/>
      <c r="TBD110" s="81"/>
      <c r="TBE110" s="81"/>
      <c r="TBF110" s="81"/>
      <c r="TBG110" s="81"/>
      <c r="TBH110" s="81"/>
      <c r="TBI110" s="81"/>
      <c r="TBJ110" s="81"/>
      <c r="TBK110" s="81"/>
      <c r="TBL110" s="81"/>
      <c r="TBM110" s="81"/>
      <c r="TBN110" s="81"/>
      <c r="TBO110" s="81"/>
      <c r="TBP110" s="81"/>
      <c r="TBQ110" s="81"/>
      <c r="TBR110" s="81"/>
      <c r="TBS110" s="81"/>
      <c r="TBT110" s="81"/>
      <c r="TBU110" s="81"/>
      <c r="TBV110" s="81"/>
      <c r="TBW110" s="81"/>
      <c r="TBX110" s="81"/>
      <c r="TBY110" s="81"/>
      <c r="TBZ110" s="81"/>
      <c r="TCA110" s="81"/>
      <c r="TCB110" s="81"/>
      <c r="TCC110" s="81"/>
      <c r="TCD110" s="81"/>
      <c r="TCE110" s="81"/>
      <c r="TCF110" s="81"/>
      <c r="TCG110" s="81"/>
      <c r="TCH110" s="81"/>
      <c r="TCI110" s="81"/>
      <c r="TCJ110" s="81"/>
      <c r="TCK110" s="81"/>
      <c r="TCL110" s="81"/>
      <c r="TCM110" s="81"/>
      <c r="TCN110" s="81"/>
      <c r="TCO110" s="81"/>
      <c r="TCP110" s="81"/>
      <c r="TCQ110" s="81"/>
      <c r="TCR110" s="81"/>
      <c r="TCS110" s="81"/>
      <c r="TCT110" s="81"/>
      <c r="TCU110" s="81"/>
      <c r="TCV110" s="81"/>
      <c r="TCW110" s="81"/>
      <c r="TCX110" s="81"/>
      <c r="TCY110" s="81"/>
      <c r="TCZ110" s="81"/>
      <c r="TDA110" s="81"/>
      <c r="TDB110" s="81"/>
      <c r="TDC110" s="81"/>
      <c r="TDD110" s="81"/>
      <c r="TDE110" s="81"/>
      <c r="TDF110" s="81"/>
      <c r="TDG110" s="81"/>
      <c r="TDH110" s="81"/>
      <c r="TDI110" s="81"/>
      <c r="TDJ110" s="81"/>
      <c r="TDK110" s="81"/>
      <c r="TDL110" s="81"/>
      <c r="TDM110" s="81"/>
      <c r="TDN110" s="81"/>
      <c r="TDO110" s="81"/>
      <c r="TDP110" s="81"/>
      <c r="TDQ110" s="81"/>
      <c r="TDR110" s="81"/>
      <c r="TDS110" s="81"/>
      <c r="TDT110" s="81"/>
      <c r="TDU110" s="81"/>
      <c r="TDV110" s="81"/>
      <c r="TDW110" s="81"/>
      <c r="TDX110" s="81"/>
      <c r="TDY110" s="81"/>
      <c r="TDZ110" s="81"/>
      <c r="TEA110" s="81"/>
      <c r="TEB110" s="81"/>
      <c r="TEC110" s="81"/>
      <c r="TED110" s="81"/>
      <c r="TEE110" s="81"/>
      <c r="TEF110" s="81"/>
      <c r="TEG110" s="81"/>
      <c r="TEH110" s="81"/>
      <c r="TEI110" s="81"/>
      <c r="TEJ110" s="81"/>
      <c r="TEK110" s="81"/>
      <c r="TEL110" s="81"/>
      <c r="TEM110" s="81"/>
      <c r="TEN110" s="81"/>
      <c r="TEO110" s="81"/>
      <c r="TEP110" s="81"/>
      <c r="TEQ110" s="81"/>
      <c r="TER110" s="81"/>
      <c r="TES110" s="81"/>
      <c r="TET110" s="81"/>
      <c r="TEU110" s="81"/>
      <c r="TEV110" s="81"/>
      <c r="TEW110" s="81"/>
      <c r="TEX110" s="81"/>
      <c r="TEY110" s="81"/>
      <c r="TEZ110" s="81"/>
      <c r="TFA110" s="81"/>
      <c r="TFB110" s="81"/>
      <c r="TFC110" s="81"/>
      <c r="TFD110" s="81"/>
      <c r="TFE110" s="81"/>
      <c r="TFF110" s="81"/>
      <c r="TFG110" s="81"/>
      <c r="TFH110" s="81"/>
      <c r="TFI110" s="81"/>
      <c r="TFJ110" s="81"/>
      <c r="TFK110" s="81"/>
      <c r="TFL110" s="81"/>
      <c r="TFM110" s="81"/>
      <c r="TFN110" s="81"/>
      <c r="TFO110" s="81"/>
      <c r="TFP110" s="81"/>
      <c r="TFQ110" s="81"/>
      <c r="TFR110" s="81"/>
      <c r="TFS110" s="81"/>
      <c r="TFT110" s="81"/>
      <c r="TFU110" s="81"/>
      <c r="TFV110" s="81"/>
      <c r="TFW110" s="81"/>
      <c r="TFX110" s="81"/>
      <c r="TFY110" s="81"/>
      <c r="TFZ110" s="81"/>
      <c r="TGA110" s="81"/>
      <c r="TGB110" s="81"/>
      <c r="TGC110" s="81"/>
      <c r="TGD110" s="81"/>
      <c r="TGE110" s="81"/>
      <c r="TGF110" s="81"/>
      <c r="TGG110" s="81"/>
      <c r="TGH110" s="81"/>
      <c r="TGI110" s="81"/>
      <c r="TGJ110" s="81"/>
      <c r="TGK110" s="81"/>
      <c r="TGL110" s="81"/>
      <c r="TGM110" s="81"/>
      <c r="TGN110" s="81"/>
      <c r="TGO110" s="81"/>
      <c r="TGP110" s="81"/>
      <c r="TGQ110" s="81"/>
      <c r="TGR110" s="81"/>
      <c r="TGS110" s="81"/>
      <c r="TGT110" s="81"/>
      <c r="TGU110" s="81"/>
      <c r="TGV110" s="81"/>
      <c r="TGW110" s="81"/>
      <c r="TGX110" s="81"/>
      <c r="TGY110" s="81"/>
      <c r="TGZ110" s="81"/>
      <c r="THA110" s="81"/>
      <c r="THB110" s="81"/>
      <c r="THC110" s="81"/>
      <c r="THD110" s="81"/>
      <c r="THE110" s="81"/>
      <c r="THF110" s="81"/>
      <c r="THG110" s="81"/>
      <c r="THH110" s="81"/>
      <c r="THI110" s="81"/>
      <c r="THJ110" s="81"/>
      <c r="THK110" s="81"/>
      <c r="THL110" s="81"/>
      <c r="THM110" s="81"/>
      <c r="THN110" s="81"/>
      <c r="THO110" s="81"/>
      <c r="THP110" s="81"/>
      <c r="THQ110" s="81"/>
      <c r="THR110" s="81"/>
      <c r="THS110" s="81"/>
      <c r="THT110" s="81"/>
      <c r="THU110" s="81"/>
      <c r="THV110" s="81"/>
      <c r="THW110" s="81"/>
      <c r="THX110" s="81"/>
      <c r="THY110" s="81"/>
      <c r="THZ110" s="81"/>
      <c r="TIA110" s="81"/>
      <c r="TIB110" s="81"/>
      <c r="TIC110" s="81"/>
      <c r="TID110" s="81"/>
      <c r="TIE110" s="81"/>
      <c r="TIF110" s="81"/>
      <c r="TIG110" s="81"/>
      <c r="TIH110" s="81"/>
      <c r="TII110" s="81"/>
      <c r="TIJ110" s="81"/>
      <c r="TIK110" s="81"/>
      <c r="TIL110" s="81"/>
      <c r="TIM110" s="81"/>
      <c r="TIN110" s="81"/>
      <c r="TIO110" s="81"/>
      <c r="TIP110" s="81"/>
      <c r="TIQ110" s="81"/>
      <c r="TIR110" s="81"/>
      <c r="TIS110" s="81"/>
      <c r="TIT110" s="81"/>
      <c r="TIU110" s="81"/>
      <c r="TIV110" s="81"/>
      <c r="TIW110" s="81"/>
      <c r="TIX110" s="81"/>
      <c r="TIY110" s="81"/>
      <c r="TIZ110" s="81"/>
      <c r="TJA110" s="81"/>
      <c r="TJB110" s="81"/>
      <c r="TJC110" s="81"/>
      <c r="TJD110" s="81"/>
      <c r="TJE110" s="81"/>
      <c r="TJF110" s="81"/>
      <c r="TJG110" s="81"/>
      <c r="TJH110" s="81"/>
      <c r="TJI110" s="81"/>
      <c r="TJJ110" s="81"/>
      <c r="TJK110" s="81"/>
      <c r="TJL110" s="81"/>
      <c r="TJM110" s="81"/>
      <c r="TJN110" s="81"/>
      <c r="TJO110" s="81"/>
      <c r="TJP110" s="81"/>
      <c r="TJQ110" s="81"/>
      <c r="TJR110" s="81"/>
      <c r="TJS110" s="81"/>
      <c r="TJT110" s="81"/>
      <c r="TJU110" s="81"/>
      <c r="TJV110" s="81"/>
      <c r="TJW110" s="81"/>
      <c r="TJX110" s="81"/>
      <c r="TJY110" s="81"/>
      <c r="TJZ110" s="81"/>
      <c r="TKA110" s="81"/>
      <c r="TKB110" s="81"/>
      <c r="TKC110" s="81"/>
      <c r="TKD110" s="81"/>
      <c r="TKE110" s="81"/>
      <c r="TKF110" s="81"/>
      <c r="TKG110" s="81"/>
      <c r="TKH110" s="81"/>
      <c r="TKI110" s="81"/>
      <c r="TKJ110" s="81"/>
      <c r="TKK110" s="81"/>
      <c r="TKL110" s="81"/>
      <c r="TKM110" s="81"/>
      <c r="TKN110" s="81"/>
      <c r="TKO110" s="81"/>
      <c r="TKP110" s="81"/>
      <c r="TKQ110" s="81"/>
      <c r="TKR110" s="81"/>
      <c r="TKS110" s="81"/>
      <c r="TKT110" s="81"/>
      <c r="TKU110" s="81"/>
      <c r="TKV110" s="81"/>
      <c r="TKW110" s="81"/>
      <c r="TKX110" s="81"/>
      <c r="TKY110" s="81"/>
      <c r="TKZ110" s="81"/>
      <c r="TLA110" s="81"/>
      <c r="TLB110" s="81"/>
      <c r="TLC110" s="81"/>
      <c r="TLD110" s="81"/>
      <c r="TLE110" s="81"/>
      <c r="TLF110" s="81"/>
      <c r="TLG110" s="81"/>
      <c r="TLH110" s="81"/>
      <c r="TLI110" s="81"/>
      <c r="TLJ110" s="81"/>
      <c r="TLK110" s="81"/>
      <c r="TLL110" s="81"/>
      <c r="TLM110" s="81"/>
      <c r="TLN110" s="81"/>
      <c r="TLO110" s="81"/>
      <c r="TLP110" s="81"/>
      <c r="TLQ110" s="81"/>
      <c r="TLR110" s="81"/>
      <c r="TLS110" s="81"/>
      <c r="TLT110" s="81"/>
      <c r="TLU110" s="81"/>
      <c r="TLV110" s="81"/>
      <c r="TLW110" s="81"/>
      <c r="TLX110" s="81"/>
      <c r="TLY110" s="81"/>
      <c r="TLZ110" s="81"/>
      <c r="TMA110" s="81"/>
      <c r="TMB110" s="81"/>
      <c r="TMC110" s="81"/>
      <c r="TMD110" s="81"/>
      <c r="TME110" s="81"/>
      <c r="TMF110" s="81"/>
      <c r="TMG110" s="81"/>
      <c r="TMH110" s="81"/>
      <c r="TMI110" s="81"/>
      <c r="TMJ110" s="81"/>
      <c r="TMK110" s="81"/>
      <c r="TML110" s="81"/>
      <c r="TMM110" s="81"/>
      <c r="TMN110" s="81"/>
      <c r="TMO110" s="81"/>
      <c r="TMP110" s="81"/>
      <c r="TMQ110" s="81"/>
      <c r="TMR110" s="81"/>
      <c r="TMS110" s="81"/>
      <c r="TMT110" s="81"/>
      <c r="TMU110" s="81"/>
      <c r="TMV110" s="81"/>
      <c r="TMW110" s="81"/>
      <c r="TMX110" s="81"/>
      <c r="TMY110" s="81"/>
      <c r="TMZ110" s="81"/>
      <c r="TNA110" s="81"/>
      <c r="TNB110" s="81"/>
      <c r="TNC110" s="81"/>
      <c r="TND110" s="81"/>
      <c r="TNE110" s="81"/>
      <c r="TNF110" s="81"/>
      <c r="TNG110" s="81"/>
      <c r="TNH110" s="81"/>
      <c r="TNI110" s="81"/>
      <c r="TNJ110" s="81"/>
      <c r="TNK110" s="81"/>
      <c r="TNL110" s="81"/>
      <c r="TNM110" s="81"/>
      <c r="TNN110" s="81"/>
      <c r="TNO110" s="81"/>
      <c r="TNP110" s="81"/>
      <c r="TNQ110" s="81"/>
      <c r="TNR110" s="81"/>
      <c r="TNS110" s="81"/>
      <c r="TNT110" s="81"/>
      <c r="TNU110" s="81"/>
      <c r="TNV110" s="81"/>
      <c r="TNW110" s="81"/>
      <c r="TNX110" s="81"/>
      <c r="TNY110" s="81"/>
      <c r="TNZ110" s="81"/>
      <c r="TOA110" s="81"/>
      <c r="TOB110" s="81"/>
      <c r="TOC110" s="81"/>
      <c r="TOD110" s="81"/>
      <c r="TOE110" s="81"/>
      <c r="TOF110" s="81"/>
      <c r="TOG110" s="81"/>
      <c r="TOH110" s="81"/>
      <c r="TOI110" s="81"/>
      <c r="TOJ110" s="81"/>
      <c r="TOK110" s="81"/>
      <c r="TOL110" s="81"/>
      <c r="TOM110" s="81"/>
      <c r="TON110" s="81"/>
      <c r="TOO110" s="81"/>
      <c r="TOP110" s="81"/>
      <c r="TOQ110" s="81"/>
      <c r="TOR110" s="81"/>
      <c r="TOS110" s="81"/>
      <c r="TOT110" s="81"/>
      <c r="TOU110" s="81"/>
      <c r="TOV110" s="81"/>
      <c r="TOW110" s="81"/>
      <c r="TOX110" s="81"/>
      <c r="TOY110" s="81"/>
      <c r="TOZ110" s="81"/>
      <c r="TPA110" s="81"/>
      <c r="TPB110" s="81"/>
      <c r="TPC110" s="81"/>
      <c r="TPD110" s="81"/>
      <c r="TPE110" s="81"/>
      <c r="TPF110" s="81"/>
      <c r="TPG110" s="81"/>
      <c r="TPH110" s="81"/>
      <c r="TPI110" s="81"/>
      <c r="TPJ110" s="81"/>
      <c r="TPK110" s="81"/>
      <c r="TPL110" s="81"/>
      <c r="TPM110" s="81"/>
      <c r="TPN110" s="81"/>
      <c r="TPO110" s="81"/>
      <c r="TPP110" s="81"/>
      <c r="TPQ110" s="81"/>
      <c r="TPR110" s="81"/>
      <c r="TPS110" s="81"/>
      <c r="TPT110" s="81"/>
      <c r="TPU110" s="81"/>
      <c r="TPV110" s="81"/>
      <c r="TPW110" s="81"/>
      <c r="TPX110" s="81"/>
      <c r="TPY110" s="81"/>
      <c r="TPZ110" s="81"/>
      <c r="TQA110" s="81"/>
      <c r="TQB110" s="81"/>
      <c r="TQC110" s="81"/>
      <c r="TQD110" s="81"/>
      <c r="TQE110" s="81"/>
      <c r="TQF110" s="81"/>
      <c r="TQG110" s="81"/>
      <c r="TQH110" s="81"/>
      <c r="TQI110" s="81"/>
      <c r="TQJ110" s="81"/>
      <c r="TQK110" s="81"/>
      <c r="TQL110" s="81"/>
      <c r="TQM110" s="81"/>
      <c r="TQN110" s="81"/>
      <c r="TQO110" s="81"/>
      <c r="TQP110" s="81"/>
      <c r="TQQ110" s="81"/>
      <c r="TQR110" s="81"/>
      <c r="TQS110" s="81"/>
      <c r="TQT110" s="81"/>
      <c r="TQU110" s="81"/>
      <c r="TQV110" s="81"/>
      <c r="TQW110" s="81"/>
      <c r="TQX110" s="81"/>
      <c r="TQY110" s="81"/>
      <c r="TQZ110" s="81"/>
      <c r="TRA110" s="81"/>
      <c r="TRB110" s="81"/>
      <c r="TRC110" s="81"/>
      <c r="TRD110" s="81"/>
      <c r="TRE110" s="81"/>
      <c r="TRF110" s="81"/>
      <c r="TRG110" s="81"/>
      <c r="TRH110" s="81"/>
      <c r="TRI110" s="81"/>
      <c r="TRJ110" s="81"/>
      <c r="TRK110" s="81"/>
      <c r="TRL110" s="81"/>
      <c r="TRM110" s="81"/>
      <c r="TRN110" s="81"/>
      <c r="TRO110" s="81"/>
      <c r="TRP110" s="81"/>
      <c r="TRQ110" s="81"/>
      <c r="TRR110" s="81"/>
      <c r="TRS110" s="81"/>
      <c r="TRT110" s="81"/>
      <c r="TRU110" s="81"/>
      <c r="TRV110" s="81"/>
      <c r="TRW110" s="81"/>
      <c r="TRX110" s="81"/>
      <c r="TRY110" s="81"/>
      <c r="TRZ110" s="81"/>
      <c r="TSA110" s="81"/>
      <c r="TSB110" s="81"/>
      <c r="TSC110" s="81"/>
      <c r="TSD110" s="81"/>
      <c r="TSE110" s="81"/>
      <c r="TSF110" s="81"/>
      <c r="TSG110" s="81"/>
      <c r="TSH110" s="81"/>
      <c r="TSI110" s="81"/>
      <c r="TSJ110" s="81"/>
      <c r="TSK110" s="81"/>
      <c r="TSL110" s="81"/>
      <c r="TSM110" s="81"/>
      <c r="TSN110" s="81"/>
      <c r="TSO110" s="81"/>
      <c r="TSP110" s="81"/>
      <c r="TSQ110" s="81"/>
      <c r="TSR110" s="81"/>
      <c r="TSS110" s="81"/>
      <c r="TST110" s="81"/>
      <c r="TSU110" s="81"/>
      <c r="TSV110" s="81"/>
      <c r="TSW110" s="81"/>
      <c r="TSX110" s="81"/>
      <c r="TSY110" s="81"/>
      <c r="TSZ110" s="81"/>
      <c r="TTA110" s="81"/>
      <c r="TTB110" s="81"/>
      <c r="TTC110" s="81"/>
      <c r="TTD110" s="81"/>
      <c r="TTE110" s="81"/>
      <c r="TTF110" s="81"/>
      <c r="TTG110" s="81"/>
      <c r="TTH110" s="81"/>
      <c r="TTI110" s="81"/>
      <c r="TTJ110" s="81"/>
      <c r="TTK110" s="81"/>
      <c r="TTL110" s="81"/>
      <c r="TTM110" s="81"/>
      <c r="TTN110" s="81"/>
      <c r="TTO110" s="81"/>
      <c r="TTP110" s="81"/>
      <c r="TTQ110" s="81"/>
      <c r="TTR110" s="81"/>
      <c r="TTS110" s="81"/>
      <c r="TTT110" s="81"/>
      <c r="TTU110" s="81"/>
      <c r="TTV110" s="81"/>
      <c r="TTW110" s="81"/>
      <c r="TTX110" s="81"/>
      <c r="TTY110" s="81"/>
      <c r="TTZ110" s="81"/>
      <c r="TUA110" s="81"/>
      <c r="TUB110" s="81"/>
      <c r="TUC110" s="81"/>
      <c r="TUD110" s="81"/>
      <c r="TUE110" s="81"/>
      <c r="TUF110" s="81"/>
      <c r="TUG110" s="81"/>
      <c r="TUH110" s="81"/>
      <c r="TUI110" s="81"/>
      <c r="TUJ110" s="81"/>
      <c r="TUK110" s="81"/>
      <c r="TUL110" s="81"/>
      <c r="TUM110" s="81"/>
      <c r="TUN110" s="81"/>
      <c r="TUO110" s="81"/>
      <c r="TUP110" s="81"/>
      <c r="TUQ110" s="81"/>
      <c r="TUR110" s="81"/>
      <c r="TUS110" s="81"/>
      <c r="TUT110" s="81"/>
      <c r="TUU110" s="81"/>
      <c r="TUV110" s="81"/>
      <c r="TUW110" s="81"/>
      <c r="TUX110" s="81"/>
      <c r="TUY110" s="81"/>
      <c r="TUZ110" s="81"/>
      <c r="TVA110" s="81"/>
      <c r="TVB110" s="81"/>
      <c r="TVC110" s="81"/>
      <c r="TVD110" s="81"/>
      <c r="TVE110" s="81"/>
      <c r="TVF110" s="81"/>
      <c r="TVG110" s="81"/>
      <c r="TVH110" s="81"/>
      <c r="TVI110" s="81"/>
      <c r="TVJ110" s="81"/>
      <c r="TVK110" s="81"/>
      <c r="TVL110" s="81"/>
      <c r="TVM110" s="81"/>
      <c r="TVN110" s="81"/>
      <c r="TVO110" s="81"/>
      <c r="TVP110" s="81"/>
      <c r="TVQ110" s="81"/>
      <c r="TVR110" s="81"/>
      <c r="TVS110" s="81"/>
      <c r="TVT110" s="81"/>
      <c r="TVU110" s="81"/>
      <c r="TVV110" s="81"/>
      <c r="TVW110" s="81"/>
      <c r="TVX110" s="81"/>
      <c r="TVY110" s="81"/>
      <c r="TVZ110" s="81"/>
      <c r="TWA110" s="81"/>
      <c r="TWB110" s="81"/>
      <c r="TWC110" s="81"/>
      <c r="TWD110" s="81"/>
      <c r="TWE110" s="81"/>
      <c r="TWF110" s="81"/>
      <c r="TWG110" s="81"/>
      <c r="TWH110" s="81"/>
      <c r="TWI110" s="81"/>
      <c r="TWJ110" s="81"/>
      <c r="TWK110" s="81"/>
      <c r="TWL110" s="81"/>
      <c r="TWM110" s="81"/>
      <c r="TWN110" s="81"/>
      <c r="TWO110" s="81"/>
      <c r="TWP110" s="81"/>
      <c r="TWQ110" s="81"/>
      <c r="TWR110" s="81"/>
      <c r="TWS110" s="81"/>
      <c r="TWT110" s="81"/>
      <c r="TWU110" s="81"/>
      <c r="TWV110" s="81"/>
      <c r="TWW110" s="81"/>
      <c r="TWX110" s="81"/>
      <c r="TWY110" s="81"/>
      <c r="TWZ110" s="81"/>
      <c r="TXA110" s="81"/>
      <c r="TXB110" s="81"/>
      <c r="TXC110" s="81"/>
      <c r="TXD110" s="81"/>
      <c r="TXE110" s="81"/>
      <c r="TXF110" s="81"/>
      <c r="TXG110" s="81"/>
      <c r="TXH110" s="81"/>
      <c r="TXI110" s="81"/>
      <c r="TXJ110" s="81"/>
      <c r="TXK110" s="81"/>
      <c r="TXL110" s="81"/>
      <c r="TXM110" s="81"/>
      <c r="TXN110" s="81"/>
      <c r="TXO110" s="81"/>
      <c r="TXP110" s="81"/>
      <c r="TXQ110" s="81"/>
      <c r="TXR110" s="81"/>
      <c r="TXS110" s="81"/>
      <c r="TXT110" s="81"/>
      <c r="TXU110" s="81"/>
      <c r="TXV110" s="81"/>
      <c r="TXW110" s="81"/>
      <c r="TXX110" s="81"/>
      <c r="TXY110" s="81"/>
      <c r="TXZ110" s="81"/>
      <c r="TYA110" s="81"/>
      <c r="TYB110" s="81"/>
      <c r="TYC110" s="81"/>
      <c r="TYD110" s="81"/>
      <c r="TYE110" s="81"/>
      <c r="TYF110" s="81"/>
      <c r="TYG110" s="81"/>
      <c r="TYH110" s="81"/>
      <c r="TYI110" s="81"/>
      <c r="TYJ110" s="81"/>
      <c r="TYK110" s="81"/>
      <c r="TYL110" s="81"/>
      <c r="TYM110" s="81"/>
      <c r="TYN110" s="81"/>
      <c r="TYO110" s="81"/>
      <c r="TYP110" s="81"/>
      <c r="TYQ110" s="81"/>
      <c r="TYR110" s="81"/>
      <c r="TYS110" s="81"/>
      <c r="TYT110" s="81"/>
      <c r="TYU110" s="81"/>
      <c r="TYV110" s="81"/>
      <c r="TYW110" s="81"/>
      <c r="TYX110" s="81"/>
      <c r="TYY110" s="81"/>
      <c r="TYZ110" s="81"/>
      <c r="TZA110" s="81"/>
      <c r="TZB110" s="81"/>
      <c r="TZC110" s="81"/>
      <c r="TZD110" s="81"/>
      <c r="TZE110" s="81"/>
      <c r="TZF110" s="81"/>
      <c r="TZG110" s="81"/>
      <c r="TZH110" s="81"/>
      <c r="TZI110" s="81"/>
      <c r="TZJ110" s="81"/>
      <c r="TZK110" s="81"/>
      <c r="TZL110" s="81"/>
      <c r="TZM110" s="81"/>
      <c r="TZN110" s="81"/>
      <c r="TZO110" s="81"/>
      <c r="TZP110" s="81"/>
      <c r="TZQ110" s="81"/>
      <c r="TZR110" s="81"/>
      <c r="TZS110" s="81"/>
      <c r="TZT110" s="81"/>
      <c r="TZU110" s="81"/>
      <c r="TZV110" s="81"/>
      <c r="TZW110" s="81"/>
      <c r="TZX110" s="81"/>
      <c r="TZY110" s="81"/>
      <c r="TZZ110" s="81"/>
      <c r="UAA110" s="81"/>
      <c r="UAB110" s="81"/>
      <c r="UAC110" s="81"/>
      <c r="UAD110" s="81"/>
      <c r="UAE110" s="81"/>
      <c r="UAF110" s="81"/>
      <c r="UAG110" s="81"/>
      <c r="UAH110" s="81"/>
      <c r="UAI110" s="81"/>
      <c r="UAJ110" s="81"/>
      <c r="UAK110" s="81"/>
      <c r="UAL110" s="81"/>
      <c r="UAM110" s="81"/>
      <c r="UAN110" s="81"/>
      <c r="UAO110" s="81"/>
      <c r="UAP110" s="81"/>
      <c r="UAQ110" s="81"/>
      <c r="UAR110" s="81"/>
      <c r="UAS110" s="81"/>
      <c r="UAT110" s="81"/>
      <c r="UAU110" s="81"/>
      <c r="UAV110" s="81"/>
      <c r="UAW110" s="81"/>
      <c r="UAX110" s="81"/>
      <c r="UAY110" s="81"/>
      <c r="UAZ110" s="81"/>
      <c r="UBA110" s="81"/>
      <c r="UBB110" s="81"/>
      <c r="UBC110" s="81"/>
      <c r="UBD110" s="81"/>
      <c r="UBE110" s="81"/>
      <c r="UBF110" s="81"/>
      <c r="UBG110" s="81"/>
      <c r="UBH110" s="81"/>
      <c r="UBI110" s="81"/>
      <c r="UBJ110" s="81"/>
      <c r="UBK110" s="81"/>
      <c r="UBL110" s="81"/>
      <c r="UBM110" s="81"/>
      <c r="UBN110" s="81"/>
      <c r="UBO110" s="81"/>
      <c r="UBP110" s="81"/>
      <c r="UBQ110" s="81"/>
      <c r="UBR110" s="81"/>
      <c r="UBS110" s="81"/>
      <c r="UBT110" s="81"/>
      <c r="UBU110" s="81"/>
      <c r="UBV110" s="81"/>
      <c r="UBW110" s="81"/>
      <c r="UBX110" s="81"/>
      <c r="UBY110" s="81"/>
      <c r="UBZ110" s="81"/>
      <c r="UCA110" s="81"/>
      <c r="UCB110" s="81"/>
      <c r="UCC110" s="81"/>
      <c r="UCD110" s="81"/>
      <c r="UCE110" s="81"/>
      <c r="UCF110" s="81"/>
      <c r="UCG110" s="81"/>
      <c r="UCH110" s="81"/>
      <c r="UCI110" s="81"/>
      <c r="UCJ110" s="81"/>
      <c r="UCK110" s="81"/>
      <c r="UCL110" s="81"/>
      <c r="UCM110" s="81"/>
      <c r="UCN110" s="81"/>
      <c r="UCO110" s="81"/>
      <c r="UCP110" s="81"/>
      <c r="UCQ110" s="81"/>
      <c r="UCR110" s="81"/>
      <c r="UCS110" s="81"/>
      <c r="UCT110" s="81"/>
      <c r="UCU110" s="81"/>
      <c r="UCV110" s="81"/>
      <c r="UCW110" s="81"/>
      <c r="UCX110" s="81"/>
      <c r="UCY110" s="81"/>
      <c r="UCZ110" s="81"/>
      <c r="UDA110" s="81"/>
      <c r="UDB110" s="81"/>
      <c r="UDC110" s="81"/>
      <c r="UDD110" s="81"/>
      <c r="UDE110" s="81"/>
      <c r="UDF110" s="81"/>
      <c r="UDG110" s="81"/>
      <c r="UDH110" s="81"/>
      <c r="UDI110" s="81"/>
      <c r="UDJ110" s="81"/>
      <c r="UDK110" s="81"/>
      <c r="UDL110" s="81"/>
      <c r="UDM110" s="81"/>
      <c r="UDN110" s="81"/>
      <c r="UDO110" s="81"/>
      <c r="UDP110" s="81"/>
      <c r="UDQ110" s="81"/>
      <c r="UDR110" s="81"/>
      <c r="UDS110" s="81"/>
      <c r="UDT110" s="81"/>
      <c r="UDU110" s="81"/>
      <c r="UDV110" s="81"/>
      <c r="UDW110" s="81"/>
      <c r="UDX110" s="81"/>
      <c r="UDY110" s="81"/>
      <c r="UDZ110" s="81"/>
      <c r="UEA110" s="81"/>
      <c r="UEB110" s="81"/>
      <c r="UEC110" s="81"/>
      <c r="UED110" s="81"/>
      <c r="UEE110" s="81"/>
      <c r="UEF110" s="81"/>
      <c r="UEG110" s="81"/>
      <c r="UEH110" s="81"/>
      <c r="UEI110" s="81"/>
      <c r="UEJ110" s="81"/>
      <c r="UEK110" s="81"/>
      <c r="UEL110" s="81"/>
      <c r="UEM110" s="81"/>
      <c r="UEN110" s="81"/>
      <c r="UEO110" s="81"/>
      <c r="UEP110" s="81"/>
      <c r="UEQ110" s="81"/>
      <c r="UER110" s="81"/>
      <c r="UES110" s="81"/>
      <c r="UET110" s="81"/>
      <c r="UEU110" s="81"/>
      <c r="UEV110" s="81"/>
      <c r="UEW110" s="81"/>
      <c r="UEX110" s="81"/>
      <c r="UEY110" s="81"/>
      <c r="UEZ110" s="81"/>
      <c r="UFA110" s="81"/>
      <c r="UFB110" s="81"/>
      <c r="UFC110" s="81"/>
      <c r="UFD110" s="81"/>
      <c r="UFE110" s="81"/>
      <c r="UFF110" s="81"/>
      <c r="UFG110" s="81"/>
      <c r="UFH110" s="81"/>
      <c r="UFI110" s="81"/>
      <c r="UFJ110" s="81"/>
      <c r="UFK110" s="81"/>
      <c r="UFL110" s="81"/>
      <c r="UFM110" s="81"/>
      <c r="UFN110" s="81"/>
      <c r="UFO110" s="81"/>
      <c r="UFP110" s="81"/>
      <c r="UFQ110" s="81"/>
      <c r="UFR110" s="81"/>
      <c r="UFS110" s="81"/>
      <c r="UFT110" s="81"/>
      <c r="UFU110" s="81"/>
      <c r="UFV110" s="81"/>
      <c r="UFW110" s="81"/>
      <c r="UFX110" s="81"/>
      <c r="UFY110" s="81"/>
      <c r="UFZ110" s="81"/>
      <c r="UGA110" s="81"/>
      <c r="UGB110" s="81"/>
      <c r="UGC110" s="81"/>
      <c r="UGD110" s="81"/>
      <c r="UGE110" s="81"/>
      <c r="UGF110" s="81"/>
      <c r="UGG110" s="81"/>
      <c r="UGH110" s="81"/>
      <c r="UGI110" s="81"/>
      <c r="UGJ110" s="81"/>
      <c r="UGK110" s="81"/>
      <c r="UGL110" s="81"/>
      <c r="UGM110" s="81"/>
      <c r="UGN110" s="81"/>
      <c r="UGO110" s="81"/>
      <c r="UGP110" s="81"/>
      <c r="UGQ110" s="81"/>
      <c r="UGR110" s="81"/>
      <c r="UGS110" s="81"/>
      <c r="UGT110" s="81"/>
      <c r="UGU110" s="81"/>
      <c r="UGV110" s="81"/>
      <c r="UGW110" s="81"/>
      <c r="UGX110" s="81"/>
      <c r="UGY110" s="81"/>
      <c r="UGZ110" s="81"/>
      <c r="UHA110" s="81"/>
      <c r="UHB110" s="81"/>
      <c r="UHC110" s="81"/>
      <c r="UHD110" s="81"/>
      <c r="UHE110" s="81"/>
      <c r="UHF110" s="81"/>
      <c r="UHG110" s="81"/>
      <c r="UHH110" s="81"/>
      <c r="UHI110" s="81"/>
      <c r="UHJ110" s="81"/>
      <c r="UHK110" s="81"/>
      <c r="UHL110" s="81"/>
      <c r="UHM110" s="81"/>
      <c r="UHN110" s="81"/>
      <c r="UHO110" s="81"/>
      <c r="UHP110" s="81"/>
      <c r="UHQ110" s="81"/>
      <c r="UHR110" s="81"/>
      <c r="UHS110" s="81"/>
      <c r="UHT110" s="81"/>
      <c r="UHU110" s="81"/>
      <c r="UHV110" s="81"/>
      <c r="UHW110" s="81"/>
      <c r="UHX110" s="81"/>
      <c r="UHY110" s="81"/>
      <c r="UHZ110" s="81"/>
      <c r="UIA110" s="81"/>
      <c r="UIB110" s="81"/>
      <c r="UIC110" s="81"/>
      <c r="UID110" s="81"/>
      <c r="UIE110" s="81"/>
      <c r="UIF110" s="81"/>
      <c r="UIG110" s="81"/>
      <c r="UIH110" s="81"/>
      <c r="UII110" s="81"/>
      <c r="UIJ110" s="81"/>
      <c r="UIK110" s="81"/>
      <c r="UIL110" s="81"/>
      <c r="UIM110" s="81"/>
      <c r="UIN110" s="81"/>
      <c r="UIO110" s="81"/>
      <c r="UIP110" s="81"/>
      <c r="UIQ110" s="81"/>
      <c r="UIR110" s="81"/>
      <c r="UIS110" s="81"/>
      <c r="UIT110" s="81"/>
      <c r="UIU110" s="81"/>
      <c r="UIV110" s="81"/>
      <c r="UIW110" s="81"/>
      <c r="UIX110" s="81"/>
      <c r="UIY110" s="81"/>
      <c r="UIZ110" s="81"/>
      <c r="UJA110" s="81"/>
      <c r="UJB110" s="81"/>
      <c r="UJC110" s="81"/>
      <c r="UJD110" s="81"/>
      <c r="UJE110" s="81"/>
      <c r="UJF110" s="81"/>
      <c r="UJG110" s="81"/>
      <c r="UJH110" s="81"/>
      <c r="UJI110" s="81"/>
      <c r="UJJ110" s="81"/>
      <c r="UJK110" s="81"/>
      <c r="UJL110" s="81"/>
      <c r="UJM110" s="81"/>
      <c r="UJN110" s="81"/>
      <c r="UJO110" s="81"/>
      <c r="UJP110" s="81"/>
      <c r="UJQ110" s="81"/>
      <c r="UJR110" s="81"/>
      <c r="UJS110" s="81"/>
      <c r="UJT110" s="81"/>
      <c r="UJU110" s="81"/>
      <c r="UJV110" s="81"/>
      <c r="UJW110" s="81"/>
      <c r="UJX110" s="81"/>
      <c r="UJY110" s="81"/>
      <c r="UJZ110" s="81"/>
      <c r="UKA110" s="81"/>
      <c r="UKB110" s="81"/>
      <c r="UKC110" s="81"/>
      <c r="UKD110" s="81"/>
      <c r="UKE110" s="81"/>
      <c r="UKF110" s="81"/>
      <c r="UKG110" s="81"/>
      <c r="UKH110" s="81"/>
      <c r="UKI110" s="81"/>
      <c r="UKJ110" s="81"/>
      <c r="UKK110" s="81"/>
      <c r="UKL110" s="81"/>
      <c r="UKM110" s="81"/>
      <c r="UKN110" s="81"/>
      <c r="UKO110" s="81"/>
      <c r="UKP110" s="81"/>
      <c r="UKQ110" s="81"/>
      <c r="UKR110" s="81"/>
      <c r="UKS110" s="81"/>
      <c r="UKT110" s="81"/>
      <c r="UKU110" s="81"/>
      <c r="UKV110" s="81"/>
      <c r="UKW110" s="81"/>
      <c r="UKX110" s="81"/>
      <c r="UKY110" s="81"/>
      <c r="UKZ110" s="81"/>
      <c r="ULA110" s="81"/>
      <c r="ULB110" s="81"/>
      <c r="ULC110" s="81"/>
      <c r="ULD110" s="81"/>
      <c r="ULE110" s="81"/>
      <c r="ULF110" s="81"/>
      <c r="ULG110" s="81"/>
      <c r="ULH110" s="81"/>
      <c r="ULI110" s="81"/>
      <c r="ULJ110" s="81"/>
      <c r="ULK110" s="81"/>
      <c r="ULL110" s="81"/>
      <c r="ULM110" s="81"/>
      <c r="ULN110" s="81"/>
      <c r="ULO110" s="81"/>
      <c r="ULP110" s="81"/>
      <c r="ULQ110" s="81"/>
      <c r="ULR110" s="81"/>
      <c r="ULS110" s="81"/>
      <c r="ULT110" s="81"/>
      <c r="ULU110" s="81"/>
      <c r="ULV110" s="81"/>
      <c r="ULW110" s="81"/>
      <c r="ULX110" s="81"/>
      <c r="ULY110" s="81"/>
      <c r="ULZ110" s="81"/>
      <c r="UMA110" s="81"/>
      <c r="UMB110" s="81"/>
      <c r="UMC110" s="81"/>
      <c r="UMD110" s="81"/>
      <c r="UME110" s="81"/>
      <c r="UMF110" s="81"/>
      <c r="UMG110" s="81"/>
      <c r="UMH110" s="81"/>
      <c r="UMI110" s="81"/>
      <c r="UMJ110" s="81"/>
      <c r="UMK110" s="81"/>
      <c r="UML110" s="81"/>
      <c r="UMM110" s="81"/>
      <c r="UMN110" s="81"/>
      <c r="UMO110" s="81"/>
      <c r="UMP110" s="81"/>
      <c r="UMQ110" s="81"/>
      <c r="UMR110" s="81"/>
      <c r="UMS110" s="81"/>
      <c r="UMT110" s="81"/>
      <c r="UMU110" s="81"/>
      <c r="UMV110" s="81"/>
      <c r="UMW110" s="81"/>
      <c r="UMX110" s="81"/>
      <c r="UMY110" s="81"/>
      <c r="UMZ110" s="81"/>
      <c r="UNA110" s="81"/>
      <c r="UNB110" s="81"/>
      <c r="UNC110" s="81"/>
      <c r="UND110" s="81"/>
      <c r="UNE110" s="81"/>
      <c r="UNF110" s="81"/>
      <c r="UNG110" s="81"/>
      <c r="UNH110" s="81"/>
      <c r="UNI110" s="81"/>
      <c r="UNJ110" s="81"/>
      <c r="UNK110" s="81"/>
      <c r="UNL110" s="81"/>
      <c r="UNM110" s="81"/>
      <c r="UNN110" s="81"/>
      <c r="UNO110" s="81"/>
      <c r="UNP110" s="81"/>
      <c r="UNQ110" s="81"/>
      <c r="UNR110" s="81"/>
      <c r="UNS110" s="81"/>
      <c r="UNT110" s="81"/>
      <c r="UNU110" s="81"/>
      <c r="UNV110" s="81"/>
      <c r="UNW110" s="81"/>
      <c r="UNX110" s="81"/>
      <c r="UNY110" s="81"/>
      <c r="UNZ110" s="81"/>
      <c r="UOA110" s="81"/>
      <c r="UOB110" s="81"/>
      <c r="UOC110" s="81"/>
      <c r="UOD110" s="81"/>
      <c r="UOE110" s="81"/>
      <c r="UOF110" s="81"/>
      <c r="UOG110" s="81"/>
      <c r="UOH110" s="81"/>
      <c r="UOI110" s="81"/>
      <c r="UOJ110" s="81"/>
      <c r="UOK110" s="81"/>
      <c r="UOL110" s="81"/>
      <c r="UOM110" s="81"/>
      <c r="UON110" s="81"/>
      <c r="UOO110" s="81"/>
      <c r="UOP110" s="81"/>
      <c r="UOQ110" s="81"/>
      <c r="UOR110" s="81"/>
      <c r="UOS110" s="81"/>
      <c r="UOT110" s="81"/>
      <c r="UOU110" s="81"/>
      <c r="UOV110" s="81"/>
      <c r="UOW110" s="81"/>
      <c r="UOX110" s="81"/>
      <c r="UOY110" s="81"/>
      <c r="UOZ110" s="81"/>
      <c r="UPA110" s="81"/>
      <c r="UPB110" s="81"/>
      <c r="UPC110" s="81"/>
      <c r="UPD110" s="81"/>
      <c r="UPE110" s="81"/>
      <c r="UPF110" s="81"/>
      <c r="UPG110" s="81"/>
      <c r="UPH110" s="81"/>
      <c r="UPI110" s="81"/>
      <c r="UPJ110" s="81"/>
      <c r="UPK110" s="81"/>
      <c r="UPL110" s="81"/>
      <c r="UPM110" s="81"/>
      <c r="UPN110" s="81"/>
      <c r="UPO110" s="81"/>
      <c r="UPP110" s="81"/>
      <c r="UPQ110" s="81"/>
      <c r="UPR110" s="81"/>
      <c r="UPS110" s="81"/>
      <c r="UPT110" s="81"/>
      <c r="UPU110" s="81"/>
      <c r="UPV110" s="81"/>
      <c r="UPW110" s="81"/>
      <c r="UPX110" s="81"/>
      <c r="UPY110" s="81"/>
      <c r="UPZ110" s="81"/>
      <c r="UQA110" s="81"/>
      <c r="UQB110" s="81"/>
      <c r="UQC110" s="81"/>
      <c r="UQD110" s="81"/>
      <c r="UQE110" s="81"/>
      <c r="UQF110" s="81"/>
      <c r="UQG110" s="81"/>
      <c r="UQH110" s="81"/>
      <c r="UQI110" s="81"/>
      <c r="UQJ110" s="81"/>
      <c r="UQK110" s="81"/>
      <c r="UQL110" s="81"/>
      <c r="UQM110" s="81"/>
      <c r="UQN110" s="81"/>
      <c r="UQO110" s="81"/>
      <c r="UQP110" s="81"/>
      <c r="UQQ110" s="81"/>
      <c r="UQR110" s="81"/>
      <c r="UQS110" s="81"/>
      <c r="UQT110" s="81"/>
      <c r="UQU110" s="81"/>
      <c r="UQV110" s="81"/>
      <c r="UQW110" s="81"/>
      <c r="UQX110" s="81"/>
      <c r="UQY110" s="81"/>
      <c r="UQZ110" s="81"/>
      <c r="URA110" s="81"/>
      <c r="URB110" s="81"/>
      <c r="URC110" s="81"/>
      <c r="URD110" s="81"/>
      <c r="URE110" s="81"/>
      <c r="URF110" s="81"/>
      <c r="URG110" s="81"/>
      <c r="URH110" s="81"/>
      <c r="URI110" s="81"/>
      <c r="URJ110" s="81"/>
      <c r="URK110" s="81"/>
      <c r="URL110" s="81"/>
      <c r="URM110" s="81"/>
      <c r="URN110" s="81"/>
      <c r="URO110" s="81"/>
      <c r="URP110" s="81"/>
      <c r="URQ110" s="81"/>
      <c r="URR110" s="81"/>
      <c r="URS110" s="81"/>
      <c r="URT110" s="81"/>
      <c r="URU110" s="81"/>
      <c r="URV110" s="81"/>
      <c r="URW110" s="81"/>
      <c r="URX110" s="81"/>
      <c r="URY110" s="81"/>
      <c r="URZ110" s="81"/>
      <c r="USA110" s="81"/>
      <c r="USB110" s="81"/>
      <c r="USC110" s="81"/>
      <c r="USD110" s="81"/>
      <c r="USE110" s="81"/>
      <c r="USF110" s="81"/>
      <c r="USG110" s="81"/>
      <c r="USH110" s="81"/>
      <c r="USI110" s="81"/>
      <c r="USJ110" s="81"/>
      <c r="USK110" s="81"/>
      <c r="USL110" s="81"/>
      <c r="USM110" s="81"/>
      <c r="USN110" s="81"/>
      <c r="USO110" s="81"/>
      <c r="USP110" s="81"/>
      <c r="USQ110" s="81"/>
      <c r="USR110" s="81"/>
      <c r="USS110" s="81"/>
      <c r="UST110" s="81"/>
      <c r="USU110" s="81"/>
      <c r="USV110" s="81"/>
      <c r="USW110" s="81"/>
      <c r="USX110" s="81"/>
      <c r="USY110" s="81"/>
      <c r="USZ110" s="81"/>
      <c r="UTA110" s="81"/>
      <c r="UTB110" s="81"/>
      <c r="UTC110" s="81"/>
      <c r="UTD110" s="81"/>
      <c r="UTE110" s="81"/>
      <c r="UTF110" s="81"/>
      <c r="UTG110" s="81"/>
      <c r="UTH110" s="81"/>
      <c r="UTI110" s="81"/>
      <c r="UTJ110" s="81"/>
      <c r="UTK110" s="81"/>
      <c r="UTL110" s="81"/>
      <c r="UTM110" s="81"/>
      <c r="UTN110" s="81"/>
      <c r="UTO110" s="81"/>
      <c r="UTP110" s="81"/>
      <c r="UTQ110" s="81"/>
      <c r="UTR110" s="81"/>
      <c r="UTS110" s="81"/>
      <c r="UTT110" s="81"/>
      <c r="UTU110" s="81"/>
      <c r="UTV110" s="81"/>
      <c r="UTW110" s="81"/>
      <c r="UTX110" s="81"/>
      <c r="UTY110" s="81"/>
      <c r="UTZ110" s="81"/>
      <c r="UUA110" s="81"/>
      <c r="UUB110" s="81"/>
      <c r="UUC110" s="81"/>
      <c r="UUD110" s="81"/>
      <c r="UUE110" s="81"/>
      <c r="UUF110" s="81"/>
      <c r="UUG110" s="81"/>
      <c r="UUH110" s="81"/>
      <c r="UUI110" s="81"/>
      <c r="UUJ110" s="81"/>
      <c r="UUK110" s="81"/>
      <c r="UUL110" s="81"/>
      <c r="UUM110" s="81"/>
      <c r="UUN110" s="81"/>
      <c r="UUO110" s="81"/>
      <c r="UUP110" s="81"/>
      <c r="UUQ110" s="81"/>
      <c r="UUR110" s="81"/>
      <c r="UUS110" s="81"/>
      <c r="UUT110" s="81"/>
      <c r="UUU110" s="81"/>
      <c r="UUV110" s="81"/>
      <c r="UUW110" s="81"/>
      <c r="UUX110" s="81"/>
      <c r="UUY110" s="81"/>
      <c r="UUZ110" s="81"/>
      <c r="UVA110" s="81"/>
      <c r="UVB110" s="81"/>
      <c r="UVC110" s="81"/>
      <c r="UVD110" s="81"/>
      <c r="UVE110" s="81"/>
      <c r="UVF110" s="81"/>
      <c r="UVG110" s="81"/>
      <c r="UVH110" s="81"/>
      <c r="UVI110" s="81"/>
      <c r="UVJ110" s="81"/>
      <c r="UVK110" s="81"/>
      <c r="UVL110" s="81"/>
      <c r="UVM110" s="81"/>
      <c r="UVN110" s="81"/>
      <c r="UVO110" s="81"/>
      <c r="UVP110" s="81"/>
      <c r="UVQ110" s="81"/>
      <c r="UVR110" s="81"/>
      <c r="UVS110" s="81"/>
      <c r="UVT110" s="81"/>
      <c r="UVU110" s="81"/>
      <c r="UVV110" s="81"/>
      <c r="UVW110" s="81"/>
      <c r="UVX110" s="81"/>
      <c r="UVY110" s="81"/>
      <c r="UVZ110" s="81"/>
      <c r="UWA110" s="81"/>
      <c r="UWB110" s="81"/>
      <c r="UWC110" s="81"/>
      <c r="UWD110" s="81"/>
      <c r="UWE110" s="81"/>
      <c r="UWF110" s="81"/>
      <c r="UWG110" s="81"/>
      <c r="UWH110" s="81"/>
      <c r="UWI110" s="81"/>
      <c r="UWJ110" s="81"/>
      <c r="UWK110" s="81"/>
      <c r="UWL110" s="81"/>
      <c r="UWM110" s="81"/>
      <c r="UWN110" s="81"/>
      <c r="UWO110" s="81"/>
      <c r="UWP110" s="81"/>
      <c r="UWQ110" s="81"/>
      <c r="UWR110" s="81"/>
      <c r="UWS110" s="81"/>
      <c r="UWT110" s="81"/>
      <c r="UWU110" s="81"/>
      <c r="UWV110" s="81"/>
      <c r="UWW110" s="81"/>
      <c r="UWX110" s="81"/>
      <c r="UWY110" s="81"/>
      <c r="UWZ110" s="81"/>
      <c r="UXA110" s="81"/>
      <c r="UXB110" s="81"/>
      <c r="UXC110" s="81"/>
      <c r="UXD110" s="81"/>
      <c r="UXE110" s="81"/>
      <c r="UXF110" s="81"/>
      <c r="UXG110" s="81"/>
      <c r="UXH110" s="81"/>
      <c r="UXI110" s="81"/>
      <c r="UXJ110" s="81"/>
      <c r="UXK110" s="81"/>
      <c r="UXL110" s="81"/>
      <c r="UXM110" s="81"/>
      <c r="UXN110" s="81"/>
      <c r="UXO110" s="81"/>
      <c r="UXP110" s="81"/>
      <c r="UXQ110" s="81"/>
      <c r="UXR110" s="81"/>
      <c r="UXS110" s="81"/>
      <c r="UXT110" s="81"/>
      <c r="UXU110" s="81"/>
      <c r="UXV110" s="81"/>
      <c r="UXW110" s="81"/>
      <c r="UXX110" s="81"/>
      <c r="UXY110" s="81"/>
      <c r="UXZ110" s="81"/>
      <c r="UYA110" s="81"/>
      <c r="UYB110" s="81"/>
      <c r="UYC110" s="81"/>
      <c r="UYD110" s="81"/>
      <c r="UYE110" s="81"/>
      <c r="UYF110" s="81"/>
      <c r="UYG110" s="81"/>
      <c r="UYH110" s="81"/>
      <c r="UYI110" s="81"/>
      <c r="UYJ110" s="81"/>
      <c r="UYK110" s="81"/>
      <c r="UYL110" s="81"/>
      <c r="UYM110" s="81"/>
      <c r="UYN110" s="81"/>
      <c r="UYO110" s="81"/>
      <c r="UYP110" s="81"/>
      <c r="UYQ110" s="81"/>
      <c r="UYR110" s="81"/>
      <c r="UYS110" s="81"/>
      <c r="UYT110" s="81"/>
      <c r="UYU110" s="81"/>
      <c r="UYV110" s="81"/>
      <c r="UYW110" s="81"/>
      <c r="UYX110" s="81"/>
      <c r="UYY110" s="81"/>
      <c r="UYZ110" s="81"/>
      <c r="UZA110" s="81"/>
      <c r="UZB110" s="81"/>
      <c r="UZC110" s="81"/>
      <c r="UZD110" s="81"/>
      <c r="UZE110" s="81"/>
      <c r="UZF110" s="81"/>
      <c r="UZG110" s="81"/>
      <c r="UZH110" s="81"/>
      <c r="UZI110" s="81"/>
      <c r="UZJ110" s="81"/>
      <c r="UZK110" s="81"/>
      <c r="UZL110" s="81"/>
      <c r="UZM110" s="81"/>
      <c r="UZN110" s="81"/>
      <c r="UZO110" s="81"/>
      <c r="UZP110" s="81"/>
      <c r="UZQ110" s="81"/>
      <c r="UZR110" s="81"/>
      <c r="UZS110" s="81"/>
      <c r="UZT110" s="81"/>
      <c r="UZU110" s="81"/>
      <c r="UZV110" s="81"/>
      <c r="UZW110" s="81"/>
      <c r="UZX110" s="81"/>
      <c r="UZY110" s="81"/>
      <c r="UZZ110" s="81"/>
      <c r="VAA110" s="81"/>
      <c r="VAB110" s="81"/>
      <c r="VAC110" s="81"/>
      <c r="VAD110" s="81"/>
      <c r="VAE110" s="81"/>
      <c r="VAF110" s="81"/>
      <c r="VAG110" s="81"/>
      <c r="VAH110" s="81"/>
      <c r="VAI110" s="81"/>
      <c r="VAJ110" s="81"/>
      <c r="VAK110" s="81"/>
      <c r="VAL110" s="81"/>
      <c r="VAM110" s="81"/>
      <c r="VAN110" s="81"/>
      <c r="VAO110" s="81"/>
      <c r="VAP110" s="81"/>
      <c r="VAQ110" s="81"/>
      <c r="VAR110" s="81"/>
      <c r="VAS110" s="81"/>
      <c r="VAT110" s="81"/>
      <c r="VAU110" s="81"/>
      <c r="VAV110" s="81"/>
      <c r="VAW110" s="81"/>
      <c r="VAX110" s="81"/>
      <c r="VAY110" s="81"/>
      <c r="VAZ110" s="81"/>
      <c r="VBA110" s="81"/>
      <c r="VBB110" s="81"/>
      <c r="VBC110" s="81"/>
      <c r="VBD110" s="81"/>
      <c r="VBE110" s="81"/>
      <c r="VBF110" s="81"/>
      <c r="VBG110" s="81"/>
      <c r="VBH110" s="81"/>
      <c r="VBI110" s="81"/>
      <c r="VBJ110" s="81"/>
      <c r="VBK110" s="81"/>
      <c r="VBL110" s="81"/>
      <c r="VBM110" s="81"/>
      <c r="VBN110" s="81"/>
      <c r="VBO110" s="81"/>
      <c r="VBP110" s="81"/>
      <c r="VBQ110" s="81"/>
      <c r="VBR110" s="81"/>
      <c r="VBS110" s="81"/>
      <c r="VBT110" s="81"/>
      <c r="VBU110" s="81"/>
      <c r="VBV110" s="81"/>
      <c r="VBW110" s="81"/>
      <c r="VBX110" s="81"/>
      <c r="VBY110" s="81"/>
      <c r="VBZ110" s="81"/>
      <c r="VCA110" s="81"/>
      <c r="VCB110" s="81"/>
      <c r="VCC110" s="81"/>
      <c r="VCD110" s="81"/>
      <c r="VCE110" s="81"/>
      <c r="VCF110" s="81"/>
      <c r="VCG110" s="81"/>
      <c r="VCH110" s="81"/>
      <c r="VCI110" s="81"/>
      <c r="VCJ110" s="81"/>
      <c r="VCK110" s="81"/>
      <c r="VCL110" s="81"/>
      <c r="VCM110" s="81"/>
      <c r="VCN110" s="81"/>
      <c r="VCO110" s="81"/>
      <c r="VCP110" s="81"/>
      <c r="VCQ110" s="81"/>
      <c r="VCR110" s="81"/>
      <c r="VCS110" s="81"/>
      <c r="VCT110" s="81"/>
      <c r="VCU110" s="81"/>
      <c r="VCV110" s="81"/>
      <c r="VCW110" s="81"/>
      <c r="VCX110" s="81"/>
      <c r="VCY110" s="81"/>
      <c r="VCZ110" s="81"/>
      <c r="VDA110" s="81"/>
      <c r="VDB110" s="81"/>
      <c r="VDC110" s="81"/>
      <c r="VDD110" s="81"/>
      <c r="VDE110" s="81"/>
      <c r="VDF110" s="81"/>
      <c r="VDG110" s="81"/>
      <c r="VDH110" s="81"/>
      <c r="VDI110" s="81"/>
      <c r="VDJ110" s="81"/>
      <c r="VDK110" s="81"/>
      <c r="VDL110" s="81"/>
      <c r="VDM110" s="81"/>
      <c r="VDN110" s="81"/>
      <c r="VDO110" s="81"/>
      <c r="VDP110" s="81"/>
      <c r="VDQ110" s="81"/>
      <c r="VDR110" s="81"/>
      <c r="VDS110" s="81"/>
      <c r="VDT110" s="81"/>
      <c r="VDU110" s="81"/>
      <c r="VDV110" s="81"/>
      <c r="VDW110" s="81"/>
      <c r="VDX110" s="81"/>
      <c r="VDY110" s="81"/>
      <c r="VDZ110" s="81"/>
      <c r="VEA110" s="81"/>
      <c r="VEB110" s="81"/>
      <c r="VEC110" s="81"/>
      <c r="VED110" s="81"/>
      <c r="VEE110" s="81"/>
      <c r="VEF110" s="81"/>
      <c r="VEG110" s="81"/>
      <c r="VEH110" s="81"/>
      <c r="VEI110" s="81"/>
      <c r="VEJ110" s="81"/>
      <c r="VEK110" s="81"/>
      <c r="VEL110" s="81"/>
      <c r="VEM110" s="81"/>
      <c r="VEN110" s="81"/>
      <c r="VEO110" s="81"/>
      <c r="VEP110" s="81"/>
      <c r="VEQ110" s="81"/>
      <c r="VER110" s="81"/>
      <c r="VES110" s="81"/>
      <c r="VET110" s="81"/>
      <c r="VEU110" s="81"/>
      <c r="VEV110" s="81"/>
      <c r="VEW110" s="81"/>
      <c r="VEX110" s="81"/>
      <c r="VEY110" s="81"/>
      <c r="VEZ110" s="81"/>
      <c r="VFA110" s="81"/>
      <c r="VFB110" s="81"/>
      <c r="VFC110" s="81"/>
      <c r="VFD110" s="81"/>
      <c r="VFE110" s="81"/>
      <c r="VFF110" s="81"/>
      <c r="VFG110" s="81"/>
      <c r="VFH110" s="81"/>
      <c r="VFI110" s="81"/>
      <c r="VFJ110" s="81"/>
      <c r="VFK110" s="81"/>
      <c r="VFL110" s="81"/>
      <c r="VFM110" s="81"/>
      <c r="VFN110" s="81"/>
      <c r="VFO110" s="81"/>
      <c r="VFP110" s="81"/>
      <c r="VFQ110" s="81"/>
      <c r="VFR110" s="81"/>
      <c r="VFS110" s="81"/>
      <c r="VFT110" s="81"/>
      <c r="VFU110" s="81"/>
      <c r="VFV110" s="81"/>
      <c r="VFW110" s="81"/>
      <c r="VFX110" s="81"/>
      <c r="VFY110" s="81"/>
      <c r="VFZ110" s="81"/>
      <c r="VGA110" s="81"/>
      <c r="VGB110" s="81"/>
      <c r="VGC110" s="81"/>
      <c r="VGD110" s="81"/>
      <c r="VGE110" s="81"/>
      <c r="VGF110" s="81"/>
      <c r="VGG110" s="81"/>
      <c r="VGH110" s="81"/>
      <c r="VGI110" s="81"/>
      <c r="VGJ110" s="81"/>
      <c r="VGK110" s="81"/>
      <c r="VGL110" s="81"/>
      <c r="VGM110" s="81"/>
      <c r="VGN110" s="81"/>
      <c r="VGO110" s="81"/>
      <c r="VGP110" s="81"/>
      <c r="VGQ110" s="81"/>
      <c r="VGR110" s="81"/>
      <c r="VGS110" s="81"/>
      <c r="VGT110" s="81"/>
      <c r="VGU110" s="81"/>
      <c r="VGV110" s="81"/>
      <c r="VGW110" s="81"/>
      <c r="VGX110" s="81"/>
      <c r="VGY110" s="81"/>
      <c r="VGZ110" s="81"/>
      <c r="VHA110" s="81"/>
      <c r="VHB110" s="81"/>
      <c r="VHC110" s="81"/>
      <c r="VHD110" s="81"/>
      <c r="VHE110" s="81"/>
      <c r="VHF110" s="81"/>
      <c r="VHG110" s="81"/>
      <c r="VHH110" s="81"/>
      <c r="VHI110" s="81"/>
      <c r="VHJ110" s="81"/>
      <c r="VHK110" s="81"/>
      <c r="VHL110" s="81"/>
      <c r="VHM110" s="81"/>
      <c r="VHN110" s="81"/>
      <c r="VHO110" s="81"/>
      <c r="VHP110" s="81"/>
      <c r="VHQ110" s="81"/>
      <c r="VHR110" s="81"/>
      <c r="VHS110" s="81"/>
      <c r="VHT110" s="81"/>
      <c r="VHU110" s="81"/>
      <c r="VHV110" s="81"/>
      <c r="VHW110" s="81"/>
      <c r="VHX110" s="81"/>
      <c r="VHY110" s="81"/>
      <c r="VHZ110" s="81"/>
      <c r="VIA110" s="81"/>
      <c r="VIB110" s="81"/>
      <c r="VIC110" s="81"/>
      <c r="VID110" s="81"/>
      <c r="VIE110" s="81"/>
      <c r="VIF110" s="81"/>
      <c r="VIG110" s="81"/>
      <c r="VIH110" s="81"/>
      <c r="VII110" s="81"/>
      <c r="VIJ110" s="81"/>
      <c r="VIK110" s="81"/>
      <c r="VIL110" s="81"/>
      <c r="VIM110" s="81"/>
      <c r="VIN110" s="81"/>
      <c r="VIO110" s="81"/>
      <c r="VIP110" s="81"/>
      <c r="VIQ110" s="81"/>
      <c r="VIR110" s="81"/>
      <c r="VIS110" s="81"/>
      <c r="VIT110" s="81"/>
      <c r="VIU110" s="81"/>
      <c r="VIV110" s="81"/>
      <c r="VIW110" s="81"/>
      <c r="VIX110" s="81"/>
      <c r="VIY110" s="81"/>
      <c r="VIZ110" s="81"/>
      <c r="VJA110" s="81"/>
      <c r="VJB110" s="81"/>
      <c r="VJC110" s="81"/>
      <c r="VJD110" s="81"/>
      <c r="VJE110" s="81"/>
      <c r="VJF110" s="81"/>
      <c r="VJG110" s="81"/>
      <c r="VJH110" s="81"/>
      <c r="VJI110" s="81"/>
      <c r="VJJ110" s="81"/>
      <c r="VJK110" s="81"/>
      <c r="VJL110" s="81"/>
      <c r="VJM110" s="81"/>
      <c r="VJN110" s="81"/>
      <c r="VJO110" s="81"/>
      <c r="VJP110" s="81"/>
      <c r="VJQ110" s="81"/>
      <c r="VJR110" s="81"/>
      <c r="VJS110" s="81"/>
      <c r="VJT110" s="81"/>
      <c r="VJU110" s="81"/>
      <c r="VJV110" s="81"/>
      <c r="VJW110" s="81"/>
      <c r="VJX110" s="81"/>
      <c r="VJY110" s="81"/>
      <c r="VJZ110" s="81"/>
      <c r="VKA110" s="81"/>
      <c r="VKB110" s="81"/>
      <c r="VKC110" s="81"/>
      <c r="VKD110" s="81"/>
      <c r="VKE110" s="81"/>
      <c r="VKF110" s="81"/>
      <c r="VKG110" s="81"/>
      <c r="VKH110" s="81"/>
      <c r="VKI110" s="81"/>
      <c r="VKJ110" s="81"/>
      <c r="VKK110" s="81"/>
      <c r="VKL110" s="81"/>
      <c r="VKM110" s="81"/>
      <c r="VKN110" s="81"/>
      <c r="VKO110" s="81"/>
      <c r="VKP110" s="81"/>
      <c r="VKQ110" s="81"/>
      <c r="VKR110" s="81"/>
      <c r="VKS110" s="81"/>
      <c r="VKT110" s="81"/>
      <c r="VKU110" s="81"/>
      <c r="VKV110" s="81"/>
      <c r="VKW110" s="81"/>
      <c r="VKX110" s="81"/>
      <c r="VKY110" s="81"/>
      <c r="VKZ110" s="81"/>
      <c r="VLA110" s="81"/>
      <c r="VLB110" s="81"/>
      <c r="VLC110" s="81"/>
      <c r="VLD110" s="81"/>
      <c r="VLE110" s="81"/>
      <c r="VLF110" s="81"/>
      <c r="VLG110" s="81"/>
      <c r="VLH110" s="81"/>
      <c r="VLI110" s="81"/>
      <c r="VLJ110" s="81"/>
      <c r="VLK110" s="81"/>
      <c r="VLL110" s="81"/>
      <c r="VLM110" s="81"/>
      <c r="VLN110" s="81"/>
      <c r="VLO110" s="81"/>
      <c r="VLP110" s="81"/>
      <c r="VLQ110" s="81"/>
      <c r="VLR110" s="81"/>
      <c r="VLS110" s="81"/>
      <c r="VLT110" s="81"/>
      <c r="VLU110" s="81"/>
      <c r="VLV110" s="81"/>
      <c r="VLW110" s="81"/>
      <c r="VLX110" s="81"/>
      <c r="VLY110" s="81"/>
      <c r="VLZ110" s="81"/>
      <c r="VMA110" s="81"/>
      <c r="VMB110" s="81"/>
      <c r="VMC110" s="81"/>
      <c r="VMD110" s="81"/>
      <c r="VME110" s="81"/>
      <c r="VMF110" s="81"/>
      <c r="VMG110" s="81"/>
      <c r="VMH110" s="81"/>
      <c r="VMI110" s="81"/>
      <c r="VMJ110" s="81"/>
      <c r="VMK110" s="81"/>
      <c r="VML110" s="81"/>
      <c r="VMM110" s="81"/>
      <c r="VMN110" s="81"/>
      <c r="VMO110" s="81"/>
      <c r="VMP110" s="81"/>
      <c r="VMQ110" s="81"/>
      <c r="VMR110" s="81"/>
      <c r="VMS110" s="81"/>
      <c r="VMT110" s="81"/>
      <c r="VMU110" s="81"/>
      <c r="VMV110" s="81"/>
      <c r="VMW110" s="81"/>
      <c r="VMX110" s="81"/>
      <c r="VMY110" s="81"/>
      <c r="VMZ110" s="81"/>
      <c r="VNA110" s="81"/>
      <c r="VNB110" s="81"/>
      <c r="VNC110" s="81"/>
      <c r="VND110" s="81"/>
      <c r="VNE110" s="81"/>
      <c r="VNF110" s="81"/>
      <c r="VNG110" s="81"/>
      <c r="VNH110" s="81"/>
      <c r="VNI110" s="81"/>
      <c r="VNJ110" s="81"/>
      <c r="VNK110" s="81"/>
      <c r="VNL110" s="81"/>
      <c r="VNM110" s="81"/>
      <c r="VNN110" s="81"/>
      <c r="VNO110" s="81"/>
      <c r="VNP110" s="81"/>
      <c r="VNQ110" s="81"/>
      <c r="VNR110" s="81"/>
      <c r="VNS110" s="81"/>
      <c r="VNT110" s="81"/>
      <c r="VNU110" s="81"/>
      <c r="VNV110" s="81"/>
      <c r="VNW110" s="81"/>
      <c r="VNX110" s="81"/>
      <c r="VNY110" s="81"/>
      <c r="VNZ110" s="81"/>
      <c r="VOA110" s="81"/>
      <c r="VOB110" s="81"/>
      <c r="VOC110" s="81"/>
      <c r="VOD110" s="81"/>
      <c r="VOE110" s="81"/>
      <c r="VOF110" s="81"/>
      <c r="VOG110" s="81"/>
      <c r="VOH110" s="81"/>
      <c r="VOI110" s="81"/>
      <c r="VOJ110" s="81"/>
      <c r="VOK110" s="81"/>
      <c r="VOL110" s="81"/>
      <c r="VOM110" s="81"/>
      <c r="VON110" s="81"/>
      <c r="VOO110" s="81"/>
      <c r="VOP110" s="81"/>
      <c r="VOQ110" s="81"/>
      <c r="VOR110" s="81"/>
      <c r="VOS110" s="81"/>
      <c r="VOT110" s="81"/>
      <c r="VOU110" s="81"/>
      <c r="VOV110" s="81"/>
      <c r="VOW110" s="81"/>
      <c r="VOX110" s="81"/>
      <c r="VOY110" s="81"/>
      <c r="VOZ110" s="81"/>
      <c r="VPA110" s="81"/>
      <c r="VPB110" s="81"/>
      <c r="VPC110" s="81"/>
      <c r="VPD110" s="81"/>
      <c r="VPE110" s="81"/>
      <c r="VPF110" s="81"/>
      <c r="VPG110" s="81"/>
      <c r="VPH110" s="81"/>
      <c r="VPI110" s="81"/>
      <c r="VPJ110" s="81"/>
      <c r="VPK110" s="81"/>
      <c r="VPL110" s="81"/>
      <c r="VPM110" s="81"/>
      <c r="VPN110" s="81"/>
      <c r="VPO110" s="81"/>
      <c r="VPP110" s="81"/>
      <c r="VPQ110" s="81"/>
      <c r="VPR110" s="81"/>
      <c r="VPS110" s="81"/>
      <c r="VPT110" s="81"/>
      <c r="VPU110" s="81"/>
      <c r="VPV110" s="81"/>
      <c r="VPW110" s="81"/>
      <c r="VPX110" s="81"/>
      <c r="VPY110" s="81"/>
      <c r="VPZ110" s="81"/>
      <c r="VQA110" s="81"/>
      <c r="VQB110" s="81"/>
      <c r="VQC110" s="81"/>
      <c r="VQD110" s="81"/>
      <c r="VQE110" s="81"/>
      <c r="VQF110" s="81"/>
      <c r="VQG110" s="81"/>
      <c r="VQH110" s="81"/>
      <c r="VQI110" s="81"/>
      <c r="VQJ110" s="81"/>
      <c r="VQK110" s="81"/>
      <c r="VQL110" s="81"/>
      <c r="VQM110" s="81"/>
      <c r="VQN110" s="81"/>
      <c r="VQO110" s="81"/>
      <c r="VQP110" s="81"/>
      <c r="VQQ110" s="81"/>
      <c r="VQR110" s="81"/>
      <c r="VQS110" s="81"/>
      <c r="VQT110" s="81"/>
      <c r="VQU110" s="81"/>
      <c r="VQV110" s="81"/>
      <c r="VQW110" s="81"/>
      <c r="VQX110" s="81"/>
      <c r="VQY110" s="81"/>
      <c r="VQZ110" s="81"/>
      <c r="VRA110" s="81"/>
      <c r="VRB110" s="81"/>
      <c r="VRC110" s="81"/>
      <c r="VRD110" s="81"/>
      <c r="VRE110" s="81"/>
      <c r="VRF110" s="81"/>
      <c r="VRG110" s="81"/>
      <c r="VRH110" s="81"/>
      <c r="VRI110" s="81"/>
      <c r="VRJ110" s="81"/>
      <c r="VRK110" s="81"/>
      <c r="VRL110" s="81"/>
      <c r="VRM110" s="81"/>
      <c r="VRN110" s="81"/>
      <c r="VRO110" s="81"/>
      <c r="VRP110" s="81"/>
      <c r="VRQ110" s="81"/>
      <c r="VRR110" s="81"/>
      <c r="VRS110" s="81"/>
      <c r="VRT110" s="81"/>
      <c r="VRU110" s="81"/>
      <c r="VRV110" s="81"/>
      <c r="VRW110" s="81"/>
      <c r="VRX110" s="81"/>
      <c r="VRY110" s="81"/>
      <c r="VRZ110" s="81"/>
      <c r="VSA110" s="81"/>
      <c r="VSB110" s="81"/>
      <c r="VSC110" s="81"/>
      <c r="VSD110" s="81"/>
      <c r="VSE110" s="81"/>
      <c r="VSF110" s="81"/>
      <c r="VSG110" s="81"/>
      <c r="VSH110" s="81"/>
      <c r="VSI110" s="81"/>
      <c r="VSJ110" s="81"/>
      <c r="VSK110" s="81"/>
      <c r="VSL110" s="81"/>
      <c r="VSM110" s="81"/>
      <c r="VSN110" s="81"/>
      <c r="VSO110" s="81"/>
      <c r="VSP110" s="81"/>
      <c r="VSQ110" s="81"/>
      <c r="VSR110" s="81"/>
      <c r="VSS110" s="81"/>
      <c r="VST110" s="81"/>
      <c r="VSU110" s="81"/>
      <c r="VSV110" s="81"/>
      <c r="VSW110" s="81"/>
      <c r="VSX110" s="81"/>
      <c r="VSY110" s="81"/>
      <c r="VSZ110" s="81"/>
      <c r="VTA110" s="81"/>
      <c r="VTB110" s="81"/>
      <c r="VTC110" s="81"/>
      <c r="VTD110" s="81"/>
      <c r="VTE110" s="81"/>
      <c r="VTF110" s="81"/>
      <c r="VTG110" s="81"/>
      <c r="VTH110" s="81"/>
      <c r="VTI110" s="81"/>
      <c r="VTJ110" s="81"/>
      <c r="VTK110" s="81"/>
      <c r="VTL110" s="81"/>
      <c r="VTM110" s="81"/>
      <c r="VTN110" s="81"/>
      <c r="VTO110" s="81"/>
      <c r="VTP110" s="81"/>
      <c r="VTQ110" s="81"/>
      <c r="VTR110" s="81"/>
      <c r="VTS110" s="81"/>
      <c r="VTT110" s="81"/>
      <c r="VTU110" s="81"/>
      <c r="VTV110" s="81"/>
      <c r="VTW110" s="81"/>
      <c r="VTX110" s="81"/>
      <c r="VTY110" s="81"/>
      <c r="VTZ110" s="81"/>
      <c r="VUA110" s="81"/>
      <c r="VUB110" s="81"/>
      <c r="VUC110" s="81"/>
      <c r="VUD110" s="81"/>
      <c r="VUE110" s="81"/>
      <c r="VUF110" s="81"/>
      <c r="VUG110" s="81"/>
      <c r="VUH110" s="81"/>
      <c r="VUI110" s="81"/>
      <c r="VUJ110" s="81"/>
      <c r="VUK110" s="81"/>
      <c r="VUL110" s="81"/>
      <c r="VUM110" s="81"/>
      <c r="VUN110" s="81"/>
      <c r="VUO110" s="81"/>
      <c r="VUP110" s="81"/>
      <c r="VUQ110" s="81"/>
      <c r="VUR110" s="81"/>
      <c r="VUS110" s="81"/>
      <c r="VUT110" s="81"/>
      <c r="VUU110" s="81"/>
      <c r="VUV110" s="81"/>
      <c r="VUW110" s="81"/>
      <c r="VUX110" s="81"/>
      <c r="VUY110" s="81"/>
      <c r="VUZ110" s="81"/>
      <c r="VVA110" s="81"/>
      <c r="VVB110" s="81"/>
      <c r="VVC110" s="81"/>
      <c r="VVD110" s="81"/>
      <c r="VVE110" s="81"/>
      <c r="VVF110" s="81"/>
      <c r="VVG110" s="81"/>
      <c r="VVH110" s="81"/>
      <c r="VVI110" s="81"/>
      <c r="VVJ110" s="81"/>
      <c r="VVK110" s="81"/>
      <c r="VVL110" s="81"/>
      <c r="VVM110" s="81"/>
      <c r="VVN110" s="81"/>
      <c r="VVO110" s="81"/>
      <c r="VVP110" s="81"/>
      <c r="VVQ110" s="81"/>
      <c r="VVR110" s="81"/>
      <c r="VVS110" s="81"/>
      <c r="VVT110" s="81"/>
      <c r="VVU110" s="81"/>
      <c r="VVV110" s="81"/>
      <c r="VVW110" s="81"/>
      <c r="VVX110" s="81"/>
      <c r="VVY110" s="81"/>
      <c r="VVZ110" s="81"/>
      <c r="VWA110" s="81"/>
      <c r="VWB110" s="81"/>
      <c r="VWC110" s="81"/>
      <c r="VWD110" s="81"/>
      <c r="VWE110" s="81"/>
      <c r="VWF110" s="81"/>
      <c r="VWG110" s="81"/>
      <c r="VWH110" s="81"/>
      <c r="VWI110" s="81"/>
      <c r="VWJ110" s="81"/>
      <c r="VWK110" s="81"/>
      <c r="VWL110" s="81"/>
      <c r="VWM110" s="81"/>
      <c r="VWN110" s="81"/>
      <c r="VWO110" s="81"/>
      <c r="VWP110" s="81"/>
      <c r="VWQ110" s="81"/>
      <c r="VWR110" s="81"/>
      <c r="VWS110" s="81"/>
      <c r="VWT110" s="81"/>
      <c r="VWU110" s="81"/>
      <c r="VWV110" s="81"/>
      <c r="VWW110" s="81"/>
      <c r="VWX110" s="81"/>
      <c r="VWY110" s="81"/>
      <c r="VWZ110" s="81"/>
      <c r="VXA110" s="81"/>
      <c r="VXB110" s="81"/>
      <c r="VXC110" s="81"/>
      <c r="VXD110" s="81"/>
      <c r="VXE110" s="81"/>
      <c r="VXF110" s="81"/>
      <c r="VXG110" s="81"/>
      <c r="VXH110" s="81"/>
      <c r="VXI110" s="81"/>
      <c r="VXJ110" s="81"/>
      <c r="VXK110" s="81"/>
      <c r="VXL110" s="81"/>
      <c r="VXM110" s="81"/>
      <c r="VXN110" s="81"/>
      <c r="VXO110" s="81"/>
      <c r="VXP110" s="81"/>
      <c r="VXQ110" s="81"/>
      <c r="VXR110" s="81"/>
      <c r="VXS110" s="81"/>
      <c r="VXT110" s="81"/>
      <c r="VXU110" s="81"/>
      <c r="VXV110" s="81"/>
      <c r="VXW110" s="81"/>
      <c r="VXX110" s="81"/>
      <c r="VXY110" s="81"/>
      <c r="VXZ110" s="81"/>
      <c r="VYA110" s="81"/>
      <c r="VYB110" s="81"/>
      <c r="VYC110" s="81"/>
      <c r="VYD110" s="81"/>
      <c r="VYE110" s="81"/>
      <c r="VYF110" s="81"/>
      <c r="VYG110" s="81"/>
      <c r="VYH110" s="81"/>
      <c r="VYI110" s="81"/>
      <c r="VYJ110" s="81"/>
      <c r="VYK110" s="81"/>
      <c r="VYL110" s="81"/>
      <c r="VYM110" s="81"/>
      <c r="VYN110" s="81"/>
      <c r="VYO110" s="81"/>
      <c r="VYP110" s="81"/>
      <c r="VYQ110" s="81"/>
      <c r="VYR110" s="81"/>
      <c r="VYS110" s="81"/>
      <c r="VYT110" s="81"/>
      <c r="VYU110" s="81"/>
      <c r="VYV110" s="81"/>
      <c r="VYW110" s="81"/>
      <c r="VYX110" s="81"/>
      <c r="VYY110" s="81"/>
      <c r="VYZ110" s="81"/>
      <c r="VZA110" s="81"/>
      <c r="VZB110" s="81"/>
      <c r="VZC110" s="81"/>
      <c r="VZD110" s="81"/>
      <c r="VZE110" s="81"/>
      <c r="VZF110" s="81"/>
      <c r="VZG110" s="81"/>
      <c r="VZH110" s="81"/>
      <c r="VZI110" s="81"/>
      <c r="VZJ110" s="81"/>
      <c r="VZK110" s="81"/>
      <c r="VZL110" s="81"/>
      <c r="VZM110" s="81"/>
      <c r="VZN110" s="81"/>
      <c r="VZO110" s="81"/>
      <c r="VZP110" s="81"/>
      <c r="VZQ110" s="81"/>
      <c r="VZR110" s="81"/>
      <c r="VZS110" s="81"/>
      <c r="VZT110" s="81"/>
      <c r="VZU110" s="81"/>
      <c r="VZV110" s="81"/>
      <c r="VZW110" s="81"/>
      <c r="VZX110" s="81"/>
      <c r="VZY110" s="81"/>
      <c r="VZZ110" s="81"/>
      <c r="WAA110" s="81"/>
      <c r="WAB110" s="81"/>
      <c r="WAC110" s="81"/>
      <c r="WAD110" s="81"/>
      <c r="WAE110" s="81"/>
      <c r="WAF110" s="81"/>
      <c r="WAG110" s="81"/>
      <c r="WAH110" s="81"/>
      <c r="WAI110" s="81"/>
      <c r="WAJ110" s="81"/>
      <c r="WAK110" s="81"/>
      <c r="WAL110" s="81"/>
      <c r="WAM110" s="81"/>
      <c r="WAN110" s="81"/>
      <c r="WAO110" s="81"/>
      <c r="WAP110" s="81"/>
      <c r="WAQ110" s="81"/>
      <c r="WAR110" s="81"/>
      <c r="WAS110" s="81"/>
      <c r="WAT110" s="81"/>
      <c r="WAU110" s="81"/>
      <c r="WAV110" s="81"/>
      <c r="WAW110" s="81"/>
      <c r="WAX110" s="81"/>
      <c r="WAY110" s="81"/>
      <c r="WAZ110" s="81"/>
      <c r="WBA110" s="81"/>
      <c r="WBB110" s="81"/>
      <c r="WBC110" s="81"/>
      <c r="WBD110" s="81"/>
      <c r="WBE110" s="81"/>
      <c r="WBF110" s="81"/>
      <c r="WBG110" s="81"/>
      <c r="WBH110" s="81"/>
      <c r="WBI110" s="81"/>
      <c r="WBJ110" s="81"/>
      <c r="WBK110" s="81"/>
      <c r="WBL110" s="81"/>
      <c r="WBM110" s="81"/>
      <c r="WBN110" s="81"/>
      <c r="WBO110" s="81"/>
      <c r="WBP110" s="81"/>
      <c r="WBQ110" s="81"/>
      <c r="WBR110" s="81"/>
      <c r="WBS110" s="81"/>
      <c r="WBT110" s="81"/>
      <c r="WBU110" s="81"/>
      <c r="WBV110" s="81"/>
      <c r="WBW110" s="81"/>
      <c r="WBX110" s="81"/>
      <c r="WBY110" s="81"/>
      <c r="WBZ110" s="81"/>
      <c r="WCA110" s="81"/>
      <c r="WCB110" s="81"/>
      <c r="WCC110" s="81"/>
      <c r="WCD110" s="81"/>
      <c r="WCE110" s="81"/>
      <c r="WCF110" s="81"/>
      <c r="WCG110" s="81"/>
      <c r="WCH110" s="81"/>
      <c r="WCI110" s="81"/>
      <c r="WCJ110" s="81"/>
      <c r="WCK110" s="81"/>
      <c r="WCL110" s="81"/>
      <c r="WCM110" s="81"/>
      <c r="WCN110" s="81"/>
      <c r="WCO110" s="81"/>
      <c r="WCP110" s="81"/>
      <c r="WCQ110" s="81"/>
      <c r="WCR110" s="81"/>
      <c r="WCS110" s="81"/>
      <c r="WCT110" s="81"/>
      <c r="WCU110" s="81"/>
      <c r="WCV110" s="81"/>
      <c r="WCW110" s="81"/>
      <c r="WCX110" s="81"/>
      <c r="WCY110" s="81"/>
      <c r="WCZ110" s="81"/>
      <c r="WDA110" s="81"/>
      <c r="WDB110" s="81"/>
      <c r="WDC110" s="81"/>
      <c r="WDD110" s="81"/>
      <c r="WDE110" s="81"/>
      <c r="WDF110" s="81"/>
      <c r="WDG110" s="81"/>
      <c r="WDH110" s="81"/>
      <c r="WDI110" s="81"/>
      <c r="WDJ110" s="81"/>
      <c r="WDK110" s="81"/>
      <c r="WDL110" s="81"/>
      <c r="WDM110" s="81"/>
      <c r="WDN110" s="81"/>
      <c r="WDO110" s="81"/>
      <c r="WDP110" s="81"/>
      <c r="WDQ110" s="81"/>
      <c r="WDR110" s="81"/>
      <c r="WDS110" s="81"/>
      <c r="WDT110" s="81"/>
      <c r="WDU110" s="81"/>
      <c r="WDV110" s="81"/>
      <c r="WDW110" s="81"/>
      <c r="WDX110" s="81"/>
      <c r="WDY110" s="81"/>
      <c r="WDZ110" s="81"/>
      <c r="WEA110" s="81"/>
      <c r="WEB110" s="81"/>
      <c r="WEC110" s="81"/>
      <c r="WED110" s="81"/>
      <c r="WEE110" s="81"/>
      <c r="WEF110" s="81"/>
      <c r="WEG110" s="81"/>
      <c r="WEH110" s="81"/>
      <c r="WEI110" s="81"/>
      <c r="WEJ110" s="81"/>
      <c r="WEK110" s="81"/>
      <c r="WEL110" s="81"/>
      <c r="WEM110" s="81"/>
      <c r="WEN110" s="81"/>
      <c r="WEO110" s="81"/>
      <c r="WEP110" s="81"/>
      <c r="WEQ110" s="81"/>
      <c r="WER110" s="81"/>
      <c r="WES110" s="81"/>
      <c r="WET110" s="81"/>
      <c r="WEU110" s="81"/>
      <c r="WEV110" s="81"/>
      <c r="WEW110" s="81"/>
      <c r="WEX110" s="81"/>
      <c r="WEY110" s="81"/>
      <c r="WEZ110" s="81"/>
      <c r="WFA110" s="81"/>
      <c r="WFB110" s="81"/>
      <c r="WFC110" s="81"/>
      <c r="WFD110" s="81"/>
      <c r="WFE110" s="81"/>
      <c r="WFF110" s="81"/>
      <c r="WFG110" s="81"/>
      <c r="WFH110" s="81"/>
      <c r="WFI110" s="81"/>
      <c r="WFJ110" s="81"/>
      <c r="WFK110" s="81"/>
      <c r="WFL110" s="81"/>
      <c r="WFM110" s="81"/>
      <c r="WFN110" s="81"/>
      <c r="WFO110" s="81"/>
      <c r="WFP110" s="81"/>
      <c r="WFQ110" s="81"/>
      <c r="WFR110" s="81"/>
      <c r="WFS110" s="81"/>
      <c r="WFT110" s="81"/>
      <c r="WFU110" s="81"/>
      <c r="WFV110" s="81"/>
      <c r="WFW110" s="81"/>
      <c r="WFX110" s="81"/>
      <c r="WFY110" s="81"/>
      <c r="WFZ110" s="81"/>
      <c r="WGA110" s="81"/>
      <c r="WGB110" s="81"/>
      <c r="WGC110" s="81"/>
      <c r="WGD110" s="81"/>
      <c r="WGE110" s="81"/>
      <c r="WGF110" s="81"/>
      <c r="WGG110" s="81"/>
      <c r="WGH110" s="81"/>
      <c r="WGI110" s="81"/>
      <c r="WGJ110" s="81"/>
      <c r="WGK110" s="81"/>
      <c r="WGL110" s="81"/>
      <c r="WGM110" s="81"/>
      <c r="WGN110" s="81"/>
      <c r="WGO110" s="81"/>
      <c r="WGP110" s="81"/>
      <c r="WGQ110" s="81"/>
      <c r="WGR110" s="81"/>
      <c r="WGS110" s="81"/>
      <c r="WGT110" s="81"/>
      <c r="WGU110" s="81"/>
      <c r="WGV110" s="81"/>
      <c r="WGW110" s="81"/>
      <c r="WGX110" s="81"/>
      <c r="WGY110" s="81"/>
      <c r="WGZ110" s="81"/>
      <c r="WHA110" s="81"/>
      <c r="WHB110" s="81"/>
      <c r="WHC110" s="81"/>
      <c r="WHD110" s="81"/>
      <c r="WHE110" s="81"/>
      <c r="WHF110" s="81"/>
      <c r="WHG110" s="81"/>
      <c r="WHH110" s="81"/>
      <c r="WHI110" s="81"/>
      <c r="WHJ110" s="81"/>
      <c r="WHK110" s="81"/>
      <c r="WHL110" s="81"/>
      <c r="WHM110" s="81"/>
      <c r="WHN110" s="81"/>
      <c r="WHO110" s="81"/>
      <c r="WHP110" s="81"/>
      <c r="WHQ110" s="81"/>
      <c r="WHR110" s="81"/>
      <c r="WHS110" s="81"/>
      <c r="WHT110" s="81"/>
      <c r="WHU110" s="81"/>
      <c r="WHV110" s="81"/>
      <c r="WHW110" s="81"/>
      <c r="WHX110" s="81"/>
      <c r="WHY110" s="81"/>
      <c r="WHZ110" s="81"/>
      <c r="WIA110" s="81"/>
      <c r="WIB110" s="81"/>
      <c r="WIC110" s="81"/>
      <c r="WID110" s="81"/>
      <c r="WIE110" s="81"/>
      <c r="WIF110" s="81"/>
      <c r="WIG110" s="81"/>
      <c r="WIH110" s="81"/>
      <c r="WII110" s="81"/>
      <c r="WIJ110" s="81"/>
      <c r="WIK110" s="81"/>
      <c r="WIL110" s="81"/>
      <c r="WIM110" s="81"/>
      <c r="WIN110" s="81"/>
      <c r="WIO110" s="81"/>
      <c r="WIP110" s="81"/>
      <c r="WIQ110" s="81"/>
      <c r="WIR110" s="81"/>
      <c r="WIS110" s="81"/>
      <c r="WIT110" s="81"/>
      <c r="WIU110" s="81"/>
      <c r="WIV110" s="81"/>
      <c r="WIW110" s="81"/>
      <c r="WIX110" s="81"/>
      <c r="WIY110" s="81"/>
      <c r="WIZ110" s="81"/>
      <c r="WJA110" s="81"/>
      <c r="WJB110" s="81"/>
      <c r="WJC110" s="81"/>
      <c r="WJD110" s="81"/>
      <c r="WJE110" s="81"/>
      <c r="WJF110" s="81"/>
      <c r="WJG110" s="81"/>
      <c r="WJH110" s="81"/>
      <c r="WJI110" s="81"/>
      <c r="WJJ110" s="81"/>
      <c r="WJK110" s="81"/>
      <c r="WJL110" s="81"/>
      <c r="WJM110" s="81"/>
      <c r="WJN110" s="81"/>
      <c r="WJO110" s="81"/>
      <c r="WJP110" s="81"/>
      <c r="WJQ110" s="81"/>
      <c r="WJR110" s="81"/>
      <c r="WJS110" s="81"/>
      <c r="WJT110" s="81"/>
      <c r="WJU110" s="81"/>
      <c r="WJV110" s="81"/>
      <c r="WJW110" s="81"/>
      <c r="WJX110" s="81"/>
      <c r="WJY110" s="81"/>
      <c r="WJZ110" s="81"/>
      <c r="WKA110" s="81"/>
      <c r="WKB110" s="81"/>
      <c r="WKC110" s="81"/>
      <c r="WKD110" s="81"/>
      <c r="WKE110" s="81"/>
      <c r="WKF110" s="81"/>
      <c r="WKG110" s="81"/>
      <c r="WKH110" s="81"/>
      <c r="WKI110" s="81"/>
      <c r="WKJ110" s="81"/>
      <c r="WKK110" s="81"/>
      <c r="WKL110" s="81"/>
      <c r="WKM110" s="81"/>
      <c r="WKN110" s="81"/>
      <c r="WKO110" s="81"/>
      <c r="WKP110" s="81"/>
      <c r="WKQ110" s="81"/>
      <c r="WKR110" s="81"/>
      <c r="WKS110" s="81"/>
      <c r="WKT110" s="81"/>
      <c r="WKU110" s="81"/>
      <c r="WKV110" s="81"/>
      <c r="WKW110" s="81"/>
      <c r="WKX110" s="81"/>
      <c r="WKY110" s="81"/>
      <c r="WKZ110" s="81"/>
      <c r="WLA110" s="81"/>
      <c r="WLB110" s="81"/>
      <c r="WLC110" s="81"/>
      <c r="WLD110" s="81"/>
      <c r="WLE110" s="81"/>
      <c r="WLF110" s="81"/>
      <c r="WLG110" s="81"/>
      <c r="WLH110" s="81"/>
      <c r="WLI110" s="81"/>
      <c r="WLJ110" s="81"/>
      <c r="WLK110" s="81"/>
      <c r="WLL110" s="81"/>
      <c r="WLM110" s="81"/>
      <c r="WLN110" s="81"/>
      <c r="WLO110" s="81"/>
      <c r="WLP110" s="81"/>
      <c r="WLQ110" s="81"/>
      <c r="WLR110" s="81"/>
      <c r="WLS110" s="81"/>
      <c r="WLT110" s="81"/>
      <c r="WLU110" s="81"/>
      <c r="WLV110" s="81"/>
      <c r="WLW110" s="81"/>
      <c r="WLX110" s="81"/>
      <c r="WLY110" s="81"/>
      <c r="WLZ110" s="81"/>
      <c r="WMA110" s="81"/>
      <c r="WMB110" s="81"/>
      <c r="WMC110" s="81"/>
      <c r="WMD110" s="81"/>
      <c r="WME110" s="81"/>
      <c r="WMF110" s="81"/>
      <c r="WMG110" s="81"/>
      <c r="WMH110" s="81"/>
      <c r="WMI110" s="81"/>
      <c r="WMJ110" s="81"/>
      <c r="WMK110" s="81"/>
      <c r="WML110" s="81"/>
      <c r="WMM110" s="81"/>
      <c r="WMN110" s="81"/>
      <c r="WMO110" s="81"/>
      <c r="WMP110" s="81"/>
      <c r="WMQ110" s="81"/>
      <c r="WMR110" s="81"/>
      <c r="WMS110" s="81"/>
      <c r="WMT110" s="81"/>
      <c r="WMU110" s="81"/>
      <c r="WMV110" s="81"/>
      <c r="WMW110" s="81"/>
      <c r="WMX110" s="81"/>
      <c r="WMY110" s="81"/>
      <c r="WMZ110" s="81"/>
      <c r="WNA110" s="81"/>
      <c r="WNB110" s="81"/>
      <c r="WNC110" s="81"/>
      <c r="WND110" s="81"/>
      <c r="WNE110" s="81"/>
      <c r="WNF110" s="81"/>
      <c r="WNG110" s="81"/>
      <c r="WNH110" s="81"/>
      <c r="WNI110" s="81"/>
      <c r="WNJ110" s="81"/>
      <c r="WNK110" s="81"/>
      <c r="WNL110" s="81"/>
      <c r="WNM110" s="81"/>
      <c r="WNN110" s="81"/>
      <c r="WNO110" s="81"/>
      <c r="WNP110" s="81"/>
      <c r="WNQ110" s="81"/>
      <c r="WNR110" s="81"/>
      <c r="WNS110" s="81"/>
      <c r="WNT110" s="81"/>
      <c r="WNU110" s="81"/>
      <c r="WNV110" s="81"/>
      <c r="WNW110" s="81"/>
      <c r="WNX110" s="81"/>
      <c r="WNY110" s="81"/>
      <c r="WNZ110" s="81"/>
      <c r="WOA110" s="81"/>
      <c r="WOB110" s="81"/>
      <c r="WOC110" s="81"/>
      <c r="WOD110" s="81"/>
      <c r="WOE110" s="81"/>
      <c r="WOF110" s="81"/>
      <c r="WOG110" s="81"/>
      <c r="WOH110" s="81"/>
      <c r="WOI110" s="81"/>
      <c r="WOJ110" s="81"/>
      <c r="WOK110" s="81"/>
      <c r="WOL110" s="81"/>
      <c r="WOM110" s="81"/>
      <c r="WON110" s="81"/>
      <c r="WOO110" s="81"/>
      <c r="WOP110" s="81"/>
      <c r="WOQ110" s="81"/>
      <c r="WOR110" s="81"/>
      <c r="WOS110" s="81"/>
      <c r="WOT110" s="81"/>
      <c r="WOU110" s="81"/>
      <c r="WOV110" s="81"/>
      <c r="WOW110" s="81"/>
      <c r="WOX110" s="81"/>
      <c r="WOY110" s="81"/>
      <c r="WOZ110" s="81"/>
      <c r="WPA110" s="81"/>
      <c r="WPB110" s="81"/>
      <c r="WPC110" s="81"/>
      <c r="WPD110" s="81"/>
      <c r="WPE110" s="81"/>
      <c r="WPF110" s="81"/>
      <c r="WPG110" s="81"/>
      <c r="WPH110" s="81"/>
      <c r="WPI110" s="81"/>
      <c r="WPJ110" s="81"/>
      <c r="WPK110" s="81"/>
      <c r="WPL110" s="81"/>
      <c r="WPM110" s="81"/>
      <c r="WPN110" s="81"/>
      <c r="WPO110" s="81"/>
      <c r="WPP110" s="81"/>
      <c r="WPQ110" s="81"/>
      <c r="WPR110" s="81"/>
      <c r="WPS110" s="81"/>
      <c r="WPT110" s="81"/>
      <c r="WPU110" s="81"/>
      <c r="WPV110" s="81"/>
      <c r="WPW110" s="81"/>
      <c r="WPX110" s="81"/>
      <c r="WPY110" s="81"/>
      <c r="WPZ110" s="81"/>
      <c r="WQA110" s="81"/>
      <c r="WQB110" s="81"/>
      <c r="WQC110" s="81"/>
      <c r="WQD110" s="81"/>
      <c r="WQE110" s="81"/>
      <c r="WQF110" s="81"/>
      <c r="WQG110" s="81"/>
      <c r="WQH110" s="81"/>
      <c r="WQI110" s="81"/>
      <c r="WQJ110" s="81"/>
      <c r="WQK110" s="81"/>
      <c r="WQL110" s="81"/>
      <c r="WQM110" s="81"/>
      <c r="WQN110" s="81"/>
      <c r="WQO110" s="81"/>
      <c r="WQP110" s="81"/>
      <c r="WQQ110" s="81"/>
      <c r="WQR110" s="81"/>
      <c r="WQS110" s="81"/>
      <c r="WQT110" s="81"/>
      <c r="WQU110" s="81"/>
      <c r="WQV110" s="81"/>
      <c r="WQW110" s="81"/>
      <c r="WQX110" s="81"/>
      <c r="WQY110" s="81"/>
      <c r="WQZ110" s="81"/>
      <c r="WRA110" s="81"/>
      <c r="WRB110" s="81"/>
      <c r="WRC110" s="81"/>
      <c r="WRD110" s="81"/>
      <c r="WRE110" s="81"/>
      <c r="WRF110" s="81"/>
      <c r="WRG110" s="81"/>
      <c r="WRH110" s="81"/>
      <c r="WRI110" s="81"/>
      <c r="WRJ110" s="81"/>
      <c r="WRK110" s="81"/>
      <c r="WRL110" s="81"/>
      <c r="WRM110" s="81"/>
      <c r="WRN110" s="81"/>
      <c r="WRO110" s="81"/>
      <c r="WRP110" s="81"/>
      <c r="WRQ110" s="81"/>
      <c r="WRR110" s="81"/>
      <c r="WRS110" s="81"/>
      <c r="WRT110" s="81"/>
      <c r="WRU110" s="81"/>
      <c r="WRV110" s="81"/>
      <c r="WRW110" s="81"/>
      <c r="WRX110" s="81"/>
      <c r="WRY110" s="81"/>
      <c r="WRZ110" s="81"/>
      <c r="WSA110" s="81"/>
      <c r="WSB110" s="81"/>
      <c r="WSC110" s="81"/>
      <c r="WSD110" s="81"/>
      <c r="WSE110" s="81"/>
      <c r="WSF110" s="81"/>
      <c r="WSG110" s="81"/>
      <c r="WSH110" s="81"/>
      <c r="WSI110" s="81"/>
      <c r="WSJ110" s="81"/>
      <c r="WSK110" s="81"/>
      <c r="WSL110" s="81"/>
      <c r="WSM110" s="81"/>
      <c r="WSN110" s="81"/>
      <c r="WSO110" s="81"/>
      <c r="WSP110" s="81"/>
      <c r="WSQ110" s="81"/>
      <c r="WSR110" s="81"/>
      <c r="WSS110" s="81"/>
      <c r="WST110" s="81"/>
      <c r="WSU110" s="81"/>
      <c r="WSV110" s="81"/>
      <c r="WSW110" s="81"/>
      <c r="WSX110" s="81"/>
      <c r="WSY110" s="81"/>
      <c r="WSZ110" s="81"/>
      <c r="WTA110" s="81"/>
      <c r="WTB110" s="81"/>
      <c r="WTC110" s="81"/>
      <c r="WTD110" s="81"/>
      <c r="WTE110" s="81"/>
      <c r="WTF110" s="81"/>
      <c r="WTG110" s="81"/>
      <c r="WTH110" s="81"/>
      <c r="WTI110" s="81"/>
      <c r="WTJ110" s="81"/>
      <c r="WTK110" s="81"/>
      <c r="WTL110" s="81"/>
      <c r="WTM110" s="81"/>
      <c r="WTN110" s="81"/>
      <c r="WTO110" s="81"/>
      <c r="WTP110" s="81"/>
      <c r="WTQ110" s="81"/>
      <c r="WTR110" s="81"/>
      <c r="WTS110" s="81"/>
      <c r="WTT110" s="81"/>
      <c r="WTU110" s="81"/>
      <c r="WTV110" s="81"/>
      <c r="WTW110" s="81"/>
      <c r="WTX110" s="81"/>
      <c r="WTY110" s="81"/>
      <c r="WTZ110" s="81"/>
      <c r="WUA110" s="81"/>
      <c r="WUB110" s="81"/>
      <c r="WUC110" s="81"/>
      <c r="WUD110" s="81"/>
      <c r="WUE110" s="81"/>
      <c r="WUF110" s="81"/>
      <c r="WUG110" s="81"/>
      <c r="WUH110" s="81"/>
      <c r="WUI110" s="81"/>
      <c r="WUJ110" s="81"/>
      <c r="WUK110" s="81"/>
      <c r="WUL110" s="81"/>
      <c r="WUM110" s="81"/>
      <c r="WUN110" s="81"/>
      <c r="WUO110" s="81"/>
      <c r="WUP110" s="81"/>
      <c r="WUQ110" s="81"/>
      <c r="WUR110" s="81"/>
      <c r="WUS110" s="81"/>
      <c r="WUT110" s="81"/>
      <c r="WUU110" s="81"/>
      <c r="WUV110" s="81"/>
      <c r="WUW110" s="81"/>
      <c r="WUX110" s="81"/>
      <c r="WUY110" s="81"/>
      <c r="WUZ110" s="81"/>
      <c r="WVA110" s="81"/>
      <c r="WVB110" s="81"/>
      <c r="WVC110" s="81"/>
      <c r="WVD110" s="81"/>
      <c r="WVE110" s="81"/>
      <c r="WVF110" s="81"/>
      <c r="WVG110" s="81"/>
      <c r="WVH110" s="81"/>
      <c r="WVI110" s="81"/>
      <c r="WVJ110" s="81"/>
      <c r="WVK110" s="81"/>
      <c r="WVL110" s="81"/>
      <c r="WVM110" s="81"/>
      <c r="WVN110" s="81"/>
      <c r="WVO110" s="81"/>
      <c r="WVP110" s="81"/>
      <c r="WVQ110" s="81"/>
      <c r="WVR110" s="81"/>
      <c r="WVS110" s="81"/>
      <c r="WVT110" s="81"/>
      <c r="WVU110" s="81"/>
      <c r="WVV110" s="81"/>
      <c r="WVW110" s="81"/>
      <c r="WVX110" s="81"/>
      <c r="WVY110" s="81"/>
      <c r="WVZ110" s="81"/>
      <c r="WWA110" s="81"/>
      <c r="WWB110" s="81"/>
      <c r="WWC110" s="81"/>
      <c r="WWD110" s="81"/>
      <c r="WWE110" s="81"/>
      <c r="WWF110" s="81"/>
      <c r="WWG110" s="81"/>
      <c r="WWH110" s="81"/>
      <c r="WWI110" s="81"/>
      <c r="WWJ110" s="81"/>
      <c r="WWK110" s="81"/>
      <c r="WWL110" s="81"/>
      <c r="WWM110" s="81"/>
      <c r="WWN110" s="81"/>
      <c r="WWO110" s="81"/>
      <c r="WWP110" s="81"/>
      <c r="WWQ110" s="81"/>
      <c r="WWR110" s="81"/>
      <c r="WWS110" s="81"/>
      <c r="WWT110" s="81"/>
      <c r="WWU110" s="81"/>
      <c r="WWV110" s="81"/>
      <c r="WWW110" s="81"/>
      <c r="WWX110" s="81"/>
      <c r="WWY110" s="81"/>
      <c r="WWZ110" s="81"/>
      <c r="WXA110" s="81"/>
      <c r="WXB110" s="81"/>
      <c r="WXC110" s="81"/>
      <c r="WXD110" s="81"/>
      <c r="WXE110" s="81"/>
      <c r="WXF110" s="81"/>
      <c r="WXG110" s="81"/>
      <c r="WXH110" s="81"/>
      <c r="WXI110" s="81"/>
      <c r="WXJ110" s="81"/>
      <c r="WXK110" s="81"/>
      <c r="WXL110" s="81"/>
      <c r="WXM110" s="81"/>
      <c r="WXN110" s="81"/>
      <c r="WXO110" s="81"/>
      <c r="WXP110" s="81"/>
      <c r="WXQ110" s="81"/>
      <c r="WXR110" s="81"/>
      <c r="WXS110" s="81"/>
      <c r="WXT110" s="81"/>
      <c r="WXU110" s="81"/>
      <c r="WXV110" s="81"/>
      <c r="WXW110" s="81"/>
      <c r="WXX110" s="81"/>
      <c r="WXY110" s="81"/>
      <c r="WXZ110" s="81"/>
      <c r="WYA110" s="81"/>
      <c r="WYB110" s="81"/>
      <c r="WYC110" s="81"/>
      <c r="WYD110" s="81"/>
      <c r="WYE110" s="81"/>
      <c r="WYF110" s="81"/>
      <c r="WYG110" s="81"/>
      <c r="WYH110" s="81"/>
      <c r="WYI110" s="81"/>
      <c r="WYJ110" s="81"/>
      <c r="WYK110" s="81"/>
      <c r="WYL110" s="81"/>
      <c r="WYM110" s="81"/>
      <c r="WYN110" s="81"/>
      <c r="WYO110" s="81"/>
      <c r="WYP110" s="81"/>
      <c r="WYQ110" s="81"/>
      <c r="WYR110" s="81"/>
      <c r="WYS110" s="81"/>
      <c r="WYT110" s="81"/>
      <c r="WYU110" s="81"/>
      <c r="WYV110" s="81"/>
      <c r="WYW110" s="81"/>
      <c r="WYX110" s="81"/>
      <c r="WYY110" s="81"/>
      <c r="WYZ110" s="81"/>
      <c r="WZA110" s="81"/>
      <c r="WZB110" s="81"/>
      <c r="WZC110" s="81"/>
      <c r="WZD110" s="81"/>
      <c r="WZE110" s="81"/>
      <c r="WZF110" s="81"/>
      <c r="WZG110" s="81"/>
      <c r="WZH110" s="81"/>
      <c r="WZI110" s="81"/>
      <c r="WZJ110" s="81"/>
      <c r="WZK110" s="81"/>
      <c r="WZL110" s="81"/>
      <c r="WZM110" s="81"/>
      <c r="WZN110" s="81"/>
      <c r="WZO110" s="81"/>
      <c r="WZP110" s="81"/>
      <c r="WZQ110" s="81"/>
      <c r="WZR110" s="81"/>
      <c r="WZS110" s="81"/>
      <c r="WZT110" s="81"/>
      <c r="WZU110" s="81"/>
      <c r="WZV110" s="81"/>
      <c r="WZW110" s="81"/>
      <c r="WZX110" s="81"/>
      <c r="WZY110" s="81"/>
      <c r="WZZ110" s="81"/>
      <c r="XAA110" s="81"/>
      <c r="XAB110" s="81"/>
      <c r="XAC110" s="81"/>
      <c r="XAD110" s="81"/>
      <c r="XAE110" s="81"/>
      <c r="XAF110" s="81"/>
      <c r="XAG110" s="81"/>
      <c r="XAH110" s="81"/>
      <c r="XAI110" s="81"/>
      <c r="XAJ110" s="81"/>
      <c r="XAK110" s="81"/>
      <c r="XAL110" s="81"/>
      <c r="XAM110" s="81"/>
      <c r="XAN110" s="81"/>
      <c r="XAO110" s="81"/>
      <c r="XAP110" s="81"/>
      <c r="XAQ110" s="81"/>
      <c r="XAR110" s="81"/>
      <c r="XAS110" s="81"/>
      <c r="XAT110" s="81"/>
      <c r="XAU110" s="81"/>
      <c r="XAV110" s="81"/>
      <c r="XAW110" s="81"/>
      <c r="XAX110" s="81"/>
      <c r="XAY110" s="81"/>
      <c r="XAZ110" s="81"/>
      <c r="XBA110" s="81"/>
      <c r="XBB110" s="81"/>
      <c r="XBC110" s="81"/>
      <c r="XBD110" s="81"/>
      <c r="XBE110" s="81"/>
      <c r="XBF110" s="81"/>
      <c r="XBG110" s="81"/>
      <c r="XBH110" s="81"/>
      <c r="XBI110" s="81"/>
      <c r="XBJ110" s="81"/>
      <c r="XBK110" s="81"/>
      <c r="XBL110" s="81"/>
      <c r="XBM110" s="81"/>
      <c r="XBN110" s="81"/>
      <c r="XBO110" s="81"/>
      <c r="XBP110" s="81"/>
      <c r="XBQ110" s="81"/>
      <c r="XBR110" s="81"/>
      <c r="XBS110" s="81"/>
      <c r="XBT110" s="81"/>
      <c r="XBU110" s="81"/>
      <c r="XBV110" s="81"/>
      <c r="XBW110" s="81"/>
      <c r="XBX110" s="81"/>
      <c r="XBY110" s="81"/>
      <c r="XBZ110" s="81"/>
      <c r="XCA110" s="81"/>
      <c r="XCB110" s="81"/>
      <c r="XCC110" s="81"/>
      <c r="XCD110" s="81"/>
      <c r="XCE110" s="81"/>
      <c r="XCF110" s="81"/>
      <c r="XCG110" s="81"/>
      <c r="XCH110" s="81"/>
      <c r="XCI110" s="81"/>
      <c r="XCJ110" s="81"/>
      <c r="XCK110" s="81"/>
      <c r="XCL110" s="81"/>
      <c r="XCM110" s="81"/>
      <c r="XCN110" s="81"/>
      <c r="XCO110" s="81"/>
      <c r="XCP110" s="81"/>
      <c r="XCQ110" s="81"/>
      <c r="XCR110" s="81"/>
      <c r="XCS110" s="81"/>
      <c r="XCT110" s="81"/>
      <c r="XCU110" s="81"/>
      <c r="XCV110" s="81"/>
      <c r="XCW110" s="81"/>
      <c r="XCX110" s="81"/>
      <c r="XCY110" s="81"/>
      <c r="XCZ110" s="81"/>
      <c r="XDA110" s="81"/>
      <c r="XDB110" s="81"/>
      <c r="XDC110" s="81"/>
      <c r="XDD110" s="81"/>
      <c r="XDE110" s="81"/>
      <c r="XDF110" s="81"/>
      <c r="XDG110" s="81"/>
      <c r="XDH110" s="81"/>
      <c r="XDI110" s="81"/>
      <c r="XDJ110" s="81"/>
      <c r="XDK110" s="81"/>
      <c r="XDL110" s="81"/>
      <c r="XDM110" s="81"/>
      <c r="XDN110" s="81"/>
      <c r="XDO110" s="81"/>
      <c r="XDP110" s="81"/>
      <c r="XDQ110" s="81"/>
      <c r="XDR110" s="81"/>
      <c r="XDS110" s="81"/>
      <c r="XDT110" s="81"/>
      <c r="XDU110" s="81"/>
      <c r="XDV110" s="81"/>
      <c r="XDW110" s="81"/>
      <c r="XDX110" s="81"/>
      <c r="XDY110" s="81"/>
      <c r="XDZ110" s="81"/>
      <c r="XEA110" s="81"/>
      <c r="XEB110" s="81"/>
      <c r="XEC110" s="81"/>
      <c r="XED110" s="81"/>
      <c r="XEE110" s="81"/>
      <c r="XEF110" s="81"/>
      <c r="XEG110" s="81"/>
      <c r="XEH110" s="81"/>
      <c r="XEI110" s="81"/>
      <c r="XEJ110" s="81"/>
      <c r="XEK110" s="81"/>
      <c r="XEL110" s="81"/>
      <c r="XEM110" s="81"/>
      <c r="XEN110" s="81"/>
      <c r="XEO110" s="81"/>
      <c r="XEP110" s="81"/>
      <c r="XEQ110" s="81"/>
      <c r="XER110" s="81"/>
      <c r="XES110" s="81"/>
      <c r="XET110" s="81"/>
    </row>
    <row r="111" spans="1:16374" s="77" customFormat="1" x14ac:dyDescent="0.2">
      <c r="B111" s="162" t="s">
        <v>315</v>
      </c>
      <c r="C111" s="152"/>
      <c r="D111" s="153" t="e">
        <f t="shared" si="58"/>
        <v>#DIV/0!</v>
      </c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1"/>
      <c r="BR111" s="81"/>
      <c r="BS111" s="81"/>
      <c r="BT111" s="81"/>
      <c r="BU111" s="81"/>
      <c r="BV111" s="81"/>
      <c r="BW111" s="81"/>
      <c r="BX111" s="81"/>
      <c r="BY111" s="81"/>
      <c r="BZ111" s="81"/>
      <c r="CA111" s="81"/>
      <c r="CB111" s="81"/>
      <c r="CC111" s="81"/>
      <c r="CD111" s="81"/>
      <c r="CE111" s="81"/>
      <c r="CF111" s="81"/>
      <c r="CG111" s="81"/>
      <c r="CH111" s="81"/>
      <c r="CI111" s="81"/>
      <c r="CJ111" s="81"/>
      <c r="CK111" s="81"/>
      <c r="CL111" s="81"/>
      <c r="CM111" s="81"/>
      <c r="CN111" s="81"/>
      <c r="CO111" s="81"/>
      <c r="CP111" s="81"/>
      <c r="CQ111" s="81"/>
      <c r="CR111" s="81"/>
      <c r="CS111" s="81"/>
      <c r="CT111" s="81"/>
      <c r="CU111" s="81"/>
      <c r="CV111" s="81"/>
      <c r="CW111" s="81"/>
      <c r="CX111" s="81"/>
      <c r="CY111" s="81"/>
      <c r="CZ111" s="81"/>
      <c r="DA111" s="81"/>
      <c r="DB111" s="81"/>
      <c r="DC111" s="81"/>
      <c r="DD111" s="81"/>
      <c r="DE111" s="81"/>
      <c r="DF111" s="81"/>
      <c r="DG111" s="81"/>
      <c r="DH111" s="81"/>
      <c r="DI111" s="81"/>
      <c r="DJ111" s="81"/>
      <c r="DK111" s="81"/>
      <c r="DL111" s="81"/>
      <c r="DM111" s="81"/>
      <c r="DN111" s="81"/>
      <c r="DO111" s="81"/>
      <c r="DP111" s="81"/>
      <c r="DQ111" s="81"/>
      <c r="DR111" s="81"/>
      <c r="DS111" s="81"/>
      <c r="DT111" s="81"/>
      <c r="DU111" s="81"/>
      <c r="DV111" s="81"/>
      <c r="DW111" s="81"/>
      <c r="DX111" s="81"/>
      <c r="DY111" s="81"/>
      <c r="DZ111" s="81"/>
      <c r="EA111" s="81"/>
      <c r="EB111" s="81"/>
      <c r="EC111" s="81"/>
      <c r="ED111" s="81"/>
      <c r="EE111" s="81"/>
      <c r="EF111" s="81"/>
      <c r="EG111" s="81"/>
      <c r="EH111" s="81"/>
      <c r="EI111" s="81"/>
      <c r="EJ111" s="81"/>
      <c r="EK111" s="81"/>
      <c r="EL111" s="81"/>
      <c r="EM111" s="81"/>
      <c r="EN111" s="81"/>
      <c r="EO111" s="81"/>
      <c r="EP111" s="81"/>
      <c r="EQ111" s="81"/>
      <c r="ER111" s="81"/>
      <c r="ES111" s="81"/>
      <c r="ET111" s="81"/>
      <c r="EU111" s="81"/>
      <c r="EV111" s="81"/>
      <c r="EW111" s="81"/>
      <c r="EX111" s="81"/>
      <c r="EY111" s="81"/>
      <c r="EZ111" s="81"/>
      <c r="FA111" s="81"/>
      <c r="FB111" s="81"/>
      <c r="FC111" s="81"/>
      <c r="FD111" s="81"/>
      <c r="FE111" s="81"/>
      <c r="FF111" s="81"/>
      <c r="FG111" s="81"/>
      <c r="FH111" s="81"/>
      <c r="FI111" s="81"/>
      <c r="FJ111" s="81"/>
      <c r="FK111" s="81"/>
      <c r="FL111" s="81"/>
      <c r="FM111" s="81"/>
      <c r="FN111" s="81"/>
      <c r="FO111" s="81"/>
      <c r="FP111" s="81"/>
      <c r="FQ111" s="81"/>
      <c r="FR111" s="81"/>
      <c r="FS111" s="81"/>
      <c r="FT111" s="81"/>
      <c r="FU111" s="81"/>
      <c r="FV111" s="81"/>
      <c r="FW111" s="81"/>
      <c r="FX111" s="81"/>
      <c r="FY111" s="81"/>
      <c r="FZ111" s="81"/>
      <c r="GA111" s="81"/>
      <c r="GB111" s="81"/>
      <c r="GC111" s="81"/>
      <c r="GD111" s="81"/>
      <c r="GE111" s="81"/>
      <c r="GF111" s="81"/>
      <c r="GG111" s="81"/>
      <c r="GH111" s="81"/>
      <c r="GI111" s="81"/>
      <c r="GJ111" s="81"/>
      <c r="GK111" s="81"/>
      <c r="GL111" s="81"/>
      <c r="GM111" s="81"/>
      <c r="GN111" s="81"/>
      <c r="GO111" s="81"/>
      <c r="GP111" s="81"/>
      <c r="GQ111" s="81"/>
      <c r="GR111" s="81"/>
      <c r="GS111" s="81"/>
      <c r="GT111" s="81"/>
      <c r="GU111" s="81"/>
      <c r="GV111" s="81"/>
      <c r="GW111" s="81"/>
      <c r="GX111" s="81"/>
      <c r="GY111" s="81"/>
      <c r="GZ111" s="81"/>
      <c r="HA111" s="81"/>
      <c r="HB111" s="81"/>
      <c r="HC111" s="81"/>
      <c r="HD111" s="81"/>
      <c r="HE111" s="81"/>
      <c r="HF111" s="81"/>
      <c r="HG111" s="81"/>
      <c r="HH111" s="81"/>
      <c r="HI111" s="81"/>
      <c r="HJ111" s="81"/>
      <c r="HK111" s="81"/>
      <c r="HL111" s="81"/>
      <c r="HM111" s="81"/>
      <c r="HN111" s="81"/>
      <c r="HO111" s="81"/>
      <c r="HP111" s="81"/>
      <c r="HQ111" s="81"/>
      <c r="HR111" s="81"/>
      <c r="HS111" s="81"/>
      <c r="HT111" s="81"/>
      <c r="HU111" s="81"/>
      <c r="HV111" s="81"/>
      <c r="HW111" s="81"/>
      <c r="HX111" s="81"/>
      <c r="HY111" s="81"/>
      <c r="HZ111" s="81"/>
      <c r="IA111" s="81"/>
      <c r="IB111" s="81"/>
      <c r="IC111" s="81"/>
      <c r="ID111" s="81"/>
      <c r="IE111" s="81"/>
      <c r="IF111" s="81"/>
      <c r="IG111" s="81"/>
      <c r="IH111" s="81"/>
      <c r="II111" s="81"/>
      <c r="IJ111" s="81"/>
      <c r="IK111" s="81"/>
      <c r="IL111" s="81"/>
      <c r="IM111" s="81"/>
      <c r="IN111" s="81"/>
      <c r="IO111" s="81"/>
      <c r="IP111" s="81"/>
      <c r="IQ111" s="81"/>
      <c r="IR111" s="81"/>
      <c r="IS111" s="81"/>
      <c r="IT111" s="81"/>
      <c r="IU111" s="81"/>
      <c r="IV111" s="81"/>
      <c r="IW111" s="81"/>
      <c r="IX111" s="81"/>
      <c r="IY111" s="81"/>
      <c r="IZ111" s="81"/>
      <c r="JA111" s="81"/>
      <c r="JB111" s="81"/>
      <c r="JC111" s="81"/>
      <c r="JD111" s="81"/>
      <c r="JE111" s="81"/>
      <c r="JF111" s="81"/>
      <c r="JG111" s="81"/>
      <c r="JH111" s="81"/>
      <c r="JI111" s="81"/>
      <c r="JJ111" s="81"/>
      <c r="JK111" s="81"/>
      <c r="JL111" s="81"/>
      <c r="JM111" s="81"/>
      <c r="JN111" s="81"/>
      <c r="JO111" s="81"/>
      <c r="JP111" s="81"/>
      <c r="JQ111" s="81"/>
      <c r="JR111" s="81"/>
      <c r="JS111" s="81"/>
      <c r="JT111" s="81"/>
      <c r="JU111" s="81"/>
      <c r="JV111" s="81"/>
      <c r="JW111" s="81"/>
      <c r="JX111" s="81"/>
      <c r="JY111" s="81"/>
      <c r="JZ111" s="81"/>
      <c r="KA111" s="81"/>
      <c r="KB111" s="81"/>
      <c r="KC111" s="81"/>
      <c r="KD111" s="81"/>
      <c r="KE111" s="81"/>
      <c r="KF111" s="81"/>
      <c r="KG111" s="81"/>
      <c r="KH111" s="81"/>
      <c r="KI111" s="81"/>
      <c r="KJ111" s="81"/>
      <c r="KK111" s="81"/>
      <c r="KL111" s="81"/>
      <c r="KM111" s="81"/>
      <c r="KN111" s="81"/>
      <c r="KO111" s="81"/>
      <c r="KP111" s="81"/>
      <c r="KQ111" s="81"/>
      <c r="KR111" s="81"/>
      <c r="KS111" s="81"/>
      <c r="KT111" s="81"/>
      <c r="KU111" s="81"/>
      <c r="KV111" s="81"/>
      <c r="KW111" s="81"/>
      <c r="KX111" s="81"/>
      <c r="KY111" s="81"/>
      <c r="KZ111" s="81"/>
      <c r="LA111" s="81"/>
      <c r="LB111" s="81"/>
      <c r="LC111" s="81"/>
      <c r="LD111" s="81"/>
      <c r="LE111" s="81"/>
      <c r="LF111" s="81"/>
      <c r="LG111" s="81"/>
      <c r="LH111" s="81"/>
      <c r="LI111" s="81"/>
      <c r="LJ111" s="81"/>
      <c r="LK111" s="81"/>
      <c r="LL111" s="81"/>
      <c r="LM111" s="81"/>
      <c r="LN111" s="81"/>
      <c r="LO111" s="81"/>
      <c r="LP111" s="81"/>
      <c r="LQ111" s="81"/>
      <c r="LR111" s="81"/>
      <c r="LS111" s="81"/>
      <c r="LT111" s="81"/>
      <c r="LU111" s="81"/>
      <c r="LV111" s="81"/>
      <c r="LW111" s="81"/>
      <c r="LX111" s="81"/>
      <c r="LY111" s="81"/>
      <c r="LZ111" s="81"/>
      <c r="MA111" s="81"/>
      <c r="MB111" s="81"/>
      <c r="MC111" s="81"/>
      <c r="MD111" s="81"/>
      <c r="ME111" s="81"/>
      <c r="MF111" s="81"/>
      <c r="MG111" s="81"/>
      <c r="MH111" s="81"/>
      <c r="MI111" s="81"/>
      <c r="MJ111" s="81"/>
      <c r="MK111" s="81"/>
      <c r="ML111" s="81"/>
      <c r="MM111" s="81"/>
      <c r="MN111" s="81"/>
      <c r="MO111" s="81"/>
      <c r="MP111" s="81"/>
      <c r="MQ111" s="81"/>
      <c r="MR111" s="81"/>
      <c r="MS111" s="81"/>
      <c r="MT111" s="81"/>
      <c r="MU111" s="81"/>
      <c r="MV111" s="81"/>
      <c r="MW111" s="81"/>
      <c r="MX111" s="81"/>
      <c r="MY111" s="81"/>
      <c r="MZ111" s="81"/>
      <c r="NA111" s="81"/>
      <c r="NB111" s="81"/>
      <c r="NC111" s="81"/>
      <c r="ND111" s="81"/>
      <c r="NE111" s="81"/>
      <c r="NF111" s="81"/>
      <c r="NG111" s="81"/>
      <c r="NH111" s="81"/>
      <c r="NI111" s="81"/>
      <c r="NJ111" s="81"/>
      <c r="NK111" s="81"/>
      <c r="NL111" s="81"/>
      <c r="NM111" s="81"/>
      <c r="NN111" s="81"/>
      <c r="NO111" s="81"/>
      <c r="NP111" s="81"/>
      <c r="NQ111" s="81"/>
      <c r="NR111" s="81"/>
      <c r="NS111" s="81"/>
      <c r="NT111" s="81"/>
      <c r="NU111" s="81"/>
      <c r="NV111" s="81"/>
      <c r="NW111" s="81"/>
      <c r="NX111" s="81"/>
      <c r="NY111" s="81"/>
      <c r="NZ111" s="81"/>
      <c r="OA111" s="81"/>
      <c r="OB111" s="81"/>
      <c r="OC111" s="81"/>
      <c r="OD111" s="81"/>
      <c r="OE111" s="81"/>
      <c r="OF111" s="81"/>
      <c r="OG111" s="81"/>
      <c r="OH111" s="81"/>
      <c r="OI111" s="81"/>
      <c r="OJ111" s="81"/>
      <c r="OK111" s="81"/>
      <c r="OL111" s="81"/>
      <c r="OM111" s="81"/>
      <c r="ON111" s="81"/>
      <c r="OO111" s="81"/>
      <c r="OP111" s="81"/>
      <c r="OQ111" s="81"/>
      <c r="OR111" s="81"/>
      <c r="OS111" s="81"/>
      <c r="OT111" s="81"/>
      <c r="OU111" s="81"/>
      <c r="OV111" s="81"/>
      <c r="OW111" s="81"/>
      <c r="OX111" s="81"/>
      <c r="OY111" s="81"/>
      <c r="OZ111" s="81"/>
      <c r="PA111" s="81"/>
      <c r="PB111" s="81"/>
      <c r="PC111" s="81"/>
      <c r="PD111" s="81"/>
      <c r="PE111" s="81"/>
      <c r="PF111" s="81"/>
      <c r="PG111" s="81"/>
      <c r="PH111" s="81"/>
      <c r="PI111" s="81"/>
      <c r="PJ111" s="81"/>
      <c r="PK111" s="81"/>
      <c r="PL111" s="81"/>
      <c r="PM111" s="81"/>
      <c r="PN111" s="81"/>
      <c r="PO111" s="81"/>
      <c r="PP111" s="81"/>
      <c r="PQ111" s="81"/>
      <c r="PR111" s="81"/>
      <c r="PS111" s="81"/>
      <c r="PT111" s="81"/>
      <c r="PU111" s="81"/>
      <c r="PV111" s="81"/>
      <c r="PW111" s="81"/>
      <c r="PX111" s="81"/>
      <c r="PY111" s="81"/>
      <c r="PZ111" s="81"/>
      <c r="QA111" s="81"/>
      <c r="QB111" s="81"/>
      <c r="QC111" s="81"/>
      <c r="QD111" s="81"/>
      <c r="QE111" s="81"/>
      <c r="QF111" s="81"/>
      <c r="QG111" s="81"/>
      <c r="QH111" s="81"/>
      <c r="QI111" s="81"/>
      <c r="QJ111" s="81"/>
      <c r="QK111" s="81"/>
      <c r="QL111" s="81"/>
      <c r="QM111" s="81"/>
      <c r="QN111" s="81"/>
      <c r="QO111" s="81"/>
      <c r="QP111" s="81"/>
      <c r="QQ111" s="81"/>
      <c r="QR111" s="81"/>
      <c r="QS111" s="81"/>
      <c r="QT111" s="81"/>
      <c r="QU111" s="81"/>
      <c r="QV111" s="81"/>
      <c r="QW111" s="81"/>
      <c r="QX111" s="81"/>
      <c r="QY111" s="81"/>
      <c r="QZ111" s="81"/>
      <c r="RA111" s="81"/>
      <c r="RB111" s="81"/>
      <c r="RC111" s="81"/>
      <c r="RD111" s="81"/>
      <c r="RE111" s="81"/>
      <c r="RF111" s="81"/>
      <c r="RG111" s="81"/>
      <c r="RH111" s="81"/>
      <c r="RI111" s="81"/>
      <c r="RJ111" s="81"/>
      <c r="RK111" s="81"/>
      <c r="RL111" s="81"/>
      <c r="RM111" s="81"/>
      <c r="RN111" s="81"/>
      <c r="RO111" s="81"/>
      <c r="RP111" s="81"/>
      <c r="RQ111" s="81"/>
      <c r="RR111" s="81"/>
      <c r="RS111" s="81"/>
      <c r="RT111" s="81"/>
      <c r="RU111" s="81"/>
      <c r="RV111" s="81"/>
      <c r="RW111" s="81"/>
      <c r="RX111" s="81"/>
      <c r="RY111" s="81"/>
      <c r="RZ111" s="81"/>
      <c r="SA111" s="81"/>
      <c r="SB111" s="81"/>
      <c r="SC111" s="81"/>
      <c r="SD111" s="81"/>
      <c r="SE111" s="81"/>
      <c r="SF111" s="81"/>
      <c r="SG111" s="81"/>
      <c r="SH111" s="81"/>
      <c r="SI111" s="81"/>
      <c r="SJ111" s="81"/>
      <c r="SK111" s="81"/>
      <c r="SL111" s="81"/>
      <c r="SM111" s="81"/>
      <c r="SN111" s="81"/>
      <c r="SO111" s="81"/>
      <c r="SP111" s="81"/>
      <c r="SQ111" s="81"/>
      <c r="SR111" s="81"/>
      <c r="SS111" s="81"/>
      <c r="ST111" s="81"/>
      <c r="SU111" s="81"/>
      <c r="SV111" s="81"/>
      <c r="SW111" s="81"/>
      <c r="SX111" s="81"/>
      <c r="SY111" s="81"/>
      <c r="SZ111" s="81"/>
      <c r="TA111" s="81"/>
      <c r="TB111" s="81"/>
      <c r="TC111" s="81"/>
      <c r="TD111" s="81"/>
      <c r="TE111" s="81"/>
      <c r="TF111" s="81"/>
      <c r="TG111" s="81"/>
      <c r="TH111" s="81"/>
      <c r="TI111" s="81"/>
      <c r="TJ111" s="81"/>
      <c r="TK111" s="81"/>
      <c r="TL111" s="81"/>
      <c r="TM111" s="81"/>
      <c r="TN111" s="81"/>
      <c r="TO111" s="81"/>
      <c r="TP111" s="81"/>
      <c r="TQ111" s="81"/>
      <c r="TR111" s="81"/>
      <c r="TS111" s="81"/>
      <c r="TT111" s="81"/>
      <c r="TU111" s="81"/>
      <c r="TV111" s="81"/>
      <c r="TW111" s="81"/>
      <c r="TX111" s="81"/>
      <c r="TY111" s="81"/>
      <c r="TZ111" s="81"/>
      <c r="UA111" s="81"/>
      <c r="UB111" s="81"/>
      <c r="UC111" s="81"/>
      <c r="UD111" s="81"/>
      <c r="UE111" s="81"/>
      <c r="UF111" s="81"/>
      <c r="UG111" s="81"/>
      <c r="UH111" s="81"/>
      <c r="UI111" s="81"/>
      <c r="UJ111" s="81"/>
      <c r="UK111" s="81"/>
      <c r="UL111" s="81"/>
      <c r="UM111" s="81"/>
      <c r="UN111" s="81"/>
      <c r="UO111" s="81"/>
      <c r="UP111" s="81"/>
      <c r="UQ111" s="81"/>
      <c r="UR111" s="81"/>
      <c r="US111" s="81"/>
      <c r="UT111" s="81"/>
      <c r="UU111" s="81"/>
      <c r="UV111" s="81"/>
      <c r="UW111" s="81"/>
      <c r="UX111" s="81"/>
      <c r="UY111" s="81"/>
      <c r="UZ111" s="81"/>
      <c r="VA111" s="81"/>
      <c r="VB111" s="81"/>
      <c r="VC111" s="81"/>
      <c r="VD111" s="81"/>
      <c r="VE111" s="81"/>
      <c r="VF111" s="81"/>
      <c r="VG111" s="81"/>
      <c r="VH111" s="81"/>
      <c r="VI111" s="81"/>
      <c r="VJ111" s="81"/>
      <c r="VK111" s="81"/>
      <c r="VL111" s="81"/>
      <c r="VM111" s="81"/>
      <c r="VN111" s="81"/>
      <c r="VO111" s="81"/>
      <c r="VP111" s="81"/>
      <c r="VQ111" s="81"/>
      <c r="VR111" s="81"/>
      <c r="VS111" s="81"/>
      <c r="VT111" s="81"/>
      <c r="VU111" s="81"/>
      <c r="VV111" s="81"/>
      <c r="VW111" s="81"/>
      <c r="VX111" s="81"/>
      <c r="VY111" s="81"/>
      <c r="VZ111" s="81"/>
      <c r="WA111" s="81"/>
      <c r="WB111" s="81"/>
      <c r="WC111" s="81"/>
      <c r="WD111" s="81"/>
      <c r="WE111" s="81"/>
      <c r="WF111" s="81"/>
      <c r="WG111" s="81"/>
      <c r="WH111" s="81"/>
      <c r="WI111" s="81"/>
      <c r="WJ111" s="81"/>
      <c r="WK111" s="81"/>
      <c r="WL111" s="81"/>
      <c r="WM111" s="81"/>
      <c r="WN111" s="81"/>
      <c r="WO111" s="81"/>
      <c r="WP111" s="81"/>
      <c r="WQ111" s="81"/>
      <c r="WR111" s="81"/>
      <c r="WS111" s="81"/>
      <c r="WT111" s="81"/>
      <c r="WU111" s="81"/>
      <c r="WV111" s="81"/>
      <c r="WW111" s="81"/>
      <c r="WX111" s="81"/>
      <c r="WY111" s="81"/>
      <c r="WZ111" s="81"/>
      <c r="XA111" s="81"/>
      <c r="XB111" s="81"/>
      <c r="XC111" s="81"/>
      <c r="XD111" s="81"/>
      <c r="XE111" s="81"/>
      <c r="XF111" s="81"/>
      <c r="XG111" s="81"/>
      <c r="XH111" s="81"/>
      <c r="XI111" s="81"/>
      <c r="XJ111" s="81"/>
      <c r="XK111" s="81"/>
      <c r="XL111" s="81"/>
      <c r="XM111" s="81"/>
      <c r="XN111" s="81"/>
      <c r="XO111" s="81"/>
      <c r="XP111" s="81"/>
      <c r="XQ111" s="81"/>
      <c r="XR111" s="81"/>
      <c r="XS111" s="81"/>
      <c r="XT111" s="81"/>
      <c r="XU111" s="81"/>
      <c r="XV111" s="81"/>
      <c r="XW111" s="81"/>
      <c r="XX111" s="81"/>
      <c r="XY111" s="81"/>
      <c r="XZ111" s="81"/>
      <c r="YA111" s="81"/>
      <c r="YB111" s="81"/>
      <c r="YC111" s="81"/>
      <c r="YD111" s="81"/>
      <c r="YE111" s="81"/>
      <c r="YF111" s="81"/>
      <c r="YG111" s="81"/>
      <c r="YH111" s="81"/>
      <c r="YI111" s="81"/>
      <c r="YJ111" s="81"/>
      <c r="YK111" s="81"/>
      <c r="YL111" s="81"/>
      <c r="YM111" s="81"/>
      <c r="YN111" s="81"/>
      <c r="YO111" s="81"/>
      <c r="YP111" s="81"/>
      <c r="YQ111" s="81"/>
      <c r="YR111" s="81"/>
      <c r="YS111" s="81"/>
      <c r="YT111" s="81"/>
      <c r="YU111" s="81"/>
      <c r="YV111" s="81"/>
      <c r="YW111" s="81"/>
      <c r="YX111" s="81"/>
      <c r="YY111" s="81"/>
      <c r="YZ111" s="81"/>
      <c r="ZA111" s="81"/>
      <c r="ZB111" s="81"/>
      <c r="ZC111" s="81"/>
      <c r="ZD111" s="81"/>
      <c r="ZE111" s="81"/>
      <c r="ZF111" s="81"/>
      <c r="ZG111" s="81"/>
      <c r="ZH111" s="81"/>
      <c r="ZI111" s="81"/>
      <c r="ZJ111" s="81"/>
      <c r="ZK111" s="81"/>
      <c r="ZL111" s="81"/>
      <c r="ZM111" s="81"/>
      <c r="ZN111" s="81"/>
      <c r="ZO111" s="81"/>
      <c r="ZP111" s="81"/>
      <c r="ZQ111" s="81"/>
      <c r="ZR111" s="81"/>
      <c r="ZS111" s="81"/>
      <c r="ZT111" s="81"/>
      <c r="ZU111" s="81"/>
      <c r="ZV111" s="81"/>
      <c r="ZW111" s="81"/>
      <c r="ZX111" s="81"/>
      <c r="ZY111" s="81"/>
      <c r="ZZ111" s="81"/>
      <c r="AAA111" s="81"/>
      <c r="AAB111" s="81"/>
      <c r="AAC111" s="81"/>
      <c r="AAD111" s="81"/>
      <c r="AAE111" s="81"/>
      <c r="AAF111" s="81"/>
      <c r="AAG111" s="81"/>
      <c r="AAH111" s="81"/>
      <c r="AAI111" s="81"/>
      <c r="AAJ111" s="81"/>
      <c r="AAK111" s="81"/>
      <c r="AAL111" s="81"/>
      <c r="AAM111" s="81"/>
      <c r="AAN111" s="81"/>
      <c r="AAO111" s="81"/>
      <c r="AAP111" s="81"/>
      <c r="AAQ111" s="81"/>
      <c r="AAR111" s="81"/>
      <c r="AAS111" s="81"/>
      <c r="AAT111" s="81"/>
      <c r="AAU111" s="81"/>
      <c r="AAV111" s="81"/>
      <c r="AAW111" s="81"/>
      <c r="AAX111" s="81"/>
      <c r="AAY111" s="81"/>
      <c r="AAZ111" s="81"/>
      <c r="ABA111" s="81"/>
      <c r="ABB111" s="81"/>
      <c r="ABC111" s="81"/>
      <c r="ABD111" s="81"/>
      <c r="ABE111" s="81"/>
      <c r="ABF111" s="81"/>
      <c r="ABG111" s="81"/>
      <c r="ABH111" s="81"/>
      <c r="ABI111" s="81"/>
      <c r="ABJ111" s="81"/>
      <c r="ABK111" s="81"/>
      <c r="ABL111" s="81"/>
      <c r="ABM111" s="81"/>
      <c r="ABN111" s="81"/>
      <c r="ABO111" s="81"/>
      <c r="ABP111" s="81"/>
      <c r="ABQ111" s="81"/>
      <c r="ABR111" s="81"/>
      <c r="ABS111" s="81"/>
      <c r="ABT111" s="81"/>
      <c r="ABU111" s="81"/>
      <c r="ABV111" s="81"/>
      <c r="ABW111" s="81"/>
      <c r="ABX111" s="81"/>
      <c r="ABY111" s="81"/>
      <c r="ABZ111" s="81"/>
      <c r="ACA111" s="81"/>
      <c r="ACB111" s="81"/>
      <c r="ACC111" s="81"/>
      <c r="ACD111" s="81"/>
      <c r="ACE111" s="81"/>
      <c r="ACF111" s="81"/>
      <c r="ACG111" s="81"/>
      <c r="ACH111" s="81"/>
      <c r="ACI111" s="81"/>
      <c r="ACJ111" s="81"/>
      <c r="ACK111" s="81"/>
      <c r="ACL111" s="81"/>
      <c r="ACM111" s="81"/>
      <c r="ACN111" s="81"/>
      <c r="ACO111" s="81"/>
      <c r="ACP111" s="81"/>
      <c r="ACQ111" s="81"/>
      <c r="ACR111" s="81"/>
      <c r="ACS111" s="81"/>
      <c r="ACT111" s="81"/>
      <c r="ACU111" s="81"/>
      <c r="ACV111" s="81"/>
      <c r="ACW111" s="81"/>
      <c r="ACX111" s="81"/>
      <c r="ACY111" s="81"/>
      <c r="ACZ111" s="81"/>
      <c r="ADA111" s="81"/>
      <c r="ADB111" s="81"/>
      <c r="ADC111" s="81"/>
      <c r="ADD111" s="81"/>
      <c r="ADE111" s="81"/>
      <c r="ADF111" s="81"/>
      <c r="ADG111" s="81"/>
      <c r="ADH111" s="81"/>
      <c r="ADI111" s="81"/>
      <c r="ADJ111" s="81"/>
      <c r="ADK111" s="81"/>
      <c r="ADL111" s="81"/>
      <c r="ADM111" s="81"/>
      <c r="ADN111" s="81"/>
      <c r="ADO111" s="81"/>
      <c r="ADP111" s="81"/>
      <c r="ADQ111" s="81"/>
      <c r="ADR111" s="81"/>
      <c r="ADS111" s="81"/>
      <c r="ADT111" s="81"/>
      <c r="ADU111" s="81"/>
      <c r="ADV111" s="81"/>
      <c r="ADW111" s="81"/>
      <c r="ADX111" s="81"/>
      <c r="ADY111" s="81"/>
      <c r="ADZ111" s="81"/>
      <c r="AEA111" s="81"/>
      <c r="AEB111" s="81"/>
      <c r="AEC111" s="81"/>
      <c r="AED111" s="81"/>
      <c r="AEE111" s="81"/>
      <c r="AEF111" s="81"/>
      <c r="AEG111" s="81"/>
      <c r="AEH111" s="81"/>
      <c r="AEI111" s="81"/>
      <c r="AEJ111" s="81"/>
      <c r="AEK111" s="81"/>
      <c r="AEL111" s="81"/>
      <c r="AEM111" s="81"/>
      <c r="AEN111" s="81"/>
      <c r="AEO111" s="81"/>
      <c r="AEP111" s="81"/>
      <c r="AEQ111" s="81"/>
      <c r="AER111" s="81"/>
      <c r="AES111" s="81"/>
      <c r="AET111" s="81"/>
      <c r="AEU111" s="81"/>
      <c r="AEV111" s="81"/>
      <c r="AEW111" s="81"/>
      <c r="AEX111" s="81"/>
      <c r="AEY111" s="81"/>
      <c r="AEZ111" s="81"/>
      <c r="AFA111" s="81"/>
      <c r="AFB111" s="81"/>
      <c r="AFC111" s="81"/>
      <c r="AFD111" s="81"/>
      <c r="AFE111" s="81"/>
      <c r="AFF111" s="81"/>
      <c r="AFG111" s="81"/>
      <c r="AFH111" s="81"/>
      <c r="AFI111" s="81"/>
      <c r="AFJ111" s="81"/>
      <c r="AFK111" s="81"/>
      <c r="AFL111" s="81"/>
      <c r="AFM111" s="81"/>
      <c r="AFN111" s="81"/>
      <c r="AFO111" s="81"/>
      <c r="AFP111" s="81"/>
      <c r="AFQ111" s="81"/>
      <c r="AFR111" s="81"/>
      <c r="AFS111" s="81"/>
      <c r="AFT111" s="81"/>
      <c r="AFU111" s="81"/>
      <c r="AFV111" s="81"/>
      <c r="AFW111" s="81"/>
      <c r="AFX111" s="81"/>
      <c r="AFY111" s="81"/>
      <c r="AFZ111" s="81"/>
      <c r="AGA111" s="81"/>
      <c r="AGB111" s="81"/>
      <c r="AGC111" s="81"/>
      <c r="AGD111" s="81"/>
      <c r="AGE111" s="81"/>
      <c r="AGF111" s="81"/>
      <c r="AGG111" s="81"/>
      <c r="AGH111" s="81"/>
      <c r="AGI111" s="81"/>
      <c r="AGJ111" s="81"/>
      <c r="AGK111" s="81"/>
      <c r="AGL111" s="81"/>
      <c r="AGM111" s="81"/>
      <c r="AGN111" s="81"/>
      <c r="AGO111" s="81"/>
      <c r="AGP111" s="81"/>
      <c r="AGQ111" s="81"/>
      <c r="AGR111" s="81"/>
      <c r="AGS111" s="81"/>
      <c r="AGT111" s="81"/>
      <c r="AGU111" s="81"/>
      <c r="AGV111" s="81"/>
      <c r="AGW111" s="81"/>
      <c r="AGX111" s="81"/>
      <c r="AGY111" s="81"/>
      <c r="AGZ111" s="81"/>
      <c r="AHA111" s="81"/>
      <c r="AHB111" s="81"/>
      <c r="AHC111" s="81"/>
      <c r="AHD111" s="81"/>
      <c r="AHE111" s="81"/>
      <c r="AHF111" s="81"/>
      <c r="AHG111" s="81"/>
      <c r="AHH111" s="81"/>
      <c r="AHI111" s="81"/>
      <c r="AHJ111" s="81"/>
      <c r="AHK111" s="81"/>
      <c r="AHL111" s="81"/>
      <c r="AHM111" s="81"/>
      <c r="AHN111" s="81"/>
      <c r="AHO111" s="81"/>
      <c r="AHP111" s="81"/>
      <c r="AHQ111" s="81"/>
      <c r="AHR111" s="81"/>
      <c r="AHS111" s="81"/>
      <c r="AHT111" s="81"/>
      <c r="AHU111" s="81"/>
      <c r="AHV111" s="81"/>
      <c r="AHW111" s="81"/>
      <c r="AHX111" s="81"/>
      <c r="AHY111" s="81"/>
      <c r="AHZ111" s="81"/>
      <c r="AIA111" s="81"/>
      <c r="AIB111" s="81"/>
      <c r="AIC111" s="81"/>
      <c r="AID111" s="81"/>
      <c r="AIE111" s="81"/>
      <c r="AIF111" s="81"/>
      <c r="AIG111" s="81"/>
      <c r="AIH111" s="81"/>
      <c r="AII111" s="81"/>
      <c r="AIJ111" s="81"/>
      <c r="AIK111" s="81"/>
      <c r="AIL111" s="81"/>
      <c r="AIM111" s="81"/>
      <c r="AIN111" s="81"/>
      <c r="AIO111" s="81"/>
      <c r="AIP111" s="81"/>
      <c r="AIQ111" s="81"/>
      <c r="AIR111" s="81"/>
      <c r="AIS111" s="81"/>
      <c r="AIT111" s="81"/>
      <c r="AIU111" s="81"/>
      <c r="AIV111" s="81"/>
      <c r="AIW111" s="81"/>
      <c r="AIX111" s="81"/>
      <c r="AIY111" s="81"/>
      <c r="AIZ111" s="81"/>
      <c r="AJA111" s="81"/>
      <c r="AJB111" s="81"/>
      <c r="AJC111" s="81"/>
      <c r="AJD111" s="81"/>
      <c r="AJE111" s="81"/>
      <c r="AJF111" s="81"/>
      <c r="AJG111" s="81"/>
      <c r="AJH111" s="81"/>
      <c r="AJI111" s="81"/>
      <c r="AJJ111" s="81"/>
      <c r="AJK111" s="81"/>
      <c r="AJL111" s="81"/>
      <c r="AJM111" s="81"/>
      <c r="AJN111" s="81"/>
      <c r="AJO111" s="81"/>
      <c r="AJP111" s="81"/>
      <c r="AJQ111" s="81"/>
      <c r="AJR111" s="81"/>
      <c r="AJS111" s="81"/>
      <c r="AJT111" s="81"/>
      <c r="AJU111" s="81"/>
      <c r="AJV111" s="81"/>
      <c r="AJW111" s="81"/>
      <c r="AJX111" s="81"/>
      <c r="AJY111" s="81"/>
      <c r="AJZ111" s="81"/>
      <c r="AKA111" s="81"/>
      <c r="AKB111" s="81"/>
      <c r="AKC111" s="81"/>
      <c r="AKD111" s="81"/>
      <c r="AKE111" s="81"/>
      <c r="AKF111" s="81"/>
      <c r="AKG111" s="81"/>
      <c r="AKH111" s="81"/>
      <c r="AKI111" s="81"/>
      <c r="AKJ111" s="81"/>
      <c r="AKK111" s="81"/>
      <c r="AKL111" s="81"/>
      <c r="AKM111" s="81"/>
      <c r="AKN111" s="81"/>
      <c r="AKO111" s="81"/>
      <c r="AKP111" s="81"/>
      <c r="AKQ111" s="81"/>
      <c r="AKR111" s="81"/>
      <c r="AKS111" s="81"/>
      <c r="AKT111" s="81"/>
      <c r="AKU111" s="81"/>
      <c r="AKV111" s="81"/>
      <c r="AKW111" s="81"/>
      <c r="AKX111" s="81"/>
      <c r="AKY111" s="81"/>
      <c r="AKZ111" s="81"/>
      <c r="ALA111" s="81"/>
      <c r="ALB111" s="81"/>
      <c r="ALC111" s="81"/>
      <c r="ALD111" s="81"/>
      <c r="ALE111" s="81"/>
      <c r="ALF111" s="81"/>
      <c r="ALG111" s="81"/>
      <c r="ALH111" s="81"/>
      <c r="ALI111" s="81"/>
      <c r="ALJ111" s="81"/>
      <c r="ALK111" s="81"/>
      <c r="ALL111" s="81"/>
      <c r="ALM111" s="81"/>
      <c r="ALN111" s="81"/>
      <c r="ALO111" s="81"/>
      <c r="ALP111" s="81"/>
      <c r="ALQ111" s="81"/>
      <c r="ALR111" s="81"/>
      <c r="ALS111" s="81"/>
      <c r="ALT111" s="81"/>
      <c r="ALU111" s="81"/>
      <c r="ALV111" s="81"/>
      <c r="ALW111" s="81"/>
      <c r="ALX111" s="81"/>
      <c r="ALY111" s="81"/>
      <c r="ALZ111" s="81"/>
      <c r="AMA111" s="81"/>
      <c r="AMB111" s="81"/>
      <c r="AMC111" s="81"/>
      <c r="AMD111" s="81"/>
      <c r="AME111" s="81"/>
      <c r="AMF111" s="81"/>
      <c r="AMG111" s="81"/>
      <c r="AMH111" s="81"/>
      <c r="AMI111" s="81"/>
      <c r="AMJ111" s="81"/>
      <c r="AMK111" s="81"/>
      <c r="AML111" s="81"/>
      <c r="AMM111" s="81"/>
      <c r="AMN111" s="81"/>
      <c r="AMO111" s="81"/>
      <c r="AMP111" s="81"/>
      <c r="AMQ111" s="81"/>
      <c r="AMR111" s="81"/>
      <c r="AMS111" s="81"/>
      <c r="AMT111" s="81"/>
      <c r="AMU111" s="81"/>
      <c r="AMV111" s="81"/>
      <c r="AMW111" s="81"/>
      <c r="AMX111" s="81"/>
      <c r="AMY111" s="81"/>
      <c r="AMZ111" s="81"/>
      <c r="ANA111" s="81"/>
      <c r="ANB111" s="81"/>
      <c r="ANC111" s="81"/>
      <c r="AND111" s="81"/>
      <c r="ANE111" s="81"/>
      <c r="ANF111" s="81"/>
      <c r="ANG111" s="81"/>
      <c r="ANH111" s="81"/>
      <c r="ANI111" s="81"/>
      <c r="ANJ111" s="81"/>
      <c r="ANK111" s="81"/>
      <c r="ANL111" s="81"/>
      <c r="ANM111" s="81"/>
      <c r="ANN111" s="81"/>
      <c r="ANO111" s="81"/>
      <c r="ANP111" s="81"/>
      <c r="ANQ111" s="81"/>
      <c r="ANR111" s="81"/>
      <c r="ANS111" s="81"/>
      <c r="ANT111" s="81"/>
      <c r="ANU111" s="81"/>
      <c r="ANV111" s="81"/>
      <c r="ANW111" s="81"/>
      <c r="ANX111" s="81"/>
      <c r="ANY111" s="81"/>
      <c r="ANZ111" s="81"/>
      <c r="AOA111" s="81"/>
      <c r="AOB111" s="81"/>
      <c r="AOC111" s="81"/>
      <c r="AOD111" s="81"/>
      <c r="AOE111" s="81"/>
      <c r="AOF111" s="81"/>
      <c r="AOG111" s="81"/>
      <c r="AOH111" s="81"/>
      <c r="AOI111" s="81"/>
      <c r="AOJ111" s="81"/>
      <c r="AOK111" s="81"/>
      <c r="AOL111" s="81"/>
      <c r="AOM111" s="81"/>
      <c r="AON111" s="81"/>
      <c r="AOO111" s="81"/>
      <c r="AOP111" s="81"/>
      <c r="AOQ111" s="81"/>
      <c r="AOR111" s="81"/>
      <c r="AOS111" s="81"/>
      <c r="AOT111" s="81"/>
      <c r="AOU111" s="81"/>
      <c r="AOV111" s="81"/>
      <c r="AOW111" s="81"/>
      <c r="AOX111" s="81"/>
      <c r="AOY111" s="81"/>
      <c r="AOZ111" s="81"/>
      <c r="APA111" s="81"/>
      <c r="APB111" s="81"/>
      <c r="APC111" s="81"/>
      <c r="APD111" s="81"/>
      <c r="APE111" s="81"/>
      <c r="APF111" s="81"/>
      <c r="APG111" s="81"/>
      <c r="APH111" s="81"/>
      <c r="API111" s="81"/>
      <c r="APJ111" s="81"/>
      <c r="APK111" s="81"/>
      <c r="APL111" s="81"/>
      <c r="APM111" s="81"/>
      <c r="APN111" s="81"/>
      <c r="APO111" s="81"/>
      <c r="APP111" s="81"/>
      <c r="APQ111" s="81"/>
      <c r="APR111" s="81"/>
      <c r="APS111" s="81"/>
      <c r="APT111" s="81"/>
      <c r="APU111" s="81"/>
      <c r="APV111" s="81"/>
      <c r="APW111" s="81"/>
      <c r="APX111" s="81"/>
      <c r="APY111" s="81"/>
      <c r="APZ111" s="81"/>
      <c r="AQA111" s="81"/>
      <c r="AQB111" s="81"/>
      <c r="AQC111" s="81"/>
      <c r="AQD111" s="81"/>
      <c r="AQE111" s="81"/>
      <c r="AQF111" s="81"/>
      <c r="AQG111" s="81"/>
      <c r="AQH111" s="81"/>
      <c r="AQI111" s="81"/>
      <c r="AQJ111" s="81"/>
      <c r="AQK111" s="81"/>
      <c r="AQL111" s="81"/>
      <c r="AQM111" s="81"/>
      <c r="AQN111" s="81"/>
      <c r="AQO111" s="81"/>
      <c r="AQP111" s="81"/>
      <c r="AQQ111" s="81"/>
      <c r="AQR111" s="81"/>
      <c r="AQS111" s="81"/>
      <c r="AQT111" s="81"/>
      <c r="AQU111" s="81"/>
      <c r="AQV111" s="81"/>
      <c r="AQW111" s="81"/>
      <c r="AQX111" s="81"/>
      <c r="AQY111" s="81"/>
      <c r="AQZ111" s="81"/>
      <c r="ARA111" s="81"/>
      <c r="ARB111" s="81"/>
      <c r="ARC111" s="81"/>
      <c r="ARD111" s="81"/>
      <c r="ARE111" s="81"/>
      <c r="ARF111" s="81"/>
      <c r="ARG111" s="81"/>
      <c r="ARH111" s="81"/>
      <c r="ARI111" s="81"/>
      <c r="ARJ111" s="81"/>
      <c r="ARK111" s="81"/>
      <c r="ARL111" s="81"/>
      <c r="ARM111" s="81"/>
      <c r="ARN111" s="81"/>
      <c r="ARO111" s="81"/>
      <c r="ARP111" s="81"/>
      <c r="ARQ111" s="81"/>
      <c r="ARR111" s="81"/>
      <c r="ARS111" s="81"/>
      <c r="ART111" s="81"/>
      <c r="ARU111" s="81"/>
      <c r="ARV111" s="81"/>
      <c r="ARW111" s="81"/>
      <c r="ARX111" s="81"/>
      <c r="ARY111" s="81"/>
      <c r="ARZ111" s="81"/>
      <c r="ASA111" s="81"/>
      <c r="ASB111" s="81"/>
      <c r="ASC111" s="81"/>
      <c r="ASD111" s="81"/>
      <c r="ASE111" s="81"/>
      <c r="ASF111" s="81"/>
      <c r="ASG111" s="81"/>
      <c r="ASH111" s="81"/>
      <c r="ASI111" s="81"/>
      <c r="ASJ111" s="81"/>
      <c r="ASK111" s="81"/>
      <c r="ASL111" s="81"/>
      <c r="ASM111" s="81"/>
      <c r="ASN111" s="81"/>
      <c r="ASO111" s="81"/>
      <c r="ASP111" s="81"/>
      <c r="ASQ111" s="81"/>
      <c r="ASR111" s="81"/>
      <c r="ASS111" s="81"/>
      <c r="AST111" s="81"/>
      <c r="ASU111" s="81"/>
      <c r="ASV111" s="81"/>
      <c r="ASW111" s="81"/>
      <c r="ASX111" s="81"/>
      <c r="ASY111" s="81"/>
      <c r="ASZ111" s="81"/>
      <c r="ATA111" s="81"/>
      <c r="ATB111" s="81"/>
      <c r="ATC111" s="81"/>
      <c r="ATD111" s="81"/>
      <c r="ATE111" s="81"/>
      <c r="ATF111" s="81"/>
      <c r="ATG111" s="81"/>
      <c r="ATH111" s="81"/>
      <c r="ATI111" s="81"/>
      <c r="ATJ111" s="81"/>
      <c r="ATK111" s="81"/>
      <c r="ATL111" s="81"/>
      <c r="ATM111" s="81"/>
      <c r="ATN111" s="81"/>
      <c r="ATO111" s="81"/>
      <c r="ATP111" s="81"/>
      <c r="ATQ111" s="81"/>
      <c r="ATR111" s="81"/>
      <c r="ATS111" s="81"/>
      <c r="ATT111" s="81"/>
      <c r="ATU111" s="81"/>
      <c r="ATV111" s="81"/>
      <c r="ATW111" s="81"/>
      <c r="ATX111" s="81"/>
      <c r="ATY111" s="81"/>
      <c r="ATZ111" s="81"/>
      <c r="AUA111" s="81"/>
      <c r="AUB111" s="81"/>
      <c r="AUC111" s="81"/>
      <c r="AUD111" s="81"/>
      <c r="AUE111" s="81"/>
      <c r="AUF111" s="81"/>
      <c r="AUG111" s="81"/>
      <c r="AUH111" s="81"/>
      <c r="AUI111" s="81"/>
      <c r="AUJ111" s="81"/>
      <c r="AUK111" s="81"/>
      <c r="AUL111" s="81"/>
      <c r="AUM111" s="81"/>
      <c r="AUN111" s="81"/>
      <c r="AUO111" s="81"/>
      <c r="AUP111" s="81"/>
      <c r="AUQ111" s="81"/>
      <c r="AUR111" s="81"/>
      <c r="AUS111" s="81"/>
      <c r="AUT111" s="81"/>
      <c r="AUU111" s="81"/>
      <c r="AUV111" s="81"/>
      <c r="AUW111" s="81"/>
      <c r="AUX111" s="81"/>
      <c r="AUY111" s="81"/>
      <c r="AUZ111" s="81"/>
      <c r="AVA111" s="81"/>
      <c r="AVB111" s="81"/>
      <c r="AVC111" s="81"/>
      <c r="AVD111" s="81"/>
      <c r="AVE111" s="81"/>
      <c r="AVF111" s="81"/>
      <c r="AVG111" s="81"/>
      <c r="AVH111" s="81"/>
      <c r="AVI111" s="81"/>
      <c r="AVJ111" s="81"/>
      <c r="AVK111" s="81"/>
      <c r="AVL111" s="81"/>
      <c r="AVM111" s="81"/>
      <c r="AVN111" s="81"/>
      <c r="AVO111" s="81"/>
      <c r="AVP111" s="81"/>
      <c r="AVQ111" s="81"/>
      <c r="AVR111" s="81"/>
      <c r="AVS111" s="81"/>
      <c r="AVT111" s="81"/>
      <c r="AVU111" s="81"/>
      <c r="AVV111" s="81"/>
      <c r="AVW111" s="81"/>
      <c r="AVX111" s="81"/>
      <c r="AVY111" s="81"/>
      <c r="AVZ111" s="81"/>
      <c r="AWA111" s="81"/>
      <c r="AWB111" s="81"/>
      <c r="AWC111" s="81"/>
      <c r="AWD111" s="81"/>
      <c r="AWE111" s="81"/>
      <c r="AWF111" s="81"/>
      <c r="AWG111" s="81"/>
      <c r="AWH111" s="81"/>
      <c r="AWI111" s="81"/>
      <c r="AWJ111" s="81"/>
      <c r="AWK111" s="81"/>
      <c r="AWL111" s="81"/>
      <c r="AWM111" s="81"/>
      <c r="AWN111" s="81"/>
      <c r="AWO111" s="81"/>
      <c r="AWP111" s="81"/>
      <c r="AWQ111" s="81"/>
      <c r="AWR111" s="81"/>
      <c r="AWS111" s="81"/>
      <c r="AWT111" s="81"/>
      <c r="AWU111" s="81"/>
      <c r="AWV111" s="81"/>
      <c r="AWW111" s="81"/>
      <c r="AWX111" s="81"/>
      <c r="AWY111" s="81"/>
      <c r="AWZ111" s="81"/>
      <c r="AXA111" s="81"/>
      <c r="AXB111" s="81"/>
      <c r="AXC111" s="81"/>
      <c r="AXD111" s="81"/>
      <c r="AXE111" s="81"/>
      <c r="AXF111" s="81"/>
      <c r="AXG111" s="81"/>
      <c r="AXH111" s="81"/>
      <c r="AXI111" s="81"/>
      <c r="AXJ111" s="81"/>
      <c r="AXK111" s="81"/>
      <c r="AXL111" s="81"/>
      <c r="AXM111" s="81"/>
      <c r="AXN111" s="81"/>
      <c r="AXO111" s="81"/>
      <c r="AXP111" s="81"/>
      <c r="AXQ111" s="81"/>
      <c r="AXR111" s="81"/>
      <c r="AXS111" s="81"/>
      <c r="AXT111" s="81"/>
      <c r="AXU111" s="81"/>
      <c r="AXV111" s="81"/>
      <c r="AXW111" s="81"/>
      <c r="AXX111" s="81"/>
      <c r="AXY111" s="81"/>
      <c r="AXZ111" s="81"/>
      <c r="AYA111" s="81"/>
      <c r="AYB111" s="81"/>
      <c r="AYC111" s="81"/>
      <c r="AYD111" s="81"/>
      <c r="AYE111" s="81"/>
      <c r="AYF111" s="81"/>
      <c r="AYG111" s="81"/>
      <c r="AYH111" s="81"/>
      <c r="AYI111" s="81"/>
      <c r="AYJ111" s="81"/>
      <c r="AYK111" s="81"/>
      <c r="AYL111" s="81"/>
      <c r="AYM111" s="81"/>
      <c r="AYN111" s="81"/>
      <c r="AYO111" s="81"/>
      <c r="AYP111" s="81"/>
      <c r="AYQ111" s="81"/>
      <c r="AYR111" s="81"/>
      <c r="AYS111" s="81"/>
      <c r="AYT111" s="81"/>
      <c r="AYU111" s="81"/>
      <c r="AYV111" s="81"/>
      <c r="AYW111" s="81"/>
      <c r="AYX111" s="81"/>
      <c r="AYY111" s="81"/>
      <c r="AYZ111" s="81"/>
      <c r="AZA111" s="81"/>
      <c r="AZB111" s="81"/>
      <c r="AZC111" s="81"/>
      <c r="AZD111" s="81"/>
      <c r="AZE111" s="81"/>
      <c r="AZF111" s="81"/>
      <c r="AZG111" s="81"/>
      <c r="AZH111" s="81"/>
      <c r="AZI111" s="81"/>
      <c r="AZJ111" s="81"/>
      <c r="AZK111" s="81"/>
      <c r="AZL111" s="81"/>
      <c r="AZM111" s="81"/>
      <c r="AZN111" s="81"/>
      <c r="AZO111" s="81"/>
      <c r="AZP111" s="81"/>
      <c r="AZQ111" s="81"/>
      <c r="AZR111" s="81"/>
      <c r="AZS111" s="81"/>
      <c r="AZT111" s="81"/>
      <c r="AZU111" s="81"/>
      <c r="AZV111" s="81"/>
      <c r="AZW111" s="81"/>
      <c r="AZX111" s="81"/>
      <c r="AZY111" s="81"/>
      <c r="AZZ111" s="81"/>
      <c r="BAA111" s="81"/>
      <c r="BAB111" s="81"/>
      <c r="BAC111" s="81"/>
      <c r="BAD111" s="81"/>
      <c r="BAE111" s="81"/>
      <c r="BAF111" s="81"/>
      <c r="BAG111" s="81"/>
      <c r="BAH111" s="81"/>
      <c r="BAI111" s="81"/>
      <c r="BAJ111" s="81"/>
      <c r="BAK111" s="81"/>
      <c r="BAL111" s="81"/>
      <c r="BAM111" s="81"/>
      <c r="BAN111" s="81"/>
      <c r="BAO111" s="81"/>
      <c r="BAP111" s="81"/>
      <c r="BAQ111" s="81"/>
      <c r="BAR111" s="81"/>
      <c r="BAS111" s="81"/>
      <c r="BAT111" s="81"/>
      <c r="BAU111" s="81"/>
      <c r="BAV111" s="81"/>
      <c r="BAW111" s="81"/>
      <c r="BAX111" s="81"/>
      <c r="BAY111" s="81"/>
      <c r="BAZ111" s="81"/>
      <c r="BBA111" s="81"/>
      <c r="BBB111" s="81"/>
      <c r="BBC111" s="81"/>
      <c r="BBD111" s="81"/>
      <c r="BBE111" s="81"/>
      <c r="BBF111" s="81"/>
      <c r="BBG111" s="81"/>
      <c r="BBH111" s="81"/>
      <c r="BBI111" s="81"/>
      <c r="BBJ111" s="81"/>
      <c r="BBK111" s="81"/>
      <c r="BBL111" s="81"/>
      <c r="BBM111" s="81"/>
      <c r="BBN111" s="81"/>
      <c r="BBO111" s="81"/>
      <c r="BBP111" s="81"/>
      <c r="BBQ111" s="81"/>
      <c r="BBR111" s="81"/>
      <c r="BBS111" s="81"/>
      <c r="BBT111" s="81"/>
      <c r="BBU111" s="81"/>
      <c r="BBV111" s="81"/>
      <c r="BBW111" s="81"/>
      <c r="BBX111" s="81"/>
      <c r="BBY111" s="81"/>
      <c r="BBZ111" s="81"/>
      <c r="BCA111" s="81"/>
      <c r="BCB111" s="81"/>
      <c r="BCC111" s="81"/>
      <c r="BCD111" s="81"/>
      <c r="BCE111" s="81"/>
      <c r="BCF111" s="81"/>
      <c r="BCG111" s="81"/>
      <c r="BCH111" s="81"/>
      <c r="BCI111" s="81"/>
      <c r="BCJ111" s="81"/>
      <c r="BCK111" s="81"/>
      <c r="BCL111" s="81"/>
      <c r="BCM111" s="81"/>
      <c r="BCN111" s="81"/>
      <c r="BCO111" s="81"/>
      <c r="BCP111" s="81"/>
      <c r="BCQ111" s="81"/>
      <c r="BCR111" s="81"/>
      <c r="BCS111" s="81"/>
      <c r="BCT111" s="81"/>
      <c r="BCU111" s="81"/>
      <c r="BCV111" s="81"/>
      <c r="BCW111" s="81"/>
      <c r="BCX111" s="81"/>
      <c r="BCY111" s="81"/>
      <c r="BCZ111" s="81"/>
      <c r="BDA111" s="81"/>
      <c r="BDB111" s="81"/>
      <c r="BDC111" s="81"/>
      <c r="BDD111" s="81"/>
      <c r="BDE111" s="81"/>
      <c r="BDF111" s="81"/>
      <c r="BDG111" s="81"/>
      <c r="BDH111" s="81"/>
      <c r="BDI111" s="81"/>
      <c r="BDJ111" s="81"/>
      <c r="BDK111" s="81"/>
      <c r="BDL111" s="81"/>
      <c r="BDM111" s="81"/>
      <c r="BDN111" s="81"/>
      <c r="BDO111" s="81"/>
      <c r="BDP111" s="81"/>
      <c r="BDQ111" s="81"/>
      <c r="BDR111" s="81"/>
      <c r="BDS111" s="81"/>
      <c r="BDT111" s="81"/>
      <c r="BDU111" s="81"/>
      <c r="BDV111" s="81"/>
      <c r="BDW111" s="81"/>
      <c r="BDX111" s="81"/>
      <c r="BDY111" s="81"/>
      <c r="BDZ111" s="81"/>
      <c r="BEA111" s="81"/>
      <c r="BEB111" s="81"/>
      <c r="BEC111" s="81"/>
      <c r="BED111" s="81"/>
      <c r="BEE111" s="81"/>
      <c r="BEF111" s="81"/>
      <c r="BEG111" s="81"/>
      <c r="BEH111" s="81"/>
      <c r="BEI111" s="81"/>
      <c r="BEJ111" s="81"/>
      <c r="BEK111" s="81"/>
      <c r="BEL111" s="81"/>
      <c r="BEM111" s="81"/>
      <c r="BEN111" s="81"/>
      <c r="BEO111" s="81"/>
      <c r="BEP111" s="81"/>
      <c r="BEQ111" s="81"/>
      <c r="BER111" s="81"/>
      <c r="BES111" s="81"/>
      <c r="BET111" s="81"/>
      <c r="BEU111" s="81"/>
      <c r="BEV111" s="81"/>
      <c r="BEW111" s="81"/>
      <c r="BEX111" s="81"/>
      <c r="BEY111" s="81"/>
      <c r="BEZ111" s="81"/>
      <c r="BFA111" s="81"/>
      <c r="BFB111" s="81"/>
      <c r="BFC111" s="81"/>
      <c r="BFD111" s="81"/>
      <c r="BFE111" s="81"/>
      <c r="BFF111" s="81"/>
      <c r="BFG111" s="81"/>
      <c r="BFH111" s="81"/>
      <c r="BFI111" s="81"/>
      <c r="BFJ111" s="81"/>
      <c r="BFK111" s="81"/>
      <c r="BFL111" s="81"/>
      <c r="BFM111" s="81"/>
      <c r="BFN111" s="81"/>
      <c r="BFO111" s="81"/>
      <c r="BFP111" s="81"/>
      <c r="BFQ111" s="81"/>
      <c r="BFR111" s="81"/>
      <c r="BFS111" s="81"/>
      <c r="BFT111" s="81"/>
      <c r="BFU111" s="81"/>
      <c r="BFV111" s="81"/>
      <c r="BFW111" s="81"/>
      <c r="BFX111" s="81"/>
      <c r="BFY111" s="81"/>
      <c r="BFZ111" s="81"/>
      <c r="BGA111" s="81"/>
      <c r="BGB111" s="81"/>
      <c r="BGC111" s="81"/>
      <c r="BGD111" s="81"/>
      <c r="BGE111" s="81"/>
      <c r="BGF111" s="81"/>
      <c r="BGG111" s="81"/>
      <c r="BGH111" s="81"/>
      <c r="BGI111" s="81"/>
      <c r="BGJ111" s="81"/>
      <c r="BGK111" s="81"/>
      <c r="BGL111" s="81"/>
      <c r="BGM111" s="81"/>
      <c r="BGN111" s="81"/>
      <c r="BGO111" s="81"/>
      <c r="BGP111" s="81"/>
      <c r="BGQ111" s="81"/>
      <c r="BGR111" s="81"/>
      <c r="BGS111" s="81"/>
      <c r="BGT111" s="81"/>
      <c r="BGU111" s="81"/>
      <c r="BGV111" s="81"/>
      <c r="BGW111" s="81"/>
      <c r="BGX111" s="81"/>
      <c r="BGY111" s="81"/>
      <c r="BGZ111" s="81"/>
      <c r="BHA111" s="81"/>
      <c r="BHB111" s="81"/>
      <c r="BHC111" s="81"/>
      <c r="BHD111" s="81"/>
      <c r="BHE111" s="81"/>
      <c r="BHF111" s="81"/>
      <c r="BHG111" s="81"/>
      <c r="BHH111" s="81"/>
      <c r="BHI111" s="81"/>
      <c r="BHJ111" s="81"/>
      <c r="BHK111" s="81"/>
      <c r="BHL111" s="81"/>
      <c r="BHM111" s="81"/>
      <c r="BHN111" s="81"/>
      <c r="BHO111" s="81"/>
      <c r="BHP111" s="81"/>
      <c r="BHQ111" s="81"/>
      <c r="BHR111" s="81"/>
      <c r="BHS111" s="81"/>
      <c r="BHT111" s="81"/>
      <c r="BHU111" s="81"/>
      <c r="BHV111" s="81"/>
      <c r="BHW111" s="81"/>
      <c r="BHX111" s="81"/>
      <c r="BHY111" s="81"/>
      <c r="BHZ111" s="81"/>
      <c r="BIA111" s="81"/>
      <c r="BIB111" s="81"/>
      <c r="BIC111" s="81"/>
      <c r="BID111" s="81"/>
      <c r="BIE111" s="81"/>
      <c r="BIF111" s="81"/>
      <c r="BIG111" s="81"/>
      <c r="BIH111" s="81"/>
      <c r="BII111" s="81"/>
      <c r="BIJ111" s="81"/>
      <c r="BIK111" s="81"/>
      <c r="BIL111" s="81"/>
      <c r="BIM111" s="81"/>
      <c r="BIN111" s="81"/>
      <c r="BIO111" s="81"/>
      <c r="BIP111" s="81"/>
      <c r="BIQ111" s="81"/>
      <c r="BIR111" s="81"/>
      <c r="BIS111" s="81"/>
      <c r="BIT111" s="81"/>
      <c r="BIU111" s="81"/>
      <c r="BIV111" s="81"/>
      <c r="BIW111" s="81"/>
      <c r="BIX111" s="81"/>
      <c r="BIY111" s="81"/>
      <c r="BIZ111" s="81"/>
      <c r="BJA111" s="81"/>
      <c r="BJB111" s="81"/>
      <c r="BJC111" s="81"/>
      <c r="BJD111" s="81"/>
      <c r="BJE111" s="81"/>
      <c r="BJF111" s="81"/>
      <c r="BJG111" s="81"/>
      <c r="BJH111" s="81"/>
      <c r="BJI111" s="81"/>
      <c r="BJJ111" s="81"/>
      <c r="BJK111" s="81"/>
      <c r="BJL111" s="81"/>
      <c r="BJM111" s="81"/>
      <c r="BJN111" s="81"/>
      <c r="BJO111" s="81"/>
      <c r="BJP111" s="81"/>
      <c r="BJQ111" s="81"/>
      <c r="BJR111" s="81"/>
      <c r="BJS111" s="81"/>
      <c r="BJT111" s="81"/>
      <c r="BJU111" s="81"/>
      <c r="BJV111" s="81"/>
      <c r="BJW111" s="81"/>
      <c r="BJX111" s="81"/>
      <c r="BJY111" s="81"/>
      <c r="BJZ111" s="81"/>
      <c r="BKA111" s="81"/>
      <c r="BKB111" s="81"/>
      <c r="BKC111" s="81"/>
      <c r="BKD111" s="81"/>
      <c r="BKE111" s="81"/>
      <c r="BKF111" s="81"/>
      <c r="BKG111" s="81"/>
      <c r="BKH111" s="81"/>
      <c r="BKI111" s="81"/>
      <c r="BKJ111" s="81"/>
      <c r="BKK111" s="81"/>
      <c r="BKL111" s="81"/>
      <c r="BKM111" s="81"/>
      <c r="BKN111" s="81"/>
      <c r="BKO111" s="81"/>
      <c r="BKP111" s="81"/>
      <c r="BKQ111" s="81"/>
      <c r="BKR111" s="81"/>
      <c r="BKS111" s="81"/>
      <c r="BKT111" s="81"/>
      <c r="BKU111" s="81"/>
      <c r="BKV111" s="81"/>
      <c r="BKW111" s="81"/>
      <c r="BKX111" s="81"/>
      <c r="BKY111" s="81"/>
      <c r="BKZ111" s="81"/>
      <c r="BLA111" s="81"/>
      <c r="BLB111" s="81"/>
      <c r="BLC111" s="81"/>
      <c r="BLD111" s="81"/>
      <c r="BLE111" s="81"/>
      <c r="BLF111" s="81"/>
      <c r="BLG111" s="81"/>
      <c r="BLH111" s="81"/>
      <c r="BLI111" s="81"/>
      <c r="BLJ111" s="81"/>
      <c r="BLK111" s="81"/>
      <c r="BLL111" s="81"/>
      <c r="BLM111" s="81"/>
      <c r="BLN111" s="81"/>
      <c r="BLO111" s="81"/>
      <c r="BLP111" s="81"/>
      <c r="BLQ111" s="81"/>
      <c r="BLR111" s="81"/>
      <c r="BLS111" s="81"/>
      <c r="BLT111" s="81"/>
      <c r="BLU111" s="81"/>
      <c r="BLV111" s="81"/>
      <c r="BLW111" s="81"/>
      <c r="BLX111" s="81"/>
      <c r="BLY111" s="81"/>
      <c r="BLZ111" s="81"/>
      <c r="BMA111" s="81"/>
      <c r="BMB111" s="81"/>
      <c r="BMC111" s="81"/>
      <c r="BMD111" s="81"/>
      <c r="BME111" s="81"/>
      <c r="BMF111" s="81"/>
      <c r="BMG111" s="81"/>
      <c r="BMH111" s="81"/>
      <c r="BMI111" s="81"/>
      <c r="BMJ111" s="81"/>
      <c r="BMK111" s="81"/>
      <c r="BML111" s="81"/>
      <c r="BMM111" s="81"/>
      <c r="BMN111" s="81"/>
      <c r="BMO111" s="81"/>
      <c r="BMP111" s="81"/>
      <c r="BMQ111" s="81"/>
      <c r="BMR111" s="81"/>
      <c r="BMS111" s="81"/>
      <c r="BMT111" s="81"/>
      <c r="BMU111" s="81"/>
      <c r="BMV111" s="81"/>
      <c r="BMW111" s="81"/>
      <c r="BMX111" s="81"/>
      <c r="BMY111" s="81"/>
      <c r="BMZ111" s="81"/>
      <c r="BNA111" s="81"/>
      <c r="BNB111" s="81"/>
      <c r="BNC111" s="81"/>
      <c r="BND111" s="81"/>
      <c r="BNE111" s="81"/>
      <c r="BNF111" s="81"/>
      <c r="BNG111" s="81"/>
      <c r="BNH111" s="81"/>
      <c r="BNI111" s="81"/>
      <c r="BNJ111" s="81"/>
      <c r="BNK111" s="81"/>
      <c r="BNL111" s="81"/>
      <c r="BNM111" s="81"/>
      <c r="BNN111" s="81"/>
      <c r="BNO111" s="81"/>
      <c r="BNP111" s="81"/>
      <c r="BNQ111" s="81"/>
      <c r="BNR111" s="81"/>
      <c r="BNS111" s="81"/>
      <c r="BNT111" s="81"/>
      <c r="BNU111" s="81"/>
      <c r="BNV111" s="81"/>
      <c r="BNW111" s="81"/>
      <c r="BNX111" s="81"/>
      <c r="BNY111" s="81"/>
      <c r="BNZ111" s="81"/>
      <c r="BOA111" s="81"/>
      <c r="BOB111" s="81"/>
      <c r="BOC111" s="81"/>
      <c r="BOD111" s="81"/>
      <c r="BOE111" s="81"/>
      <c r="BOF111" s="81"/>
      <c r="BOG111" s="81"/>
      <c r="BOH111" s="81"/>
      <c r="BOI111" s="81"/>
      <c r="BOJ111" s="81"/>
      <c r="BOK111" s="81"/>
      <c r="BOL111" s="81"/>
      <c r="BOM111" s="81"/>
      <c r="BON111" s="81"/>
      <c r="BOO111" s="81"/>
      <c r="BOP111" s="81"/>
      <c r="BOQ111" s="81"/>
      <c r="BOR111" s="81"/>
      <c r="BOS111" s="81"/>
      <c r="BOT111" s="81"/>
      <c r="BOU111" s="81"/>
      <c r="BOV111" s="81"/>
      <c r="BOW111" s="81"/>
      <c r="BOX111" s="81"/>
      <c r="BOY111" s="81"/>
      <c r="BOZ111" s="81"/>
      <c r="BPA111" s="81"/>
      <c r="BPB111" s="81"/>
      <c r="BPC111" s="81"/>
      <c r="BPD111" s="81"/>
      <c r="BPE111" s="81"/>
      <c r="BPF111" s="81"/>
      <c r="BPG111" s="81"/>
      <c r="BPH111" s="81"/>
      <c r="BPI111" s="81"/>
      <c r="BPJ111" s="81"/>
      <c r="BPK111" s="81"/>
      <c r="BPL111" s="81"/>
      <c r="BPM111" s="81"/>
      <c r="BPN111" s="81"/>
      <c r="BPO111" s="81"/>
      <c r="BPP111" s="81"/>
      <c r="BPQ111" s="81"/>
      <c r="BPR111" s="81"/>
      <c r="BPS111" s="81"/>
      <c r="BPT111" s="81"/>
      <c r="BPU111" s="81"/>
      <c r="BPV111" s="81"/>
      <c r="BPW111" s="81"/>
      <c r="BPX111" s="81"/>
      <c r="BPY111" s="81"/>
      <c r="BPZ111" s="81"/>
      <c r="BQA111" s="81"/>
      <c r="BQB111" s="81"/>
      <c r="BQC111" s="81"/>
      <c r="BQD111" s="81"/>
      <c r="BQE111" s="81"/>
      <c r="BQF111" s="81"/>
      <c r="BQG111" s="81"/>
      <c r="BQH111" s="81"/>
      <c r="BQI111" s="81"/>
      <c r="BQJ111" s="81"/>
      <c r="BQK111" s="81"/>
      <c r="BQL111" s="81"/>
      <c r="BQM111" s="81"/>
      <c r="BQN111" s="81"/>
      <c r="BQO111" s="81"/>
      <c r="BQP111" s="81"/>
      <c r="BQQ111" s="81"/>
      <c r="BQR111" s="81"/>
      <c r="BQS111" s="81"/>
      <c r="BQT111" s="81"/>
      <c r="BQU111" s="81"/>
      <c r="BQV111" s="81"/>
      <c r="BQW111" s="81"/>
      <c r="BQX111" s="81"/>
      <c r="BQY111" s="81"/>
      <c r="BQZ111" s="81"/>
      <c r="BRA111" s="81"/>
      <c r="BRB111" s="81"/>
      <c r="BRC111" s="81"/>
      <c r="BRD111" s="81"/>
      <c r="BRE111" s="81"/>
      <c r="BRF111" s="81"/>
      <c r="BRG111" s="81"/>
      <c r="BRH111" s="81"/>
      <c r="BRI111" s="81"/>
      <c r="BRJ111" s="81"/>
      <c r="BRK111" s="81"/>
      <c r="BRL111" s="81"/>
      <c r="BRM111" s="81"/>
      <c r="BRN111" s="81"/>
      <c r="BRO111" s="81"/>
      <c r="BRP111" s="81"/>
      <c r="BRQ111" s="81"/>
      <c r="BRR111" s="81"/>
      <c r="BRS111" s="81"/>
      <c r="BRT111" s="81"/>
      <c r="BRU111" s="81"/>
      <c r="BRV111" s="81"/>
      <c r="BRW111" s="81"/>
      <c r="BRX111" s="81"/>
      <c r="BRY111" s="81"/>
      <c r="BRZ111" s="81"/>
      <c r="BSA111" s="81"/>
      <c r="BSB111" s="81"/>
      <c r="BSC111" s="81"/>
      <c r="BSD111" s="81"/>
      <c r="BSE111" s="81"/>
      <c r="BSF111" s="81"/>
      <c r="BSG111" s="81"/>
      <c r="BSH111" s="81"/>
      <c r="BSI111" s="81"/>
      <c r="BSJ111" s="81"/>
      <c r="BSK111" s="81"/>
      <c r="BSL111" s="81"/>
      <c r="BSM111" s="81"/>
      <c r="BSN111" s="81"/>
      <c r="BSO111" s="81"/>
      <c r="BSP111" s="81"/>
      <c r="BSQ111" s="81"/>
      <c r="BSR111" s="81"/>
      <c r="BSS111" s="81"/>
      <c r="BST111" s="81"/>
      <c r="BSU111" s="81"/>
      <c r="BSV111" s="81"/>
      <c r="BSW111" s="81"/>
      <c r="BSX111" s="81"/>
      <c r="BSY111" s="81"/>
      <c r="BSZ111" s="81"/>
      <c r="BTA111" s="81"/>
      <c r="BTB111" s="81"/>
      <c r="BTC111" s="81"/>
      <c r="BTD111" s="81"/>
      <c r="BTE111" s="81"/>
      <c r="BTF111" s="81"/>
      <c r="BTG111" s="81"/>
      <c r="BTH111" s="81"/>
      <c r="BTI111" s="81"/>
      <c r="BTJ111" s="81"/>
      <c r="BTK111" s="81"/>
      <c r="BTL111" s="81"/>
      <c r="BTM111" s="81"/>
      <c r="BTN111" s="81"/>
      <c r="BTO111" s="81"/>
      <c r="BTP111" s="81"/>
      <c r="BTQ111" s="81"/>
      <c r="BTR111" s="81"/>
      <c r="BTS111" s="81"/>
      <c r="BTT111" s="81"/>
      <c r="BTU111" s="81"/>
      <c r="BTV111" s="81"/>
      <c r="BTW111" s="81"/>
      <c r="BTX111" s="81"/>
      <c r="BTY111" s="81"/>
      <c r="BTZ111" s="81"/>
      <c r="BUA111" s="81"/>
      <c r="BUB111" s="81"/>
      <c r="BUC111" s="81"/>
      <c r="BUD111" s="81"/>
      <c r="BUE111" s="81"/>
      <c r="BUF111" s="81"/>
      <c r="BUG111" s="81"/>
      <c r="BUH111" s="81"/>
      <c r="BUI111" s="81"/>
      <c r="BUJ111" s="81"/>
      <c r="BUK111" s="81"/>
      <c r="BUL111" s="81"/>
      <c r="BUM111" s="81"/>
      <c r="BUN111" s="81"/>
      <c r="BUO111" s="81"/>
      <c r="BUP111" s="81"/>
      <c r="BUQ111" s="81"/>
      <c r="BUR111" s="81"/>
      <c r="BUS111" s="81"/>
      <c r="BUT111" s="81"/>
      <c r="BUU111" s="81"/>
      <c r="BUV111" s="81"/>
      <c r="BUW111" s="81"/>
      <c r="BUX111" s="81"/>
      <c r="BUY111" s="81"/>
      <c r="BUZ111" s="81"/>
      <c r="BVA111" s="81"/>
      <c r="BVB111" s="81"/>
      <c r="BVC111" s="81"/>
      <c r="BVD111" s="81"/>
      <c r="BVE111" s="81"/>
      <c r="BVF111" s="81"/>
      <c r="BVG111" s="81"/>
      <c r="BVH111" s="81"/>
      <c r="BVI111" s="81"/>
      <c r="BVJ111" s="81"/>
      <c r="BVK111" s="81"/>
      <c r="BVL111" s="81"/>
      <c r="BVM111" s="81"/>
      <c r="BVN111" s="81"/>
      <c r="BVO111" s="81"/>
      <c r="BVP111" s="81"/>
      <c r="BVQ111" s="81"/>
      <c r="BVR111" s="81"/>
      <c r="BVS111" s="81"/>
      <c r="BVT111" s="81"/>
      <c r="BVU111" s="81"/>
      <c r="BVV111" s="81"/>
      <c r="BVW111" s="81"/>
      <c r="BVX111" s="81"/>
      <c r="BVY111" s="81"/>
      <c r="BVZ111" s="81"/>
      <c r="BWA111" s="81"/>
      <c r="BWB111" s="81"/>
      <c r="BWC111" s="81"/>
      <c r="BWD111" s="81"/>
      <c r="BWE111" s="81"/>
      <c r="BWF111" s="81"/>
      <c r="BWG111" s="81"/>
      <c r="BWH111" s="81"/>
      <c r="BWI111" s="81"/>
      <c r="BWJ111" s="81"/>
      <c r="BWK111" s="81"/>
      <c r="BWL111" s="81"/>
      <c r="BWM111" s="81"/>
      <c r="BWN111" s="81"/>
      <c r="BWO111" s="81"/>
      <c r="BWP111" s="81"/>
      <c r="BWQ111" s="81"/>
      <c r="BWR111" s="81"/>
      <c r="BWS111" s="81"/>
      <c r="BWT111" s="81"/>
      <c r="BWU111" s="81"/>
      <c r="BWV111" s="81"/>
      <c r="BWW111" s="81"/>
      <c r="BWX111" s="81"/>
      <c r="BWY111" s="81"/>
      <c r="BWZ111" s="81"/>
      <c r="BXA111" s="81"/>
      <c r="BXB111" s="81"/>
      <c r="BXC111" s="81"/>
      <c r="BXD111" s="81"/>
      <c r="BXE111" s="81"/>
      <c r="BXF111" s="81"/>
      <c r="BXG111" s="81"/>
      <c r="BXH111" s="81"/>
      <c r="BXI111" s="81"/>
      <c r="BXJ111" s="81"/>
      <c r="BXK111" s="81"/>
      <c r="BXL111" s="81"/>
      <c r="BXM111" s="81"/>
      <c r="BXN111" s="81"/>
      <c r="BXO111" s="81"/>
      <c r="BXP111" s="81"/>
      <c r="BXQ111" s="81"/>
      <c r="BXR111" s="81"/>
      <c r="BXS111" s="81"/>
      <c r="BXT111" s="81"/>
      <c r="BXU111" s="81"/>
      <c r="BXV111" s="81"/>
      <c r="BXW111" s="81"/>
      <c r="BXX111" s="81"/>
      <c r="BXY111" s="81"/>
      <c r="BXZ111" s="81"/>
      <c r="BYA111" s="81"/>
      <c r="BYB111" s="81"/>
      <c r="BYC111" s="81"/>
      <c r="BYD111" s="81"/>
      <c r="BYE111" s="81"/>
      <c r="BYF111" s="81"/>
      <c r="BYG111" s="81"/>
      <c r="BYH111" s="81"/>
      <c r="BYI111" s="81"/>
      <c r="BYJ111" s="81"/>
      <c r="BYK111" s="81"/>
      <c r="BYL111" s="81"/>
      <c r="BYM111" s="81"/>
      <c r="BYN111" s="81"/>
      <c r="BYO111" s="81"/>
      <c r="BYP111" s="81"/>
      <c r="BYQ111" s="81"/>
      <c r="BYR111" s="81"/>
      <c r="BYS111" s="81"/>
      <c r="BYT111" s="81"/>
      <c r="BYU111" s="81"/>
      <c r="BYV111" s="81"/>
      <c r="BYW111" s="81"/>
      <c r="BYX111" s="81"/>
      <c r="BYY111" s="81"/>
      <c r="BYZ111" s="81"/>
      <c r="BZA111" s="81"/>
      <c r="BZB111" s="81"/>
      <c r="BZC111" s="81"/>
      <c r="BZD111" s="81"/>
      <c r="BZE111" s="81"/>
      <c r="BZF111" s="81"/>
      <c r="BZG111" s="81"/>
      <c r="BZH111" s="81"/>
      <c r="BZI111" s="81"/>
      <c r="BZJ111" s="81"/>
      <c r="BZK111" s="81"/>
      <c r="BZL111" s="81"/>
      <c r="BZM111" s="81"/>
      <c r="BZN111" s="81"/>
      <c r="BZO111" s="81"/>
      <c r="BZP111" s="81"/>
      <c r="BZQ111" s="81"/>
      <c r="BZR111" s="81"/>
      <c r="BZS111" s="81"/>
      <c r="BZT111" s="81"/>
      <c r="BZU111" s="81"/>
      <c r="BZV111" s="81"/>
      <c r="BZW111" s="81"/>
      <c r="BZX111" s="81"/>
      <c r="BZY111" s="81"/>
      <c r="BZZ111" s="81"/>
      <c r="CAA111" s="81"/>
      <c r="CAB111" s="81"/>
      <c r="CAC111" s="81"/>
      <c r="CAD111" s="81"/>
      <c r="CAE111" s="81"/>
      <c r="CAF111" s="81"/>
      <c r="CAG111" s="81"/>
      <c r="CAH111" s="81"/>
      <c r="CAI111" s="81"/>
      <c r="CAJ111" s="81"/>
      <c r="CAK111" s="81"/>
      <c r="CAL111" s="81"/>
      <c r="CAM111" s="81"/>
      <c r="CAN111" s="81"/>
      <c r="CAO111" s="81"/>
      <c r="CAP111" s="81"/>
      <c r="CAQ111" s="81"/>
      <c r="CAR111" s="81"/>
      <c r="CAS111" s="81"/>
      <c r="CAT111" s="81"/>
      <c r="CAU111" s="81"/>
      <c r="CAV111" s="81"/>
      <c r="CAW111" s="81"/>
      <c r="CAX111" s="81"/>
      <c r="CAY111" s="81"/>
      <c r="CAZ111" s="81"/>
      <c r="CBA111" s="81"/>
      <c r="CBB111" s="81"/>
      <c r="CBC111" s="81"/>
      <c r="CBD111" s="81"/>
      <c r="CBE111" s="81"/>
      <c r="CBF111" s="81"/>
      <c r="CBG111" s="81"/>
      <c r="CBH111" s="81"/>
      <c r="CBI111" s="81"/>
      <c r="CBJ111" s="81"/>
      <c r="CBK111" s="81"/>
      <c r="CBL111" s="81"/>
      <c r="CBM111" s="81"/>
      <c r="CBN111" s="81"/>
      <c r="CBO111" s="81"/>
      <c r="CBP111" s="81"/>
      <c r="CBQ111" s="81"/>
      <c r="CBR111" s="81"/>
      <c r="CBS111" s="81"/>
      <c r="CBT111" s="81"/>
      <c r="CBU111" s="81"/>
      <c r="CBV111" s="81"/>
      <c r="CBW111" s="81"/>
      <c r="CBX111" s="81"/>
      <c r="CBY111" s="81"/>
      <c r="CBZ111" s="81"/>
      <c r="CCA111" s="81"/>
      <c r="CCB111" s="81"/>
      <c r="CCC111" s="81"/>
      <c r="CCD111" s="81"/>
      <c r="CCE111" s="81"/>
      <c r="CCF111" s="81"/>
      <c r="CCG111" s="81"/>
      <c r="CCH111" s="81"/>
      <c r="CCI111" s="81"/>
      <c r="CCJ111" s="81"/>
      <c r="CCK111" s="81"/>
      <c r="CCL111" s="81"/>
      <c r="CCM111" s="81"/>
      <c r="CCN111" s="81"/>
      <c r="CCO111" s="81"/>
      <c r="CCP111" s="81"/>
      <c r="CCQ111" s="81"/>
      <c r="CCR111" s="81"/>
      <c r="CCS111" s="81"/>
      <c r="CCT111" s="81"/>
      <c r="CCU111" s="81"/>
      <c r="CCV111" s="81"/>
      <c r="CCW111" s="81"/>
      <c r="CCX111" s="81"/>
      <c r="CCY111" s="81"/>
      <c r="CCZ111" s="81"/>
      <c r="CDA111" s="81"/>
      <c r="CDB111" s="81"/>
      <c r="CDC111" s="81"/>
      <c r="CDD111" s="81"/>
      <c r="CDE111" s="81"/>
      <c r="CDF111" s="81"/>
      <c r="CDG111" s="81"/>
      <c r="CDH111" s="81"/>
      <c r="CDI111" s="81"/>
      <c r="CDJ111" s="81"/>
      <c r="CDK111" s="81"/>
      <c r="CDL111" s="81"/>
      <c r="CDM111" s="81"/>
      <c r="CDN111" s="81"/>
      <c r="CDO111" s="81"/>
      <c r="CDP111" s="81"/>
      <c r="CDQ111" s="81"/>
      <c r="CDR111" s="81"/>
      <c r="CDS111" s="81"/>
      <c r="CDT111" s="81"/>
      <c r="CDU111" s="81"/>
      <c r="CDV111" s="81"/>
      <c r="CDW111" s="81"/>
      <c r="CDX111" s="81"/>
      <c r="CDY111" s="81"/>
      <c r="CDZ111" s="81"/>
      <c r="CEA111" s="81"/>
      <c r="CEB111" s="81"/>
      <c r="CEC111" s="81"/>
      <c r="CED111" s="81"/>
      <c r="CEE111" s="81"/>
      <c r="CEF111" s="81"/>
      <c r="CEG111" s="81"/>
      <c r="CEH111" s="81"/>
      <c r="CEI111" s="81"/>
      <c r="CEJ111" s="81"/>
      <c r="CEK111" s="81"/>
      <c r="CEL111" s="81"/>
      <c r="CEM111" s="81"/>
      <c r="CEN111" s="81"/>
      <c r="CEO111" s="81"/>
      <c r="CEP111" s="81"/>
      <c r="CEQ111" s="81"/>
      <c r="CER111" s="81"/>
      <c r="CES111" s="81"/>
      <c r="CET111" s="81"/>
      <c r="CEU111" s="81"/>
      <c r="CEV111" s="81"/>
      <c r="CEW111" s="81"/>
      <c r="CEX111" s="81"/>
      <c r="CEY111" s="81"/>
      <c r="CEZ111" s="81"/>
      <c r="CFA111" s="81"/>
      <c r="CFB111" s="81"/>
      <c r="CFC111" s="81"/>
      <c r="CFD111" s="81"/>
      <c r="CFE111" s="81"/>
      <c r="CFF111" s="81"/>
      <c r="CFG111" s="81"/>
      <c r="CFH111" s="81"/>
      <c r="CFI111" s="81"/>
      <c r="CFJ111" s="81"/>
      <c r="CFK111" s="81"/>
      <c r="CFL111" s="81"/>
      <c r="CFM111" s="81"/>
      <c r="CFN111" s="81"/>
      <c r="CFO111" s="81"/>
      <c r="CFP111" s="81"/>
      <c r="CFQ111" s="81"/>
      <c r="CFR111" s="81"/>
      <c r="CFS111" s="81"/>
      <c r="CFT111" s="81"/>
      <c r="CFU111" s="81"/>
      <c r="CFV111" s="81"/>
      <c r="CFW111" s="81"/>
      <c r="CFX111" s="81"/>
      <c r="CFY111" s="81"/>
      <c r="CFZ111" s="81"/>
      <c r="CGA111" s="81"/>
      <c r="CGB111" s="81"/>
      <c r="CGC111" s="81"/>
      <c r="CGD111" s="81"/>
      <c r="CGE111" s="81"/>
      <c r="CGF111" s="81"/>
      <c r="CGG111" s="81"/>
      <c r="CGH111" s="81"/>
      <c r="CGI111" s="81"/>
      <c r="CGJ111" s="81"/>
      <c r="CGK111" s="81"/>
      <c r="CGL111" s="81"/>
      <c r="CGM111" s="81"/>
      <c r="CGN111" s="81"/>
      <c r="CGO111" s="81"/>
      <c r="CGP111" s="81"/>
      <c r="CGQ111" s="81"/>
      <c r="CGR111" s="81"/>
      <c r="CGS111" s="81"/>
      <c r="CGT111" s="81"/>
      <c r="CGU111" s="81"/>
      <c r="CGV111" s="81"/>
      <c r="CGW111" s="81"/>
      <c r="CGX111" s="81"/>
      <c r="CGY111" s="81"/>
      <c r="CGZ111" s="81"/>
      <c r="CHA111" s="81"/>
      <c r="CHB111" s="81"/>
      <c r="CHC111" s="81"/>
      <c r="CHD111" s="81"/>
      <c r="CHE111" s="81"/>
      <c r="CHF111" s="81"/>
      <c r="CHG111" s="81"/>
      <c r="CHH111" s="81"/>
      <c r="CHI111" s="81"/>
      <c r="CHJ111" s="81"/>
      <c r="CHK111" s="81"/>
      <c r="CHL111" s="81"/>
      <c r="CHM111" s="81"/>
      <c r="CHN111" s="81"/>
      <c r="CHO111" s="81"/>
      <c r="CHP111" s="81"/>
      <c r="CHQ111" s="81"/>
      <c r="CHR111" s="81"/>
      <c r="CHS111" s="81"/>
      <c r="CHT111" s="81"/>
      <c r="CHU111" s="81"/>
      <c r="CHV111" s="81"/>
      <c r="CHW111" s="81"/>
      <c r="CHX111" s="81"/>
      <c r="CHY111" s="81"/>
      <c r="CHZ111" s="81"/>
      <c r="CIA111" s="81"/>
      <c r="CIB111" s="81"/>
      <c r="CIC111" s="81"/>
      <c r="CID111" s="81"/>
      <c r="CIE111" s="81"/>
      <c r="CIF111" s="81"/>
      <c r="CIG111" s="81"/>
      <c r="CIH111" s="81"/>
      <c r="CII111" s="81"/>
      <c r="CIJ111" s="81"/>
      <c r="CIK111" s="81"/>
      <c r="CIL111" s="81"/>
      <c r="CIM111" s="81"/>
      <c r="CIN111" s="81"/>
      <c r="CIO111" s="81"/>
      <c r="CIP111" s="81"/>
      <c r="CIQ111" s="81"/>
      <c r="CIR111" s="81"/>
      <c r="CIS111" s="81"/>
      <c r="CIT111" s="81"/>
      <c r="CIU111" s="81"/>
      <c r="CIV111" s="81"/>
      <c r="CIW111" s="81"/>
      <c r="CIX111" s="81"/>
      <c r="CIY111" s="81"/>
      <c r="CIZ111" s="81"/>
      <c r="CJA111" s="81"/>
      <c r="CJB111" s="81"/>
      <c r="CJC111" s="81"/>
      <c r="CJD111" s="81"/>
      <c r="CJE111" s="81"/>
      <c r="CJF111" s="81"/>
      <c r="CJG111" s="81"/>
      <c r="CJH111" s="81"/>
      <c r="CJI111" s="81"/>
      <c r="CJJ111" s="81"/>
      <c r="CJK111" s="81"/>
      <c r="CJL111" s="81"/>
      <c r="CJM111" s="81"/>
      <c r="CJN111" s="81"/>
      <c r="CJO111" s="81"/>
      <c r="CJP111" s="81"/>
      <c r="CJQ111" s="81"/>
      <c r="CJR111" s="81"/>
      <c r="CJS111" s="81"/>
      <c r="CJT111" s="81"/>
      <c r="CJU111" s="81"/>
      <c r="CJV111" s="81"/>
      <c r="CJW111" s="81"/>
      <c r="CJX111" s="81"/>
      <c r="CJY111" s="81"/>
      <c r="CJZ111" s="81"/>
      <c r="CKA111" s="81"/>
      <c r="CKB111" s="81"/>
      <c r="CKC111" s="81"/>
      <c r="CKD111" s="81"/>
      <c r="CKE111" s="81"/>
      <c r="CKF111" s="81"/>
      <c r="CKG111" s="81"/>
      <c r="CKH111" s="81"/>
      <c r="CKI111" s="81"/>
      <c r="CKJ111" s="81"/>
      <c r="CKK111" s="81"/>
      <c r="CKL111" s="81"/>
      <c r="CKM111" s="81"/>
      <c r="CKN111" s="81"/>
      <c r="CKO111" s="81"/>
      <c r="CKP111" s="81"/>
      <c r="CKQ111" s="81"/>
      <c r="CKR111" s="81"/>
      <c r="CKS111" s="81"/>
      <c r="CKT111" s="81"/>
      <c r="CKU111" s="81"/>
      <c r="CKV111" s="81"/>
      <c r="CKW111" s="81"/>
      <c r="CKX111" s="81"/>
      <c r="CKY111" s="81"/>
      <c r="CKZ111" s="81"/>
      <c r="CLA111" s="81"/>
      <c r="CLB111" s="81"/>
      <c r="CLC111" s="81"/>
      <c r="CLD111" s="81"/>
      <c r="CLE111" s="81"/>
      <c r="CLF111" s="81"/>
      <c r="CLG111" s="81"/>
      <c r="CLH111" s="81"/>
      <c r="CLI111" s="81"/>
      <c r="CLJ111" s="81"/>
      <c r="CLK111" s="81"/>
      <c r="CLL111" s="81"/>
      <c r="CLM111" s="81"/>
      <c r="CLN111" s="81"/>
      <c r="CLO111" s="81"/>
      <c r="CLP111" s="81"/>
      <c r="CLQ111" s="81"/>
      <c r="CLR111" s="81"/>
      <c r="CLS111" s="81"/>
      <c r="CLT111" s="81"/>
      <c r="CLU111" s="81"/>
      <c r="CLV111" s="81"/>
      <c r="CLW111" s="81"/>
      <c r="CLX111" s="81"/>
      <c r="CLY111" s="81"/>
      <c r="CLZ111" s="81"/>
      <c r="CMA111" s="81"/>
      <c r="CMB111" s="81"/>
      <c r="CMC111" s="81"/>
      <c r="CMD111" s="81"/>
      <c r="CME111" s="81"/>
      <c r="CMF111" s="81"/>
      <c r="CMG111" s="81"/>
      <c r="CMH111" s="81"/>
      <c r="CMI111" s="81"/>
      <c r="CMJ111" s="81"/>
      <c r="CMK111" s="81"/>
      <c r="CML111" s="81"/>
      <c r="CMM111" s="81"/>
      <c r="CMN111" s="81"/>
      <c r="CMO111" s="81"/>
      <c r="CMP111" s="81"/>
      <c r="CMQ111" s="81"/>
      <c r="CMR111" s="81"/>
      <c r="CMS111" s="81"/>
      <c r="CMT111" s="81"/>
      <c r="CMU111" s="81"/>
      <c r="CMV111" s="81"/>
      <c r="CMW111" s="81"/>
      <c r="CMX111" s="81"/>
      <c r="CMY111" s="81"/>
      <c r="CMZ111" s="81"/>
      <c r="CNA111" s="81"/>
      <c r="CNB111" s="81"/>
      <c r="CNC111" s="81"/>
      <c r="CND111" s="81"/>
      <c r="CNE111" s="81"/>
      <c r="CNF111" s="81"/>
      <c r="CNG111" s="81"/>
      <c r="CNH111" s="81"/>
      <c r="CNI111" s="81"/>
      <c r="CNJ111" s="81"/>
      <c r="CNK111" s="81"/>
      <c r="CNL111" s="81"/>
      <c r="CNM111" s="81"/>
      <c r="CNN111" s="81"/>
      <c r="CNO111" s="81"/>
      <c r="CNP111" s="81"/>
      <c r="CNQ111" s="81"/>
      <c r="CNR111" s="81"/>
      <c r="CNS111" s="81"/>
      <c r="CNT111" s="81"/>
      <c r="CNU111" s="81"/>
      <c r="CNV111" s="81"/>
      <c r="CNW111" s="81"/>
      <c r="CNX111" s="81"/>
      <c r="CNY111" s="81"/>
      <c r="CNZ111" s="81"/>
      <c r="COA111" s="81"/>
      <c r="COB111" s="81"/>
      <c r="COC111" s="81"/>
      <c r="COD111" s="81"/>
      <c r="COE111" s="81"/>
      <c r="COF111" s="81"/>
      <c r="COG111" s="81"/>
      <c r="COH111" s="81"/>
      <c r="COI111" s="81"/>
      <c r="COJ111" s="81"/>
      <c r="COK111" s="81"/>
      <c r="COL111" s="81"/>
      <c r="COM111" s="81"/>
      <c r="CON111" s="81"/>
      <c r="COO111" s="81"/>
      <c r="COP111" s="81"/>
      <c r="COQ111" s="81"/>
      <c r="COR111" s="81"/>
      <c r="COS111" s="81"/>
      <c r="COT111" s="81"/>
      <c r="COU111" s="81"/>
      <c r="COV111" s="81"/>
      <c r="COW111" s="81"/>
      <c r="COX111" s="81"/>
      <c r="COY111" s="81"/>
      <c r="COZ111" s="81"/>
      <c r="CPA111" s="81"/>
      <c r="CPB111" s="81"/>
      <c r="CPC111" s="81"/>
      <c r="CPD111" s="81"/>
      <c r="CPE111" s="81"/>
      <c r="CPF111" s="81"/>
      <c r="CPG111" s="81"/>
      <c r="CPH111" s="81"/>
      <c r="CPI111" s="81"/>
      <c r="CPJ111" s="81"/>
      <c r="CPK111" s="81"/>
      <c r="CPL111" s="81"/>
      <c r="CPM111" s="81"/>
      <c r="CPN111" s="81"/>
      <c r="CPO111" s="81"/>
      <c r="CPP111" s="81"/>
      <c r="CPQ111" s="81"/>
      <c r="CPR111" s="81"/>
      <c r="CPS111" s="81"/>
      <c r="CPT111" s="81"/>
      <c r="CPU111" s="81"/>
      <c r="CPV111" s="81"/>
      <c r="CPW111" s="81"/>
      <c r="CPX111" s="81"/>
      <c r="CPY111" s="81"/>
      <c r="CPZ111" s="81"/>
      <c r="CQA111" s="81"/>
      <c r="CQB111" s="81"/>
      <c r="CQC111" s="81"/>
      <c r="CQD111" s="81"/>
      <c r="CQE111" s="81"/>
      <c r="CQF111" s="81"/>
      <c r="CQG111" s="81"/>
      <c r="CQH111" s="81"/>
      <c r="CQI111" s="81"/>
      <c r="CQJ111" s="81"/>
      <c r="CQK111" s="81"/>
      <c r="CQL111" s="81"/>
      <c r="CQM111" s="81"/>
      <c r="CQN111" s="81"/>
      <c r="CQO111" s="81"/>
      <c r="CQP111" s="81"/>
      <c r="CQQ111" s="81"/>
      <c r="CQR111" s="81"/>
      <c r="CQS111" s="81"/>
      <c r="CQT111" s="81"/>
      <c r="CQU111" s="81"/>
      <c r="CQV111" s="81"/>
      <c r="CQW111" s="81"/>
      <c r="CQX111" s="81"/>
      <c r="CQY111" s="81"/>
      <c r="CQZ111" s="81"/>
      <c r="CRA111" s="81"/>
      <c r="CRB111" s="81"/>
      <c r="CRC111" s="81"/>
      <c r="CRD111" s="81"/>
      <c r="CRE111" s="81"/>
      <c r="CRF111" s="81"/>
      <c r="CRG111" s="81"/>
      <c r="CRH111" s="81"/>
      <c r="CRI111" s="81"/>
      <c r="CRJ111" s="81"/>
      <c r="CRK111" s="81"/>
      <c r="CRL111" s="81"/>
      <c r="CRM111" s="81"/>
      <c r="CRN111" s="81"/>
      <c r="CRO111" s="81"/>
      <c r="CRP111" s="81"/>
      <c r="CRQ111" s="81"/>
      <c r="CRR111" s="81"/>
      <c r="CRS111" s="81"/>
      <c r="CRT111" s="81"/>
      <c r="CRU111" s="81"/>
      <c r="CRV111" s="81"/>
      <c r="CRW111" s="81"/>
      <c r="CRX111" s="81"/>
      <c r="CRY111" s="81"/>
      <c r="CRZ111" s="81"/>
      <c r="CSA111" s="81"/>
      <c r="CSB111" s="81"/>
      <c r="CSC111" s="81"/>
      <c r="CSD111" s="81"/>
      <c r="CSE111" s="81"/>
      <c r="CSF111" s="81"/>
      <c r="CSG111" s="81"/>
      <c r="CSH111" s="81"/>
      <c r="CSI111" s="81"/>
      <c r="CSJ111" s="81"/>
      <c r="CSK111" s="81"/>
      <c r="CSL111" s="81"/>
      <c r="CSM111" s="81"/>
      <c r="CSN111" s="81"/>
      <c r="CSO111" s="81"/>
      <c r="CSP111" s="81"/>
      <c r="CSQ111" s="81"/>
      <c r="CSR111" s="81"/>
      <c r="CSS111" s="81"/>
      <c r="CST111" s="81"/>
      <c r="CSU111" s="81"/>
      <c r="CSV111" s="81"/>
      <c r="CSW111" s="81"/>
      <c r="CSX111" s="81"/>
      <c r="CSY111" s="81"/>
      <c r="CSZ111" s="81"/>
      <c r="CTA111" s="81"/>
      <c r="CTB111" s="81"/>
      <c r="CTC111" s="81"/>
      <c r="CTD111" s="81"/>
      <c r="CTE111" s="81"/>
      <c r="CTF111" s="81"/>
      <c r="CTG111" s="81"/>
      <c r="CTH111" s="81"/>
      <c r="CTI111" s="81"/>
      <c r="CTJ111" s="81"/>
      <c r="CTK111" s="81"/>
      <c r="CTL111" s="81"/>
      <c r="CTM111" s="81"/>
      <c r="CTN111" s="81"/>
      <c r="CTO111" s="81"/>
      <c r="CTP111" s="81"/>
      <c r="CTQ111" s="81"/>
      <c r="CTR111" s="81"/>
      <c r="CTS111" s="81"/>
      <c r="CTT111" s="81"/>
      <c r="CTU111" s="81"/>
      <c r="CTV111" s="81"/>
      <c r="CTW111" s="81"/>
      <c r="CTX111" s="81"/>
      <c r="CTY111" s="81"/>
      <c r="CTZ111" s="81"/>
      <c r="CUA111" s="81"/>
      <c r="CUB111" s="81"/>
      <c r="CUC111" s="81"/>
      <c r="CUD111" s="81"/>
      <c r="CUE111" s="81"/>
      <c r="CUF111" s="81"/>
      <c r="CUG111" s="81"/>
      <c r="CUH111" s="81"/>
      <c r="CUI111" s="81"/>
      <c r="CUJ111" s="81"/>
      <c r="CUK111" s="81"/>
      <c r="CUL111" s="81"/>
      <c r="CUM111" s="81"/>
      <c r="CUN111" s="81"/>
      <c r="CUO111" s="81"/>
      <c r="CUP111" s="81"/>
      <c r="CUQ111" s="81"/>
      <c r="CUR111" s="81"/>
      <c r="CUS111" s="81"/>
      <c r="CUT111" s="81"/>
      <c r="CUU111" s="81"/>
      <c r="CUV111" s="81"/>
      <c r="CUW111" s="81"/>
      <c r="CUX111" s="81"/>
      <c r="CUY111" s="81"/>
      <c r="CUZ111" s="81"/>
      <c r="CVA111" s="81"/>
      <c r="CVB111" s="81"/>
      <c r="CVC111" s="81"/>
      <c r="CVD111" s="81"/>
      <c r="CVE111" s="81"/>
      <c r="CVF111" s="81"/>
      <c r="CVG111" s="81"/>
      <c r="CVH111" s="81"/>
      <c r="CVI111" s="81"/>
      <c r="CVJ111" s="81"/>
      <c r="CVK111" s="81"/>
      <c r="CVL111" s="81"/>
      <c r="CVM111" s="81"/>
      <c r="CVN111" s="81"/>
      <c r="CVO111" s="81"/>
      <c r="CVP111" s="81"/>
      <c r="CVQ111" s="81"/>
      <c r="CVR111" s="81"/>
      <c r="CVS111" s="81"/>
      <c r="CVT111" s="81"/>
      <c r="CVU111" s="81"/>
      <c r="CVV111" s="81"/>
      <c r="CVW111" s="81"/>
      <c r="CVX111" s="81"/>
      <c r="CVY111" s="81"/>
      <c r="CVZ111" s="81"/>
      <c r="CWA111" s="81"/>
      <c r="CWB111" s="81"/>
      <c r="CWC111" s="81"/>
      <c r="CWD111" s="81"/>
      <c r="CWE111" s="81"/>
      <c r="CWF111" s="81"/>
      <c r="CWG111" s="81"/>
      <c r="CWH111" s="81"/>
      <c r="CWI111" s="81"/>
      <c r="CWJ111" s="81"/>
      <c r="CWK111" s="81"/>
      <c r="CWL111" s="81"/>
      <c r="CWM111" s="81"/>
      <c r="CWN111" s="81"/>
      <c r="CWO111" s="81"/>
      <c r="CWP111" s="81"/>
      <c r="CWQ111" s="81"/>
      <c r="CWR111" s="81"/>
      <c r="CWS111" s="81"/>
      <c r="CWT111" s="81"/>
      <c r="CWU111" s="81"/>
      <c r="CWV111" s="81"/>
      <c r="CWW111" s="81"/>
      <c r="CWX111" s="81"/>
      <c r="CWY111" s="81"/>
      <c r="CWZ111" s="81"/>
      <c r="CXA111" s="81"/>
      <c r="CXB111" s="81"/>
      <c r="CXC111" s="81"/>
      <c r="CXD111" s="81"/>
      <c r="CXE111" s="81"/>
      <c r="CXF111" s="81"/>
      <c r="CXG111" s="81"/>
      <c r="CXH111" s="81"/>
      <c r="CXI111" s="81"/>
      <c r="CXJ111" s="81"/>
      <c r="CXK111" s="81"/>
      <c r="CXL111" s="81"/>
      <c r="CXM111" s="81"/>
      <c r="CXN111" s="81"/>
      <c r="CXO111" s="81"/>
      <c r="CXP111" s="81"/>
      <c r="CXQ111" s="81"/>
      <c r="CXR111" s="81"/>
      <c r="CXS111" s="81"/>
      <c r="CXT111" s="81"/>
      <c r="CXU111" s="81"/>
      <c r="CXV111" s="81"/>
      <c r="CXW111" s="81"/>
      <c r="CXX111" s="81"/>
      <c r="CXY111" s="81"/>
      <c r="CXZ111" s="81"/>
      <c r="CYA111" s="81"/>
      <c r="CYB111" s="81"/>
      <c r="CYC111" s="81"/>
      <c r="CYD111" s="81"/>
      <c r="CYE111" s="81"/>
      <c r="CYF111" s="81"/>
      <c r="CYG111" s="81"/>
      <c r="CYH111" s="81"/>
      <c r="CYI111" s="81"/>
      <c r="CYJ111" s="81"/>
      <c r="CYK111" s="81"/>
      <c r="CYL111" s="81"/>
      <c r="CYM111" s="81"/>
      <c r="CYN111" s="81"/>
      <c r="CYO111" s="81"/>
      <c r="CYP111" s="81"/>
      <c r="CYQ111" s="81"/>
      <c r="CYR111" s="81"/>
      <c r="CYS111" s="81"/>
      <c r="CYT111" s="81"/>
      <c r="CYU111" s="81"/>
      <c r="CYV111" s="81"/>
      <c r="CYW111" s="81"/>
      <c r="CYX111" s="81"/>
      <c r="CYY111" s="81"/>
      <c r="CYZ111" s="81"/>
      <c r="CZA111" s="81"/>
      <c r="CZB111" s="81"/>
      <c r="CZC111" s="81"/>
      <c r="CZD111" s="81"/>
      <c r="CZE111" s="81"/>
      <c r="CZF111" s="81"/>
      <c r="CZG111" s="81"/>
      <c r="CZH111" s="81"/>
      <c r="CZI111" s="81"/>
      <c r="CZJ111" s="81"/>
      <c r="CZK111" s="81"/>
      <c r="CZL111" s="81"/>
      <c r="CZM111" s="81"/>
      <c r="CZN111" s="81"/>
      <c r="CZO111" s="81"/>
      <c r="CZP111" s="81"/>
      <c r="CZQ111" s="81"/>
      <c r="CZR111" s="81"/>
      <c r="CZS111" s="81"/>
      <c r="CZT111" s="81"/>
      <c r="CZU111" s="81"/>
      <c r="CZV111" s="81"/>
      <c r="CZW111" s="81"/>
      <c r="CZX111" s="81"/>
      <c r="CZY111" s="81"/>
      <c r="CZZ111" s="81"/>
      <c r="DAA111" s="81"/>
      <c r="DAB111" s="81"/>
      <c r="DAC111" s="81"/>
      <c r="DAD111" s="81"/>
      <c r="DAE111" s="81"/>
      <c r="DAF111" s="81"/>
      <c r="DAG111" s="81"/>
      <c r="DAH111" s="81"/>
      <c r="DAI111" s="81"/>
      <c r="DAJ111" s="81"/>
      <c r="DAK111" s="81"/>
      <c r="DAL111" s="81"/>
      <c r="DAM111" s="81"/>
      <c r="DAN111" s="81"/>
      <c r="DAO111" s="81"/>
      <c r="DAP111" s="81"/>
      <c r="DAQ111" s="81"/>
      <c r="DAR111" s="81"/>
      <c r="DAS111" s="81"/>
      <c r="DAT111" s="81"/>
      <c r="DAU111" s="81"/>
      <c r="DAV111" s="81"/>
      <c r="DAW111" s="81"/>
      <c r="DAX111" s="81"/>
      <c r="DAY111" s="81"/>
      <c r="DAZ111" s="81"/>
      <c r="DBA111" s="81"/>
      <c r="DBB111" s="81"/>
      <c r="DBC111" s="81"/>
      <c r="DBD111" s="81"/>
      <c r="DBE111" s="81"/>
      <c r="DBF111" s="81"/>
      <c r="DBG111" s="81"/>
      <c r="DBH111" s="81"/>
      <c r="DBI111" s="81"/>
      <c r="DBJ111" s="81"/>
      <c r="DBK111" s="81"/>
      <c r="DBL111" s="81"/>
      <c r="DBM111" s="81"/>
      <c r="DBN111" s="81"/>
      <c r="DBO111" s="81"/>
      <c r="DBP111" s="81"/>
      <c r="DBQ111" s="81"/>
      <c r="DBR111" s="81"/>
      <c r="DBS111" s="81"/>
      <c r="DBT111" s="81"/>
      <c r="DBU111" s="81"/>
      <c r="DBV111" s="81"/>
      <c r="DBW111" s="81"/>
      <c r="DBX111" s="81"/>
      <c r="DBY111" s="81"/>
      <c r="DBZ111" s="81"/>
      <c r="DCA111" s="81"/>
      <c r="DCB111" s="81"/>
      <c r="DCC111" s="81"/>
      <c r="DCD111" s="81"/>
      <c r="DCE111" s="81"/>
      <c r="DCF111" s="81"/>
      <c r="DCG111" s="81"/>
      <c r="DCH111" s="81"/>
      <c r="DCI111" s="81"/>
      <c r="DCJ111" s="81"/>
      <c r="DCK111" s="81"/>
      <c r="DCL111" s="81"/>
      <c r="DCM111" s="81"/>
      <c r="DCN111" s="81"/>
      <c r="DCO111" s="81"/>
      <c r="DCP111" s="81"/>
      <c r="DCQ111" s="81"/>
      <c r="DCR111" s="81"/>
      <c r="DCS111" s="81"/>
      <c r="DCT111" s="81"/>
      <c r="DCU111" s="81"/>
      <c r="DCV111" s="81"/>
      <c r="DCW111" s="81"/>
      <c r="DCX111" s="81"/>
      <c r="DCY111" s="81"/>
      <c r="DCZ111" s="81"/>
      <c r="DDA111" s="81"/>
      <c r="DDB111" s="81"/>
      <c r="DDC111" s="81"/>
      <c r="DDD111" s="81"/>
      <c r="DDE111" s="81"/>
      <c r="DDF111" s="81"/>
      <c r="DDG111" s="81"/>
      <c r="DDH111" s="81"/>
      <c r="DDI111" s="81"/>
      <c r="DDJ111" s="81"/>
      <c r="DDK111" s="81"/>
      <c r="DDL111" s="81"/>
      <c r="DDM111" s="81"/>
      <c r="DDN111" s="81"/>
      <c r="DDO111" s="81"/>
      <c r="DDP111" s="81"/>
      <c r="DDQ111" s="81"/>
      <c r="DDR111" s="81"/>
      <c r="DDS111" s="81"/>
      <c r="DDT111" s="81"/>
      <c r="DDU111" s="81"/>
      <c r="DDV111" s="81"/>
      <c r="DDW111" s="81"/>
      <c r="DDX111" s="81"/>
      <c r="DDY111" s="81"/>
      <c r="DDZ111" s="81"/>
      <c r="DEA111" s="81"/>
      <c r="DEB111" s="81"/>
      <c r="DEC111" s="81"/>
      <c r="DED111" s="81"/>
      <c r="DEE111" s="81"/>
      <c r="DEF111" s="81"/>
      <c r="DEG111" s="81"/>
      <c r="DEH111" s="81"/>
      <c r="DEI111" s="81"/>
      <c r="DEJ111" s="81"/>
      <c r="DEK111" s="81"/>
      <c r="DEL111" s="81"/>
      <c r="DEM111" s="81"/>
      <c r="DEN111" s="81"/>
      <c r="DEO111" s="81"/>
      <c r="DEP111" s="81"/>
      <c r="DEQ111" s="81"/>
      <c r="DER111" s="81"/>
      <c r="DES111" s="81"/>
      <c r="DET111" s="81"/>
      <c r="DEU111" s="81"/>
      <c r="DEV111" s="81"/>
      <c r="DEW111" s="81"/>
      <c r="DEX111" s="81"/>
      <c r="DEY111" s="81"/>
      <c r="DEZ111" s="81"/>
      <c r="DFA111" s="81"/>
      <c r="DFB111" s="81"/>
      <c r="DFC111" s="81"/>
      <c r="DFD111" s="81"/>
      <c r="DFE111" s="81"/>
      <c r="DFF111" s="81"/>
      <c r="DFG111" s="81"/>
      <c r="DFH111" s="81"/>
      <c r="DFI111" s="81"/>
      <c r="DFJ111" s="81"/>
      <c r="DFK111" s="81"/>
      <c r="DFL111" s="81"/>
      <c r="DFM111" s="81"/>
      <c r="DFN111" s="81"/>
      <c r="DFO111" s="81"/>
      <c r="DFP111" s="81"/>
      <c r="DFQ111" s="81"/>
      <c r="DFR111" s="81"/>
      <c r="DFS111" s="81"/>
      <c r="DFT111" s="81"/>
      <c r="DFU111" s="81"/>
      <c r="DFV111" s="81"/>
      <c r="DFW111" s="81"/>
      <c r="DFX111" s="81"/>
      <c r="DFY111" s="81"/>
      <c r="DFZ111" s="81"/>
      <c r="DGA111" s="81"/>
      <c r="DGB111" s="81"/>
      <c r="DGC111" s="81"/>
      <c r="DGD111" s="81"/>
      <c r="DGE111" s="81"/>
      <c r="DGF111" s="81"/>
      <c r="DGG111" s="81"/>
      <c r="DGH111" s="81"/>
      <c r="DGI111" s="81"/>
      <c r="DGJ111" s="81"/>
      <c r="DGK111" s="81"/>
      <c r="DGL111" s="81"/>
      <c r="DGM111" s="81"/>
      <c r="DGN111" s="81"/>
      <c r="DGO111" s="81"/>
      <c r="DGP111" s="81"/>
      <c r="DGQ111" s="81"/>
      <c r="DGR111" s="81"/>
      <c r="DGS111" s="81"/>
      <c r="DGT111" s="81"/>
      <c r="DGU111" s="81"/>
      <c r="DGV111" s="81"/>
      <c r="DGW111" s="81"/>
      <c r="DGX111" s="81"/>
      <c r="DGY111" s="81"/>
      <c r="DGZ111" s="81"/>
      <c r="DHA111" s="81"/>
      <c r="DHB111" s="81"/>
      <c r="DHC111" s="81"/>
      <c r="DHD111" s="81"/>
      <c r="DHE111" s="81"/>
      <c r="DHF111" s="81"/>
      <c r="DHG111" s="81"/>
      <c r="DHH111" s="81"/>
      <c r="DHI111" s="81"/>
      <c r="DHJ111" s="81"/>
      <c r="DHK111" s="81"/>
      <c r="DHL111" s="81"/>
      <c r="DHM111" s="81"/>
      <c r="DHN111" s="81"/>
      <c r="DHO111" s="81"/>
      <c r="DHP111" s="81"/>
      <c r="DHQ111" s="81"/>
      <c r="DHR111" s="81"/>
      <c r="DHS111" s="81"/>
      <c r="DHT111" s="81"/>
      <c r="DHU111" s="81"/>
      <c r="DHV111" s="81"/>
      <c r="DHW111" s="81"/>
      <c r="DHX111" s="81"/>
      <c r="DHY111" s="81"/>
      <c r="DHZ111" s="81"/>
      <c r="DIA111" s="81"/>
      <c r="DIB111" s="81"/>
      <c r="DIC111" s="81"/>
      <c r="DID111" s="81"/>
      <c r="DIE111" s="81"/>
      <c r="DIF111" s="81"/>
      <c r="DIG111" s="81"/>
      <c r="DIH111" s="81"/>
      <c r="DII111" s="81"/>
      <c r="DIJ111" s="81"/>
      <c r="DIK111" s="81"/>
      <c r="DIL111" s="81"/>
      <c r="DIM111" s="81"/>
      <c r="DIN111" s="81"/>
      <c r="DIO111" s="81"/>
      <c r="DIP111" s="81"/>
      <c r="DIQ111" s="81"/>
      <c r="DIR111" s="81"/>
      <c r="DIS111" s="81"/>
      <c r="DIT111" s="81"/>
      <c r="DIU111" s="81"/>
      <c r="DIV111" s="81"/>
      <c r="DIW111" s="81"/>
      <c r="DIX111" s="81"/>
      <c r="DIY111" s="81"/>
      <c r="DIZ111" s="81"/>
      <c r="DJA111" s="81"/>
      <c r="DJB111" s="81"/>
      <c r="DJC111" s="81"/>
      <c r="DJD111" s="81"/>
      <c r="DJE111" s="81"/>
      <c r="DJF111" s="81"/>
      <c r="DJG111" s="81"/>
      <c r="DJH111" s="81"/>
      <c r="DJI111" s="81"/>
      <c r="DJJ111" s="81"/>
      <c r="DJK111" s="81"/>
      <c r="DJL111" s="81"/>
      <c r="DJM111" s="81"/>
      <c r="DJN111" s="81"/>
      <c r="DJO111" s="81"/>
      <c r="DJP111" s="81"/>
      <c r="DJQ111" s="81"/>
      <c r="DJR111" s="81"/>
      <c r="DJS111" s="81"/>
      <c r="DJT111" s="81"/>
      <c r="DJU111" s="81"/>
      <c r="DJV111" s="81"/>
      <c r="DJW111" s="81"/>
      <c r="DJX111" s="81"/>
      <c r="DJY111" s="81"/>
      <c r="DJZ111" s="81"/>
      <c r="DKA111" s="81"/>
      <c r="DKB111" s="81"/>
      <c r="DKC111" s="81"/>
      <c r="DKD111" s="81"/>
      <c r="DKE111" s="81"/>
      <c r="DKF111" s="81"/>
      <c r="DKG111" s="81"/>
      <c r="DKH111" s="81"/>
      <c r="DKI111" s="81"/>
      <c r="DKJ111" s="81"/>
      <c r="DKK111" s="81"/>
      <c r="DKL111" s="81"/>
      <c r="DKM111" s="81"/>
      <c r="DKN111" s="81"/>
      <c r="DKO111" s="81"/>
      <c r="DKP111" s="81"/>
      <c r="DKQ111" s="81"/>
      <c r="DKR111" s="81"/>
      <c r="DKS111" s="81"/>
      <c r="DKT111" s="81"/>
      <c r="DKU111" s="81"/>
      <c r="DKV111" s="81"/>
      <c r="DKW111" s="81"/>
      <c r="DKX111" s="81"/>
      <c r="DKY111" s="81"/>
      <c r="DKZ111" s="81"/>
      <c r="DLA111" s="81"/>
      <c r="DLB111" s="81"/>
      <c r="DLC111" s="81"/>
      <c r="DLD111" s="81"/>
      <c r="DLE111" s="81"/>
      <c r="DLF111" s="81"/>
      <c r="DLG111" s="81"/>
      <c r="DLH111" s="81"/>
      <c r="DLI111" s="81"/>
      <c r="DLJ111" s="81"/>
      <c r="DLK111" s="81"/>
      <c r="DLL111" s="81"/>
      <c r="DLM111" s="81"/>
      <c r="DLN111" s="81"/>
      <c r="DLO111" s="81"/>
      <c r="DLP111" s="81"/>
      <c r="DLQ111" s="81"/>
      <c r="DLR111" s="81"/>
      <c r="DLS111" s="81"/>
      <c r="DLT111" s="81"/>
      <c r="DLU111" s="81"/>
      <c r="DLV111" s="81"/>
      <c r="DLW111" s="81"/>
      <c r="DLX111" s="81"/>
      <c r="DLY111" s="81"/>
      <c r="DLZ111" s="81"/>
      <c r="DMA111" s="81"/>
      <c r="DMB111" s="81"/>
      <c r="DMC111" s="81"/>
      <c r="DMD111" s="81"/>
      <c r="DME111" s="81"/>
      <c r="DMF111" s="81"/>
      <c r="DMG111" s="81"/>
      <c r="DMH111" s="81"/>
      <c r="DMI111" s="81"/>
      <c r="DMJ111" s="81"/>
      <c r="DMK111" s="81"/>
      <c r="DML111" s="81"/>
      <c r="DMM111" s="81"/>
      <c r="DMN111" s="81"/>
      <c r="DMO111" s="81"/>
      <c r="DMP111" s="81"/>
      <c r="DMQ111" s="81"/>
      <c r="DMR111" s="81"/>
      <c r="DMS111" s="81"/>
      <c r="DMT111" s="81"/>
      <c r="DMU111" s="81"/>
      <c r="DMV111" s="81"/>
      <c r="DMW111" s="81"/>
      <c r="DMX111" s="81"/>
      <c r="DMY111" s="81"/>
      <c r="DMZ111" s="81"/>
      <c r="DNA111" s="81"/>
      <c r="DNB111" s="81"/>
      <c r="DNC111" s="81"/>
      <c r="DND111" s="81"/>
      <c r="DNE111" s="81"/>
      <c r="DNF111" s="81"/>
      <c r="DNG111" s="81"/>
      <c r="DNH111" s="81"/>
      <c r="DNI111" s="81"/>
      <c r="DNJ111" s="81"/>
      <c r="DNK111" s="81"/>
      <c r="DNL111" s="81"/>
      <c r="DNM111" s="81"/>
      <c r="DNN111" s="81"/>
      <c r="DNO111" s="81"/>
      <c r="DNP111" s="81"/>
      <c r="DNQ111" s="81"/>
      <c r="DNR111" s="81"/>
      <c r="DNS111" s="81"/>
      <c r="DNT111" s="81"/>
      <c r="DNU111" s="81"/>
      <c r="DNV111" s="81"/>
      <c r="DNW111" s="81"/>
      <c r="DNX111" s="81"/>
      <c r="DNY111" s="81"/>
      <c r="DNZ111" s="81"/>
      <c r="DOA111" s="81"/>
      <c r="DOB111" s="81"/>
      <c r="DOC111" s="81"/>
      <c r="DOD111" s="81"/>
      <c r="DOE111" s="81"/>
      <c r="DOF111" s="81"/>
      <c r="DOG111" s="81"/>
      <c r="DOH111" s="81"/>
      <c r="DOI111" s="81"/>
      <c r="DOJ111" s="81"/>
      <c r="DOK111" s="81"/>
      <c r="DOL111" s="81"/>
      <c r="DOM111" s="81"/>
      <c r="DON111" s="81"/>
      <c r="DOO111" s="81"/>
      <c r="DOP111" s="81"/>
      <c r="DOQ111" s="81"/>
      <c r="DOR111" s="81"/>
      <c r="DOS111" s="81"/>
      <c r="DOT111" s="81"/>
      <c r="DOU111" s="81"/>
      <c r="DOV111" s="81"/>
      <c r="DOW111" s="81"/>
      <c r="DOX111" s="81"/>
      <c r="DOY111" s="81"/>
      <c r="DOZ111" s="81"/>
      <c r="DPA111" s="81"/>
      <c r="DPB111" s="81"/>
      <c r="DPC111" s="81"/>
      <c r="DPD111" s="81"/>
      <c r="DPE111" s="81"/>
      <c r="DPF111" s="81"/>
      <c r="DPG111" s="81"/>
      <c r="DPH111" s="81"/>
      <c r="DPI111" s="81"/>
      <c r="DPJ111" s="81"/>
      <c r="DPK111" s="81"/>
      <c r="DPL111" s="81"/>
      <c r="DPM111" s="81"/>
      <c r="DPN111" s="81"/>
      <c r="DPO111" s="81"/>
      <c r="DPP111" s="81"/>
      <c r="DPQ111" s="81"/>
      <c r="DPR111" s="81"/>
      <c r="DPS111" s="81"/>
      <c r="DPT111" s="81"/>
      <c r="DPU111" s="81"/>
      <c r="DPV111" s="81"/>
      <c r="DPW111" s="81"/>
      <c r="DPX111" s="81"/>
      <c r="DPY111" s="81"/>
      <c r="DPZ111" s="81"/>
      <c r="DQA111" s="81"/>
      <c r="DQB111" s="81"/>
      <c r="DQC111" s="81"/>
      <c r="DQD111" s="81"/>
      <c r="DQE111" s="81"/>
      <c r="DQF111" s="81"/>
      <c r="DQG111" s="81"/>
      <c r="DQH111" s="81"/>
      <c r="DQI111" s="81"/>
      <c r="DQJ111" s="81"/>
      <c r="DQK111" s="81"/>
      <c r="DQL111" s="81"/>
      <c r="DQM111" s="81"/>
      <c r="DQN111" s="81"/>
      <c r="DQO111" s="81"/>
      <c r="DQP111" s="81"/>
      <c r="DQQ111" s="81"/>
      <c r="DQR111" s="81"/>
      <c r="DQS111" s="81"/>
      <c r="DQT111" s="81"/>
      <c r="DQU111" s="81"/>
      <c r="DQV111" s="81"/>
      <c r="DQW111" s="81"/>
      <c r="DQX111" s="81"/>
      <c r="DQY111" s="81"/>
      <c r="DQZ111" s="81"/>
      <c r="DRA111" s="81"/>
      <c r="DRB111" s="81"/>
      <c r="DRC111" s="81"/>
      <c r="DRD111" s="81"/>
      <c r="DRE111" s="81"/>
      <c r="DRF111" s="81"/>
      <c r="DRG111" s="81"/>
      <c r="DRH111" s="81"/>
      <c r="DRI111" s="81"/>
      <c r="DRJ111" s="81"/>
      <c r="DRK111" s="81"/>
      <c r="DRL111" s="81"/>
      <c r="DRM111" s="81"/>
      <c r="DRN111" s="81"/>
      <c r="DRO111" s="81"/>
      <c r="DRP111" s="81"/>
      <c r="DRQ111" s="81"/>
      <c r="DRR111" s="81"/>
      <c r="DRS111" s="81"/>
      <c r="DRT111" s="81"/>
      <c r="DRU111" s="81"/>
      <c r="DRV111" s="81"/>
      <c r="DRW111" s="81"/>
      <c r="DRX111" s="81"/>
      <c r="DRY111" s="81"/>
      <c r="DRZ111" s="81"/>
      <c r="DSA111" s="81"/>
      <c r="DSB111" s="81"/>
      <c r="DSC111" s="81"/>
      <c r="DSD111" s="81"/>
      <c r="DSE111" s="81"/>
      <c r="DSF111" s="81"/>
      <c r="DSG111" s="81"/>
      <c r="DSH111" s="81"/>
      <c r="DSI111" s="81"/>
      <c r="DSJ111" s="81"/>
      <c r="DSK111" s="81"/>
      <c r="DSL111" s="81"/>
      <c r="DSM111" s="81"/>
      <c r="DSN111" s="81"/>
      <c r="DSO111" s="81"/>
      <c r="DSP111" s="81"/>
      <c r="DSQ111" s="81"/>
      <c r="DSR111" s="81"/>
      <c r="DSS111" s="81"/>
      <c r="DST111" s="81"/>
      <c r="DSU111" s="81"/>
      <c r="DSV111" s="81"/>
      <c r="DSW111" s="81"/>
      <c r="DSX111" s="81"/>
      <c r="DSY111" s="81"/>
      <c r="DSZ111" s="81"/>
      <c r="DTA111" s="81"/>
      <c r="DTB111" s="81"/>
      <c r="DTC111" s="81"/>
      <c r="DTD111" s="81"/>
      <c r="DTE111" s="81"/>
      <c r="DTF111" s="81"/>
      <c r="DTG111" s="81"/>
      <c r="DTH111" s="81"/>
      <c r="DTI111" s="81"/>
      <c r="DTJ111" s="81"/>
      <c r="DTK111" s="81"/>
      <c r="DTL111" s="81"/>
      <c r="DTM111" s="81"/>
      <c r="DTN111" s="81"/>
      <c r="DTO111" s="81"/>
      <c r="DTP111" s="81"/>
      <c r="DTQ111" s="81"/>
      <c r="DTR111" s="81"/>
      <c r="DTS111" s="81"/>
      <c r="DTT111" s="81"/>
      <c r="DTU111" s="81"/>
      <c r="DTV111" s="81"/>
      <c r="DTW111" s="81"/>
      <c r="DTX111" s="81"/>
      <c r="DTY111" s="81"/>
      <c r="DTZ111" s="81"/>
      <c r="DUA111" s="81"/>
      <c r="DUB111" s="81"/>
      <c r="DUC111" s="81"/>
      <c r="DUD111" s="81"/>
      <c r="DUE111" s="81"/>
      <c r="DUF111" s="81"/>
      <c r="DUG111" s="81"/>
      <c r="DUH111" s="81"/>
      <c r="DUI111" s="81"/>
      <c r="DUJ111" s="81"/>
      <c r="DUK111" s="81"/>
      <c r="DUL111" s="81"/>
      <c r="DUM111" s="81"/>
      <c r="DUN111" s="81"/>
      <c r="DUO111" s="81"/>
      <c r="DUP111" s="81"/>
      <c r="DUQ111" s="81"/>
      <c r="DUR111" s="81"/>
      <c r="DUS111" s="81"/>
      <c r="DUT111" s="81"/>
      <c r="DUU111" s="81"/>
      <c r="DUV111" s="81"/>
      <c r="DUW111" s="81"/>
      <c r="DUX111" s="81"/>
      <c r="DUY111" s="81"/>
      <c r="DUZ111" s="81"/>
      <c r="DVA111" s="81"/>
      <c r="DVB111" s="81"/>
      <c r="DVC111" s="81"/>
      <c r="DVD111" s="81"/>
      <c r="DVE111" s="81"/>
      <c r="DVF111" s="81"/>
      <c r="DVG111" s="81"/>
      <c r="DVH111" s="81"/>
      <c r="DVI111" s="81"/>
      <c r="DVJ111" s="81"/>
      <c r="DVK111" s="81"/>
      <c r="DVL111" s="81"/>
      <c r="DVM111" s="81"/>
      <c r="DVN111" s="81"/>
      <c r="DVO111" s="81"/>
      <c r="DVP111" s="81"/>
      <c r="DVQ111" s="81"/>
      <c r="DVR111" s="81"/>
      <c r="DVS111" s="81"/>
      <c r="DVT111" s="81"/>
      <c r="DVU111" s="81"/>
      <c r="DVV111" s="81"/>
      <c r="DVW111" s="81"/>
      <c r="DVX111" s="81"/>
      <c r="DVY111" s="81"/>
      <c r="DVZ111" s="81"/>
      <c r="DWA111" s="81"/>
      <c r="DWB111" s="81"/>
      <c r="DWC111" s="81"/>
      <c r="DWD111" s="81"/>
      <c r="DWE111" s="81"/>
      <c r="DWF111" s="81"/>
      <c r="DWG111" s="81"/>
      <c r="DWH111" s="81"/>
      <c r="DWI111" s="81"/>
      <c r="DWJ111" s="81"/>
      <c r="DWK111" s="81"/>
      <c r="DWL111" s="81"/>
      <c r="DWM111" s="81"/>
      <c r="DWN111" s="81"/>
      <c r="DWO111" s="81"/>
      <c r="DWP111" s="81"/>
      <c r="DWQ111" s="81"/>
      <c r="DWR111" s="81"/>
      <c r="DWS111" s="81"/>
      <c r="DWT111" s="81"/>
      <c r="DWU111" s="81"/>
      <c r="DWV111" s="81"/>
      <c r="DWW111" s="81"/>
      <c r="DWX111" s="81"/>
      <c r="DWY111" s="81"/>
      <c r="DWZ111" s="81"/>
      <c r="DXA111" s="81"/>
      <c r="DXB111" s="81"/>
      <c r="DXC111" s="81"/>
      <c r="DXD111" s="81"/>
      <c r="DXE111" s="81"/>
      <c r="DXF111" s="81"/>
      <c r="DXG111" s="81"/>
      <c r="DXH111" s="81"/>
      <c r="DXI111" s="81"/>
      <c r="DXJ111" s="81"/>
      <c r="DXK111" s="81"/>
      <c r="DXL111" s="81"/>
      <c r="DXM111" s="81"/>
      <c r="DXN111" s="81"/>
      <c r="DXO111" s="81"/>
      <c r="DXP111" s="81"/>
      <c r="DXQ111" s="81"/>
      <c r="DXR111" s="81"/>
      <c r="DXS111" s="81"/>
      <c r="DXT111" s="81"/>
      <c r="DXU111" s="81"/>
      <c r="DXV111" s="81"/>
      <c r="DXW111" s="81"/>
      <c r="DXX111" s="81"/>
      <c r="DXY111" s="81"/>
      <c r="DXZ111" s="81"/>
      <c r="DYA111" s="81"/>
      <c r="DYB111" s="81"/>
      <c r="DYC111" s="81"/>
      <c r="DYD111" s="81"/>
      <c r="DYE111" s="81"/>
      <c r="DYF111" s="81"/>
      <c r="DYG111" s="81"/>
      <c r="DYH111" s="81"/>
      <c r="DYI111" s="81"/>
      <c r="DYJ111" s="81"/>
      <c r="DYK111" s="81"/>
      <c r="DYL111" s="81"/>
      <c r="DYM111" s="81"/>
      <c r="DYN111" s="81"/>
      <c r="DYO111" s="81"/>
      <c r="DYP111" s="81"/>
      <c r="DYQ111" s="81"/>
      <c r="DYR111" s="81"/>
      <c r="DYS111" s="81"/>
      <c r="DYT111" s="81"/>
      <c r="DYU111" s="81"/>
      <c r="DYV111" s="81"/>
      <c r="DYW111" s="81"/>
      <c r="DYX111" s="81"/>
      <c r="DYY111" s="81"/>
      <c r="DYZ111" s="81"/>
      <c r="DZA111" s="81"/>
      <c r="DZB111" s="81"/>
      <c r="DZC111" s="81"/>
      <c r="DZD111" s="81"/>
      <c r="DZE111" s="81"/>
      <c r="DZF111" s="81"/>
      <c r="DZG111" s="81"/>
      <c r="DZH111" s="81"/>
      <c r="DZI111" s="81"/>
      <c r="DZJ111" s="81"/>
      <c r="DZK111" s="81"/>
      <c r="DZL111" s="81"/>
      <c r="DZM111" s="81"/>
      <c r="DZN111" s="81"/>
      <c r="DZO111" s="81"/>
      <c r="DZP111" s="81"/>
      <c r="DZQ111" s="81"/>
      <c r="DZR111" s="81"/>
      <c r="DZS111" s="81"/>
      <c r="DZT111" s="81"/>
      <c r="DZU111" s="81"/>
      <c r="DZV111" s="81"/>
      <c r="DZW111" s="81"/>
      <c r="DZX111" s="81"/>
      <c r="DZY111" s="81"/>
      <c r="DZZ111" s="81"/>
      <c r="EAA111" s="81"/>
      <c r="EAB111" s="81"/>
      <c r="EAC111" s="81"/>
      <c r="EAD111" s="81"/>
      <c r="EAE111" s="81"/>
      <c r="EAF111" s="81"/>
      <c r="EAG111" s="81"/>
      <c r="EAH111" s="81"/>
      <c r="EAI111" s="81"/>
      <c r="EAJ111" s="81"/>
      <c r="EAK111" s="81"/>
      <c r="EAL111" s="81"/>
      <c r="EAM111" s="81"/>
      <c r="EAN111" s="81"/>
      <c r="EAO111" s="81"/>
      <c r="EAP111" s="81"/>
      <c r="EAQ111" s="81"/>
      <c r="EAR111" s="81"/>
      <c r="EAS111" s="81"/>
      <c r="EAT111" s="81"/>
      <c r="EAU111" s="81"/>
      <c r="EAV111" s="81"/>
      <c r="EAW111" s="81"/>
      <c r="EAX111" s="81"/>
      <c r="EAY111" s="81"/>
      <c r="EAZ111" s="81"/>
      <c r="EBA111" s="81"/>
      <c r="EBB111" s="81"/>
      <c r="EBC111" s="81"/>
      <c r="EBD111" s="81"/>
      <c r="EBE111" s="81"/>
      <c r="EBF111" s="81"/>
      <c r="EBG111" s="81"/>
      <c r="EBH111" s="81"/>
      <c r="EBI111" s="81"/>
      <c r="EBJ111" s="81"/>
      <c r="EBK111" s="81"/>
      <c r="EBL111" s="81"/>
      <c r="EBM111" s="81"/>
      <c r="EBN111" s="81"/>
      <c r="EBO111" s="81"/>
      <c r="EBP111" s="81"/>
      <c r="EBQ111" s="81"/>
      <c r="EBR111" s="81"/>
      <c r="EBS111" s="81"/>
      <c r="EBT111" s="81"/>
      <c r="EBU111" s="81"/>
      <c r="EBV111" s="81"/>
      <c r="EBW111" s="81"/>
      <c r="EBX111" s="81"/>
      <c r="EBY111" s="81"/>
      <c r="EBZ111" s="81"/>
      <c r="ECA111" s="81"/>
      <c r="ECB111" s="81"/>
      <c r="ECC111" s="81"/>
      <c r="ECD111" s="81"/>
      <c r="ECE111" s="81"/>
      <c r="ECF111" s="81"/>
      <c r="ECG111" s="81"/>
      <c r="ECH111" s="81"/>
      <c r="ECI111" s="81"/>
      <c r="ECJ111" s="81"/>
      <c r="ECK111" s="81"/>
      <c r="ECL111" s="81"/>
      <c r="ECM111" s="81"/>
      <c r="ECN111" s="81"/>
      <c r="ECO111" s="81"/>
      <c r="ECP111" s="81"/>
      <c r="ECQ111" s="81"/>
      <c r="ECR111" s="81"/>
      <c r="ECS111" s="81"/>
      <c r="ECT111" s="81"/>
      <c r="ECU111" s="81"/>
      <c r="ECV111" s="81"/>
      <c r="ECW111" s="81"/>
      <c r="ECX111" s="81"/>
      <c r="ECY111" s="81"/>
      <c r="ECZ111" s="81"/>
      <c r="EDA111" s="81"/>
      <c r="EDB111" s="81"/>
      <c r="EDC111" s="81"/>
      <c r="EDD111" s="81"/>
      <c r="EDE111" s="81"/>
      <c r="EDF111" s="81"/>
      <c r="EDG111" s="81"/>
      <c r="EDH111" s="81"/>
      <c r="EDI111" s="81"/>
      <c r="EDJ111" s="81"/>
      <c r="EDK111" s="81"/>
      <c r="EDL111" s="81"/>
      <c r="EDM111" s="81"/>
      <c r="EDN111" s="81"/>
      <c r="EDO111" s="81"/>
      <c r="EDP111" s="81"/>
      <c r="EDQ111" s="81"/>
      <c r="EDR111" s="81"/>
      <c r="EDS111" s="81"/>
      <c r="EDT111" s="81"/>
      <c r="EDU111" s="81"/>
      <c r="EDV111" s="81"/>
      <c r="EDW111" s="81"/>
      <c r="EDX111" s="81"/>
      <c r="EDY111" s="81"/>
      <c r="EDZ111" s="81"/>
      <c r="EEA111" s="81"/>
      <c r="EEB111" s="81"/>
      <c r="EEC111" s="81"/>
      <c r="EED111" s="81"/>
      <c r="EEE111" s="81"/>
      <c r="EEF111" s="81"/>
      <c r="EEG111" s="81"/>
      <c r="EEH111" s="81"/>
      <c r="EEI111" s="81"/>
      <c r="EEJ111" s="81"/>
      <c r="EEK111" s="81"/>
      <c r="EEL111" s="81"/>
      <c r="EEM111" s="81"/>
      <c r="EEN111" s="81"/>
      <c r="EEO111" s="81"/>
      <c r="EEP111" s="81"/>
      <c r="EEQ111" s="81"/>
      <c r="EER111" s="81"/>
      <c r="EES111" s="81"/>
      <c r="EET111" s="81"/>
      <c r="EEU111" s="81"/>
      <c r="EEV111" s="81"/>
      <c r="EEW111" s="81"/>
      <c r="EEX111" s="81"/>
      <c r="EEY111" s="81"/>
      <c r="EEZ111" s="81"/>
      <c r="EFA111" s="81"/>
      <c r="EFB111" s="81"/>
      <c r="EFC111" s="81"/>
      <c r="EFD111" s="81"/>
      <c r="EFE111" s="81"/>
      <c r="EFF111" s="81"/>
      <c r="EFG111" s="81"/>
      <c r="EFH111" s="81"/>
      <c r="EFI111" s="81"/>
      <c r="EFJ111" s="81"/>
      <c r="EFK111" s="81"/>
      <c r="EFL111" s="81"/>
      <c r="EFM111" s="81"/>
      <c r="EFN111" s="81"/>
      <c r="EFO111" s="81"/>
      <c r="EFP111" s="81"/>
      <c r="EFQ111" s="81"/>
      <c r="EFR111" s="81"/>
      <c r="EFS111" s="81"/>
      <c r="EFT111" s="81"/>
      <c r="EFU111" s="81"/>
      <c r="EFV111" s="81"/>
      <c r="EFW111" s="81"/>
      <c r="EFX111" s="81"/>
      <c r="EFY111" s="81"/>
      <c r="EFZ111" s="81"/>
      <c r="EGA111" s="81"/>
      <c r="EGB111" s="81"/>
      <c r="EGC111" s="81"/>
      <c r="EGD111" s="81"/>
      <c r="EGE111" s="81"/>
      <c r="EGF111" s="81"/>
      <c r="EGG111" s="81"/>
      <c r="EGH111" s="81"/>
      <c r="EGI111" s="81"/>
      <c r="EGJ111" s="81"/>
      <c r="EGK111" s="81"/>
      <c r="EGL111" s="81"/>
      <c r="EGM111" s="81"/>
      <c r="EGN111" s="81"/>
      <c r="EGO111" s="81"/>
      <c r="EGP111" s="81"/>
      <c r="EGQ111" s="81"/>
      <c r="EGR111" s="81"/>
      <c r="EGS111" s="81"/>
      <c r="EGT111" s="81"/>
      <c r="EGU111" s="81"/>
      <c r="EGV111" s="81"/>
      <c r="EGW111" s="81"/>
      <c r="EGX111" s="81"/>
      <c r="EGY111" s="81"/>
      <c r="EGZ111" s="81"/>
      <c r="EHA111" s="81"/>
      <c r="EHB111" s="81"/>
      <c r="EHC111" s="81"/>
      <c r="EHD111" s="81"/>
      <c r="EHE111" s="81"/>
      <c r="EHF111" s="81"/>
      <c r="EHG111" s="81"/>
      <c r="EHH111" s="81"/>
      <c r="EHI111" s="81"/>
      <c r="EHJ111" s="81"/>
      <c r="EHK111" s="81"/>
      <c r="EHL111" s="81"/>
      <c r="EHM111" s="81"/>
      <c r="EHN111" s="81"/>
      <c r="EHO111" s="81"/>
      <c r="EHP111" s="81"/>
      <c r="EHQ111" s="81"/>
      <c r="EHR111" s="81"/>
      <c r="EHS111" s="81"/>
      <c r="EHT111" s="81"/>
      <c r="EHU111" s="81"/>
      <c r="EHV111" s="81"/>
      <c r="EHW111" s="81"/>
      <c r="EHX111" s="81"/>
      <c r="EHY111" s="81"/>
      <c r="EHZ111" s="81"/>
      <c r="EIA111" s="81"/>
      <c r="EIB111" s="81"/>
      <c r="EIC111" s="81"/>
      <c r="EID111" s="81"/>
      <c r="EIE111" s="81"/>
      <c r="EIF111" s="81"/>
      <c r="EIG111" s="81"/>
      <c r="EIH111" s="81"/>
      <c r="EII111" s="81"/>
      <c r="EIJ111" s="81"/>
      <c r="EIK111" s="81"/>
      <c r="EIL111" s="81"/>
      <c r="EIM111" s="81"/>
      <c r="EIN111" s="81"/>
      <c r="EIO111" s="81"/>
      <c r="EIP111" s="81"/>
      <c r="EIQ111" s="81"/>
      <c r="EIR111" s="81"/>
      <c r="EIS111" s="81"/>
      <c r="EIT111" s="81"/>
      <c r="EIU111" s="81"/>
      <c r="EIV111" s="81"/>
      <c r="EIW111" s="81"/>
      <c r="EIX111" s="81"/>
      <c r="EIY111" s="81"/>
      <c r="EIZ111" s="81"/>
      <c r="EJA111" s="81"/>
      <c r="EJB111" s="81"/>
      <c r="EJC111" s="81"/>
      <c r="EJD111" s="81"/>
      <c r="EJE111" s="81"/>
      <c r="EJF111" s="81"/>
      <c r="EJG111" s="81"/>
      <c r="EJH111" s="81"/>
      <c r="EJI111" s="81"/>
      <c r="EJJ111" s="81"/>
      <c r="EJK111" s="81"/>
      <c r="EJL111" s="81"/>
      <c r="EJM111" s="81"/>
      <c r="EJN111" s="81"/>
      <c r="EJO111" s="81"/>
      <c r="EJP111" s="81"/>
      <c r="EJQ111" s="81"/>
      <c r="EJR111" s="81"/>
      <c r="EJS111" s="81"/>
      <c r="EJT111" s="81"/>
      <c r="EJU111" s="81"/>
      <c r="EJV111" s="81"/>
      <c r="EJW111" s="81"/>
      <c r="EJX111" s="81"/>
      <c r="EJY111" s="81"/>
      <c r="EJZ111" s="81"/>
      <c r="EKA111" s="81"/>
      <c r="EKB111" s="81"/>
      <c r="EKC111" s="81"/>
      <c r="EKD111" s="81"/>
      <c r="EKE111" s="81"/>
      <c r="EKF111" s="81"/>
      <c r="EKG111" s="81"/>
      <c r="EKH111" s="81"/>
      <c r="EKI111" s="81"/>
      <c r="EKJ111" s="81"/>
      <c r="EKK111" s="81"/>
      <c r="EKL111" s="81"/>
      <c r="EKM111" s="81"/>
      <c r="EKN111" s="81"/>
      <c r="EKO111" s="81"/>
      <c r="EKP111" s="81"/>
      <c r="EKQ111" s="81"/>
      <c r="EKR111" s="81"/>
      <c r="EKS111" s="81"/>
      <c r="EKT111" s="81"/>
      <c r="EKU111" s="81"/>
      <c r="EKV111" s="81"/>
      <c r="EKW111" s="81"/>
      <c r="EKX111" s="81"/>
      <c r="EKY111" s="81"/>
      <c r="EKZ111" s="81"/>
      <c r="ELA111" s="81"/>
      <c r="ELB111" s="81"/>
      <c r="ELC111" s="81"/>
      <c r="ELD111" s="81"/>
      <c r="ELE111" s="81"/>
      <c r="ELF111" s="81"/>
      <c r="ELG111" s="81"/>
      <c r="ELH111" s="81"/>
      <c r="ELI111" s="81"/>
      <c r="ELJ111" s="81"/>
      <c r="ELK111" s="81"/>
      <c r="ELL111" s="81"/>
      <c r="ELM111" s="81"/>
      <c r="ELN111" s="81"/>
      <c r="ELO111" s="81"/>
      <c r="ELP111" s="81"/>
      <c r="ELQ111" s="81"/>
      <c r="ELR111" s="81"/>
      <c r="ELS111" s="81"/>
      <c r="ELT111" s="81"/>
      <c r="ELU111" s="81"/>
      <c r="ELV111" s="81"/>
      <c r="ELW111" s="81"/>
      <c r="ELX111" s="81"/>
      <c r="ELY111" s="81"/>
      <c r="ELZ111" s="81"/>
      <c r="EMA111" s="81"/>
      <c r="EMB111" s="81"/>
      <c r="EMC111" s="81"/>
      <c r="EMD111" s="81"/>
      <c r="EME111" s="81"/>
      <c r="EMF111" s="81"/>
      <c r="EMG111" s="81"/>
      <c r="EMH111" s="81"/>
      <c r="EMI111" s="81"/>
      <c r="EMJ111" s="81"/>
      <c r="EMK111" s="81"/>
      <c r="EML111" s="81"/>
      <c r="EMM111" s="81"/>
      <c r="EMN111" s="81"/>
      <c r="EMO111" s="81"/>
      <c r="EMP111" s="81"/>
      <c r="EMQ111" s="81"/>
      <c r="EMR111" s="81"/>
      <c r="EMS111" s="81"/>
      <c r="EMT111" s="81"/>
      <c r="EMU111" s="81"/>
      <c r="EMV111" s="81"/>
      <c r="EMW111" s="81"/>
      <c r="EMX111" s="81"/>
      <c r="EMY111" s="81"/>
      <c r="EMZ111" s="81"/>
      <c r="ENA111" s="81"/>
      <c r="ENB111" s="81"/>
      <c r="ENC111" s="81"/>
      <c r="END111" s="81"/>
      <c r="ENE111" s="81"/>
      <c r="ENF111" s="81"/>
      <c r="ENG111" s="81"/>
      <c r="ENH111" s="81"/>
      <c r="ENI111" s="81"/>
      <c r="ENJ111" s="81"/>
      <c r="ENK111" s="81"/>
      <c r="ENL111" s="81"/>
      <c r="ENM111" s="81"/>
      <c r="ENN111" s="81"/>
      <c r="ENO111" s="81"/>
      <c r="ENP111" s="81"/>
      <c r="ENQ111" s="81"/>
      <c r="ENR111" s="81"/>
      <c r="ENS111" s="81"/>
      <c r="ENT111" s="81"/>
      <c r="ENU111" s="81"/>
      <c r="ENV111" s="81"/>
      <c r="ENW111" s="81"/>
      <c r="ENX111" s="81"/>
      <c r="ENY111" s="81"/>
      <c r="ENZ111" s="81"/>
      <c r="EOA111" s="81"/>
      <c r="EOB111" s="81"/>
      <c r="EOC111" s="81"/>
      <c r="EOD111" s="81"/>
      <c r="EOE111" s="81"/>
      <c r="EOF111" s="81"/>
      <c r="EOG111" s="81"/>
      <c r="EOH111" s="81"/>
      <c r="EOI111" s="81"/>
      <c r="EOJ111" s="81"/>
      <c r="EOK111" s="81"/>
      <c r="EOL111" s="81"/>
      <c r="EOM111" s="81"/>
      <c r="EON111" s="81"/>
      <c r="EOO111" s="81"/>
      <c r="EOP111" s="81"/>
      <c r="EOQ111" s="81"/>
      <c r="EOR111" s="81"/>
      <c r="EOS111" s="81"/>
      <c r="EOT111" s="81"/>
      <c r="EOU111" s="81"/>
      <c r="EOV111" s="81"/>
      <c r="EOW111" s="81"/>
      <c r="EOX111" s="81"/>
      <c r="EOY111" s="81"/>
      <c r="EOZ111" s="81"/>
      <c r="EPA111" s="81"/>
      <c r="EPB111" s="81"/>
      <c r="EPC111" s="81"/>
      <c r="EPD111" s="81"/>
      <c r="EPE111" s="81"/>
      <c r="EPF111" s="81"/>
      <c r="EPG111" s="81"/>
      <c r="EPH111" s="81"/>
      <c r="EPI111" s="81"/>
      <c r="EPJ111" s="81"/>
      <c r="EPK111" s="81"/>
      <c r="EPL111" s="81"/>
      <c r="EPM111" s="81"/>
      <c r="EPN111" s="81"/>
      <c r="EPO111" s="81"/>
      <c r="EPP111" s="81"/>
      <c r="EPQ111" s="81"/>
      <c r="EPR111" s="81"/>
      <c r="EPS111" s="81"/>
      <c r="EPT111" s="81"/>
      <c r="EPU111" s="81"/>
      <c r="EPV111" s="81"/>
      <c r="EPW111" s="81"/>
      <c r="EPX111" s="81"/>
      <c r="EPY111" s="81"/>
      <c r="EPZ111" s="81"/>
      <c r="EQA111" s="81"/>
      <c r="EQB111" s="81"/>
      <c r="EQC111" s="81"/>
      <c r="EQD111" s="81"/>
      <c r="EQE111" s="81"/>
      <c r="EQF111" s="81"/>
      <c r="EQG111" s="81"/>
      <c r="EQH111" s="81"/>
      <c r="EQI111" s="81"/>
      <c r="EQJ111" s="81"/>
      <c r="EQK111" s="81"/>
      <c r="EQL111" s="81"/>
      <c r="EQM111" s="81"/>
      <c r="EQN111" s="81"/>
      <c r="EQO111" s="81"/>
      <c r="EQP111" s="81"/>
      <c r="EQQ111" s="81"/>
      <c r="EQR111" s="81"/>
      <c r="EQS111" s="81"/>
      <c r="EQT111" s="81"/>
      <c r="EQU111" s="81"/>
      <c r="EQV111" s="81"/>
      <c r="EQW111" s="81"/>
      <c r="EQX111" s="81"/>
      <c r="EQY111" s="81"/>
      <c r="EQZ111" s="81"/>
      <c r="ERA111" s="81"/>
      <c r="ERB111" s="81"/>
      <c r="ERC111" s="81"/>
      <c r="ERD111" s="81"/>
      <c r="ERE111" s="81"/>
      <c r="ERF111" s="81"/>
      <c r="ERG111" s="81"/>
      <c r="ERH111" s="81"/>
      <c r="ERI111" s="81"/>
      <c r="ERJ111" s="81"/>
      <c r="ERK111" s="81"/>
      <c r="ERL111" s="81"/>
      <c r="ERM111" s="81"/>
      <c r="ERN111" s="81"/>
      <c r="ERO111" s="81"/>
      <c r="ERP111" s="81"/>
      <c r="ERQ111" s="81"/>
      <c r="ERR111" s="81"/>
      <c r="ERS111" s="81"/>
      <c r="ERT111" s="81"/>
      <c r="ERU111" s="81"/>
      <c r="ERV111" s="81"/>
      <c r="ERW111" s="81"/>
      <c r="ERX111" s="81"/>
      <c r="ERY111" s="81"/>
      <c r="ERZ111" s="81"/>
      <c r="ESA111" s="81"/>
      <c r="ESB111" s="81"/>
      <c r="ESC111" s="81"/>
      <c r="ESD111" s="81"/>
      <c r="ESE111" s="81"/>
      <c r="ESF111" s="81"/>
      <c r="ESG111" s="81"/>
      <c r="ESH111" s="81"/>
      <c r="ESI111" s="81"/>
      <c r="ESJ111" s="81"/>
      <c r="ESK111" s="81"/>
      <c r="ESL111" s="81"/>
      <c r="ESM111" s="81"/>
      <c r="ESN111" s="81"/>
      <c r="ESO111" s="81"/>
      <c r="ESP111" s="81"/>
      <c r="ESQ111" s="81"/>
      <c r="ESR111" s="81"/>
      <c r="ESS111" s="81"/>
      <c r="EST111" s="81"/>
      <c r="ESU111" s="81"/>
      <c r="ESV111" s="81"/>
      <c r="ESW111" s="81"/>
      <c r="ESX111" s="81"/>
      <c r="ESY111" s="81"/>
      <c r="ESZ111" s="81"/>
      <c r="ETA111" s="81"/>
      <c r="ETB111" s="81"/>
      <c r="ETC111" s="81"/>
      <c r="ETD111" s="81"/>
      <c r="ETE111" s="81"/>
      <c r="ETF111" s="81"/>
      <c r="ETG111" s="81"/>
      <c r="ETH111" s="81"/>
      <c r="ETI111" s="81"/>
      <c r="ETJ111" s="81"/>
      <c r="ETK111" s="81"/>
      <c r="ETL111" s="81"/>
      <c r="ETM111" s="81"/>
      <c r="ETN111" s="81"/>
      <c r="ETO111" s="81"/>
      <c r="ETP111" s="81"/>
      <c r="ETQ111" s="81"/>
      <c r="ETR111" s="81"/>
      <c r="ETS111" s="81"/>
      <c r="ETT111" s="81"/>
      <c r="ETU111" s="81"/>
      <c r="ETV111" s="81"/>
      <c r="ETW111" s="81"/>
      <c r="ETX111" s="81"/>
      <c r="ETY111" s="81"/>
      <c r="ETZ111" s="81"/>
      <c r="EUA111" s="81"/>
      <c r="EUB111" s="81"/>
      <c r="EUC111" s="81"/>
      <c r="EUD111" s="81"/>
      <c r="EUE111" s="81"/>
      <c r="EUF111" s="81"/>
      <c r="EUG111" s="81"/>
      <c r="EUH111" s="81"/>
      <c r="EUI111" s="81"/>
      <c r="EUJ111" s="81"/>
      <c r="EUK111" s="81"/>
      <c r="EUL111" s="81"/>
      <c r="EUM111" s="81"/>
      <c r="EUN111" s="81"/>
      <c r="EUO111" s="81"/>
      <c r="EUP111" s="81"/>
      <c r="EUQ111" s="81"/>
      <c r="EUR111" s="81"/>
      <c r="EUS111" s="81"/>
      <c r="EUT111" s="81"/>
      <c r="EUU111" s="81"/>
      <c r="EUV111" s="81"/>
      <c r="EUW111" s="81"/>
      <c r="EUX111" s="81"/>
      <c r="EUY111" s="81"/>
      <c r="EUZ111" s="81"/>
      <c r="EVA111" s="81"/>
      <c r="EVB111" s="81"/>
      <c r="EVC111" s="81"/>
      <c r="EVD111" s="81"/>
      <c r="EVE111" s="81"/>
      <c r="EVF111" s="81"/>
      <c r="EVG111" s="81"/>
      <c r="EVH111" s="81"/>
      <c r="EVI111" s="81"/>
      <c r="EVJ111" s="81"/>
      <c r="EVK111" s="81"/>
      <c r="EVL111" s="81"/>
      <c r="EVM111" s="81"/>
      <c r="EVN111" s="81"/>
      <c r="EVO111" s="81"/>
      <c r="EVP111" s="81"/>
      <c r="EVQ111" s="81"/>
      <c r="EVR111" s="81"/>
      <c r="EVS111" s="81"/>
      <c r="EVT111" s="81"/>
      <c r="EVU111" s="81"/>
      <c r="EVV111" s="81"/>
      <c r="EVW111" s="81"/>
      <c r="EVX111" s="81"/>
      <c r="EVY111" s="81"/>
      <c r="EVZ111" s="81"/>
      <c r="EWA111" s="81"/>
      <c r="EWB111" s="81"/>
      <c r="EWC111" s="81"/>
      <c r="EWD111" s="81"/>
      <c r="EWE111" s="81"/>
      <c r="EWF111" s="81"/>
      <c r="EWG111" s="81"/>
      <c r="EWH111" s="81"/>
      <c r="EWI111" s="81"/>
      <c r="EWJ111" s="81"/>
      <c r="EWK111" s="81"/>
      <c r="EWL111" s="81"/>
      <c r="EWM111" s="81"/>
      <c r="EWN111" s="81"/>
      <c r="EWO111" s="81"/>
      <c r="EWP111" s="81"/>
      <c r="EWQ111" s="81"/>
      <c r="EWR111" s="81"/>
      <c r="EWS111" s="81"/>
      <c r="EWT111" s="81"/>
      <c r="EWU111" s="81"/>
      <c r="EWV111" s="81"/>
      <c r="EWW111" s="81"/>
      <c r="EWX111" s="81"/>
      <c r="EWY111" s="81"/>
      <c r="EWZ111" s="81"/>
      <c r="EXA111" s="81"/>
      <c r="EXB111" s="81"/>
      <c r="EXC111" s="81"/>
      <c r="EXD111" s="81"/>
      <c r="EXE111" s="81"/>
      <c r="EXF111" s="81"/>
      <c r="EXG111" s="81"/>
      <c r="EXH111" s="81"/>
      <c r="EXI111" s="81"/>
      <c r="EXJ111" s="81"/>
      <c r="EXK111" s="81"/>
      <c r="EXL111" s="81"/>
      <c r="EXM111" s="81"/>
      <c r="EXN111" s="81"/>
      <c r="EXO111" s="81"/>
      <c r="EXP111" s="81"/>
      <c r="EXQ111" s="81"/>
      <c r="EXR111" s="81"/>
      <c r="EXS111" s="81"/>
      <c r="EXT111" s="81"/>
      <c r="EXU111" s="81"/>
      <c r="EXV111" s="81"/>
      <c r="EXW111" s="81"/>
      <c r="EXX111" s="81"/>
      <c r="EXY111" s="81"/>
      <c r="EXZ111" s="81"/>
      <c r="EYA111" s="81"/>
      <c r="EYB111" s="81"/>
      <c r="EYC111" s="81"/>
      <c r="EYD111" s="81"/>
      <c r="EYE111" s="81"/>
      <c r="EYF111" s="81"/>
      <c r="EYG111" s="81"/>
      <c r="EYH111" s="81"/>
      <c r="EYI111" s="81"/>
      <c r="EYJ111" s="81"/>
      <c r="EYK111" s="81"/>
      <c r="EYL111" s="81"/>
      <c r="EYM111" s="81"/>
      <c r="EYN111" s="81"/>
      <c r="EYO111" s="81"/>
      <c r="EYP111" s="81"/>
      <c r="EYQ111" s="81"/>
      <c r="EYR111" s="81"/>
      <c r="EYS111" s="81"/>
      <c r="EYT111" s="81"/>
      <c r="EYU111" s="81"/>
      <c r="EYV111" s="81"/>
      <c r="EYW111" s="81"/>
      <c r="EYX111" s="81"/>
      <c r="EYY111" s="81"/>
      <c r="EYZ111" s="81"/>
      <c r="EZA111" s="81"/>
      <c r="EZB111" s="81"/>
      <c r="EZC111" s="81"/>
      <c r="EZD111" s="81"/>
      <c r="EZE111" s="81"/>
      <c r="EZF111" s="81"/>
      <c r="EZG111" s="81"/>
      <c r="EZH111" s="81"/>
      <c r="EZI111" s="81"/>
      <c r="EZJ111" s="81"/>
      <c r="EZK111" s="81"/>
      <c r="EZL111" s="81"/>
      <c r="EZM111" s="81"/>
      <c r="EZN111" s="81"/>
      <c r="EZO111" s="81"/>
      <c r="EZP111" s="81"/>
      <c r="EZQ111" s="81"/>
      <c r="EZR111" s="81"/>
      <c r="EZS111" s="81"/>
      <c r="EZT111" s="81"/>
      <c r="EZU111" s="81"/>
      <c r="EZV111" s="81"/>
      <c r="EZW111" s="81"/>
      <c r="EZX111" s="81"/>
      <c r="EZY111" s="81"/>
      <c r="EZZ111" s="81"/>
      <c r="FAA111" s="81"/>
      <c r="FAB111" s="81"/>
      <c r="FAC111" s="81"/>
      <c r="FAD111" s="81"/>
      <c r="FAE111" s="81"/>
      <c r="FAF111" s="81"/>
      <c r="FAG111" s="81"/>
      <c r="FAH111" s="81"/>
      <c r="FAI111" s="81"/>
      <c r="FAJ111" s="81"/>
      <c r="FAK111" s="81"/>
      <c r="FAL111" s="81"/>
      <c r="FAM111" s="81"/>
      <c r="FAN111" s="81"/>
      <c r="FAO111" s="81"/>
      <c r="FAP111" s="81"/>
      <c r="FAQ111" s="81"/>
      <c r="FAR111" s="81"/>
      <c r="FAS111" s="81"/>
      <c r="FAT111" s="81"/>
      <c r="FAU111" s="81"/>
      <c r="FAV111" s="81"/>
      <c r="FAW111" s="81"/>
      <c r="FAX111" s="81"/>
      <c r="FAY111" s="81"/>
      <c r="FAZ111" s="81"/>
      <c r="FBA111" s="81"/>
      <c r="FBB111" s="81"/>
      <c r="FBC111" s="81"/>
      <c r="FBD111" s="81"/>
      <c r="FBE111" s="81"/>
      <c r="FBF111" s="81"/>
      <c r="FBG111" s="81"/>
      <c r="FBH111" s="81"/>
      <c r="FBI111" s="81"/>
      <c r="FBJ111" s="81"/>
      <c r="FBK111" s="81"/>
      <c r="FBL111" s="81"/>
      <c r="FBM111" s="81"/>
      <c r="FBN111" s="81"/>
      <c r="FBO111" s="81"/>
      <c r="FBP111" s="81"/>
      <c r="FBQ111" s="81"/>
      <c r="FBR111" s="81"/>
      <c r="FBS111" s="81"/>
      <c r="FBT111" s="81"/>
      <c r="FBU111" s="81"/>
      <c r="FBV111" s="81"/>
      <c r="FBW111" s="81"/>
      <c r="FBX111" s="81"/>
      <c r="FBY111" s="81"/>
      <c r="FBZ111" s="81"/>
      <c r="FCA111" s="81"/>
      <c r="FCB111" s="81"/>
      <c r="FCC111" s="81"/>
      <c r="FCD111" s="81"/>
      <c r="FCE111" s="81"/>
      <c r="FCF111" s="81"/>
      <c r="FCG111" s="81"/>
      <c r="FCH111" s="81"/>
      <c r="FCI111" s="81"/>
      <c r="FCJ111" s="81"/>
      <c r="FCK111" s="81"/>
      <c r="FCL111" s="81"/>
      <c r="FCM111" s="81"/>
      <c r="FCN111" s="81"/>
      <c r="FCO111" s="81"/>
      <c r="FCP111" s="81"/>
      <c r="FCQ111" s="81"/>
      <c r="FCR111" s="81"/>
      <c r="FCS111" s="81"/>
      <c r="FCT111" s="81"/>
      <c r="FCU111" s="81"/>
      <c r="FCV111" s="81"/>
      <c r="FCW111" s="81"/>
      <c r="FCX111" s="81"/>
      <c r="FCY111" s="81"/>
      <c r="FCZ111" s="81"/>
      <c r="FDA111" s="81"/>
      <c r="FDB111" s="81"/>
      <c r="FDC111" s="81"/>
      <c r="FDD111" s="81"/>
      <c r="FDE111" s="81"/>
      <c r="FDF111" s="81"/>
      <c r="FDG111" s="81"/>
      <c r="FDH111" s="81"/>
      <c r="FDI111" s="81"/>
      <c r="FDJ111" s="81"/>
      <c r="FDK111" s="81"/>
      <c r="FDL111" s="81"/>
      <c r="FDM111" s="81"/>
      <c r="FDN111" s="81"/>
      <c r="FDO111" s="81"/>
      <c r="FDP111" s="81"/>
      <c r="FDQ111" s="81"/>
      <c r="FDR111" s="81"/>
      <c r="FDS111" s="81"/>
      <c r="FDT111" s="81"/>
      <c r="FDU111" s="81"/>
      <c r="FDV111" s="81"/>
      <c r="FDW111" s="81"/>
      <c r="FDX111" s="81"/>
      <c r="FDY111" s="81"/>
      <c r="FDZ111" s="81"/>
      <c r="FEA111" s="81"/>
      <c r="FEB111" s="81"/>
      <c r="FEC111" s="81"/>
      <c r="FED111" s="81"/>
      <c r="FEE111" s="81"/>
      <c r="FEF111" s="81"/>
      <c r="FEG111" s="81"/>
      <c r="FEH111" s="81"/>
      <c r="FEI111" s="81"/>
      <c r="FEJ111" s="81"/>
      <c r="FEK111" s="81"/>
      <c r="FEL111" s="81"/>
      <c r="FEM111" s="81"/>
      <c r="FEN111" s="81"/>
      <c r="FEO111" s="81"/>
      <c r="FEP111" s="81"/>
      <c r="FEQ111" s="81"/>
      <c r="FER111" s="81"/>
      <c r="FES111" s="81"/>
      <c r="FET111" s="81"/>
      <c r="FEU111" s="81"/>
      <c r="FEV111" s="81"/>
      <c r="FEW111" s="81"/>
      <c r="FEX111" s="81"/>
      <c r="FEY111" s="81"/>
      <c r="FEZ111" s="81"/>
      <c r="FFA111" s="81"/>
      <c r="FFB111" s="81"/>
      <c r="FFC111" s="81"/>
      <c r="FFD111" s="81"/>
      <c r="FFE111" s="81"/>
      <c r="FFF111" s="81"/>
      <c r="FFG111" s="81"/>
      <c r="FFH111" s="81"/>
      <c r="FFI111" s="81"/>
      <c r="FFJ111" s="81"/>
      <c r="FFK111" s="81"/>
      <c r="FFL111" s="81"/>
      <c r="FFM111" s="81"/>
      <c r="FFN111" s="81"/>
      <c r="FFO111" s="81"/>
      <c r="FFP111" s="81"/>
      <c r="FFQ111" s="81"/>
      <c r="FFR111" s="81"/>
      <c r="FFS111" s="81"/>
      <c r="FFT111" s="81"/>
      <c r="FFU111" s="81"/>
      <c r="FFV111" s="81"/>
      <c r="FFW111" s="81"/>
      <c r="FFX111" s="81"/>
      <c r="FFY111" s="81"/>
      <c r="FFZ111" s="81"/>
      <c r="FGA111" s="81"/>
      <c r="FGB111" s="81"/>
      <c r="FGC111" s="81"/>
      <c r="FGD111" s="81"/>
      <c r="FGE111" s="81"/>
      <c r="FGF111" s="81"/>
      <c r="FGG111" s="81"/>
      <c r="FGH111" s="81"/>
      <c r="FGI111" s="81"/>
      <c r="FGJ111" s="81"/>
      <c r="FGK111" s="81"/>
      <c r="FGL111" s="81"/>
      <c r="FGM111" s="81"/>
      <c r="FGN111" s="81"/>
      <c r="FGO111" s="81"/>
      <c r="FGP111" s="81"/>
      <c r="FGQ111" s="81"/>
      <c r="FGR111" s="81"/>
      <c r="FGS111" s="81"/>
      <c r="FGT111" s="81"/>
      <c r="FGU111" s="81"/>
      <c r="FGV111" s="81"/>
      <c r="FGW111" s="81"/>
      <c r="FGX111" s="81"/>
      <c r="FGY111" s="81"/>
      <c r="FGZ111" s="81"/>
      <c r="FHA111" s="81"/>
      <c r="FHB111" s="81"/>
      <c r="FHC111" s="81"/>
      <c r="FHD111" s="81"/>
      <c r="FHE111" s="81"/>
      <c r="FHF111" s="81"/>
      <c r="FHG111" s="81"/>
      <c r="FHH111" s="81"/>
      <c r="FHI111" s="81"/>
      <c r="FHJ111" s="81"/>
      <c r="FHK111" s="81"/>
      <c r="FHL111" s="81"/>
      <c r="FHM111" s="81"/>
      <c r="FHN111" s="81"/>
      <c r="FHO111" s="81"/>
      <c r="FHP111" s="81"/>
      <c r="FHQ111" s="81"/>
      <c r="FHR111" s="81"/>
      <c r="FHS111" s="81"/>
      <c r="FHT111" s="81"/>
      <c r="FHU111" s="81"/>
      <c r="FHV111" s="81"/>
      <c r="FHW111" s="81"/>
      <c r="FHX111" s="81"/>
      <c r="FHY111" s="81"/>
      <c r="FHZ111" s="81"/>
      <c r="FIA111" s="81"/>
      <c r="FIB111" s="81"/>
      <c r="FIC111" s="81"/>
      <c r="FID111" s="81"/>
      <c r="FIE111" s="81"/>
      <c r="FIF111" s="81"/>
      <c r="FIG111" s="81"/>
      <c r="FIH111" s="81"/>
      <c r="FII111" s="81"/>
      <c r="FIJ111" s="81"/>
      <c r="FIK111" s="81"/>
      <c r="FIL111" s="81"/>
      <c r="FIM111" s="81"/>
      <c r="FIN111" s="81"/>
      <c r="FIO111" s="81"/>
      <c r="FIP111" s="81"/>
      <c r="FIQ111" s="81"/>
      <c r="FIR111" s="81"/>
      <c r="FIS111" s="81"/>
      <c r="FIT111" s="81"/>
      <c r="FIU111" s="81"/>
      <c r="FIV111" s="81"/>
      <c r="FIW111" s="81"/>
      <c r="FIX111" s="81"/>
      <c r="FIY111" s="81"/>
      <c r="FIZ111" s="81"/>
      <c r="FJA111" s="81"/>
      <c r="FJB111" s="81"/>
      <c r="FJC111" s="81"/>
      <c r="FJD111" s="81"/>
      <c r="FJE111" s="81"/>
      <c r="FJF111" s="81"/>
      <c r="FJG111" s="81"/>
      <c r="FJH111" s="81"/>
      <c r="FJI111" s="81"/>
      <c r="FJJ111" s="81"/>
      <c r="FJK111" s="81"/>
      <c r="FJL111" s="81"/>
      <c r="FJM111" s="81"/>
      <c r="FJN111" s="81"/>
      <c r="FJO111" s="81"/>
      <c r="FJP111" s="81"/>
      <c r="FJQ111" s="81"/>
      <c r="FJR111" s="81"/>
      <c r="FJS111" s="81"/>
      <c r="FJT111" s="81"/>
      <c r="FJU111" s="81"/>
      <c r="FJV111" s="81"/>
      <c r="FJW111" s="81"/>
      <c r="FJX111" s="81"/>
      <c r="FJY111" s="81"/>
      <c r="FJZ111" s="81"/>
      <c r="FKA111" s="81"/>
      <c r="FKB111" s="81"/>
      <c r="FKC111" s="81"/>
      <c r="FKD111" s="81"/>
      <c r="FKE111" s="81"/>
      <c r="FKF111" s="81"/>
      <c r="FKG111" s="81"/>
      <c r="FKH111" s="81"/>
      <c r="FKI111" s="81"/>
      <c r="FKJ111" s="81"/>
      <c r="FKK111" s="81"/>
      <c r="FKL111" s="81"/>
      <c r="FKM111" s="81"/>
      <c r="FKN111" s="81"/>
      <c r="FKO111" s="81"/>
      <c r="FKP111" s="81"/>
      <c r="FKQ111" s="81"/>
      <c r="FKR111" s="81"/>
      <c r="FKS111" s="81"/>
      <c r="FKT111" s="81"/>
      <c r="FKU111" s="81"/>
      <c r="FKV111" s="81"/>
      <c r="FKW111" s="81"/>
      <c r="FKX111" s="81"/>
      <c r="FKY111" s="81"/>
      <c r="FKZ111" s="81"/>
      <c r="FLA111" s="81"/>
      <c r="FLB111" s="81"/>
      <c r="FLC111" s="81"/>
      <c r="FLD111" s="81"/>
      <c r="FLE111" s="81"/>
      <c r="FLF111" s="81"/>
      <c r="FLG111" s="81"/>
      <c r="FLH111" s="81"/>
      <c r="FLI111" s="81"/>
      <c r="FLJ111" s="81"/>
      <c r="FLK111" s="81"/>
      <c r="FLL111" s="81"/>
      <c r="FLM111" s="81"/>
      <c r="FLN111" s="81"/>
      <c r="FLO111" s="81"/>
      <c r="FLP111" s="81"/>
      <c r="FLQ111" s="81"/>
      <c r="FLR111" s="81"/>
      <c r="FLS111" s="81"/>
      <c r="FLT111" s="81"/>
      <c r="FLU111" s="81"/>
      <c r="FLV111" s="81"/>
      <c r="FLW111" s="81"/>
      <c r="FLX111" s="81"/>
      <c r="FLY111" s="81"/>
      <c r="FLZ111" s="81"/>
      <c r="FMA111" s="81"/>
      <c r="FMB111" s="81"/>
      <c r="FMC111" s="81"/>
      <c r="FMD111" s="81"/>
      <c r="FME111" s="81"/>
      <c r="FMF111" s="81"/>
      <c r="FMG111" s="81"/>
      <c r="FMH111" s="81"/>
      <c r="FMI111" s="81"/>
      <c r="FMJ111" s="81"/>
      <c r="FMK111" s="81"/>
      <c r="FML111" s="81"/>
      <c r="FMM111" s="81"/>
      <c r="FMN111" s="81"/>
      <c r="FMO111" s="81"/>
      <c r="FMP111" s="81"/>
      <c r="FMQ111" s="81"/>
      <c r="FMR111" s="81"/>
      <c r="FMS111" s="81"/>
      <c r="FMT111" s="81"/>
      <c r="FMU111" s="81"/>
      <c r="FMV111" s="81"/>
      <c r="FMW111" s="81"/>
      <c r="FMX111" s="81"/>
      <c r="FMY111" s="81"/>
      <c r="FMZ111" s="81"/>
      <c r="FNA111" s="81"/>
      <c r="FNB111" s="81"/>
      <c r="FNC111" s="81"/>
      <c r="FND111" s="81"/>
      <c r="FNE111" s="81"/>
      <c r="FNF111" s="81"/>
      <c r="FNG111" s="81"/>
      <c r="FNH111" s="81"/>
      <c r="FNI111" s="81"/>
      <c r="FNJ111" s="81"/>
      <c r="FNK111" s="81"/>
      <c r="FNL111" s="81"/>
      <c r="FNM111" s="81"/>
      <c r="FNN111" s="81"/>
      <c r="FNO111" s="81"/>
      <c r="FNP111" s="81"/>
      <c r="FNQ111" s="81"/>
      <c r="FNR111" s="81"/>
      <c r="FNS111" s="81"/>
      <c r="FNT111" s="81"/>
      <c r="FNU111" s="81"/>
      <c r="FNV111" s="81"/>
      <c r="FNW111" s="81"/>
      <c r="FNX111" s="81"/>
      <c r="FNY111" s="81"/>
      <c r="FNZ111" s="81"/>
      <c r="FOA111" s="81"/>
      <c r="FOB111" s="81"/>
      <c r="FOC111" s="81"/>
      <c r="FOD111" s="81"/>
      <c r="FOE111" s="81"/>
      <c r="FOF111" s="81"/>
      <c r="FOG111" s="81"/>
      <c r="FOH111" s="81"/>
      <c r="FOI111" s="81"/>
      <c r="FOJ111" s="81"/>
      <c r="FOK111" s="81"/>
      <c r="FOL111" s="81"/>
      <c r="FOM111" s="81"/>
      <c r="FON111" s="81"/>
      <c r="FOO111" s="81"/>
      <c r="FOP111" s="81"/>
      <c r="FOQ111" s="81"/>
      <c r="FOR111" s="81"/>
      <c r="FOS111" s="81"/>
      <c r="FOT111" s="81"/>
      <c r="FOU111" s="81"/>
      <c r="FOV111" s="81"/>
      <c r="FOW111" s="81"/>
      <c r="FOX111" s="81"/>
      <c r="FOY111" s="81"/>
      <c r="FOZ111" s="81"/>
      <c r="FPA111" s="81"/>
      <c r="FPB111" s="81"/>
      <c r="FPC111" s="81"/>
      <c r="FPD111" s="81"/>
      <c r="FPE111" s="81"/>
      <c r="FPF111" s="81"/>
      <c r="FPG111" s="81"/>
      <c r="FPH111" s="81"/>
      <c r="FPI111" s="81"/>
      <c r="FPJ111" s="81"/>
      <c r="FPK111" s="81"/>
      <c r="FPL111" s="81"/>
      <c r="FPM111" s="81"/>
      <c r="FPN111" s="81"/>
      <c r="FPO111" s="81"/>
      <c r="FPP111" s="81"/>
      <c r="FPQ111" s="81"/>
      <c r="FPR111" s="81"/>
      <c r="FPS111" s="81"/>
      <c r="FPT111" s="81"/>
      <c r="FPU111" s="81"/>
      <c r="FPV111" s="81"/>
      <c r="FPW111" s="81"/>
      <c r="FPX111" s="81"/>
      <c r="FPY111" s="81"/>
      <c r="FPZ111" s="81"/>
      <c r="FQA111" s="81"/>
      <c r="FQB111" s="81"/>
      <c r="FQC111" s="81"/>
      <c r="FQD111" s="81"/>
      <c r="FQE111" s="81"/>
      <c r="FQF111" s="81"/>
      <c r="FQG111" s="81"/>
      <c r="FQH111" s="81"/>
      <c r="FQI111" s="81"/>
      <c r="FQJ111" s="81"/>
      <c r="FQK111" s="81"/>
      <c r="FQL111" s="81"/>
      <c r="FQM111" s="81"/>
      <c r="FQN111" s="81"/>
      <c r="FQO111" s="81"/>
      <c r="FQP111" s="81"/>
      <c r="FQQ111" s="81"/>
      <c r="FQR111" s="81"/>
      <c r="FQS111" s="81"/>
      <c r="FQT111" s="81"/>
      <c r="FQU111" s="81"/>
      <c r="FQV111" s="81"/>
      <c r="FQW111" s="81"/>
      <c r="FQX111" s="81"/>
      <c r="FQY111" s="81"/>
      <c r="FQZ111" s="81"/>
      <c r="FRA111" s="81"/>
      <c r="FRB111" s="81"/>
      <c r="FRC111" s="81"/>
      <c r="FRD111" s="81"/>
      <c r="FRE111" s="81"/>
      <c r="FRF111" s="81"/>
      <c r="FRG111" s="81"/>
      <c r="FRH111" s="81"/>
      <c r="FRI111" s="81"/>
      <c r="FRJ111" s="81"/>
      <c r="FRK111" s="81"/>
      <c r="FRL111" s="81"/>
      <c r="FRM111" s="81"/>
      <c r="FRN111" s="81"/>
      <c r="FRO111" s="81"/>
      <c r="FRP111" s="81"/>
      <c r="FRQ111" s="81"/>
      <c r="FRR111" s="81"/>
      <c r="FRS111" s="81"/>
      <c r="FRT111" s="81"/>
      <c r="FRU111" s="81"/>
      <c r="FRV111" s="81"/>
      <c r="FRW111" s="81"/>
      <c r="FRX111" s="81"/>
      <c r="FRY111" s="81"/>
      <c r="FRZ111" s="81"/>
      <c r="FSA111" s="81"/>
      <c r="FSB111" s="81"/>
      <c r="FSC111" s="81"/>
      <c r="FSD111" s="81"/>
      <c r="FSE111" s="81"/>
      <c r="FSF111" s="81"/>
      <c r="FSG111" s="81"/>
      <c r="FSH111" s="81"/>
      <c r="FSI111" s="81"/>
      <c r="FSJ111" s="81"/>
      <c r="FSK111" s="81"/>
      <c r="FSL111" s="81"/>
      <c r="FSM111" s="81"/>
      <c r="FSN111" s="81"/>
      <c r="FSO111" s="81"/>
      <c r="FSP111" s="81"/>
      <c r="FSQ111" s="81"/>
      <c r="FSR111" s="81"/>
      <c r="FSS111" s="81"/>
      <c r="FST111" s="81"/>
      <c r="FSU111" s="81"/>
      <c r="FSV111" s="81"/>
      <c r="FSW111" s="81"/>
      <c r="FSX111" s="81"/>
      <c r="FSY111" s="81"/>
      <c r="FSZ111" s="81"/>
      <c r="FTA111" s="81"/>
      <c r="FTB111" s="81"/>
      <c r="FTC111" s="81"/>
      <c r="FTD111" s="81"/>
      <c r="FTE111" s="81"/>
      <c r="FTF111" s="81"/>
      <c r="FTG111" s="81"/>
      <c r="FTH111" s="81"/>
      <c r="FTI111" s="81"/>
      <c r="FTJ111" s="81"/>
      <c r="FTK111" s="81"/>
      <c r="FTL111" s="81"/>
      <c r="FTM111" s="81"/>
      <c r="FTN111" s="81"/>
      <c r="FTO111" s="81"/>
      <c r="FTP111" s="81"/>
      <c r="FTQ111" s="81"/>
      <c r="FTR111" s="81"/>
      <c r="FTS111" s="81"/>
      <c r="FTT111" s="81"/>
      <c r="FTU111" s="81"/>
      <c r="FTV111" s="81"/>
      <c r="FTW111" s="81"/>
      <c r="FTX111" s="81"/>
      <c r="FTY111" s="81"/>
      <c r="FTZ111" s="81"/>
      <c r="FUA111" s="81"/>
      <c r="FUB111" s="81"/>
      <c r="FUC111" s="81"/>
      <c r="FUD111" s="81"/>
      <c r="FUE111" s="81"/>
      <c r="FUF111" s="81"/>
      <c r="FUG111" s="81"/>
      <c r="FUH111" s="81"/>
      <c r="FUI111" s="81"/>
      <c r="FUJ111" s="81"/>
      <c r="FUK111" s="81"/>
      <c r="FUL111" s="81"/>
      <c r="FUM111" s="81"/>
      <c r="FUN111" s="81"/>
      <c r="FUO111" s="81"/>
      <c r="FUP111" s="81"/>
      <c r="FUQ111" s="81"/>
      <c r="FUR111" s="81"/>
      <c r="FUS111" s="81"/>
      <c r="FUT111" s="81"/>
      <c r="FUU111" s="81"/>
      <c r="FUV111" s="81"/>
      <c r="FUW111" s="81"/>
      <c r="FUX111" s="81"/>
      <c r="FUY111" s="81"/>
      <c r="FUZ111" s="81"/>
      <c r="FVA111" s="81"/>
      <c r="FVB111" s="81"/>
      <c r="FVC111" s="81"/>
      <c r="FVD111" s="81"/>
      <c r="FVE111" s="81"/>
      <c r="FVF111" s="81"/>
      <c r="FVG111" s="81"/>
      <c r="FVH111" s="81"/>
      <c r="FVI111" s="81"/>
      <c r="FVJ111" s="81"/>
      <c r="FVK111" s="81"/>
      <c r="FVL111" s="81"/>
      <c r="FVM111" s="81"/>
      <c r="FVN111" s="81"/>
      <c r="FVO111" s="81"/>
      <c r="FVP111" s="81"/>
      <c r="FVQ111" s="81"/>
      <c r="FVR111" s="81"/>
      <c r="FVS111" s="81"/>
      <c r="FVT111" s="81"/>
      <c r="FVU111" s="81"/>
      <c r="FVV111" s="81"/>
      <c r="FVW111" s="81"/>
      <c r="FVX111" s="81"/>
      <c r="FVY111" s="81"/>
      <c r="FVZ111" s="81"/>
      <c r="FWA111" s="81"/>
      <c r="FWB111" s="81"/>
      <c r="FWC111" s="81"/>
      <c r="FWD111" s="81"/>
      <c r="FWE111" s="81"/>
      <c r="FWF111" s="81"/>
      <c r="FWG111" s="81"/>
      <c r="FWH111" s="81"/>
      <c r="FWI111" s="81"/>
      <c r="FWJ111" s="81"/>
      <c r="FWK111" s="81"/>
      <c r="FWL111" s="81"/>
      <c r="FWM111" s="81"/>
      <c r="FWN111" s="81"/>
      <c r="FWO111" s="81"/>
      <c r="FWP111" s="81"/>
      <c r="FWQ111" s="81"/>
      <c r="FWR111" s="81"/>
      <c r="FWS111" s="81"/>
      <c r="FWT111" s="81"/>
      <c r="FWU111" s="81"/>
      <c r="FWV111" s="81"/>
      <c r="FWW111" s="81"/>
      <c r="FWX111" s="81"/>
      <c r="FWY111" s="81"/>
      <c r="FWZ111" s="81"/>
      <c r="FXA111" s="81"/>
      <c r="FXB111" s="81"/>
      <c r="FXC111" s="81"/>
      <c r="FXD111" s="81"/>
      <c r="FXE111" s="81"/>
      <c r="FXF111" s="81"/>
      <c r="FXG111" s="81"/>
      <c r="FXH111" s="81"/>
      <c r="FXI111" s="81"/>
      <c r="FXJ111" s="81"/>
      <c r="FXK111" s="81"/>
      <c r="FXL111" s="81"/>
      <c r="FXM111" s="81"/>
      <c r="FXN111" s="81"/>
      <c r="FXO111" s="81"/>
      <c r="FXP111" s="81"/>
      <c r="FXQ111" s="81"/>
      <c r="FXR111" s="81"/>
      <c r="FXS111" s="81"/>
      <c r="FXT111" s="81"/>
      <c r="FXU111" s="81"/>
      <c r="FXV111" s="81"/>
      <c r="FXW111" s="81"/>
      <c r="FXX111" s="81"/>
      <c r="FXY111" s="81"/>
      <c r="FXZ111" s="81"/>
      <c r="FYA111" s="81"/>
      <c r="FYB111" s="81"/>
      <c r="FYC111" s="81"/>
      <c r="FYD111" s="81"/>
      <c r="FYE111" s="81"/>
      <c r="FYF111" s="81"/>
      <c r="FYG111" s="81"/>
      <c r="FYH111" s="81"/>
      <c r="FYI111" s="81"/>
      <c r="FYJ111" s="81"/>
      <c r="FYK111" s="81"/>
      <c r="FYL111" s="81"/>
      <c r="FYM111" s="81"/>
      <c r="FYN111" s="81"/>
      <c r="FYO111" s="81"/>
      <c r="FYP111" s="81"/>
      <c r="FYQ111" s="81"/>
      <c r="FYR111" s="81"/>
      <c r="FYS111" s="81"/>
      <c r="FYT111" s="81"/>
      <c r="FYU111" s="81"/>
      <c r="FYV111" s="81"/>
      <c r="FYW111" s="81"/>
      <c r="FYX111" s="81"/>
      <c r="FYY111" s="81"/>
      <c r="FYZ111" s="81"/>
      <c r="FZA111" s="81"/>
      <c r="FZB111" s="81"/>
      <c r="FZC111" s="81"/>
      <c r="FZD111" s="81"/>
      <c r="FZE111" s="81"/>
      <c r="FZF111" s="81"/>
      <c r="FZG111" s="81"/>
      <c r="FZH111" s="81"/>
      <c r="FZI111" s="81"/>
      <c r="FZJ111" s="81"/>
      <c r="FZK111" s="81"/>
      <c r="FZL111" s="81"/>
      <c r="FZM111" s="81"/>
      <c r="FZN111" s="81"/>
      <c r="FZO111" s="81"/>
      <c r="FZP111" s="81"/>
      <c r="FZQ111" s="81"/>
      <c r="FZR111" s="81"/>
      <c r="FZS111" s="81"/>
      <c r="FZT111" s="81"/>
      <c r="FZU111" s="81"/>
      <c r="FZV111" s="81"/>
      <c r="FZW111" s="81"/>
      <c r="FZX111" s="81"/>
      <c r="FZY111" s="81"/>
      <c r="FZZ111" s="81"/>
      <c r="GAA111" s="81"/>
      <c r="GAB111" s="81"/>
      <c r="GAC111" s="81"/>
      <c r="GAD111" s="81"/>
      <c r="GAE111" s="81"/>
      <c r="GAF111" s="81"/>
      <c r="GAG111" s="81"/>
      <c r="GAH111" s="81"/>
      <c r="GAI111" s="81"/>
      <c r="GAJ111" s="81"/>
      <c r="GAK111" s="81"/>
      <c r="GAL111" s="81"/>
      <c r="GAM111" s="81"/>
      <c r="GAN111" s="81"/>
      <c r="GAO111" s="81"/>
      <c r="GAP111" s="81"/>
      <c r="GAQ111" s="81"/>
      <c r="GAR111" s="81"/>
      <c r="GAS111" s="81"/>
      <c r="GAT111" s="81"/>
      <c r="GAU111" s="81"/>
      <c r="GAV111" s="81"/>
      <c r="GAW111" s="81"/>
      <c r="GAX111" s="81"/>
      <c r="GAY111" s="81"/>
      <c r="GAZ111" s="81"/>
      <c r="GBA111" s="81"/>
      <c r="GBB111" s="81"/>
      <c r="GBC111" s="81"/>
      <c r="GBD111" s="81"/>
      <c r="GBE111" s="81"/>
      <c r="GBF111" s="81"/>
      <c r="GBG111" s="81"/>
      <c r="GBH111" s="81"/>
      <c r="GBI111" s="81"/>
      <c r="GBJ111" s="81"/>
      <c r="GBK111" s="81"/>
      <c r="GBL111" s="81"/>
      <c r="GBM111" s="81"/>
      <c r="GBN111" s="81"/>
      <c r="GBO111" s="81"/>
      <c r="GBP111" s="81"/>
      <c r="GBQ111" s="81"/>
      <c r="GBR111" s="81"/>
      <c r="GBS111" s="81"/>
      <c r="GBT111" s="81"/>
      <c r="GBU111" s="81"/>
      <c r="GBV111" s="81"/>
      <c r="GBW111" s="81"/>
      <c r="GBX111" s="81"/>
      <c r="GBY111" s="81"/>
      <c r="GBZ111" s="81"/>
      <c r="GCA111" s="81"/>
      <c r="GCB111" s="81"/>
      <c r="GCC111" s="81"/>
      <c r="GCD111" s="81"/>
      <c r="GCE111" s="81"/>
      <c r="GCF111" s="81"/>
      <c r="GCG111" s="81"/>
      <c r="GCH111" s="81"/>
      <c r="GCI111" s="81"/>
      <c r="GCJ111" s="81"/>
      <c r="GCK111" s="81"/>
      <c r="GCL111" s="81"/>
      <c r="GCM111" s="81"/>
      <c r="GCN111" s="81"/>
      <c r="GCO111" s="81"/>
      <c r="GCP111" s="81"/>
      <c r="GCQ111" s="81"/>
      <c r="GCR111" s="81"/>
      <c r="GCS111" s="81"/>
      <c r="GCT111" s="81"/>
      <c r="GCU111" s="81"/>
      <c r="GCV111" s="81"/>
      <c r="GCW111" s="81"/>
      <c r="GCX111" s="81"/>
      <c r="GCY111" s="81"/>
      <c r="GCZ111" s="81"/>
      <c r="GDA111" s="81"/>
      <c r="GDB111" s="81"/>
      <c r="GDC111" s="81"/>
      <c r="GDD111" s="81"/>
      <c r="GDE111" s="81"/>
      <c r="GDF111" s="81"/>
      <c r="GDG111" s="81"/>
      <c r="GDH111" s="81"/>
      <c r="GDI111" s="81"/>
      <c r="GDJ111" s="81"/>
      <c r="GDK111" s="81"/>
      <c r="GDL111" s="81"/>
      <c r="GDM111" s="81"/>
      <c r="GDN111" s="81"/>
      <c r="GDO111" s="81"/>
      <c r="GDP111" s="81"/>
      <c r="GDQ111" s="81"/>
      <c r="GDR111" s="81"/>
      <c r="GDS111" s="81"/>
      <c r="GDT111" s="81"/>
      <c r="GDU111" s="81"/>
      <c r="GDV111" s="81"/>
      <c r="GDW111" s="81"/>
      <c r="GDX111" s="81"/>
      <c r="GDY111" s="81"/>
      <c r="GDZ111" s="81"/>
      <c r="GEA111" s="81"/>
      <c r="GEB111" s="81"/>
      <c r="GEC111" s="81"/>
      <c r="GED111" s="81"/>
      <c r="GEE111" s="81"/>
      <c r="GEF111" s="81"/>
      <c r="GEG111" s="81"/>
      <c r="GEH111" s="81"/>
      <c r="GEI111" s="81"/>
      <c r="GEJ111" s="81"/>
      <c r="GEK111" s="81"/>
      <c r="GEL111" s="81"/>
      <c r="GEM111" s="81"/>
      <c r="GEN111" s="81"/>
      <c r="GEO111" s="81"/>
      <c r="GEP111" s="81"/>
      <c r="GEQ111" s="81"/>
      <c r="GER111" s="81"/>
      <c r="GES111" s="81"/>
      <c r="GET111" s="81"/>
      <c r="GEU111" s="81"/>
      <c r="GEV111" s="81"/>
      <c r="GEW111" s="81"/>
      <c r="GEX111" s="81"/>
      <c r="GEY111" s="81"/>
      <c r="GEZ111" s="81"/>
      <c r="GFA111" s="81"/>
      <c r="GFB111" s="81"/>
      <c r="GFC111" s="81"/>
      <c r="GFD111" s="81"/>
      <c r="GFE111" s="81"/>
      <c r="GFF111" s="81"/>
      <c r="GFG111" s="81"/>
      <c r="GFH111" s="81"/>
      <c r="GFI111" s="81"/>
      <c r="GFJ111" s="81"/>
      <c r="GFK111" s="81"/>
      <c r="GFL111" s="81"/>
      <c r="GFM111" s="81"/>
      <c r="GFN111" s="81"/>
      <c r="GFO111" s="81"/>
      <c r="GFP111" s="81"/>
      <c r="GFQ111" s="81"/>
      <c r="GFR111" s="81"/>
      <c r="GFS111" s="81"/>
      <c r="GFT111" s="81"/>
      <c r="GFU111" s="81"/>
      <c r="GFV111" s="81"/>
      <c r="GFW111" s="81"/>
      <c r="GFX111" s="81"/>
      <c r="GFY111" s="81"/>
      <c r="GFZ111" s="81"/>
      <c r="GGA111" s="81"/>
      <c r="GGB111" s="81"/>
      <c r="GGC111" s="81"/>
      <c r="GGD111" s="81"/>
      <c r="GGE111" s="81"/>
      <c r="GGF111" s="81"/>
      <c r="GGG111" s="81"/>
      <c r="GGH111" s="81"/>
      <c r="GGI111" s="81"/>
      <c r="GGJ111" s="81"/>
      <c r="GGK111" s="81"/>
      <c r="GGL111" s="81"/>
      <c r="GGM111" s="81"/>
      <c r="GGN111" s="81"/>
      <c r="GGO111" s="81"/>
      <c r="GGP111" s="81"/>
      <c r="GGQ111" s="81"/>
      <c r="GGR111" s="81"/>
      <c r="GGS111" s="81"/>
      <c r="GGT111" s="81"/>
      <c r="GGU111" s="81"/>
      <c r="GGV111" s="81"/>
      <c r="GGW111" s="81"/>
      <c r="GGX111" s="81"/>
      <c r="GGY111" s="81"/>
      <c r="GGZ111" s="81"/>
      <c r="GHA111" s="81"/>
      <c r="GHB111" s="81"/>
      <c r="GHC111" s="81"/>
      <c r="GHD111" s="81"/>
      <c r="GHE111" s="81"/>
      <c r="GHF111" s="81"/>
      <c r="GHG111" s="81"/>
      <c r="GHH111" s="81"/>
      <c r="GHI111" s="81"/>
      <c r="GHJ111" s="81"/>
      <c r="GHK111" s="81"/>
      <c r="GHL111" s="81"/>
      <c r="GHM111" s="81"/>
      <c r="GHN111" s="81"/>
      <c r="GHO111" s="81"/>
      <c r="GHP111" s="81"/>
      <c r="GHQ111" s="81"/>
      <c r="GHR111" s="81"/>
      <c r="GHS111" s="81"/>
      <c r="GHT111" s="81"/>
      <c r="GHU111" s="81"/>
      <c r="GHV111" s="81"/>
      <c r="GHW111" s="81"/>
      <c r="GHX111" s="81"/>
      <c r="GHY111" s="81"/>
      <c r="GHZ111" s="81"/>
      <c r="GIA111" s="81"/>
      <c r="GIB111" s="81"/>
      <c r="GIC111" s="81"/>
      <c r="GID111" s="81"/>
      <c r="GIE111" s="81"/>
      <c r="GIF111" s="81"/>
      <c r="GIG111" s="81"/>
      <c r="GIH111" s="81"/>
      <c r="GII111" s="81"/>
      <c r="GIJ111" s="81"/>
      <c r="GIK111" s="81"/>
      <c r="GIL111" s="81"/>
      <c r="GIM111" s="81"/>
      <c r="GIN111" s="81"/>
      <c r="GIO111" s="81"/>
      <c r="GIP111" s="81"/>
      <c r="GIQ111" s="81"/>
      <c r="GIR111" s="81"/>
      <c r="GIS111" s="81"/>
      <c r="GIT111" s="81"/>
      <c r="GIU111" s="81"/>
      <c r="GIV111" s="81"/>
      <c r="GIW111" s="81"/>
      <c r="GIX111" s="81"/>
      <c r="GIY111" s="81"/>
      <c r="GIZ111" s="81"/>
      <c r="GJA111" s="81"/>
      <c r="GJB111" s="81"/>
      <c r="GJC111" s="81"/>
      <c r="GJD111" s="81"/>
      <c r="GJE111" s="81"/>
      <c r="GJF111" s="81"/>
      <c r="GJG111" s="81"/>
      <c r="GJH111" s="81"/>
      <c r="GJI111" s="81"/>
      <c r="GJJ111" s="81"/>
      <c r="GJK111" s="81"/>
      <c r="GJL111" s="81"/>
      <c r="GJM111" s="81"/>
      <c r="GJN111" s="81"/>
      <c r="GJO111" s="81"/>
      <c r="GJP111" s="81"/>
      <c r="GJQ111" s="81"/>
      <c r="GJR111" s="81"/>
      <c r="GJS111" s="81"/>
      <c r="GJT111" s="81"/>
      <c r="GJU111" s="81"/>
      <c r="GJV111" s="81"/>
      <c r="GJW111" s="81"/>
      <c r="GJX111" s="81"/>
      <c r="GJY111" s="81"/>
      <c r="GJZ111" s="81"/>
      <c r="GKA111" s="81"/>
      <c r="GKB111" s="81"/>
      <c r="GKC111" s="81"/>
      <c r="GKD111" s="81"/>
      <c r="GKE111" s="81"/>
      <c r="GKF111" s="81"/>
      <c r="GKG111" s="81"/>
      <c r="GKH111" s="81"/>
      <c r="GKI111" s="81"/>
      <c r="GKJ111" s="81"/>
      <c r="GKK111" s="81"/>
      <c r="GKL111" s="81"/>
      <c r="GKM111" s="81"/>
      <c r="GKN111" s="81"/>
      <c r="GKO111" s="81"/>
      <c r="GKP111" s="81"/>
      <c r="GKQ111" s="81"/>
      <c r="GKR111" s="81"/>
      <c r="GKS111" s="81"/>
      <c r="GKT111" s="81"/>
      <c r="GKU111" s="81"/>
      <c r="GKV111" s="81"/>
      <c r="GKW111" s="81"/>
      <c r="GKX111" s="81"/>
      <c r="GKY111" s="81"/>
      <c r="GKZ111" s="81"/>
      <c r="GLA111" s="81"/>
      <c r="GLB111" s="81"/>
      <c r="GLC111" s="81"/>
      <c r="GLD111" s="81"/>
      <c r="GLE111" s="81"/>
      <c r="GLF111" s="81"/>
      <c r="GLG111" s="81"/>
      <c r="GLH111" s="81"/>
      <c r="GLI111" s="81"/>
      <c r="GLJ111" s="81"/>
      <c r="GLK111" s="81"/>
      <c r="GLL111" s="81"/>
      <c r="GLM111" s="81"/>
      <c r="GLN111" s="81"/>
      <c r="GLO111" s="81"/>
      <c r="GLP111" s="81"/>
      <c r="GLQ111" s="81"/>
      <c r="GLR111" s="81"/>
      <c r="GLS111" s="81"/>
      <c r="GLT111" s="81"/>
      <c r="GLU111" s="81"/>
      <c r="GLV111" s="81"/>
      <c r="GLW111" s="81"/>
      <c r="GLX111" s="81"/>
      <c r="GLY111" s="81"/>
      <c r="GLZ111" s="81"/>
      <c r="GMA111" s="81"/>
      <c r="GMB111" s="81"/>
      <c r="GMC111" s="81"/>
      <c r="GMD111" s="81"/>
      <c r="GME111" s="81"/>
      <c r="GMF111" s="81"/>
      <c r="GMG111" s="81"/>
      <c r="GMH111" s="81"/>
      <c r="GMI111" s="81"/>
      <c r="GMJ111" s="81"/>
      <c r="GMK111" s="81"/>
      <c r="GML111" s="81"/>
      <c r="GMM111" s="81"/>
      <c r="GMN111" s="81"/>
      <c r="GMO111" s="81"/>
      <c r="GMP111" s="81"/>
      <c r="GMQ111" s="81"/>
      <c r="GMR111" s="81"/>
      <c r="GMS111" s="81"/>
      <c r="GMT111" s="81"/>
      <c r="GMU111" s="81"/>
      <c r="GMV111" s="81"/>
      <c r="GMW111" s="81"/>
      <c r="GMX111" s="81"/>
      <c r="GMY111" s="81"/>
      <c r="GMZ111" s="81"/>
      <c r="GNA111" s="81"/>
      <c r="GNB111" s="81"/>
      <c r="GNC111" s="81"/>
      <c r="GND111" s="81"/>
      <c r="GNE111" s="81"/>
      <c r="GNF111" s="81"/>
      <c r="GNG111" s="81"/>
      <c r="GNH111" s="81"/>
      <c r="GNI111" s="81"/>
      <c r="GNJ111" s="81"/>
      <c r="GNK111" s="81"/>
      <c r="GNL111" s="81"/>
      <c r="GNM111" s="81"/>
      <c r="GNN111" s="81"/>
      <c r="GNO111" s="81"/>
      <c r="GNP111" s="81"/>
      <c r="GNQ111" s="81"/>
      <c r="GNR111" s="81"/>
      <c r="GNS111" s="81"/>
      <c r="GNT111" s="81"/>
      <c r="GNU111" s="81"/>
      <c r="GNV111" s="81"/>
      <c r="GNW111" s="81"/>
      <c r="GNX111" s="81"/>
      <c r="GNY111" s="81"/>
      <c r="GNZ111" s="81"/>
      <c r="GOA111" s="81"/>
      <c r="GOB111" s="81"/>
      <c r="GOC111" s="81"/>
      <c r="GOD111" s="81"/>
      <c r="GOE111" s="81"/>
      <c r="GOF111" s="81"/>
      <c r="GOG111" s="81"/>
      <c r="GOH111" s="81"/>
      <c r="GOI111" s="81"/>
      <c r="GOJ111" s="81"/>
      <c r="GOK111" s="81"/>
      <c r="GOL111" s="81"/>
      <c r="GOM111" s="81"/>
      <c r="GON111" s="81"/>
      <c r="GOO111" s="81"/>
      <c r="GOP111" s="81"/>
      <c r="GOQ111" s="81"/>
      <c r="GOR111" s="81"/>
      <c r="GOS111" s="81"/>
      <c r="GOT111" s="81"/>
      <c r="GOU111" s="81"/>
      <c r="GOV111" s="81"/>
      <c r="GOW111" s="81"/>
      <c r="GOX111" s="81"/>
      <c r="GOY111" s="81"/>
      <c r="GOZ111" s="81"/>
      <c r="GPA111" s="81"/>
      <c r="GPB111" s="81"/>
      <c r="GPC111" s="81"/>
      <c r="GPD111" s="81"/>
      <c r="GPE111" s="81"/>
      <c r="GPF111" s="81"/>
      <c r="GPG111" s="81"/>
      <c r="GPH111" s="81"/>
      <c r="GPI111" s="81"/>
      <c r="GPJ111" s="81"/>
      <c r="GPK111" s="81"/>
      <c r="GPL111" s="81"/>
      <c r="GPM111" s="81"/>
      <c r="GPN111" s="81"/>
      <c r="GPO111" s="81"/>
      <c r="GPP111" s="81"/>
      <c r="GPQ111" s="81"/>
      <c r="GPR111" s="81"/>
      <c r="GPS111" s="81"/>
      <c r="GPT111" s="81"/>
      <c r="GPU111" s="81"/>
      <c r="GPV111" s="81"/>
      <c r="GPW111" s="81"/>
      <c r="GPX111" s="81"/>
      <c r="GPY111" s="81"/>
      <c r="GPZ111" s="81"/>
      <c r="GQA111" s="81"/>
      <c r="GQB111" s="81"/>
      <c r="GQC111" s="81"/>
      <c r="GQD111" s="81"/>
      <c r="GQE111" s="81"/>
      <c r="GQF111" s="81"/>
      <c r="GQG111" s="81"/>
      <c r="GQH111" s="81"/>
      <c r="GQI111" s="81"/>
      <c r="GQJ111" s="81"/>
      <c r="GQK111" s="81"/>
      <c r="GQL111" s="81"/>
      <c r="GQM111" s="81"/>
      <c r="GQN111" s="81"/>
      <c r="GQO111" s="81"/>
      <c r="GQP111" s="81"/>
      <c r="GQQ111" s="81"/>
      <c r="GQR111" s="81"/>
      <c r="GQS111" s="81"/>
      <c r="GQT111" s="81"/>
      <c r="GQU111" s="81"/>
      <c r="GQV111" s="81"/>
      <c r="GQW111" s="81"/>
      <c r="GQX111" s="81"/>
      <c r="GQY111" s="81"/>
      <c r="GQZ111" s="81"/>
      <c r="GRA111" s="81"/>
      <c r="GRB111" s="81"/>
      <c r="GRC111" s="81"/>
      <c r="GRD111" s="81"/>
      <c r="GRE111" s="81"/>
      <c r="GRF111" s="81"/>
      <c r="GRG111" s="81"/>
      <c r="GRH111" s="81"/>
      <c r="GRI111" s="81"/>
      <c r="GRJ111" s="81"/>
      <c r="GRK111" s="81"/>
      <c r="GRL111" s="81"/>
      <c r="GRM111" s="81"/>
      <c r="GRN111" s="81"/>
      <c r="GRO111" s="81"/>
      <c r="GRP111" s="81"/>
      <c r="GRQ111" s="81"/>
      <c r="GRR111" s="81"/>
      <c r="GRS111" s="81"/>
      <c r="GRT111" s="81"/>
      <c r="GRU111" s="81"/>
      <c r="GRV111" s="81"/>
      <c r="GRW111" s="81"/>
      <c r="GRX111" s="81"/>
      <c r="GRY111" s="81"/>
      <c r="GRZ111" s="81"/>
      <c r="GSA111" s="81"/>
      <c r="GSB111" s="81"/>
      <c r="GSC111" s="81"/>
      <c r="GSD111" s="81"/>
      <c r="GSE111" s="81"/>
      <c r="GSF111" s="81"/>
      <c r="GSG111" s="81"/>
      <c r="GSH111" s="81"/>
      <c r="GSI111" s="81"/>
      <c r="GSJ111" s="81"/>
      <c r="GSK111" s="81"/>
      <c r="GSL111" s="81"/>
      <c r="GSM111" s="81"/>
      <c r="GSN111" s="81"/>
      <c r="GSO111" s="81"/>
      <c r="GSP111" s="81"/>
      <c r="GSQ111" s="81"/>
      <c r="GSR111" s="81"/>
      <c r="GSS111" s="81"/>
      <c r="GST111" s="81"/>
      <c r="GSU111" s="81"/>
      <c r="GSV111" s="81"/>
      <c r="GSW111" s="81"/>
      <c r="GSX111" s="81"/>
      <c r="GSY111" s="81"/>
      <c r="GSZ111" s="81"/>
      <c r="GTA111" s="81"/>
      <c r="GTB111" s="81"/>
      <c r="GTC111" s="81"/>
      <c r="GTD111" s="81"/>
      <c r="GTE111" s="81"/>
      <c r="GTF111" s="81"/>
      <c r="GTG111" s="81"/>
      <c r="GTH111" s="81"/>
      <c r="GTI111" s="81"/>
      <c r="GTJ111" s="81"/>
      <c r="GTK111" s="81"/>
      <c r="GTL111" s="81"/>
      <c r="GTM111" s="81"/>
      <c r="GTN111" s="81"/>
      <c r="GTO111" s="81"/>
      <c r="GTP111" s="81"/>
      <c r="GTQ111" s="81"/>
      <c r="GTR111" s="81"/>
      <c r="GTS111" s="81"/>
      <c r="GTT111" s="81"/>
      <c r="GTU111" s="81"/>
      <c r="GTV111" s="81"/>
      <c r="GTW111" s="81"/>
      <c r="GTX111" s="81"/>
      <c r="GTY111" s="81"/>
      <c r="GTZ111" s="81"/>
      <c r="GUA111" s="81"/>
      <c r="GUB111" s="81"/>
      <c r="GUC111" s="81"/>
      <c r="GUD111" s="81"/>
      <c r="GUE111" s="81"/>
      <c r="GUF111" s="81"/>
      <c r="GUG111" s="81"/>
      <c r="GUH111" s="81"/>
      <c r="GUI111" s="81"/>
      <c r="GUJ111" s="81"/>
      <c r="GUK111" s="81"/>
      <c r="GUL111" s="81"/>
      <c r="GUM111" s="81"/>
      <c r="GUN111" s="81"/>
      <c r="GUO111" s="81"/>
      <c r="GUP111" s="81"/>
      <c r="GUQ111" s="81"/>
      <c r="GUR111" s="81"/>
      <c r="GUS111" s="81"/>
      <c r="GUT111" s="81"/>
      <c r="GUU111" s="81"/>
      <c r="GUV111" s="81"/>
      <c r="GUW111" s="81"/>
      <c r="GUX111" s="81"/>
      <c r="GUY111" s="81"/>
      <c r="GUZ111" s="81"/>
      <c r="GVA111" s="81"/>
      <c r="GVB111" s="81"/>
      <c r="GVC111" s="81"/>
      <c r="GVD111" s="81"/>
      <c r="GVE111" s="81"/>
      <c r="GVF111" s="81"/>
      <c r="GVG111" s="81"/>
      <c r="GVH111" s="81"/>
      <c r="GVI111" s="81"/>
      <c r="GVJ111" s="81"/>
      <c r="GVK111" s="81"/>
      <c r="GVL111" s="81"/>
      <c r="GVM111" s="81"/>
      <c r="GVN111" s="81"/>
      <c r="GVO111" s="81"/>
      <c r="GVP111" s="81"/>
      <c r="GVQ111" s="81"/>
      <c r="GVR111" s="81"/>
      <c r="GVS111" s="81"/>
      <c r="GVT111" s="81"/>
      <c r="GVU111" s="81"/>
      <c r="GVV111" s="81"/>
      <c r="GVW111" s="81"/>
      <c r="GVX111" s="81"/>
      <c r="GVY111" s="81"/>
      <c r="GVZ111" s="81"/>
      <c r="GWA111" s="81"/>
      <c r="GWB111" s="81"/>
      <c r="GWC111" s="81"/>
      <c r="GWD111" s="81"/>
      <c r="GWE111" s="81"/>
      <c r="GWF111" s="81"/>
      <c r="GWG111" s="81"/>
      <c r="GWH111" s="81"/>
      <c r="GWI111" s="81"/>
      <c r="GWJ111" s="81"/>
      <c r="GWK111" s="81"/>
      <c r="GWL111" s="81"/>
      <c r="GWM111" s="81"/>
      <c r="GWN111" s="81"/>
      <c r="GWO111" s="81"/>
      <c r="GWP111" s="81"/>
      <c r="GWQ111" s="81"/>
      <c r="GWR111" s="81"/>
      <c r="GWS111" s="81"/>
      <c r="GWT111" s="81"/>
      <c r="GWU111" s="81"/>
      <c r="GWV111" s="81"/>
      <c r="GWW111" s="81"/>
      <c r="GWX111" s="81"/>
      <c r="GWY111" s="81"/>
      <c r="GWZ111" s="81"/>
      <c r="GXA111" s="81"/>
      <c r="GXB111" s="81"/>
      <c r="GXC111" s="81"/>
      <c r="GXD111" s="81"/>
      <c r="GXE111" s="81"/>
      <c r="GXF111" s="81"/>
      <c r="GXG111" s="81"/>
      <c r="GXH111" s="81"/>
      <c r="GXI111" s="81"/>
      <c r="GXJ111" s="81"/>
      <c r="GXK111" s="81"/>
      <c r="GXL111" s="81"/>
      <c r="GXM111" s="81"/>
      <c r="GXN111" s="81"/>
      <c r="GXO111" s="81"/>
      <c r="GXP111" s="81"/>
      <c r="GXQ111" s="81"/>
      <c r="GXR111" s="81"/>
      <c r="GXS111" s="81"/>
      <c r="GXT111" s="81"/>
      <c r="GXU111" s="81"/>
      <c r="GXV111" s="81"/>
      <c r="GXW111" s="81"/>
      <c r="GXX111" s="81"/>
      <c r="GXY111" s="81"/>
      <c r="GXZ111" s="81"/>
      <c r="GYA111" s="81"/>
      <c r="GYB111" s="81"/>
      <c r="GYC111" s="81"/>
      <c r="GYD111" s="81"/>
      <c r="GYE111" s="81"/>
      <c r="GYF111" s="81"/>
      <c r="GYG111" s="81"/>
      <c r="GYH111" s="81"/>
      <c r="GYI111" s="81"/>
      <c r="GYJ111" s="81"/>
      <c r="GYK111" s="81"/>
      <c r="GYL111" s="81"/>
      <c r="GYM111" s="81"/>
      <c r="GYN111" s="81"/>
      <c r="GYO111" s="81"/>
      <c r="GYP111" s="81"/>
      <c r="GYQ111" s="81"/>
      <c r="GYR111" s="81"/>
      <c r="GYS111" s="81"/>
      <c r="GYT111" s="81"/>
      <c r="GYU111" s="81"/>
      <c r="GYV111" s="81"/>
      <c r="GYW111" s="81"/>
      <c r="GYX111" s="81"/>
      <c r="GYY111" s="81"/>
      <c r="GYZ111" s="81"/>
      <c r="GZA111" s="81"/>
      <c r="GZB111" s="81"/>
      <c r="GZC111" s="81"/>
      <c r="GZD111" s="81"/>
      <c r="GZE111" s="81"/>
      <c r="GZF111" s="81"/>
      <c r="GZG111" s="81"/>
      <c r="GZH111" s="81"/>
      <c r="GZI111" s="81"/>
      <c r="GZJ111" s="81"/>
      <c r="GZK111" s="81"/>
      <c r="GZL111" s="81"/>
      <c r="GZM111" s="81"/>
      <c r="GZN111" s="81"/>
      <c r="GZO111" s="81"/>
      <c r="GZP111" s="81"/>
      <c r="GZQ111" s="81"/>
      <c r="GZR111" s="81"/>
      <c r="GZS111" s="81"/>
      <c r="GZT111" s="81"/>
      <c r="GZU111" s="81"/>
      <c r="GZV111" s="81"/>
      <c r="GZW111" s="81"/>
      <c r="GZX111" s="81"/>
      <c r="GZY111" s="81"/>
      <c r="GZZ111" s="81"/>
      <c r="HAA111" s="81"/>
      <c r="HAB111" s="81"/>
      <c r="HAC111" s="81"/>
      <c r="HAD111" s="81"/>
      <c r="HAE111" s="81"/>
      <c r="HAF111" s="81"/>
      <c r="HAG111" s="81"/>
      <c r="HAH111" s="81"/>
      <c r="HAI111" s="81"/>
      <c r="HAJ111" s="81"/>
      <c r="HAK111" s="81"/>
      <c r="HAL111" s="81"/>
      <c r="HAM111" s="81"/>
      <c r="HAN111" s="81"/>
      <c r="HAO111" s="81"/>
      <c r="HAP111" s="81"/>
      <c r="HAQ111" s="81"/>
      <c r="HAR111" s="81"/>
      <c r="HAS111" s="81"/>
      <c r="HAT111" s="81"/>
      <c r="HAU111" s="81"/>
      <c r="HAV111" s="81"/>
      <c r="HAW111" s="81"/>
      <c r="HAX111" s="81"/>
      <c r="HAY111" s="81"/>
      <c r="HAZ111" s="81"/>
      <c r="HBA111" s="81"/>
      <c r="HBB111" s="81"/>
      <c r="HBC111" s="81"/>
      <c r="HBD111" s="81"/>
      <c r="HBE111" s="81"/>
      <c r="HBF111" s="81"/>
      <c r="HBG111" s="81"/>
      <c r="HBH111" s="81"/>
      <c r="HBI111" s="81"/>
      <c r="HBJ111" s="81"/>
      <c r="HBK111" s="81"/>
      <c r="HBL111" s="81"/>
      <c r="HBM111" s="81"/>
      <c r="HBN111" s="81"/>
      <c r="HBO111" s="81"/>
      <c r="HBP111" s="81"/>
      <c r="HBQ111" s="81"/>
      <c r="HBR111" s="81"/>
      <c r="HBS111" s="81"/>
      <c r="HBT111" s="81"/>
      <c r="HBU111" s="81"/>
      <c r="HBV111" s="81"/>
      <c r="HBW111" s="81"/>
      <c r="HBX111" s="81"/>
      <c r="HBY111" s="81"/>
      <c r="HBZ111" s="81"/>
      <c r="HCA111" s="81"/>
      <c r="HCB111" s="81"/>
      <c r="HCC111" s="81"/>
      <c r="HCD111" s="81"/>
      <c r="HCE111" s="81"/>
      <c r="HCF111" s="81"/>
      <c r="HCG111" s="81"/>
      <c r="HCH111" s="81"/>
      <c r="HCI111" s="81"/>
      <c r="HCJ111" s="81"/>
      <c r="HCK111" s="81"/>
      <c r="HCL111" s="81"/>
      <c r="HCM111" s="81"/>
      <c r="HCN111" s="81"/>
      <c r="HCO111" s="81"/>
      <c r="HCP111" s="81"/>
      <c r="HCQ111" s="81"/>
      <c r="HCR111" s="81"/>
      <c r="HCS111" s="81"/>
      <c r="HCT111" s="81"/>
      <c r="HCU111" s="81"/>
      <c r="HCV111" s="81"/>
      <c r="HCW111" s="81"/>
      <c r="HCX111" s="81"/>
      <c r="HCY111" s="81"/>
      <c r="HCZ111" s="81"/>
      <c r="HDA111" s="81"/>
      <c r="HDB111" s="81"/>
      <c r="HDC111" s="81"/>
      <c r="HDD111" s="81"/>
      <c r="HDE111" s="81"/>
      <c r="HDF111" s="81"/>
      <c r="HDG111" s="81"/>
      <c r="HDH111" s="81"/>
      <c r="HDI111" s="81"/>
      <c r="HDJ111" s="81"/>
      <c r="HDK111" s="81"/>
      <c r="HDL111" s="81"/>
      <c r="HDM111" s="81"/>
      <c r="HDN111" s="81"/>
      <c r="HDO111" s="81"/>
      <c r="HDP111" s="81"/>
      <c r="HDQ111" s="81"/>
      <c r="HDR111" s="81"/>
      <c r="HDS111" s="81"/>
      <c r="HDT111" s="81"/>
      <c r="HDU111" s="81"/>
      <c r="HDV111" s="81"/>
      <c r="HDW111" s="81"/>
      <c r="HDX111" s="81"/>
      <c r="HDY111" s="81"/>
      <c r="HDZ111" s="81"/>
      <c r="HEA111" s="81"/>
      <c r="HEB111" s="81"/>
      <c r="HEC111" s="81"/>
      <c r="HED111" s="81"/>
      <c r="HEE111" s="81"/>
      <c r="HEF111" s="81"/>
      <c r="HEG111" s="81"/>
      <c r="HEH111" s="81"/>
      <c r="HEI111" s="81"/>
      <c r="HEJ111" s="81"/>
      <c r="HEK111" s="81"/>
      <c r="HEL111" s="81"/>
      <c r="HEM111" s="81"/>
      <c r="HEN111" s="81"/>
      <c r="HEO111" s="81"/>
      <c r="HEP111" s="81"/>
      <c r="HEQ111" s="81"/>
      <c r="HER111" s="81"/>
      <c r="HES111" s="81"/>
      <c r="HET111" s="81"/>
      <c r="HEU111" s="81"/>
      <c r="HEV111" s="81"/>
      <c r="HEW111" s="81"/>
      <c r="HEX111" s="81"/>
      <c r="HEY111" s="81"/>
      <c r="HEZ111" s="81"/>
      <c r="HFA111" s="81"/>
      <c r="HFB111" s="81"/>
      <c r="HFC111" s="81"/>
      <c r="HFD111" s="81"/>
      <c r="HFE111" s="81"/>
      <c r="HFF111" s="81"/>
      <c r="HFG111" s="81"/>
      <c r="HFH111" s="81"/>
      <c r="HFI111" s="81"/>
      <c r="HFJ111" s="81"/>
      <c r="HFK111" s="81"/>
      <c r="HFL111" s="81"/>
      <c r="HFM111" s="81"/>
      <c r="HFN111" s="81"/>
      <c r="HFO111" s="81"/>
      <c r="HFP111" s="81"/>
      <c r="HFQ111" s="81"/>
      <c r="HFR111" s="81"/>
      <c r="HFS111" s="81"/>
      <c r="HFT111" s="81"/>
      <c r="HFU111" s="81"/>
      <c r="HFV111" s="81"/>
      <c r="HFW111" s="81"/>
      <c r="HFX111" s="81"/>
      <c r="HFY111" s="81"/>
      <c r="HFZ111" s="81"/>
      <c r="HGA111" s="81"/>
      <c r="HGB111" s="81"/>
      <c r="HGC111" s="81"/>
      <c r="HGD111" s="81"/>
      <c r="HGE111" s="81"/>
      <c r="HGF111" s="81"/>
      <c r="HGG111" s="81"/>
      <c r="HGH111" s="81"/>
      <c r="HGI111" s="81"/>
      <c r="HGJ111" s="81"/>
      <c r="HGK111" s="81"/>
      <c r="HGL111" s="81"/>
      <c r="HGM111" s="81"/>
      <c r="HGN111" s="81"/>
      <c r="HGO111" s="81"/>
      <c r="HGP111" s="81"/>
      <c r="HGQ111" s="81"/>
      <c r="HGR111" s="81"/>
      <c r="HGS111" s="81"/>
      <c r="HGT111" s="81"/>
      <c r="HGU111" s="81"/>
      <c r="HGV111" s="81"/>
      <c r="HGW111" s="81"/>
      <c r="HGX111" s="81"/>
      <c r="HGY111" s="81"/>
      <c r="HGZ111" s="81"/>
      <c r="HHA111" s="81"/>
      <c r="HHB111" s="81"/>
      <c r="HHC111" s="81"/>
      <c r="HHD111" s="81"/>
      <c r="HHE111" s="81"/>
      <c r="HHF111" s="81"/>
      <c r="HHG111" s="81"/>
      <c r="HHH111" s="81"/>
      <c r="HHI111" s="81"/>
      <c r="HHJ111" s="81"/>
      <c r="HHK111" s="81"/>
      <c r="HHL111" s="81"/>
      <c r="HHM111" s="81"/>
      <c r="HHN111" s="81"/>
      <c r="HHO111" s="81"/>
      <c r="HHP111" s="81"/>
      <c r="HHQ111" s="81"/>
      <c r="HHR111" s="81"/>
      <c r="HHS111" s="81"/>
      <c r="HHT111" s="81"/>
      <c r="HHU111" s="81"/>
      <c r="HHV111" s="81"/>
      <c r="HHW111" s="81"/>
      <c r="HHX111" s="81"/>
      <c r="HHY111" s="81"/>
      <c r="HHZ111" s="81"/>
      <c r="HIA111" s="81"/>
      <c r="HIB111" s="81"/>
      <c r="HIC111" s="81"/>
      <c r="HID111" s="81"/>
      <c r="HIE111" s="81"/>
      <c r="HIF111" s="81"/>
      <c r="HIG111" s="81"/>
      <c r="HIH111" s="81"/>
      <c r="HII111" s="81"/>
      <c r="HIJ111" s="81"/>
      <c r="HIK111" s="81"/>
      <c r="HIL111" s="81"/>
      <c r="HIM111" s="81"/>
      <c r="HIN111" s="81"/>
      <c r="HIO111" s="81"/>
      <c r="HIP111" s="81"/>
      <c r="HIQ111" s="81"/>
      <c r="HIR111" s="81"/>
      <c r="HIS111" s="81"/>
      <c r="HIT111" s="81"/>
      <c r="HIU111" s="81"/>
      <c r="HIV111" s="81"/>
      <c r="HIW111" s="81"/>
      <c r="HIX111" s="81"/>
      <c r="HIY111" s="81"/>
      <c r="HIZ111" s="81"/>
      <c r="HJA111" s="81"/>
      <c r="HJB111" s="81"/>
      <c r="HJC111" s="81"/>
      <c r="HJD111" s="81"/>
      <c r="HJE111" s="81"/>
      <c r="HJF111" s="81"/>
      <c r="HJG111" s="81"/>
      <c r="HJH111" s="81"/>
      <c r="HJI111" s="81"/>
      <c r="HJJ111" s="81"/>
      <c r="HJK111" s="81"/>
      <c r="HJL111" s="81"/>
      <c r="HJM111" s="81"/>
      <c r="HJN111" s="81"/>
      <c r="HJO111" s="81"/>
      <c r="HJP111" s="81"/>
      <c r="HJQ111" s="81"/>
      <c r="HJR111" s="81"/>
      <c r="HJS111" s="81"/>
      <c r="HJT111" s="81"/>
      <c r="HJU111" s="81"/>
      <c r="HJV111" s="81"/>
      <c r="HJW111" s="81"/>
      <c r="HJX111" s="81"/>
      <c r="HJY111" s="81"/>
      <c r="HJZ111" s="81"/>
      <c r="HKA111" s="81"/>
      <c r="HKB111" s="81"/>
      <c r="HKC111" s="81"/>
      <c r="HKD111" s="81"/>
      <c r="HKE111" s="81"/>
      <c r="HKF111" s="81"/>
      <c r="HKG111" s="81"/>
      <c r="HKH111" s="81"/>
      <c r="HKI111" s="81"/>
      <c r="HKJ111" s="81"/>
      <c r="HKK111" s="81"/>
      <c r="HKL111" s="81"/>
      <c r="HKM111" s="81"/>
      <c r="HKN111" s="81"/>
      <c r="HKO111" s="81"/>
      <c r="HKP111" s="81"/>
      <c r="HKQ111" s="81"/>
      <c r="HKR111" s="81"/>
      <c r="HKS111" s="81"/>
      <c r="HKT111" s="81"/>
      <c r="HKU111" s="81"/>
      <c r="HKV111" s="81"/>
      <c r="HKW111" s="81"/>
      <c r="HKX111" s="81"/>
      <c r="HKY111" s="81"/>
      <c r="HKZ111" s="81"/>
      <c r="HLA111" s="81"/>
      <c r="HLB111" s="81"/>
      <c r="HLC111" s="81"/>
      <c r="HLD111" s="81"/>
      <c r="HLE111" s="81"/>
      <c r="HLF111" s="81"/>
      <c r="HLG111" s="81"/>
      <c r="HLH111" s="81"/>
      <c r="HLI111" s="81"/>
      <c r="HLJ111" s="81"/>
      <c r="HLK111" s="81"/>
      <c r="HLL111" s="81"/>
      <c r="HLM111" s="81"/>
      <c r="HLN111" s="81"/>
      <c r="HLO111" s="81"/>
      <c r="HLP111" s="81"/>
      <c r="HLQ111" s="81"/>
      <c r="HLR111" s="81"/>
      <c r="HLS111" s="81"/>
      <c r="HLT111" s="81"/>
      <c r="HLU111" s="81"/>
      <c r="HLV111" s="81"/>
      <c r="HLW111" s="81"/>
      <c r="HLX111" s="81"/>
      <c r="HLY111" s="81"/>
      <c r="HLZ111" s="81"/>
      <c r="HMA111" s="81"/>
      <c r="HMB111" s="81"/>
      <c r="HMC111" s="81"/>
      <c r="HMD111" s="81"/>
      <c r="HME111" s="81"/>
      <c r="HMF111" s="81"/>
      <c r="HMG111" s="81"/>
      <c r="HMH111" s="81"/>
      <c r="HMI111" s="81"/>
      <c r="HMJ111" s="81"/>
      <c r="HMK111" s="81"/>
      <c r="HML111" s="81"/>
      <c r="HMM111" s="81"/>
      <c r="HMN111" s="81"/>
      <c r="HMO111" s="81"/>
      <c r="HMP111" s="81"/>
      <c r="HMQ111" s="81"/>
      <c r="HMR111" s="81"/>
      <c r="HMS111" s="81"/>
      <c r="HMT111" s="81"/>
      <c r="HMU111" s="81"/>
      <c r="HMV111" s="81"/>
      <c r="HMW111" s="81"/>
      <c r="HMX111" s="81"/>
      <c r="HMY111" s="81"/>
      <c r="HMZ111" s="81"/>
      <c r="HNA111" s="81"/>
      <c r="HNB111" s="81"/>
      <c r="HNC111" s="81"/>
      <c r="HND111" s="81"/>
      <c r="HNE111" s="81"/>
      <c r="HNF111" s="81"/>
      <c r="HNG111" s="81"/>
      <c r="HNH111" s="81"/>
      <c r="HNI111" s="81"/>
      <c r="HNJ111" s="81"/>
      <c r="HNK111" s="81"/>
      <c r="HNL111" s="81"/>
      <c r="HNM111" s="81"/>
      <c r="HNN111" s="81"/>
      <c r="HNO111" s="81"/>
      <c r="HNP111" s="81"/>
      <c r="HNQ111" s="81"/>
      <c r="HNR111" s="81"/>
      <c r="HNS111" s="81"/>
      <c r="HNT111" s="81"/>
      <c r="HNU111" s="81"/>
      <c r="HNV111" s="81"/>
      <c r="HNW111" s="81"/>
      <c r="HNX111" s="81"/>
      <c r="HNY111" s="81"/>
      <c r="HNZ111" s="81"/>
      <c r="HOA111" s="81"/>
      <c r="HOB111" s="81"/>
      <c r="HOC111" s="81"/>
      <c r="HOD111" s="81"/>
      <c r="HOE111" s="81"/>
      <c r="HOF111" s="81"/>
      <c r="HOG111" s="81"/>
      <c r="HOH111" s="81"/>
      <c r="HOI111" s="81"/>
      <c r="HOJ111" s="81"/>
      <c r="HOK111" s="81"/>
      <c r="HOL111" s="81"/>
      <c r="HOM111" s="81"/>
      <c r="HON111" s="81"/>
      <c r="HOO111" s="81"/>
      <c r="HOP111" s="81"/>
      <c r="HOQ111" s="81"/>
      <c r="HOR111" s="81"/>
      <c r="HOS111" s="81"/>
      <c r="HOT111" s="81"/>
      <c r="HOU111" s="81"/>
      <c r="HOV111" s="81"/>
      <c r="HOW111" s="81"/>
      <c r="HOX111" s="81"/>
      <c r="HOY111" s="81"/>
      <c r="HOZ111" s="81"/>
      <c r="HPA111" s="81"/>
      <c r="HPB111" s="81"/>
      <c r="HPC111" s="81"/>
      <c r="HPD111" s="81"/>
      <c r="HPE111" s="81"/>
      <c r="HPF111" s="81"/>
      <c r="HPG111" s="81"/>
      <c r="HPH111" s="81"/>
      <c r="HPI111" s="81"/>
      <c r="HPJ111" s="81"/>
      <c r="HPK111" s="81"/>
      <c r="HPL111" s="81"/>
      <c r="HPM111" s="81"/>
      <c r="HPN111" s="81"/>
      <c r="HPO111" s="81"/>
      <c r="HPP111" s="81"/>
      <c r="HPQ111" s="81"/>
      <c r="HPR111" s="81"/>
      <c r="HPS111" s="81"/>
      <c r="HPT111" s="81"/>
      <c r="HPU111" s="81"/>
      <c r="HPV111" s="81"/>
      <c r="HPW111" s="81"/>
      <c r="HPX111" s="81"/>
      <c r="HPY111" s="81"/>
      <c r="HPZ111" s="81"/>
      <c r="HQA111" s="81"/>
      <c r="HQB111" s="81"/>
      <c r="HQC111" s="81"/>
      <c r="HQD111" s="81"/>
      <c r="HQE111" s="81"/>
      <c r="HQF111" s="81"/>
      <c r="HQG111" s="81"/>
      <c r="HQH111" s="81"/>
      <c r="HQI111" s="81"/>
      <c r="HQJ111" s="81"/>
      <c r="HQK111" s="81"/>
      <c r="HQL111" s="81"/>
      <c r="HQM111" s="81"/>
      <c r="HQN111" s="81"/>
      <c r="HQO111" s="81"/>
      <c r="HQP111" s="81"/>
      <c r="HQQ111" s="81"/>
      <c r="HQR111" s="81"/>
      <c r="HQS111" s="81"/>
      <c r="HQT111" s="81"/>
      <c r="HQU111" s="81"/>
      <c r="HQV111" s="81"/>
      <c r="HQW111" s="81"/>
      <c r="HQX111" s="81"/>
      <c r="HQY111" s="81"/>
      <c r="HQZ111" s="81"/>
      <c r="HRA111" s="81"/>
      <c r="HRB111" s="81"/>
      <c r="HRC111" s="81"/>
      <c r="HRD111" s="81"/>
      <c r="HRE111" s="81"/>
      <c r="HRF111" s="81"/>
      <c r="HRG111" s="81"/>
      <c r="HRH111" s="81"/>
      <c r="HRI111" s="81"/>
      <c r="HRJ111" s="81"/>
      <c r="HRK111" s="81"/>
      <c r="HRL111" s="81"/>
      <c r="HRM111" s="81"/>
      <c r="HRN111" s="81"/>
      <c r="HRO111" s="81"/>
      <c r="HRP111" s="81"/>
      <c r="HRQ111" s="81"/>
      <c r="HRR111" s="81"/>
      <c r="HRS111" s="81"/>
      <c r="HRT111" s="81"/>
      <c r="HRU111" s="81"/>
      <c r="HRV111" s="81"/>
      <c r="HRW111" s="81"/>
      <c r="HRX111" s="81"/>
      <c r="HRY111" s="81"/>
      <c r="HRZ111" s="81"/>
      <c r="HSA111" s="81"/>
      <c r="HSB111" s="81"/>
      <c r="HSC111" s="81"/>
      <c r="HSD111" s="81"/>
      <c r="HSE111" s="81"/>
      <c r="HSF111" s="81"/>
      <c r="HSG111" s="81"/>
      <c r="HSH111" s="81"/>
      <c r="HSI111" s="81"/>
      <c r="HSJ111" s="81"/>
      <c r="HSK111" s="81"/>
      <c r="HSL111" s="81"/>
      <c r="HSM111" s="81"/>
      <c r="HSN111" s="81"/>
      <c r="HSO111" s="81"/>
      <c r="HSP111" s="81"/>
      <c r="HSQ111" s="81"/>
      <c r="HSR111" s="81"/>
      <c r="HSS111" s="81"/>
      <c r="HST111" s="81"/>
      <c r="HSU111" s="81"/>
      <c r="HSV111" s="81"/>
      <c r="HSW111" s="81"/>
      <c r="HSX111" s="81"/>
      <c r="HSY111" s="81"/>
      <c r="HSZ111" s="81"/>
      <c r="HTA111" s="81"/>
      <c r="HTB111" s="81"/>
      <c r="HTC111" s="81"/>
      <c r="HTD111" s="81"/>
      <c r="HTE111" s="81"/>
      <c r="HTF111" s="81"/>
      <c r="HTG111" s="81"/>
      <c r="HTH111" s="81"/>
      <c r="HTI111" s="81"/>
      <c r="HTJ111" s="81"/>
      <c r="HTK111" s="81"/>
      <c r="HTL111" s="81"/>
      <c r="HTM111" s="81"/>
      <c r="HTN111" s="81"/>
      <c r="HTO111" s="81"/>
      <c r="HTP111" s="81"/>
      <c r="HTQ111" s="81"/>
      <c r="HTR111" s="81"/>
      <c r="HTS111" s="81"/>
      <c r="HTT111" s="81"/>
      <c r="HTU111" s="81"/>
      <c r="HTV111" s="81"/>
      <c r="HTW111" s="81"/>
      <c r="HTX111" s="81"/>
      <c r="HTY111" s="81"/>
      <c r="HTZ111" s="81"/>
      <c r="HUA111" s="81"/>
      <c r="HUB111" s="81"/>
      <c r="HUC111" s="81"/>
      <c r="HUD111" s="81"/>
      <c r="HUE111" s="81"/>
      <c r="HUF111" s="81"/>
      <c r="HUG111" s="81"/>
      <c r="HUH111" s="81"/>
      <c r="HUI111" s="81"/>
      <c r="HUJ111" s="81"/>
      <c r="HUK111" s="81"/>
      <c r="HUL111" s="81"/>
      <c r="HUM111" s="81"/>
      <c r="HUN111" s="81"/>
      <c r="HUO111" s="81"/>
      <c r="HUP111" s="81"/>
      <c r="HUQ111" s="81"/>
      <c r="HUR111" s="81"/>
      <c r="HUS111" s="81"/>
      <c r="HUT111" s="81"/>
      <c r="HUU111" s="81"/>
      <c r="HUV111" s="81"/>
      <c r="HUW111" s="81"/>
      <c r="HUX111" s="81"/>
      <c r="HUY111" s="81"/>
      <c r="HUZ111" s="81"/>
      <c r="HVA111" s="81"/>
      <c r="HVB111" s="81"/>
      <c r="HVC111" s="81"/>
      <c r="HVD111" s="81"/>
      <c r="HVE111" s="81"/>
      <c r="HVF111" s="81"/>
      <c r="HVG111" s="81"/>
      <c r="HVH111" s="81"/>
      <c r="HVI111" s="81"/>
      <c r="HVJ111" s="81"/>
      <c r="HVK111" s="81"/>
      <c r="HVL111" s="81"/>
      <c r="HVM111" s="81"/>
      <c r="HVN111" s="81"/>
      <c r="HVO111" s="81"/>
      <c r="HVP111" s="81"/>
      <c r="HVQ111" s="81"/>
      <c r="HVR111" s="81"/>
      <c r="HVS111" s="81"/>
      <c r="HVT111" s="81"/>
      <c r="HVU111" s="81"/>
      <c r="HVV111" s="81"/>
      <c r="HVW111" s="81"/>
      <c r="HVX111" s="81"/>
      <c r="HVY111" s="81"/>
      <c r="HVZ111" s="81"/>
      <c r="HWA111" s="81"/>
      <c r="HWB111" s="81"/>
      <c r="HWC111" s="81"/>
      <c r="HWD111" s="81"/>
      <c r="HWE111" s="81"/>
      <c r="HWF111" s="81"/>
      <c r="HWG111" s="81"/>
      <c r="HWH111" s="81"/>
      <c r="HWI111" s="81"/>
      <c r="HWJ111" s="81"/>
      <c r="HWK111" s="81"/>
      <c r="HWL111" s="81"/>
      <c r="HWM111" s="81"/>
      <c r="HWN111" s="81"/>
      <c r="HWO111" s="81"/>
      <c r="HWP111" s="81"/>
      <c r="HWQ111" s="81"/>
      <c r="HWR111" s="81"/>
      <c r="HWS111" s="81"/>
      <c r="HWT111" s="81"/>
      <c r="HWU111" s="81"/>
      <c r="HWV111" s="81"/>
      <c r="HWW111" s="81"/>
      <c r="HWX111" s="81"/>
      <c r="HWY111" s="81"/>
      <c r="HWZ111" s="81"/>
      <c r="HXA111" s="81"/>
      <c r="HXB111" s="81"/>
      <c r="HXC111" s="81"/>
      <c r="HXD111" s="81"/>
      <c r="HXE111" s="81"/>
      <c r="HXF111" s="81"/>
      <c r="HXG111" s="81"/>
      <c r="HXH111" s="81"/>
      <c r="HXI111" s="81"/>
      <c r="HXJ111" s="81"/>
      <c r="HXK111" s="81"/>
      <c r="HXL111" s="81"/>
      <c r="HXM111" s="81"/>
      <c r="HXN111" s="81"/>
      <c r="HXO111" s="81"/>
      <c r="HXP111" s="81"/>
      <c r="HXQ111" s="81"/>
      <c r="HXR111" s="81"/>
      <c r="HXS111" s="81"/>
      <c r="HXT111" s="81"/>
      <c r="HXU111" s="81"/>
      <c r="HXV111" s="81"/>
      <c r="HXW111" s="81"/>
      <c r="HXX111" s="81"/>
      <c r="HXY111" s="81"/>
      <c r="HXZ111" s="81"/>
      <c r="HYA111" s="81"/>
      <c r="HYB111" s="81"/>
      <c r="HYC111" s="81"/>
      <c r="HYD111" s="81"/>
      <c r="HYE111" s="81"/>
      <c r="HYF111" s="81"/>
      <c r="HYG111" s="81"/>
      <c r="HYH111" s="81"/>
      <c r="HYI111" s="81"/>
      <c r="HYJ111" s="81"/>
      <c r="HYK111" s="81"/>
      <c r="HYL111" s="81"/>
      <c r="HYM111" s="81"/>
      <c r="HYN111" s="81"/>
      <c r="HYO111" s="81"/>
      <c r="HYP111" s="81"/>
      <c r="HYQ111" s="81"/>
      <c r="HYR111" s="81"/>
      <c r="HYS111" s="81"/>
      <c r="HYT111" s="81"/>
      <c r="HYU111" s="81"/>
      <c r="HYV111" s="81"/>
      <c r="HYW111" s="81"/>
      <c r="HYX111" s="81"/>
      <c r="HYY111" s="81"/>
      <c r="HYZ111" s="81"/>
      <c r="HZA111" s="81"/>
      <c r="HZB111" s="81"/>
      <c r="HZC111" s="81"/>
      <c r="HZD111" s="81"/>
      <c r="HZE111" s="81"/>
      <c r="HZF111" s="81"/>
      <c r="HZG111" s="81"/>
      <c r="HZH111" s="81"/>
      <c r="HZI111" s="81"/>
      <c r="HZJ111" s="81"/>
      <c r="HZK111" s="81"/>
      <c r="HZL111" s="81"/>
      <c r="HZM111" s="81"/>
      <c r="HZN111" s="81"/>
      <c r="HZO111" s="81"/>
      <c r="HZP111" s="81"/>
      <c r="HZQ111" s="81"/>
      <c r="HZR111" s="81"/>
      <c r="HZS111" s="81"/>
      <c r="HZT111" s="81"/>
      <c r="HZU111" s="81"/>
      <c r="HZV111" s="81"/>
      <c r="HZW111" s="81"/>
      <c r="HZX111" s="81"/>
      <c r="HZY111" s="81"/>
      <c r="HZZ111" s="81"/>
      <c r="IAA111" s="81"/>
      <c r="IAB111" s="81"/>
      <c r="IAC111" s="81"/>
      <c r="IAD111" s="81"/>
      <c r="IAE111" s="81"/>
      <c r="IAF111" s="81"/>
      <c r="IAG111" s="81"/>
      <c r="IAH111" s="81"/>
      <c r="IAI111" s="81"/>
      <c r="IAJ111" s="81"/>
      <c r="IAK111" s="81"/>
      <c r="IAL111" s="81"/>
      <c r="IAM111" s="81"/>
      <c r="IAN111" s="81"/>
      <c r="IAO111" s="81"/>
      <c r="IAP111" s="81"/>
      <c r="IAQ111" s="81"/>
      <c r="IAR111" s="81"/>
      <c r="IAS111" s="81"/>
      <c r="IAT111" s="81"/>
      <c r="IAU111" s="81"/>
      <c r="IAV111" s="81"/>
      <c r="IAW111" s="81"/>
      <c r="IAX111" s="81"/>
      <c r="IAY111" s="81"/>
      <c r="IAZ111" s="81"/>
      <c r="IBA111" s="81"/>
      <c r="IBB111" s="81"/>
      <c r="IBC111" s="81"/>
      <c r="IBD111" s="81"/>
      <c r="IBE111" s="81"/>
      <c r="IBF111" s="81"/>
      <c r="IBG111" s="81"/>
      <c r="IBH111" s="81"/>
      <c r="IBI111" s="81"/>
      <c r="IBJ111" s="81"/>
      <c r="IBK111" s="81"/>
      <c r="IBL111" s="81"/>
      <c r="IBM111" s="81"/>
      <c r="IBN111" s="81"/>
      <c r="IBO111" s="81"/>
      <c r="IBP111" s="81"/>
      <c r="IBQ111" s="81"/>
      <c r="IBR111" s="81"/>
      <c r="IBS111" s="81"/>
      <c r="IBT111" s="81"/>
      <c r="IBU111" s="81"/>
      <c r="IBV111" s="81"/>
      <c r="IBW111" s="81"/>
      <c r="IBX111" s="81"/>
      <c r="IBY111" s="81"/>
      <c r="IBZ111" s="81"/>
      <c r="ICA111" s="81"/>
      <c r="ICB111" s="81"/>
      <c r="ICC111" s="81"/>
      <c r="ICD111" s="81"/>
      <c r="ICE111" s="81"/>
      <c r="ICF111" s="81"/>
      <c r="ICG111" s="81"/>
      <c r="ICH111" s="81"/>
      <c r="ICI111" s="81"/>
      <c r="ICJ111" s="81"/>
      <c r="ICK111" s="81"/>
      <c r="ICL111" s="81"/>
      <c r="ICM111" s="81"/>
      <c r="ICN111" s="81"/>
      <c r="ICO111" s="81"/>
      <c r="ICP111" s="81"/>
      <c r="ICQ111" s="81"/>
      <c r="ICR111" s="81"/>
      <c r="ICS111" s="81"/>
      <c r="ICT111" s="81"/>
      <c r="ICU111" s="81"/>
      <c r="ICV111" s="81"/>
      <c r="ICW111" s="81"/>
      <c r="ICX111" s="81"/>
      <c r="ICY111" s="81"/>
      <c r="ICZ111" s="81"/>
      <c r="IDA111" s="81"/>
      <c r="IDB111" s="81"/>
      <c r="IDC111" s="81"/>
      <c r="IDD111" s="81"/>
      <c r="IDE111" s="81"/>
      <c r="IDF111" s="81"/>
      <c r="IDG111" s="81"/>
      <c r="IDH111" s="81"/>
      <c r="IDI111" s="81"/>
      <c r="IDJ111" s="81"/>
      <c r="IDK111" s="81"/>
      <c r="IDL111" s="81"/>
      <c r="IDM111" s="81"/>
      <c r="IDN111" s="81"/>
      <c r="IDO111" s="81"/>
      <c r="IDP111" s="81"/>
      <c r="IDQ111" s="81"/>
      <c r="IDR111" s="81"/>
      <c r="IDS111" s="81"/>
      <c r="IDT111" s="81"/>
      <c r="IDU111" s="81"/>
      <c r="IDV111" s="81"/>
      <c r="IDW111" s="81"/>
      <c r="IDX111" s="81"/>
      <c r="IDY111" s="81"/>
      <c r="IDZ111" s="81"/>
      <c r="IEA111" s="81"/>
      <c r="IEB111" s="81"/>
      <c r="IEC111" s="81"/>
      <c r="IED111" s="81"/>
      <c r="IEE111" s="81"/>
      <c r="IEF111" s="81"/>
      <c r="IEG111" s="81"/>
      <c r="IEH111" s="81"/>
      <c r="IEI111" s="81"/>
      <c r="IEJ111" s="81"/>
      <c r="IEK111" s="81"/>
      <c r="IEL111" s="81"/>
      <c r="IEM111" s="81"/>
      <c r="IEN111" s="81"/>
      <c r="IEO111" s="81"/>
      <c r="IEP111" s="81"/>
      <c r="IEQ111" s="81"/>
      <c r="IER111" s="81"/>
      <c r="IES111" s="81"/>
      <c r="IET111" s="81"/>
      <c r="IEU111" s="81"/>
      <c r="IEV111" s="81"/>
      <c r="IEW111" s="81"/>
      <c r="IEX111" s="81"/>
      <c r="IEY111" s="81"/>
      <c r="IEZ111" s="81"/>
      <c r="IFA111" s="81"/>
      <c r="IFB111" s="81"/>
      <c r="IFC111" s="81"/>
      <c r="IFD111" s="81"/>
      <c r="IFE111" s="81"/>
      <c r="IFF111" s="81"/>
      <c r="IFG111" s="81"/>
      <c r="IFH111" s="81"/>
      <c r="IFI111" s="81"/>
      <c r="IFJ111" s="81"/>
      <c r="IFK111" s="81"/>
      <c r="IFL111" s="81"/>
      <c r="IFM111" s="81"/>
      <c r="IFN111" s="81"/>
      <c r="IFO111" s="81"/>
      <c r="IFP111" s="81"/>
      <c r="IFQ111" s="81"/>
      <c r="IFR111" s="81"/>
      <c r="IFS111" s="81"/>
      <c r="IFT111" s="81"/>
      <c r="IFU111" s="81"/>
      <c r="IFV111" s="81"/>
      <c r="IFW111" s="81"/>
      <c r="IFX111" s="81"/>
      <c r="IFY111" s="81"/>
      <c r="IFZ111" s="81"/>
      <c r="IGA111" s="81"/>
      <c r="IGB111" s="81"/>
      <c r="IGC111" s="81"/>
      <c r="IGD111" s="81"/>
      <c r="IGE111" s="81"/>
      <c r="IGF111" s="81"/>
      <c r="IGG111" s="81"/>
      <c r="IGH111" s="81"/>
      <c r="IGI111" s="81"/>
      <c r="IGJ111" s="81"/>
      <c r="IGK111" s="81"/>
      <c r="IGL111" s="81"/>
      <c r="IGM111" s="81"/>
      <c r="IGN111" s="81"/>
      <c r="IGO111" s="81"/>
      <c r="IGP111" s="81"/>
      <c r="IGQ111" s="81"/>
      <c r="IGR111" s="81"/>
      <c r="IGS111" s="81"/>
      <c r="IGT111" s="81"/>
      <c r="IGU111" s="81"/>
      <c r="IGV111" s="81"/>
      <c r="IGW111" s="81"/>
      <c r="IGX111" s="81"/>
      <c r="IGY111" s="81"/>
      <c r="IGZ111" s="81"/>
      <c r="IHA111" s="81"/>
      <c r="IHB111" s="81"/>
      <c r="IHC111" s="81"/>
      <c r="IHD111" s="81"/>
      <c r="IHE111" s="81"/>
      <c r="IHF111" s="81"/>
      <c r="IHG111" s="81"/>
      <c r="IHH111" s="81"/>
      <c r="IHI111" s="81"/>
      <c r="IHJ111" s="81"/>
      <c r="IHK111" s="81"/>
      <c r="IHL111" s="81"/>
      <c r="IHM111" s="81"/>
      <c r="IHN111" s="81"/>
      <c r="IHO111" s="81"/>
      <c r="IHP111" s="81"/>
      <c r="IHQ111" s="81"/>
      <c r="IHR111" s="81"/>
      <c r="IHS111" s="81"/>
      <c r="IHT111" s="81"/>
      <c r="IHU111" s="81"/>
      <c r="IHV111" s="81"/>
      <c r="IHW111" s="81"/>
      <c r="IHX111" s="81"/>
      <c r="IHY111" s="81"/>
      <c r="IHZ111" s="81"/>
      <c r="IIA111" s="81"/>
      <c r="IIB111" s="81"/>
      <c r="IIC111" s="81"/>
      <c r="IID111" s="81"/>
      <c r="IIE111" s="81"/>
      <c r="IIF111" s="81"/>
      <c r="IIG111" s="81"/>
      <c r="IIH111" s="81"/>
      <c r="III111" s="81"/>
      <c r="IIJ111" s="81"/>
      <c r="IIK111" s="81"/>
      <c r="IIL111" s="81"/>
      <c r="IIM111" s="81"/>
      <c r="IIN111" s="81"/>
      <c r="IIO111" s="81"/>
      <c r="IIP111" s="81"/>
      <c r="IIQ111" s="81"/>
      <c r="IIR111" s="81"/>
      <c r="IIS111" s="81"/>
      <c r="IIT111" s="81"/>
      <c r="IIU111" s="81"/>
      <c r="IIV111" s="81"/>
      <c r="IIW111" s="81"/>
      <c r="IIX111" s="81"/>
      <c r="IIY111" s="81"/>
      <c r="IIZ111" s="81"/>
      <c r="IJA111" s="81"/>
      <c r="IJB111" s="81"/>
      <c r="IJC111" s="81"/>
      <c r="IJD111" s="81"/>
      <c r="IJE111" s="81"/>
      <c r="IJF111" s="81"/>
      <c r="IJG111" s="81"/>
      <c r="IJH111" s="81"/>
      <c r="IJI111" s="81"/>
      <c r="IJJ111" s="81"/>
      <c r="IJK111" s="81"/>
      <c r="IJL111" s="81"/>
      <c r="IJM111" s="81"/>
      <c r="IJN111" s="81"/>
      <c r="IJO111" s="81"/>
      <c r="IJP111" s="81"/>
      <c r="IJQ111" s="81"/>
      <c r="IJR111" s="81"/>
      <c r="IJS111" s="81"/>
      <c r="IJT111" s="81"/>
      <c r="IJU111" s="81"/>
      <c r="IJV111" s="81"/>
      <c r="IJW111" s="81"/>
      <c r="IJX111" s="81"/>
      <c r="IJY111" s="81"/>
      <c r="IJZ111" s="81"/>
      <c r="IKA111" s="81"/>
      <c r="IKB111" s="81"/>
      <c r="IKC111" s="81"/>
      <c r="IKD111" s="81"/>
      <c r="IKE111" s="81"/>
      <c r="IKF111" s="81"/>
      <c r="IKG111" s="81"/>
      <c r="IKH111" s="81"/>
      <c r="IKI111" s="81"/>
      <c r="IKJ111" s="81"/>
      <c r="IKK111" s="81"/>
      <c r="IKL111" s="81"/>
      <c r="IKM111" s="81"/>
      <c r="IKN111" s="81"/>
      <c r="IKO111" s="81"/>
      <c r="IKP111" s="81"/>
      <c r="IKQ111" s="81"/>
      <c r="IKR111" s="81"/>
      <c r="IKS111" s="81"/>
      <c r="IKT111" s="81"/>
      <c r="IKU111" s="81"/>
      <c r="IKV111" s="81"/>
      <c r="IKW111" s="81"/>
      <c r="IKX111" s="81"/>
      <c r="IKY111" s="81"/>
      <c r="IKZ111" s="81"/>
      <c r="ILA111" s="81"/>
      <c r="ILB111" s="81"/>
      <c r="ILC111" s="81"/>
      <c r="ILD111" s="81"/>
      <c r="ILE111" s="81"/>
      <c r="ILF111" s="81"/>
      <c r="ILG111" s="81"/>
      <c r="ILH111" s="81"/>
      <c r="ILI111" s="81"/>
      <c r="ILJ111" s="81"/>
      <c r="ILK111" s="81"/>
      <c r="ILL111" s="81"/>
      <c r="ILM111" s="81"/>
      <c r="ILN111" s="81"/>
      <c r="ILO111" s="81"/>
      <c r="ILP111" s="81"/>
      <c r="ILQ111" s="81"/>
      <c r="ILR111" s="81"/>
      <c r="ILS111" s="81"/>
      <c r="ILT111" s="81"/>
      <c r="ILU111" s="81"/>
      <c r="ILV111" s="81"/>
      <c r="ILW111" s="81"/>
      <c r="ILX111" s="81"/>
      <c r="ILY111" s="81"/>
      <c r="ILZ111" s="81"/>
      <c r="IMA111" s="81"/>
      <c r="IMB111" s="81"/>
      <c r="IMC111" s="81"/>
      <c r="IMD111" s="81"/>
      <c r="IME111" s="81"/>
      <c r="IMF111" s="81"/>
      <c r="IMG111" s="81"/>
      <c r="IMH111" s="81"/>
      <c r="IMI111" s="81"/>
      <c r="IMJ111" s="81"/>
      <c r="IMK111" s="81"/>
      <c r="IML111" s="81"/>
      <c r="IMM111" s="81"/>
      <c r="IMN111" s="81"/>
      <c r="IMO111" s="81"/>
      <c r="IMP111" s="81"/>
      <c r="IMQ111" s="81"/>
      <c r="IMR111" s="81"/>
      <c r="IMS111" s="81"/>
      <c r="IMT111" s="81"/>
      <c r="IMU111" s="81"/>
      <c r="IMV111" s="81"/>
      <c r="IMW111" s="81"/>
      <c r="IMX111" s="81"/>
      <c r="IMY111" s="81"/>
      <c r="IMZ111" s="81"/>
      <c r="INA111" s="81"/>
      <c r="INB111" s="81"/>
      <c r="INC111" s="81"/>
      <c r="IND111" s="81"/>
      <c r="INE111" s="81"/>
      <c r="INF111" s="81"/>
      <c r="ING111" s="81"/>
      <c r="INH111" s="81"/>
      <c r="INI111" s="81"/>
      <c r="INJ111" s="81"/>
      <c r="INK111" s="81"/>
      <c r="INL111" s="81"/>
      <c r="INM111" s="81"/>
      <c r="INN111" s="81"/>
      <c r="INO111" s="81"/>
      <c r="INP111" s="81"/>
      <c r="INQ111" s="81"/>
      <c r="INR111" s="81"/>
      <c r="INS111" s="81"/>
      <c r="INT111" s="81"/>
      <c r="INU111" s="81"/>
      <c r="INV111" s="81"/>
      <c r="INW111" s="81"/>
      <c r="INX111" s="81"/>
      <c r="INY111" s="81"/>
      <c r="INZ111" s="81"/>
      <c r="IOA111" s="81"/>
      <c r="IOB111" s="81"/>
      <c r="IOC111" s="81"/>
      <c r="IOD111" s="81"/>
      <c r="IOE111" s="81"/>
      <c r="IOF111" s="81"/>
      <c r="IOG111" s="81"/>
      <c r="IOH111" s="81"/>
      <c r="IOI111" s="81"/>
      <c r="IOJ111" s="81"/>
      <c r="IOK111" s="81"/>
      <c r="IOL111" s="81"/>
      <c r="IOM111" s="81"/>
      <c r="ION111" s="81"/>
      <c r="IOO111" s="81"/>
      <c r="IOP111" s="81"/>
      <c r="IOQ111" s="81"/>
      <c r="IOR111" s="81"/>
      <c r="IOS111" s="81"/>
      <c r="IOT111" s="81"/>
      <c r="IOU111" s="81"/>
      <c r="IOV111" s="81"/>
      <c r="IOW111" s="81"/>
      <c r="IOX111" s="81"/>
      <c r="IOY111" s="81"/>
      <c r="IOZ111" s="81"/>
      <c r="IPA111" s="81"/>
      <c r="IPB111" s="81"/>
      <c r="IPC111" s="81"/>
      <c r="IPD111" s="81"/>
      <c r="IPE111" s="81"/>
      <c r="IPF111" s="81"/>
      <c r="IPG111" s="81"/>
      <c r="IPH111" s="81"/>
      <c r="IPI111" s="81"/>
      <c r="IPJ111" s="81"/>
      <c r="IPK111" s="81"/>
      <c r="IPL111" s="81"/>
      <c r="IPM111" s="81"/>
      <c r="IPN111" s="81"/>
      <c r="IPO111" s="81"/>
      <c r="IPP111" s="81"/>
      <c r="IPQ111" s="81"/>
      <c r="IPR111" s="81"/>
      <c r="IPS111" s="81"/>
      <c r="IPT111" s="81"/>
      <c r="IPU111" s="81"/>
      <c r="IPV111" s="81"/>
      <c r="IPW111" s="81"/>
      <c r="IPX111" s="81"/>
      <c r="IPY111" s="81"/>
      <c r="IPZ111" s="81"/>
      <c r="IQA111" s="81"/>
      <c r="IQB111" s="81"/>
      <c r="IQC111" s="81"/>
      <c r="IQD111" s="81"/>
      <c r="IQE111" s="81"/>
      <c r="IQF111" s="81"/>
      <c r="IQG111" s="81"/>
      <c r="IQH111" s="81"/>
      <c r="IQI111" s="81"/>
      <c r="IQJ111" s="81"/>
      <c r="IQK111" s="81"/>
      <c r="IQL111" s="81"/>
      <c r="IQM111" s="81"/>
      <c r="IQN111" s="81"/>
      <c r="IQO111" s="81"/>
      <c r="IQP111" s="81"/>
      <c r="IQQ111" s="81"/>
      <c r="IQR111" s="81"/>
      <c r="IQS111" s="81"/>
      <c r="IQT111" s="81"/>
      <c r="IQU111" s="81"/>
      <c r="IQV111" s="81"/>
      <c r="IQW111" s="81"/>
      <c r="IQX111" s="81"/>
      <c r="IQY111" s="81"/>
      <c r="IQZ111" s="81"/>
      <c r="IRA111" s="81"/>
      <c r="IRB111" s="81"/>
      <c r="IRC111" s="81"/>
      <c r="IRD111" s="81"/>
      <c r="IRE111" s="81"/>
      <c r="IRF111" s="81"/>
      <c r="IRG111" s="81"/>
      <c r="IRH111" s="81"/>
      <c r="IRI111" s="81"/>
      <c r="IRJ111" s="81"/>
      <c r="IRK111" s="81"/>
      <c r="IRL111" s="81"/>
      <c r="IRM111" s="81"/>
      <c r="IRN111" s="81"/>
      <c r="IRO111" s="81"/>
      <c r="IRP111" s="81"/>
      <c r="IRQ111" s="81"/>
      <c r="IRR111" s="81"/>
      <c r="IRS111" s="81"/>
      <c r="IRT111" s="81"/>
      <c r="IRU111" s="81"/>
      <c r="IRV111" s="81"/>
      <c r="IRW111" s="81"/>
      <c r="IRX111" s="81"/>
      <c r="IRY111" s="81"/>
      <c r="IRZ111" s="81"/>
      <c r="ISA111" s="81"/>
      <c r="ISB111" s="81"/>
      <c r="ISC111" s="81"/>
      <c r="ISD111" s="81"/>
      <c r="ISE111" s="81"/>
      <c r="ISF111" s="81"/>
      <c r="ISG111" s="81"/>
      <c r="ISH111" s="81"/>
      <c r="ISI111" s="81"/>
      <c r="ISJ111" s="81"/>
      <c r="ISK111" s="81"/>
      <c r="ISL111" s="81"/>
      <c r="ISM111" s="81"/>
      <c r="ISN111" s="81"/>
      <c r="ISO111" s="81"/>
      <c r="ISP111" s="81"/>
      <c r="ISQ111" s="81"/>
      <c r="ISR111" s="81"/>
      <c r="ISS111" s="81"/>
      <c r="IST111" s="81"/>
      <c r="ISU111" s="81"/>
      <c r="ISV111" s="81"/>
      <c r="ISW111" s="81"/>
      <c r="ISX111" s="81"/>
      <c r="ISY111" s="81"/>
      <c r="ISZ111" s="81"/>
      <c r="ITA111" s="81"/>
      <c r="ITB111" s="81"/>
      <c r="ITC111" s="81"/>
      <c r="ITD111" s="81"/>
      <c r="ITE111" s="81"/>
      <c r="ITF111" s="81"/>
      <c r="ITG111" s="81"/>
      <c r="ITH111" s="81"/>
      <c r="ITI111" s="81"/>
      <c r="ITJ111" s="81"/>
      <c r="ITK111" s="81"/>
      <c r="ITL111" s="81"/>
      <c r="ITM111" s="81"/>
      <c r="ITN111" s="81"/>
      <c r="ITO111" s="81"/>
      <c r="ITP111" s="81"/>
      <c r="ITQ111" s="81"/>
      <c r="ITR111" s="81"/>
      <c r="ITS111" s="81"/>
      <c r="ITT111" s="81"/>
      <c r="ITU111" s="81"/>
      <c r="ITV111" s="81"/>
      <c r="ITW111" s="81"/>
      <c r="ITX111" s="81"/>
      <c r="ITY111" s="81"/>
      <c r="ITZ111" s="81"/>
      <c r="IUA111" s="81"/>
      <c r="IUB111" s="81"/>
      <c r="IUC111" s="81"/>
      <c r="IUD111" s="81"/>
      <c r="IUE111" s="81"/>
      <c r="IUF111" s="81"/>
      <c r="IUG111" s="81"/>
      <c r="IUH111" s="81"/>
      <c r="IUI111" s="81"/>
      <c r="IUJ111" s="81"/>
      <c r="IUK111" s="81"/>
      <c r="IUL111" s="81"/>
      <c r="IUM111" s="81"/>
      <c r="IUN111" s="81"/>
      <c r="IUO111" s="81"/>
      <c r="IUP111" s="81"/>
      <c r="IUQ111" s="81"/>
      <c r="IUR111" s="81"/>
      <c r="IUS111" s="81"/>
      <c r="IUT111" s="81"/>
      <c r="IUU111" s="81"/>
      <c r="IUV111" s="81"/>
      <c r="IUW111" s="81"/>
      <c r="IUX111" s="81"/>
      <c r="IUY111" s="81"/>
      <c r="IUZ111" s="81"/>
      <c r="IVA111" s="81"/>
      <c r="IVB111" s="81"/>
      <c r="IVC111" s="81"/>
      <c r="IVD111" s="81"/>
      <c r="IVE111" s="81"/>
      <c r="IVF111" s="81"/>
      <c r="IVG111" s="81"/>
      <c r="IVH111" s="81"/>
      <c r="IVI111" s="81"/>
      <c r="IVJ111" s="81"/>
      <c r="IVK111" s="81"/>
      <c r="IVL111" s="81"/>
      <c r="IVM111" s="81"/>
      <c r="IVN111" s="81"/>
      <c r="IVO111" s="81"/>
      <c r="IVP111" s="81"/>
      <c r="IVQ111" s="81"/>
      <c r="IVR111" s="81"/>
      <c r="IVS111" s="81"/>
      <c r="IVT111" s="81"/>
      <c r="IVU111" s="81"/>
      <c r="IVV111" s="81"/>
      <c r="IVW111" s="81"/>
      <c r="IVX111" s="81"/>
      <c r="IVY111" s="81"/>
      <c r="IVZ111" s="81"/>
      <c r="IWA111" s="81"/>
      <c r="IWB111" s="81"/>
      <c r="IWC111" s="81"/>
      <c r="IWD111" s="81"/>
      <c r="IWE111" s="81"/>
      <c r="IWF111" s="81"/>
      <c r="IWG111" s="81"/>
      <c r="IWH111" s="81"/>
      <c r="IWI111" s="81"/>
      <c r="IWJ111" s="81"/>
      <c r="IWK111" s="81"/>
      <c r="IWL111" s="81"/>
      <c r="IWM111" s="81"/>
      <c r="IWN111" s="81"/>
      <c r="IWO111" s="81"/>
      <c r="IWP111" s="81"/>
      <c r="IWQ111" s="81"/>
      <c r="IWR111" s="81"/>
      <c r="IWS111" s="81"/>
      <c r="IWT111" s="81"/>
      <c r="IWU111" s="81"/>
      <c r="IWV111" s="81"/>
      <c r="IWW111" s="81"/>
      <c r="IWX111" s="81"/>
      <c r="IWY111" s="81"/>
      <c r="IWZ111" s="81"/>
      <c r="IXA111" s="81"/>
      <c r="IXB111" s="81"/>
      <c r="IXC111" s="81"/>
      <c r="IXD111" s="81"/>
      <c r="IXE111" s="81"/>
      <c r="IXF111" s="81"/>
      <c r="IXG111" s="81"/>
      <c r="IXH111" s="81"/>
      <c r="IXI111" s="81"/>
      <c r="IXJ111" s="81"/>
      <c r="IXK111" s="81"/>
      <c r="IXL111" s="81"/>
      <c r="IXM111" s="81"/>
      <c r="IXN111" s="81"/>
      <c r="IXO111" s="81"/>
      <c r="IXP111" s="81"/>
      <c r="IXQ111" s="81"/>
      <c r="IXR111" s="81"/>
      <c r="IXS111" s="81"/>
      <c r="IXT111" s="81"/>
      <c r="IXU111" s="81"/>
      <c r="IXV111" s="81"/>
      <c r="IXW111" s="81"/>
      <c r="IXX111" s="81"/>
      <c r="IXY111" s="81"/>
      <c r="IXZ111" s="81"/>
      <c r="IYA111" s="81"/>
      <c r="IYB111" s="81"/>
      <c r="IYC111" s="81"/>
      <c r="IYD111" s="81"/>
      <c r="IYE111" s="81"/>
      <c r="IYF111" s="81"/>
      <c r="IYG111" s="81"/>
      <c r="IYH111" s="81"/>
      <c r="IYI111" s="81"/>
      <c r="IYJ111" s="81"/>
      <c r="IYK111" s="81"/>
      <c r="IYL111" s="81"/>
      <c r="IYM111" s="81"/>
      <c r="IYN111" s="81"/>
      <c r="IYO111" s="81"/>
      <c r="IYP111" s="81"/>
      <c r="IYQ111" s="81"/>
      <c r="IYR111" s="81"/>
      <c r="IYS111" s="81"/>
      <c r="IYT111" s="81"/>
      <c r="IYU111" s="81"/>
      <c r="IYV111" s="81"/>
      <c r="IYW111" s="81"/>
      <c r="IYX111" s="81"/>
      <c r="IYY111" s="81"/>
      <c r="IYZ111" s="81"/>
      <c r="IZA111" s="81"/>
      <c r="IZB111" s="81"/>
      <c r="IZC111" s="81"/>
      <c r="IZD111" s="81"/>
      <c r="IZE111" s="81"/>
      <c r="IZF111" s="81"/>
      <c r="IZG111" s="81"/>
      <c r="IZH111" s="81"/>
      <c r="IZI111" s="81"/>
      <c r="IZJ111" s="81"/>
      <c r="IZK111" s="81"/>
      <c r="IZL111" s="81"/>
      <c r="IZM111" s="81"/>
      <c r="IZN111" s="81"/>
      <c r="IZO111" s="81"/>
      <c r="IZP111" s="81"/>
      <c r="IZQ111" s="81"/>
      <c r="IZR111" s="81"/>
      <c r="IZS111" s="81"/>
      <c r="IZT111" s="81"/>
      <c r="IZU111" s="81"/>
      <c r="IZV111" s="81"/>
      <c r="IZW111" s="81"/>
      <c r="IZX111" s="81"/>
      <c r="IZY111" s="81"/>
      <c r="IZZ111" s="81"/>
      <c r="JAA111" s="81"/>
      <c r="JAB111" s="81"/>
      <c r="JAC111" s="81"/>
      <c r="JAD111" s="81"/>
      <c r="JAE111" s="81"/>
      <c r="JAF111" s="81"/>
      <c r="JAG111" s="81"/>
      <c r="JAH111" s="81"/>
      <c r="JAI111" s="81"/>
      <c r="JAJ111" s="81"/>
      <c r="JAK111" s="81"/>
      <c r="JAL111" s="81"/>
      <c r="JAM111" s="81"/>
      <c r="JAN111" s="81"/>
      <c r="JAO111" s="81"/>
      <c r="JAP111" s="81"/>
      <c r="JAQ111" s="81"/>
      <c r="JAR111" s="81"/>
      <c r="JAS111" s="81"/>
      <c r="JAT111" s="81"/>
      <c r="JAU111" s="81"/>
      <c r="JAV111" s="81"/>
      <c r="JAW111" s="81"/>
      <c r="JAX111" s="81"/>
      <c r="JAY111" s="81"/>
      <c r="JAZ111" s="81"/>
      <c r="JBA111" s="81"/>
      <c r="JBB111" s="81"/>
      <c r="JBC111" s="81"/>
      <c r="JBD111" s="81"/>
      <c r="JBE111" s="81"/>
      <c r="JBF111" s="81"/>
      <c r="JBG111" s="81"/>
      <c r="JBH111" s="81"/>
      <c r="JBI111" s="81"/>
      <c r="JBJ111" s="81"/>
      <c r="JBK111" s="81"/>
      <c r="JBL111" s="81"/>
      <c r="JBM111" s="81"/>
      <c r="JBN111" s="81"/>
      <c r="JBO111" s="81"/>
      <c r="JBP111" s="81"/>
      <c r="JBQ111" s="81"/>
      <c r="JBR111" s="81"/>
      <c r="JBS111" s="81"/>
      <c r="JBT111" s="81"/>
      <c r="JBU111" s="81"/>
      <c r="JBV111" s="81"/>
      <c r="JBW111" s="81"/>
      <c r="JBX111" s="81"/>
      <c r="JBY111" s="81"/>
      <c r="JBZ111" s="81"/>
      <c r="JCA111" s="81"/>
      <c r="JCB111" s="81"/>
      <c r="JCC111" s="81"/>
      <c r="JCD111" s="81"/>
      <c r="JCE111" s="81"/>
      <c r="JCF111" s="81"/>
      <c r="JCG111" s="81"/>
      <c r="JCH111" s="81"/>
      <c r="JCI111" s="81"/>
      <c r="JCJ111" s="81"/>
      <c r="JCK111" s="81"/>
      <c r="JCL111" s="81"/>
      <c r="JCM111" s="81"/>
      <c r="JCN111" s="81"/>
      <c r="JCO111" s="81"/>
      <c r="JCP111" s="81"/>
      <c r="JCQ111" s="81"/>
      <c r="JCR111" s="81"/>
      <c r="JCS111" s="81"/>
      <c r="JCT111" s="81"/>
      <c r="JCU111" s="81"/>
      <c r="JCV111" s="81"/>
      <c r="JCW111" s="81"/>
      <c r="JCX111" s="81"/>
      <c r="JCY111" s="81"/>
      <c r="JCZ111" s="81"/>
      <c r="JDA111" s="81"/>
      <c r="JDB111" s="81"/>
      <c r="JDC111" s="81"/>
      <c r="JDD111" s="81"/>
      <c r="JDE111" s="81"/>
      <c r="JDF111" s="81"/>
      <c r="JDG111" s="81"/>
      <c r="JDH111" s="81"/>
      <c r="JDI111" s="81"/>
      <c r="JDJ111" s="81"/>
      <c r="JDK111" s="81"/>
      <c r="JDL111" s="81"/>
      <c r="JDM111" s="81"/>
      <c r="JDN111" s="81"/>
      <c r="JDO111" s="81"/>
      <c r="JDP111" s="81"/>
      <c r="JDQ111" s="81"/>
      <c r="JDR111" s="81"/>
      <c r="JDS111" s="81"/>
      <c r="JDT111" s="81"/>
      <c r="JDU111" s="81"/>
      <c r="JDV111" s="81"/>
      <c r="JDW111" s="81"/>
      <c r="JDX111" s="81"/>
      <c r="JDY111" s="81"/>
      <c r="JDZ111" s="81"/>
      <c r="JEA111" s="81"/>
      <c r="JEB111" s="81"/>
      <c r="JEC111" s="81"/>
      <c r="JED111" s="81"/>
      <c r="JEE111" s="81"/>
      <c r="JEF111" s="81"/>
      <c r="JEG111" s="81"/>
      <c r="JEH111" s="81"/>
      <c r="JEI111" s="81"/>
      <c r="JEJ111" s="81"/>
      <c r="JEK111" s="81"/>
      <c r="JEL111" s="81"/>
      <c r="JEM111" s="81"/>
      <c r="JEN111" s="81"/>
      <c r="JEO111" s="81"/>
      <c r="JEP111" s="81"/>
      <c r="JEQ111" s="81"/>
      <c r="JER111" s="81"/>
      <c r="JES111" s="81"/>
      <c r="JET111" s="81"/>
      <c r="JEU111" s="81"/>
      <c r="JEV111" s="81"/>
      <c r="JEW111" s="81"/>
      <c r="JEX111" s="81"/>
      <c r="JEY111" s="81"/>
      <c r="JEZ111" s="81"/>
      <c r="JFA111" s="81"/>
      <c r="JFB111" s="81"/>
      <c r="JFC111" s="81"/>
      <c r="JFD111" s="81"/>
      <c r="JFE111" s="81"/>
      <c r="JFF111" s="81"/>
      <c r="JFG111" s="81"/>
      <c r="JFH111" s="81"/>
      <c r="JFI111" s="81"/>
      <c r="JFJ111" s="81"/>
      <c r="JFK111" s="81"/>
      <c r="JFL111" s="81"/>
      <c r="JFM111" s="81"/>
      <c r="JFN111" s="81"/>
      <c r="JFO111" s="81"/>
      <c r="JFP111" s="81"/>
      <c r="JFQ111" s="81"/>
      <c r="JFR111" s="81"/>
      <c r="JFS111" s="81"/>
      <c r="JFT111" s="81"/>
      <c r="JFU111" s="81"/>
      <c r="JFV111" s="81"/>
      <c r="JFW111" s="81"/>
      <c r="JFX111" s="81"/>
      <c r="JFY111" s="81"/>
      <c r="JFZ111" s="81"/>
      <c r="JGA111" s="81"/>
      <c r="JGB111" s="81"/>
      <c r="JGC111" s="81"/>
      <c r="JGD111" s="81"/>
      <c r="JGE111" s="81"/>
      <c r="JGF111" s="81"/>
      <c r="JGG111" s="81"/>
      <c r="JGH111" s="81"/>
      <c r="JGI111" s="81"/>
      <c r="JGJ111" s="81"/>
      <c r="JGK111" s="81"/>
      <c r="JGL111" s="81"/>
      <c r="JGM111" s="81"/>
      <c r="JGN111" s="81"/>
      <c r="JGO111" s="81"/>
      <c r="JGP111" s="81"/>
      <c r="JGQ111" s="81"/>
      <c r="JGR111" s="81"/>
      <c r="JGS111" s="81"/>
      <c r="JGT111" s="81"/>
      <c r="JGU111" s="81"/>
      <c r="JGV111" s="81"/>
      <c r="JGW111" s="81"/>
      <c r="JGX111" s="81"/>
      <c r="JGY111" s="81"/>
      <c r="JGZ111" s="81"/>
      <c r="JHA111" s="81"/>
      <c r="JHB111" s="81"/>
      <c r="JHC111" s="81"/>
      <c r="JHD111" s="81"/>
      <c r="JHE111" s="81"/>
      <c r="JHF111" s="81"/>
      <c r="JHG111" s="81"/>
      <c r="JHH111" s="81"/>
      <c r="JHI111" s="81"/>
      <c r="JHJ111" s="81"/>
      <c r="JHK111" s="81"/>
      <c r="JHL111" s="81"/>
      <c r="JHM111" s="81"/>
      <c r="JHN111" s="81"/>
      <c r="JHO111" s="81"/>
      <c r="JHP111" s="81"/>
      <c r="JHQ111" s="81"/>
      <c r="JHR111" s="81"/>
      <c r="JHS111" s="81"/>
      <c r="JHT111" s="81"/>
      <c r="JHU111" s="81"/>
      <c r="JHV111" s="81"/>
      <c r="JHW111" s="81"/>
      <c r="JHX111" s="81"/>
      <c r="JHY111" s="81"/>
      <c r="JHZ111" s="81"/>
      <c r="JIA111" s="81"/>
      <c r="JIB111" s="81"/>
      <c r="JIC111" s="81"/>
      <c r="JID111" s="81"/>
      <c r="JIE111" s="81"/>
      <c r="JIF111" s="81"/>
      <c r="JIG111" s="81"/>
      <c r="JIH111" s="81"/>
      <c r="JII111" s="81"/>
      <c r="JIJ111" s="81"/>
      <c r="JIK111" s="81"/>
      <c r="JIL111" s="81"/>
      <c r="JIM111" s="81"/>
      <c r="JIN111" s="81"/>
      <c r="JIO111" s="81"/>
      <c r="JIP111" s="81"/>
      <c r="JIQ111" s="81"/>
      <c r="JIR111" s="81"/>
      <c r="JIS111" s="81"/>
      <c r="JIT111" s="81"/>
      <c r="JIU111" s="81"/>
      <c r="JIV111" s="81"/>
      <c r="JIW111" s="81"/>
      <c r="JIX111" s="81"/>
      <c r="JIY111" s="81"/>
      <c r="JIZ111" s="81"/>
      <c r="JJA111" s="81"/>
      <c r="JJB111" s="81"/>
      <c r="JJC111" s="81"/>
      <c r="JJD111" s="81"/>
      <c r="JJE111" s="81"/>
      <c r="JJF111" s="81"/>
      <c r="JJG111" s="81"/>
      <c r="JJH111" s="81"/>
      <c r="JJI111" s="81"/>
      <c r="JJJ111" s="81"/>
      <c r="JJK111" s="81"/>
      <c r="JJL111" s="81"/>
      <c r="JJM111" s="81"/>
      <c r="JJN111" s="81"/>
      <c r="JJO111" s="81"/>
      <c r="JJP111" s="81"/>
      <c r="JJQ111" s="81"/>
      <c r="JJR111" s="81"/>
      <c r="JJS111" s="81"/>
      <c r="JJT111" s="81"/>
      <c r="JJU111" s="81"/>
      <c r="JJV111" s="81"/>
      <c r="JJW111" s="81"/>
      <c r="JJX111" s="81"/>
      <c r="JJY111" s="81"/>
      <c r="JJZ111" s="81"/>
      <c r="JKA111" s="81"/>
      <c r="JKB111" s="81"/>
      <c r="JKC111" s="81"/>
      <c r="JKD111" s="81"/>
      <c r="JKE111" s="81"/>
      <c r="JKF111" s="81"/>
      <c r="JKG111" s="81"/>
      <c r="JKH111" s="81"/>
      <c r="JKI111" s="81"/>
      <c r="JKJ111" s="81"/>
      <c r="JKK111" s="81"/>
      <c r="JKL111" s="81"/>
      <c r="JKM111" s="81"/>
      <c r="JKN111" s="81"/>
      <c r="JKO111" s="81"/>
      <c r="JKP111" s="81"/>
      <c r="JKQ111" s="81"/>
      <c r="JKR111" s="81"/>
      <c r="JKS111" s="81"/>
      <c r="JKT111" s="81"/>
      <c r="JKU111" s="81"/>
      <c r="JKV111" s="81"/>
      <c r="JKW111" s="81"/>
      <c r="JKX111" s="81"/>
      <c r="JKY111" s="81"/>
      <c r="JKZ111" s="81"/>
      <c r="JLA111" s="81"/>
      <c r="JLB111" s="81"/>
      <c r="JLC111" s="81"/>
      <c r="JLD111" s="81"/>
      <c r="JLE111" s="81"/>
      <c r="JLF111" s="81"/>
      <c r="JLG111" s="81"/>
      <c r="JLH111" s="81"/>
      <c r="JLI111" s="81"/>
      <c r="JLJ111" s="81"/>
      <c r="JLK111" s="81"/>
      <c r="JLL111" s="81"/>
      <c r="JLM111" s="81"/>
      <c r="JLN111" s="81"/>
      <c r="JLO111" s="81"/>
      <c r="JLP111" s="81"/>
      <c r="JLQ111" s="81"/>
      <c r="JLR111" s="81"/>
      <c r="JLS111" s="81"/>
      <c r="JLT111" s="81"/>
      <c r="JLU111" s="81"/>
      <c r="JLV111" s="81"/>
      <c r="JLW111" s="81"/>
      <c r="JLX111" s="81"/>
      <c r="JLY111" s="81"/>
      <c r="JLZ111" s="81"/>
      <c r="JMA111" s="81"/>
      <c r="JMB111" s="81"/>
      <c r="JMC111" s="81"/>
      <c r="JMD111" s="81"/>
      <c r="JME111" s="81"/>
      <c r="JMF111" s="81"/>
      <c r="JMG111" s="81"/>
      <c r="JMH111" s="81"/>
      <c r="JMI111" s="81"/>
      <c r="JMJ111" s="81"/>
      <c r="JMK111" s="81"/>
      <c r="JML111" s="81"/>
      <c r="JMM111" s="81"/>
      <c r="JMN111" s="81"/>
      <c r="JMO111" s="81"/>
      <c r="JMP111" s="81"/>
      <c r="JMQ111" s="81"/>
      <c r="JMR111" s="81"/>
      <c r="JMS111" s="81"/>
      <c r="JMT111" s="81"/>
      <c r="JMU111" s="81"/>
      <c r="JMV111" s="81"/>
      <c r="JMW111" s="81"/>
      <c r="JMX111" s="81"/>
      <c r="JMY111" s="81"/>
      <c r="JMZ111" s="81"/>
      <c r="JNA111" s="81"/>
      <c r="JNB111" s="81"/>
      <c r="JNC111" s="81"/>
      <c r="JND111" s="81"/>
      <c r="JNE111" s="81"/>
      <c r="JNF111" s="81"/>
      <c r="JNG111" s="81"/>
      <c r="JNH111" s="81"/>
      <c r="JNI111" s="81"/>
      <c r="JNJ111" s="81"/>
      <c r="JNK111" s="81"/>
      <c r="JNL111" s="81"/>
      <c r="JNM111" s="81"/>
      <c r="JNN111" s="81"/>
      <c r="JNO111" s="81"/>
      <c r="JNP111" s="81"/>
      <c r="JNQ111" s="81"/>
      <c r="JNR111" s="81"/>
      <c r="JNS111" s="81"/>
      <c r="JNT111" s="81"/>
      <c r="JNU111" s="81"/>
      <c r="JNV111" s="81"/>
      <c r="JNW111" s="81"/>
      <c r="JNX111" s="81"/>
      <c r="JNY111" s="81"/>
      <c r="JNZ111" s="81"/>
      <c r="JOA111" s="81"/>
      <c r="JOB111" s="81"/>
      <c r="JOC111" s="81"/>
      <c r="JOD111" s="81"/>
      <c r="JOE111" s="81"/>
      <c r="JOF111" s="81"/>
      <c r="JOG111" s="81"/>
      <c r="JOH111" s="81"/>
      <c r="JOI111" s="81"/>
      <c r="JOJ111" s="81"/>
      <c r="JOK111" s="81"/>
      <c r="JOL111" s="81"/>
      <c r="JOM111" s="81"/>
      <c r="JON111" s="81"/>
      <c r="JOO111" s="81"/>
      <c r="JOP111" s="81"/>
      <c r="JOQ111" s="81"/>
      <c r="JOR111" s="81"/>
      <c r="JOS111" s="81"/>
      <c r="JOT111" s="81"/>
      <c r="JOU111" s="81"/>
      <c r="JOV111" s="81"/>
      <c r="JOW111" s="81"/>
      <c r="JOX111" s="81"/>
      <c r="JOY111" s="81"/>
      <c r="JOZ111" s="81"/>
      <c r="JPA111" s="81"/>
      <c r="JPB111" s="81"/>
      <c r="JPC111" s="81"/>
      <c r="JPD111" s="81"/>
      <c r="JPE111" s="81"/>
      <c r="JPF111" s="81"/>
      <c r="JPG111" s="81"/>
      <c r="JPH111" s="81"/>
      <c r="JPI111" s="81"/>
      <c r="JPJ111" s="81"/>
      <c r="JPK111" s="81"/>
      <c r="JPL111" s="81"/>
      <c r="JPM111" s="81"/>
      <c r="JPN111" s="81"/>
      <c r="JPO111" s="81"/>
      <c r="JPP111" s="81"/>
      <c r="JPQ111" s="81"/>
      <c r="JPR111" s="81"/>
      <c r="JPS111" s="81"/>
      <c r="JPT111" s="81"/>
      <c r="JPU111" s="81"/>
      <c r="JPV111" s="81"/>
      <c r="JPW111" s="81"/>
      <c r="JPX111" s="81"/>
      <c r="JPY111" s="81"/>
      <c r="JPZ111" s="81"/>
      <c r="JQA111" s="81"/>
      <c r="JQB111" s="81"/>
      <c r="JQC111" s="81"/>
      <c r="JQD111" s="81"/>
      <c r="JQE111" s="81"/>
      <c r="JQF111" s="81"/>
      <c r="JQG111" s="81"/>
      <c r="JQH111" s="81"/>
      <c r="JQI111" s="81"/>
      <c r="JQJ111" s="81"/>
      <c r="JQK111" s="81"/>
      <c r="JQL111" s="81"/>
      <c r="JQM111" s="81"/>
      <c r="JQN111" s="81"/>
      <c r="JQO111" s="81"/>
      <c r="JQP111" s="81"/>
      <c r="JQQ111" s="81"/>
      <c r="JQR111" s="81"/>
      <c r="JQS111" s="81"/>
      <c r="JQT111" s="81"/>
      <c r="JQU111" s="81"/>
      <c r="JQV111" s="81"/>
      <c r="JQW111" s="81"/>
      <c r="JQX111" s="81"/>
      <c r="JQY111" s="81"/>
      <c r="JQZ111" s="81"/>
      <c r="JRA111" s="81"/>
      <c r="JRB111" s="81"/>
      <c r="JRC111" s="81"/>
      <c r="JRD111" s="81"/>
      <c r="JRE111" s="81"/>
      <c r="JRF111" s="81"/>
      <c r="JRG111" s="81"/>
      <c r="JRH111" s="81"/>
      <c r="JRI111" s="81"/>
      <c r="JRJ111" s="81"/>
      <c r="JRK111" s="81"/>
      <c r="JRL111" s="81"/>
      <c r="JRM111" s="81"/>
      <c r="JRN111" s="81"/>
      <c r="JRO111" s="81"/>
      <c r="JRP111" s="81"/>
      <c r="JRQ111" s="81"/>
      <c r="JRR111" s="81"/>
      <c r="JRS111" s="81"/>
      <c r="JRT111" s="81"/>
      <c r="JRU111" s="81"/>
      <c r="JRV111" s="81"/>
      <c r="JRW111" s="81"/>
      <c r="JRX111" s="81"/>
      <c r="JRY111" s="81"/>
      <c r="JRZ111" s="81"/>
      <c r="JSA111" s="81"/>
      <c r="JSB111" s="81"/>
      <c r="JSC111" s="81"/>
      <c r="JSD111" s="81"/>
      <c r="JSE111" s="81"/>
      <c r="JSF111" s="81"/>
      <c r="JSG111" s="81"/>
      <c r="JSH111" s="81"/>
      <c r="JSI111" s="81"/>
      <c r="JSJ111" s="81"/>
      <c r="JSK111" s="81"/>
      <c r="JSL111" s="81"/>
      <c r="JSM111" s="81"/>
      <c r="JSN111" s="81"/>
      <c r="JSO111" s="81"/>
      <c r="JSP111" s="81"/>
      <c r="JSQ111" s="81"/>
      <c r="JSR111" s="81"/>
      <c r="JSS111" s="81"/>
      <c r="JST111" s="81"/>
      <c r="JSU111" s="81"/>
      <c r="JSV111" s="81"/>
      <c r="JSW111" s="81"/>
      <c r="JSX111" s="81"/>
      <c r="JSY111" s="81"/>
      <c r="JSZ111" s="81"/>
      <c r="JTA111" s="81"/>
      <c r="JTB111" s="81"/>
      <c r="JTC111" s="81"/>
      <c r="JTD111" s="81"/>
      <c r="JTE111" s="81"/>
      <c r="JTF111" s="81"/>
      <c r="JTG111" s="81"/>
      <c r="JTH111" s="81"/>
      <c r="JTI111" s="81"/>
      <c r="JTJ111" s="81"/>
      <c r="JTK111" s="81"/>
      <c r="JTL111" s="81"/>
      <c r="JTM111" s="81"/>
      <c r="JTN111" s="81"/>
      <c r="JTO111" s="81"/>
      <c r="JTP111" s="81"/>
      <c r="JTQ111" s="81"/>
      <c r="JTR111" s="81"/>
      <c r="JTS111" s="81"/>
      <c r="JTT111" s="81"/>
      <c r="JTU111" s="81"/>
      <c r="JTV111" s="81"/>
      <c r="JTW111" s="81"/>
      <c r="JTX111" s="81"/>
      <c r="JTY111" s="81"/>
      <c r="JTZ111" s="81"/>
      <c r="JUA111" s="81"/>
      <c r="JUB111" s="81"/>
      <c r="JUC111" s="81"/>
      <c r="JUD111" s="81"/>
      <c r="JUE111" s="81"/>
      <c r="JUF111" s="81"/>
      <c r="JUG111" s="81"/>
      <c r="JUH111" s="81"/>
      <c r="JUI111" s="81"/>
      <c r="JUJ111" s="81"/>
      <c r="JUK111" s="81"/>
      <c r="JUL111" s="81"/>
      <c r="JUM111" s="81"/>
      <c r="JUN111" s="81"/>
      <c r="JUO111" s="81"/>
      <c r="JUP111" s="81"/>
      <c r="JUQ111" s="81"/>
      <c r="JUR111" s="81"/>
      <c r="JUS111" s="81"/>
      <c r="JUT111" s="81"/>
      <c r="JUU111" s="81"/>
      <c r="JUV111" s="81"/>
      <c r="JUW111" s="81"/>
      <c r="JUX111" s="81"/>
      <c r="JUY111" s="81"/>
      <c r="JUZ111" s="81"/>
      <c r="JVA111" s="81"/>
      <c r="JVB111" s="81"/>
      <c r="JVC111" s="81"/>
      <c r="JVD111" s="81"/>
      <c r="JVE111" s="81"/>
      <c r="JVF111" s="81"/>
      <c r="JVG111" s="81"/>
      <c r="JVH111" s="81"/>
      <c r="JVI111" s="81"/>
      <c r="JVJ111" s="81"/>
      <c r="JVK111" s="81"/>
      <c r="JVL111" s="81"/>
      <c r="JVM111" s="81"/>
      <c r="JVN111" s="81"/>
      <c r="JVO111" s="81"/>
      <c r="JVP111" s="81"/>
      <c r="JVQ111" s="81"/>
      <c r="JVR111" s="81"/>
      <c r="JVS111" s="81"/>
      <c r="JVT111" s="81"/>
      <c r="JVU111" s="81"/>
      <c r="JVV111" s="81"/>
      <c r="JVW111" s="81"/>
      <c r="JVX111" s="81"/>
      <c r="JVY111" s="81"/>
      <c r="JVZ111" s="81"/>
      <c r="JWA111" s="81"/>
      <c r="JWB111" s="81"/>
      <c r="JWC111" s="81"/>
      <c r="JWD111" s="81"/>
      <c r="JWE111" s="81"/>
      <c r="JWF111" s="81"/>
      <c r="JWG111" s="81"/>
      <c r="JWH111" s="81"/>
      <c r="JWI111" s="81"/>
      <c r="JWJ111" s="81"/>
      <c r="JWK111" s="81"/>
      <c r="JWL111" s="81"/>
      <c r="JWM111" s="81"/>
      <c r="JWN111" s="81"/>
      <c r="JWO111" s="81"/>
      <c r="JWP111" s="81"/>
      <c r="JWQ111" s="81"/>
      <c r="JWR111" s="81"/>
      <c r="JWS111" s="81"/>
      <c r="JWT111" s="81"/>
      <c r="JWU111" s="81"/>
      <c r="JWV111" s="81"/>
      <c r="JWW111" s="81"/>
      <c r="JWX111" s="81"/>
      <c r="JWY111" s="81"/>
      <c r="JWZ111" s="81"/>
      <c r="JXA111" s="81"/>
      <c r="JXB111" s="81"/>
      <c r="JXC111" s="81"/>
      <c r="JXD111" s="81"/>
      <c r="JXE111" s="81"/>
      <c r="JXF111" s="81"/>
      <c r="JXG111" s="81"/>
      <c r="JXH111" s="81"/>
      <c r="JXI111" s="81"/>
      <c r="JXJ111" s="81"/>
      <c r="JXK111" s="81"/>
      <c r="JXL111" s="81"/>
      <c r="JXM111" s="81"/>
      <c r="JXN111" s="81"/>
      <c r="JXO111" s="81"/>
      <c r="JXP111" s="81"/>
      <c r="JXQ111" s="81"/>
      <c r="JXR111" s="81"/>
      <c r="JXS111" s="81"/>
      <c r="JXT111" s="81"/>
      <c r="JXU111" s="81"/>
      <c r="JXV111" s="81"/>
      <c r="JXW111" s="81"/>
      <c r="JXX111" s="81"/>
      <c r="JXY111" s="81"/>
      <c r="JXZ111" s="81"/>
      <c r="JYA111" s="81"/>
      <c r="JYB111" s="81"/>
      <c r="JYC111" s="81"/>
      <c r="JYD111" s="81"/>
      <c r="JYE111" s="81"/>
      <c r="JYF111" s="81"/>
      <c r="JYG111" s="81"/>
      <c r="JYH111" s="81"/>
      <c r="JYI111" s="81"/>
      <c r="JYJ111" s="81"/>
      <c r="JYK111" s="81"/>
      <c r="JYL111" s="81"/>
      <c r="JYM111" s="81"/>
      <c r="JYN111" s="81"/>
      <c r="JYO111" s="81"/>
      <c r="JYP111" s="81"/>
      <c r="JYQ111" s="81"/>
      <c r="JYR111" s="81"/>
      <c r="JYS111" s="81"/>
      <c r="JYT111" s="81"/>
      <c r="JYU111" s="81"/>
      <c r="JYV111" s="81"/>
      <c r="JYW111" s="81"/>
      <c r="JYX111" s="81"/>
      <c r="JYY111" s="81"/>
      <c r="JYZ111" s="81"/>
      <c r="JZA111" s="81"/>
      <c r="JZB111" s="81"/>
      <c r="JZC111" s="81"/>
      <c r="JZD111" s="81"/>
      <c r="JZE111" s="81"/>
      <c r="JZF111" s="81"/>
      <c r="JZG111" s="81"/>
      <c r="JZH111" s="81"/>
      <c r="JZI111" s="81"/>
      <c r="JZJ111" s="81"/>
      <c r="JZK111" s="81"/>
      <c r="JZL111" s="81"/>
      <c r="JZM111" s="81"/>
      <c r="JZN111" s="81"/>
      <c r="JZO111" s="81"/>
      <c r="JZP111" s="81"/>
      <c r="JZQ111" s="81"/>
      <c r="JZR111" s="81"/>
      <c r="JZS111" s="81"/>
      <c r="JZT111" s="81"/>
      <c r="JZU111" s="81"/>
      <c r="JZV111" s="81"/>
      <c r="JZW111" s="81"/>
      <c r="JZX111" s="81"/>
      <c r="JZY111" s="81"/>
      <c r="JZZ111" s="81"/>
      <c r="KAA111" s="81"/>
      <c r="KAB111" s="81"/>
      <c r="KAC111" s="81"/>
      <c r="KAD111" s="81"/>
      <c r="KAE111" s="81"/>
      <c r="KAF111" s="81"/>
      <c r="KAG111" s="81"/>
      <c r="KAH111" s="81"/>
      <c r="KAI111" s="81"/>
      <c r="KAJ111" s="81"/>
      <c r="KAK111" s="81"/>
      <c r="KAL111" s="81"/>
      <c r="KAM111" s="81"/>
      <c r="KAN111" s="81"/>
      <c r="KAO111" s="81"/>
      <c r="KAP111" s="81"/>
      <c r="KAQ111" s="81"/>
      <c r="KAR111" s="81"/>
      <c r="KAS111" s="81"/>
      <c r="KAT111" s="81"/>
      <c r="KAU111" s="81"/>
      <c r="KAV111" s="81"/>
      <c r="KAW111" s="81"/>
      <c r="KAX111" s="81"/>
      <c r="KAY111" s="81"/>
      <c r="KAZ111" s="81"/>
      <c r="KBA111" s="81"/>
      <c r="KBB111" s="81"/>
      <c r="KBC111" s="81"/>
      <c r="KBD111" s="81"/>
      <c r="KBE111" s="81"/>
      <c r="KBF111" s="81"/>
      <c r="KBG111" s="81"/>
      <c r="KBH111" s="81"/>
      <c r="KBI111" s="81"/>
      <c r="KBJ111" s="81"/>
      <c r="KBK111" s="81"/>
      <c r="KBL111" s="81"/>
      <c r="KBM111" s="81"/>
      <c r="KBN111" s="81"/>
      <c r="KBO111" s="81"/>
      <c r="KBP111" s="81"/>
      <c r="KBQ111" s="81"/>
      <c r="KBR111" s="81"/>
      <c r="KBS111" s="81"/>
      <c r="KBT111" s="81"/>
      <c r="KBU111" s="81"/>
      <c r="KBV111" s="81"/>
      <c r="KBW111" s="81"/>
      <c r="KBX111" s="81"/>
      <c r="KBY111" s="81"/>
      <c r="KBZ111" s="81"/>
      <c r="KCA111" s="81"/>
      <c r="KCB111" s="81"/>
      <c r="KCC111" s="81"/>
      <c r="KCD111" s="81"/>
      <c r="KCE111" s="81"/>
      <c r="KCF111" s="81"/>
      <c r="KCG111" s="81"/>
      <c r="KCH111" s="81"/>
      <c r="KCI111" s="81"/>
      <c r="KCJ111" s="81"/>
      <c r="KCK111" s="81"/>
      <c r="KCL111" s="81"/>
      <c r="KCM111" s="81"/>
      <c r="KCN111" s="81"/>
      <c r="KCO111" s="81"/>
      <c r="KCP111" s="81"/>
      <c r="KCQ111" s="81"/>
      <c r="KCR111" s="81"/>
      <c r="KCS111" s="81"/>
      <c r="KCT111" s="81"/>
      <c r="KCU111" s="81"/>
      <c r="KCV111" s="81"/>
      <c r="KCW111" s="81"/>
      <c r="KCX111" s="81"/>
      <c r="KCY111" s="81"/>
      <c r="KCZ111" s="81"/>
      <c r="KDA111" s="81"/>
      <c r="KDB111" s="81"/>
      <c r="KDC111" s="81"/>
      <c r="KDD111" s="81"/>
      <c r="KDE111" s="81"/>
      <c r="KDF111" s="81"/>
      <c r="KDG111" s="81"/>
      <c r="KDH111" s="81"/>
      <c r="KDI111" s="81"/>
      <c r="KDJ111" s="81"/>
      <c r="KDK111" s="81"/>
      <c r="KDL111" s="81"/>
      <c r="KDM111" s="81"/>
      <c r="KDN111" s="81"/>
      <c r="KDO111" s="81"/>
      <c r="KDP111" s="81"/>
      <c r="KDQ111" s="81"/>
      <c r="KDR111" s="81"/>
      <c r="KDS111" s="81"/>
      <c r="KDT111" s="81"/>
      <c r="KDU111" s="81"/>
      <c r="KDV111" s="81"/>
      <c r="KDW111" s="81"/>
      <c r="KDX111" s="81"/>
      <c r="KDY111" s="81"/>
      <c r="KDZ111" s="81"/>
      <c r="KEA111" s="81"/>
      <c r="KEB111" s="81"/>
      <c r="KEC111" s="81"/>
      <c r="KED111" s="81"/>
      <c r="KEE111" s="81"/>
      <c r="KEF111" s="81"/>
      <c r="KEG111" s="81"/>
      <c r="KEH111" s="81"/>
      <c r="KEI111" s="81"/>
      <c r="KEJ111" s="81"/>
      <c r="KEK111" s="81"/>
      <c r="KEL111" s="81"/>
      <c r="KEM111" s="81"/>
      <c r="KEN111" s="81"/>
      <c r="KEO111" s="81"/>
      <c r="KEP111" s="81"/>
      <c r="KEQ111" s="81"/>
      <c r="KER111" s="81"/>
      <c r="KES111" s="81"/>
      <c r="KET111" s="81"/>
      <c r="KEU111" s="81"/>
      <c r="KEV111" s="81"/>
      <c r="KEW111" s="81"/>
      <c r="KEX111" s="81"/>
      <c r="KEY111" s="81"/>
      <c r="KEZ111" s="81"/>
      <c r="KFA111" s="81"/>
      <c r="KFB111" s="81"/>
      <c r="KFC111" s="81"/>
      <c r="KFD111" s="81"/>
      <c r="KFE111" s="81"/>
      <c r="KFF111" s="81"/>
      <c r="KFG111" s="81"/>
      <c r="KFH111" s="81"/>
      <c r="KFI111" s="81"/>
      <c r="KFJ111" s="81"/>
      <c r="KFK111" s="81"/>
      <c r="KFL111" s="81"/>
      <c r="KFM111" s="81"/>
      <c r="KFN111" s="81"/>
      <c r="KFO111" s="81"/>
      <c r="KFP111" s="81"/>
      <c r="KFQ111" s="81"/>
      <c r="KFR111" s="81"/>
      <c r="KFS111" s="81"/>
      <c r="KFT111" s="81"/>
      <c r="KFU111" s="81"/>
      <c r="KFV111" s="81"/>
      <c r="KFW111" s="81"/>
      <c r="KFX111" s="81"/>
      <c r="KFY111" s="81"/>
      <c r="KFZ111" s="81"/>
      <c r="KGA111" s="81"/>
      <c r="KGB111" s="81"/>
      <c r="KGC111" s="81"/>
      <c r="KGD111" s="81"/>
      <c r="KGE111" s="81"/>
      <c r="KGF111" s="81"/>
      <c r="KGG111" s="81"/>
      <c r="KGH111" s="81"/>
      <c r="KGI111" s="81"/>
      <c r="KGJ111" s="81"/>
      <c r="KGK111" s="81"/>
      <c r="KGL111" s="81"/>
      <c r="KGM111" s="81"/>
      <c r="KGN111" s="81"/>
      <c r="KGO111" s="81"/>
      <c r="KGP111" s="81"/>
      <c r="KGQ111" s="81"/>
      <c r="KGR111" s="81"/>
      <c r="KGS111" s="81"/>
      <c r="KGT111" s="81"/>
      <c r="KGU111" s="81"/>
      <c r="KGV111" s="81"/>
      <c r="KGW111" s="81"/>
      <c r="KGX111" s="81"/>
      <c r="KGY111" s="81"/>
      <c r="KGZ111" s="81"/>
      <c r="KHA111" s="81"/>
      <c r="KHB111" s="81"/>
      <c r="KHC111" s="81"/>
      <c r="KHD111" s="81"/>
      <c r="KHE111" s="81"/>
      <c r="KHF111" s="81"/>
      <c r="KHG111" s="81"/>
      <c r="KHH111" s="81"/>
      <c r="KHI111" s="81"/>
      <c r="KHJ111" s="81"/>
      <c r="KHK111" s="81"/>
      <c r="KHL111" s="81"/>
      <c r="KHM111" s="81"/>
      <c r="KHN111" s="81"/>
      <c r="KHO111" s="81"/>
      <c r="KHP111" s="81"/>
      <c r="KHQ111" s="81"/>
      <c r="KHR111" s="81"/>
      <c r="KHS111" s="81"/>
      <c r="KHT111" s="81"/>
      <c r="KHU111" s="81"/>
      <c r="KHV111" s="81"/>
      <c r="KHW111" s="81"/>
      <c r="KHX111" s="81"/>
      <c r="KHY111" s="81"/>
      <c r="KHZ111" s="81"/>
      <c r="KIA111" s="81"/>
      <c r="KIB111" s="81"/>
      <c r="KIC111" s="81"/>
      <c r="KID111" s="81"/>
      <c r="KIE111" s="81"/>
      <c r="KIF111" s="81"/>
      <c r="KIG111" s="81"/>
      <c r="KIH111" s="81"/>
      <c r="KII111" s="81"/>
      <c r="KIJ111" s="81"/>
      <c r="KIK111" s="81"/>
      <c r="KIL111" s="81"/>
      <c r="KIM111" s="81"/>
      <c r="KIN111" s="81"/>
      <c r="KIO111" s="81"/>
      <c r="KIP111" s="81"/>
      <c r="KIQ111" s="81"/>
      <c r="KIR111" s="81"/>
      <c r="KIS111" s="81"/>
      <c r="KIT111" s="81"/>
      <c r="KIU111" s="81"/>
      <c r="KIV111" s="81"/>
      <c r="KIW111" s="81"/>
      <c r="KIX111" s="81"/>
      <c r="KIY111" s="81"/>
      <c r="KIZ111" s="81"/>
      <c r="KJA111" s="81"/>
      <c r="KJB111" s="81"/>
      <c r="KJC111" s="81"/>
      <c r="KJD111" s="81"/>
      <c r="KJE111" s="81"/>
      <c r="KJF111" s="81"/>
      <c r="KJG111" s="81"/>
      <c r="KJH111" s="81"/>
      <c r="KJI111" s="81"/>
      <c r="KJJ111" s="81"/>
      <c r="KJK111" s="81"/>
      <c r="KJL111" s="81"/>
      <c r="KJM111" s="81"/>
      <c r="KJN111" s="81"/>
      <c r="KJO111" s="81"/>
      <c r="KJP111" s="81"/>
      <c r="KJQ111" s="81"/>
      <c r="KJR111" s="81"/>
      <c r="KJS111" s="81"/>
      <c r="KJT111" s="81"/>
      <c r="KJU111" s="81"/>
      <c r="KJV111" s="81"/>
      <c r="KJW111" s="81"/>
      <c r="KJX111" s="81"/>
      <c r="KJY111" s="81"/>
      <c r="KJZ111" s="81"/>
      <c r="KKA111" s="81"/>
      <c r="KKB111" s="81"/>
      <c r="KKC111" s="81"/>
      <c r="KKD111" s="81"/>
      <c r="KKE111" s="81"/>
      <c r="KKF111" s="81"/>
      <c r="KKG111" s="81"/>
      <c r="KKH111" s="81"/>
      <c r="KKI111" s="81"/>
      <c r="KKJ111" s="81"/>
      <c r="KKK111" s="81"/>
      <c r="KKL111" s="81"/>
      <c r="KKM111" s="81"/>
      <c r="KKN111" s="81"/>
      <c r="KKO111" s="81"/>
      <c r="KKP111" s="81"/>
      <c r="KKQ111" s="81"/>
      <c r="KKR111" s="81"/>
      <c r="KKS111" s="81"/>
      <c r="KKT111" s="81"/>
      <c r="KKU111" s="81"/>
      <c r="KKV111" s="81"/>
      <c r="KKW111" s="81"/>
      <c r="KKX111" s="81"/>
      <c r="KKY111" s="81"/>
      <c r="KKZ111" s="81"/>
      <c r="KLA111" s="81"/>
      <c r="KLB111" s="81"/>
      <c r="KLC111" s="81"/>
      <c r="KLD111" s="81"/>
      <c r="KLE111" s="81"/>
      <c r="KLF111" s="81"/>
      <c r="KLG111" s="81"/>
      <c r="KLH111" s="81"/>
      <c r="KLI111" s="81"/>
      <c r="KLJ111" s="81"/>
      <c r="KLK111" s="81"/>
      <c r="KLL111" s="81"/>
      <c r="KLM111" s="81"/>
      <c r="KLN111" s="81"/>
      <c r="KLO111" s="81"/>
      <c r="KLP111" s="81"/>
      <c r="KLQ111" s="81"/>
      <c r="KLR111" s="81"/>
      <c r="KLS111" s="81"/>
      <c r="KLT111" s="81"/>
      <c r="KLU111" s="81"/>
      <c r="KLV111" s="81"/>
      <c r="KLW111" s="81"/>
      <c r="KLX111" s="81"/>
      <c r="KLY111" s="81"/>
      <c r="KLZ111" s="81"/>
      <c r="KMA111" s="81"/>
      <c r="KMB111" s="81"/>
      <c r="KMC111" s="81"/>
      <c r="KMD111" s="81"/>
      <c r="KME111" s="81"/>
      <c r="KMF111" s="81"/>
      <c r="KMG111" s="81"/>
      <c r="KMH111" s="81"/>
      <c r="KMI111" s="81"/>
      <c r="KMJ111" s="81"/>
      <c r="KMK111" s="81"/>
      <c r="KML111" s="81"/>
      <c r="KMM111" s="81"/>
      <c r="KMN111" s="81"/>
      <c r="KMO111" s="81"/>
      <c r="KMP111" s="81"/>
      <c r="KMQ111" s="81"/>
      <c r="KMR111" s="81"/>
      <c r="KMS111" s="81"/>
      <c r="KMT111" s="81"/>
      <c r="KMU111" s="81"/>
      <c r="KMV111" s="81"/>
      <c r="KMW111" s="81"/>
      <c r="KMX111" s="81"/>
      <c r="KMY111" s="81"/>
      <c r="KMZ111" s="81"/>
      <c r="KNA111" s="81"/>
      <c r="KNB111" s="81"/>
      <c r="KNC111" s="81"/>
      <c r="KND111" s="81"/>
      <c r="KNE111" s="81"/>
      <c r="KNF111" s="81"/>
      <c r="KNG111" s="81"/>
      <c r="KNH111" s="81"/>
      <c r="KNI111" s="81"/>
      <c r="KNJ111" s="81"/>
      <c r="KNK111" s="81"/>
      <c r="KNL111" s="81"/>
      <c r="KNM111" s="81"/>
      <c r="KNN111" s="81"/>
      <c r="KNO111" s="81"/>
      <c r="KNP111" s="81"/>
      <c r="KNQ111" s="81"/>
      <c r="KNR111" s="81"/>
      <c r="KNS111" s="81"/>
      <c r="KNT111" s="81"/>
      <c r="KNU111" s="81"/>
      <c r="KNV111" s="81"/>
      <c r="KNW111" s="81"/>
      <c r="KNX111" s="81"/>
      <c r="KNY111" s="81"/>
      <c r="KNZ111" s="81"/>
      <c r="KOA111" s="81"/>
      <c r="KOB111" s="81"/>
      <c r="KOC111" s="81"/>
      <c r="KOD111" s="81"/>
      <c r="KOE111" s="81"/>
      <c r="KOF111" s="81"/>
      <c r="KOG111" s="81"/>
      <c r="KOH111" s="81"/>
      <c r="KOI111" s="81"/>
      <c r="KOJ111" s="81"/>
      <c r="KOK111" s="81"/>
      <c r="KOL111" s="81"/>
      <c r="KOM111" s="81"/>
      <c r="KON111" s="81"/>
      <c r="KOO111" s="81"/>
      <c r="KOP111" s="81"/>
      <c r="KOQ111" s="81"/>
      <c r="KOR111" s="81"/>
      <c r="KOS111" s="81"/>
      <c r="KOT111" s="81"/>
      <c r="KOU111" s="81"/>
      <c r="KOV111" s="81"/>
      <c r="KOW111" s="81"/>
      <c r="KOX111" s="81"/>
      <c r="KOY111" s="81"/>
      <c r="KOZ111" s="81"/>
      <c r="KPA111" s="81"/>
      <c r="KPB111" s="81"/>
      <c r="KPC111" s="81"/>
      <c r="KPD111" s="81"/>
      <c r="KPE111" s="81"/>
      <c r="KPF111" s="81"/>
      <c r="KPG111" s="81"/>
      <c r="KPH111" s="81"/>
      <c r="KPI111" s="81"/>
      <c r="KPJ111" s="81"/>
      <c r="KPK111" s="81"/>
      <c r="KPL111" s="81"/>
      <c r="KPM111" s="81"/>
      <c r="KPN111" s="81"/>
      <c r="KPO111" s="81"/>
      <c r="KPP111" s="81"/>
      <c r="KPQ111" s="81"/>
      <c r="KPR111" s="81"/>
      <c r="KPS111" s="81"/>
      <c r="KPT111" s="81"/>
      <c r="KPU111" s="81"/>
      <c r="KPV111" s="81"/>
      <c r="KPW111" s="81"/>
      <c r="KPX111" s="81"/>
      <c r="KPY111" s="81"/>
      <c r="KPZ111" s="81"/>
      <c r="KQA111" s="81"/>
      <c r="KQB111" s="81"/>
      <c r="KQC111" s="81"/>
      <c r="KQD111" s="81"/>
      <c r="KQE111" s="81"/>
      <c r="KQF111" s="81"/>
      <c r="KQG111" s="81"/>
      <c r="KQH111" s="81"/>
      <c r="KQI111" s="81"/>
      <c r="KQJ111" s="81"/>
      <c r="KQK111" s="81"/>
      <c r="KQL111" s="81"/>
      <c r="KQM111" s="81"/>
      <c r="KQN111" s="81"/>
      <c r="KQO111" s="81"/>
      <c r="KQP111" s="81"/>
      <c r="KQQ111" s="81"/>
      <c r="KQR111" s="81"/>
      <c r="KQS111" s="81"/>
      <c r="KQT111" s="81"/>
      <c r="KQU111" s="81"/>
      <c r="KQV111" s="81"/>
      <c r="KQW111" s="81"/>
      <c r="KQX111" s="81"/>
      <c r="KQY111" s="81"/>
      <c r="KQZ111" s="81"/>
      <c r="KRA111" s="81"/>
      <c r="KRB111" s="81"/>
      <c r="KRC111" s="81"/>
      <c r="KRD111" s="81"/>
      <c r="KRE111" s="81"/>
      <c r="KRF111" s="81"/>
      <c r="KRG111" s="81"/>
      <c r="KRH111" s="81"/>
      <c r="KRI111" s="81"/>
      <c r="KRJ111" s="81"/>
      <c r="KRK111" s="81"/>
      <c r="KRL111" s="81"/>
      <c r="KRM111" s="81"/>
      <c r="KRN111" s="81"/>
      <c r="KRO111" s="81"/>
      <c r="KRP111" s="81"/>
      <c r="KRQ111" s="81"/>
      <c r="KRR111" s="81"/>
      <c r="KRS111" s="81"/>
      <c r="KRT111" s="81"/>
      <c r="KRU111" s="81"/>
      <c r="KRV111" s="81"/>
      <c r="KRW111" s="81"/>
      <c r="KRX111" s="81"/>
      <c r="KRY111" s="81"/>
      <c r="KRZ111" s="81"/>
      <c r="KSA111" s="81"/>
      <c r="KSB111" s="81"/>
      <c r="KSC111" s="81"/>
      <c r="KSD111" s="81"/>
      <c r="KSE111" s="81"/>
      <c r="KSF111" s="81"/>
      <c r="KSG111" s="81"/>
      <c r="KSH111" s="81"/>
      <c r="KSI111" s="81"/>
      <c r="KSJ111" s="81"/>
      <c r="KSK111" s="81"/>
      <c r="KSL111" s="81"/>
      <c r="KSM111" s="81"/>
      <c r="KSN111" s="81"/>
      <c r="KSO111" s="81"/>
      <c r="KSP111" s="81"/>
      <c r="KSQ111" s="81"/>
      <c r="KSR111" s="81"/>
      <c r="KSS111" s="81"/>
      <c r="KST111" s="81"/>
      <c r="KSU111" s="81"/>
      <c r="KSV111" s="81"/>
      <c r="KSW111" s="81"/>
      <c r="KSX111" s="81"/>
      <c r="KSY111" s="81"/>
      <c r="KSZ111" s="81"/>
      <c r="KTA111" s="81"/>
      <c r="KTB111" s="81"/>
      <c r="KTC111" s="81"/>
      <c r="KTD111" s="81"/>
      <c r="KTE111" s="81"/>
      <c r="KTF111" s="81"/>
      <c r="KTG111" s="81"/>
      <c r="KTH111" s="81"/>
      <c r="KTI111" s="81"/>
      <c r="KTJ111" s="81"/>
      <c r="KTK111" s="81"/>
      <c r="KTL111" s="81"/>
      <c r="KTM111" s="81"/>
      <c r="KTN111" s="81"/>
      <c r="KTO111" s="81"/>
      <c r="KTP111" s="81"/>
      <c r="KTQ111" s="81"/>
      <c r="KTR111" s="81"/>
      <c r="KTS111" s="81"/>
      <c r="KTT111" s="81"/>
      <c r="KTU111" s="81"/>
      <c r="KTV111" s="81"/>
      <c r="KTW111" s="81"/>
      <c r="KTX111" s="81"/>
      <c r="KTY111" s="81"/>
      <c r="KTZ111" s="81"/>
      <c r="KUA111" s="81"/>
      <c r="KUB111" s="81"/>
      <c r="KUC111" s="81"/>
      <c r="KUD111" s="81"/>
      <c r="KUE111" s="81"/>
      <c r="KUF111" s="81"/>
      <c r="KUG111" s="81"/>
      <c r="KUH111" s="81"/>
      <c r="KUI111" s="81"/>
      <c r="KUJ111" s="81"/>
      <c r="KUK111" s="81"/>
      <c r="KUL111" s="81"/>
      <c r="KUM111" s="81"/>
      <c r="KUN111" s="81"/>
      <c r="KUO111" s="81"/>
      <c r="KUP111" s="81"/>
      <c r="KUQ111" s="81"/>
      <c r="KUR111" s="81"/>
      <c r="KUS111" s="81"/>
      <c r="KUT111" s="81"/>
      <c r="KUU111" s="81"/>
      <c r="KUV111" s="81"/>
      <c r="KUW111" s="81"/>
      <c r="KUX111" s="81"/>
      <c r="KUY111" s="81"/>
      <c r="KUZ111" s="81"/>
      <c r="KVA111" s="81"/>
      <c r="KVB111" s="81"/>
      <c r="KVC111" s="81"/>
      <c r="KVD111" s="81"/>
      <c r="KVE111" s="81"/>
      <c r="KVF111" s="81"/>
      <c r="KVG111" s="81"/>
      <c r="KVH111" s="81"/>
      <c r="KVI111" s="81"/>
      <c r="KVJ111" s="81"/>
      <c r="KVK111" s="81"/>
      <c r="KVL111" s="81"/>
      <c r="KVM111" s="81"/>
      <c r="KVN111" s="81"/>
      <c r="KVO111" s="81"/>
      <c r="KVP111" s="81"/>
      <c r="KVQ111" s="81"/>
      <c r="KVR111" s="81"/>
      <c r="KVS111" s="81"/>
      <c r="KVT111" s="81"/>
      <c r="KVU111" s="81"/>
      <c r="KVV111" s="81"/>
      <c r="KVW111" s="81"/>
      <c r="KVX111" s="81"/>
      <c r="KVY111" s="81"/>
      <c r="KVZ111" s="81"/>
      <c r="KWA111" s="81"/>
      <c r="KWB111" s="81"/>
      <c r="KWC111" s="81"/>
      <c r="KWD111" s="81"/>
      <c r="KWE111" s="81"/>
      <c r="KWF111" s="81"/>
      <c r="KWG111" s="81"/>
      <c r="KWH111" s="81"/>
      <c r="KWI111" s="81"/>
      <c r="KWJ111" s="81"/>
      <c r="KWK111" s="81"/>
      <c r="KWL111" s="81"/>
      <c r="KWM111" s="81"/>
      <c r="KWN111" s="81"/>
      <c r="KWO111" s="81"/>
      <c r="KWP111" s="81"/>
      <c r="KWQ111" s="81"/>
      <c r="KWR111" s="81"/>
      <c r="KWS111" s="81"/>
      <c r="KWT111" s="81"/>
      <c r="KWU111" s="81"/>
      <c r="KWV111" s="81"/>
      <c r="KWW111" s="81"/>
      <c r="KWX111" s="81"/>
      <c r="KWY111" s="81"/>
      <c r="KWZ111" s="81"/>
      <c r="KXA111" s="81"/>
      <c r="KXB111" s="81"/>
      <c r="KXC111" s="81"/>
      <c r="KXD111" s="81"/>
      <c r="KXE111" s="81"/>
      <c r="KXF111" s="81"/>
      <c r="KXG111" s="81"/>
      <c r="KXH111" s="81"/>
      <c r="KXI111" s="81"/>
      <c r="KXJ111" s="81"/>
      <c r="KXK111" s="81"/>
      <c r="KXL111" s="81"/>
      <c r="KXM111" s="81"/>
      <c r="KXN111" s="81"/>
      <c r="KXO111" s="81"/>
      <c r="KXP111" s="81"/>
      <c r="KXQ111" s="81"/>
      <c r="KXR111" s="81"/>
      <c r="KXS111" s="81"/>
      <c r="KXT111" s="81"/>
      <c r="KXU111" s="81"/>
      <c r="KXV111" s="81"/>
      <c r="KXW111" s="81"/>
      <c r="KXX111" s="81"/>
      <c r="KXY111" s="81"/>
      <c r="KXZ111" s="81"/>
      <c r="KYA111" s="81"/>
      <c r="KYB111" s="81"/>
      <c r="KYC111" s="81"/>
      <c r="KYD111" s="81"/>
      <c r="KYE111" s="81"/>
      <c r="KYF111" s="81"/>
      <c r="KYG111" s="81"/>
      <c r="KYH111" s="81"/>
      <c r="KYI111" s="81"/>
      <c r="KYJ111" s="81"/>
      <c r="KYK111" s="81"/>
      <c r="KYL111" s="81"/>
      <c r="KYM111" s="81"/>
      <c r="KYN111" s="81"/>
      <c r="KYO111" s="81"/>
      <c r="KYP111" s="81"/>
      <c r="KYQ111" s="81"/>
      <c r="KYR111" s="81"/>
      <c r="KYS111" s="81"/>
      <c r="KYT111" s="81"/>
      <c r="KYU111" s="81"/>
      <c r="KYV111" s="81"/>
      <c r="KYW111" s="81"/>
      <c r="KYX111" s="81"/>
      <c r="KYY111" s="81"/>
      <c r="KYZ111" s="81"/>
      <c r="KZA111" s="81"/>
      <c r="KZB111" s="81"/>
      <c r="KZC111" s="81"/>
      <c r="KZD111" s="81"/>
      <c r="KZE111" s="81"/>
      <c r="KZF111" s="81"/>
      <c r="KZG111" s="81"/>
      <c r="KZH111" s="81"/>
      <c r="KZI111" s="81"/>
      <c r="KZJ111" s="81"/>
      <c r="KZK111" s="81"/>
      <c r="KZL111" s="81"/>
      <c r="KZM111" s="81"/>
      <c r="KZN111" s="81"/>
      <c r="KZO111" s="81"/>
      <c r="KZP111" s="81"/>
      <c r="KZQ111" s="81"/>
      <c r="KZR111" s="81"/>
      <c r="KZS111" s="81"/>
      <c r="KZT111" s="81"/>
      <c r="KZU111" s="81"/>
      <c r="KZV111" s="81"/>
      <c r="KZW111" s="81"/>
      <c r="KZX111" s="81"/>
      <c r="KZY111" s="81"/>
      <c r="KZZ111" s="81"/>
      <c r="LAA111" s="81"/>
      <c r="LAB111" s="81"/>
      <c r="LAC111" s="81"/>
      <c r="LAD111" s="81"/>
      <c r="LAE111" s="81"/>
      <c r="LAF111" s="81"/>
      <c r="LAG111" s="81"/>
      <c r="LAH111" s="81"/>
      <c r="LAI111" s="81"/>
      <c r="LAJ111" s="81"/>
      <c r="LAK111" s="81"/>
      <c r="LAL111" s="81"/>
      <c r="LAM111" s="81"/>
      <c r="LAN111" s="81"/>
      <c r="LAO111" s="81"/>
      <c r="LAP111" s="81"/>
      <c r="LAQ111" s="81"/>
      <c r="LAR111" s="81"/>
      <c r="LAS111" s="81"/>
      <c r="LAT111" s="81"/>
      <c r="LAU111" s="81"/>
      <c r="LAV111" s="81"/>
      <c r="LAW111" s="81"/>
      <c r="LAX111" s="81"/>
      <c r="LAY111" s="81"/>
      <c r="LAZ111" s="81"/>
      <c r="LBA111" s="81"/>
      <c r="LBB111" s="81"/>
      <c r="LBC111" s="81"/>
      <c r="LBD111" s="81"/>
      <c r="LBE111" s="81"/>
      <c r="LBF111" s="81"/>
      <c r="LBG111" s="81"/>
      <c r="LBH111" s="81"/>
      <c r="LBI111" s="81"/>
      <c r="LBJ111" s="81"/>
      <c r="LBK111" s="81"/>
      <c r="LBL111" s="81"/>
      <c r="LBM111" s="81"/>
      <c r="LBN111" s="81"/>
      <c r="LBO111" s="81"/>
      <c r="LBP111" s="81"/>
      <c r="LBQ111" s="81"/>
      <c r="LBR111" s="81"/>
      <c r="LBS111" s="81"/>
      <c r="LBT111" s="81"/>
      <c r="LBU111" s="81"/>
      <c r="LBV111" s="81"/>
      <c r="LBW111" s="81"/>
      <c r="LBX111" s="81"/>
      <c r="LBY111" s="81"/>
      <c r="LBZ111" s="81"/>
      <c r="LCA111" s="81"/>
      <c r="LCB111" s="81"/>
      <c r="LCC111" s="81"/>
      <c r="LCD111" s="81"/>
      <c r="LCE111" s="81"/>
      <c r="LCF111" s="81"/>
      <c r="LCG111" s="81"/>
      <c r="LCH111" s="81"/>
      <c r="LCI111" s="81"/>
      <c r="LCJ111" s="81"/>
      <c r="LCK111" s="81"/>
      <c r="LCL111" s="81"/>
      <c r="LCM111" s="81"/>
      <c r="LCN111" s="81"/>
      <c r="LCO111" s="81"/>
      <c r="LCP111" s="81"/>
      <c r="LCQ111" s="81"/>
      <c r="LCR111" s="81"/>
      <c r="LCS111" s="81"/>
      <c r="LCT111" s="81"/>
      <c r="LCU111" s="81"/>
      <c r="LCV111" s="81"/>
      <c r="LCW111" s="81"/>
      <c r="LCX111" s="81"/>
      <c r="LCY111" s="81"/>
      <c r="LCZ111" s="81"/>
      <c r="LDA111" s="81"/>
      <c r="LDB111" s="81"/>
      <c r="LDC111" s="81"/>
      <c r="LDD111" s="81"/>
      <c r="LDE111" s="81"/>
      <c r="LDF111" s="81"/>
      <c r="LDG111" s="81"/>
      <c r="LDH111" s="81"/>
      <c r="LDI111" s="81"/>
      <c r="LDJ111" s="81"/>
      <c r="LDK111" s="81"/>
      <c r="LDL111" s="81"/>
      <c r="LDM111" s="81"/>
      <c r="LDN111" s="81"/>
      <c r="LDO111" s="81"/>
      <c r="LDP111" s="81"/>
      <c r="LDQ111" s="81"/>
      <c r="LDR111" s="81"/>
      <c r="LDS111" s="81"/>
      <c r="LDT111" s="81"/>
      <c r="LDU111" s="81"/>
      <c r="LDV111" s="81"/>
      <c r="LDW111" s="81"/>
      <c r="LDX111" s="81"/>
      <c r="LDY111" s="81"/>
      <c r="LDZ111" s="81"/>
      <c r="LEA111" s="81"/>
      <c r="LEB111" s="81"/>
      <c r="LEC111" s="81"/>
      <c r="LED111" s="81"/>
      <c r="LEE111" s="81"/>
      <c r="LEF111" s="81"/>
      <c r="LEG111" s="81"/>
      <c r="LEH111" s="81"/>
      <c r="LEI111" s="81"/>
      <c r="LEJ111" s="81"/>
      <c r="LEK111" s="81"/>
      <c r="LEL111" s="81"/>
      <c r="LEM111" s="81"/>
      <c r="LEN111" s="81"/>
      <c r="LEO111" s="81"/>
      <c r="LEP111" s="81"/>
      <c r="LEQ111" s="81"/>
      <c r="LER111" s="81"/>
      <c r="LES111" s="81"/>
      <c r="LET111" s="81"/>
      <c r="LEU111" s="81"/>
      <c r="LEV111" s="81"/>
      <c r="LEW111" s="81"/>
      <c r="LEX111" s="81"/>
      <c r="LEY111" s="81"/>
      <c r="LEZ111" s="81"/>
      <c r="LFA111" s="81"/>
      <c r="LFB111" s="81"/>
      <c r="LFC111" s="81"/>
      <c r="LFD111" s="81"/>
      <c r="LFE111" s="81"/>
      <c r="LFF111" s="81"/>
      <c r="LFG111" s="81"/>
      <c r="LFH111" s="81"/>
      <c r="LFI111" s="81"/>
      <c r="LFJ111" s="81"/>
      <c r="LFK111" s="81"/>
      <c r="LFL111" s="81"/>
      <c r="LFM111" s="81"/>
      <c r="LFN111" s="81"/>
      <c r="LFO111" s="81"/>
      <c r="LFP111" s="81"/>
      <c r="LFQ111" s="81"/>
      <c r="LFR111" s="81"/>
      <c r="LFS111" s="81"/>
      <c r="LFT111" s="81"/>
      <c r="LFU111" s="81"/>
      <c r="LFV111" s="81"/>
      <c r="LFW111" s="81"/>
      <c r="LFX111" s="81"/>
      <c r="LFY111" s="81"/>
      <c r="LFZ111" s="81"/>
      <c r="LGA111" s="81"/>
      <c r="LGB111" s="81"/>
      <c r="LGC111" s="81"/>
      <c r="LGD111" s="81"/>
      <c r="LGE111" s="81"/>
      <c r="LGF111" s="81"/>
      <c r="LGG111" s="81"/>
      <c r="LGH111" s="81"/>
      <c r="LGI111" s="81"/>
      <c r="LGJ111" s="81"/>
      <c r="LGK111" s="81"/>
      <c r="LGL111" s="81"/>
      <c r="LGM111" s="81"/>
      <c r="LGN111" s="81"/>
      <c r="LGO111" s="81"/>
      <c r="LGP111" s="81"/>
      <c r="LGQ111" s="81"/>
      <c r="LGR111" s="81"/>
      <c r="LGS111" s="81"/>
      <c r="LGT111" s="81"/>
      <c r="LGU111" s="81"/>
      <c r="LGV111" s="81"/>
      <c r="LGW111" s="81"/>
      <c r="LGX111" s="81"/>
      <c r="LGY111" s="81"/>
      <c r="LGZ111" s="81"/>
      <c r="LHA111" s="81"/>
      <c r="LHB111" s="81"/>
      <c r="LHC111" s="81"/>
      <c r="LHD111" s="81"/>
      <c r="LHE111" s="81"/>
      <c r="LHF111" s="81"/>
      <c r="LHG111" s="81"/>
      <c r="LHH111" s="81"/>
      <c r="LHI111" s="81"/>
      <c r="LHJ111" s="81"/>
      <c r="LHK111" s="81"/>
      <c r="LHL111" s="81"/>
      <c r="LHM111" s="81"/>
      <c r="LHN111" s="81"/>
      <c r="LHO111" s="81"/>
      <c r="LHP111" s="81"/>
      <c r="LHQ111" s="81"/>
      <c r="LHR111" s="81"/>
      <c r="LHS111" s="81"/>
      <c r="LHT111" s="81"/>
      <c r="LHU111" s="81"/>
      <c r="LHV111" s="81"/>
      <c r="LHW111" s="81"/>
      <c r="LHX111" s="81"/>
      <c r="LHY111" s="81"/>
      <c r="LHZ111" s="81"/>
      <c r="LIA111" s="81"/>
      <c r="LIB111" s="81"/>
      <c r="LIC111" s="81"/>
      <c r="LID111" s="81"/>
      <c r="LIE111" s="81"/>
      <c r="LIF111" s="81"/>
      <c r="LIG111" s="81"/>
      <c r="LIH111" s="81"/>
      <c r="LII111" s="81"/>
      <c r="LIJ111" s="81"/>
      <c r="LIK111" s="81"/>
      <c r="LIL111" s="81"/>
      <c r="LIM111" s="81"/>
      <c r="LIN111" s="81"/>
      <c r="LIO111" s="81"/>
      <c r="LIP111" s="81"/>
      <c r="LIQ111" s="81"/>
      <c r="LIR111" s="81"/>
      <c r="LIS111" s="81"/>
      <c r="LIT111" s="81"/>
      <c r="LIU111" s="81"/>
      <c r="LIV111" s="81"/>
      <c r="LIW111" s="81"/>
      <c r="LIX111" s="81"/>
      <c r="LIY111" s="81"/>
      <c r="LIZ111" s="81"/>
      <c r="LJA111" s="81"/>
      <c r="LJB111" s="81"/>
      <c r="LJC111" s="81"/>
      <c r="LJD111" s="81"/>
      <c r="LJE111" s="81"/>
      <c r="LJF111" s="81"/>
      <c r="LJG111" s="81"/>
      <c r="LJH111" s="81"/>
      <c r="LJI111" s="81"/>
      <c r="LJJ111" s="81"/>
      <c r="LJK111" s="81"/>
      <c r="LJL111" s="81"/>
      <c r="LJM111" s="81"/>
      <c r="LJN111" s="81"/>
      <c r="LJO111" s="81"/>
      <c r="LJP111" s="81"/>
      <c r="LJQ111" s="81"/>
      <c r="LJR111" s="81"/>
      <c r="LJS111" s="81"/>
      <c r="LJT111" s="81"/>
      <c r="LJU111" s="81"/>
      <c r="LJV111" s="81"/>
      <c r="LJW111" s="81"/>
      <c r="LJX111" s="81"/>
      <c r="LJY111" s="81"/>
      <c r="LJZ111" s="81"/>
      <c r="LKA111" s="81"/>
      <c r="LKB111" s="81"/>
      <c r="LKC111" s="81"/>
      <c r="LKD111" s="81"/>
      <c r="LKE111" s="81"/>
      <c r="LKF111" s="81"/>
      <c r="LKG111" s="81"/>
      <c r="LKH111" s="81"/>
      <c r="LKI111" s="81"/>
      <c r="LKJ111" s="81"/>
      <c r="LKK111" s="81"/>
      <c r="LKL111" s="81"/>
      <c r="LKM111" s="81"/>
      <c r="LKN111" s="81"/>
      <c r="LKO111" s="81"/>
      <c r="LKP111" s="81"/>
      <c r="LKQ111" s="81"/>
      <c r="LKR111" s="81"/>
      <c r="LKS111" s="81"/>
      <c r="LKT111" s="81"/>
      <c r="LKU111" s="81"/>
      <c r="LKV111" s="81"/>
      <c r="LKW111" s="81"/>
      <c r="LKX111" s="81"/>
      <c r="LKY111" s="81"/>
      <c r="LKZ111" s="81"/>
      <c r="LLA111" s="81"/>
      <c r="LLB111" s="81"/>
      <c r="LLC111" s="81"/>
      <c r="LLD111" s="81"/>
      <c r="LLE111" s="81"/>
      <c r="LLF111" s="81"/>
      <c r="LLG111" s="81"/>
      <c r="LLH111" s="81"/>
      <c r="LLI111" s="81"/>
      <c r="LLJ111" s="81"/>
      <c r="LLK111" s="81"/>
      <c r="LLL111" s="81"/>
      <c r="LLM111" s="81"/>
      <c r="LLN111" s="81"/>
      <c r="LLO111" s="81"/>
      <c r="LLP111" s="81"/>
      <c r="LLQ111" s="81"/>
      <c r="LLR111" s="81"/>
      <c r="LLS111" s="81"/>
      <c r="LLT111" s="81"/>
      <c r="LLU111" s="81"/>
      <c r="LLV111" s="81"/>
      <c r="LLW111" s="81"/>
      <c r="LLX111" s="81"/>
      <c r="LLY111" s="81"/>
      <c r="LLZ111" s="81"/>
      <c r="LMA111" s="81"/>
      <c r="LMB111" s="81"/>
      <c r="LMC111" s="81"/>
      <c r="LMD111" s="81"/>
      <c r="LME111" s="81"/>
      <c r="LMF111" s="81"/>
      <c r="LMG111" s="81"/>
      <c r="LMH111" s="81"/>
      <c r="LMI111" s="81"/>
      <c r="LMJ111" s="81"/>
      <c r="LMK111" s="81"/>
      <c r="LML111" s="81"/>
      <c r="LMM111" s="81"/>
      <c r="LMN111" s="81"/>
      <c r="LMO111" s="81"/>
      <c r="LMP111" s="81"/>
      <c r="LMQ111" s="81"/>
      <c r="LMR111" s="81"/>
      <c r="LMS111" s="81"/>
      <c r="LMT111" s="81"/>
      <c r="LMU111" s="81"/>
      <c r="LMV111" s="81"/>
      <c r="LMW111" s="81"/>
      <c r="LMX111" s="81"/>
      <c r="LMY111" s="81"/>
      <c r="LMZ111" s="81"/>
      <c r="LNA111" s="81"/>
      <c r="LNB111" s="81"/>
      <c r="LNC111" s="81"/>
      <c r="LND111" s="81"/>
      <c r="LNE111" s="81"/>
      <c r="LNF111" s="81"/>
      <c r="LNG111" s="81"/>
      <c r="LNH111" s="81"/>
      <c r="LNI111" s="81"/>
      <c r="LNJ111" s="81"/>
      <c r="LNK111" s="81"/>
      <c r="LNL111" s="81"/>
      <c r="LNM111" s="81"/>
      <c r="LNN111" s="81"/>
      <c r="LNO111" s="81"/>
      <c r="LNP111" s="81"/>
      <c r="LNQ111" s="81"/>
      <c r="LNR111" s="81"/>
      <c r="LNS111" s="81"/>
      <c r="LNT111" s="81"/>
      <c r="LNU111" s="81"/>
      <c r="LNV111" s="81"/>
      <c r="LNW111" s="81"/>
      <c r="LNX111" s="81"/>
      <c r="LNY111" s="81"/>
      <c r="LNZ111" s="81"/>
      <c r="LOA111" s="81"/>
      <c r="LOB111" s="81"/>
      <c r="LOC111" s="81"/>
      <c r="LOD111" s="81"/>
      <c r="LOE111" s="81"/>
      <c r="LOF111" s="81"/>
      <c r="LOG111" s="81"/>
      <c r="LOH111" s="81"/>
      <c r="LOI111" s="81"/>
      <c r="LOJ111" s="81"/>
      <c r="LOK111" s="81"/>
      <c r="LOL111" s="81"/>
      <c r="LOM111" s="81"/>
      <c r="LON111" s="81"/>
      <c r="LOO111" s="81"/>
      <c r="LOP111" s="81"/>
      <c r="LOQ111" s="81"/>
      <c r="LOR111" s="81"/>
      <c r="LOS111" s="81"/>
      <c r="LOT111" s="81"/>
      <c r="LOU111" s="81"/>
      <c r="LOV111" s="81"/>
      <c r="LOW111" s="81"/>
      <c r="LOX111" s="81"/>
      <c r="LOY111" s="81"/>
      <c r="LOZ111" s="81"/>
      <c r="LPA111" s="81"/>
      <c r="LPB111" s="81"/>
      <c r="LPC111" s="81"/>
      <c r="LPD111" s="81"/>
      <c r="LPE111" s="81"/>
      <c r="LPF111" s="81"/>
      <c r="LPG111" s="81"/>
      <c r="LPH111" s="81"/>
      <c r="LPI111" s="81"/>
      <c r="LPJ111" s="81"/>
      <c r="LPK111" s="81"/>
      <c r="LPL111" s="81"/>
      <c r="LPM111" s="81"/>
      <c r="LPN111" s="81"/>
      <c r="LPO111" s="81"/>
      <c r="LPP111" s="81"/>
      <c r="LPQ111" s="81"/>
      <c r="LPR111" s="81"/>
      <c r="LPS111" s="81"/>
      <c r="LPT111" s="81"/>
      <c r="LPU111" s="81"/>
      <c r="LPV111" s="81"/>
      <c r="LPW111" s="81"/>
      <c r="LPX111" s="81"/>
      <c r="LPY111" s="81"/>
      <c r="LPZ111" s="81"/>
      <c r="LQA111" s="81"/>
      <c r="LQB111" s="81"/>
      <c r="LQC111" s="81"/>
      <c r="LQD111" s="81"/>
      <c r="LQE111" s="81"/>
      <c r="LQF111" s="81"/>
      <c r="LQG111" s="81"/>
      <c r="LQH111" s="81"/>
      <c r="LQI111" s="81"/>
      <c r="LQJ111" s="81"/>
      <c r="LQK111" s="81"/>
      <c r="LQL111" s="81"/>
      <c r="LQM111" s="81"/>
      <c r="LQN111" s="81"/>
      <c r="LQO111" s="81"/>
      <c r="LQP111" s="81"/>
      <c r="LQQ111" s="81"/>
      <c r="LQR111" s="81"/>
      <c r="LQS111" s="81"/>
      <c r="LQT111" s="81"/>
      <c r="LQU111" s="81"/>
      <c r="LQV111" s="81"/>
      <c r="LQW111" s="81"/>
      <c r="LQX111" s="81"/>
      <c r="LQY111" s="81"/>
      <c r="LQZ111" s="81"/>
      <c r="LRA111" s="81"/>
      <c r="LRB111" s="81"/>
      <c r="LRC111" s="81"/>
      <c r="LRD111" s="81"/>
      <c r="LRE111" s="81"/>
      <c r="LRF111" s="81"/>
      <c r="LRG111" s="81"/>
      <c r="LRH111" s="81"/>
      <c r="LRI111" s="81"/>
      <c r="LRJ111" s="81"/>
      <c r="LRK111" s="81"/>
      <c r="LRL111" s="81"/>
      <c r="LRM111" s="81"/>
      <c r="LRN111" s="81"/>
      <c r="LRO111" s="81"/>
      <c r="LRP111" s="81"/>
      <c r="LRQ111" s="81"/>
      <c r="LRR111" s="81"/>
      <c r="LRS111" s="81"/>
      <c r="LRT111" s="81"/>
      <c r="LRU111" s="81"/>
      <c r="LRV111" s="81"/>
      <c r="LRW111" s="81"/>
      <c r="LRX111" s="81"/>
      <c r="LRY111" s="81"/>
      <c r="LRZ111" s="81"/>
      <c r="LSA111" s="81"/>
      <c r="LSB111" s="81"/>
      <c r="LSC111" s="81"/>
      <c r="LSD111" s="81"/>
      <c r="LSE111" s="81"/>
      <c r="LSF111" s="81"/>
      <c r="LSG111" s="81"/>
      <c r="LSH111" s="81"/>
      <c r="LSI111" s="81"/>
      <c r="LSJ111" s="81"/>
      <c r="LSK111" s="81"/>
      <c r="LSL111" s="81"/>
      <c r="LSM111" s="81"/>
      <c r="LSN111" s="81"/>
      <c r="LSO111" s="81"/>
      <c r="LSP111" s="81"/>
      <c r="LSQ111" s="81"/>
      <c r="LSR111" s="81"/>
      <c r="LSS111" s="81"/>
      <c r="LST111" s="81"/>
      <c r="LSU111" s="81"/>
      <c r="LSV111" s="81"/>
      <c r="LSW111" s="81"/>
      <c r="LSX111" s="81"/>
      <c r="LSY111" s="81"/>
      <c r="LSZ111" s="81"/>
      <c r="LTA111" s="81"/>
      <c r="LTB111" s="81"/>
      <c r="LTC111" s="81"/>
      <c r="LTD111" s="81"/>
      <c r="LTE111" s="81"/>
      <c r="LTF111" s="81"/>
      <c r="LTG111" s="81"/>
      <c r="LTH111" s="81"/>
      <c r="LTI111" s="81"/>
      <c r="LTJ111" s="81"/>
      <c r="LTK111" s="81"/>
      <c r="LTL111" s="81"/>
      <c r="LTM111" s="81"/>
      <c r="LTN111" s="81"/>
      <c r="LTO111" s="81"/>
      <c r="LTP111" s="81"/>
      <c r="LTQ111" s="81"/>
      <c r="LTR111" s="81"/>
      <c r="LTS111" s="81"/>
      <c r="LTT111" s="81"/>
      <c r="LTU111" s="81"/>
      <c r="LTV111" s="81"/>
      <c r="LTW111" s="81"/>
      <c r="LTX111" s="81"/>
      <c r="LTY111" s="81"/>
      <c r="LTZ111" s="81"/>
      <c r="LUA111" s="81"/>
      <c r="LUB111" s="81"/>
      <c r="LUC111" s="81"/>
      <c r="LUD111" s="81"/>
      <c r="LUE111" s="81"/>
      <c r="LUF111" s="81"/>
      <c r="LUG111" s="81"/>
      <c r="LUH111" s="81"/>
      <c r="LUI111" s="81"/>
      <c r="LUJ111" s="81"/>
      <c r="LUK111" s="81"/>
      <c r="LUL111" s="81"/>
      <c r="LUM111" s="81"/>
      <c r="LUN111" s="81"/>
      <c r="LUO111" s="81"/>
      <c r="LUP111" s="81"/>
      <c r="LUQ111" s="81"/>
      <c r="LUR111" s="81"/>
      <c r="LUS111" s="81"/>
      <c r="LUT111" s="81"/>
      <c r="LUU111" s="81"/>
      <c r="LUV111" s="81"/>
      <c r="LUW111" s="81"/>
      <c r="LUX111" s="81"/>
      <c r="LUY111" s="81"/>
      <c r="LUZ111" s="81"/>
      <c r="LVA111" s="81"/>
      <c r="LVB111" s="81"/>
      <c r="LVC111" s="81"/>
      <c r="LVD111" s="81"/>
      <c r="LVE111" s="81"/>
      <c r="LVF111" s="81"/>
      <c r="LVG111" s="81"/>
      <c r="LVH111" s="81"/>
      <c r="LVI111" s="81"/>
      <c r="LVJ111" s="81"/>
      <c r="LVK111" s="81"/>
      <c r="LVL111" s="81"/>
      <c r="LVM111" s="81"/>
      <c r="LVN111" s="81"/>
      <c r="LVO111" s="81"/>
      <c r="LVP111" s="81"/>
      <c r="LVQ111" s="81"/>
      <c r="LVR111" s="81"/>
      <c r="LVS111" s="81"/>
      <c r="LVT111" s="81"/>
      <c r="LVU111" s="81"/>
      <c r="LVV111" s="81"/>
      <c r="LVW111" s="81"/>
      <c r="LVX111" s="81"/>
      <c r="LVY111" s="81"/>
      <c r="LVZ111" s="81"/>
      <c r="LWA111" s="81"/>
      <c r="LWB111" s="81"/>
      <c r="LWC111" s="81"/>
      <c r="LWD111" s="81"/>
      <c r="LWE111" s="81"/>
      <c r="LWF111" s="81"/>
      <c r="LWG111" s="81"/>
      <c r="LWH111" s="81"/>
      <c r="LWI111" s="81"/>
      <c r="LWJ111" s="81"/>
      <c r="LWK111" s="81"/>
      <c r="LWL111" s="81"/>
      <c r="LWM111" s="81"/>
      <c r="LWN111" s="81"/>
      <c r="LWO111" s="81"/>
      <c r="LWP111" s="81"/>
      <c r="LWQ111" s="81"/>
      <c r="LWR111" s="81"/>
      <c r="LWS111" s="81"/>
      <c r="LWT111" s="81"/>
      <c r="LWU111" s="81"/>
      <c r="LWV111" s="81"/>
      <c r="LWW111" s="81"/>
      <c r="LWX111" s="81"/>
      <c r="LWY111" s="81"/>
      <c r="LWZ111" s="81"/>
      <c r="LXA111" s="81"/>
      <c r="LXB111" s="81"/>
      <c r="LXC111" s="81"/>
      <c r="LXD111" s="81"/>
      <c r="LXE111" s="81"/>
      <c r="LXF111" s="81"/>
      <c r="LXG111" s="81"/>
      <c r="LXH111" s="81"/>
      <c r="LXI111" s="81"/>
      <c r="LXJ111" s="81"/>
      <c r="LXK111" s="81"/>
      <c r="LXL111" s="81"/>
      <c r="LXM111" s="81"/>
      <c r="LXN111" s="81"/>
      <c r="LXO111" s="81"/>
      <c r="LXP111" s="81"/>
      <c r="LXQ111" s="81"/>
      <c r="LXR111" s="81"/>
      <c r="LXS111" s="81"/>
      <c r="LXT111" s="81"/>
      <c r="LXU111" s="81"/>
      <c r="LXV111" s="81"/>
      <c r="LXW111" s="81"/>
      <c r="LXX111" s="81"/>
      <c r="LXY111" s="81"/>
      <c r="LXZ111" s="81"/>
      <c r="LYA111" s="81"/>
      <c r="LYB111" s="81"/>
      <c r="LYC111" s="81"/>
      <c r="LYD111" s="81"/>
      <c r="LYE111" s="81"/>
      <c r="LYF111" s="81"/>
      <c r="LYG111" s="81"/>
      <c r="LYH111" s="81"/>
      <c r="LYI111" s="81"/>
      <c r="LYJ111" s="81"/>
      <c r="LYK111" s="81"/>
      <c r="LYL111" s="81"/>
      <c r="LYM111" s="81"/>
      <c r="LYN111" s="81"/>
      <c r="LYO111" s="81"/>
      <c r="LYP111" s="81"/>
      <c r="LYQ111" s="81"/>
      <c r="LYR111" s="81"/>
      <c r="LYS111" s="81"/>
      <c r="LYT111" s="81"/>
      <c r="LYU111" s="81"/>
      <c r="LYV111" s="81"/>
      <c r="LYW111" s="81"/>
      <c r="LYX111" s="81"/>
      <c r="LYY111" s="81"/>
      <c r="LYZ111" s="81"/>
      <c r="LZA111" s="81"/>
      <c r="LZB111" s="81"/>
      <c r="LZC111" s="81"/>
      <c r="LZD111" s="81"/>
      <c r="LZE111" s="81"/>
      <c r="LZF111" s="81"/>
      <c r="LZG111" s="81"/>
      <c r="LZH111" s="81"/>
      <c r="LZI111" s="81"/>
      <c r="LZJ111" s="81"/>
      <c r="LZK111" s="81"/>
      <c r="LZL111" s="81"/>
      <c r="LZM111" s="81"/>
      <c r="LZN111" s="81"/>
      <c r="LZO111" s="81"/>
      <c r="LZP111" s="81"/>
      <c r="LZQ111" s="81"/>
      <c r="LZR111" s="81"/>
      <c r="LZS111" s="81"/>
      <c r="LZT111" s="81"/>
      <c r="LZU111" s="81"/>
      <c r="LZV111" s="81"/>
      <c r="LZW111" s="81"/>
      <c r="LZX111" s="81"/>
      <c r="LZY111" s="81"/>
      <c r="LZZ111" s="81"/>
      <c r="MAA111" s="81"/>
      <c r="MAB111" s="81"/>
      <c r="MAC111" s="81"/>
      <c r="MAD111" s="81"/>
      <c r="MAE111" s="81"/>
      <c r="MAF111" s="81"/>
      <c r="MAG111" s="81"/>
      <c r="MAH111" s="81"/>
      <c r="MAI111" s="81"/>
      <c r="MAJ111" s="81"/>
      <c r="MAK111" s="81"/>
      <c r="MAL111" s="81"/>
      <c r="MAM111" s="81"/>
      <c r="MAN111" s="81"/>
      <c r="MAO111" s="81"/>
      <c r="MAP111" s="81"/>
      <c r="MAQ111" s="81"/>
      <c r="MAR111" s="81"/>
      <c r="MAS111" s="81"/>
      <c r="MAT111" s="81"/>
      <c r="MAU111" s="81"/>
      <c r="MAV111" s="81"/>
      <c r="MAW111" s="81"/>
      <c r="MAX111" s="81"/>
      <c r="MAY111" s="81"/>
      <c r="MAZ111" s="81"/>
      <c r="MBA111" s="81"/>
      <c r="MBB111" s="81"/>
      <c r="MBC111" s="81"/>
      <c r="MBD111" s="81"/>
      <c r="MBE111" s="81"/>
      <c r="MBF111" s="81"/>
      <c r="MBG111" s="81"/>
      <c r="MBH111" s="81"/>
      <c r="MBI111" s="81"/>
      <c r="MBJ111" s="81"/>
      <c r="MBK111" s="81"/>
      <c r="MBL111" s="81"/>
      <c r="MBM111" s="81"/>
      <c r="MBN111" s="81"/>
      <c r="MBO111" s="81"/>
      <c r="MBP111" s="81"/>
      <c r="MBQ111" s="81"/>
      <c r="MBR111" s="81"/>
      <c r="MBS111" s="81"/>
      <c r="MBT111" s="81"/>
      <c r="MBU111" s="81"/>
      <c r="MBV111" s="81"/>
      <c r="MBW111" s="81"/>
      <c r="MBX111" s="81"/>
      <c r="MBY111" s="81"/>
      <c r="MBZ111" s="81"/>
      <c r="MCA111" s="81"/>
      <c r="MCB111" s="81"/>
      <c r="MCC111" s="81"/>
      <c r="MCD111" s="81"/>
      <c r="MCE111" s="81"/>
      <c r="MCF111" s="81"/>
      <c r="MCG111" s="81"/>
      <c r="MCH111" s="81"/>
      <c r="MCI111" s="81"/>
      <c r="MCJ111" s="81"/>
      <c r="MCK111" s="81"/>
      <c r="MCL111" s="81"/>
      <c r="MCM111" s="81"/>
      <c r="MCN111" s="81"/>
      <c r="MCO111" s="81"/>
      <c r="MCP111" s="81"/>
      <c r="MCQ111" s="81"/>
      <c r="MCR111" s="81"/>
      <c r="MCS111" s="81"/>
      <c r="MCT111" s="81"/>
      <c r="MCU111" s="81"/>
      <c r="MCV111" s="81"/>
      <c r="MCW111" s="81"/>
      <c r="MCX111" s="81"/>
      <c r="MCY111" s="81"/>
      <c r="MCZ111" s="81"/>
      <c r="MDA111" s="81"/>
      <c r="MDB111" s="81"/>
      <c r="MDC111" s="81"/>
      <c r="MDD111" s="81"/>
      <c r="MDE111" s="81"/>
      <c r="MDF111" s="81"/>
      <c r="MDG111" s="81"/>
      <c r="MDH111" s="81"/>
      <c r="MDI111" s="81"/>
      <c r="MDJ111" s="81"/>
      <c r="MDK111" s="81"/>
      <c r="MDL111" s="81"/>
      <c r="MDM111" s="81"/>
      <c r="MDN111" s="81"/>
      <c r="MDO111" s="81"/>
      <c r="MDP111" s="81"/>
      <c r="MDQ111" s="81"/>
      <c r="MDR111" s="81"/>
      <c r="MDS111" s="81"/>
      <c r="MDT111" s="81"/>
      <c r="MDU111" s="81"/>
      <c r="MDV111" s="81"/>
      <c r="MDW111" s="81"/>
      <c r="MDX111" s="81"/>
      <c r="MDY111" s="81"/>
      <c r="MDZ111" s="81"/>
      <c r="MEA111" s="81"/>
      <c r="MEB111" s="81"/>
      <c r="MEC111" s="81"/>
      <c r="MED111" s="81"/>
      <c r="MEE111" s="81"/>
      <c r="MEF111" s="81"/>
      <c r="MEG111" s="81"/>
      <c r="MEH111" s="81"/>
      <c r="MEI111" s="81"/>
      <c r="MEJ111" s="81"/>
      <c r="MEK111" s="81"/>
      <c r="MEL111" s="81"/>
      <c r="MEM111" s="81"/>
      <c r="MEN111" s="81"/>
      <c r="MEO111" s="81"/>
      <c r="MEP111" s="81"/>
      <c r="MEQ111" s="81"/>
      <c r="MER111" s="81"/>
      <c r="MES111" s="81"/>
      <c r="MET111" s="81"/>
      <c r="MEU111" s="81"/>
      <c r="MEV111" s="81"/>
      <c r="MEW111" s="81"/>
      <c r="MEX111" s="81"/>
      <c r="MEY111" s="81"/>
      <c r="MEZ111" s="81"/>
      <c r="MFA111" s="81"/>
      <c r="MFB111" s="81"/>
      <c r="MFC111" s="81"/>
      <c r="MFD111" s="81"/>
      <c r="MFE111" s="81"/>
      <c r="MFF111" s="81"/>
      <c r="MFG111" s="81"/>
      <c r="MFH111" s="81"/>
      <c r="MFI111" s="81"/>
      <c r="MFJ111" s="81"/>
      <c r="MFK111" s="81"/>
      <c r="MFL111" s="81"/>
      <c r="MFM111" s="81"/>
      <c r="MFN111" s="81"/>
      <c r="MFO111" s="81"/>
      <c r="MFP111" s="81"/>
      <c r="MFQ111" s="81"/>
      <c r="MFR111" s="81"/>
      <c r="MFS111" s="81"/>
      <c r="MFT111" s="81"/>
      <c r="MFU111" s="81"/>
      <c r="MFV111" s="81"/>
      <c r="MFW111" s="81"/>
      <c r="MFX111" s="81"/>
      <c r="MFY111" s="81"/>
      <c r="MFZ111" s="81"/>
      <c r="MGA111" s="81"/>
      <c r="MGB111" s="81"/>
      <c r="MGC111" s="81"/>
      <c r="MGD111" s="81"/>
      <c r="MGE111" s="81"/>
      <c r="MGF111" s="81"/>
      <c r="MGG111" s="81"/>
      <c r="MGH111" s="81"/>
      <c r="MGI111" s="81"/>
      <c r="MGJ111" s="81"/>
      <c r="MGK111" s="81"/>
      <c r="MGL111" s="81"/>
      <c r="MGM111" s="81"/>
      <c r="MGN111" s="81"/>
      <c r="MGO111" s="81"/>
      <c r="MGP111" s="81"/>
      <c r="MGQ111" s="81"/>
      <c r="MGR111" s="81"/>
      <c r="MGS111" s="81"/>
      <c r="MGT111" s="81"/>
      <c r="MGU111" s="81"/>
      <c r="MGV111" s="81"/>
      <c r="MGW111" s="81"/>
      <c r="MGX111" s="81"/>
      <c r="MGY111" s="81"/>
      <c r="MGZ111" s="81"/>
      <c r="MHA111" s="81"/>
      <c r="MHB111" s="81"/>
      <c r="MHC111" s="81"/>
      <c r="MHD111" s="81"/>
      <c r="MHE111" s="81"/>
      <c r="MHF111" s="81"/>
      <c r="MHG111" s="81"/>
      <c r="MHH111" s="81"/>
      <c r="MHI111" s="81"/>
      <c r="MHJ111" s="81"/>
      <c r="MHK111" s="81"/>
      <c r="MHL111" s="81"/>
      <c r="MHM111" s="81"/>
      <c r="MHN111" s="81"/>
      <c r="MHO111" s="81"/>
      <c r="MHP111" s="81"/>
      <c r="MHQ111" s="81"/>
      <c r="MHR111" s="81"/>
      <c r="MHS111" s="81"/>
      <c r="MHT111" s="81"/>
      <c r="MHU111" s="81"/>
      <c r="MHV111" s="81"/>
      <c r="MHW111" s="81"/>
      <c r="MHX111" s="81"/>
      <c r="MHY111" s="81"/>
      <c r="MHZ111" s="81"/>
      <c r="MIA111" s="81"/>
      <c r="MIB111" s="81"/>
      <c r="MIC111" s="81"/>
      <c r="MID111" s="81"/>
      <c r="MIE111" s="81"/>
      <c r="MIF111" s="81"/>
      <c r="MIG111" s="81"/>
      <c r="MIH111" s="81"/>
      <c r="MII111" s="81"/>
      <c r="MIJ111" s="81"/>
      <c r="MIK111" s="81"/>
      <c r="MIL111" s="81"/>
      <c r="MIM111" s="81"/>
      <c r="MIN111" s="81"/>
      <c r="MIO111" s="81"/>
      <c r="MIP111" s="81"/>
      <c r="MIQ111" s="81"/>
      <c r="MIR111" s="81"/>
      <c r="MIS111" s="81"/>
      <c r="MIT111" s="81"/>
      <c r="MIU111" s="81"/>
      <c r="MIV111" s="81"/>
      <c r="MIW111" s="81"/>
      <c r="MIX111" s="81"/>
      <c r="MIY111" s="81"/>
      <c r="MIZ111" s="81"/>
      <c r="MJA111" s="81"/>
      <c r="MJB111" s="81"/>
      <c r="MJC111" s="81"/>
      <c r="MJD111" s="81"/>
      <c r="MJE111" s="81"/>
      <c r="MJF111" s="81"/>
      <c r="MJG111" s="81"/>
      <c r="MJH111" s="81"/>
      <c r="MJI111" s="81"/>
      <c r="MJJ111" s="81"/>
      <c r="MJK111" s="81"/>
      <c r="MJL111" s="81"/>
      <c r="MJM111" s="81"/>
      <c r="MJN111" s="81"/>
      <c r="MJO111" s="81"/>
      <c r="MJP111" s="81"/>
      <c r="MJQ111" s="81"/>
      <c r="MJR111" s="81"/>
      <c r="MJS111" s="81"/>
      <c r="MJT111" s="81"/>
      <c r="MJU111" s="81"/>
      <c r="MJV111" s="81"/>
      <c r="MJW111" s="81"/>
      <c r="MJX111" s="81"/>
      <c r="MJY111" s="81"/>
      <c r="MJZ111" s="81"/>
      <c r="MKA111" s="81"/>
      <c r="MKB111" s="81"/>
      <c r="MKC111" s="81"/>
      <c r="MKD111" s="81"/>
      <c r="MKE111" s="81"/>
      <c r="MKF111" s="81"/>
      <c r="MKG111" s="81"/>
      <c r="MKH111" s="81"/>
      <c r="MKI111" s="81"/>
      <c r="MKJ111" s="81"/>
      <c r="MKK111" s="81"/>
      <c r="MKL111" s="81"/>
      <c r="MKM111" s="81"/>
      <c r="MKN111" s="81"/>
      <c r="MKO111" s="81"/>
      <c r="MKP111" s="81"/>
      <c r="MKQ111" s="81"/>
      <c r="MKR111" s="81"/>
      <c r="MKS111" s="81"/>
      <c r="MKT111" s="81"/>
      <c r="MKU111" s="81"/>
      <c r="MKV111" s="81"/>
      <c r="MKW111" s="81"/>
      <c r="MKX111" s="81"/>
      <c r="MKY111" s="81"/>
      <c r="MKZ111" s="81"/>
      <c r="MLA111" s="81"/>
      <c r="MLB111" s="81"/>
      <c r="MLC111" s="81"/>
      <c r="MLD111" s="81"/>
      <c r="MLE111" s="81"/>
      <c r="MLF111" s="81"/>
      <c r="MLG111" s="81"/>
      <c r="MLH111" s="81"/>
      <c r="MLI111" s="81"/>
      <c r="MLJ111" s="81"/>
      <c r="MLK111" s="81"/>
      <c r="MLL111" s="81"/>
      <c r="MLM111" s="81"/>
      <c r="MLN111" s="81"/>
      <c r="MLO111" s="81"/>
      <c r="MLP111" s="81"/>
      <c r="MLQ111" s="81"/>
      <c r="MLR111" s="81"/>
      <c r="MLS111" s="81"/>
      <c r="MLT111" s="81"/>
      <c r="MLU111" s="81"/>
      <c r="MLV111" s="81"/>
      <c r="MLW111" s="81"/>
      <c r="MLX111" s="81"/>
      <c r="MLY111" s="81"/>
      <c r="MLZ111" s="81"/>
      <c r="MMA111" s="81"/>
      <c r="MMB111" s="81"/>
      <c r="MMC111" s="81"/>
      <c r="MMD111" s="81"/>
      <c r="MME111" s="81"/>
      <c r="MMF111" s="81"/>
      <c r="MMG111" s="81"/>
      <c r="MMH111" s="81"/>
      <c r="MMI111" s="81"/>
      <c r="MMJ111" s="81"/>
      <c r="MMK111" s="81"/>
      <c r="MML111" s="81"/>
      <c r="MMM111" s="81"/>
      <c r="MMN111" s="81"/>
      <c r="MMO111" s="81"/>
      <c r="MMP111" s="81"/>
      <c r="MMQ111" s="81"/>
      <c r="MMR111" s="81"/>
      <c r="MMS111" s="81"/>
      <c r="MMT111" s="81"/>
      <c r="MMU111" s="81"/>
      <c r="MMV111" s="81"/>
      <c r="MMW111" s="81"/>
      <c r="MMX111" s="81"/>
      <c r="MMY111" s="81"/>
      <c r="MMZ111" s="81"/>
      <c r="MNA111" s="81"/>
      <c r="MNB111" s="81"/>
      <c r="MNC111" s="81"/>
      <c r="MND111" s="81"/>
      <c r="MNE111" s="81"/>
      <c r="MNF111" s="81"/>
      <c r="MNG111" s="81"/>
      <c r="MNH111" s="81"/>
      <c r="MNI111" s="81"/>
      <c r="MNJ111" s="81"/>
      <c r="MNK111" s="81"/>
      <c r="MNL111" s="81"/>
      <c r="MNM111" s="81"/>
      <c r="MNN111" s="81"/>
      <c r="MNO111" s="81"/>
      <c r="MNP111" s="81"/>
      <c r="MNQ111" s="81"/>
      <c r="MNR111" s="81"/>
      <c r="MNS111" s="81"/>
      <c r="MNT111" s="81"/>
      <c r="MNU111" s="81"/>
      <c r="MNV111" s="81"/>
      <c r="MNW111" s="81"/>
      <c r="MNX111" s="81"/>
      <c r="MNY111" s="81"/>
      <c r="MNZ111" s="81"/>
      <c r="MOA111" s="81"/>
      <c r="MOB111" s="81"/>
      <c r="MOC111" s="81"/>
      <c r="MOD111" s="81"/>
      <c r="MOE111" s="81"/>
      <c r="MOF111" s="81"/>
      <c r="MOG111" s="81"/>
      <c r="MOH111" s="81"/>
      <c r="MOI111" s="81"/>
      <c r="MOJ111" s="81"/>
      <c r="MOK111" s="81"/>
      <c r="MOL111" s="81"/>
      <c r="MOM111" s="81"/>
      <c r="MON111" s="81"/>
      <c r="MOO111" s="81"/>
      <c r="MOP111" s="81"/>
      <c r="MOQ111" s="81"/>
      <c r="MOR111" s="81"/>
      <c r="MOS111" s="81"/>
      <c r="MOT111" s="81"/>
      <c r="MOU111" s="81"/>
      <c r="MOV111" s="81"/>
      <c r="MOW111" s="81"/>
      <c r="MOX111" s="81"/>
      <c r="MOY111" s="81"/>
      <c r="MOZ111" s="81"/>
      <c r="MPA111" s="81"/>
      <c r="MPB111" s="81"/>
      <c r="MPC111" s="81"/>
      <c r="MPD111" s="81"/>
      <c r="MPE111" s="81"/>
      <c r="MPF111" s="81"/>
      <c r="MPG111" s="81"/>
      <c r="MPH111" s="81"/>
      <c r="MPI111" s="81"/>
      <c r="MPJ111" s="81"/>
      <c r="MPK111" s="81"/>
      <c r="MPL111" s="81"/>
      <c r="MPM111" s="81"/>
      <c r="MPN111" s="81"/>
      <c r="MPO111" s="81"/>
      <c r="MPP111" s="81"/>
      <c r="MPQ111" s="81"/>
      <c r="MPR111" s="81"/>
      <c r="MPS111" s="81"/>
      <c r="MPT111" s="81"/>
      <c r="MPU111" s="81"/>
      <c r="MPV111" s="81"/>
      <c r="MPW111" s="81"/>
      <c r="MPX111" s="81"/>
      <c r="MPY111" s="81"/>
      <c r="MPZ111" s="81"/>
      <c r="MQA111" s="81"/>
      <c r="MQB111" s="81"/>
      <c r="MQC111" s="81"/>
      <c r="MQD111" s="81"/>
      <c r="MQE111" s="81"/>
      <c r="MQF111" s="81"/>
      <c r="MQG111" s="81"/>
      <c r="MQH111" s="81"/>
      <c r="MQI111" s="81"/>
      <c r="MQJ111" s="81"/>
      <c r="MQK111" s="81"/>
      <c r="MQL111" s="81"/>
      <c r="MQM111" s="81"/>
      <c r="MQN111" s="81"/>
      <c r="MQO111" s="81"/>
      <c r="MQP111" s="81"/>
      <c r="MQQ111" s="81"/>
      <c r="MQR111" s="81"/>
      <c r="MQS111" s="81"/>
      <c r="MQT111" s="81"/>
      <c r="MQU111" s="81"/>
      <c r="MQV111" s="81"/>
      <c r="MQW111" s="81"/>
      <c r="MQX111" s="81"/>
      <c r="MQY111" s="81"/>
      <c r="MQZ111" s="81"/>
      <c r="MRA111" s="81"/>
      <c r="MRB111" s="81"/>
      <c r="MRC111" s="81"/>
      <c r="MRD111" s="81"/>
      <c r="MRE111" s="81"/>
      <c r="MRF111" s="81"/>
      <c r="MRG111" s="81"/>
      <c r="MRH111" s="81"/>
      <c r="MRI111" s="81"/>
      <c r="MRJ111" s="81"/>
      <c r="MRK111" s="81"/>
      <c r="MRL111" s="81"/>
      <c r="MRM111" s="81"/>
      <c r="MRN111" s="81"/>
      <c r="MRO111" s="81"/>
      <c r="MRP111" s="81"/>
      <c r="MRQ111" s="81"/>
      <c r="MRR111" s="81"/>
      <c r="MRS111" s="81"/>
      <c r="MRT111" s="81"/>
      <c r="MRU111" s="81"/>
      <c r="MRV111" s="81"/>
      <c r="MRW111" s="81"/>
      <c r="MRX111" s="81"/>
      <c r="MRY111" s="81"/>
      <c r="MRZ111" s="81"/>
      <c r="MSA111" s="81"/>
      <c r="MSB111" s="81"/>
      <c r="MSC111" s="81"/>
      <c r="MSD111" s="81"/>
      <c r="MSE111" s="81"/>
      <c r="MSF111" s="81"/>
      <c r="MSG111" s="81"/>
      <c r="MSH111" s="81"/>
      <c r="MSI111" s="81"/>
      <c r="MSJ111" s="81"/>
      <c r="MSK111" s="81"/>
      <c r="MSL111" s="81"/>
      <c r="MSM111" s="81"/>
      <c r="MSN111" s="81"/>
      <c r="MSO111" s="81"/>
      <c r="MSP111" s="81"/>
      <c r="MSQ111" s="81"/>
      <c r="MSR111" s="81"/>
      <c r="MSS111" s="81"/>
      <c r="MST111" s="81"/>
      <c r="MSU111" s="81"/>
      <c r="MSV111" s="81"/>
      <c r="MSW111" s="81"/>
      <c r="MSX111" s="81"/>
      <c r="MSY111" s="81"/>
      <c r="MSZ111" s="81"/>
      <c r="MTA111" s="81"/>
      <c r="MTB111" s="81"/>
      <c r="MTC111" s="81"/>
      <c r="MTD111" s="81"/>
      <c r="MTE111" s="81"/>
      <c r="MTF111" s="81"/>
      <c r="MTG111" s="81"/>
      <c r="MTH111" s="81"/>
      <c r="MTI111" s="81"/>
      <c r="MTJ111" s="81"/>
      <c r="MTK111" s="81"/>
      <c r="MTL111" s="81"/>
      <c r="MTM111" s="81"/>
      <c r="MTN111" s="81"/>
      <c r="MTO111" s="81"/>
      <c r="MTP111" s="81"/>
      <c r="MTQ111" s="81"/>
      <c r="MTR111" s="81"/>
      <c r="MTS111" s="81"/>
      <c r="MTT111" s="81"/>
      <c r="MTU111" s="81"/>
      <c r="MTV111" s="81"/>
      <c r="MTW111" s="81"/>
      <c r="MTX111" s="81"/>
      <c r="MTY111" s="81"/>
      <c r="MTZ111" s="81"/>
      <c r="MUA111" s="81"/>
      <c r="MUB111" s="81"/>
      <c r="MUC111" s="81"/>
      <c r="MUD111" s="81"/>
      <c r="MUE111" s="81"/>
      <c r="MUF111" s="81"/>
      <c r="MUG111" s="81"/>
      <c r="MUH111" s="81"/>
      <c r="MUI111" s="81"/>
      <c r="MUJ111" s="81"/>
      <c r="MUK111" s="81"/>
      <c r="MUL111" s="81"/>
      <c r="MUM111" s="81"/>
      <c r="MUN111" s="81"/>
      <c r="MUO111" s="81"/>
      <c r="MUP111" s="81"/>
      <c r="MUQ111" s="81"/>
      <c r="MUR111" s="81"/>
      <c r="MUS111" s="81"/>
      <c r="MUT111" s="81"/>
      <c r="MUU111" s="81"/>
      <c r="MUV111" s="81"/>
      <c r="MUW111" s="81"/>
      <c r="MUX111" s="81"/>
      <c r="MUY111" s="81"/>
      <c r="MUZ111" s="81"/>
      <c r="MVA111" s="81"/>
      <c r="MVB111" s="81"/>
      <c r="MVC111" s="81"/>
      <c r="MVD111" s="81"/>
      <c r="MVE111" s="81"/>
      <c r="MVF111" s="81"/>
      <c r="MVG111" s="81"/>
      <c r="MVH111" s="81"/>
      <c r="MVI111" s="81"/>
      <c r="MVJ111" s="81"/>
      <c r="MVK111" s="81"/>
      <c r="MVL111" s="81"/>
      <c r="MVM111" s="81"/>
      <c r="MVN111" s="81"/>
      <c r="MVO111" s="81"/>
      <c r="MVP111" s="81"/>
      <c r="MVQ111" s="81"/>
      <c r="MVR111" s="81"/>
      <c r="MVS111" s="81"/>
      <c r="MVT111" s="81"/>
      <c r="MVU111" s="81"/>
      <c r="MVV111" s="81"/>
      <c r="MVW111" s="81"/>
      <c r="MVX111" s="81"/>
      <c r="MVY111" s="81"/>
      <c r="MVZ111" s="81"/>
      <c r="MWA111" s="81"/>
      <c r="MWB111" s="81"/>
      <c r="MWC111" s="81"/>
      <c r="MWD111" s="81"/>
      <c r="MWE111" s="81"/>
      <c r="MWF111" s="81"/>
      <c r="MWG111" s="81"/>
      <c r="MWH111" s="81"/>
      <c r="MWI111" s="81"/>
      <c r="MWJ111" s="81"/>
      <c r="MWK111" s="81"/>
      <c r="MWL111" s="81"/>
      <c r="MWM111" s="81"/>
      <c r="MWN111" s="81"/>
      <c r="MWO111" s="81"/>
      <c r="MWP111" s="81"/>
      <c r="MWQ111" s="81"/>
      <c r="MWR111" s="81"/>
      <c r="MWS111" s="81"/>
      <c r="MWT111" s="81"/>
      <c r="MWU111" s="81"/>
      <c r="MWV111" s="81"/>
      <c r="MWW111" s="81"/>
      <c r="MWX111" s="81"/>
      <c r="MWY111" s="81"/>
      <c r="MWZ111" s="81"/>
      <c r="MXA111" s="81"/>
      <c r="MXB111" s="81"/>
      <c r="MXC111" s="81"/>
      <c r="MXD111" s="81"/>
      <c r="MXE111" s="81"/>
      <c r="MXF111" s="81"/>
      <c r="MXG111" s="81"/>
      <c r="MXH111" s="81"/>
      <c r="MXI111" s="81"/>
      <c r="MXJ111" s="81"/>
      <c r="MXK111" s="81"/>
      <c r="MXL111" s="81"/>
      <c r="MXM111" s="81"/>
      <c r="MXN111" s="81"/>
      <c r="MXO111" s="81"/>
      <c r="MXP111" s="81"/>
      <c r="MXQ111" s="81"/>
      <c r="MXR111" s="81"/>
      <c r="MXS111" s="81"/>
      <c r="MXT111" s="81"/>
      <c r="MXU111" s="81"/>
      <c r="MXV111" s="81"/>
      <c r="MXW111" s="81"/>
      <c r="MXX111" s="81"/>
      <c r="MXY111" s="81"/>
      <c r="MXZ111" s="81"/>
      <c r="MYA111" s="81"/>
      <c r="MYB111" s="81"/>
      <c r="MYC111" s="81"/>
      <c r="MYD111" s="81"/>
      <c r="MYE111" s="81"/>
      <c r="MYF111" s="81"/>
      <c r="MYG111" s="81"/>
      <c r="MYH111" s="81"/>
      <c r="MYI111" s="81"/>
      <c r="MYJ111" s="81"/>
      <c r="MYK111" s="81"/>
      <c r="MYL111" s="81"/>
      <c r="MYM111" s="81"/>
      <c r="MYN111" s="81"/>
      <c r="MYO111" s="81"/>
      <c r="MYP111" s="81"/>
      <c r="MYQ111" s="81"/>
      <c r="MYR111" s="81"/>
      <c r="MYS111" s="81"/>
      <c r="MYT111" s="81"/>
      <c r="MYU111" s="81"/>
      <c r="MYV111" s="81"/>
      <c r="MYW111" s="81"/>
      <c r="MYX111" s="81"/>
      <c r="MYY111" s="81"/>
      <c r="MYZ111" s="81"/>
      <c r="MZA111" s="81"/>
      <c r="MZB111" s="81"/>
      <c r="MZC111" s="81"/>
      <c r="MZD111" s="81"/>
      <c r="MZE111" s="81"/>
      <c r="MZF111" s="81"/>
      <c r="MZG111" s="81"/>
      <c r="MZH111" s="81"/>
      <c r="MZI111" s="81"/>
      <c r="MZJ111" s="81"/>
      <c r="MZK111" s="81"/>
      <c r="MZL111" s="81"/>
      <c r="MZM111" s="81"/>
      <c r="MZN111" s="81"/>
      <c r="MZO111" s="81"/>
      <c r="MZP111" s="81"/>
      <c r="MZQ111" s="81"/>
      <c r="MZR111" s="81"/>
      <c r="MZS111" s="81"/>
      <c r="MZT111" s="81"/>
      <c r="MZU111" s="81"/>
      <c r="MZV111" s="81"/>
      <c r="MZW111" s="81"/>
      <c r="MZX111" s="81"/>
      <c r="MZY111" s="81"/>
      <c r="MZZ111" s="81"/>
      <c r="NAA111" s="81"/>
      <c r="NAB111" s="81"/>
      <c r="NAC111" s="81"/>
      <c r="NAD111" s="81"/>
      <c r="NAE111" s="81"/>
      <c r="NAF111" s="81"/>
      <c r="NAG111" s="81"/>
      <c r="NAH111" s="81"/>
      <c r="NAI111" s="81"/>
      <c r="NAJ111" s="81"/>
      <c r="NAK111" s="81"/>
      <c r="NAL111" s="81"/>
      <c r="NAM111" s="81"/>
      <c r="NAN111" s="81"/>
      <c r="NAO111" s="81"/>
      <c r="NAP111" s="81"/>
      <c r="NAQ111" s="81"/>
      <c r="NAR111" s="81"/>
      <c r="NAS111" s="81"/>
      <c r="NAT111" s="81"/>
      <c r="NAU111" s="81"/>
      <c r="NAV111" s="81"/>
      <c r="NAW111" s="81"/>
      <c r="NAX111" s="81"/>
      <c r="NAY111" s="81"/>
      <c r="NAZ111" s="81"/>
      <c r="NBA111" s="81"/>
      <c r="NBB111" s="81"/>
      <c r="NBC111" s="81"/>
      <c r="NBD111" s="81"/>
      <c r="NBE111" s="81"/>
      <c r="NBF111" s="81"/>
      <c r="NBG111" s="81"/>
      <c r="NBH111" s="81"/>
      <c r="NBI111" s="81"/>
      <c r="NBJ111" s="81"/>
      <c r="NBK111" s="81"/>
      <c r="NBL111" s="81"/>
      <c r="NBM111" s="81"/>
      <c r="NBN111" s="81"/>
      <c r="NBO111" s="81"/>
      <c r="NBP111" s="81"/>
      <c r="NBQ111" s="81"/>
      <c r="NBR111" s="81"/>
      <c r="NBS111" s="81"/>
      <c r="NBT111" s="81"/>
      <c r="NBU111" s="81"/>
      <c r="NBV111" s="81"/>
      <c r="NBW111" s="81"/>
      <c r="NBX111" s="81"/>
      <c r="NBY111" s="81"/>
      <c r="NBZ111" s="81"/>
      <c r="NCA111" s="81"/>
      <c r="NCB111" s="81"/>
      <c r="NCC111" s="81"/>
      <c r="NCD111" s="81"/>
      <c r="NCE111" s="81"/>
      <c r="NCF111" s="81"/>
      <c r="NCG111" s="81"/>
      <c r="NCH111" s="81"/>
      <c r="NCI111" s="81"/>
      <c r="NCJ111" s="81"/>
      <c r="NCK111" s="81"/>
      <c r="NCL111" s="81"/>
      <c r="NCM111" s="81"/>
      <c r="NCN111" s="81"/>
      <c r="NCO111" s="81"/>
      <c r="NCP111" s="81"/>
      <c r="NCQ111" s="81"/>
      <c r="NCR111" s="81"/>
      <c r="NCS111" s="81"/>
      <c r="NCT111" s="81"/>
      <c r="NCU111" s="81"/>
      <c r="NCV111" s="81"/>
      <c r="NCW111" s="81"/>
      <c r="NCX111" s="81"/>
      <c r="NCY111" s="81"/>
      <c r="NCZ111" s="81"/>
      <c r="NDA111" s="81"/>
      <c r="NDB111" s="81"/>
      <c r="NDC111" s="81"/>
      <c r="NDD111" s="81"/>
      <c r="NDE111" s="81"/>
      <c r="NDF111" s="81"/>
      <c r="NDG111" s="81"/>
      <c r="NDH111" s="81"/>
      <c r="NDI111" s="81"/>
      <c r="NDJ111" s="81"/>
      <c r="NDK111" s="81"/>
      <c r="NDL111" s="81"/>
      <c r="NDM111" s="81"/>
      <c r="NDN111" s="81"/>
      <c r="NDO111" s="81"/>
      <c r="NDP111" s="81"/>
      <c r="NDQ111" s="81"/>
      <c r="NDR111" s="81"/>
      <c r="NDS111" s="81"/>
      <c r="NDT111" s="81"/>
      <c r="NDU111" s="81"/>
      <c r="NDV111" s="81"/>
      <c r="NDW111" s="81"/>
      <c r="NDX111" s="81"/>
      <c r="NDY111" s="81"/>
      <c r="NDZ111" s="81"/>
      <c r="NEA111" s="81"/>
      <c r="NEB111" s="81"/>
      <c r="NEC111" s="81"/>
      <c r="NED111" s="81"/>
      <c r="NEE111" s="81"/>
      <c r="NEF111" s="81"/>
      <c r="NEG111" s="81"/>
      <c r="NEH111" s="81"/>
      <c r="NEI111" s="81"/>
      <c r="NEJ111" s="81"/>
      <c r="NEK111" s="81"/>
      <c r="NEL111" s="81"/>
      <c r="NEM111" s="81"/>
      <c r="NEN111" s="81"/>
      <c r="NEO111" s="81"/>
      <c r="NEP111" s="81"/>
      <c r="NEQ111" s="81"/>
      <c r="NER111" s="81"/>
      <c r="NES111" s="81"/>
      <c r="NET111" s="81"/>
      <c r="NEU111" s="81"/>
      <c r="NEV111" s="81"/>
      <c r="NEW111" s="81"/>
      <c r="NEX111" s="81"/>
      <c r="NEY111" s="81"/>
      <c r="NEZ111" s="81"/>
      <c r="NFA111" s="81"/>
      <c r="NFB111" s="81"/>
      <c r="NFC111" s="81"/>
      <c r="NFD111" s="81"/>
      <c r="NFE111" s="81"/>
      <c r="NFF111" s="81"/>
      <c r="NFG111" s="81"/>
      <c r="NFH111" s="81"/>
      <c r="NFI111" s="81"/>
      <c r="NFJ111" s="81"/>
      <c r="NFK111" s="81"/>
      <c r="NFL111" s="81"/>
      <c r="NFM111" s="81"/>
      <c r="NFN111" s="81"/>
      <c r="NFO111" s="81"/>
      <c r="NFP111" s="81"/>
      <c r="NFQ111" s="81"/>
      <c r="NFR111" s="81"/>
      <c r="NFS111" s="81"/>
      <c r="NFT111" s="81"/>
      <c r="NFU111" s="81"/>
      <c r="NFV111" s="81"/>
      <c r="NFW111" s="81"/>
      <c r="NFX111" s="81"/>
      <c r="NFY111" s="81"/>
      <c r="NFZ111" s="81"/>
      <c r="NGA111" s="81"/>
      <c r="NGB111" s="81"/>
      <c r="NGC111" s="81"/>
      <c r="NGD111" s="81"/>
      <c r="NGE111" s="81"/>
      <c r="NGF111" s="81"/>
      <c r="NGG111" s="81"/>
      <c r="NGH111" s="81"/>
      <c r="NGI111" s="81"/>
      <c r="NGJ111" s="81"/>
      <c r="NGK111" s="81"/>
      <c r="NGL111" s="81"/>
      <c r="NGM111" s="81"/>
      <c r="NGN111" s="81"/>
      <c r="NGO111" s="81"/>
      <c r="NGP111" s="81"/>
      <c r="NGQ111" s="81"/>
      <c r="NGR111" s="81"/>
      <c r="NGS111" s="81"/>
      <c r="NGT111" s="81"/>
      <c r="NGU111" s="81"/>
      <c r="NGV111" s="81"/>
      <c r="NGW111" s="81"/>
      <c r="NGX111" s="81"/>
      <c r="NGY111" s="81"/>
      <c r="NGZ111" s="81"/>
      <c r="NHA111" s="81"/>
      <c r="NHB111" s="81"/>
      <c r="NHC111" s="81"/>
      <c r="NHD111" s="81"/>
      <c r="NHE111" s="81"/>
      <c r="NHF111" s="81"/>
      <c r="NHG111" s="81"/>
      <c r="NHH111" s="81"/>
      <c r="NHI111" s="81"/>
      <c r="NHJ111" s="81"/>
      <c r="NHK111" s="81"/>
      <c r="NHL111" s="81"/>
      <c r="NHM111" s="81"/>
      <c r="NHN111" s="81"/>
      <c r="NHO111" s="81"/>
      <c r="NHP111" s="81"/>
      <c r="NHQ111" s="81"/>
      <c r="NHR111" s="81"/>
      <c r="NHS111" s="81"/>
      <c r="NHT111" s="81"/>
      <c r="NHU111" s="81"/>
      <c r="NHV111" s="81"/>
      <c r="NHW111" s="81"/>
      <c r="NHX111" s="81"/>
      <c r="NHY111" s="81"/>
      <c r="NHZ111" s="81"/>
      <c r="NIA111" s="81"/>
      <c r="NIB111" s="81"/>
      <c r="NIC111" s="81"/>
      <c r="NID111" s="81"/>
      <c r="NIE111" s="81"/>
      <c r="NIF111" s="81"/>
      <c r="NIG111" s="81"/>
      <c r="NIH111" s="81"/>
      <c r="NII111" s="81"/>
      <c r="NIJ111" s="81"/>
      <c r="NIK111" s="81"/>
      <c r="NIL111" s="81"/>
      <c r="NIM111" s="81"/>
      <c r="NIN111" s="81"/>
      <c r="NIO111" s="81"/>
      <c r="NIP111" s="81"/>
      <c r="NIQ111" s="81"/>
      <c r="NIR111" s="81"/>
      <c r="NIS111" s="81"/>
      <c r="NIT111" s="81"/>
      <c r="NIU111" s="81"/>
      <c r="NIV111" s="81"/>
      <c r="NIW111" s="81"/>
      <c r="NIX111" s="81"/>
      <c r="NIY111" s="81"/>
      <c r="NIZ111" s="81"/>
      <c r="NJA111" s="81"/>
      <c r="NJB111" s="81"/>
      <c r="NJC111" s="81"/>
      <c r="NJD111" s="81"/>
      <c r="NJE111" s="81"/>
      <c r="NJF111" s="81"/>
      <c r="NJG111" s="81"/>
      <c r="NJH111" s="81"/>
      <c r="NJI111" s="81"/>
      <c r="NJJ111" s="81"/>
      <c r="NJK111" s="81"/>
      <c r="NJL111" s="81"/>
      <c r="NJM111" s="81"/>
      <c r="NJN111" s="81"/>
      <c r="NJO111" s="81"/>
      <c r="NJP111" s="81"/>
      <c r="NJQ111" s="81"/>
      <c r="NJR111" s="81"/>
      <c r="NJS111" s="81"/>
      <c r="NJT111" s="81"/>
      <c r="NJU111" s="81"/>
      <c r="NJV111" s="81"/>
      <c r="NJW111" s="81"/>
      <c r="NJX111" s="81"/>
      <c r="NJY111" s="81"/>
      <c r="NJZ111" s="81"/>
      <c r="NKA111" s="81"/>
      <c r="NKB111" s="81"/>
      <c r="NKC111" s="81"/>
      <c r="NKD111" s="81"/>
      <c r="NKE111" s="81"/>
      <c r="NKF111" s="81"/>
      <c r="NKG111" s="81"/>
      <c r="NKH111" s="81"/>
      <c r="NKI111" s="81"/>
      <c r="NKJ111" s="81"/>
      <c r="NKK111" s="81"/>
      <c r="NKL111" s="81"/>
      <c r="NKM111" s="81"/>
      <c r="NKN111" s="81"/>
      <c r="NKO111" s="81"/>
      <c r="NKP111" s="81"/>
      <c r="NKQ111" s="81"/>
      <c r="NKR111" s="81"/>
      <c r="NKS111" s="81"/>
      <c r="NKT111" s="81"/>
      <c r="NKU111" s="81"/>
      <c r="NKV111" s="81"/>
      <c r="NKW111" s="81"/>
      <c r="NKX111" s="81"/>
      <c r="NKY111" s="81"/>
      <c r="NKZ111" s="81"/>
      <c r="NLA111" s="81"/>
      <c r="NLB111" s="81"/>
      <c r="NLC111" s="81"/>
      <c r="NLD111" s="81"/>
      <c r="NLE111" s="81"/>
      <c r="NLF111" s="81"/>
      <c r="NLG111" s="81"/>
      <c r="NLH111" s="81"/>
      <c r="NLI111" s="81"/>
      <c r="NLJ111" s="81"/>
      <c r="NLK111" s="81"/>
      <c r="NLL111" s="81"/>
      <c r="NLM111" s="81"/>
      <c r="NLN111" s="81"/>
      <c r="NLO111" s="81"/>
      <c r="NLP111" s="81"/>
      <c r="NLQ111" s="81"/>
      <c r="NLR111" s="81"/>
      <c r="NLS111" s="81"/>
      <c r="NLT111" s="81"/>
      <c r="NLU111" s="81"/>
      <c r="NLV111" s="81"/>
      <c r="NLW111" s="81"/>
      <c r="NLX111" s="81"/>
      <c r="NLY111" s="81"/>
      <c r="NLZ111" s="81"/>
      <c r="NMA111" s="81"/>
      <c r="NMB111" s="81"/>
      <c r="NMC111" s="81"/>
      <c r="NMD111" s="81"/>
      <c r="NME111" s="81"/>
      <c r="NMF111" s="81"/>
      <c r="NMG111" s="81"/>
      <c r="NMH111" s="81"/>
      <c r="NMI111" s="81"/>
      <c r="NMJ111" s="81"/>
      <c r="NMK111" s="81"/>
      <c r="NML111" s="81"/>
      <c r="NMM111" s="81"/>
      <c r="NMN111" s="81"/>
      <c r="NMO111" s="81"/>
      <c r="NMP111" s="81"/>
      <c r="NMQ111" s="81"/>
      <c r="NMR111" s="81"/>
      <c r="NMS111" s="81"/>
      <c r="NMT111" s="81"/>
      <c r="NMU111" s="81"/>
      <c r="NMV111" s="81"/>
      <c r="NMW111" s="81"/>
      <c r="NMX111" s="81"/>
      <c r="NMY111" s="81"/>
      <c r="NMZ111" s="81"/>
      <c r="NNA111" s="81"/>
      <c r="NNB111" s="81"/>
      <c r="NNC111" s="81"/>
      <c r="NND111" s="81"/>
      <c r="NNE111" s="81"/>
      <c r="NNF111" s="81"/>
      <c r="NNG111" s="81"/>
      <c r="NNH111" s="81"/>
      <c r="NNI111" s="81"/>
      <c r="NNJ111" s="81"/>
      <c r="NNK111" s="81"/>
      <c r="NNL111" s="81"/>
      <c r="NNM111" s="81"/>
      <c r="NNN111" s="81"/>
      <c r="NNO111" s="81"/>
      <c r="NNP111" s="81"/>
      <c r="NNQ111" s="81"/>
      <c r="NNR111" s="81"/>
      <c r="NNS111" s="81"/>
      <c r="NNT111" s="81"/>
      <c r="NNU111" s="81"/>
      <c r="NNV111" s="81"/>
      <c r="NNW111" s="81"/>
      <c r="NNX111" s="81"/>
      <c r="NNY111" s="81"/>
      <c r="NNZ111" s="81"/>
      <c r="NOA111" s="81"/>
      <c r="NOB111" s="81"/>
      <c r="NOC111" s="81"/>
      <c r="NOD111" s="81"/>
      <c r="NOE111" s="81"/>
      <c r="NOF111" s="81"/>
      <c r="NOG111" s="81"/>
      <c r="NOH111" s="81"/>
      <c r="NOI111" s="81"/>
      <c r="NOJ111" s="81"/>
      <c r="NOK111" s="81"/>
      <c r="NOL111" s="81"/>
      <c r="NOM111" s="81"/>
      <c r="NON111" s="81"/>
      <c r="NOO111" s="81"/>
      <c r="NOP111" s="81"/>
      <c r="NOQ111" s="81"/>
      <c r="NOR111" s="81"/>
      <c r="NOS111" s="81"/>
      <c r="NOT111" s="81"/>
      <c r="NOU111" s="81"/>
      <c r="NOV111" s="81"/>
      <c r="NOW111" s="81"/>
      <c r="NOX111" s="81"/>
      <c r="NOY111" s="81"/>
      <c r="NOZ111" s="81"/>
      <c r="NPA111" s="81"/>
      <c r="NPB111" s="81"/>
      <c r="NPC111" s="81"/>
      <c r="NPD111" s="81"/>
      <c r="NPE111" s="81"/>
      <c r="NPF111" s="81"/>
      <c r="NPG111" s="81"/>
      <c r="NPH111" s="81"/>
      <c r="NPI111" s="81"/>
      <c r="NPJ111" s="81"/>
      <c r="NPK111" s="81"/>
      <c r="NPL111" s="81"/>
      <c r="NPM111" s="81"/>
      <c r="NPN111" s="81"/>
      <c r="NPO111" s="81"/>
      <c r="NPP111" s="81"/>
      <c r="NPQ111" s="81"/>
      <c r="NPR111" s="81"/>
      <c r="NPS111" s="81"/>
      <c r="NPT111" s="81"/>
      <c r="NPU111" s="81"/>
      <c r="NPV111" s="81"/>
      <c r="NPW111" s="81"/>
      <c r="NPX111" s="81"/>
      <c r="NPY111" s="81"/>
      <c r="NPZ111" s="81"/>
      <c r="NQA111" s="81"/>
      <c r="NQB111" s="81"/>
      <c r="NQC111" s="81"/>
      <c r="NQD111" s="81"/>
      <c r="NQE111" s="81"/>
      <c r="NQF111" s="81"/>
      <c r="NQG111" s="81"/>
      <c r="NQH111" s="81"/>
      <c r="NQI111" s="81"/>
      <c r="NQJ111" s="81"/>
      <c r="NQK111" s="81"/>
      <c r="NQL111" s="81"/>
      <c r="NQM111" s="81"/>
      <c r="NQN111" s="81"/>
      <c r="NQO111" s="81"/>
      <c r="NQP111" s="81"/>
      <c r="NQQ111" s="81"/>
      <c r="NQR111" s="81"/>
      <c r="NQS111" s="81"/>
      <c r="NQT111" s="81"/>
      <c r="NQU111" s="81"/>
      <c r="NQV111" s="81"/>
      <c r="NQW111" s="81"/>
      <c r="NQX111" s="81"/>
      <c r="NQY111" s="81"/>
      <c r="NQZ111" s="81"/>
      <c r="NRA111" s="81"/>
      <c r="NRB111" s="81"/>
      <c r="NRC111" s="81"/>
      <c r="NRD111" s="81"/>
      <c r="NRE111" s="81"/>
      <c r="NRF111" s="81"/>
      <c r="NRG111" s="81"/>
      <c r="NRH111" s="81"/>
      <c r="NRI111" s="81"/>
      <c r="NRJ111" s="81"/>
      <c r="NRK111" s="81"/>
      <c r="NRL111" s="81"/>
      <c r="NRM111" s="81"/>
      <c r="NRN111" s="81"/>
      <c r="NRO111" s="81"/>
      <c r="NRP111" s="81"/>
      <c r="NRQ111" s="81"/>
      <c r="NRR111" s="81"/>
      <c r="NRS111" s="81"/>
      <c r="NRT111" s="81"/>
      <c r="NRU111" s="81"/>
      <c r="NRV111" s="81"/>
      <c r="NRW111" s="81"/>
      <c r="NRX111" s="81"/>
      <c r="NRY111" s="81"/>
      <c r="NRZ111" s="81"/>
      <c r="NSA111" s="81"/>
      <c r="NSB111" s="81"/>
      <c r="NSC111" s="81"/>
      <c r="NSD111" s="81"/>
      <c r="NSE111" s="81"/>
      <c r="NSF111" s="81"/>
      <c r="NSG111" s="81"/>
      <c r="NSH111" s="81"/>
      <c r="NSI111" s="81"/>
      <c r="NSJ111" s="81"/>
      <c r="NSK111" s="81"/>
      <c r="NSL111" s="81"/>
      <c r="NSM111" s="81"/>
      <c r="NSN111" s="81"/>
      <c r="NSO111" s="81"/>
      <c r="NSP111" s="81"/>
      <c r="NSQ111" s="81"/>
      <c r="NSR111" s="81"/>
      <c r="NSS111" s="81"/>
      <c r="NST111" s="81"/>
      <c r="NSU111" s="81"/>
      <c r="NSV111" s="81"/>
      <c r="NSW111" s="81"/>
      <c r="NSX111" s="81"/>
      <c r="NSY111" s="81"/>
      <c r="NSZ111" s="81"/>
      <c r="NTA111" s="81"/>
      <c r="NTB111" s="81"/>
      <c r="NTC111" s="81"/>
      <c r="NTD111" s="81"/>
      <c r="NTE111" s="81"/>
      <c r="NTF111" s="81"/>
      <c r="NTG111" s="81"/>
      <c r="NTH111" s="81"/>
      <c r="NTI111" s="81"/>
      <c r="NTJ111" s="81"/>
      <c r="NTK111" s="81"/>
      <c r="NTL111" s="81"/>
      <c r="NTM111" s="81"/>
      <c r="NTN111" s="81"/>
      <c r="NTO111" s="81"/>
      <c r="NTP111" s="81"/>
      <c r="NTQ111" s="81"/>
      <c r="NTR111" s="81"/>
      <c r="NTS111" s="81"/>
      <c r="NTT111" s="81"/>
      <c r="NTU111" s="81"/>
      <c r="NTV111" s="81"/>
      <c r="NTW111" s="81"/>
      <c r="NTX111" s="81"/>
      <c r="NTY111" s="81"/>
      <c r="NTZ111" s="81"/>
      <c r="NUA111" s="81"/>
      <c r="NUB111" s="81"/>
      <c r="NUC111" s="81"/>
      <c r="NUD111" s="81"/>
      <c r="NUE111" s="81"/>
      <c r="NUF111" s="81"/>
      <c r="NUG111" s="81"/>
      <c r="NUH111" s="81"/>
      <c r="NUI111" s="81"/>
      <c r="NUJ111" s="81"/>
      <c r="NUK111" s="81"/>
      <c r="NUL111" s="81"/>
      <c r="NUM111" s="81"/>
      <c r="NUN111" s="81"/>
      <c r="NUO111" s="81"/>
      <c r="NUP111" s="81"/>
      <c r="NUQ111" s="81"/>
      <c r="NUR111" s="81"/>
      <c r="NUS111" s="81"/>
      <c r="NUT111" s="81"/>
      <c r="NUU111" s="81"/>
      <c r="NUV111" s="81"/>
      <c r="NUW111" s="81"/>
      <c r="NUX111" s="81"/>
      <c r="NUY111" s="81"/>
      <c r="NUZ111" s="81"/>
      <c r="NVA111" s="81"/>
      <c r="NVB111" s="81"/>
      <c r="NVC111" s="81"/>
      <c r="NVD111" s="81"/>
      <c r="NVE111" s="81"/>
      <c r="NVF111" s="81"/>
      <c r="NVG111" s="81"/>
      <c r="NVH111" s="81"/>
      <c r="NVI111" s="81"/>
      <c r="NVJ111" s="81"/>
      <c r="NVK111" s="81"/>
      <c r="NVL111" s="81"/>
      <c r="NVM111" s="81"/>
      <c r="NVN111" s="81"/>
      <c r="NVO111" s="81"/>
      <c r="NVP111" s="81"/>
      <c r="NVQ111" s="81"/>
      <c r="NVR111" s="81"/>
      <c r="NVS111" s="81"/>
      <c r="NVT111" s="81"/>
      <c r="NVU111" s="81"/>
      <c r="NVV111" s="81"/>
      <c r="NVW111" s="81"/>
      <c r="NVX111" s="81"/>
      <c r="NVY111" s="81"/>
      <c r="NVZ111" s="81"/>
      <c r="NWA111" s="81"/>
      <c r="NWB111" s="81"/>
      <c r="NWC111" s="81"/>
      <c r="NWD111" s="81"/>
      <c r="NWE111" s="81"/>
      <c r="NWF111" s="81"/>
      <c r="NWG111" s="81"/>
      <c r="NWH111" s="81"/>
      <c r="NWI111" s="81"/>
      <c r="NWJ111" s="81"/>
      <c r="NWK111" s="81"/>
      <c r="NWL111" s="81"/>
      <c r="NWM111" s="81"/>
      <c r="NWN111" s="81"/>
      <c r="NWO111" s="81"/>
      <c r="NWP111" s="81"/>
      <c r="NWQ111" s="81"/>
      <c r="NWR111" s="81"/>
      <c r="NWS111" s="81"/>
      <c r="NWT111" s="81"/>
      <c r="NWU111" s="81"/>
      <c r="NWV111" s="81"/>
      <c r="NWW111" s="81"/>
      <c r="NWX111" s="81"/>
      <c r="NWY111" s="81"/>
      <c r="NWZ111" s="81"/>
      <c r="NXA111" s="81"/>
      <c r="NXB111" s="81"/>
      <c r="NXC111" s="81"/>
      <c r="NXD111" s="81"/>
      <c r="NXE111" s="81"/>
      <c r="NXF111" s="81"/>
      <c r="NXG111" s="81"/>
      <c r="NXH111" s="81"/>
      <c r="NXI111" s="81"/>
      <c r="NXJ111" s="81"/>
      <c r="NXK111" s="81"/>
      <c r="NXL111" s="81"/>
      <c r="NXM111" s="81"/>
      <c r="NXN111" s="81"/>
      <c r="NXO111" s="81"/>
      <c r="NXP111" s="81"/>
      <c r="NXQ111" s="81"/>
      <c r="NXR111" s="81"/>
      <c r="NXS111" s="81"/>
      <c r="NXT111" s="81"/>
      <c r="NXU111" s="81"/>
      <c r="NXV111" s="81"/>
      <c r="NXW111" s="81"/>
      <c r="NXX111" s="81"/>
      <c r="NXY111" s="81"/>
      <c r="NXZ111" s="81"/>
      <c r="NYA111" s="81"/>
      <c r="NYB111" s="81"/>
      <c r="NYC111" s="81"/>
      <c r="NYD111" s="81"/>
      <c r="NYE111" s="81"/>
      <c r="NYF111" s="81"/>
      <c r="NYG111" s="81"/>
      <c r="NYH111" s="81"/>
      <c r="NYI111" s="81"/>
      <c r="NYJ111" s="81"/>
      <c r="NYK111" s="81"/>
      <c r="NYL111" s="81"/>
      <c r="NYM111" s="81"/>
      <c r="NYN111" s="81"/>
      <c r="NYO111" s="81"/>
      <c r="NYP111" s="81"/>
      <c r="NYQ111" s="81"/>
      <c r="NYR111" s="81"/>
      <c r="NYS111" s="81"/>
      <c r="NYT111" s="81"/>
      <c r="NYU111" s="81"/>
      <c r="NYV111" s="81"/>
      <c r="NYW111" s="81"/>
      <c r="NYX111" s="81"/>
      <c r="NYY111" s="81"/>
      <c r="NYZ111" s="81"/>
      <c r="NZA111" s="81"/>
      <c r="NZB111" s="81"/>
      <c r="NZC111" s="81"/>
      <c r="NZD111" s="81"/>
      <c r="NZE111" s="81"/>
      <c r="NZF111" s="81"/>
      <c r="NZG111" s="81"/>
      <c r="NZH111" s="81"/>
      <c r="NZI111" s="81"/>
      <c r="NZJ111" s="81"/>
      <c r="NZK111" s="81"/>
      <c r="NZL111" s="81"/>
      <c r="NZM111" s="81"/>
      <c r="NZN111" s="81"/>
      <c r="NZO111" s="81"/>
      <c r="NZP111" s="81"/>
      <c r="NZQ111" s="81"/>
      <c r="NZR111" s="81"/>
      <c r="NZS111" s="81"/>
      <c r="NZT111" s="81"/>
      <c r="NZU111" s="81"/>
      <c r="NZV111" s="81"/>
      <c r="NZW111" s="81"/>
      <c r="NZX111" s="81"/>
      <c r="NZY111" s="81"/>
      <c r="NZZ111" s="81"/>
      <c r="OAA111" s="81"/>
      <c r="OAB111" s="81"/>
      <c r="OAC111" s="81"/>
      <c r="OAD111" s="81"/>
      <c r="OAE111" s="81"/>
      <c r="OAF111" s="81"/>
      <c r="OAG111" s="81"/>
      <c r="OAH111" s="81"/>
      <c r="OAI111" s="81"/>
      <c r="OAJ111" s="81"/>
      <c r="OAK111" s="81"/>
      <c r="OAL111" s="81"/>
      <c r="OAM111" s="81"/>
      <c r="OAN111" s="81"/>
      <c r="OAO111" s="81"/>
      <c r="OAP111" s="81"/>
      <c r="OAQ111" s="81"/>
      <c r="OAR111" s="81"/>
      <c r="OAS111" s="81"/>
      <c r="OAT111" s="81"/>
      <c r="OAU111" s="81"/>
      <c r="OAV111" s="81"/>
      <c r="OAW111" s="81"/>
      <c r="OAX111" s="81"/>
      <c r="OAY111" s="81"/>
      <c r="OAZ111" s="81"/>
      <c r="OBA111" s="81"/>
      <c r="OBB111" s="81"/>
      <c r="OBC111" s="81"/>
      <c r="OBD111" s="81"/>
      <c r="OBE111" s="81"/>
      <c r="OBF111" s="81"/>
      <c r="OBG111" s="81"/>
      <c r="OBH111" s="81"/>
      <c r="OBI111" s="81"/>
      <c r="OBJ111" s="81"/>
      <c r="OBK111" s="81"/>
      <c r="OBL111" s="81"/>
      <c r="OBM111" s="81"/>
      <c r="OBN111" s="81"/>
      <c r="OBO111" s="81"/>
      <c r="OBP111" s="81"/>
      <c r="OBQ111" s="81"/>
      <c r="OBR111" s="81"/>
      <c r="OBS111" s="81"/>
      <c r="OBT111" s="81"/>
      <c r="OBU111" s="81"/>
      <c r="OBV111" s="81"/>
      <c r="OBW111" s="81"/>
      <c r="OBX111" s="81"/>
      <c r="OBY111" s="81"/>
      <c r="OBZ111" s="81"/>
      <c r="OCA111" s="81"/>
      <c r="OCB111" s="81"/>
      <c r="OCC111" s="81"/>
      <c r="OCD111" s="81"/>
      <c r="OCE111" s="81"/>
      <c r="OCF111" s="81"/>
      <c r="OCG111" s="81"/>
      <c r="OCH111" s="81"/>
      <c r="OCI111" s="81"/>
      <c r="OCJ111" s="81"/>
      <c r="OCK111" s="81"/>
      <c r="OCL111" s="81"/>
      <c r="OCM111" s="81"/>
      <c r="OCN111" s="81"/>
      <c r="OCO111" s="81"/>
      <c r="OCP111" s="81"/>
      <c r="OCQ111" s="81"/>
      <c r="OCR111" s="81"/>
      <c r="OCS111" s="81"/>
      <c r="OCT111" s="81"/>
      <c r="OCU111" s="81"/>
      <c r="OCV111" s="81"/>
      <c r="OCW111" s="81"/>
      <c r="OCX111" s="81"/>
      <c r="OCY111" s="81"/>
      <c r="OCZ111" s="81"/>
      <c r="ODA111" s="81"/>
      <c r="ODB111" s="81"/>
      <c r="ODC111" s="81"/>
      <c r="ODD111" s="81"/>
      <c r="ODE111" s="81"/>
      <c r="ODF111" s="81"/>
      <c r="ODG111" s="81"/>
      <c r="ODH111" s="81"/>
      <c r="ODI111" s="81"/>
      <c r="ODJ111" s="81"/>
      <c r="ODK111" s="81"/>
      <c r="ODL111" s="81"/>
      <c r="ODM111" s="81"/>
      <c r="ODN111" s="81"/>
      <c r="ODO111" s="81"/>
      <c r="ODP111" s="81"/>
      <c r="ODQ111" s="81"/>
      <c r="ODR111" s="81"/>
      <c r="ODS111" s="81"/>
      <c r="ODT111" s="81"/>
      <c r="ODU111" s="81"/>
      <c r="ODV111" s="81"/>
      <c r="ODW111" s="81"/>
      <c r="ODX111" s="81"/>
      <c r="ODY111" s="81"/>
      <c r="ODZ111" s="81"/>
      <c r="OEA111" s="81"/>
      <c r="OEB111" s="81"/>
      <c r="OEC111" s="81"/>
      <c r="OED111" s="81"/>
      <c r="OEE111" s="81"/>
      <c r="OEF111" s="81"/>
      <c r="OEG111" s="81"/>
      <c r="OEH111" s="81"/>
      <c r="OEI111" s="81"/>
      <c r="OEJ111" s="81"/>
      <c r="OEK111" s="81"/>
      <c r="OEL111" s="81"/>
      <c r="OEM111" s="81"/>
      <c r="OEN111" s="81"/>
      <c r="OEO111" s="81"/>
      <c r="OEP111" s="81"/>
      <c r="OEQ111" s="81"/>
      <c r="OER111" s="81"/>
      <c r="OES111" s="81"/>
      <c r="OET111" s="81"/>
      <c r="OEU111" s="81"/>
      <c r="OEV111" s="81"/>
      <c r="OEW111" s="81"/>
      <c r="OEX111" s="81"/>
      <c r="OEY111" s="81"/>
      <c r="OEZ111" s="81"/>
      <c r="OFA111" s="81"/>
      <c r="OFB111" s="81"/>
      <c r="OFC111" s="81"/>
      <c r="OFD111" s="81"/>
      <c r="OFE111" s="81"/>
      <c r="OFF111" s="81"/>
      <c r="OFG111" s="81"/>
      <c r="OFH111" s="81"/>
      <c r="OFI111" s="81"/>
      <c r="OFJ111" s="81"/>
      <c r="OFK111" s="81"/>
      <c r="OFL111" s="81"/>
      <c r="OFM111" s="81"/>
      <c r="OFN111" s="81"/>
      <c r="OFO111" s="81"/>
      <c r="OFP111" s="81"/>
      <c r="OFQ111" s="81"/>
      <c r="OFR111" s="81"/>
      <c r="OFS111" s="81"/>
      <c r="OFT111" s="81"/>
      <c r="OFU111" s="81"/>
      <c r="OFV111" s="81"/>
      <c r="OFW111" s="81"/>
      <c r="OFX111" s="81"/>
      <c r="OFY111" s="81"/>
      <c r="OFZ111" s="81"/>
      <c r="OGA111" s="81"/>
      <c r="OGB111" s="81"/>
      <c r="OGC111" s="81"/>
      <c r="OGD111" s="81"/>
      <c r="OGE111" s="81"/>
      <c r="OGF111" s="81"/>
      <c r="OGG111" s="81"/>
      <c r="OGH111" s="81"/>
      <c r="OGI111" s="81"/>
      <c r="OGJ111" s="81"/>
      <c r="OGK111" s="81"/>
      <c r="OGL111" s="81"/>
      <c r="OGM111" s="81"/>
      <c r="OGN111" s="81"/>
      <c r="OGO111" s="81"/>
      <c r="OGP111" s="81"/>
      <c r="OGQ111" s="81"/>
      <c r="OGR111" s="81"/>
      <c r="OGS111" s="81"/>
      <c r="OGT111" s="81"/>
      <c r="OGU111" s="81"/>
      <c r="OGV111" s="81"/>
      <c r="OGW111" s="81"/>
      <c r="OGX111" s="81"/>
      <c r="OGY111" s="81"/>
      <c r="OGZ111" s="81"/>
      <c r="OHA111" s="81"/>
      <c r="OHB111" s="81"/>
      <c r="OHC111" s="81"/>
      <c r="OHD111" s="81"/>
      <c r="OHE111" s="81"/>
      <c r="OHF111" s="81"/>
      <c r="OHG111" s="81"/>
      <c r="OHH111" s="81"/>
      <c r="OHI111" s="81"/>
      <c r="OHJ111" s="81"/>
      <c r="OHK111" s="81"/>
      <c r="OHL111" s="81"/>
      <c r="OHM111" s="81"/>
      <c r="OHN111" s="81"/>
      <c r="OHO111" s="81"/>
      <c r="OHP111" s="81"/>
      <c r="OHQ111" s="81"/>
      <c r="OHR111" s="81"/>
      <c r="OHS111" s="81"/>
      <c r="OHT111" s="81"/>
      <c r="OHU111" s="81"/>
      <c r="OHV111" s="81"/>
      <c r="OHW111" s="81"/>
      <c r="OHX111" s="81"/>
      <c r="OHY111" s="81"/>
      <c r="OHZ111" s="81"/>
      <c r="OIA111" s="81"/>
      <c r="OIB111" s="81"/>
      <c r="OIC111" s="81"/>
      <c r="OID111" s="81"/>
      <c r="OIE111" s="81"/>
      <c r="OIF111" s="81"/>
      <c r="OIG111" s="81"/>
      <c r="OIH111" s="81"/>
      <c r="OII111" s="81"/>
      <c r="OIJ111" s="81"/>
      <c r="OIK111" s="81"/>
      <c r="OIL111" s="81"/>
      <c r="OIM111" s="81"/>
      <c r="OIN111" s="81"/>
      <c r="OIO111" s="81"/>
      <c r="OIP111" s="81"/>
      <c r="OIQ111" s="81"/>
      <c r="OIR111" s="81"/>
      <c r="OIS111" s="81"/>
      <c r="OIT111" s="81"/>
      <c r="OIU111" s="81"/>
      <c r="OIV111" s="81"/>
      <c r="OIW111" s="81"/>
      <c r="OIX111" s="81"/>
      <c r="OIY111" s="81"/>
      <c r="OIZ111" s="81"/>
      <c r="OJA111" s="81"/>
      <c r="OJB111" s="81"/>
      <c r="OJC111" s="81"/>
      <c r="OJD111" s="81"/>
      <c r="OJE111" s="81"/>
      <c r="OJF111" s="81"/>
      <c r="OJG111" s="81"/>
      <c r="OJH111" s="81"/>
      <c r="OJI111" s="81"/>
      <c r="OJJ111" s="81"/>
      <c r="OJK111" s="81"/>
      <c r="OJL111" s="81"/>
      <c r="OJM111" s="81"/>
      <c r="OJN111" s="81"/>
      <c r="OJO111" s="81"/>
      <c r="OJP111" s="81"/>
      <c r="OJQ111" s="81"/>
      <c r="OJR111" s="81"/>
      <c r="OJS111" s="81"/>
      <c r="OJT111" s="81"/>
      <c r="OJU111" s="81"/>
      <c r="OJV111" s="81"/>
      <c r="OJW111" s="81"/>
      <c r="OJX111" s="81"/>
      <c r="OJY111" s="81"/>
      <c r="OJZ111" s="81"/>
      <c r="OKA111" s="81"/>
      <c r="OKB111" s="81"/>
      <c r="OKC111" s="81"/>
      <c r="OKD111" s="81"/>
      <c r="OKE111" s="81"/>
      <c r="OKF111" s="81"/>
      <c r="OKG111" s="81"/>
      <c r="OKH111" s="81"/>
      <c r="OKI111" s="81"/>
      <c r="OKJ111" s="81"/>
      <c r="OKK111" s="81"/>
      <c r="OKL111" s="81"/>
      <c r="OKM111" s="81"/>
      <c r="OKN111" s="81"/>
      <c r="OKO111" s="81"/>
      <c r="OKP111" s="81"/>
      <c r="OKQ111" s="81"/>
      <c r="OKR111" s="81"/>
      <c r="OKS111" s="81"/>
      <c r="OKT111" s="81"/>
      <c r="OKU111" s="81"/>
      <c r="OKV111" s="81"/>
      <c r="OKW111" s="81"/>
      <c r="OKX111" s="81"/>
      <c r="OKY111" s="81"/>
      <c r="OKZ111" s="81"/>
      <c r="OLA111" s="81"/>
      <c r="OLB111" s="81"/>
      <c r="OLC111" s="81"/>
      <c r="OLD111" s="81"/>
      <c r="OLE111" s="81"/>
      <c r="OLF111" s="81"/>
      <c r="OLG111" s="81"/>
      <c r="OLH111" s="81"/>
      <c r="OLI111" s="81"/>
      <c r="OLJ111" s="81"/>
      <c r="OLK111" s="81"/>
      <c r="OLL111" s="81"/>
      <c r="OLM111" s="81"/>
      <c r="OLN111" s="81"/>
      <c r="OLO111" s="81"/>
      <c r="OLP111" s="81"/>
      <c r="OLQ111" s="81"/>
      <c r="OLR111" s="81"/>
      <c r="OLS111" s="81"/>
      <c r="OLT111" s="81"/>
      <c r="OLU111" s="81"/>
      <c r="OLV111" s="81"/>
      <c r="OLW111" s="81"/>
      <c r="OLX111" s="81"/>
      <c r="OLY111" s="81"/>
      <c r="OLZ111" s="81"/>
      <c r="OMA111" s="81"/>
      <c r="OMB111" s="81"/>
      <c r="OMC111" s="81"/>
      <c r="OMD111" s="81"/>
      <c r="OME111" s="81"/>
      <c r="OMF111" s="81"/>
      <c r="OMG111" s="81"/>
      <c r="OMH111" s="81"/>
      <c r="OMI111" s="81"/>
      <c r="OMJ111" s="81"/>
      <c r="OMK111" s="81"/>
      <c r="OML111" s="81"/>
      <c r="OMM111" s="81"/>
      <c r="OMN111" s="81"/>
      <c r="OMO111" s="81"/>
      <c r="OMP111" s="81"/>
      <c r="OMQ111" s="81"/>
      <c r="OMR111" s="81"/>
      <c r="OMS111" s="81"/>
      <c r="OMT111" s="81"/>
      <c r="OMU111" s="81"/>
      <c r="OMV111" s="81"/>
      <c r="OMW111" s="81"/>
      <c r="OMX111" s="81"/>
      <c r="OMY111" s="81"/>
      <c r="OMZ111" s="81"/>
      <c r="ONA111" s="81"/>
      <c r="ONB111" s="81"/>
      <c r="ONC111" s="81"/>
      <c r="OND111" s="81"/>
      <c r="ONE111" s="81"/>
      <c r="ONF111" s="81"/>
      <c r="ONG111" s="81"/>
      <c r="ONH111" s="81"/>
      <c r="ONI111" s="81"/>
      <c r="ONJ111" s="81"/>
      <c r="ONK111" s="81"/>
      <c r="ONL111" s="81"/>
      <c r="ONM111" s="81"/>
      <c r="ONN111" s="81"/>
      <c r="ONO111" s="81"/>
      <c r="ONP111" s="81"/>
      <c r="ONQ111" s="81"/>
      <c r="ONR111" s="81"/>
      <c r="ONS111" s="81"/>
      <c r="ONT111" s="81"/>
      <c r="ONU111" s="81"/>
      <c r="ONV111" s="81"/>
      <c r="ONW111" s="81"/>
      <c r="ONX111" s="81"/>
      <c r="ONY111" s="81"/>
      <c r="ONZ111" s="81"/>
      <c r="OOA111" s="81"/>
      <c r="OOB111" s="81"/>
      <c r="OOC111" s="81"/>
      <c r="OOD111" s="81"/>
      <c r="OOE111" s="81"/>
      <c r="OOF111" s="81"/>
      <c r="OOG111" s="81"/>
      <c r="OOH111" s="81"/>
      <c r="OOI111" s="81"/>
      <c r="OOJ111" s="81"/>
      <c r="OOK111" s="81"/>
      <c r="OOL111" s="81"/>
      <c r="OOM111" s="81"/>
      <c r="OON111" s="81"/>
      <c r="OOO111" s="81"/>
      <c r="OOP111" s="81"/>
      <c r="OOQ111" s="81"/>
      <c r="OOR111" s="81"/>
      <c r="OOS111" s="81"/>
      <c r="OOT111" s="81"/>
      <c r="OOU111" s="81"/>
      <c r="OOV111" s="81"/>
      <c r="OOW111" s="81"/>
      <c r="OOX111" s="81"/>
      <c r="OOY111" s="81"/>
      <c r="OOZ111" s="81"/>
      <c r="OPA111" s="81"/>
      <c r="OPB111" s="81"/>
      <c r="OPC111" s="81"/>
      <c r="OPD111" s="81"/>
      <c r="OPE111" s="81"/>
      <c r="OPF111" s="81"/>
      <c r="OPG111" s="81"/>
      <c r="OPH111" s="81"/>
      <c r="OPI111" s="81"/>
      <c r="OPJ111" s="81"/>
      <c r="OPK111" s="81"/>
      <c r="OPL111" s="81"/>
      <c r="OPM111" s="81"/>
      <c r="OPN111" s="81"/>
      <c r="OPO111" s="81"/>
      <c r="OPP111" s="81"/>
      <c r="OPQ111" s="81"/>
      <c r="OPR111" s="81"/>
      <c r="OPS111" s="81"/>
      <c r="OPT111" s="81"/>
      <c r="OPU111" s="81"/>
      <c r="OPV111" s="81"/>
      <c r="OPW111" s="81"/>
      <c r="OPX111" s="81"/>
      <c r="OPY111" s="81"/>
      <c r="OPZ111" s="81"/>
      <c r="OQA111" s="81"/>
      <c r="OQB111" s="81"/>
      <c r="OQC111" s="81"/>
      <c r="OQD111" s="81"/>
      <c r="OQE111" s="81"/>
      <c r="OQF111" s="81"/>
      <c r="OQG111" s="81"/>
      <c r="OQH111" s="81"/>
      <c r="OQI111" s="81"/>
      <c r="OQJ111" s="81"/>
      <c r="OQK111" s="81"/>
      <c r="OQL111" s="81"/>
      <c r="OQM111" s="81"/>
      <c r="OQN111" s="81"/>
      <c r="OQO111" s="81"/>
      <c r="OQP111" s="81"/>
      <c r="OQQ111" s="81"/>
      <c r="OQR111" s="81"/>
      <c r="OQS111" s="81"/>
      <c r="OQT111" s="81"/>
      <c r="OQU111" s="81"/>
      <c r="OQV111" s="81"/>
      <c r="OQW111" s="81"/>
      <c r="OQX111" s="81"/>
      <c r="OQY111" s="81"/>
      <c r="OQZ111" s="81"/>
      <c r="ORA111" s="81"/>
      <c r="ORB111" s="81"/>
      <c r="ORC111" s="81"/>
      <c r="ORD111" s="81"/>
      <c r="ORE111" s="81"/>
      <c r="ORF111" s="81"/>
      <c r="ORG111" s="81"/>
      <c r="ORH111" s="81"/>
      <c r="ORI111" s="81"/>
      <c r="ORJ111" s="81"/>
      <c r="ORK111" s="81"/>
      <c r="ORL111" s="81"/>
      <c r="ORM111" s="81"/>
      <c r="ORN111" s="81"/>
      <c r="ORO111" s="81"/>
      <c r="ORP111" s="81"/>
      <c r="ORQ111" s="81"/>
      <c r="ORR111" s="81"/>
      <c r="ORS111" s="81"/>
      <c r="ORT111" s="81"/>
      <c r="ORU111" s="81"/>
      <c r="ORV111" s="81"/>
      <c r="ORW111" s="81"/>
      <c r="ORX111" s="81"/>
      <c r="ORY111" s="81"/>
      <c r="ORZ111" s="81"/>
      <c r="OSA111" s="81"/>
      <c r="OSB111" s="81"/>
      <c r="OSC111" s="81"/>
      <c r="OSD111" s="81"/>
      <c r="OSE111" s="81"/>
      <c r="OSF111" s="81"/>
      <c r="OSG111" s="81"/>
      <c r="OSH111" s="81"/>
      <c r="OSI111" s="81"/>
      <c r="OSJ111" s="81"/>
      <c r="OSK111" s="81"/>
      <c r="OSL111" s="81"/>
      <c r="OSM111" s="81"/>
      <c r="OSN111" s="81"/>
      <c r="OSO111" s="81"/>
      <c r="OSP111" s="81"/>
      <c r="OSQ111" s="81"/>
      <c r="OSR111" s="81"/>
      <c r="OSS111" s="81"/>
      <c r="OST111" s="81"/>
      <c r="OSU111" s="81"/>
      <c r="OSV111" s="81"/>
      <c r="OSW111" s="81"/>
      <c r="OSX111" s="81"/>
      <c r="OSY111" s="81"/>
      <c r="OSZ111" s="81"/>
      <c r="OTA111" s="81"/>
      <c r="OTB111" s="81"/>
      <c r="OTC111" s="81"/>
      <c r="OTD111" s="81"/>
      <c r="OTE111" s="81"/>
      <c r="OTF111" s="81"/>
      <c r="OTG111" s="81"/>
      <c r="OTH111" s="81"/>
      <c r="OTI111" s="81"/>
      <c r="OTJ111" s="81"/>
      <c r="OTK111" s="81"/>
      <c r="OTL111" s="81"/>
      <c r="OTM111" s="81"/>
      <c r="OTN111" s="81"/>
      <c r="OTO111" s="81"/>
      <c r="OTP111" s="81"/>
      <c r="OTQ111" s="81"/>
      <c r="OTR111" s="81"/>
      <c r="OTS111" s="81"/>
      <c r="OTT111" s="81"/>
      <c r="OTU111" s="81"/>
      <c r="OTV111" s="81"/>
      <c r="OTW111" s="81"/>
      <c r="OTX111" s="81"/>
      <c r="OTY111" s="81"/>
      <c r="OTZ111" s="81"/>
      <c r="OUA111" s="81"/>
      <c r="OUB111" s="81"/>
      <c r="OUC111" s="81"/>
      <c r="OUD111" s="81"/>
      <c r="OUE111" s="81"/>
      <c r="OUF111" s="81"/>
      <c r="OUG111" s="81"/>
      <c r="OUH111" s="81"/>
      <c r="OUI111" s="81"/>
      <c r="OUJ111" s="81"/>
      <c r="OUK111" s="81"/>
      <c r="OUL111" s="81"/>
      <c r="OUM111" s="81"/>
      <c r="OUN111" s="81"/>
      <c r="OUO111" s="81"/>
      <c r="OUP111" s="81"/>
      <c r="OUQ111" s="81"/>
      <c r="OUR111" s="81"/>
      <c r="OUS111" s="81"/>
      <c r="OUT111" s="81"/>
      <c r="OUU111" s="81"/>
      <c r="OUV111" s="81"/>
      <c r="OUW111" s="81"/>
      <c r="OUX111" s="81"/>
      <c r="OUY111" s="81"/>
      <c r="OUZ111" s="81"/>
      <c r="OVA111" s="81"/>
      <c r="OVB111" s="81"/>
      <c r="OVC111" s="81"/>
      <c r="OVD111" s="81"/>
      <c r="OVE111" s="81"/>
      <c r="OVF111" s="81"/>
      <c r="OVG111" s="81"/>
      <c r="OVH111" s="81"/>
      <c r="OVI111" s="81"/>
      <c r="OVJ111" s="81"/>
      <c r="OVK111" s="81"/>
      <c r="OVL111" s="81"/>
      <c r="OVM111" s="81"/>
      <c r="OVN111" s="81"/>
      <c r="OVO111" s="81"/>
      <c r="OVP111" s="81"/>
      <c r="OVQ111" s="81"/>
      <c r="OVR111" s="81"/>
      <c r="OVS111" s="81"/>
      <c r="OVT111" s="81"/>
      <c r="OVU111" s="81"/>
      <c r="OVV111" s="81"/>
      <c r="OVW111" s="81"/>
      <c r="OVX111" s="81"/>
      <c r="OVY111" s="81"/>
      <c r="OVZ111" s="81"/>
      <c r="OWA111" s="81"/>
      <c r="OWB111" s="81"/>
      <c r="OWC111" s="81"/>
      <c r="OWD111" s="81"/>
      <c r="OWE111" s="81"/>
      <c r="OWF111" s="81"/>
      <c r="OWG111" s="81"/>
      <c r="OWH111" s="81"/>
      <c r="OWI111" s="81"/>
      <c r="OWJ111" s="81"/>
      <c r="OWK111" s="81"/>
      <c r="OWL111" s="81"/>
      <c r="OWM111" s="81"/>
      <c r="OWN111" s="81"/>
      <c r="OWO111" s="81"/>
      <c r="OWP111" s="81"/>
      <c r="OWQ111" s="81"/>
      <c r="OWR111" s="81"/>
      <c r="OWS111" s="81"/>
      <c r="OWT111" s="81"/>
      <c r="OWU111" s="81"/>
      <c r="OWV111" s="81"/>
      <c r="OWW111" s="81"/>
      <c r="OWX111" s="81"/>
      <c r="OWY111" s="81"/>
      <c r="OWZ111" s="81"/>
      <c r="OXA111" s="81"/>
      <c r="OXB111" s="81"/>
      <c r="OXC111" s="81"/>
      <c r="OXD111" s="81"/>
      <c r="OXE111" s="81"/>
      <c r="OXF111" s="81"/>
      <c r="OXG111" s="81"/>
      <c r="OXH111" s="81"/>
      <c r="OXI111" s="81"/>
      <c r="OXJ111" s="81"/>
      <c r="OXK111" s="81"/>
      <c r="OXL111" s="81"/>
      <c r="OXM111" s="81"/>
      <c r="OXN111" s="81"/>
      <c r="OXO111" s="81"/>
      <c r="OXP111" s="81"/>
      <c r="OXQ111" s="81"/>
      <c r="OXR111" s="81"/>
      <c r="OXS111" s="81"/>
      <c r="OXT111" s="81"/>
      <c r="OXU111" s="81"/>
      <c r="OXV111" s="81"/>
      <c r="OXW111" s="81"/>
      <c r="OXX111" s="81"/>
      <c r="OXY111" s="81"/>
      <c r="OXZ111" s="81"/>
      <c r="OYA111" s="81"/>
      <c r="OYB111" s="81"/>
      <c r="OYC111" s="81"/>
      <c r="OYD111" s="81"/>
      <c r="OYE111" s="81"/>
      <c r="OYF111" s="81"/>
      <c r="OYG111" s="81"/>
      <c r="OYH111" s="81"/>
      <c r="OYI111" s="81"/>
      <c r="OYJ111" s="81"/>
      <c r="OYK111" s="81"/>
      <c r="OYL111" s="81"/>
      <c r="OYM111" s="81"/>
      <c r="OYN111" s="81"/>
      <c r="OYO111" s="81"/>
      <c r="OYP111" s="81"/>
      <c r="OYQ111" s="81"/>
      <c r="OYR111" s="81"/>
      <c r="OYS111" s="81"/>
      <c r="OYT111" s="81"/>
      <c r="OYU111" s="81"/>
      <c r="OYV111" s="81"/>
      <c r="OYW111" s="81"/>
      <c r="OYX111" s="81"/>
      <c r="OYY111" s="81"/>
      <c r="OYZ111" s="81"/>
      <c r="OZA111" s="81"/>
      <c r="OZB111" s="81"/>
      <c r="OZC111" s="81"/>
      <c r="OZD111" s="81"/>
      <c r="OZE111" s="81"/>
      <c r="OZF111" s="81"/>
      <c r="OZG111" s="81"/>
      <c r="OZH111" s="81"/>
      <c r="OZI111" s="81"/>
      <c r="OZJ111" s="81"/>
      <c r="OZK111" s="81"/>
      <c r="OZL111" s="81"/>
      <c r="OZM111" s="81"/>
      <c r="OZN111" s="81"/>
      <c r="OZO111" s="81"/>
      <c r="OZP111" s="81"/>
      <c r="OZQ111" s="81"/>
      <c r="OZR111" s="81"/>
      <c r="OZS111" s="81"/>
      <c r="OZT111" s="81"/>
      <c r="OZU111" s="81"/>
      <c r="OZV111" s="81"/>
      <c r="OZW111" s="81"/>
      <c r="OZX111" s="81"/>
      <c r="OZY111" s="81"/>
      <c r="OZZ111" s="81"/>
      <c r="PAA111" s="81"/>
      <c r="PAB111" s="81"/>
      <c r="PAC111" s="81"/>
      <c r="PAD111" s="81"/>
      <c r="PAE111" s="81"/>
      <c r="PAF111" s="81"/>
      <c r="PAG111" s="81"/>
      <c r="PAH111" s="81"/>
      <c r="PAI111" s="81"/>
      <c r="PAJ111" s="81"/>
      <c r="PAK111" s="81"/>
      <c r="PAL111" s="81"/>
      <c r="PAM111" s="81"/>
      <c r="PAN111" s="81"/>
      <c r="PAO111" s="81"/>
      <c r="PAP111" s="81"/>
      <c r="PAQ111" s="81"/>
      <c r="PAR111" s="81"/>
      <c r="PAS111" s="81"/>
      <c r="PAT111" s="81"/>
      <c r="PAU111" s="81"/>
      <c r="PAV111" s="81"/>
      <c r="PAW111" s="81"/>
      <c r="PAX111" s="81"/>
      <c r="PAY111" s="81"/>
      <c r="PAZ111" s="81"/>
      <c r="PBA111" s="81"/>
      <c r="PBB111" s="81"/>
      <c r="PBC111" s="81"/>
      <c r="PBD111" s="81"/>
      <c r="PBE111" s="81"/>
      <c r="PBF111" s="81"/>
      <c r="PBG111" s="81"/>
      <c r="PBH111" s="81"/>
      <c r="PBI111" s="81"/>
      <c r="PBJ111" s="81"/>
      <c r="PBK111" s="81"/>
      <c r="PBL111" s="81"/>
      <c r="PBM111" s="81"/>
      <c r="PBN111" s="81"/>
      <c r="PBO111" s="81"/>
      <c r="PBP111" s="81"/>
      <c r="PBQ111" s="81"/>
      <c r="PBR111" s="81"/>
      <c r="PBS111" s="81"/>
      <c r="PBT111" s="81"/>
      <c r="PBU111" s="81"/>
      <c r="PBV111" s="81"/>
      <c r="PBW111" s="81"/>
      <c r="PBX111" s="81"/>
      <c r="PBY111" s="81"/>
      <c r="PBZ111" s="81"/>
      <c r="PCA111" s="81"/>
      <c r="PCB111" s="81"/>
      <c r="PCC111" s="81"/>
      <c r="PCD111" s="81"/>
      <c r="PCE111" s="81"/>
      <c r="PCF111" s="81"/>
      <c r="PCG111" s="81"/>
      <c r="PCH111" s="81"/>
      <c r="PCI111" s="81"/>
      <c r="PCJ111" s="81"/>
      <c r="PCK111" s="81"/>
      <c r="PCL111" s="81"/>
      <c r="PCM111" s="81"/>
      <c r="PCN111" s="81"/>
      <c r="PCO111" s="81"/>
      <c r="PCP111" s="81"/>
      <c r="PCQ111" s="81"/>
      <c r="PCR111" s="81"/>
      <c r="PCS111" s="81"/>
      <c r="PCT111" s="81"/>
      <c r="PCU111" s="81"/>
      <c r="PCV111" s="81"/>
      <c r="PCW111" s="81"/>
      <c r="PCX111" s="81"/>
      <c r="PCY111" s="81"/>
      <c r="PCZ111" s="81"/>
      <c r="PDA111" s="81"/>
      <c r="PDB111" s="81"/>
      <c r="PDC111" s="81"/>
      <c r="PDD111" s="81"/>
      <c r="PDE111" s="81"/>
      <c r="PDF111" s="81"/>
      <c r="PDG111" s="81"/>
      <c r="PDH111" s="81"/>
      <c r="PDI111" s="81"/>
      <c r="PDJ111" s="81"/>
      <c r="PDK111" s="81"/>
      <c r="PDL111" s="81"/>
      <c r="PDM111" s="81"/>
      <c r="PDN111" s="81"/>
      <c r="PDO111" s="81"/>
      <c r="PDP111" s="81"/>
      <c r="PDQ111" s="81"/>
      <c r="PDR111" s="81"/>
      <c r="PDS111" s="81"/>
      <c r="PDT111" s="81"/>
      <c r="PDU111" s="81"/>
      <c r="PDV111" s="81"/>
      <c r="PDW111" s="81"/>
      <c r="PDX111" s="81"/>
      <c r="PDY111" s="81"/>
      <c r="PDZ111" s="81"/>
      <c r="PEA111" s="81"/>
      <c r="PEB111" s="81"/>
      <c r="PEC111" s="81"/>
      <c r="PED111" s="81"/>
      <c r="PEE111" s="81"/>
      <c r="PEF111" s="81"/>
      <c r="PEG111" s="81"/>
      <c r="PEH111" s="81"/>
      <c r="PEI111" s="81"/>
      <c r="PEJ111" s="81"/>
      <c r="PEK111" s="81"/>
      <c r="PEL111" s="81"/>
      <c r="PEM111" s="81"/>
      <c r="PEN111" s="81"/>
      <c r="PEO111" s="81"/>
      <c r="PEP111" s="81"/>
      <c r="PEQ111" s="81"/>
      <c r="PER111" s="81"/>
      <c r="PES111" s="81"/>
      <c r="PET111" s="81"/>
      <c r="PEU111" s="81"/>
      <c r="PEV111" s="81"/>
      <c r="PEW111" s="81"/>
      <c r="PEX111" s="81"/>
      <c r="PEY111" s="81"/>
      <c r="PEZ111" s="81"/>
      <c r="PFA111" s="81"/>
      <c r="PFB111" s="81"/>
      <c r="PFC111" s="81"/>
      <c r="PFD111" s="81"/>
      <c r="PFE111" s="81"/>
      <c r="PFF111" s="81"/>
      <c r="PFG111" s="81"/>
      <c r="PFH111" s="81"/>
      <c r="PFI111" s="81"/>
      <c r="PFJ111" s="81"/>
      <c r="PFK111" s="81"/>
      <c r="PFL111" s="81"/>
      <c r="PFM111" s="81"/>
      <c r="PFN111" s="81"/>
      <c r="PFO111" s="81"/>
      <c r="PFP111" s="81"/>
      <c r="PFQ111" s="81"/>
      <c r="PFR111" s="81"/>
      <c r="PFS111" s="81"/>
      <c r="PFT111" s="81"/>
      <c r="PFU111" s="81"/>
      <c r="PFV111" s="81"/>
      <c r="PFW111" s="81"/>
      <c r="PFX111" s="81"/>
      <c r="PFY111" s="81"/>
      <c r="PFZ111" s="81"/>
      <c r="PGA111" s="81"/>
      <c r="PGB111" s="81"/>
      <c r="PGC111" s="81"/>
      <c r="PGD111" s="81"/>
      <c r="PGE111" s="81"/>
      <c r="PGF111" s="81"/>
      <c r="PGG111" s="81"/>
      <c r="PGH111" s="81"/>
      <c r="PGI111" s="81"/>
      <c r="PGJ111" s="81"/>
      <c r="PGK111" s="81"/>
      <c r="PGL111" s="81"/>
      <c r="PGM111" s="81"/>
      <c r="PGN111" s="81"/>
      <c r="PGO111" s="81"/>
      <c r="PGP111" s="81"/>
      <c r="PGQ111" s="81"/>
      <c r="PGR111" s="81"/>
      <c r="PGS111" s="81"/>
      <c r="PGT111" s="81"/>
      <c r="PGU111" s="81"/>
      <c r="PGV111" s="81"/>
      <c r="PGW111" s="81"/>
      <c r="PGX111" s="81"/>
      <c r="PGY111" s="81"/>
      <c r="PGZ111" s="81"/>
      <c r="PHA111" s="81"/>
      <c r="PHB111" s="81"/>
      <c r="PHC111" s="81"/>
      <c r="PHD111" s="81"/>
      <c r="PHE111" s="81"/>
      <c r="PHF111" s="81"/>
      <c r="PHG111" s="81"/>
      <c r="PHH111" s="81"/>
      <c r="PHI111" s="81"/>
      <c r="PHJ111" s="81"/>
      <c r="PHK111" s="81"/>
      <c r="PHL111" s="81"/>
      <c r="PHM111" s="81"/>
      <c r="PHN111" s="81"/>
      <c r="PHO111" s="81"/>
      <c r="PHP111" s="81"/>
      <c r="PHQ111" s="81"/>
      <c r="PHR111" s="81"/>
      <c r="PHS111" s="81"/>
      <c r="PHT111" s="81"/>
      <c r="PHU111" s="81"/>
      <c r="PHV111" s="81"/>
      <c r="PHW111" s="81"/>
      <c r="PHX111" s="81"/>
      <c r="PHY111" s="81"/>
      <c r="PHZ111" s="81"/>
      <c r="PIA111" s="81"/>
      <c r="PIB111" s="81"/>
      <c r="PIC111" s="81"/>
      <c r="PID111" s="81"/>
      <c r="PIE111" s="81"/>
      <c r="PIF111" s="81"/>
      <c r="PIG111" s="81"/>
      <c r="PIH111" s="81"/>
      <c r="PII111" s="81"/>
      <c r="PIJ111" s="81"/>
      <c r="PIK111" s="81"/>
      <c r="PIL111" s="81"/>
      <c r="PIM111" s="81"/>
      <c r="PIN111" s="81"/>
      <c r="PIO111" s="81"/>
      <c r="PIP111" s="81"/>
      <c r="PIQ111" s="81"/>
      <c r="PIR111" s="81"/>
      <c r="PIS111" s="81"/>
      <c r="PIT111" s="81"/>
      <c r="PIU111" s="81"/>
      <c r="PIV111" s="81"/>
      <c r="PIW111" s="81"/>
      <c r="PIX111" s="81"/>
      <c r="PIY111" s="81"/>
      <c r="PIZ111" s="81"/>
      <c r="PJA111" s="81"/>
      <c r="PJB111" s="81"/>
      <c r="PJC111" s="81"/>
      <c r="PJD111" s="81"/>
      <c r="PJE111" s="81"/>
      <c r="PJF111" s="81"/>
      <c r="PJG111" s="81"/>
      <c r="PJH111" s="81"/>
      <c r="PJI111" s="81"/>
      <c r="PJJ111" s="81"/>
      <c r="PJK111" s="81"/>
      <c r="PJL111" s="81"/>
      <c r="PJM111" s="81"/>
      <c r="PJN111" s="81"/>
      <c r="PJO111" s="81"/>
      <c r="PJP111" s="81"/>
      <c r="PJQ111" s="81"/>
      <c r="PJR111" s="81"/>
      <c r="PJS111" s="81"/>
      <c r="PJT111" s="81"/>
      <c r="PJU111" s="81"/>
      <c r="PJV111" s="81"/>
      <c r="PJW111" s="81"/>
      <c r="PJX111" s="81"/>
      <c r="PJY111" s="81"/>
      <c r="PJZ111" s="81"/>
      <c r="PKA111" s="81"/>
      <c r="PKB111" s="81"/>
      <c r="PKC111" s="81"/>
      <c r="PKD111" s="81"/>
      <c r="PKE111" s="81"/>
      <c r="PKF111" s="81"/>
      <c r="PKG111" s="81"/>
      <c r="PKH111" s="81"/>
      <c r="PKI111" s="81"/>
      <c r="PKJ111" s="81"/>
      <c r="PKK111" s="81"/>
      <c r="PKL111" s="81"/>
      <c r="PKM111" s="81"/>
      <c r="PKN111" s="81"/>
      <c r="PKO111" s="81"/>
      <c r="PKP111" s="81"/>
      <c r="PKQ111" s="81"/>
      <c r="PKR111" s="81"/>
      <c r="PKS111" s="81"/>
      <c r="PKT111" s="81"/>
      <c r="PKU111" s="81"/>
      <c r="PKV111" s="81"/>
      <c r="PKW111" s="81"/>
      <c r="PKX111" s="81"/>
      <c r="PKY111" s="81"/>
      <c r="PKZ111" s="81"/>
      <c r="PLA111" s="81"/>
      <c r="PLB111" s="81"/>
      <c r="PLC111" s="81"/>
      <c r="PLD111" s="81"/>
      <c r="PLE111" s="81"/>
      <c r="PLF111" s="81"/>
      <c r="PLG111" s="81"/>
      <c r="PLH111" s="81"/>
      <c r="PLI111" s="81"/>
      <c r="PLJ111" s="81"/>
      <c r="PLK111" s="81"/>
      <c r="PLL111" s="81"/>
      <c r="PLM111" s="81"/>
      <c r="PLN111" s="81"/>
      <c r="PLO111" s="81"/>
      <c r="PLP111" s="81"/>
      <c r="PLQ111" s="81"/>
      <c r="PLR111" s="81"/>
      <c r="PLS111" s="81"/>
      <c r="PLT111" s="81"/>
      <c r="PLU111" s="81"/>
      <c r="PLV111" s="81"/>
      <c r="PLW111" s="81"/>
      <c r="PLX111" s="81"/>
      <c r="PLY111" s="81"/>
      <c r="PLZ111" s="81"/>
      <c r="PMA111" s="81"/>
      <c r="PMB111" s="81"/>
      <c r="PMC111" s="81"/>
      <c r="PMD111" s="81"/>
      <c r="PME111" s="81"/>
      <c r="PMF111" s="81"/>
      <c r="PMG111" s="81"/>
      <c r="PMH111" s="81"/>
      <c r="PMI111" s="81"/>
      <c r="PMJ111" s="81"/>
      <c r="PMK111" s="81"/>
      <c r="PML111" s="81"/>
      <c r="PMM111" s="81"/>
      <c r="PMN111" s="81"/>
      <c r="PMO111" s="81"/>
      <c r="PMP111" s="81"/>
      <c r="PMQ111" s="81"/>
      <c r="PMR111" s="81"/>
      <c r="PMS111" s="81"/>
      <c r="PMT111" s="81"/>
      <c r="PMU111" s="81"/>
      <c r="PMV111" s="81"/>
      <c r="PMW111" s="81"/>
      <c r="PMX111" s="81"/>
      <c r="PMY111" s="81"/>
      <c r="PMZ111" s="81"/>
      <c r="PNA111" s="81"/>
      <c r="PNB111" s="81"/>
      <c r="PNC111" s="81"/>
      <c r="PND111" s="81"/>
      <c r="PNE111" s="81"/>
      <c r="PNF111" s="81"/>
      <c r="PNG111" s="81"/>
      <c r="PNH111" s="81"/>
      <c r="PNI111" s="81"/>
      <c r="PNJ111" s="81"/>
      <c r="PNK111" s="81"/>
      <c r="PNL111" s="81"/>
      <c r="PNM111" s="81"/>
      <c r="PNN111" s="81"/>
      <c r="PNO111" s="81"/>
      <c r="PNP111" s="81"/>
      <c r="PNQ111" s="81"/>
      <c r="PNR111" s="81"/>
      <c r="PNS111" s="81"/>
      <c r="PNT111" s="81"/>
      <c r="PNU111" s="81"/>
      <c r="PNV111" s="81"/>
      <c r="PNW111" s="81"/>
      <c r="PNX111" s="81"/>
      <c r="PNY111" s="81"/>
      <c r="PNZ111" s="81"/>
      <c r="POA111" s="81"/>
      <c r="POB111" s="81"/>
      <c r="POC111" s="81"/>
      <c r="POD111" s="81"/>
      <c r="POE111" s="81"/>
      <c r="POF111" s="81"/>
      <c r="POG111" s="81"/>
      <c r="POH111" s="81"/>
      <c r="POI111" s="81"/>
      <c r="POJ111" s="81"/>
      <c r="POK111" s="81"/>
      <c r="POL111" s="81"/>
      <c r="POM111" s="81"/>
      <c r="PON111" s="81"/>
      <c r="POO111" s="81"/>
      <c r="POP111" s="81"/>
      <c r="POQ111" s="81"/>
      <c r="POR111" s="81"/>
      <c r="POS111" s="81"/>
      <c r="POT111" s="81"/>
      <c r="POU111" s="81"/>
      <c r="POV111" s="81"/>
      <c r="POW111" s="81"/>
      <c r="POX111" s="81"/>
      <c r="POY111" s="81"/>
      <c r="POZ111" s="81"/>
      <c r="PPA111" s="81"/>
      <c r="PPB111" s="81"/>
      <c r="PPC111" s="81"/>
      <c r="PPD111" s="81"/>
      <c r="PPE111" s="81"/>
      <c r="PPF111" s="81"/>
      <c r="PPG111" s="81"/>
      <c r="PPH111" s="81"/>
      <c r="PPI111" s="81"/>
      <c r="PPJ111" s="81"/>
      <c r="PPK111" s="81"/>
      <c r="PPL111" s="81"/>
      <c r="PPM111" s="81"/>
      <c r="PPN111" s="81"/>
      <c r="PPO111" s="81"/>
      <c r="PPP111" s="81"/>
      <c r="PPQ111" s="81"/>
      <c r="PPR111" s="81"/>
      <c r="PPS111" s="81"/>
      <c r="PPT111" s="81"/>
      <c r="PPU111" s="81"/>
      <c r="PPV111" s="81"/>
      <c r="PPW111" s="81"/>
      <c r="PPX111" s="81"/>
      <c r="PPY111" s="81"/>
      <c r="PPZ111" s="81"/>
      <c r="PQA111" s="81"/>
      <c r="PQB111" s="81"/>
      <c r="PQC111" s="81"/>
      <c r="PQD111" s="81"/>
      <c r="PQE111" s="81"/>
      <c r="PQF111" s="81"/>
      <c r="PQG111" s="81"/>
      <c r="PQH111" s="81"/>
      <c r="PQI111" s="81"/>
      <c r="PQJ111" s="81"/>
      <c r="PQK111" s="81"/>
      <c r="PQL111" s="81"/>
      <c r="PQM111" s="81"/>
      <c r="PQN111" s="81"/>
      <c r="PQO111" s="81"/>
      <c r="PQP111" s="81"/>
      <c r="PQQ111" s="81"/>
      <c r="PQR111" s="81"/>
      <c r="PQS111" s="81"/>
      <c r="PQT111" s="81"/>
      <c r="PQU111" s="81"/>
      <c r="PQV111" s="81"/>
      <c r="PQW111" s="81"/>
      <c r="PQX111" s="81"/>
      <c r="PQY111" s="81"/>
      <c r="PQZ111" s="81"/>
      <c r="PRA111" s="81"/>
      <c r="PRB111" s="81"/>
      <c r="PRC111" s="81"/>
      <c r="PRD111" s="81"/>
      <c r="PRE111" s="81"/>
      <c r="PRF111" s="81"/>
      <c r="PRG111" s="81"/>
      <c r="PRH111" s="81"/>
      <c r="PRI111" s="81"/>
      <c r="PRJ111" s="81"/>
      <c r="PRK111" s="81"/>
      <c r="PRL111" s="81"/>
      <c r="PRM111" s="81"/>
      <c r="PRN111" s="81"/>
      <c r="PRO111" s="81"/>
      <c r="PRP111" s="81"/>
      <c r="PRQ111" s="81"/>
      <c r="PRR111" s="81"/>
      <c r="PRS111" s="81"/>
      <c r="PRT111" s="81"/>
      <c r="PRU111" s="81"/>
      <c r="PRV111" s="81"/>
      <c r="PRW111" s="81"/>
      <c r="PRX111" s="81"/>
      <c r="PRY111" s="81"/>
      <c r="PRZ111" s="81"/>
      <c r="PSA111" s="81"/>
      <c r="PSB111" s="81"/>
      <c r="PSC111" s="81"/>
      <c r="PSD111" s="81"/>
      <c r="PSE111" s="81"/>
      <c r="PSF111" s="81"/>
      <c r="PSG111" s="81"/>
      <c r="PSH111" s="81"/>
      <c r="PSI111" s="81"/>
      <c r="PSJ111" s="81"/>
      <c r="PSK111" s="81"/>
      <c r="PSL111" s="81"/>
      <c r="PSM111" s="81"/>
      <c r="PSN111" s="81"/>
      <c r="PSO111" s="81"/>
      <c r="PSP111" s="81"/>
      <c r="PSQ111" s="81"/>
      <c r="PSR111" s="81"/>
      <c r="PSS111" s="81"/>
      <c r="PST111" s="81"/>
      <c r="PSU111" s="81"/>
      <c r="PSV111" s="81"/>
      <c r="PSW111" s="81"/>
      <c r="PSX111" s="81"/>
      <c r="PSY111" s="81"/>
      <c r="PSZ111" s="81"/>
      <c r="PTA111" s="81"/>
      <c r="PTB111" s="81"/>
      <c r="PTC111" s="81"/>
      <c r="PTD111" s="81"/>
      <c r="PTE111" s="81"/>
      <c r="PTF111" s="81"/>
      <c r="PTG111" s="81"/>
      <c r="PTH111" s="81"/>
      <c r="PTI111" s="81"/>
      <c r="PTJ111" s="81"/>
      <c r="PTK111" s="81"/>
      <c r="PTL111" s="81"/>
      <c r="PTM111" s="81"/>
      <c r="PTN111" s="81"/>
      <c r="PTO111" s="81"/>
      <c r="PTP111" s="81"/>
      <c r="PTQ111" s="81"/>
      <c r="PTR111" s="81"/>
      <c r="PTS111" s="81"/>
      <c r="PTT111" s="81"/>
      <c r="PTU111" s="81"/>
      <c r="PTV111" s="81"/>
      <c r="PTW111" s="81"/>
      <c r="PTX111" s="81"/>
      <c r="PTY111" s="81"/>
      <c r="PTZ111" s="81"/>
      <c r="PUA111" s="81"/>
      <c r="PUB111" s="81"/>
      <c r="PUC111" s="81"/>
      <c r="PUD111" s="81"/>
      <c r="PUE111" s="81"/>
      <c r="PUF111" s="81"/>
      <c r="PUG111" s="81"/>
      <c r="PUH111" s="81"/>
      <c r="PUI111" s="81"/>
      <c r="PUJ111" s="81"/>
      <c r="PUK111" s="81"/>
      <c r="PUL111" s="81"/>
      <c r="PUM111" s="81"/>
      <c r="PUN111" s="81"/>
      <c r="PUO111" s="81"/>
      <c r="PUP111" s="81"/>
      <c r="PUQ111" s="81"/>
      <c r="PUR111" s="81"/>
      <c r="PUS111" s="81"/>
      <c r="PUT111" s="81"/>
      <c r="PUU111" s="81"/>
      <c r="PUV111" s="81"/>
      <c r="PUW111" s="81"/>
      <c r="PUX111" s="81"/>
      <c r="PUY111" s="81"/>
      <c r="PUZ111" s="81"/>
      <c r="PVA111" s="81"/>
      <c r="PVB111" s="81"/>
      <c r="PVC111" s="81"/>
      <c r="PVD111" s="81"/>
      <c r="PVE111" s="81"/>
      <c r="PVF111" s="81"/>
      <c r="PVG111" s="81"/>
      <c r="PVH111" s="81"/>
      <c r="PVI111" s="81"/>
      <c r="PVJ111" s="81"/>
      <c r="PVK111" s="81"/>
      <c r="PVL111" s="81"/>
      <c r="PVM111" s="81"/>
      <c r="PVN111" s="81"/>
      <c r="PVO111" s="81"/>
      <c r="PVP111" s="81"/>
      <c r="PVQ111" s="81"/>
      <c r="PVR111" s="81"/>
      <c r="PVS111" s="81"/>
      <c r="PVT111" s="81"/>
      <c r="PVU111" s="81"/>
      <c r="PVV111" s="81"/>
      <c r="PVW111" s="81"/>
      <c r="PVX111" s="81"/>
      <c r="PVY111" s="81"/>
      <c r="PVZ111" s="81"/>
      <c r="PWA111" s="81"/>
      <c r="PWB111" s="81"/>
      <c r="PWC111" s="81"/>
      <c r="PWD111" s="81"/>
      <c r="PWE111" s="81"/>
      <c r="PWF111" s="81"/>
      <c r="PWG111" s="81"/>
      <c r="PWH111" s="81"/>
      <c r="PWI111" s="81"/>
      <c r="PWJ111" s="81"/>
      <c r="PWK111" s="81"/>
      <c r="PWL111" s="81"/>
      <c r="PWM111" s="81"/>
      <c r="PWN111" s="81"/>
      <c r="PWO111" s="81"/>
      <c r="PWP111" s="81"/>
      <c r="PWQ111" s="81"/>
      <c r="PWR111" s="81"/>
      <c r="PWS111" s="81"/>
      <c r="PWT111" s="81"/>
      <c r="PWU111" s="81"/>
      <c r="PWV111" s="81"/>
      <c r="PWW111" s="81"/>
      <c r="PWX111" s="81"/>
      <c r="PWY111" s="81"/>
      <c r="PWZ111" s="81"/>
      <c r="PXA111" s="81"/>
      <c r="PXB111" s="81"/>
      <c r="PXC111" s="81"/>
      <c r="PXD111" s="81"/>
      <c r="PXE111" s="81"/>
      <c r="PXF111" s="81"/>
      <c r="PXG111" s="81"/>
      <c r="PXH111" s="81"/>
      <c r="PXI111" s="81"/>
      <c r="PXJ111" s="81"/>
      <c r="PXK111" s="81"/>
      <c r="PXL111" s="81"/>
      <c r="PXM111" s="81"/>
      <c r="PXN111" s="81"/>
      <c r="PXO111" s="81"/>
      <c r="PXP111" s="81"/>
      <c r="PXQ111" s="81"/>
      <c r="PXR111" s="81"/>
      <c r="PXS111" s="81"/>
      <c r="PXT111" s="81"/>
      <c r="PXU111" s="81"/>
      <c r="PXV111" s="81"/>
      <c r="PXW111" s="81"/>
      <c r="PXX111" s="81"/>
      <c r="PXY111" s="81"/>
      <c r="PXZ111" s="81"/>
      <c r="PYA111" s="81"/>
      <c r="PYB111" s="81"/>
      <c r="PYC111" s="81"/>
      <c r="PYD111" s="81"/>
      <c r="PYE111" s="81"/>
      <c r="PYF111" s="81"/>
      <c r="PYG111" s="81"/>
      <c r="PYH111" s="81"/>
      <c r="PYI111" s="81"/>
      <c r="PYJ111" s="81"/>
      <c r="PYK111" s="81"/>
      <c r="PYL111" s="81"/>
      <c r="PYM111" s="81"/>
      <c r="PYN111" s="81"/>
      <c r="PYO111" s="81"/>
      <c r="PYP111" s="81"/>
      <c r="PYQ111" s="81"/>
      <c r="PYR111" s="81"/>
      <c r="PYS111" s="81"/>
      <c r="PYT111" s="81"/>
      <c r="PYU111" s="81"/>
      <c r="PYV111" s="81"/>
      <c r="PYW111" s="81"/>
      <c r="PYX111" s="81"/>
      <c r="PYY111" s="81"/>
      <c r="PYZ111" s="81"/>
      <c r="PZA111" s="81"/>
      <c r="PZB111" s="81"/>
      <c r="PZC111" s="81"/>
      <c r="PZD111" s="81"/>
      <c r="PZE111" s="81"/>
      <c r="PZF111" s="81"/>
      <c r="PZG111" s="81"/>
      <c r="PZH111" s="81"/>
      <c r="PZI111" s="81"/>
      <c r="PZJ111" s="81"/>
      <c r="PZK111" s="81"/>
      <c r="PZL111" s="81"/>
      <c r="PZM111" s="81"/>
      <c r="PZN111" s="81"/>
      <c r="PZO111" s="81"/>
      <c r="PZP111" s="81"/>
      <c r="PZQ111" s="81"/>
      <c r="PZR111" s="81"/>
      <c r="PZS111" s="81"/>
      <c r="PZT111" s="81"/>
      <c r="PZU111" s="81"/>
      <c r="PZV111" s="81"/>
      <c r="PZW111" s="81"/>
      <c r="PZX111" s="81"/>
      <c r="PZY111" s="81"/>
      <c r="PZZ111" s="81"/>
      <c r="QAA111" s="81"/>
      <c r="QAB111" s="81"/>
      <c r="QAC111" s="81"/>
      <c r="QAD111" s="81"/>
      <c r="QAE111" s="81"/>
      <c r="QAF111" s="81"/>
      <c r="QAG111" s="81"/>
      <c r="QAH111" s="81"/>
      <c r="QAI111" s="81"/>
      <c r="QAJ111" s="81"/>
      <c r="QAK111" s="81"/>
      <c r="QAL111" s="81"/>
      <c r="QAM111" s="81"/>
      <c r="QAN111" s="81"/>
      <c r="QAO111" s="81"/>
      <c r="QAP111" s="81"/>
      <c r="QAQ111" s="81"/>
      <c r="QAR111" s="81"/>
      <c r="QAS111" s="81"/>
      <c r="QAT111" s="81"/>
      <c r="QAU111" s="81"/>
      <c r="QAV111" s="81"/>
      <c r="QAW111" s="81"/>
      <c r="QAX111" s="81"/>
      <c r="QAY111" s="81"/>
      <c r="QAZ111" s="81"/>
      <c r="QBA111" s="81"/>
      <c r="QBB111" s="81"/>
      <c r="QBC111" s="81"/>
      <c r="QBD111" s="81"/>
      <c r="QBE111" s="81"/>
      <c r="QBF111" s="81"/>
      <c r="QBG111" s="81"/>
      <c r="QBH111" s="81"/>
      <c r="QBI111" s="81"/>
      <c r="QBJ111" s="81"/>
      <c r="QBK111" s="81"/>
      <c r="QBL111" s="81"/>
      <c r="QBM111" s="81"/>
      <c r="QBN111" s="81"/>
      <c r="QBO111" s="81"/>
      <c r="QBP111" s="81"/>
      <c r="QBQ111" s="81"/>
      <c r="QBR111" s="81"/>
      <c r="QBS111" s="81"/>
      <c r="QBT111" s="81"/>
      <c r="QBU111" s="81"/>
      <c r="QBV111" s="81"/>
      <c r="QBW111" s="81"/>
      <c r="QBX111" s="81"/>
      <c r="QBY111" s="81"/>
      <c r="QBZ111" s="81"/>
      <c r="QCA111" s="81"/>
      <c r="QCB111" s="81"/>
      <c r="QCC111" s="81"/>
      <c r="QCD111" s="81"/>
      <c r="QCE111" s="81"/>
      <c r="QCF111" s="81"/>
      <c r="QCG111" s="81"/>
      <c r="QCH111" s="81"/>
      <c r="QCI111" s="81"/>
      <c r="QCJ111" s="81"/>
      <c r="QCK111" s="81"/>
      <c r="QCL111" s="81"/>
      <c r="QCM111" s="81"/>
      <c r="QCN111" s="81"/>
      <c r="QCO111" s="81"/>
      <c r="QCP111" s="81"/>
      <c r="QCQ111" s="81"/>
      <c r="QCR111" s="81"/>
      <c r="QCS111" s="81"/>
      <c r="QCT111" s="81"/>
      <c r="QCU111" s="81"/>
      <c r="QCV111" s="81"/>
      <c r="QCW111" s="81"/>
      <c r="QCX111" s="81"/>
      <c r="QCY111" s="81"/>
      <c r="QCZ111" s="81"/>
      <c r="QDA111" s="81"/>
      <c r="QDB111" s="81"/>
      <c r="QDC111" s="81"/>
      <c r="QDD111" s="81"/>
      <c r="QDE111" s="81"/>
      <c r="QDF111" s="81"/>
      <c r="QDG111" s="81"/>
      <c r="QDH111" s="81"/>
      <c r="QDI111" s="81"/>
      <c r="QDJ111" s="81"/>
      <c r="QDK111" s="81"/>
      <c r="QDL111" s="81"/>
      <c r="QDM111" s="81"/>
      <c r="QDN111" s="81"/>
      <c r="QDO111" s="81"/>
      <c r="QDP111" s="81"/>
      <c r="QDQ111" s="81"/>
      <c r="QDR111" s="81"/>
      <c r="QDS111" s="81"/>
      <c r="QDT111" s="81"/>
      <c r="QDU111" s="81"/>
      <c r="QDV111" s="81"/>
      <c r="QDW111" s="81"/>
      <c r="QDX111" s="81"/>
      <c r="QDY111" s="81"/>
      <c r="QDZ111" s="81"/>
      <c r="QEA111" s="81"/>
      <c r="QEB111" s="81"/>
      <c r="QEC111" s="81"/>
      <c r="QED111" s="81"/>
      <c r="QEE111" s="81"/>
      <c r="QEF111" s="81"/>
      <c r="QEG111" s="81"/>
      <c r="QEH111" s="81"/>
      <c r="QEI111" s="81"/>
      <c r="QEJ111" s="81"/>
      <c r="QEK111" s="81"/>
      <c r="QEL111" s="81"/>
      <c r="QEM111" s="81"/>
      <c r="QEN111" s="81"/>
      <c r="QEO111" s="81"/>
      <c r="QEP111" s="81"/>
      <c r="QEQ111" s="81"/>
      <c r="QER111" s="81"/>
      <c r="QES111" s="81"/>
      <c r="QET111" s="81"/>
      <c r="QEU111" s="81"/>
      <c r="QEV111" s="81"/>
      <c r="QEW111" s="81"/>
      <c r="QEX111" s="81"/>
      <c r="QEY111" s="81"/>
      <c r="QEZ111" s="81"/>
      <c r="QFA111" s="81"/>
      <c r="QFB111" s="81"/>
      <c r="QFC111" s="81"/>
      <c r="QFD111" s="81"/>
      <c r="QFE111" s="81"/>
      <c r="QFF111" s="81"/>
      <c r="QFG111" s="81"/>
      <c r="QFH111" s="81"/>
      <c r="QFI111" s="81"/>
      <c r="QFJ111" s="81"/>
      <c r="QFK111" s="81"/>
      <c r="QFL111" s="81"/>
      <c r="QFM111" s="81"/>
      <c r="QFN111" s="81"/>
      <c r="QFO111" s="81"/>
      <c r="QFP111" s="81"/>
      <c r="QFQ111" s="81"/>
      <c r="QFR111" s="81"/>
      <c r="QFS111" s="81"/>
      <c r="QFT111" s="81"/>
      <c r="QFU111" s="81"/>
      <c r="QFV111" s="81"/>
      <c r="QFW111" s="81"/>
      <c r="QFX111" s="81"/>
      <c r="QFY111" s="81"/>
      <c r="QFZ111" s="81"/>
      <c r="QGA111" s="81"/>
      <c r="QGB111" s="81"/>
      <c r="QGC111" s="81"/>
      <c r="QGD111" s="81"/>
      <c r="QGE111" s="81"/>
      <c r="QGF111" s="81"/>
      <c r="QGG111" s="81"/>
      <c r="QGH111" s="81"/>
      <c r="QGI111" s="81"/>
      <c r="QGJ111" s="81"/>
      <c r="QGK111" s="81"/>
      <c r="QGL111" s="81"/>
      <c r="QGM111" s="81"/>
      <c r="QGN111" s="81"/>
      <c r="QGO111" s="81"/>
      <c r="QGP111" s="81"/>
      <c r="QGQ111" s="81"/>
      <c r="QGR111" s="81"/>
      <c r="QGS111" s="81"/>
      <c r="QGT111" s="81"/>
      <c r="QGU111" s="81"/>
      <c r="QGV111" s="81"/>
      <c r="QGW111" s="81"/>
      <c r="QGX111" s="81"/>
      <c r="QGY111" s="81"/>
      <c r="QGZ111" s="81"/>
      <c r="QHA111" s="81"/>
      <c r="QHB111" s="81"/>
      <c r="QHC111" s="81"/>
      <c r="QHD111" s="81"/>
      <c r="QHE111" s="81"/>
      <c r="QHF111" s="81"/>
      <c r="QHG111" s="81"/>
      <c r="QHH111" s="81"/>
      <c r="QHI111" s="81"/>
      <c r="QHJ111" s="81"/>
      <c r="QHK111" s="81"/>
      <c r="QHL111" s="81"/>
      <c r="QHM111" s="81"/>
      <c r="QHN111" s="81"/>
      <c r="QHO111" s="81"/>
      <c r="QHP111" s="81"/>
      <c r="QHQ111" s="81"/>
      <c r="QHR111" s="81"/>
      <c r="QHS111" s="81"/>
      <c r="QHT111" s="81"/>
      <c r="QHU111" s="81"/>
      <c r="QHV111" s="81"/>
      <c r="QHW111" s="81"/>
      <c r="QHX111" s="81"/>
      <c r="QHY111" s="81"/>
      <c r="QHZ111" s="81"/>
      <c r="QIA111" s="81"/>
      <c r="QIB111" s="81"/>
      <c r="QIC111" s="81"/>
      <c r="QID111" s="81"/>
      <c r="QIE111" s="81"/>
      <c r="QIF111" s="81"/>
      <c r="QIG111" s="81"/>
      <c r="QIH111" s="81"/>
      <c r="QII111" s="81"/>
      <c r="QIJ111" s="81"/>
      <c r="QIK111" s="81"/>
      <c r="QIL111" s="81"/>
      <c r="QIM111" s="81"/>
      <c r="QIN111" s="81"/>
      <c r="QIO111" s="81"/>
      <c r="QIP111" s="81"/>
      <c r="QIQ111" s="81"/>
      <c r="QIR111" s="81"/>
      <c r="QIS111" s="81"/>
      <c r="QIT111" s="81"/>
      <c r="QIU111" s="81"/>
      <c r="QIV111" s="81"/>
      <c r="QIW111" s="81"/>
      <c r="QIX111" s="81"/>
      <c r="QIY111" s="81"/>
      <c r="QIZ111" s="81"/>
      <c r="QJA111" s="81"/>
      <c r="QJB111" s="81"/>
      <c r="QJC111" s="81"/>
      <c r="QJD111" s="81"/>
      <c r="QJE111" s="81"/>
      <c r="QJF111" s="81"/>
      <c r="QJG111" s="81"/>
      <c r="QJH111" s="81"/>
      <c r="QJI111" s="81"/>
      <c r="QJJ111" s="81"/>
      <c r="QJK111" s="81"/>
      <c r="QJL111" s="81"/>
      <c r="QJM111" s="81"/>
      <c r="QJN111" s="81"/>
      <c r="QJO111" s="81"/>
      <c r="QJP111" s="81"/>
      <c r="QJQ111" s="81"/>
      <c r="QJR111" s="81"/>
      <c r="QJS111" s="81"/>
      <c r="QJT111" s="81"/>
      <c r="QJU111" s="81"/>
      <c r="QJV111" s="81"/>
      <c r="QJW111" s="81"/>
      <c r="QJX111" s="81"/>
      <c r="QJY111" s="81"/>
      <c r="QJZ111" s="81"/>
      <c r="QKA111" s="81"/>
      <c r="QKB111" s="81"/>
      <c r="QKC111" s="81"/>
      <c r="QKD111" s="81"/>
      <c r="QKE111" s="81"/>
      <c r="QKF111" s="81"/>
      <c r="QKG111" s="81"/>
      <c r="QKH111" s="81"/>
      <c r="QKI111" s="81"/>
      <c r="QKJ111" s="81"/>
      <c r="QKK111" s="81"/>
      <c r="QKL111" s="81"/>
      <c r="QKM111" s="81"/>
      <c r="QKN111" s="81"/>
      <c r="QKO111" s="81"/>
      <c r="QKP111" s="81"/>
      <c r="QKQ111" s="81"/>
      <c r="QKR111" s="81"/>
      <c r="QKS111" s="81"/>
      <c r="QKT111" s="81"/>
      <c r="QKU111" s="81"/>
      <c r="QKV111" s="81"/>
      <c r="QKW111" s="81"/>
      <c r="QKX111" s="81"/>
      <c r="QKY111" s="81"/>
      <c r="QKZ111" s="81"/>
      <c r="QLA111" s="81"/>
      <c r="QLB111" s="81"/>
      <c r="QLC111" s="81"/>
      <c r="QLD111" s="81"/>
      <c r="QLE111" s="81"/>
      <c r="QLF111" s="81"/>
      <c r="QLG111" s="81"/>
      <c r="QLH111" s="81"/>
      <c r="QLI111" s="81"/>
      <c r="QLJ111" s="81"/>
      <c r="QLK111" s="81"/>
      <c r="QLL111" s="81"/>
      <c r="QLM111" s="81"/>
      <c r="QLN111" s="81"/>
      <c r="QLO111" s="81"/>
      <c r="QLP111" s="81"/>
      <c r="QLQ111" s="81"/>
      <c r="QLR111" s="81"/>
      <c r="QLS111" s="81"/>
      <c r="QLT111" s="81"/>
      <c r="QLU111" s="81"/>
      <c r="QLV111" s="81"/>
      <c r="QLW111" s="81"/>
      <c r="QLX111" s="81"/>
      <c r="QLY111" s="81"/>
      <c r="QLZ111" s="81"/>
      <c r="QMA111" s="81"/>
      <c r="QMB111" s="81"/>
      <c r="QMC111" s="81"/>
      <c r="QMD111" s="81"/>
      <c r="QME111" s="81"/>
      <c r="QMF111" s="81"/>
      <c r="QMG111" s="81"/>
      <c r="QMH111" s="81"/>
      <c r="QMI111" s="81"/>
      <c r="QMJ111" s="81"/>
      <c r="QMK111" s="81"/>
      <c r="QML111" s="81"/>
      <c r="QMM111" s="81"/>
      <c r="QMN111" s="81"/>
      <c r="QMO111" s="81"/>
      <c r="QMP111" s="81"/>
      <c r="QMQ111" s="81"/>
      <c r="QMR111" s="81"/>
      <c r="QMS111" s="81"/>
      <c r="QMT111" s="81"/>
      <c r="QMU111" s="81"/>
      <c r="QMV111" s="81"/>
      <c r="QMW111" s="81"/>
      <c r="QMX111" s="81"/>
      <c r="QMY111" s="81"/>
      <c r="QMZ111" s="81"/>
      <c r="QNA111" s="81"/>
      <c r="QNB111" s="81"/>
      <c r="QNC111" s="81"/>
      <c r="QND111" s="81"/>
      <c r="QNE111" s="81"/>
      <c r="QNF111" s="81"/>
      <c r="QNG111" s="81"/>
      <c r="QNH111" s="81"/>
      <c r="QNI111" s="81"/>
      <c r="QNJ111" s="81"/>
      <c r="QNK111" s="81"/>
      <c r="QNL111" s="81"/>
      <c r="QNM111" s="81"/>
      <c r="QNN111" s="81"/>
      <c r="QNO111" s="81"/>
      <c r="QNP111" s="81"/>
      <c r="QNQ111" s="81"/>
      <c r="QNR111" s="81"/>
      <c r="QNS111" s="81"/>
      <c r="QNT111" s="81"/>
      <c r="QNU111" s="81"/>
      <c r="QNV111" s="81"/>
      <c r="QNW111" s="81"/>
      <c r="QNX111" s="81"/>
      <c r="QNY111" s="81"/>
      <c r="QNZ111" s="81"/>
      <c r="QOA111" s="81"/>
      <c r="QOB111" s="81"/>
      <c r="QOC111" s="81"/>
      <c r="QOD111" s="81"/>
      <c r="QOE111" s="81"/>
      <c r="QOF111" s="81"/>
      <c r="QOG111" s="81"/>
      <c r="QOH111" s="81"/>
      <c r="QOI111" s="81"/>
      <c r="QOJ111" s="81"/>
      <c r="QOK111" s="81"/>
      <c r="QOL111" s="81"/>
      <c r="QOM111" s="81"/>
      <c r="QON111" s="81"/>
      <c r="QOO111" s="81"/>
      <c r="QOP111" s="81"/>
      <c r="QOQ111" s="81"/>
      <c r="QOR111" s="81"/>
      <c r="QOS111" s="81"/>
      <c r="QOT111" s="81"/>
      <c r="QOU111" s="81"/>
      <c r="QOV111" s="81"/>
      <c r="QOW111" s="81"/>
      <c r="QOX111" s="81"/>
      <c r="QOY111" s="81"/>
      <c r="QOZ111" s="81"/>
      <c r="QPA111" s="81"/>
      <c r="QPB111" s="81"/>
      <c r="QPC111" s="81"/>
      <c r="QPD111" s="81"/>
      <c r="QPE111" s="81"/>
      <c r="QPF111" s="81"/>
      <c r="QPG111" s="81"/>
      <c r="QPH111" s="81"/>
      <c r="QPI111" s="81"/>
      <c r="QPJ111" s="81"/>
      <c r="QPK111" s="81"/>
      <c r="QPL111" s="81"/>
      <c r="QPM111" s="81"/>
      <c r="QPN111" s="81"/>
      <c r="QPO111" s="81"/>
      <c r="QPP111" s="81"/>
      <c r="QPQ111" s="81"/>
      <c r="QPR111" s="81"/>
      <c r="QPS111" s="81"/>
      <c r="QPT111" s="81"/>
      <c r="QPU111" s="81"/>
      <c r="QPV111" s="81"/>
      <c r="QPW111" s="81"/>
      <c r="QPX111" s="81"/>
      <c r="QPY111" s="81"/>
      <c r="QPZ111" s="81"/>
      <c r="QQA111" s="81"/>
      <c r="QQB111" s="81"/>
      <c r="QQC111" s="81"/>
      <c r="QQD111" s="81"/>
      <c r="QQE111" s="81"/>
      <c r="QQF111" s="81"/>
      <c r="QQG111" s="81"/>
      <c r="QQH111" s="81"/>
      <c r="QQI111" s="81"/>
      <c r="QQJ111" s="81"/>
      <c r="QQK111" s="81"/>
      <c r="QQL111" s="81"/>
      <c r="QQM111" s="81"/>
      <c r="QQN111" s="81"/>
      <c r="QQO111" s="81"/>
      <c r="QQP111" s="81"/>
      <c r="QQQ111" s="81"/>
      <c r="QQR111" s="81"/>
      <c r="QQS111" s="81"/>
      <c r="QQT111" s="81"/>
      <c r="QQU111" s="81"/>
      <c r="QQV111" s="81"/>
      <c r="QQW111" s="81"/>
      <c r="QQX111" s="81"/>
      <c r="QQY111" s="81"/>
      <c r="QQZ111" s="81"/>
      <c r="QRA111" s="81"/>
      <c r="QRB111" s="81"/>
      <c r="QRC111" s="81"/>
      <c r="QRD111" s="81"/>
      <c r="QRE111" s="81"/>
      <c r="QRF111" s="81"/>
      <c r="QRG111" s="81"/>
      <c r="QRH111" s="81"/>
      <c r="QRI111" s="81"/>
      <c r="QRJ111" s="81"/>
      <c r="QRK111" s="81"/>
      <c r="QRL111" s="81"/>
      <c r="QRM111" s="81"/>
      <c r="QRN111" s="81"/>
      <c r="QRO111" s="81"/>
      <c r="QRP111" s="81"/>
      <c r="QRQ111" s="81"/>
      <c r="QRR111" s="81"/>
      <c r="QRS111" s="81"/>
      <c r="QRT111" s="81"/>
      <c r="QRU111" s="81"/>
      <c r="QRV111" s="81"/>
      <c r="QRW111" s="81"/>
      <c r="QRX111" s="81"/>
      <c r="QRY111" s="81"/>
      <c r="QRZ111" s="81"/>
      <c r="QSA111" s="81"/>
      <c r="QSB111" s="81"/>
      <c r="QSC111" s="81"/>
      <c r="QSD111" s="81"/>
      <c r="QSE111" s="81"/>
      <c r="QSF111" s="81"/>
      <c r="QSG111" s="81"/>
      <c r="QSH111" s="81"/>
      <c r="QSI111" s="81"/>
      <c r="QSJ111" s="81"/>
      <c r="QSK111" s="81"/>
      <c r="QSL111" s="81"/>
      <c r="QSM111" s="81"/>
      <c r="QSN111" s="81"/>
      <c r="QSO111" s="81"/>
      <c r="QSP111" s="81"/>
      <c r="QSQ111" s="81"/>
      <c r="QSR111" s="81"/>
      <c r="QSS111" s="81"/>
      <c r="QST111" s="81"/>
      <c r="QSU111" s="81"/>
      <c r="QSV111" s="81"/>
      <c r="QSW111" s="81"/>
      <c r="QSX111" s="81"/>
      <c r="QSY111" s="81"/>
      <c r="QSZ111" s="81"/>
      <c r="QTA111" s="81"/>
      <c r="QTB111" s="81"/>
      <c r="QTC111" s="81"/>
      <c r="QTD111" s="81"/>
      <c r="QTE111" s="81"/>
      <c r="QTF111" s="81"/>
      <c r="QTG111" s="81"/>
      <c r="QTH111" s="81"/>
      <c r="QTI111" s="81"/>
      <c r="QTJ111" s="81"/>
      <c r="QTK111" s="81"/>
      <c r="QTL111" s="81"/>
      <c r="QTM111" s="81"/>
      <c r="QTN111" s="81"/>
      <c r="QTO111" s="81"/>
      <c r="QTP111" s="81"/>
      <c r="QTQ111" s="81"/>
      <c r="QTR111" s="81"/>
      <c r="QTS111" s="81"/>
      <c r="QTT111" s="81"/>
      <c r="QTU111" s="81"/>
      <c r="QTV111" s="81"/>
      <c r="QTW111" s="81"/>
      <c r="QTX111" s="81"/>
      <c r="QTY111" s="81"/>
      <c r="QTZ111" s="81"/>
      <c r="QUA111" s="81"/>
      <c r="QUB111" s="81"/>
      <c r="QUC111" s="81"/>
      <c r="QUD111" s="81"/>
      <c r="QUE111" s="81"/>
      <c r="QUF111" s="81"/>
      <c r="QUG111" s="81"/>
      <c r="QUH111" s="81"/>
      <c r="QUI111" s="81"/>
      <c r="QUJ111" s="81"/>
      <c r="QUK111" s="81"/>
      <c r="QUL111" s="81"/>
      <c r="QUM111" s="81"/>
      <c r="QUN111" s="81"/>
      <c r="QUO111" s="81"/>
      <c r="QUP111" s="81"/>
      <c r="QUQ111" s="81"/>
      <c r="QUR111" s="81"/>
      <c r="QUS111" s="81"/>
      <c r="QUT111" s="81"/>
      <c r="QUU111" s="81"/>
      <c r="QUV111" s="81"/>
      <c r="QUW111" s="81"/>
      <c r="QUX111" s="81"/>
      <c r="QUY111" s="81"/>
      <c r="QUZ111" s="81"/>
      <c r="QVA111" s="81"/>
      <c r="QVB111" s="81"/>
      <c r="QVC111" s="81"/>
      <c r="QVD111" s="81"/>
      <c r="QVE111" s="81"/>
      <c r="QVF111" s="81"/>
      <c r="QVG111" s="81"/>
      <c r="QVH111" s="81"/>
      <c r="QVI111" s="81"/>
      <c r="QVJ111" s="81"/>
      <c r="QVK111" s="81"/>
      <c r="QVL111" s="81"/>
      <c r="QVM111" s="81"/>
      <c r="QVN111" s="81"/>
      <c r="QVO111" s="81"/>
      <c r="QVP111" s="81"/>
      <c r="QVQ111" s="81"/>
      <c r="QVR111" s="81"/>
      <c r="QVS111" s="81"/>
      <c r="QVT111" s="81"/>
      <c r="QVU111" s="81"/>
      <c r="QVV111" s="81"/>
      <c r="QVW111" s="81"/>
      <c r="QVX111" s="81"/>
      <c r="QVY111" s="81"/>
      <c r="QVZ111" s="81"/>
      <c r="QWA111" s="81"/>
      <c r="QWB111" s="81"/>
      <c r="QWC111" s="81"/>
      <c r="QWD111" s="81"/>
      <c r="QWE111" s="81"/>
      <c r="QWF111" s="81"/>
      <c r="QWG111" s="81"/>
      <c r="QWH111" s="81"/>
      <c r="QWI111" s="81"/>
      <c r="QWJ111" s="81"/>
      <c r="QWK111" s="81"/>
      <c r="QWL111" s="81"/>
      <c r="QWM111" s="81"/>
      <c r="QWN111" s="81"/>
      <c r="QWO111" s="81"/>
      <c r="QWP111" s="81"/>
      <c r="QWQ111" s="81"/>
      <c r="QWR111" s="81"/>
      <c r="QWS111" s="81"/>
      <c r="QWT111" s="81"/>
      <c r="QWU111" s="81"/>
      <c r="QWV111" s="81"/>
      <c r="QWW111" s="81"/>
      <c r="QWX111" s="81"/>
      <c r="QWY111" s="81"/>
      <c r="QWZ111" s="81"/>
      <c r="QXA111" s="81"/>
      <c r="QXB111" s="81"/>
      <c r="QXC111" s="81"/>
      <c r="QXD111" s="81"/>
      <c r="QXE111" s="81"/>
      <c r="QXF111" s="81"/>
      <c r="QXG111" s="81"/>
      <c r="QXH111" s="81"/>
      <c r="QXI111" s="81"/>
      <c r="QXJ111" s="81"/>
      <c r="QXK111" s="81"/>
      <c r="QXL111" s="81"/>
      <c r="QXM111" s="81"/>
      <c r="QXN111" s="81"/>
      <c r="QXO111" s="81"/>
      <c r="QXP111" s="81"/>
      <c r="QXQ111" s="81"/>
      <c r="QXR111" s="81"/>
      <c r="QXS111" s="81"/>
      <c r="QXT111" s="81"/>
      <c r="QXU111" s="81"/>
      <c r="QXV111" s="81"/>
      <c r="QXW111" s="81"/>
      <c r="QXX111" s="81"/>
      <c r="QXY111" s="81"/>
      <c r="QXZ111" s="81"/>
      <c r="QYA111" s="81"/>
      <c r="QYB111" s="81"/>
      <c r="QYC111" s="81"/>
      <c r="QYD111" s="81"/>
      <c r="QYE111" s="81"/>
      <c r="QYF111" s="81"/>
      <c r="QYG111" s="81"/>
      <c r="QYH111" s="81"/>
      <c r="QYI111" s="81"/>
      <c r="QYJ111" s="81"/>
      <c r="QYK111" s="81"/>
      <c r="QYL111" s="81"/>
      <c r="QYM111" s="81"/>
      <c r="QYN111" s="81"/>
      <c r="QYO111" s="81"/>
      <c r="QYP111" s="81"/>
      <c r="QYQ111" s="81"/>
      <c r="QYR111" s="81"/>
      <c r="QYS111" s="81"/>
      <c r="QYT111" s="81"/>
      <c r="QYU111" s="81"/>
      <c r="QYV111" s="81"/>
      <c r="QYW111" s="81"/>
      <c r="QYX111" s="81"/>
      <c r="QYY111" s="81"/>
      <c r="QYZ111" s="81"/>
      <c r="QZA111" s="81"/>
      <c r="QZB111" s="81"/>
      <c r="QZC111" s="81"/>
      <c r="QZD111" s="81"/>
      <c r="QZE111" s="81"/>
      <c r="QZF111" s="81"/>
      <c r="QZG111" s="81"/>
      <c r="QZH111" s="81"/>
      <c r="QZI111" s="81"/>
      <c r="QZJ111" s="81"/>
      <c r="QZK111" s="81"/>
      <c r="QZL111" s="81"/>
      <c r="QZM111" s="81"/>
      <c r="QZN111" s="81"/>
      <c r="QZO111" s="81"/>
      <c r="QZP111" s="81"/>
      <c r="QZQ111" s="81"/>
      <c r="QZR111" s="81"/>
      <c r="QZS111" s="81"/>
      <c r="QZT111" s="81"/>
      <c r="QZU111" s="81"/>
      <c r="QZV111" s="81"/>
      <c r="QZW111" s="81"/>
      <c r="QZX111" s="81"/>
      <c r="QZY111" s="81"/>
      <c r="QZZ111" s="81"/>
      <c r="RAA111" s="81"/>
      <c r="RAB111" s="81"/>
      <c r="RAC111" s="81"/>
      <c r="RAD111" s="81"/>
      <c r="RAE111" s="81"/>
      <c r="RAF111" s="81"/>
      <c r="RAG111" s="81"/>
      <c r="RAH111" s="81"/>
      <c r="RAI111" s="81"/>
      <c r="RAJ111" s="81"/>
      <c r="RAK111" s="81"/>
      <c r="RAL111" s="81"/>
      <c r="RAM111" s="81"/>
      <c r="RAN111" s="81"/>
      <c r="RAO111" s="81"/>
      <c r="RAP111" s="81"/>
      <c r="RAQ111" s="81"/>
      <c r="RAR111" s="81"/>
      <c r="RAS111" s="81"/>
      <c r="RAT111" s="81"/>
      <c r="RAU111" s="81"/>
      <c r="RAV111" s="81"/>
      <c r="RAW111" s="81"/>
      <c r="RAX111" s="81"/>
      <c r="RAY111" s="81"/>
      <c r="RAZ111" s="81"/>
      <c r="RBA111" s="81"/>
      <c r="RBB111" s="81"/>
      <c r="RBC111" s="81"/>
      <c r="RBD111" s="81"/>
      <c r="RBE111" s="81"/>
      <c r="RBF111" s="81"/>
      <c r="RBG111" s="81"/>
      <c r="RBH111" s="81"/>
      <c r="RBI111" s="81"/>
      <c r="RBJ111" s="81"/>
      <c r="RBK111" s="81"/>
      <c r="RBL111" s="81"/>
      <c r="RBM111" s="81"/>
      <c r="RBN111" s="81"/>
      <c r="RBO111" s="81"/>
      <c r="RBP111" s="81"/>
      <c r="RBQ111" s="81"/>
      <c r="RBR111" s="81"/>
      <c r="RBS111" s="81"/>
      <c r="RBT111" s="81"/>
      <c r="RBU111" s="81"/>
      <c r="RBV111" s="81"/>
      <c r="RBW111" s="81"/>
      <c r="RBX111" s="81"/>
      <c r="RBY111" s="81"/>
      <c r="RBZ111" s="81"/>
      <c r="RCA111" s="81"/>
      <c r="RCB111" s="81"/>
      <c r="RCC111" s="81"/>
      <c r="RCD111" s="81"/>
      <c r="RCE111" s="81"/>
      <c r="RCF111" s="81"/>
      <c r="RCG111" s="81"/>
      <c r="RCH111" s="81"/>
      <c r="RCI111" s="81"/>
      <c r="RCJ111" s="81"/>
      <c r="RCK111" s="81"/>
      <c r="RCL111" s="81"/>
      <c r="RCM111" s="81"/>
      <c r="RCN111" s="81"/>
      <c r="RCO111" s="81"/>
      <c r="RCP111" s="81"/>
      <c r="RCQ111" s="81"/>
      <c r="RCR111" s="81"/>
      <c r="RCS111" s="81"/>
      <c r="RCT111" s="81"/>
      <c r="RCU111" s="81"/>
      <c r="RCV111" s="81"/>
      <c r="RCW111" s="81"/>
      <c r="RCX111" s="81"/>
      <c r="RCY111" s="81"/>
      <c r="RCZ111" s="81"/>
      <c r="RDA111" s="81"/>
      <c r="RDB111" s="81"/>
      <c r="RDC111" s="81"/>
      <c r="RDD111" s="81"/>
      <c r="RDE111" s="81"/>
      <c r="RDF111" s="81"/>
      <c r="RDG111" s="81"/>
      <c r="RDH111" s="81"/>
      <c r="RDI111" s="81"/>
      <c r="RDJ111" s="81"/>
      <c r="RDK111" s="81"/>
      <c r="RDL111" s="81"/>
      <c r="RDM111" s="81"/>
      <c r="RDN111" s="81"/>
      <c r="RDO111" s="81"/>
      <c r="RDP111" s="81"/>
      <c r="RDQ111" s="81"/>
      <c r="RDR111" s="81"/>
      <c r="RDS111" s="81"/>
      <c r="RDT111" s="81"/>
      <c r="RDU111" s="81"/>
      <c r="RDV111" s="81"/>
      <c r="RDW111" s="81"/>
      <c r="RDX111" s="81"/>
      <c r="RDY111" s="81"/>
      <c r="RDZ111" s="81"/>
      <c r="REA111" s="81"/>
      <c r="REB111" s="81"/>
      <c r="REC111" s="81"/>
      <c r="RED111" s="81"/>
      <c r="REE111" s="81"/>
      <c r="REF111" s="81"/>
      <c r="REG111" s="81"/>
      <c r="REH111" s="81"/>
      <c r="REI111" s="81"/>
      <c r="REJ111" s="81"/>
      <c r="REK111" s="81"/>
      <c r="REL111" s="81"/>
      <c r="REM111" s="81"/>
      <c r="REN111" s="81"/>
      <c r="REO111" s="81"/>
      <c r="REP111" s="81"/>
      <c r="REQ111" s="81"/>
      <c r="RER111" s="81"/>
      <c r="RES111" s="81"/>
      <c r="RET111" s="81"/>
      <c r="REU111" s="81"/>
      <c r="REV111" s="81"/>
      <c r="REW111" s="81"/>
      <c r="REX111" s="81"/>
      <c r="REY111" s="81"/>
      <c r="REZ111" s="81"/>
      <c r="RFA111" s="81"/>
      <c r="RFB111" s="81"/>
      <c r="RFC111" s="81"/>
      <c r="RFD111" s="81"/>
      <c r="RFE111" s="81"/>
      <c r="RFF111" s="81"/>
      <c r="RFG111" s="81"/>
      <c r="RFH111" s="81"/>
      <c r="RFI111" s="81"/>
      <c r="RFJ111" s="81"/>
      <c r="RFK111" s="81"/>
      <c r="RFL111" s="81"/>
      <c r="RFM111" s="81"/>
      <c r="RFN111" s="81"/>
      <c r="RFO111" s="81"/>
      <c r="RFP111" s="81"/>
      <c r="RFQ111" s="81"/>
      <c r="RFR111" s="81"/>
      <c r="RFS111" s="81"/>
      <c r="RFT111" s="81"/>
      <c r="RFU111" s="81"/>
      <c r="RFV111" s="81"/>
      <c r="RFW111" s="81"/>
      <c r="RFX111" s="81"/>
      <c r="RFY111" s="81"/>
      <c r="RFZ111" s="81"/>
      <c r="RGA111" s="81"/>
      <c r="RGB111" s="81"/>
      <c r="RGC111" s="81"/>
      <c r="RGD111" s="81"/>
      <c r="RGE111" s="81"/>
      <c r="RGF111" s="81"/>
      <c r="RGG111" s="81"/>
      <c r="RGH111" s="81"/>
      <c r="RGI111" s="81"/>
      <c r="RGJ111" s="81"/>
      <c r="RGK111" s="81"/>
      <c r="RGL111" s="81"/>
      <c r="RGM111" s="81"/>
      <c r="RGN111" s="81"/>
      <c r="RGO111" s="81"/>
      <c r="RGP111" s="81"/>
      <c r="RGQ111" s="81"/>
      <c r="RGR111" s="81"/>
      <c r="RGS111" s="81"/>
      <c r="RGT111" s="81"/>
      <c r="RGU111" s="81"/>
      <c r="RGV111" s="81"/>
      <c r="RGW111" s="81"/>
      <c r="RGX111" s="81"/>
      <c r="RGY111" s="81"/>
      <c r="RGZ111" s="81"/>
      <c r="RHA111" s="81"/>
      <c r="RHB111" s="81"/>
      <c r="RHC111" s="81"/>
      <c r="RHD111" s="81"/>
      <c r="RHE111" s="81"/>
      <c r="RHF111" s="81"/>
      <c r="RHG111" s="81"/>
      <c r="RHH111" s="81"/>
      <c r="RHI111" s="81"/>
      <c r="RHJ111" s="81"/>
      <c r="RHK111" s="81"/>
      <c r="RHL111" s="81"/>
      <c r="RHM111" s="81"/>
      <c r="RHN111" s="81"/>
      <c r="RHO111" s="81"/>
      <c r="RHP111" s="81"/>
      <c r="RHQ111" s="81"/>
      <c r="RHR111" s="81"/>
      <c r="RHS111" s="81"/>
      <c r="RHT111" s="81"/>
      <c r="RHU111" s="81"/>
      <c r="RHV111" s="81"/>
      <c r="RHW111" s="81"/>
      <c r="RHX111" s="81"/>
      <c r="RHY111" s="81"/>
      <c r="RHZ111" s="81"/>
      <c r="RIA111" s="81"/>
      <c r="RIB111" s="81"/>
      <c r="RIC111" s="81"/>
      <c r="RID111" s="81"/>
      <c r="RIE111" s="81"/>
      <c r="RIF111" s="81"/>
      <c r="RIG111" s="81"/>
      <c r="RIH111" s="81"/>
      <c r="RII111" s="81"/>
      <c r="RIJ111" s="81"/>
      <c r="RIK111" s="81"/>
      <c r="RIL111" s="81"/>
      <c r="RIM111" s="81"/>
      <c r="RIN111" s="81"/>
      <c r="RIO111" s="81"/>
      <c r="RIP111" s="81"/>
      <c r="RIQ111" s="81"/>
      <c r="RIR111" s="81"/>
      <c r="RIS111" s="81"/>
      <c r="RIT111" s="81"/>
      <c r="RIU111" s="81"/>
      <c r="RIV111" s="81"/>
      <c r="RIW111" s="81"/>
      <c r="RIX111" s="81"/>
      <c r="RIY111" s="81"/>
      <c r="RIZ111" s="81"/>
      <c r="RJA111" s="81"/>
      <c r="RJB111" s="81"/>
      <c r="RJC111" s="81"/>
      <c r="RJD111" s="81"/>
      <c r="RJE111" s="81"/>
      <c r="RJF111" s="81"/>
      <c r="RJG111" s="81"/>
      <c r="RJH111" s="81"/>
      <c r="RJI111" s="81"/>
      <c r="RJJ111" s="81"/>
      <c r="RJK111" s="81"/>
      <c r="RJL111" s="81"/>
      <c r="RJM111" s="81"/>
      <c r="RJN111" s="81"/>
      <c r="RJO111" s="81"/>
      <c r="RJP111" s="81"/>
      <c r="RJQ111" s="81"/>
      <c r="RJR111" s="81"/>
      <c r="RJS111" s="81"/>
      <c r="RJT111" s="81"/>
      <c r="RJU111" s="81"/>
      <c r="RJV111" s="81"/>
      <c r="RJW111" s="81"/>
      <c r="RJX111" s="81"/>
      <c r="RJY111" s="81"/>
      <c r="RJZ111" s="81"/>
      <c r="RKA111" s="81"/>
      <c r="RKB111" s="81"/>
      <c r="RKC111" s="81"/>
      <c r="RKD111" s="81"/>
      <c r="RKE111" s="81"/>
      <c r="RKF111" s="81"/>
      <c r="RKG111" s="81"/>
      <c r="RKH111" s="81"/>
      <c r="RKI111" s="81"/>
      <c r="RKJ111" s="81"/>
      <c r="RKK111" s="81"/>
      <c r="RKL111" s="81"/>
      <c r="RKM111" s="81"/>
      <c r="RKN111" s="81"/>
      <c r="RKO111" s="81"/>
      <c r="RKP111" s="81"/>
      <c r="RKQ111" s="81"/>
      <c r="RKR111" s="81"/>
      <c r="RKS111" s="81"/>
      <c r="RKT111" s="81"/>
      <c r="RKU111" s="81"/>
      <c r="RKV111" s="81"/>
      <c r="RKW111" s="81"/>
      <c r="RKX111" s="81"/>
      <c r="RKY111" s="81"/>
      <c r="RKZ111" s="81"/>
      <c r="RLA111" s="81"/>
      <c r="RLB111" s="81"/>
      <c r="RLC111" s="81"/>
      <c r="RLD111" s="81"/>
      <c r="RLE111" s="81"/>
      <c r="RLF111" s="81"/>
      <c r="RLG111" s="81"/>
      <c r="RLH111" s="81"/>
      <c r="RLI111" s="81"/>
      <c r="RLJ111" s="81"/>
      <c r="RLK111" s="81"/>
      <c r="RLL111" s="81"/>
      <c r="RLM111" s="81"/>
      <c r="RLN111" s="81"/>
      <c r="RLO111" s="81"/>
      <c r="RLP111" s="81"/>
      <c r="RLQ111" s="81"/>
      <c r="RLR111" s="81"/>
      <c r="RLS111" s="81"/>
      <c r="RLT111" s="81"/>
      <c r="RLU111" s="81"/>
      <c r="RLV111" s="81"/>
      <c r="RLW111" s="81"/>
      <c r="RLX111" s="81"/>
      <c r="RLY111" s="81"/>
      <c r="RLZ111" s="81"/>
      <c r="RMA111" s="81"/>
      <c r="RMB111" s="81"/>
      <c r="RMC111" s="81"/>
      <c r="RMD111" s="81"/>
      <c r="RME111" s="81"/>
      <c r="RMF111" s="81"/>
      <c r="RMG111" s="81"/>
      <c r="RMH111" s="81"/>
      <c r="RMI111" s="81"/>
      <c r="RMJ111" s="81"/>
      <c r="RMK111" s="81"/>
      <c r="RML111" s="81"/>
      <c r="RMM111" s="81"/>
      <c r="RMN111" s="81"/>
      <c r="RMO111" s="81"/>
      <c r="RMP111" s="81"/>
      <c r="RMQ111" s="81"/>
      <c r="RMR111" s="81"/>
      <c r="RMS111" s="81"/>
      <c r="RMT111" s="81"/>
      <c r="RMU111" s="81"/>
      <c r="RMV111" s="81"/>
      <c r="RMW111" s="81"/>
      <c r="RMX111" s="81"/>
      <c r="RMY111" s="81"/>
      <c r="RMZ111" s="81"/>
      <c r="RNA111" s="81"/>
      <c r="RNB111" s="81"/>
      <c r="RNC111" s="81"/>
      <c r="RND111" s="81"/>
      <c r="RNE111" s="81"/>
      <c r="RNF111" s="81"/>
      <c r="RNG111" s="81"/>
      <c r="RNH111" s="81"/>
      <c r="RNI111" s="81"/>
      <c r="RNJ111" s="81"/>
      <c r="RNK111" s="81"/>
      <c r="RNL111" s="81"/>
      <c r="RNM111" s="81"/>
      <c r="RNN111" s="81"/>
      <c r="RNO111" s="81"/>
      <c r="RNP111" s="81"/>
      <c r="RNQ111" s="81"/>
      <c r="RNR111" s="81"/>
      <c r="RNS111" s="81"/>
      <c r="RNT111" s="81"/>
      <c r="RNU111" s="81"/>
      <c r="RNV111" s="81"/>
      <c r="RNW111" s="81"/>
      <c r="RNX111" s="81"/>
      <c r="RNY111" s="81"/>
      <c r="RNZ111" s="81"/>
      <c r="ROA111" s="81"/>
      <c r="ROB111" s="81"/>
      <c r="ROC111" s="81"/>
      <c r="ROD111" s="81"/>
      <c r="ROE111" s="81"/>
      <c r="ROF111" s="81"/>
      <c r="ROG111" s="81"/>
      <c r="ROH111" s="81"/>
      <c r="ROI111" s="81"/>
      <c r="ROJ111" s="81"/>
      <c r="ROK111" s="81"/>
      <c r="ROL111" s="81"/>
      <c r="ROM111" s="81"/>
      <c r="RON111" s="81"/>
      <c r="ROO111" s="81"/>
      <c r="ROP111" s="81"/>
      <c r="ROQ111" s="81"/>
      <c r="ROR111" s="81"/>
      <c r="ROS111" s="81"/>
      <c r="ROT111" s="81"/>
      <c r="ROU111" s="81"/>
      <c r="ROV111" s="81"/>
      <c r="ROW111" s="81"/>
      <c r="ROX111" s="81"/>
      <c r="ROY111" s="81"/>
      <c r="ROZ111" s="81"/>
      <c r="RPA111" s="81"/>
      <c r="RPB111" s="81"/>
      <c r="RPC111" s="81"/>
      <c r="RPD111" s="81"/>
      <c r="RPE111" s="81"/>
      <c r="RPF111" s="81"/>
      <c r="RPG111" s="81"/>
      <c r="RPH111" s="81"/>
      <c r="RPI111" s="81"/>
      <c r="RPJ111" s="81"/>
      <c r="RPK111" s="81"/>
      <c r="RPL111" s="81"/>
      <c r="RPM111" s="81"/>
      <c r="RPN111" s="81"/>
      <c r="RPO111" s="81"/>
      <c r="RPP111" s="81"/>
      <c r="RPQ111" s="81"/>
      <c r="RPR111" s="81"/>
      <c r="RPS111" s="81"/>
      <c r="RPT111" s="81"/>
      <c r="RPU111" s="81"/>
      <c r="RPV111" s="81"/>
      <c r="RPW111" s="81"/>
      <c r="RPX111" s="81"/>
      <c r="RPY111" s="81"/>
      <c r="RPZ111" s="81"/>
      <c r="RQA111" s="81"/>
      <c r="RQB111" s="81"/>
      <c r="RQC111" s="81"/>
      <c r="RQD111" s="81"/>
      <c r="RQE111" s="81"/>
      <c r="RQF111" s="81"/>
      <c r="RQG111" s="81"/>
      <c r="RQH111" s="81"/>
      <c r="RQI111" s="81"/>
      <c r="RQJ111" s="81"/>
      <c r="RQK111" s="81"/>
      <c r="RQL111" s="81"/>
      <c r="RQM111" s="81"/>
      <c r="RQN111" s="81"/>
      <c r="RQO111" s="81"/>
      <c r="RQP111" s="81"/>
      <c r="RQQ111" s="81"/>
      <c r="RQR111" s="81"/>
      <c r="RQS111" s="81"/>
      <c r="RQT111" s="81"/>
      <c r="RQU111" s="81"/>
      <c r="RQV111" s="81"/>
      <c r="RQW111" s="81"/>
      <c r="RQX111" s="81"/>
      <c r="RQY111" s="81"/>
      <c r="RQZ111" s="81"/>
      <c r="RRA111" s="81"/>
      <c r="RRB111" s="81"/>
      <c r="RRC111" s="81"/>
      <c r="RRD111" s="81"/>
      <c r="RRE111" s="81"/>
      <c r="RRF111" s="81"/>
      <c r="RRG111" s="81"/>
      <c r="RRH111" s="81"/>
      <c r="RRI111" s="81"/>
      <c r="RRJ111" s="81"/>
      <c r="RRK111" s="81"/>
      <c r="RRL111" s="81"/>
      <c r="RRM111" s="81"/>
      <c r="RRN111" s="81"/>
      <c r="RRO111" s="81"/>
      <c r="RRP111" s="81"/>
      <c r="RRQ111" s="81"/>
      <c r="RRR111" s="81"/>
      <c r="RRS111" s="81"/>
      <c r="RRT111" s="81"/>
      <c r="RRU111" s="81"/>
      <c r="RRV111" s="81"/>
      <c r="RRW111" s="81"/>
      <c r="RRX111" s="81"/>
      <c r="RRY111" s="81"/>
      <c r="RRZ111" s="81"/>
      <c r="RSA111" s="81"/>
      <c r="RSB111" s="81"/>
      <c r="RSC111" s="81"/>
      <c r="RSD111" s="81"/>
      <c r="RSE111" s="81"/>
      <c r="RSF111" s="81"/>
      <c r="RSG111" s="81"/>
      <c r="RSH111" s="81"/>
      <c r="RSI111" s="81"/>
      <c r="RSJ111" s="81"/>
      <c r="RSK111" s="81"/>
      <c r="RSL111" s="81"/>
      <c r="RSM111" s="81"/>
      <c r="RSN111" s="81"/>
      <c r="RSO111" s="81"/>
      <c r="RSP111" s="81"/>
      <c r="RSQ111" s="81"/>
      <c r="RSR111" s="81"/>
      <c r="RSS111" s="81"/>
      <c r="RST111" s="81"/>
      <c r="RSU111" s="81"/>
      <c r="RSV111" s="81"/>
      <c r="RSW111" s="81"/>
      <c r="RSX111" s="81"/>
      <c r="RSY111" s="81"/>
      <c r="RSZ111" s="81"/>
      <c r="RTA111" s="81"/>
      <c r="RTB111" s="81"/>
      <c r="RTC111" s="81"/>
      <c r="RTD111" s="81"/>
      <c r="RTE111" s="81"/>
      <c r="RTF111" s="81"/>
      <c r="RTG111" s="81"/>
      <c r="RTH111" s="81"/>
      <c r="RTI111" s="81"/>
      <c r="RTJ111" s="81"/>
      <c r="RTK111" s="81"/>
      <c r="RTL111" s="81"/>
      <c r="RTM111" s="81"/>
      <c r="RTN111" s="81"/>
      <c r="RTO111" s="81"/>
      <c r="RTP111" s="81"/>
      <c r="RTQ111" s="81"/>
      <c r="RTR111" s="81"/>
      <c r="RTS111" s="81"/>
      <c r="RTT111" s="81"/>
      <c r="RTU111" s="81"/>
      <c r="RTV111" s="81"/>
      <c r="RTW111" s="81"/>
      <c r="RTX111" s="81"/>
      <c r="RTY111" s="81"/>
      <c r="RTZ111" s="81"/>
      <c r="RUA111" s="81"/>
      <c r="RUB111" s="81"/>
      <c r="RUC111" s="81"/>
      <c r="RUD111" s="81"/>
      <c r="RUE111" s="81"/>
      <c r="RUF111" s="81"/>
      <c r="RUG111" s="81"/>
      <c r="RUH111" s="81"/>
      <c r="RUI111" s="81"/>
      <c r="RUJ111" s="81"/>
      <c r="RUK111" s="81"/>
      <c r="RUL111" s="81"/>
      <c r="RUM111" s="81"/>
      <c r="RUN111" s="81"/>
      <c r="RUO111" s="81"/>
      <c r="RUP111" s="81"/>
      <c r="RUQ111" s="81"/>
      <c r="RUR111" s="81"/>
      <c r="RUS111" s="81"/>
      <c r="RUT111" s="81"/>
      <c r="RUU111" s="81"/>
      <c r="RUV111" s="81"/>
      <c r="RUW111" s="81"/>
      <c r="RUX111" s="81"/>
      <c r="RUY111" s="81"/>
      <c r="RUZ111" s="81"/>
      <c r="RVA111" s="81"/>
      <c r="RVB111" s="81"/>
      <c r="RVC111" s="81"/>
      <c r="RVD111" s="81"/>
      <c r="RVE111" s="81"/>
      <c r="RVF111" s="81"/>
      <c r="RVG111" s="81"/>
      <c r="RVH111" s="81"/>
      <c r="RVI111" s="81"/>
      <c r="RVJ111" s="81"/>
      <c r="RVK111" s="81"/>
      <c r="RVL111" s="81"/>
      <c r="RVM111" s="81"/>
      <c r="RVN111" s="81"/>
      <c r="RVO111" s="81"/>
      <c r="RVP111" s="81"/>
      <c r="RVQ111" s="81"/>
      <c r="RVR111" s="81"/>
      <c r="RVS111" s="81"/>
      <c r="RVT111" s="81"/>
      <c r="RVU111" s="81"/>
      <c r="RVV111" s="81"/>
      <c r="RVW111" s="81"/>
      <c r="RVX111" s="81"/>
      <c r="RVY111" s="81"/>
      <c r="RVZ111" s="81"/>
      <c r="RWA111" s="81"/>
      <c r="RWB111" s="81"/>
      <c r="RWC111" s="81"/>
      <c r="RWD111" s="81"/>
      <c r="RWE111" s="81"/>
      <c r="RWF111" s="81"/>
      <c r="RWG111" s="81"/>
      <c r="RWH111" s="81"/>
      <c r="RWI111" s="81"/>
      <c r="RWJ111" s="81"/>
      <c r="RWK111" s="81"/>
      <c r="RWL111" s="81"/>
      <c r="RWM111" s="81"/>
      <c r="RWN111" s="81"/>
      <c r="RWO111" s="81"/>
      <c r="RWP111" s="81"/>
      <c r="RWQ111" s="81"/>
      <c r="RWR111" s="81"/>
      <c r="RWS111" s="81"/>
      <c r="RWT111" s="81"/>
      <c r="RWU111" s="81"/>
      <c r="RWV111" s="81"/>
      <c r="RWW111" s="81"/>
      <c r="RWX111" s="81"/>
      <c r="RWY111" s="81"/>
      <c r="RWZ111" s="81"/>
      <c r="RXA111" s="81"/>
      <c r="RXB111" s="81"/>
      <c r="RXC111" s="81"/>
      <c r="RXD111" s="81"/>
      <c r="RXE111" s="81"/>
      <c r="RXF111" s="81"/>
      <c r="RXG111" s="81"/>
      <c r="RXH111" s="81"/>
      <c r="RXI111" s="81"/>
      <c r="RXJ111" s="81"/>
      <c r="RXK111" s="81"/>
      <c r="RXL111" s="81"/>
      <c r="RXM111" s="81"/>
      <c r="RXN111" s="81"/>
      <c r="RXO111" s="81"/>
      <c r="RXP111" s="81"/>
      <c r="RXQ111" s="81"/>
      <c r="RXR111" s="81"/>
      <c r="RXS111" s="81"/>
      <c r="RXT111" s="81"/>
      <c r="RXU111" s="81"/>
      <c r="RXV111" s="81"/>
      <c r="RXW111" s="81"/>
      <c r="RXX111" s="81"/>
      <c r="RXY111" s="81"/>
      <c r="RXZ111" s="81"/>
      <c r="RYA111" s="81"/>
      <c r="RYB111" s="81"/>
      <c r="RYC111" s="81"/>
      <c r="RYD111" s="81"/>
      <c r="RYE111" s="81"/>
      <c r="RYF111" s="81"/>
      <c r="RYG111" s="81"/>
      <c r="RYH111" s="81"/>
      <c r="RYI111" s="81"/>
      <c r="RYJ111" s="81"/>
      <c r="RYK111" s="81"/>
      <c r="RYL111" s="81"/>
      <c r="RYM111" s="81"/>
      <c r="RYN111" s="81"/>
      <c r="RYO111" s="81"/>
      <c r="RYP111" s="81"/>
      <c r="RYQ111" s="81"/>
      <c r="RYR111" s="81"/>
      <c r="RYS111" s="81"/>
      <c r="RYT111" s="81"/>
      <c r="RYU111" s="81"/>
      <c r="RYV111" s="81"/>
      <c r="RYW111" s="81"/>
      <c r="RYX111" s="81"/>
      <c r="RYY111" s="81"/>
      <c r="RYZ111" s="81"/>
      <c r="RZA111" s="81"/>
      <c r="RZB111" s="81"/>
      <c r="RZC111" s="81"/>
      <c r="RZD111" s="81"/>
      <c r="RZE111" s="81"/>
      <c r="RZF111" s="81"/>
      <c r="RZG111" s="81"/>
      <c r="RZH111" s="81"/>
      <c r="RZI111" s="81"/>
      <c r="RZJ111" s="81"/>
      <c r="RZK111" s="81"/>
      <c r="RZL111" s="81"/>
      <c r="RZM111" s="81"/>
      <c r="RZN111" s="81"/>
      <c r="RZO111" s="81"/>
      <c r="RZP111" s="81"/>
      <c r="RZQ111" s="81"/>
      <c r="RZR111" s="81"/>
      <c r="RZS111" s="81"/>
      <c r="RZT111" s="81"/>
      <c r="RZU111" s="81"/>
      <c r="RZV111" s="81"/>
      <c r="RZW111" s="81"/>
      <c r="RZX111" s="81"/>
      <c r="RZY111" s="81"/>
      <c r="RZZ111" s="81"/>
      <c r="SAA111" s="81"/>
      <c r="SAB111" s="81"/>
      <c r="SAC111" s="81"/>
      <c r="SAD111" s="81"/>
      <c r="SAE111" s="81"/>
      <c r="SAF111" s="81"/>
      <c r="SAG111" s="81"/>
      <c r="SAH111" s="81"/>
      <c r="SAI111" s="81"/>
      <c r="SAJ111" s="81"/>
      <c r="SAK111" s="81"/>
      <c r="SAL111" s="81"/>
      <c r="SAM111" s="81"/>
      <c r="SAN111" s="81"/>
      <c r="SAO111" s="81"/>
      <c r="SAP111" s="81"/>
      <c r="SAQ111" s="81"/>
      <c r="SAR111" s="81"/>
      <c r="SAS111" s="81"/>
      <c r="SAT111" s="81"/>
      <c r="SAU111" s="81"/>
      <c r="SAV111" s="81"/>
      <c r="SAW111" s="81"/>
      <c r="SAX111" s="81"/>
      <c r="SAY111" s="81"/>
      <c r="SAZ111" s="81"/>
      <c r="SBA111" s="81"/>
      <c r="SBB111" s="81"/>
      <c r="SBC111" s="81"/>
      <c r="SBD111" s="81"/>
      <c r="SBE111" s="81"/>
      <c r="SBF111" s="81"/>
      <c r="SBG111" s="81"/>
      <c r="SBH111" s="81"/>
      <c r="SBI111" s="81"/>
      <c r="SBJ111" s="81"/>
      <c r="SBK111" s="81"/>
      <c r="SBL111" s="81"/>
      <c r="SBM111" s="81"/>
      <c r="SBN111" s="81"/>
      <c r="SBO111" s="81"/>
      <c r="SBP111" s="81"/>
      <c r="SBQ111" s="81"/>
      <c r="SBR111" s="81"/>
      <c r="SBS111" s="81"/>
      <c r="SBT111" s="81"/>
      <c r="SBU111" s="81"/>
      <c r="SBV111" s="81"/>
      <c r="SBW111" s="81"/>
      <c r="SBX111" s="81"/>
      <c r="SBY111" s="81"/>
      <c r="SBZ111" s="81"/>
      <c r="SCA111" s="81"/>
      <c r="SCB111" s="81"/>
      <c r="SCC111" s="81"/>
      <c r="SCD111" s="81"/>
      <c r="SCE111" s="81"/>
      <c r="SCF111" s="81"/>
      <c r="SCG111" s="81"/>
      <c r="SCH111" s="81"/>
      <c r="SCI111" s="81"/>
      <c r="SCJ111" s="81"/>
      <c r="SCK111" s="81"/>
      <c r="SCL111" s="81"/>
      <c r="SCM111" s="81"/>
      <c r="SCN111" s="81"/>
      <c r="SCO111" s="81"/>
      <c r="SCP111" s="81"/>
      <c r="SCQ111" s="81"/>
      <c r="SCR111" s="81"/>
      <c r="SCS111" s="81"/>
      <c r="SCT111" s="81"/>
      <c r="SCU111" s="81"/>
      <c r="SCV111" s="81"/>
      <c r="SCW111" s="81"/>
      <c r="SCX111" s="81"/>
      <c r="SCY111" s="81"/>
      <c r="SCZ111" s="81"/>
      <c r="SDA111" s="81"/>
      <c r="SDB111" s="81"/>
      <c r="SDC111" s="81"/>
      <c r="SDD111" s="81"/>
      <c r="SDE111" s="81"/>
      <c r="SDF111" s="81"/>
      <c r="SDG111" s="81"/>
      <c r="SDH111" s="81"/>
      <c r="SDI111" s="81"/>
      <c r="SDJ111" s="81"/>
      <c r="SDK111" s="81"/>
      <c r="SDL111" s="81"/>
      <c r="SDM111" s="81"/>
      <c r="SDN111" s="81"/>
      <c r="SDO111" s="81"/>
      <c r="SDP111" s="81"/>
      <c r="SDQ111" s="81"/>
      <c r="SDR111" s="81"/>
      <c r="SDS111" s="81"/>
      <c r="SDT111" s="81"/>
      <c r="SDU111" s="81"/>
      <c r="SDV111" s="81"/>
      <c r="SDW111" s="81"/>
      <c r="SDX111" s="81"/>
      <c r="SDY111" s="81"/>
      <c r="SDZ111" s="81"/>
      <c r="SEA111" s="81"/>
      <c r="SEB111" s="81"/>
      <c r="SEC111" s="81"/>
      <c r="SED111" s="81"/>
      <c r="SEE111" s="81"/>
      <c r="SEF111" s="81"/>
      <c r="SEG111" s="81"/>
      <c r="SEH111" s="81"/>
      <c r="SEI111" s="81"/>
      <c r="SEJ111" s="81"/>
      <c r="SEK111" s="81"/>
      <c r="SEL111" s="81"/>
      <c r="SEM111" s="81"/>
      <c r="SEN111" s="81"/>
      <c r="SEO111" s="81"/>
      <c r="SEP111" s="81"/>
      <c r="SEQ111" s="81"/>
      <c r="SER111" s="81"/>
      <c r="SES111" s="81"/>
      <c r="SET111" s="81"/>
      <c r="SEU111" s="81"/>
      <c r="SEV111" s="81"/>
      <c r="SEW111" s="81"/>
      <c r="SEX111" s="81"/>
      <c r="SEY111" s="81"/>
      <c r="SEZ111" s="81"/>
      <c r="SFA111" s="81"/>
      <c r="SFB111" s="81"/>
      <c r="SFC111" s="81"/>
      <c r="SFD111" s="81"/>
      <c r="SFE111" s="81"/>
      <c r="SFF111" s="81"/>
      <c r="SFG111" s="81"/>
      <c r="SFH111" s="81"/>
      <c r="SFI111" s="81"/>
      <c r="SFJ111" s="81"/>
      <c r="SFK111" s="81"/>
      <c r="SFL111" s="81"/>
      <c r="SFM111" s="81"/>
      <c r="SFN111" s="81"/>
      <c r="SFO111" s="81"/>
      <c r="SFP111" s="81"/>
      <c r="SFQ111" s="81"/>
      <c r="SFR111" s="81"/>
      <c r="SFS111" s="81"/>
      <c r="SFT111" s="81"/>
      <c r="SFU111" s="81"/>
      <c r="SFV111" s="81"/>
      <c r="SFW111" s="81"/>
      <c r="SFX111" s="81"/>
      <c r="SFY111" s="81"/>
      <c r="SFZ111" s="81"/>
      <c r="SGA111" s="81"/>
      <c r="SGB111" s="81"/>
      <c r="SGC111" s="81"/>
      <c r="SGD111" s="81"/>
      <c r="SGE111" s="81"/>
      <c r="SGF111" s="81"/>
      <c r="SGG111" s="81"/>
      <c r="SGH111" s="81"/>
      <c r="SGI111" s="81"/>
      <c r="SGJ111" s="81"/>
      <c r="SGK111" s="81"/>
      <c r="SGL111" s="81"/>
      <c r="SGM111" s="81"/>
      <c r="SGN111" s="81"/>
      <c r="SGO111" s="81"/>
      <c r="SGP111" s="81"/>
      <c r="SGQ111" s="81"/>
      <c r="SGR111" s="81"/>
      <c r="SGS111" s="81"/>
      <c r="SGT111" s="81"/>
      <c r="SGU111" s="81"/>
      <c r="SGV111" s="81"/>
      <c r="SGW111" s="81"/>
      <c r="SGX111" s="81"/>
      <c r="SGY111" s="81"/>
      <c r="SGZ111" s="81"/>
      <c r="SHA111" s="81"/>
      <c r="SHB111" s="81"/>
      <c r="SHC111" s="81"/>
      <c r="SHD111" s="81"/>
      <c r="SHE111" s="81"/>
      <c r="SHF111" s="81"/>
      <c r="SHG111" s="81"/>
      <c r="SHH111" s="81"/>
      <c r="SHI111" s="81"/>
      <c r="SHJ111" s="81"/>
      <c r="SHK111" s="81"/>
      <c r="SHL111" s="81"/>
      <c r="SHM111" s="81"/>
      <c r="SHN111" s="81"/>
      <c r="SHO111" s="81"/>
      <c r="SHP111" s="81"/>
      <c r="SHQ111" s="81"/>
      <c r="SHR111" s="81"/>
      <c r="SHS111" s="81"/>
      <c r="SHT111" s="81"/>
      <c r="SHU111" s="81"/>
      <c r="SHV111" s="81"/>
      <c r="SHW111" s="81"/>
      <c r="SHX111" s="81"/>
      <c r="SHY111" s="81"/>
      <c r="SHZ111" s="81"/>
      <c r="SIA111" s="81"/>
      <c r="SIB111" s="81"/>
      <c r="SIC111" s="81"/>
      <c r="SID111" s="81"/>
      <c r="SIE111" s="81"/>
      <c r="SIF111" s="81"/>
      <c r="SIG111" s="81"/>
      <c r="SIH111" s="81"/>
      <c r="SII111" s="81"/>
      <c r="SIJ111" s="81"/>
      <c r="SIK111" s="81"/>
      <c r="SIL111" s="81"/>
      <c r="SIM111" s="81"/>
      <c r="SIN111" s="81"/>
      <c r="SIO111" s="81"/>
      <c r="SIP111" s="81"/>
      <c r="SIQ111" s="81"/>
      <c r="SIR111" s="81"/>
      <c r="SIS111" s="81"/>
      <c r="SIT111" s="81"/>
      <c r="SIU111" s="81"/>
      <c r="SIV111" s="81"/>
      <c r="SIW111" s="81"/>
      <c r="SIX111" s="81"/>
      <c r="SIY111" s="81"/>
      <c r="SIZ111" s="81"/>
      <c r="SJA111" s="81"/>
      <c r="SJB111" s="81"/>
      <c r="SJC111" s="81"/>
      <c r="SJD111" s="81"/>
      <c r="SJE111" s="81"/>
      <c r="SJF111" s="81"/>
      <c r="SJG111" s="81"/>
      <c r="SJH111" s="81"/>
      <c r="SJI111" s="81"/>
      <c r="SJJ111" s="81"/>
      <c r="SJK111" s="81"/>
      <c r="SJL111" s="81"/>
      <c r="SJM111" s="81"/>
      <c r="SJN111" s="81"/>
      <c r="SJO111" s="81"/>
      <c r="SJP111" s="81"/>
      <c r="SJQ111" s="81"/>
      <c r="SJR111" s="81"/>
      <c r="SJS111" s="81"/>
      <c r="SJT111" s="81"/>
      <c r="SJU111" s="81"/>
      <c r="SJV111" s="81"/>
      <c r="SJW111" s="81"/>
      <c r="SJX111" s="81"/>
      <c r="SJY111" s="81"/>
      <c r="SJZ111" s="81"/>
      <c r="SKA111" s="81"/>
      <c r="SKB111" s="81"/>
      <c r="SKC111" s="81"/>
      <c r="SKD111" s="81"/>
      <c r="SKE111" s="81"/>
      <c r="SKF111" s="81"/>
      <c r="SKG111" s="81"/>
      <c r="SKH111" s="81"/>
      <c r="SKI111" s="81"/>
      <c r="SKJ111" s="81"/>
      <c r="SKK111" s="81"/>
      <c r="SKL111" s="81"/>
      <c r="SKM111" s="81"/>
      <c r="SKN111" s="81"/>
      <c r="SKO111" s="81"/>
      <c r="SKP111" s="81"/>
      <c r="SKQ111" s="81"/>
      <c r="SKR111" s="81"/>
      <c r="SKS111" s="81"/>
      <c r="SKT111" s="81"/>
      <c r="SKU111" s="81"/>
      <c r="SKV111" s="81"/>
      <c r="SKW111" s="81"/>
      <c r="SKX111" s="81"/>
      <c r="SKY111" s="81"/>
      <c r="SKZ111" s="81"/>
      <c r="SLA111" s="81"/>
      <c r="SLB111" s="81"/>
      <c r="SLC111" s="81"/>
      <c r="SLD111" s="81"/>
      <c r="SLE111" s="81"/>
      <c r="SLF111" s="81"/>
      <c r="SLG111" s="81"/>
      <c r="SLH111" s="81"/>
      <c r="SLI111" s="81"/>
      <c r="SLJ111" s="81"/>
      <c r="SLK111" s="81"/>
      <c r="SLL111" s="81"/>
      <c r="SLM111" s="81"/>
      <c r="SLN111" s="81"/>
      <c r="SLO111" s="81"/>
      <c r="SLP111" s="81"/>
      <c r="SLQ111" s="81"/>
      <c r="SLR111" s="81"/>
      <c r="SLS111" s="81"/>
      <c r="SLT111" s="81"/>
      <c r="SLU111" s="81"/>
      <c r="SLV111" s="81"/>
      <c r="SLW111" s="81"/>
      <c r="SLX111" s="81"/>
      <c r="SLY111" s="81"/>
      <c r="SLZ111" s="81"/>
      <c r="SMA111" s="81"/>
      <c r="SMB111" s="81"/>
      <c r="SMC111" s="81"/>
      <c r="SMD111" s="81"/>
      <c r="SME111" s="81"/>
      <c r="SMF111" s="81"/>
      <c r="SMG111" s="81"/>
      <c r="SMH111" s="81"/>
      <c r="SMI111" s="81"/>
      <c r="SMJ111" s="81"/>
      <c r="SMK111" s="81"/>
      <c r="SML111" s="81"/>
      <c r="SMM111" s="81"/>
      <c r="SMN111" s="81"/>
      <c r="SMO111" s="81"/>
      <c r="SMP111" s="81"/>
      <c r="SMQ111" s="81"/>
      <c r="SMR111" s="81"/>
      <c r="SMS111" s="81"/>
      <c r="SMT111" s="81"/>
      <c r="SMU111" s="81"/>
      <c r="SMV111" s="81"/>
      <c r="SMW111" s="81"/>
      <c r="SMX111" s="81"/>
      <c r="SMY111" s="81"/>
      <c r="SMZ111" s="81"/>
      <c r="SNA111" s="81"/>
      <c r="SNB111" s="81"/>
      <c r="SNC111" s="81"/>
      <c r="SND111" s="81"/>
      <c r="SNE111" s="81"/>
      <c r="SNF111" s="81"/>
      <c r="SNG111" s="81"/>
      <c r="SNH111" s="81"/>
      <c r="SNI111" s="81"/>
      <c r="SNJ111" s="81"/>
      <c r="SNK111" s="81"/>
      <c r="SNL111" s="81"/>
      <c r="SNM111" s="81"/>
      <c r="SNN111" s="81"/>
      <c r="SNO111" s="81"/>
      <c r="SNP111" s="81"/>
      <c r="SNQ111" s="81"/>
      <c r="SNR111" s="81"/>
      <c r="SNS111" s="81"/>
      <c r="SNT111" s="81"/>
      <c r="SNU111" s="81"/>
      <c r="SNV111" s="81"/>
      <c r="SNW111" s="81"/>
      <c r="SNX111" s="81"/>
      <c r="SNY111" s="81"/>
      <c r="SNZ111" s="81"/>
      <c r="SOA111" s="81"/>
      <c r="SOB111" s="81"/>
      <c r="SOC111" s="81"/>
      <c r="SOD111" s="81"/>
      <c r="SOE111" s="81"/>
      <c r="SOF111" s="81"/>
      <c r="SOG111" s="81"/>
      <c r="SOH111" s="81"/>
      <c r="SOI111" s="81"/>
      <c r="SOJ111" s="81"/>
      <c r="SOK111" s="81"/>
      <c r="SOL111" s="81"/>
      <c r="SOM111" s="81"/>
      <c r="SON111" s="81"/>
      <c r="SOO111" s="81"/>
      <c r="SOP111" s="81"/>
      <c r="SOQ111" s="81"/>
      <c r="SOR111" s="81"/>
      <c r="SOS111" s="81"/>
      <c r="SOT111" s="81"/>
      <c r="SOU111" s="81"/>
      <c r="SOV111" s="81"/>
      <c r="SOW111" s="81"/>
      <c r="SOX111" s="81"/>
      <c r="SOY111" s="81"/>
      <c r="SOZ111" s="81"/>
      <c r="SPA111" s="81"/>
      <c r="SPB111" s="81"/>
      <c r="SPC111" s="81"/>
      <c r="SPD111" s="81"/>
      <c r="SPE111" s="81"/>
      <c r="SPF111" s="81"/>
      <c r="SPG111" s="81"/>
      <c r="SPH111" s="81"/>
      <c r="SPI111" s="81"/>
      <c r="SPJ111" s="81"/>
      <c r="SPK111" s="81"/>
      <c r="SPL111" s="81"/>
      <c r="SPM111" s="81"/>
      <c r="SPN111" s="81"/>
      <c r="SPO111" s="81"/>
      <c r="SPP111" s="81"/>
      <c r="SPQ111" s="81"/>
      <c r="SPR111" s="81"/>
      <c r="SPS111" s="81"/>
      <c r="SPT111" s="81"/>
      <c r="SPU111" s="81"/>
      <c r="SPV111" s="81"/>
      <c r="SPW111" s="81"/>
      <c r="SPX111" s="81"/>
      <c r="SPY111" s="81"/>
      <c r="SPZ111" s="81"/>
      <c r="SQA111" s="81"/>
      <c r="SQB111" s="81"/>
      <c r="SQC111" s="81"/>
      <c r="SQD111" s="81"/>
      <c r="SQE111" s="81"/>
      <c r="SQF111" s="81"/>
      <c r="SQG111" s="81"/>
      <c r="SQH111" s="81"/>
      <c r="SQI111" s="81"/>
      <c r="SQJ111" s="81"/>
      <c r="SQK111" s="81"/>
      <c r="SQL111" s="81"/>
      <c r="SQM111" s="81"/>
      <c r="SQN111" s="81"/>
      <c r="SQO111" s="81"/>
      <c r="SQP111" s="81"/>
      <c r="SQQ111" s="81"/>
      <c r="SQR111" s="81"/>
      <c r="SQS111" s="81"/>
      <c r="SQT111" s="81"/>
      <c r="SQU111" s="81"/>
      <c r="SQV111" s="81"/>
      <c r="SQW111" s="81"/>
      <c r="SQX111" s="81"/>
      <c r="SQY111" s="81"/>
      <c r="SQZ111" s="81"/>
      <c r="SRA111" s="81"/>
      <c r="SRB111" s="81"/>
      <c r="SRC111" s="81"/>
      <c r="SRD111" s="81"/>
      <c r="SRE111" s="81"/>
      <c r="SRF111" s="81"/>
      <c r="SRG111" s="81"/>
      <c r="SRH111" s="81"/>
      <c r="SRI111" s="81"/>
      <c r="SRJ111" s="81"/>
      <c r="SRK111" s="81"/>
      <c r="SRL111" s="81"/>
      <c r="SRM111" s="81"/>
      <c r="SRN111" s="81"/>
      <c r="SRO111" s="81"/>
      <c r="SRP111" s="81"/>
      <c r="SRQ111" s="81"/>
      <c r="SRR111" s="81"/>
      <c r="SRS111" s="81"/>
      <c r="SRT111" s="81"/>
      <c r="SRU111" s="81"/>
      <c r="SRV111" s="81"/>
      <c r="SRW111" s="81"/>
      <c r="SRX111" s="81"/>
      <c r="SRY111" s="81"/>
      <c r="SRZ111" s="81"/>
      <c r="SSA111" s="81"/>
      <c r="SSB111" s="81"/>
      <c r="SSC111" s="81"/>
      <c r="SSD111" s="81"/>
      <c r="SSE111" s="81"/>
      <c r="SSF111" s="81"/>
      <c r="SSG111" s="81"/>
      <c r="SSH111" s="81"/>
      <c r="SSI111" s="81"/>
      <c r="SSJ111" s="81"/>
      <c r="SSK111" s="81"/>
      <c r="SSL111" s="81"/>
      <c r="SSM111" s="81"/>
      <c r="SSN111" s="81"/>
      <c r="SSO111" s="81"/>
      <c r="SSP111" s="81"/>
      <c r="SSQ111" s="81"/>
      <c r="SSR111" s="81"/>
      <c r="SSS111" s="81"/>
      <c r="SST111" s="81"/>
      <c r="SSU111" s="81"/>
      <c r="SSV111" s="81"/>
      <c r="SSW111" s="81"/>
      <c r="SSX111" s="81"/>
      <c r="SSY111" s="81"/>
      <c r="SSZ111" s="81"/>
      <c r="STA111" s="81"/>
      <c r="STB111" s="81"/>
      <c r="STC111" s="81"/>
      <c r="STD111" s="81"/>
      <c r="STE111" s="81"/>
      <c r="STF111" s="81"/>
      <c r="STG111" s="81"/>
      <c r="STH111" s="81"/>
      <c r="STI111" s="81"/>
      <c r="STJ111" s="81"/>
      <c r="STK111" s="81"/>
      <c r="STL111" s="81"/>
      <c r="STM111" s="81"/>
      <c r="STN111" s="81"/>
      <c r="STO111" s="81"/>
      <c r="STP111" s="81"/>
      <c r="STQ111" s="81"/>
      <c r="STR111" s="81"/>
      <c r="STS111" s="81"/>
      <c r="STT111" s="81"/>
      <c r="STU111" s="81"/>
      <c r="STV111" s="81"/>
      <c r="STW111" s="81"/>
      <c r="STX111" s="81"/>
      <c r="STY111" s="81"/>
      <c r="STZ111" s="81"/>
      <c r="SUA111" s="81"/>
      <c r="SUB111" s="81"/>
      <c r="SUC111" s="81"/>
      <c r="SUD111" s="81"/>
      <c r="SUE111" s="81"/>
      <c r="SUF111" s="81"/>
      <c r="SUG111" s="81"/>
      <c r="SUH111" s="81"/>
      <c r="SUI111" s="81"/>
      <c r="SUJ111" s="81"/>
      <c r="SUK111" s="81"/>
      <c r="SUL111" s="81"/>
      <c r="SUM111" s="81"/>
      <c r="SUN111" s="81"/>
      <c r="SUO111" s="81"/>
      <c r="SUP111" s="81"/>
      <c r="SUQ111" s="81"/>
      <c r="SUR111" s="81"/>
      <c r="SUS111" s="81"/>
      <c r="SUT111" s="81"/>
      <c r="SUU111" s="81"/>
      <c r="SUV111" s="81"/>
      <c r="SUW111" s="81"/>
      <c r="SUX111" s="81"/>
      <c r="SUY111" s="81"/>
      <c r="SUZ111" s="81"/>
      <c r="SVA111" s="81"/>
      <c r="SVB111" s="81"/>
      <c r="SVC111" s="81"/>
      <c r="SVD111" s="81"/>
      <c r="SVE111" s="81"/>
      <c r="SVF111" s="81"/>
      <c r="SVG111" s="81"/>
      <c r="SVH111" s="81"/>
      <c r="SVI111" s="81"/>
      <c r="SVJ111" s="81"/>
      <c r="SVK111" s="81"/>
      <c r="SVL111" s="81"/>
      <c r="SVM111" s="81"/>
      <c r="SVN111" s="81"/>
      <c r="SVO111" s="81"/>
      <c r="SVP111" s="81"/>
      <c r="SVQ111" s="81"/>
      <c r="SVR111" s="81"/>
      <c r="SVS111" s="81"/>
      <c r="SVT111" s="81"/>
      <c r="SVU111" s="81"/>
      <c r="SVV111" s="81"/>
      <c r="SVW111" s="81"/>
      <c r="SVX111" s="81"/>
      <c r="SVY111" s="81"/>
      <c r="SVZ111" s="81"/>
      <c r="SWA111" s="81"/>
      <c r="SWB111" s="81"/>
      <c r="SWC111" s="81"/>
      <c r="SWD111" s="81"/>
      <c r="SWE111" s="81"/>
      <c r="SWF111" s="81"/>
      <c r="SWG111" s="81"/>
      <c r="SWH111" s="81"/>
      <c r="SWI111" s="81"/>
      <c r="SWJ111" s="81"/>
      <c r="SWK111" s="81"/>
      <c r="SWL111" s="81"/>
      <c r="SWM111" s="81"/>
      <c r="SWN111" s="81"/>
      <c r="SWO111" s="81"/>
      <c r="SWP111" s="81"/>
      <c r="SWQ111" s="81"/>
      <c r="SWR111" s="81"/>
      <c r="SWS111" s="81"/>
      <c r="SWT111" s="81"/>
      <c r="SWU111" s="81"/>
      <c r="SWV111" s="81"/>
      <c r="SWW111" s="81"/>
      <c r="SWX111" s="81"/>
      <c r="SWY111" s="81"/>
      <c r="SWZ111" s="81"/>
      <c r="SXA111" s="81"/>
      <c r="SXB111" s="81"/>
      <c r="SXC111" s="81"/>
      <c r="SXD111" s="81"/>
      <c r="SXE111" s="81"/>
      <c r="SXF111" s="81"/>
      <c r="SXG111" s="81"/>
      <c r="SXH111" s="81"/>
      <c r="SXI111" s="81"/>
      <c r="SXJ111" s="81"/>
      <c r="SXK111" s="81"/>
      <c r="SXL111" s="81"/>
      <c r="SXM111" s="81"/>
      <c r="SXN111" s="81"/>
      <c r="SXO111" s="81"/>
      <c r="SXP111" s="81"/>
      <c r="SXQ111" s="81"/>
      <c r="SXR111" s="81"/>
      <c r="SXS111" s="81"/>
      <c r="SXT111" s="81"/>
      <c r="SXU111" s="81"/>
      <c r="SXV111" s="81"/>
      <c r="SXW111" s="81"/>
      <c r="SXX111" s="81"/>
      <c r="SXY111" s="81"/>
      <c r="SXZ111" s="81"/>
      <c r="SYA111" s="81"/>
      <c r="SYB111" s="81"/>
      <c r="SYC111" s="81"/>
      <c r="SYD111" s="81"/>
      <c r="SYE111" s="81"/>
      <c r="SYF111" s="81"/>
      <c r="SYG111" s="81"/>
      <c r="SYH111" s="81"/>
      <c r="SYI111" s="81"/>
      <c r="SYJ111" s="81"/>
      <c r="SYK111" s="81"/>
      <c r="SYL111" s="81"/>
      <c r="SYM111" s="81"/>
      <c r="SYN111" s="81"/>
      <c r="SYO111" s="81"/>
      <c r="SYP111" s="81"/>
      <c r="SYQ111" s="81"/>
      <c r="SYR111" s="81"/>
      <c r="SYS111" s="81"/>
      <c r="SYT111" s="81"/>
      <c r="SYU111" s="81"/>
      <c r="SYV111" s="81"/>
      <c r="SYW111" s="81"/>
      <c r="SYX111" s="81"/>
      <c r="SYY111" s="81"/>
      <c r="SYZ111" s="81"/>
      <c r="SZA111" s="81"/>
      <c r="SZB111" s="81"/>
      <c r="SZC111" s="81"/>
      <c r="SZD111" s="81"/>
      <c r="SZE111" s="81"/>
      <c r="SZF111" s="81"/>
      <c r="SZG111" s="81"/>
      <c r="SZH111" s="81"/>
      <c r="SZI111" s="81"/>
      <c r="SZJ111" s="81"/>
      <c r="SZK111" s="81"/>
      <c r="SZL111" s="81"/>
      <c r="SZM111" s="81"/>
      <c r="SZN111" s="81"/>
      <c r="SZO111" s="81"/>
      <c r="SZP111" s="81"/>
      <c r="SZQ111" s="81"/>
      <c r="SZR111" s="81"/>
      <c r="SZS111" s="81"/>
      <c r="SZT111" s="81"/>
      <c r="SZU111" s="81"/>
      <c r="SZV111" s="81"/>
      <c r="SZW111" s="81"/>
      <c r="SZX111" s="81"/>
      <c r="SZY111" s="81"/>
      <c r="SZZ111" s="81"/>
      <c r="TAA111" s="81"/>
      <c r="TAB111" s="81"/>
      <c r="TAC111" s="81"/>
      <c r="TAD111" s="81"/>
      <c r="TAE111" s="81"/>
      <c r="TAF111" s="81"/>
      <c r="TAG111" s="81"/>
      <c r="TAH111" s="81"/>
      <c r="TAI111" s="81"/>
      <c r="TAJ111" s="81"/>
      <c r="TAK111" s="81"/>
      <c r="TAL111" s="81"/>
      <c r="TAM111" s="81"/>
      <c r="TAN111" s="81"/>
      <c r="TAO111" s="81"/>
      <c r="TAP111" s="81"/>
      <c r="TAQ111" s="81"/>
      <c r="TAR111" s="81"/>
      <c r="TAS111" s="81"/>
      <c r="TAT111" s="81"/>
      <c r="TAU111" s="81"/>
      <c r="TAV111" s="81"/>
      <c r="TAW111" s="81"/>
      <c r="TAX111" s="81"/>
      <c r="TAY111" s="81"/>
      <c r="TAZ111" s="81"/>
      <c r="TBA111" s="81"/>
      <c r="TBB111" s="81"/>
      <c r="TBC111" s="81"/>
      <c r="TBD111" s="81"/>
      <c r="TBE111" s="81"/>
      <c r="TBF111" s="81"/>
      <c r="TBG111" s="81"/>
      <c r="TBH111" s="81"/>
      <c r="TBI111" s="81"/>
      <c r="TBJ111" s="81"/>
      <c r="TBK111" s="81"/>
      <c r="TBL111" s="81"/>
      <c r="TBM111" s="81"/>
      <c r="TBN111" s="81"/>
      <c r="TBO111" s="81"/>
      <c r="TBP111" s="81"/>
      <c r="TBQ111" s="81"/>
      <c r="TBR111" s="81"/>
      <c r="TBS111" s="81"/>
      <c r="TBT111" s="81"/>
      <c r="TBU111" s="81"/>
      <c r="TBV111" s="81"/>
      <c r="TBW111" s="81"/>
      <c r="TBX111" s="81"/>
      <c r="TBY111" s="81"/>
      <c r="TBZ111" s="81"/>
      <c r="TCA111" s="81"/>
      <c r="TCB111" s="81"/>
      <c r="TCC111" s="81"/>
      <c r="TCD111" s="81"/>
      <c r="TCE111" s="81"/>
      <c r="TCF111" s="81"/>
      <c r="TCG111" s="81"/>
      <c r="TCH111" s="81"/>
      <c r="TCI111" s="81"/>
      <c r="TCJ111" s="81"/>
      <c r="TCK111" s="81"/>
      <c r="TCL111" s="81"/>
      <c r="TCM111" s="81"/>
      <c r="TCN111" s="81"/>
      <c r="TCO111" s="81"/>
      <c r="TCP111" s="81"/>
      <c r="TCQ111" s="81"/>
      <c r="TCR111" s="81"/>
      <c r="TCS111" s="81"/>
      <c r="TCT111" s="81"/>
      <c r="TCU111" s="81"/>
      <c r="TCV111" s="81"/>
      <c r="TCW111" s="81"/>
      <c r="TCX111" s="81"/>
      <c r="TCY111" s="81"/>
      <c r="TCZ111" s="81"/>
      <c r="TDA111" s="81"/>
      <c r="TDB111" s="81"/>
      <c r="TDC111" s="81"/>
      <c r="TDD111" s="81"/>
      <c r="TDE111" s="81"/>
      <c r="TDF111" s="81"/>
      <c r="TDG111" s="81"/>
      <c r="TDH111" s="81"/>
      <c r="TDI111" s="81"/>
      <c r="TDJ111" s="81"/>
      <c r="TDK111" s="81"/>
      <c r="TDL111" s="81"/>
      <c r="TDM111" s="81"/>
      <c r="TDN111" s="81"/>
      <c r="TDO111" s="81"/>
      <c r="TDP111" s="81"/>
      <c r="TDQ111" s="81"/>
      <c r="TDR111" s="81"/>
      <c r="TDS111" s="81"/>
      <c r="TDT111" s="81"/>
      <c r="TDU111" s="81"/>
      <c r="TDV111" s="81"/>
      <c r="TDW111" s="81"/>
      <c r="TDX111" s="81"/>
      <c r="TDY111" s="81"/>
      <c r="TDZ111" s="81"/>
      <c r="TEA111" s="81"/>
      <c r="TEB111" s="81"/>
      <c r="TEC111" s="81"/>
      <c r="TED111" s="81"/>
      <c r="TEE111" s="81"/>
      <c r="TEF111" s="81"/>
      <c r="TEG111" s="81"/>
      <c r="TEH111" s="81"/>
      <c r="TEI111" s="81"/>
      <c r="TEJ111" s="81"/>
      <c r="TEK111" s="81"/>
      <c r="TEL111" s="81"/>
      <c r="TEM111" s="81"/>
      <c r="TEN111" s="81"/>
      <c r="TEO111" s="81"/>
      <c r="TEP111" s="81"/>
      <c r="TEQ111" s="81"/>
      <c r="TER111" s="81"/>
      <c r="TES111" s="81"/>
      <c r="TET111" s="81"/>
      <c r="TEU111" s="81"/>
      <c r="TEV111" s="81"/>
      <c r="TEW111" s="81"/>
      <c r="TEX111" s="81"/>
      <c r="TEY111" s="81"/>
      <c r="TEZ111" s="81"/>
      <c r="TFA111" s="81"/>
      <c r="TFB111" s="81"/>
      <c r="TFC111" s="81"/>
      <c r="TFD111" s="81"/>
      <c r="TFE111" s="81"/>
      <c r="TFF111" s="81"/>
      <c r="TFG111" s="81"/>
      <c r="TFH111" s="81"/>
      <c r="TFI111" s="81"/>
      <c r="TFJ111" s="81"/>
      <c r="TFK111" s="81"/>
      <c r="TFL111" s="81"/>
      <c r="TFM111" s="81"/>
      <c r="TFN111" s="81"/>
      <c r="TFO111" s="81"/>
      <c r="TFP111" s="81"/>
      <c r="TFQ111" s="81"/>
      <c r="TFR111" s="81"/>
      <c r="TFS111" s="81"/>
      <c r="TFT111" s="81"/>
      <c r="TFU111" s="81"/>
      <c r="TFV111" s="81"/>
      <c r="TFW111" s="81"/>
      <c r="TFX111" s="81"/>
      <c r="TFY111" s="81"/>
      <c r="TFZ111" s="81"/>
      <c r="TGA111" s="81"/>
      <c r="TGB111" s="81"/>
      <c r="TGC111" s="81"/>
      <c r="TGD111" s="81"/>
      <c r="TGE111" s="81"/>
      <c r="TGF111" s="81"/>
      <c r="TGG111" s="81"/>
      <c r="TGH111" s="81"/>
      <c r="TGI111" s="81"/>
      <c r="TGJ111" s="81"/>
      <c r="TGK111" s="81"/>
      <c r="TGL111" s="81"/>
      <c r="TGM111" s="81"/>
      <c r="TGN111" s="81"/>
      <c r="TGO111" s="81"/>
      <c r="TGP111" s="81"/>
      <c r="TGQ111" s="81"/>
      <c r="TGR111" s="81"/>
      <c r="TGS111" s="81"/>
      <c r="TGT111" s="81"/>
      <c r="TGU111" s="81"/>
      <c r="TGV111" s="81"/>
      <c r="TGW111" s="81"/>
      <c r="TGX111" s="81"/>
      <c r="TGY111" s="81"/>
      <c r="TGZ111" s="81"/>
      <c r="THA111" s="81"/>
      <c r="THB111" s="81"/>
      <c r="THC111" s="81"/>
      <c r="THD111" s="81"/>
      <c r="THE111" s="81"/>
      <c r="THF111" s="81"/>
      <c r="THG111" s="81"/>
      <c r="THH111" s="81"/>
      <c r="THI111" s="81"/>
      <c r="THJ111" s="81"/>
      <c r="THK111" s="81"/>
      <c r="THL111" s="81"/>
      <c r="THM111" s="81"/>
      <c r="THN111" s="81"/>
      <c r="THO111" s="81"/>
      <c r="THP111" s="81"/>
      <c r="THQ111" s="81"/>
      <c r="THR111" s="81"/>
      <c r="THS111" s="81"/>
      <c r="THT111" s="81"/>
      <c r="THU111" s="81"/>
      <c r="THV111" s="81"/>
      <c r="THW111" s="81"/>
      <c r="THX111" s="81"/>
      <c r="THY111" s="81"/>
      <c r="THZ111" s="81"/>
      <c r="TIA111" s="81"/>
      <c r="TIB111" s="81"/>
      <c r="TIC111" s="81"/>
      <c r="TID111" s="81"/>
      <c r="TIE111" s="81"/>
      <c r="TIF111" s="81"/>
      <c r="TIG111" s="81"/>
      <c r="TIH111" s="81"/>
      <c r="TII111" s="81"/>
      <c r="TIJ111" s="81"/>
      <c r="TIK111" s="81"/>
      <c r="TIL111" s="81"/>
      <c r="TIM111" s="81"/>
      <c r="TIN111" s="81"/>
      <c r="TIO111" s="81"/>
      <c r="TIP111" s="81"/>
      <c r="TIQ111" s="81"/>
      <c r="TIR111" s="81"/>
      <c r="TIS111" s="81"/>
      <c r="TIT111" s="81"/>
      <c r="TIU111" s="81"/>
      <c r="TIV111" s="81"/>
      <c r="TIW111" s="81"/>
      <c r="TIX111" s="81"/>
      <c r="TIY111" s="81"/>
      <c r="TIZ111" s="81"/>
      <c r="TJA111" s="81"/>
      <c r="TJB111" s="81"/>
      <c r="TJC111" s="81"/>
      <c r="TJD111" s="81"/>
      <c r="TJE111" s="81"/>
      <c r="TJF111" s="81"/>
      <c r="TJG111" s="81"/>
      <c r="TJH111" s="81"/>
      <c r="TJI111" s="81"/>
      <c r="TJJ111" s="81"/>
      <c r="TJK111" s="81"/>
      <c r="TJL111" s="81"/>
      <c r="TJM111" s="81"/>
      <c r="TJN111" s="81"/>
      <c r="TJO111" s="81"/>
      <c r="TJP111" s="81"/>
      <c r="TJQ111" s="81"/>
      <c r="TJR111" s="81"/>
      <c r="TJS111" s="81"/>
      <c r="TJT111" s="81"/>
      <c r="TJU111" s="81"/>
      <c r="TJV111" s="81"/>
      <c r="TJW111" s="81"/>
      <c r="TJX111" s="81"/>
      <c r="TJY111" s="81"/>
      <c r="TJZ111" s="81"/>
      <c r="TKA111" s="81"/>
      <c r="TKB111" s="81"/>
      <c r="TKC111" s="81"/>
      <c r="TKD111" s="81"/>
      <c r="TKE111" s="81"/>
      <c r="TKF111" s="81"/>
      <c r="TKG111" s="81"/>
      <c r="TKH111" s="81"/>
      <c r="TKI111" s="81"/>
      <c r="TKJ111" s="81"/>
      <c r="TKK111" s="81"/>
      <c r="TKL111" s="81"/>
      <c r="TKM111" s="81"/>
      <c r="TKN111" s="81"/>
      <c r="TKO111" s="81"/>
      <c r="TKP111" s="81"/>
      <c r="TKQ111" s="81"/>
      <c r="TKR111" s="81"/>
      <c r="TKS111" s="81"/>
      <c r="TKT111" s="81"/>
      <c r="TKU111" s="81"/>
      <c r="TKV111" s="81"/>
      <c r="TKW111" s="81"/>
      <c r="TKX111" s="81"/>
      <c r="TKY111" s="81"/>
      <c r="TKZ111" s="81"/>
      <c r="TLA111" s="81"/>
      <c r="TLB111" s="81"/>
      <c r="TLC111" s="81"/>
      <c r="TLD111" s="81"/>
      <c r="TLE111" s="81"/>
      <c r="TLF111" s="81"/>
      <c r="TLG111" s="81"/>
      <c r="TLH111" s="81"/>
      <c r="TLI111" s="81"/>
      <c r="TLJ111" s="81"/>
      <c r="TLK111" s="81"/>
      <c r="TLL111" s="81"/>
      <c r="TLM111" s="81"/>
      <c r="TLN111" s="81"/>
      <c r="TLO111" s="81"/>
      <c r="TLP111" s="81"/>
      <c r="TLQ111" s="81"/>
      <c r="TLR111" s="81"/>
      <c r="TLS111" s="81"/>
      <c r="TLT111" s="81"/>
      <c r="TLU111" s="81"/>
      <c r="TLV111" s="81"/>
      <c r="TLW111" s="81"/>
      <c r="TLX111" s="81"/>
      <c r="TLY111" s="81"/>
      <c r="TLZ111" s="81"/>
      <c r="TMA111" s="81"/>
      <c r="TMB111" s="81"/>
      <c r="TMC111" s="81"/>
      <c r="TMD111" s="81"/>
      <c r="TME111" s="81"/>
      <c r="TMF111" s="81"/>
      <c r="TMG111" s="81"/>
      <c r="TMH111" s="81"/>
      <c r="TMI111" s="81"/>
      <c r="TMJ111" s="81"/>
      <c r="TMK111" s="81"/>
      <c r="TML111" s="81"/>
      <c r="TMM111" s="81"/>
      <c r="TMN111" s="81"/>
      <c r="TMO111" s="81"/>
      <c r="TMP111" s="81"/>
      <c r="TMQ111" s="81"/>
      <c r="TMR111" s="81"/>
      <c r="TMS111" s="81"/>
      <c r="TMT111" s="81"/>
      <c r="TMU111" s="81"/>
      <c r="TMV111" s="81"/>
      <c r="TMW111" s="81"/>
      <c r="TMX111" s="81"/>
      <c r="TMY111" s="81"/>
      <c r="TMZ111" s="81"/>
      <c r="TNA111" s="81"/>
      <c r="TNB111" s="81"/>
      <c r="TNC111" s="81"/>
      <c r="TND111" s="81"/>
      <c r="TNE111" s="81"/>
      <c r="TNF111" s="81"/>
      <c r="TNG111" s="81"/>
      <c r="TNH111" s="81"/>
      <c r="TNI111" s="81"/>
      <c r="TNJ111" s="81"/>
      <c r="TNK111" s="81"/>
      <c r="TNL111" s="81"/>
      <c r="TNM111" s="81"/>
      <c r="TNN111" s="81"/>
      <c r="TNO111" s="81"/>
      <c r="TNP111" s="81"/>
      <c r="TNQ111" s="81"/>
      <c r="TNR111" s="81"/>
      <c r="TNS111" s="81"/>
      <c r="TNT111" s="81"/>
      <c r="TNU111" s="81"/>
      <c r="TNV111" s="81"/>
      <c r="TNW111" s="81"/>
      <c r="TNX111" s="81"/>
      <c r="TNY111" s="81"/>
      <c r="TNZ111" s="81"/>
      <c r="TOA111" s="81"/>
      <c r="TOB111" s="81"/>
      <c r="TOC111" s="81"/>
      <c r="TOD111" s="81"/>
      <c r="TOE111" s="81"/>
      <c r="TOF111" s="81"/>
      <c r="TOG111" s="81"/>
      <c r="TOH111" s="81"/>
      <c r="TOI111" s="81"/>
      <c r="TOJ111" s="81"/>
      <c r="TOK111" s="81"/>
      <c r="TOL111" s="81"/>
      <c r="TOM111" s="81"/>
      <c r="TON111" s="81"/>
      <c r="TOO111" s="81"/>
      <c r="TOP111" s="81"/>
      <c r="TOQ111" s="81"/>
      <c r="TOR111" s="81"/>
      <c r="TOS111" s="81"/>
      <c r="TOT111" s="81"/>
      <c r="TOU111" s="81"/>
      <c r="TOV111" s="81"/>
      <c r="TOW111" s="81"/>
      <c r="TOX111" s="81"/>
      <c r="TOY111" s="81"/>
      <c r="TOZ111" s="81"/>
      <c r="TPA111" s="81"/>
      <c r="TPB111" s="81"/>
      <c r="TPC111" s="81"/>
      <c r="TPD111" s="81"/>
      <c r="TPE111" s="81"/>
      <c r="TPF111" s="81"/>
      <c r="TPG111" s="81"/>
      <c r="TPH111" s="81"/>
      <c r="TPI111" s="81"/>
      <c r="TPJ111" s="81"/>
      <c r="TPK111" s="81"/>
      <c r="TPL111" s="81"/>
      <c r="TPM111" s="81"/>
      <c r="TPN111" s="81"/>
      <c r="TPO111" s="81"/>
      <c r="TPP111" s="81"/>
      <c r="TPQ111" s="81"/>
      <c r="TPR111" s="81"/>
      <c r="TPS111" s="81"/>
      <c r="TPT111" s="81"/>
      <c r="TPU111" s="81"/>
      <c r="TPV111" s="81"/>
      <c r="TPW111" s="81"/>
      <c r="TPX111" s="81"/>
      <c r="TPY111" s="81"/>
      <c r="TPZ111" s="81"/>
      <c r="TQA111" s="81"/>
      <c r="TQB111" s="81"/>
      <c r="TQC111" s="81"/>
      <c r="TQD111" s="81"/>
      <c r="TQE111" s="81"/>
      <c r="TQF111" s="81"/>
      <c r="TQG111" s="81"/>
      <c r="TQH111" s="81"/>
      <c r="TQI111" s="81"/>
      <c r="TQJ111" s="81"/>
      <c r="TQK111" s="81"/>
      <c r="TQL111" s="81"/>
      <c r="TQM111" s="81"/>
      <c r="TQN111" s="81"/>
      <c r="TQO111" s="81"/>
      <c r="TQP111" s="81"/>
      <c r="TQQ111" s="81"/>
      <c r="TQR111" s="81"/>
      <c r="TQS111" s="81"/>
      <c r="TQT111" s="81"/>
      <c r="TQU111" s="81"/>
      <c r="TQV111" s="81"/>
      <c r="TQW111" s="81"/>
      <c r="TQX111" s="81"/>
      <c r="TQY111" s="81"/>
      <c r="TQZ111" s="81"/>
      <c r="TRA111" s="81"/>
      <c r="TRB111" s="81"/>
      <c r="TRC111" s="81"/>
      <c r="TRD111" s="81"/>
      <c r="TRE111" s="81"/>
      <c r="TRF111" s="81"/>
      <c r="TRG111" s="81"/>
      <c r="TRH111" s="81"/>
      <c r="TRI111" s="81"/>
      <c r="TRJ111" s="81"/>
      <c r="TRK111" s="81"/>
      <c r="TRL111" s="81"/>
      <c r="TRM111" s="81"/>
      <c r="TRN111" s="81"/>
      <c r="TRO111" s="81"/>
      <c r="TRP111" s="81"/>
      <c r="TRQ111" s="81"/>
      <c r="TRR111" s="81"/>
      <c r="TRS111" s="81"/>
      <c r="TRT111" s="81"/>
      <c r="TRU111" s="81"/>
      <c r="TRV111" s="81"/>
      <c r="TRW111" s="81"/>
      <c r="TRX111" s="81"/>
      <c r="TRY111" s="81"/>
      <c r="TRZ111" s="81"/>
      <c r="TSA111" s="81"/>
      <c r="TSB111" s="81"/>
      <c r="TSC111" s="81"/>
      <c r="TSD111" s="81"/>
      <c r="TSE111" s="81"/>
      <c r="TSF111" s="81"/>
      <c r="TSG111" s="81"/>
      <c r="TSH111" s="81"/>
      <c r="TSI111" s="81"/>
      <c r="TSJ111" s="81"/>
      <c r="TSK111" s="81"/>
      <c r="TSL111" s="81"/>
      <c r="TSM111" s="81"/>
      <c r="TSN111" s="81"/>
      <c r="TSO111" s="81"/>
      <c r="TSP111" s="81"/>
      <c r="TSQ111" s="81"/>
      <c r="TSR111" s="81"/>
      <c r="TSS111" s="81"/>
      <c r="TST111" s="81"/>
      <c r="TSU111" s="81"/>
      <c r="TSV111" s="81"/>
      <c r="TSW111" s="81"/>
      <c r="TSX111" s="81"/>
      <c r="TSY111" s="81"/>
      <c r="TSZ111" s="81"/>
      <c r="TTA111" s="81"/>
      <c r="TTB111" s="81"/>
      <c r="TTC111" s="81"/>
      <c r="TTD111" s="81"/>
      <c r="TTE111" s="81"/>
      <c r="TTF111" s="81"/>
      <c r="TTG111" s="81"/>
      <c r="TTH111" s="81"/>
      <c r="TTI111" s="81"/>
      <c r="TTJ111" s="81"/>
      <c r="TTK111" s="81"/>
      <c r="TTL111" s="81"/>
      <c r="TTM111" s="81"/>
      <c r="TTN111" s="81"/>
      <c r="TTO111" s="81"/>
      <c r="TTP111" s="81"/>
      <c r="TTQ111" s="81"/>
      <c r="TTR111" s="81"/>
      <c r="TTS111" s="81"/>
      <c r="TTT111" s="81"/>
      <c r="TTU111" s="81"/>
      <c r="TTV111" s="81"/>
      <c r="TTW111" s="81"/>
      <c r="TTX111" s="81"/>
      <c r="TTY111" s="81"/>
      <c r="TTZ111" s="81"/>
      <c r="TUA111" s="81"/>
      <c r="TUB111" s="81"/>
      <c r="TUC111" s="81"/>
      <c r="TUD111" s="81"/>
      <c r="TUE111" s="81"/>
      <c r="TUF111" s="81"/>
      <c r="TUG111" s="81"/>
      <c r="TUH111" s="81"/>
      <c r="TUI111" s="81"/>
      <c r="TUJ111" s="81"/>
      <c r="TUK111" s="81"/>
      <c r="TUL111" s="81"/>
      <c r="TUM111" s="81"/>
      <c r="TUN111" s="81"/>
      <c r="TUO111" s="81"/>
      <c r="TUP111" s="81"/>
      <c r="TUQ111" s="81"/>
      <c r="TUR111" s="81"/>
      <c r="TUS111" s="81"/>
      <c r="TUT111" s="81"/>
      <c r="TUU111" s="81"/>
      <c r="TUV111" s="81"/>
      <c r="TUW111" s="81"/>
      <c r="TUX111" s="81"/>
      <c r="TUY111" s="81"/>
      <c r="TUZ111" s="81"/>
      <c r="TVA111" s="81"/>
      <c r="TVB111" s="81"/>
      <c r="TVC111" s="81"/>
      <c r="TVD111" s="81"/>
      <c r="TVE111" s="81"/>
      <c r="TVF111" s="81"/>
      <c r="TVG111" s="81"/>
      <c r="TVH111" s="81"/>
      <c r="TVI111" s="81"/>
      <c r="TVJ111" s="81"/>
      <c r="TVK111" s="81"/>
      <c r="TVL111" s="81"/>
      <c r="TVM111" s="81"/>
      <c r="TVN111" s="81"/>
      <c r="TVO111" s="81"/>
      <c r="TVP111" s="81"/>
      <c r="TVQ111" s="81"/>
      <c r="TVR111" s="81"/>
      <c r="TVS111" s="81"/>
      <c r="TVT111" s="81"/>
      <c r="TVU111" s="81"/>
      <c r="TVV111" s="81"/>
      <c r="TVW111" s="81"/>
      <c r="TVX111" s="81"/>
      <c r="TVY111" s="81"/>
      <c r="TVZ111" s="81"/>
      <c r="TWA111" s="81"/>
      <c r="TWB111" s="81"/>
      <c r="TWC111" s="81"/>
      <c r="TWD111" s="81"/>
      <c r="TWE111" s="81"/>
      <c r="TWF111" s="81"/>
      <c r="TWG111" s="81"/>
      <c r="TWH111" s="81"/>
      <c r="TWI111" s="81"/>
      <c r="TWJ111" s="81"/>
      <c r="TWK111" s="81"/>
      <c r="TWL111" s="81"/>
      <c r="TWM111" s="81"/>
      <c r="TWN111" s="81"/>
      <c r="TWO111" s="81"/>
      <c r="TWP111" s="81"/>
      <c r="TWQ111" s="81"/>
      <c r="TWR111" s="81"/>
      <c r="TWS111" s="81"/>
      <c r="TWT111" s="81"/>
      <c r="TWU111" s="81"/>
      <c r="TWV111" s="81"/>
      <c r="TWW111" s="81"/>
      <c r="TWX111" s="81"/>
      <c r="TWY111" s="81"/>
      <c r="TWZ111" s="81"/>
      <c r="TXA111" s="81"/>
      <c r="TXB111" s="81"/>
      <c r="TXC111" s="81"/>
      <c r="TXD111" s="81"/>
      <c r="TXE111" s="81"/>
      <c r="TXF111" s="81"/>
      <c r="TXG111" s="81"/>
      <c r="TXH111" s="81"/>
      <c r="TXI111" s="81"/>
      <c r="TXJ111" s="81"/>
      <c r="TXK111" s="81"/>
      <c r="TXL111" s="81"/>
      <c r="TXM111" s="81"/>
      <c r="TXN111" s="81"/>
      <c r="TXO111" s="81"/>
      <c r="TXP111" s="81"/>
      <c r="TXQ111" s="81"/>
      <c r="TXR111" s="81"/>
      <c r="TXS111" s="81"/>
      <c r="TXT111" s="81"/>
      <c r="TXU111" s="81"/>
      <c r="TXV111" s="81"/>
      <c r="TXW111" s="81"/>
      <c r="TXX111" s="81"/>
      <c r="TXY111" s="81"/>
      <c r="TXZ111" s="81"/>
      <c r="TYA111" s="81"/>
      <c r="TYB111" s="81"/>
      <c r="TYC111" s="81"/>
      <c r="TYD111" s="81"/>
      <c r="TYE111" s="81"/>
      <c r="TYF111" s="81"/>
      <c r="TYG111" s="81"/>
      <c r="TYH111" s="81"/>
      <c r="TYI111" s="81"/>
      <c r="TYJ111" s="81"/>
      <c r="TYK111" s="81"/>
      <c r="TYL111" s="81"/>
      <c r="TYM111" s="81"/>
      <c r="TYN111" s="81"/>
      <c r="TYO111" s="81"/>
      <c r="TYP111" s="81"/>
      <c r="TYQ111" s="81"/>
      <c r="TYR111" s="81"/>
      <c r="TYS111" s="81"/>
      <c r="TYT111" s="81"/>
      <c r="TYU111" s="81"/>
      <c r="TYV111" s="81"/>
      <c r="TYW111" s="81"/>
      <c r="TYX111" s="81"/>
      <c r="TYY111" s="81"/>
      <c r="TYZ111" s="81"/>
      <c r="TZA111" s="81"/>
      <c r="TZB111" s="81"/>
      <c r="TZC111" s="81"/>
      <c r="TZD111" s="81"/>
      <c r="TZE111" s="81"/>
      <c r="TZF111" s="81"/>
      <c r="TZG111" s="81"/>
      <c r="TZH111" s="81"/>
      <c r="TZI111" s="81"/>
      <c r="TZJ111" s="81"/>
      <c r="TZK111" s="81"/>
      <c r="TZL111" s="81"/>
      <c r="TZM111" s="81"/>
      <c r="TZN111" s="81"/>
      <c r="TZO111" s="81"/>
      <c r="TZP111" s="81"/>
      <c r="TZQ111" s="81"/>
      <c r="TZR111" s="81"/>
      <c r="TZS111" s="81"/>
      <c r="TZT111" s="81"/>
      <c r="TZU111" s="81"/>
      <c r="TZV111" s="81"/>
      <c r="TZW111" s="81"/>
      <c r="TZX111" s="81"/>
      <c r="TZY111" s="81"/>
      <c r="TZZ111" s="81"/>
      <c r="UAA111" s="81"/>
      <c r="UAB111" s="81"/>
      <c r="UAC111" s="81"/>
      <c r="UAD111" s="81"/>
      <c r="UAE111" s="81"/>
      <c r="UAF111" s="81"/>
      <c r="UAG111" s="81"/>
      <c r="UAH111" s="81"/>
      <c r="UAI111" s="81"/>
      <c r="UAJ111" s="81"/>
      <c r="UAK111" s="81"/>
      <c r="UAL111" s="81"/>
      <c r="UAM111" s="81"/>
      <c r="UAN111" s="81"/>
      <c r="UAO111" s="81"/>
      <c r="UAP111" s="81"/>
      <c r="UAQ111" s="81"/>
      <c r="UAR111" s="81"/>
      <c r="UAS111" s="81"/>
      <c r="UAT111" s="81"/>
      <c r="UAU111" s="81"/>
      <c r="UAV111" s="81"/>
      <c r="UAW111" s="81"/>
      <c r="UAX111" s="81"/>
      <c r="UAY111" s="81"/>
      <c r="UAZ111" s="81"/>
      <c r="UBA111" s="81"/>
      <c r="UBB111" s="81"/>
      <c r="UBC111" s="81"/>
      <c r="UBD111" s="81"/>
      <c r="UBE111" s="81"/>
      <c r="UBF111" s="81"/>
      <c r="UBG111" s="81"/>
      <c r="UBH111" s="81"/>
      <c r="UBI111" s="81"/>
      <c r="UBJ111" s="81"/>
      <c r="UBK111" s="81"/>
      <c r="UBL111" s="81"/>
      <c r="UBM111" s="81"/>
      <c r="UBN111" s="81"/>
      <c r="UBO111" s="81"/>
      <c r="UBP111" s="81"/>
      <c r="UBQ111" s="81"/>
      <c r="UBR111" s="81"/>
      <c r="UBS111" s="81"/>
      <c r="UBT111" s="81"/>
      <c r="UBU111" s="81"/>
      <c r="UBV111" s="81"/>
      <c r="UBW111" s="81"/>
      <c r="UBX111" s="81"/>
      <c r="UBY111" s="81"/>
      <c r="UBZ111" s="81"/>
      <c r="UCA111" s="81"/>
      <c r="UCB111" s="81"/>
      <c r="UCC111" s="81"/>
      <c r="UCD111" s="81"/>
      <c r="UCE111" s="81"/>
      <c r="UCF111" s="81"/>
      <c r="UCG111" s="81"/>
      <c r="UCH111" s="81"/>
      <c r="UCI111" s="81"/>
      <c r="UCJ111" s="81"/>
      <c r="UCK111" s="81"/>
      <c r="UCL111" s="81"/>
      <c r="UCM111" s="81"/>
      <c r="UCN111" s="81"/>
      <c r="UCO111" s="81"/>
      <c r="UCP111" s="81"/>
      <c r="UCQ111" s="81"/>
      <c r="UCR111" s="81"/>
      <c r="UCS111" s="81"/>
      <c r="UCT111" s="81"/>
      <c r="UCU111" s="81"/>
      <c r="UCV111" s="81"/>
      <c r="UCW111" s="81"/>
      <c r="UCX111" s="81"/>
      <c r="UCY111" s="81"/>
      <c r="UCZ111" s="81"/>
      <c r="UDA111" s="81"/>
      <c r="UDB111" s="81"/>
      <c r="UDC111" s="81"/>
      <c r="UDD111" s="81"/>
      <c r="UDE111" s="81"/>
      <c r="UDF111" s="81"/>
      <c r="UDG111" s="81"/>
      <c r="UDH111" s="81"/>
      <c r="UDI111" s="81"/>
      <c r="UDJ111" s="81"/>
      <c r="UDK111" s="81"/>
      <c r="UDL111" s="81"/>
      <c r="UDM111" s="81"/>
      <c r="UDN111" s="81"/>
      <c r="UDO111" s="81"/>
      <c r="UDP111" s="81"/>
      <c r="UDQ111" s="81"/>
      <c r="UDR111" s="81"/>
      <c r="UDS111" s="81"/>
      <c r="UDT111" s="81"/>
      <c r="UDU111" s="81"/>
      <c r="UDV111" s="81"/>
      <c r="UDW111" s="81"/>
      <c r="UDX111" s="81"/>
      <c r="UDY111" s="81"/>
      <c r="UDZ111" s="81"/>
      <c r="UEA111" s="81"/>
      <c r="UEB111" s="81"/>
      <c r="UEC111" s="81"/>
      <c r="UED111" s="81"/>
      <c r="UEE111" s="81"/>
      <c r="UEF111" s="81"/>
      <c r="UEG111" s="81"/>
      <c r="UEH111" s="81"/>
      <c r="UEI111" s="81"/>
      <c r="UEJ111" s="81"/>
      <c r="UEK111" s="81"/>
      <c r="UEL111" s="81"/>
      <c r="UEM111" s="81"/>
      <c r="UEN111" s="81"/>
      <c r="UEO111" s="81"/>
      <c r="UEP111" s="81"/>
      <c r="UEQ111" s="81"/>
      <c r="UER111" s="81"/>
      <c r="UES111" s="81"/>
      <c r="UET111" s="81"/>
      <c r="UEU111" s="81"/>
      <c r="UEV111" s="81"/>
      <c r="UEW111" s="81"/>
      <c r="UEX111" s="81"/>
      <c r="UEY111" s="81"/>
      <c r="UEZ111" s="81"/>
      <c r="UFA111" s="81"/>
      <c r="UFB111" s="81"/>
      <c r="UFC111" s="81"/>
      <c r="UFD111" s="81"/>
      <c r="UFE111" s="81"/>
      <c r="UFF111" s="81"/>
      <c r="UFG111" s="81"/>
      <c r="UFH111" s="81"/>
      <c r="UFI111" s="81"/>
      <c r="UFJ111" s="81"/>
      <c r="UFK111" s="81"/>
      <c r="UFL111" s="81"/>
      <c r="UFM111" s="81"/>
      <c r="UFN111" s="81"/>
      <c r="UFO111" s="81"/>
      <c r="UFP111" s="81"/>
      <c r="UFQ111" s="81"/>
      <c r="UFR111" s="81"/>
      <c r="UFS111" s="81"/>
      <c r="UFT111" s="81"/>
      <c r="UFU111" s="81"/>
      <c r="UFV111" s="81"/>
      <c r="UFW111" s="81"/>
      <c r="UFX111" s="81"/>
      <c r="UFY111" s="81"/>
      <c r="UFZ111" s="81"/>
      <c r="UGA111" s="81"/>
      <c r="UGB111" s="81"/>
      <c r="UGC111" s="81"/>
      <c r="UGD111" s="81"/>
      <c r="UGE111" s="81"/>
      <c r="UGF111" s="81"/>
      <c r="UGG111" s="81"/>
      <c r="UGH111" s="81"/>
      <c r="UGI111" s="81"/>
      <c r="UGJ111" s="81"/>
      <c r="UGK111" s="81"/>
      <c r="UGL111" s="81"/>
      <c r="UGM111" s="81"/>
      <c r="UGN111" s="81"/>
      <c r="UGO111" s="81"/>
      <c r="UGP111" s="81"/>
      <c r="UGQ111" s="81"/>
      <c r="UGR111" s="81"/>
      <c r="UGS111" s="81"/>
      <c r="UGT111" s="81"/>
      <c r="UGU111" s="81"/>
      <c r="UGV111" s="81"/>
      <c r="UGW111" s="81"/>
      <c r="UGX111" s="81"/>
      <c r="UGY111" s="81"/>
      <c r="UGZ111" s="81"/>
      <c r="UHA111" s="81"/>
      <c r="UHB111" s="81"/>
      <c r="UHC111" s="81"/>
      <c r="UHD111" s="81"/>
      <c r="UHE111" s="81"/>
      <c r="UHF111" s="81"/>
      <c r="UHG111" s="81"/>
      <c r="UHH111" s="81"/>
      <c r="UHI111" s="81"/>
      <c r="UHJ111" s="81"/>
      <c r="UHK111" s="81"/>
      <c r="UHL111" s="81"/>
      <c r="UHM111" s="81"/>
      <c r="UHN111" s="81"/>
      <c r="UHO111" s="81"/>
      <c r="UHP111" s="81"/>
      <c r="UHQ111" s="81"/>
      <c r="UHR111" s="81"/>
      <c r="UHS111" s="81"/>
      <c r="UHT111" s="81"/>
      <c r="UHU111" s="81"/>
      <c r="UHV111" s="81"/>
      <c r="UHW111" s="81"/>
      <c r="UHX111" s="81"/>
      <c r="UHY111" s="81"/>
      <c r="UHZ111" s="81"/>
      <c r="UIA111" s="81"/>
      <c r="UIB111" s="81"/>
      <c r="UIC111" s="81"/>
      <c r="UID111" s="81"/>
      <c r="UIE111" s="81"/>
      <c r="UIF111" s="81"/>
      <c r="UIG111" s="81"/>
      <c r="UIH111" s="81"/>
      <c r="UII111" s="81"/>
      <c r="UIJ111" s="81"/>
      <c r="UIK111" s="81"/>
      <c r="UIL111" s="81"/>
      <c r="UIM111" s="81"/>
      <c r="UIN111" s="81"/>
      <c r="UIO111" s="81"/>
      <c r="UIP111" s="81"/>
      <c r="UIQ111" s="81"/>
      <c r="UIR111" s="81"/>
      <c r="UIS111" s="81"/>
      <c r="UIT111" s="81"/>
      <c r="UIU111" s="81"/>
      <c r="UIV111" s="81"/>
      <c r="UIW111" s="81"/>
      <c r="UIX111" s="81"/>
      <c r="UIY111" s="81"/>
      <c r="UIZ111" s="81"/>
      <c r="UJA111" s="81"/>
      <c r="UJB111" s="81"/>
      <c r="UJC111" s="81"/>
      <c r="UJD111" s="81"/>
      <c r="UJE111" s="81"/>
      <c r="UJF111" s="81"/>
      <c r="UJG111" s="81"/>
      <c r="UJH111" s="81"/>
      <c r="UJI111" s="81"/>
      <c r="UJJ111" s="81"/>
      <c r="UJK111" s="81"/>
      <c r="UJL111" s="81"/>
      <c r="UJM111" s="81"/>
      <c r="UJN111" s="81"/>
      <c r="UJO111" s="81"/>
      <c r="UJP111" s="81"/>
      <c r="UJQ111" s="81"/>
      <c r="UJR111" s="81"/>
      <c r="UJS111" s="81"/>
      <c r="UJT111" s="81"/>
      <c r="UJU111" s="81"/>
      <c r="UJV111" s="81"/>
      <c r="UJW111" s="81"/>
      <c r="UJX111" s="81"/>
      <c r="UJY111" s="81"/>
      <c r="UJZ111" s="81"/>
      <c r="UKA111" s="81"/>
      <c r="UKB111" s="81"/>
      <c r="UKC111" s="81"/>
      <c r="UKD111" s="81"/>
      <c r="UKE111" s="81"/>
      <c r="UKF111" s="81"/>
      <c r="UKG111" s="81"/>
      <c r="UKH111" s="81"/>
      <c r="UKI111" s="81"/>
      <c r="UKJ111" s="81"/>
      <c r="UKK111" s="81"/>
      <c r="UKL111" s="81"/>
      <c r="UKM111" s="81"/>
      <c r="UKN111" s="81"/>
      <c r="UKO111" s="81"/>
      <c r="UKP111" s="81"/>
      <c r="UKQ111" s="81"/>
      <c r="UKR111" s="81"/>
      <c r="UKS111" s="81"/>
      <c r="UKT111" s="81"/>
      <c r="UKU111" s="81"/>
      <c r="UKV111" s="81"/>
      <c r="UKW111" s="81"/>
      <c r="UKX111" s="81"/>
      <c r="UKY111" s="81"/>
      <c r="UKZ111" s="81"/>
      <c r="ULA111" s="81"/>
      <c r="ULB111" s="81"/>
      <c r="ULC111" s="81"/>
      <c r="ULD111" s="81"/>
      <c r="ULE111" s="81"/>
      <c r="ULF111" s="81"/>
      <c r="ULG111" s="81"/>
      <c r="ULH111" s="81"/>
      <c r="ULI111" s="81"/>
      <c r="ULJ111" s="81"/>
      <c r="ULK111" s="81"/>
      <c r="ULL111" s="81"/>
      <c r="ULM111" s="81"/>
      <c r="ULN111" s="81"/>
      <c r="ULO111" s="81"/>
      <c r="ULP111" s="81"/>
      <c r="ULQ111" s="81"/>
      <c r="ULR111" s="81"/>
      <c r="ULS111" s="81"/>
      <c r="ULT111" s="81"/>
      <c r="ULU111" s="81"/>
      <c r="ULV111" s="81"/>
      <c r="ULW111" s="81"/>
      <c r="ULX111" s="81"/>
      <c r="ULY111" s="81"/>
      <c r="ULZ111" s="81"/>
      <c r="UMA111" s="81"/>
      <c r="UMB111" s="81"/>
      <c r="UMC111" s="81"/>
      <c r="UMD111" s="81"/>
      <c r="UME111" s="81"/>
      <c r="UMF111" s="81"/>
      <c r="UMG111" s="81"/>
      <c r="UMH111" s="81"/>
      <c r="UMI111" s="81"/>
      <c r="UMJ111" s="81"/>
      <c r="UMK111" s="81"/>
      <c r="UML111" s="81"/>
      <c r="UMM111" s="81"/>
      <c r="UMN111" s="81"/>
      <c r="UMO111" s="81"/>
      <c r="UMP111" s="81"/>
      <c r="UMQ111" s="81"/>
      <c r="UMR111" s="81"/>
      <c r="UMS111" s="81"/>
      <c r="UMT111" s="81"/>
      <c r="UMU111" s="81"/>
      <c r="UMV111" s="81"/>
      <c r="UMW111" s="81"/>
      <c r="UMX111" s="81"/>
      <c r="UMY111" s="81"/>
      <c r="UMZ111" s="81"/>
      <c r="UNA111" s="81"/>
      <c r="UNB111" s="81"/>
      <c r="UNC111" s="81"/>
      <c r="UND111" s="81"/>
      <c r="UNE111" s="81"/>
      <c r="UNF111" s="81"/>
      <c r="UNG111" s="81"/>
      <c r="UNH111" s="81"/>
      <c r="UNI111" s="81"/>
      <c r="UNJ111" s="81"/>
      <c r="UNK111" s="81"/>
      <c r="UNL111" s="81"/>
      <c r="UNM111" s="81"/>
      <c r="UNN111" s="81"/>
      <c r="UNO111" s="81"/>
      <c r="UNP111" s="81"/>
      <c r="UNQ111" s="81"/>
      <c r="UNR111" s="81"/>
      <c r="UNS111" s="81"/>
      <c r="UNT111" s="81"/>
      <c r="UNU111" s="81"/>
      <c r="UNV111" s="81"/>
      <c r="UNW111" s="81"/>
      <c r="UNX111" s="81"/>
      <c r="UNY111" s="81"/>
      <c r="UNZ111" s="81"/>
      <c r="UOA111" s="81"/>
      <c r="UOB111" s="81"/>
      <c r="UOC111" s="81"/>
      <c r="UOD111" s="81"/>
      <c r="UOE111" s="81"/>
      <c r="UOF111" s="81"/>
      <c r="UOG111" s="81"/>
      <c r="UOH111" s="81"/>
      <c r="UOI111" s="81"/>
      <c r="UOJ111" s="81"/>
      <c r="UOK111" s="81"/>
      <c r="UOL111" s="81"/>
      <c r="UOM111" s="81"/>
      <c r="UON111" s="81"/>
      <c r="UOO111" s="81"/>
      <c r="UOP111" s="81"/>
      <c r="UOQ111" s="81"/>
      <c r="UOR111" s="81"/>
      <c r="UOS111" s="81"/>
      <c r="UOT111" s="81"/>
      <c r="UOU111" s="81"/>
      <c r="UOV111" s="81"/>
      <c r="UOW111" s="81"/>
      <c r="UOX111" s="81"/>
      <c r="UOY111" s="81"/>
      <c r="UOZ111" s="81"/>
      <c r="UPA111" s="81"/>
      <c r="UPB111" s="81"/>
      <c r="UPC111" s="81"/>
      <c r="UPD111" s="81"/>
      <c r="UPE111" s="81"/>
      <c r="UPF111" s="81"/>
      <c r="UPG111" s="81"/>
      <c r="UPH111" s="81"/>
      <c r="UPI111" s="81"/>
      <c r="UPJ111" s="81"/>
      <c r="UPK111" s="81"/>
      <c r="UPL111" s="81"/>
      <c r="UPM111" s="81"/>
      <c r="UPN111" s="81"/>
      <c r="UPO111" s="81"/>
      <c r="UPP111" s="81"/>
      <c r="UPQ111" s="81"/>
      <c r="UPR111" s="81"/>
      <c r="UPS111" s="81"/>
      <c r="UPT111" s="81"/>
      <c r="UPU111" s="81"/>
      <c r="UPV111" s="81"/>
      <c r="UPW111" s="81"/>
      <c r="UPX111" s="81"/>
      <c r="UPY111" s="81"/>
      <c r="UPZ111" s="81"/>
      <c r="UQA111" s="81"/>
      <c r="UQB111" s="81"/>
      <c r="UQC111" s="81"/>
      <c r="UQD111" s="81"/>
      <c r="UQE111" s="81"/>
      <c r="UQF111" s="81"/>
      <c r="UQG111" s="81"/>
      <c r="UQH111" s="81"/>
      <c r="UQI111" s="81"/>
      <c r="UQJ111" s="81"/>
      <c r="UQK111" s="81"/>
      <c r="UQL111" s="81"/>
      <c r="UQM111" s="81"/>
      <c r="UQN111" s="81"/>
      <c r="UQO111" s="81"/>
      <c r="UQP111" s="81"/>
      <c r="UQQ111" s="81"/>
      <c r="UQR111" s="81"/>
      <c r="UQS111" s="81"/>
      <c r="UQT111" s="81"/>
      <c r="UQU111" s="81"/>
      <c r="UQV111" s="81"/>
      <c r="UQW111" s="81"/>
      <c r="UQX111" s="81"/>
      <c r="UQY111" s="81"/>
      <c r="UQZ111" s="81"/>
      <c r="URA111" s="81"/>
      <c r="URB111" s="81"/>
      <c r="URC111" s="81"/>
      <c r="URD111" s="81"/>
      <c r="URE111" s="81"/>
      <c r="URF111" s="81"/>
      <c r="URG111" s="81"/>
      <c r="URH111" s="81"/>
      <c r="URI111" s="81"/>
      <c r="URJ111" s="81"/>
      <c r="URK111" s="81"/>
      <c r="URL111" s="81"/>
      <c r="URM111" s="81"/>
      <c r="URN111" s="81"/>
      <c r="URO111" s="81"/>
      <c r="URP111" s="81"/>
      <c r="URQ111" s="81"/>
      <c r="URR111" s="81"/>
      <c r="URS111" s="81"/>
      <c r="URT111" s="81"/>
      <c r="URU111" s="81"/>
      <c r="URV111" s="81"/>
      <c r="URW111" s="81"/>
      <c r="URX111" s="81"/>
      <c r="URY111" s="81"/>
      <c r="URZ111" s="81"/>
      <c r="USA111" s="81"/>
      <c r="USB111" s="81"/>
      <c r="USC111" s="81"/>
      <c r="USD111" s="81"/>
      <c r="USE111" s="81"/>
      <c r="USF111" s="81"/>
      <c r="USG111" s="81"/>
      <c r="USH111" s="81"/>
      <c r="USI111" s="81"/>
      <c r="USJ111" s="81"/>
      <c r="USK111" s="81"/>
      <c r="USL111" s="81"/>
      <c r="USM111" s="81"/>
      <c r="USN111" s="81"/>
      <c r="USO111" s="81"/>
      <c r="USP111" s="81"/>
      <c r="USQ111" s="81"/>
      <c r="USR111" s="81"/>
      <c r="USS111" s="81"/>
      <c r="UST111" s="81"/>
      <c r="USU111" s="81"/>
      <c r="USV111" s="81"/>
      <c r="USW111" s="81"/>
      <c r="USX111" s="81"/>
      <c r="USY111" s="81"/>
      <c r="USZ111" s="81"/>
      <c r="UTA111" s="81"/>
      <c r="UTB111" s="81"/>
      <c r="UTC111" s="81"/>
      <c r="UTD111" s="81"/>
      <c r="UTE111" s="81"/>
      <c r="UTF111" s="81"/>
      <c r="UTG111" s="81"/>
      <c r="UTH111" s="81"/>
      <c r="UTI111" s="81"/>
      <c r="UTJ111" s="81"/>
      <c r="UTK111" s="81"/>
      <c r="UTL111" s="81"/>
      <c r="UTM111" s="81"/>
      <c r="UTN111" s="81"/>
      <c r="UTO111" s="81"/>
      <c r="UTP111" s="81"/>
      <c r="UTQ111" s="81"/>
      <c r="UTR111" s="81"/>
      <c r="UTS111" s="81"/>
      <c r="UTT111" s="81"/>
      <c r="UTU111" s="81"/>
      <c r="UTV111" s="81"/>
      <c r="UTW111" s="81"/>
      <c r="UTX111" s="81"/>
      <c r="UTY111" s="81"/>
      <c r="UTZ111" s="81"/>
      <c r="UUA111" s="81"/>
      <c r="UUB111" s="81"/>
      <c r="UUC111" s="81"/>
      <c r="UUD111" s="81"/>
      <c r="UUE111" s="81"/>
      <c r="UUF111" s="81"/>
      <c r="UUG111" s="81"/>
      <c r="UUH111" s="81"/>
      <c r="UUI111" s="81"/>
      <c r="UUJ111" s="81"/>
      <c r="UUK111" s="81"/>
      <c r="UUL111" s="81"/>
      <c r="UUM111" s="81"/>
      <c r="UUN111" s="81"/>
      <c r="UUO111" s="81"/>
      <c r="UUP111" s="81"/>
      <c r="UUQ111" s="81"/>
      <c r="UUR111" s="81"/>
      <c r="UUS111" s="81"/>
      <c r="UUT111" s="81"/>
      <c r="UUU111" s="81"/>
      <c r="UUV111" s="81"/>
      <c r="UUW111" s="81"/>
      <c r="UUX111" s="81"/>
      <c r="UUY111" s="81"/>
      <c r="UUZ111" s="81"/>
      <c r="UVA111" s="81"/>
      <c r="UVB111" s="81"/>
      <c r="UVC111" s="81"/>
      <c r="UVD111" s="81"/>
      <c r="UVE111" s="81"/>
      <c r="UVF111" s="81"/>
      <c r="UVG111" s="81"/>
      <c r="UVH111" s="81"/>
      <c r="UVI111" s="81"/>
      <c r="UVJ111" s="81"/>
      <c r="UVK111" s="81"/>
      <c r="UVL111" s="81"/>
      <c r="UVM111" s="81"/>
      <c r="UVN111" s="81"/>
      <c r="UVO111" s="81"/>
      <c r="UVP111" s="81"/>
      <c r="UVQ111" s="81"/>
      <c r="UVR111" s="81"/>
      <c r="UVS111" s="81"/>
      <c r="UVT111" s="81"/>
      <c r="UVU111" s="81"/>
      <c r="UVV111" s="81"/>
      <c r="UVW111" s="81"/>
      <c r="UVX111" s="81"/>
      <c r="UVY111" s="81"/>
      <c r="UVZ111" s="81"/>
      <c r="UWA111" s="81"/>
      <c r="UWB111" s="81"/>
      <c r="UWC111" s="81"/>
      <c r="UWD111" s="81"/>
      <c r="UWE111" s="81"/>
      <c r="UWF111" s="81"/>
      <c r="UWG111" s="81"/>
      <c r="UWH111" s="81"/>
      <c r="UWI111" s="81"/>
      <c r="UWJ111" s="81"/>
      <c r="UWK111" s="81"/>
      <c r="UWL111" s="81"/>
      <c r="UWM111" s="81"/>
      <c r="UWN111" s="81"/>
      <c r="UWO111" s="81"/>
      <c r="UWP111" s="81"/>
      <c r="UWQ111" s="81"/>
      <c r="UWR111" s="81"/>
      <c r="UWS111" s="81"/>
      <c r="UWT111" s="81"/>
      <c r="UWU111" s="81"/>
      <c r="UWV111" s="81"/>
      <c r="UWW111" s="81"/>
      <c r="UWX111" s="81"/>
      <c r="UWY111" s="81"/>
      <c r="UWZ111" s="81"/>
      <c r="UXA111" s="81"/>
      <c r="UXB111" s="81"/>
      <c r="UXC111" s="81"/>
      <c r="UXD111" s="81"/>
      <c r="UXE111" s="81"/>
      <c r="UXF111" s="81"/>
      <c r="UXG111" s="81"/>
      <c r="UXH111" s="81"/>
      <c r="UXI111" s="81"/>
      <c r="UXJ111" s="81"/>
      <c r="UXK111" s="81"/>
      <c r="UXL111" s="81"/>
      <c r="UXM111" s="81"/>
      <c r="UXN111" s="81"/>
      <c r="UXO111" s="81"/>
      <c r="UXP111" s="81"/>
      <c r="UXQ111" s="81"/>
      <c r="UXR111" s="81"/>
      <c r="UXS111" s="81"/>
      <c r="UXT111" s="81"/>
      <c r="UXU111" s="81"/>
      <c r="UXV111" s="81"/>
      <c r="UXW111" s="81"/>
      <c r="UXX111" s="81"/>
      <c r="UXY111" s="81"/>
      <c r="UXZ111" s="81"/>
      <c r="UYA111" s="81"/>
      <c r="UYB111" s="81"/>
      <c r="UYC111" s="81"/>
      <c r="UYD111" s="81"/>
      <c r="UYE111" s="81"/>
      <c r="UYF111" s="81"/>
      <c r="UYG111" s="81"/>
      <c r="UYH111" s="81"/>
      <c r="UYI111" s="81"/>
      <c r="UYJ111" s="81"/>
      <c r="UYK111" s="81"/>
      <c r="UYL111" s="81"/>
      <c r="UYM111" s="81"/>
      <c r="UYN111" s="81"/>
      <c r="UYO111" s="81"/>
      <c r="UYP111" s="81"/>
      <c r="UYQ111" s="81"/>
      <c r="UYR111" s="81"/>
      <c r="UYS111" s="81"/>
      <c r="UYT111" s="81"/>
      <c r="UYU111" s="81"/>
      <c r="UYV111" s="81"/>
      <c r="UYW111" s="81"/>
      <c r="UYX111" s="81"/>
      <c r="UYY111" s="81"/>
      <c r="UYZ111" s="81"/>
      <c r="UZA111" s="81"/>
      <c r="UZB111" s="81"/>
      <c r="UZC111" s="81"/>
      <c r="UZD111" s="81"/>
      <c r="UZE111" s="81"/>
      <c r="UZF111" s="81"/>
      <c r="UZG111" s="81"/>
      <c r="UZH111" s="81"/>
      <c r="UZI111" s="81"/>
      <c r="UZJ111" s="81"/>
      <c r="UZK111" s="81"/>
      <c r="UZL111" s="81"/>
      <c r="UZM111" s="81"/>
      <c r="UZN111" s="81"/>
      <c r="UZO111" s="81"/>
      <c r="UZP111" s="81"/>
      <c r="UZQ111" s="81"/>
      <c r="UZR111" s="81"/>
      <c r="UZS111" s="81"/>
      <c r="UZT111" s="81"/>
      <c r="UZU111" s="81"/>
      <c r="UZV111" s="81"/>
      <c r="UZW111" s="81"/>
      <c r="UZX111" s="81"/>
      <c r="UZY111" s="81"/>
      <c r="UZZ111" s="81"/>
      <c r="VAA111" s="81"/>
      <c r="VAB111" s="81"/>
      <c r="VAC111" s="81"/>
      <c r="VAD111" s="81"/>
      <c r="VAE111" s="81"/>
      <c r="VAF111" s="81"/>
      <c r="VAG111" s="81"/>
      <c r="VAH111" s="81"/>
      <c r="VAI111" s="81"/>
      <c r="VAJ111" s="81"/>
      <c r="VAK111" s="81"/>
      <c r="VAL111" s="81"/>
      <c r="VAM111" s="81"/>
      <c r="VAN111" s="81"/>
      <c r="VAO111" s="81"/>
      <c r="VAP111" s="81"/>
      <c r="VAQ111" s="81"/>
      <c r="VAR111" s="81"/>
      <c r="VAS111" s="81"/>
      <c r="VAT111" s="81"/>
      <c r="VAU111" s="81"/>
      <c r="VAV111" s="81"/>
      <c r="VAW111" s="81"/>
      <c r="VAX111" s="81"/>
      <c r="VAY111" s="81"/>
      <c r="VAZ111" s="81"/>
      <c r="VBA111" s="81"/>
      <c r="VBB111" s="81"/>
      <c r="VBC111" s="81"/>
      <c r="VBD111" s="81"/>
      <c r="VBE111" s="81"/>
      <c r="VBF111" s="81"/>
      <c r="VBG111" s="81"/>
      <c r="VBH111" s="81"/>
      <c r="VBI111" s="81"/>
      <c r="VBJ111" s="81"/>
      <c r="VBK111" s="81"/>
      <c r="VBL111" s="81"/>
      <c r="VBM111" s="81"/>
      <c r="VBN111" s="81"/>
      <c r="VBO111" s="81"/>
      <c r="VBP111" s="81"/>
      <c r="VBQ111" s="81"/>
      <c r="VBR111" s="81"/>
      <c r="VBS111" s="81"/>
      <c r="VBT111" s="81"/>
      <c r="VBU111" s="81"/>
      <c r="VBV111" s="81"/>
      <c r="VBW111" s="81"/>
      <c r="VBX111" s="81"/>
      <c r="VBY111" s="81"/>
      <c r="VBZ111" s="81"/>
      <c r="VCA111" s="81"/>
      <c r="VCB111" s="81"/>
      <c r="VCC111" s="81"/>
      <c r="VCD111" s="81"/>
      <c r="VCE111" s="81"/>
      <c r="VCF111" s="81"/>
      <c r="VCG111" s="81"/>
      <c r="VCH111" s="81"/>
      <c r="VCI111" s="81"/>
      <c r="VCJ111" s="81"/>
      <c r="VCK111" s="81"/>
      <c r="VCL111" s="81"/>
      <c r="VCM111" s="81"/>
      <c r="VCN111" s="81"/>
      <c r="VCO111" s="81"/>
      <c r="VCP111" s="81"/>
      <c r="VCQ111" s="81"/>
      <c r="VCR111" s="81"/>
      <c r="VCS111" s="81"/>
      <c r="VCT111" s="81"/>
      <c r="VCU111" s="81"/>
      <c r="VCV111" s="81"/>
      <c r="VCW111" s="81"/>
      <c r="VCX111" s="81"/>
      <c r="VCY111" s="81"/>
      <c r="VCZ111" s="81"/>
      <c r="VDA111" s="81"/>
      <c r="VDB111" s="81"/>
      <c r="VDC111" s="81"/>
      <c r="VDD111" s="81"/>
      <c r="VDE111" s="81"/>
      <c r="VDF111" s="81"/>
      <c r="VDG111" s="81"/>
      <c r="VDH111" s="81"/>
      <c r="VDI111" s="81"/>
      <c r="VDJ111" s="81"/>
      <c r="VDK111" s="81"/>
      <c r="VDL111" s="81"/>
      <c r="VDM111" s="81"/>
      <c r="VDN111" s="81"/>
      <c r="VDO111" s="81"/>
      <c r="VDP111" s="81"/>
      <c r="VDQ111" s="81"/>
      <c r="VDR111" s="81"/>
      <c r="VDS111" s="81"/>
      <c r="VDT111" s="81"/>
      <c r="VDU111" s="81"/>
      <c r="VDV111" s="81"/>
      <c r="VDW111" s="81"/>
      <c r="VDX111" s="81"/>
      <c r="VDY111" s="81"/>
      <c r="VDZ111" s="81"/>
      <c r="VEA111" s="81"/>
      <c r="VEB111" s="81"/>
      <c r="VEC111" s="81"/>
      <c r="VED111" s="81"/>
      <c r="VEE111" s="81"/>
      <c r="VEF111" s="81"/>
      <c r="VEG111" s="81"/>
      <c r="VEH111" s="81"/>
      <c r="VEI111" s="81"/>
      <c r="VEJ111" s="81"/>
      <c r="VEK111" s="81"/>
      <c r="VEL111" s="81"/>
      <c r="VEM111" s="81"/>
      <c r="VEN111" s="81"/>
      <c r="VEO111" s="81"/>
      <c r="VEP111" s="81"/>
      <c r="VEQ111" s="81"/>
      <c r="VER111" s="81"/>
      <c r="VES111" s="81"/>
      <c r="VET111" s="81"/>
      <c r="VEU111" s="81"/>
      <c r="VEV111" s="81"/>
      <c r="VEW111" s="81"/>
      <c r="VEX111" s="81"/>
      <c r="VEY111" s="81"/>
      <c r="VEZ111" s="81"/>
      <c r="VFA111" s="81"/>
      <c r="VFB111" s="81"/>
      <c r="VFC111" s="81"/>
      <c r="VFD111" s="81"/>
      <c r="VFE111" s="81"/>
      <c r="VFF111" s="81"/>
      <c r="VFG111" s="81"/>
      <c r="VFH111" s="81"/>
      <c r="VFI111" s="81"/>
      <c r="VFJ111" s="81"/>
      <c r="VFK111" s="81"/>
      <c r="VFL111" s="81"/>
      <c r="VFM111" s="81"/>
      <c r="VFN111" s="81"/>
      <c r="VFO111" s="81"/>
      <c r="VFP111" s="81"/>
      <c r="VFQ111" s="81"/>
      <c r="VFR111" s="81"/>
      <c r="VFS111" s="81"/>
      <c r="VFT111" s="81"/>
      <c r="VFU111" s="81"/>
      <c r="VFV111" s="81"/>
      <c r="VFW111" s="81"/>
      <c r="VFX111" s="81"/>
      <c r="VFY111" s="81"/>
      <c r="VFZ111" s="81"/>
      <c r="VGA111" s="81"/>
      <c r="VGB111" s="81"/>
      <c r="VGC111" s="81"/>
      <c r="VGD111" s="81"/>
      <c r="VGE111" s="81"/>
      <c r="VGF111" s="81"/>
      <c r="VGG111" s="81"/>
      <c r="VGH111" s="81"/>
      <c r="VGI111" s="81"/>
      <c r="VGJ111" s="81"/>
      <c r="VGK111" s="81"/>
      <c r="VGL111" s="81"/>
      <c r="VGM111" s="81"/>
      <c r="VGN111" s="81"/>
      <c r="VGO111" s="81"/>
      <c r="VGP111" s="81"/>
      <c r="VGQ111" s="81"/>
      <c r="VGR111" s="81"/>
      <c r="VGS111" s="81"/>
      <c r="VGT111" s="81"/>
      <c r="VGU111" s="81"/>
      <c r="VGV111" s="81"/>
      <c r="VGW111" s="81"/>
      <c r="VGX111" s="81"/>
      <c r="VGY111" s="81"/>
      <c r="VGZ111" s="81"/>
      <c r="VHA111" s="81"/>
      <c r="VHB111" s="81"/>
      <c r="VHC111" s="81"/>
      <c r="VHD111" s="81"/>
      <c r="VHE111" s="81"/>
      <c r="VHF111" s="81"/>
      <c r="VHG111" s="81"/>
      <c r="VHH111" s="81"/>
      <c r="VHI111" s="81"/>
      <c r="VHJ111" s="81"/>
      <c r="VHK111" s="81"/>
      <c r="VHL111" s="81"/>
      <c r="VHM111" s="81"/>
      <c r="VHN111" s="81"/>
      <c r="VHO111" s="81"/>
      <c r="VHP111" s="81"/>
      <c r="VHQ111" s="81"/>
      <c r="VHR111" s="81"/>
      <c r="VHS111" s="81"/>
      <c r="VHT111" s="81"/>
      <c r="VHU111" s="81"/>
      <c r="VHV111" s="81"/>
      <c r="VHW111" s="81"/>
      <c r="VHX111" s="81"/>
      <c r="VHY111" s="81"/>
      <c r="VHZ111" s="81"/>
      <c r="VIA111" s="81"/>
      <c r="VIB111" s="81"/>
      <c r="VIC111" s="81"/>
      <c r="VID111" s="81"/>
      <c r="VIE111" s="81"/>
      <c r="VIF111" s="81"/>
      <c r="VIG111" s="81"/>
      <c r="VIH111" s="81"/>
      <c r="VII111" s="81"/>
      <c r="VIJ111" s="81"/>
      <c r="VIK111" s="81"/>
      <c r="VIL111" s="81"/>
      <c r="VIM111" s="81"/>
      <c r="VIN111" s="81"/>
      <c r="VIO111" s="81"/>
      <c r="VIP111" s="81"/>
      <c r="VIQ111" s="81"/>
      <c r="VIR111" s="81"/>
      <c r="VIS111" s="81"/>
      <c r="VIT111" s="81"/>
      <c r="VIU111" s="81"/>
      <c r="VIV111" s="81"/>
      <c r="VIW111" s="81"/>
      <c r="VIX111" s="81"/>
      <c r="VIY111" s="81"/>
      <c r="VIZ111" s="81"/>
      <c r="VJA111" s="81"/>
      <c r="VJB111" s="81"/>
      <c r="VJC111" s="81"/>
      <c r="VJD111" s="81"/>
      <c r="VJE111" s="81"/>
      <c r="VJF111" s="81"/>
      <c r="VJG111" s="81"/>
      <c r="VJH111" s="81"/>
      <c r="VJI111" s="81"/>
      <c r="VJJ111" s="81"/>
      <c r="VJK111" s="81"/>
      <c r="VJL111" s="81"/>
      <c r="VJM111" s="81"/>
      <c r="VJN111" s="81"/>
      <c r="VJO111" s="81"/>
      <c r="VJP111" s="81"/>
      <c r="VJQ111" s="81"/>
      <c r="VJR111" s="81"/>
      <c r="VJS111" s="81"/>
      <c r="VJT111" s="81"/>
      <c r="VJU111" s="81"/>
      <c r="VJV111" s="81"/>
      <c r="VJW111" s="81"/>
      <c r="VJX111" s="81"/>
      <c r="VJY111" s="81"/>
      <c r="VJZ111" s="81"/>
      <c r="VKA111" s="81"/>
      <c r="VKB111" s="81"/>
      <c r="VKC111" s="81"/>
      <c r="VKD111" s="81"/>
      <c r="VKE111" s="81"/>
      <c r="VKF111" s="81"/>
      <c r="VKG111" s="81"/>
      <c r="VKH111" s="81"/>
      <c r="VKI111" s="81"/>
      <c r="VKJ111" s="81"/>
      <c r="VKK111" s="81"/>
      <c r="VKL111" s="81"/>
      <c r="VKM111" s="81"/>
      <c r="VKN111" s="81"/>
      <c r="VKO111" s="81"/>
      <c r="VKP111" s="81"/>
      <c r="VKQ111" s="81"/>
      <c r="VKR111" s="81"/>
      <c r="VKS111" s="81"/>
      <c r="VKT111" s="81"/>
      <c r="VKU111" s="81"/>
      <c r="VKV111" s="81"/>
      <c r="VKW111" s="81"/>
      <c r="VKX111" s="81"/>
      <c r="VKY111" s="81"/>
      <c r="VKZ111" s="81"/>
      <c r="VLA111" s="81"/>
      <c r="VLB111" s="81"/>
      <c r="VLC111" s="81"/>
      <c r="VLD111" s="81"/>
      <c r="VLE111" s="81"/>
      <c r="VLF111" s="81"/>
      <c r="VLG111" s="81"/>
      <c r="VLH111" s="81"/>
      <c r="VLI111" s="81"/>
      <c r="VLJ111" s="81"/>
      <c r="VLK111" s="81"/>
      <c r="VLL111" s="81"/>
      <c r="VLM111" s="81"/>
      <c r="VLN111" s="81"/>
      <c r="VLO111" s="81"/>
      <c r="VLP111" s="81"/>
      <c r="VLQ111" s="81"/>
      <c r="VLR111" s="81"/>
      <c r="VLS111" s="81"/>
      <c r="VLT111" s="81"/>
      <c r="VLU111" s="81"/>
      <c r="VLV111" s="81"/>
      <c r="VLW111" s="81"/>
      <c r="VLX111" s="81"/>
      <c r="VLY111" s="81"/>
      <c r="VLZ111" s="81"/>
      <c r="VMA111" s="81"/>
      <c r="VMB111" s="81"/>
      <c r="VMC111" s="81"/>
      <c r="VMD111" s="81"/>
      <c r="VME111" s="81"/>
      <c r="VMF111" s="81"/>
      <c r="VMG111" s="81"/>
      <c r="VMH111" s="81"/>
      <c r="VMI111" s="81"/>
      <c r="VMJ111" s="81"/>
      <c r="VMK111" s="81"/>
      <c r="VML111" s="81"/>
      <c r="VMM111" s="81"/>
      <c r="VMN111" s="81"/>
      <c r="VMO111" s="81"/>
      <c r="VMP111" s="81"/>
      <c r="VMQ111" s="81"/>
      <c r="VMR111" s="81"/>
      <c r="VMS111" s="81"/>
      <c r="VMT111" s="81"/>
      <c r="VMU111" s="81"/>
      <c r="VMV111" s="81"/>
      <c r="VMW111" s="81"/>
      <c r="VMX111" s="81"/>
      <c r="VMY111" s="81"/>
      <c r="VMZ111" s="81"/>
      <c r="VNA111" s="81"/>
      <c r="VNB111" s="81"/>
      <c r="VNC111" s="81"/>
      <c r="VND111" s="81"/>
      <c r="VNE111" s="81"/>
      <c r="VNF111" s="81"/>
      <c r="VNG111" s="81"/>
      <c r="VNH111" s="81"/>
      <c r="VNI111" s="81"/>
      <c r="VNJ111" s="81"/>
      <c r="VNK111" s="81"/>
      <c r="VNL111" s="81"/>
      <c r="VNM111" s="81"/>
      <c r="VNN111" s="81"/>
      <c r="VNO111" s="81"/>
      <c r="VNP111" s="81"/>
      <c r="VNQ111" s="81"/>
      <c r="VNR111" s="81"/>
      <c r="VNS111" s="81"/>
      <c r="VNT111" s="81"/>
      <c r="VNU111" s="81"/>
      <c r="VNV111" s="81"/>
      <c r="VNW111" s="81"/>
      <c r="VNX111" s="81"/>
      <c r="VNY111" s="81"/>
      <c r="VNZ111" s="81"/>
      <c r="VOA111" s="81"/>
      <c r="VOB111" s="81"/>
      <c r="VOC111" s="81"/>
      <c r="VOD111" s="81"/>
      <c r="VOE111" s="81"/>
      <c r="VOF111" s="81"/>
      <c r="VOG111" s="81"/>
      <c r="VOH111" s="81"/>
      <c r="VOI111" s="81"/>
      <c r="VOJ111" s="81"/>
      <c r="VOK111" s="81"/>
      <c r="VOL111" s="81"/>
      <c r="VOM111" s="81"/>
      <c r="VON111" s="81"/>
      <c r="VOO111" s="81"/>
      <c r="VOP111" s="81"/>
      <c r="VOQ111" s="81"/>
      <c r="VOR111" s="81"/>
      <c r="VOS111" s="81"/>
      <c r="VOT111" s="81"/>
      <c r="VOU111" s="81"/>
      <c r="VOV111" s="81"/>
      <c r="VOW111" s="81"/>
      <c r="VOX111" s="81"/>
      <c r="VOY111" s="81"/>
      <c r="VOZ111" s="81"/>
      <c r="VPA111" s="81"/>
      <c r="VPB111" s="81"/>
      <c r="VPC111" s="81"/>
      <c r="VPD111" s="81"/>
      <c r="VPE111" s="81"/>
      <c r="VPF111" s="81"/>
      <c r="VPG111" s="81"/>
      <c r="VPH111" s="81"/>
      <c r="VPI111" s="81"/>
      <c r="VPJ111" s="81"/>
      <c r="VPK111" s="81"/>
      <c r="VPL111" s="81"/>
      <c r="VPM111" s="81"/>
      <c r="VPN111" s="81"/>
      <c r="VPO111" s="81"/>
      <c r="VPP111" s="81"/>
      <c r="VPQ111" s="81"/>
      <c r="VPR111" s="81"/>
      <c r="VPS111" s="81"/>
      <c r="VPT111" s="81"/>
      <c r="VPU111" s="81"/>
      <c r="VPV111" s="81"/>
      <c r="VPW111" s="81"/>
      <c r="VPX111" s="81"/>
      <c r="VPY111" s="81"/>
      <c r="VPZ111" s="81"/>
      <c r="VQA111" s="81"/>
      <c r="VQB111" s="81"/>
      <c r="VQC111" s="81"/>
      <c r="VQD111" s="81"/>
      <c r="VQE111" s="81"/>
      <c r="VQF111" s="81"/>
      <c r="VQG111" s="81"/>
      <c r="VQH111" s="81"/>
      <c r="VQI111" s="81"/>
      <c r="VQJ111" s="81"/>
      <c r="VQK111" s="81"/>
      <c r="VQL111" s="81"/>
      <c r="VQM111" s="81"/>
      <c r="VQN111" s="81"/>
      <c r="VQO111" s="81"/>
      <c r="VQP111" s="81"/>
      <c r="VQQ111" s="81"/>
      <c r="VQR111" s="81"/>
      <c r="VQS111" s="81"/>
      <c r="VQT111" s="81"/>
      <c r="VQU111" s="81"/>
      <c r="VQV111" s="81"/>
      <c r="VQW111" s="81"/>
      <c r="VQX111" s="81"/>
      <c r="VQY111" s="81"/>
      <c r="VQZ111" s="81"/>
      <c r="VRA111" s="81"/>
      <c r="VRB111" s="81"/>
      <c r="VRC111" s="81"/>
      <c r="VRD111" s="81"/>
      <c r="VRE111" s="81"/>
      <c r="VRF111" s="81"/>
      <c r="VRG111" s="81"/>
      <c r="VRH111" s="81"/>
      <c r="VRI111" s="81"/>
      <c r="VRJ111" s="81"/>
      <c r="VRK111" s="81"/>
      <c r="VRL111" s="81"/>
      <c r="VRM111" s="81"/>
      <c r="VRN111" s="81"/>
      <c r="VRO111" s="81"/>
      <c r="VRP111" s="81"/>
      <c r="VRQ111" s="81"/>
      <c r="VRR111" s="81"/>
      <c r="VRS111" s="81"/>
      <c r="VRT111" s="81"/>
      <c r="VRU111" s="81"/>
      <c r="VRV111" s="81"/>
      <c r="VRW111" s="81"/>
      <c r="VRX111" s="81"/>
      <c r="VRY111" s="81"/>
      <c r="VRZ111" s="81"/>
      <c r="VSA111" s="81"/>
      <c r="VSB111" s="81"/>
      <c r="VSC111" s="81"/>
      <c r="VSD111" s="81"/>
      <c r="VSE111" s="81"/>
      <c r="VSF111" s="81"/>
      <c r="VSG111" s="81"/>
      <c r="VSH111" s="81"/>
      <c r="VSI111" s="81"/>
      <c r="VSJ111" s="81"/>
      <c r="VSK111" s="81"/>
      <c r="VSL111" s="81"/>
      <c r="VSM111" s="81"/>
      <c r="VSN111" s="81"/>
      <c r="VSO111" s="81"/>
      <c r="VSP111" s="81"/>
      <c r="VSQ111" s="81"/>
      <c r="VSR111" s="81"/>
      <c r="VSS111" s="81"/>
      <c r="VST111" s="81"/>
      <c r="VSU111" s="81"/>
      <c r="VSV111" s="81"/>
      <c r="VSW111" s="81"/>
      <c r="VSX111" s="81"/>
      <c r="VSY111" s="81"/>
      <c r="VSZ111" s="81"/>
      <c r="VTA111" s="81"/>
      <c r="VTB111" s="81"/>
      <c r="VTC111" s="81"/>
      <c r="VTD111" s="81"/>
      <c r="VTE111" s="81"/>
      <c r="VTF111" s="81"/>
      <c r="VTG111" s="81"/>
      <c r="VTH111" s="81"/>
      <c r="VTI111" s="81"/>
      <c r="VTJ111" s="81"/>
      <c r="VTK111" s="81"/>
      <c r="VTL111" s="81"/>
      <c r="VTM111" s="81"/>
      <c r="VTN111" s="81"/>
      <c r="VTO111" s="81"/>
      <c r="VTP111" s="81"/>
      <c r="VTQ111" s="81"/>
      <c r="VTR111" s="81"/>
      <c r="VTS111" s="81"/>
      <c r="VTT111" s="81"/>
      <c r="VTU111" s="81"/>
      <c r="VTV111" s="81"/>
      <c r="VTW111" s="81"/>
      <c r="VTX111" s="81"/>
      <c r="VTY111" s="81"/>
      <c r="VTZ111" s="81"/>
      <c r="VUA111" s="81"/>
      <c r="VUB111" s="81"/>
      <c r="VUC111" s="81"/>
      <c r="VUD111" s="81"/>
      <c r="VUE111" s="81"/>
      <c r="VUF111" s="81"/>
      <c r="VUG111" s="81"/>
      <c r="VUH111" s="81"/>
      <c r="VUI111" s="81"/>
      <c r="VUJ111" s="81"/>
      <c r="VUK111" s="81"/>
      <c r="VUL111" s="81"/>
      <c r="VUM111" s="81"/>
      <c r="VUN111" s="81"/>
      <c r="VUO111" s="81"/>
      <c r="VUP111" s="81"/>
      <c r="VUQ111" s="81"/>
      <c r="VUR111" s="81"/>
      <c r="VUS111" s="81"/>
      <c r="VUT111" s="81"/>
      <c r="VUU111" s="81"/>
      <c r="VUV111" s="81"/>
      <c r="VUW111" s="81"/>
      <c r="VUX111" s="81"/>
      <c r="VUY111" s="81"/>
      <c r="VUZ111" s="81"/>
      <c r="VVA111" s="81"/>
      <c r="VVB111" s="81"/>
      <c r="VVC111" s="81"/>
      <c r="VVD111" s="81"/>
      <c r="VVE111" s="81"/>
      <c r="VVF111" s="81"/>
      <c r="VVG111" s="81"/>
      <c r="VVH111" s="81"/>
      <c r="VVI111" s="81"/>
      <c r="VVJ111" s="81"/>
      <c r="VVK111" s="81"/>
      <c r="VVL111" s="81"/>
      <c r="VVM111" s="81"/>
      <c r="VVN111" s="81"/>
      <c r="VVO111" s="81"/>
      <c r="VVP111" s="81"/>
      <c r="VVQ111" s="81"/>
      <c r="VVR111" s="81"/>
      <c r="VVS111" s="81"/>
      <c r="VVT111" s="81"/>
      <c r="VVU111" s="81"/>
      <c r="VVV111" s="81"/>
      <c r="VVW111" s="81"/>
      <c r="VVX111" s="81"/>
      <c r="VVY111" s="81"/>
      <c r="VVZ111" s="81"/>
      <c r="VWA111" s="81"/>
      <c r="VWB111" s="81"/>
      <c r="VWC111" s="81"/>
      <c r="VWD111" s="81"/>
      <c r="VWE111" s="81"/>
      <c r="VWF111" s="81"/>
      <c r="VWG111" s="81"/>
      <c r="VWH111" s="81"/>
      <c r="VWI111" s="81"/>
      <c r="VWJ111" s="81"/>
      <c r="VWK111" s="81"/>
      <c r="VWL111" s="81"/>
      <c r="VWM111" s="81"/>
      <c r="VWN111" s="81"/>
      <c r="VWO111" s="81"/>
      <c r="VWP111" s="81"/>
      <c r="VWQ111" s="81"/>
      <c r="VWR111" s="81"/>
      <c r="VWS111" s="81"/>
      <c r="VWT111" s="81"/>
      <c r="VWU111" s="81"/>
      <c r="VWV111" s="81"/>
      <c r="VWW111" s="81"/>
      <c r="VWX111" s="81"/>
      <c r="VWY111" s="81"/>
      <c r="VWZ111" s="81"/>
      <c r="VXA111" s="81"/>
      <c r="VXB111" s="81"/>
      <c r="VXC111" s="81"/>
      <c r="VXD111" s="81"/>
      <c r="VXE111" s="81"/>
      <c r="VXF111" s="81"/>
      <c r="VXG111" s="81"/>
      <c r="VXH111" s="81"/>
      <c r="VXI111" s="81"/>
      <c r="VXJ111" s="81"/>
      <c r="VXK111" s="81"/>
      <c r="VXL111" s="81"/>
      <c r="VXM111" s="81"/>
      <c r="VXN111" s="81"/>
      <c r="VXO111" s="81"/>
      <c r="VXP111" s="81"/>
      <c r="VXQ111" s="81"/>
      <c r="VXR111" s="81"/>
      <c r="VXS111" s="81"/>
      <c r="VXT111" s="81"/>
      <c r="VXU111" s="81"/>
      <c r="VXV111" s="81"/>
      <c r="VXW111" s="81"/>
      <c r="VXX111" s="81"/>
      <c r="VXY111" s="81"/>
      <c r="VXZ111" s="81"/>
      <c r="VYA111" s="81"/>
      <c r="VYB111" s="81"/>
      <c r="VYC111" s="81"/>
      <c r="VYD111" s="81"/>
      <c r="VYE111" s="81"/>
      <c r="VYF111" s="81"/>
      <c r="VYG111" s="81"/>
      <c r="VYH111" s="81"/>
      <c r="VYI111" s="81"/>
      <c r="VYJ111" s="81"/>
      <c r="VYK111" s="81"/>
      <c r="VYL111" s="81"/>
      <c r="VYM111" s="81"/>
      <c r="VYN111" s="81"/>
      <c r="VYO111" s="81"/>
      <c r="VYP111" s="81"/>
      <c r="VYQ111" s="81"/>
      <c r="VYR111" s="81"/>
      <c r="VYS111" s="81"/>
      <c r="VYT111" s="81"/>
      <c r="VYU111" s="81"/>
      <c r="VYV111" s="81"/>
      <c r="VYW111" s="81"/>
      <c r="VYX111" s="81"/>
      <c r="VYY111" s="81"/>
      <c r="VYZ111" s="81"/>
      <c r="VZA111" s="81"/>
      <c r="VZB111" s="81"/>
      <c r="VZC111" s="81"/>
      <c r="VZD111" s="81"/>
      <c r="VZE111" s="81"/>
      <c r="VZF111" s="81"/>
      <c r="VZG111" s="81"/>
      <c r="VZH111" s="81"/>
      <c r="VZI111" s="81"/>
      <c r="VZJ111" s="81"/>
      <c r="VZK111" s="81"/>
      <c r="VZL111" s="81"/>
      <c r="VZM111" s="81"/>
      <c r="VZN111" s="81"/>
      <c r="VZO111" s="81"/>
      <c r="VZP111" s="81"/>
      <c r="VZQ111" s="81"/>
      <c r="VZR111" s="81"/>
      <c r="VZS111" s="81"/>
      <c r="VZT111" s="81"/>
      <c r="VZU111" s="81"/>
      <c r="VZV111" s="81"/>
      <c r="VZW111" s="81"/>
      <c r="VZX111" s="81"/>
      <c r="VZY111" s="81"/>
      <c r="VZZ111" s="81"/>
      <c r="WAA111" s="81"/>
      <c r="WAB111" s="81"/>
      <c r="WAC111" s="81"/>
      <c r="WAD111" s="81"/>
      <c r="WAE111" s="81"/>
      <c r="WAF111" s="81"/>
      <c r="WAG111" s="81"/>
      <c r="WAH111" s="81"/>
      <c r="WAI111" s="81"/>
      <c r="WAJ111" s="81"/>
      <c r="WAK111" s="81"/>
      <c r="WAL111" s="81"/>
      <c r="WAM111" s="81"/>
      <c r="WAN111" s="81"/>
      <c r="WAO111" s="81"/>
      <c r="WAP111" s="81"/>
      <c r="WAQ111" s="81"/>
      <c r="WAR111" s="81"/>
      <c r="WAS111" s="81"/>
      <c r="WAT111" s="81"/>
      <c r="WAU111" s="81"/>
      <c r="WAV111" s="81"/>
      <c r="WAW111" s="81"/>
      <c r="WAX111" s="81"/>
      <c r="WAY111" s="81"/>
      <c r="WAZ111" s="81"/>
      <c r="WBA111" s="81"/>
      <c r="WBB111" s="81"/>
      <c r="WBC111" s="81"/>
      <c r="WBD111" s="81"/>
      <c r="WBE111" s="81"/>
      <c r="WBF111" s="81"/>
      <c r="WBG111" s="81"/>
      <c r="WBH111" s="81"/>
      <c r="WBI111" s="81"/>
      <c r="WBJ111" s="81"/>
      <c r="WBK111" s="81"/>
      <c r="WBL111" s="81"/>
      <c r="WBM111" s="81"/>
      <c r="WBN111" s="81"/>
      <c r="WBO111" s="81"/>
      <c r="WBP111" s="81"/>
      <c r="WBQ111" s="81"/>
      <c r="WBR111" s="81"/>
      <c r="WBS111" s="81"/>
      <c r="WBT111" s="81"/>
      <c r="WBU111" s="81"/>
      <c r="WBV111" s="81"/>
      <c r="WBW111" s="81"/>
      <c r="WBX111" s="81"/>
      <c r="WBY111" s="81"/>
      <c r="WBZ111" s="81"/>
      <c r="WCA111" s="81"/>
      <c r="WCB111" s="81"/>
      <c r="WCC111" s="81"/>
      <c r="WCD111" s="81"/>
      <c r="WCE111" s="81"/>
      <c r="WCF111" s="81"/>
      <c r="WCG111" s="81"/>
      <c r="WCH111" s="81"/>
      <c r="WCI111" s="81"/>
      <c r="WCJ111" s="81"/>
      <c r="WCK111" s="81"/>
      <c r="WCL111" s="81"/>
      <c r="WCM111" s="81"/>
      <c r="WCN111" s="81"/>
      <c r="WCO111" s="81"/>
      <c r="WCP111" s="81"/>
      <c r="WCQ111" s="81"/>
      <c r="WCR111" s="81"/>
      <c r="WCS111" s="81"/>
      <c r="WCT111" s="81"/>
      <c r="WCU111" s="81"/>
      <c r="WCV111" s="81"/>
      <c r="WCW111" s="81"/>
      <c r="WCX111" s="81"/>
      <c r="WCY111" s="81"/>
      <c r="WCZ111" s="81"/>
      <c r="WDA111" s="81"/>
      <c r="WDB111" s="81"/>
      <c r="WDC111" s="81"/>
      <c r="WDD111" s="81"/>
      <c r="WDE111" s="81"/>
      <c r="WDF111" s="81"/>
      <c r="WDG111" s="81"/>
      <c r="WDH111" s="81"/>
      <c r="WDI111" s="81"/>
      <c r="WDJ111" s="81"/>
      <c r="WDK111" s="81"/>
      <c r="WDL111" s="81"/>
      <c r="WDM111" s="81"/>
      <c r="WDN111" s="81"/>
      <c r="WDO111" s="81"/>
      <c r="WDP111" s="81"/>
      <c r="WDQ111" s="81"/>
      <c r="WDR111" s="81"/>
      <c r="WDS111" s="81"/>
      <c r="WDT111" s="81"/>
      <c r="WDU111" s="81"/>
      <c r="WDV111" s="81"/>
      <c r="WDW111" s="81"/>
      <c r="WDX111" s="81"/>
      <c r="WDY111" s="81"/>
      <c r="WDZ111" s="81"/>
      <c r="WEA111" s="81"/>
      <c r="WEB111" s="81"/>
      <c r="WEC111" s="81"/>
      <c r="WED111" s="81"/>
      <c r="WEE111" s="81"/>
      <c r="WEF111" s="81"/>
      <c r="WEG111" s="81"/>
      <c r="WEH111" s="81"/>
      <c r="WEI111" s="81"/>
      <c r="WEJ111" s="81"/>
      <c r="WEK111" s="81"/>
      <c r="WEL111" s="81"/>
      <c r="WEM111" s="81"/>
      <c r="WEN111" s="81"/>
      <c r="WEO111" s="81"/>
      <c r="WEP111" s="81"/>
      <c r="WEQ111" s="81"/>
      <c r="WER111" s="81"/>
      <c r="WES111" s="81"/>
      <c r="WET111" s="81"/>
      <c r="WEU111" s="81"/>
      <c r="WEV111" s="81"/>
      <c r="WEW111" s="81"/>
      <c r="WEX111" s="81"/>
      <c r="WEY111" s="81"/>
      <c r="WEZ111" s="81"/>
      <c r="WFA111" s="81"/>
      <c r="WFB111" s="81"/>
      <c r="WFC111" s="81"/>
      <c r="WFD111" s="81"/>
      <c r="WFE111" s="81"/>
      <c r="WFF111" s="81"/>
      <c r="WFG111" s="81"/>
      <c r="WFH111" s="81"/>
      <c r="WFI111" s="81"/>
      <c r="WFJ111" s="81"/>
      <c r="WFK111" s="81"/>
      <c r="WFL111" s="81"/>
      <c r="WFM111" s="81"/>
      <c r="WFN111" s="81"/>
      <c r="WFO111" s="81"/>
      <c r="WFP111" s="81"/>
      <c r="WFQ111" s="81"/>
      <c r="WFR111" s="81"/>
      <c r="WFS111" s="81"/>
      <c r="WFT111" s="81"/>
      <c r="WFU111" s="81"/>
      <c r="WFV111" s="81"/>
      <c r="WFW111" s="81"/>
      <c r="WFX111" s="81"/>
      <c r="WFY111" s="81"/>
      <c r="WFZ111" s="81"/>
      <c r="WGA111" s="81"/>
      <c r="WGB111" s="81"/>
      <c r="WGC111" s="81"/>
      <c r="WGD111" s="81"/>
      <c r="WGE111" s="81"/>
      <c r="WGF111" s="81"/>
      <c r="WGG111" s="81"/>
      <c r="WGH111" s="81"/>
      <c r="WGI111" s="81"/>
      <c r="WGJ111" s="81"/>
      <c r="WGK111" s="81"/>
      <c r="WGL111" s="81"/>
      <c r="WGM111" s="81"/>
      <c r="WGN111" s="81"/>
      <c r="WGO111" s="81"/>
      <c r="WGP111" s="81"/>
      <c r="WGQ111" s="81"/>
      <c r="WGR111" s="81"/>
      <c r="WGS111" s="81"/>
      <c r="WGT111" s="81"/>
      <c r="WGU111" s="81"/>
      <c r="WGV111" s="81"/>
      <c r="WGW111" s="81"/>
      <c r="WGX111" s="81"/>
      <c r="WGY111" s="81"/>
      <c r="WGZ111" s="81"/>
      <c r="WHA111" s="81"/>
      <c r="WHB111" s="81"/>
      <c r="WHC111" s="81"/>
      <c r="WHD111" s="81"/>
      <c r="WHE111" s="81"/>
      <c r="WHF111" s="81"/>
      <c r="WHG111" s="81"/>
      <c r="WHH111" s="81"/>
      <c r="WHI111" s="81"/>
      <c r="WHJ111" s="81"/>
      <c r="WHK111" s="81"/>
      <c r="WHL111" s="81"/>
      <c r="WHM111" s="81"/>
      <c r="WHN111" s="81"/>
      <c r="WHO111" s="81"/>
      <c r="WHP111" s="81"/>
      <c r="WHQ111" s="81"/>
      <c r="WHR111" s="81"/>
      <c r="WHS111" s="81"/>
      <c r="WHT111" s="81"/>
      <c r="WHU111" s="81"/>
      <c r="WHV111" s="81"/>
      <c r="WHW111" s="81"/>
      <c r="WHX111" s="81"/>
      <c r="WHY111" s="81"/>
      <c r="WHZ111" s="81"/>
      <c r="WIA111" s="81"/>
      <c r="WIB111" s="81"/>
      <c r="WIC111" s="81"/>
      <c r="WID111" s="81"/>
      <c r="WIE111" s="81"/>
      <c r="WIF111" s="81"/>
      <c r="WIG111" s="81"/>
      <c r="WIH111" s="81"/>
      <c r="WII111" s="81"/>
      <c r="WIJ111" s="81"/>
      <c r="WIK111" s="81"/>
      <c r="WIL111" s="81"/>
      <c r="WIM111" s="81"/>
      <c r="WIN111" s="81"/>
      <c r="WIO111" s="81"/>
      <c r="WIP111" s="81"/>
      <c r="WIQ111" s="81"/>
      <c r="WIR111" s="81"/>
      <c r="WIS111" s="81"/>
      <c r="WIT111" s="81"/>
      <c r="WIU111" s="81"/>
      <c r="WIV111" s="81"/>
      <c r="WIW111" s="81"/>
      <c r="WIX111" s="81"/>
      <c r="WIY111" s="81"/>
      <c r="WIZ111" s="81"/>
      <c r="WJA111" s="81"/>
      <c r="WJB111" s="81"/>
      <c r="WJC111" s="81"/>
      <c r="WJD111" s="81"/>
      <c r="WJE111" s="81"/>
      <c r="WJF111" s="81"/>
      <c r="WJG111" s="81"/>
      <c r="WJH111" s="81"/>
      <c r="WJI111" s="81"/>
      <c r="WJJ111" s="81"/>
      <c r="WJK111" s="81"/>
      <c r="WJL111" s="81"/>
      <c r="WJM111" s="81"/>
      <c r="WJN111" s="81"/>
      <c r="WJO111" s="81"/>
      <c r="WJP111" s="81"/>
      <c r="WJQ111" s="81"/>
      <c r="WJR111" s="81"/>
      <c r="WJS111" s="81"/>
      <c r="WJT111" s="81"/>
      <c r="WJU111" s="81"/>
      <c r="WJV111" s="81"/>
      <c r="WJW111" s="81"/>
      <c r="WJX111" s="81"/>
      <c r="WJY111" s="81"/>
      <c r="WJZ111" s="81"/>
      <c r="WKA111" s="81"/>
      <c r="WKB111" s="81"/>
      <c r="WKC111" s="81"/>
      <c r="WKD111" s="81"/>
      <c r="WKE111" s="81"/>
      <c r="WKF111" s="81"/>
      <c r="WKG111" s="81"/>
      <c r="WKH111" s="81"/>
      <c r="WKI111" s="81"/>
      <c r="WKJ111" s="81"/>
      <c r="WKK111" s="81"/>
      <c r="WKL111" s="81"/>
      <c r="WKM111" s="81"/>
      <c r="WKN111" s="81"/>
      <c r="WKO111" s="81"/>
      <c r="WKP111" s="81"/>
      <c r="WKQ111" s="81"/>
      <c r="WKR111" s="81"/>
      <c r="WKS111" s="81"/>
      <c r="WKT111" s="81"/>
      <c r="WKU111" s="81"/>
      <c r="WKV111" s="81"/>
      <c r="WKW111" s="81"/>
      <c r="WKX111" s="81"/>
      <c r="WKY111" s="81"/>
      <c r="WKZ111" s="81"/>
      <c r="WLA111" s="81"/>
      <c r="WLB111" s="81"/>
      <c r="WLC111" s="81"/>
      <c r="WLD111" s="81"/>
      <c r="WLE111" s="81"/>
      <c r="WLF111" s="81"/>
      <c r="WLG111" s="81"/>
      <c r="WLH111" s="81"/>
      <c r="WLI111" s="81"/>
      <c r="WLJ111" s="81"/>
      <c r="WLK111" s="81"/>
      <c r="WLL111" s="81"/>
      <c r="WLM111" s="81"/>
      <c r="WLN111" s="81"/>
      <c r="WLO111" s="81"/>
      <c r="WLP111" s="81"/>
      <c r="WLQ111" s="81"/>
      <c r="WLR111" s="81"/>
      <c r="WLS111" s="81"/>
      <c r="WLT111" s="81"/>
      <c r="WLU111" s="81"/>
      <c r="WLV111" s="81"/>
      <c r="WLW111" s="81"/>
      <c r="WLX111" s="81"/>
      <c r="WLY111" s="81"/>
      <c r="WLZ111" s="81"/>
      <c r="WMA111" s="81"/>
      <c r="WMB111" s="81"/>
      <c r="WMC111" s="81"/>
      <c r="WMD111" s="81"/>
      <c r="WME111" s="81"/>
      <c r="WMF111" s="81"/>
      <c r="WMG111" s="81"/>
      <c r="WMH111" s="81"/>
      <c r="WMI111" s="81"/>
      <c r="WMJ111" s="81"/>
      <c r="WMK111" s="81"/>
      <c r="WML111" s="81"/>
      <c r="WMM111" s="81"/>
      <c r="WMN111" s="81"/>
      <c r="WMO111" s="81"/>
      <c r="WMP111" s="81"/>
      <c r="WMQ111" s="81"/>
      <c r="WMR111" s="81"/>
      <c r="WMS111" s="81"/>
      <c r="WMT111" s="81"/>
      <c r="WMU111" s="81"/>
      <c r="WMV111" s="81"/>
      <c r="WMW111" s="81"/>
      <c r="WMX111" s="81"/>
      <c r="WMY111" s="81"/>
      <c r="WMZ111" s="81"/>
      <c r="WNA111" s="81"/>
      <c r="WNB111" s="81"/>
      <c r="WNC111" s="81"/>
      <c r="WND111" s="81"/>
      <c r="WNE111" s="81"/>
      <c r="WNF111" s="81"/>
      <c r="WNG111" s="81"/>
      <c r="WNH111" s="81"/>
      <c r="WNI111" s="81"/>
      <c r="WNJ111" s="81"/>
      <c r="WNK111" s="81"/>
      <c r="WNL111" s="81"/>
      <c r="WNM111" s="81"/>
      <c r="WNN111" s="81"/>
      <c r="WNO111" s="81"/>
      <c r="WNP111" s="81"/>
      <c r="WNQ111" s="81"/>
      <c r="WNR111" s="81"/>
      <c r="WNS111" s="81"/>
      <c r="WNT111" s="81"/>
      <c r="WNU111" s="81"/>
      <c r="WNV111" s="81"/>
      <c r="WNW111" s="81"/>
      <c r="WNX111" s="81"/>
      <c r="WNY111" s="81"/>
      <c r="WNZ111" s="81"/>
      <c r="WOA111" s="81"/>
      <c r="WOB111" s="81"/>
      <c r="WOC111" s="81"/>
      <c r="WOD111" s="81"/>
      <c r="WOE111" s="81"/>
      <c r="WOF111" s="81"/>
      <c r="WOG111" s="81"/>
      <c r="WOH111" s="81"/>
      <c r="WOI111" s="81"/>
      <c r="WOJ111" s="81"/>
      <c r="WOK111" s="81"/>
      <c r="WOL111" s="81"/>
      <c r="WOM111" s="81"/>
      <c r="WON111" s="81"/>
      <c r="WOO111" s="81"/>
      <c r="WOP111" s="81"/>
      <c r="WOQ111" s="81"/>
      <c r="WOR111" s="81"/>
      <c r="WOS111" s="81"/>
      <c r="WOT111" s="81"/>
      <c r="WOU111" s="81"/>
      <c r="WOV111" s="81"/>
      <c r="WOW111" s="81"/>
      <c r="WOX111" s="81"/>
      <c r="WOY111" s="81"/>
      <c r="WOZ111" s="81"/>
      <c r="WPA111" s="81"/>
      <c r="WPB111" s="81"/>
      <c r="WPC111" s="81"/>
      <c r="WPD111" s="81"/>
      <c r="WPE111" s="81"/>
      <c r="WPF111" s="81"/>
      <c r="WPG111" s="81"/>
      <c r="WPH111" s="81"/>
      <c r="WPI111" s="81"/>
      <c r="WPJ111" s="81"/>
      <c r="WPK111" s="81"/>
      <c r="WPL111" s="81"/>
      <c r="WPM111" s="81"/>
      <c r="WPN111" s="81"/>
      <c r="WPO111" s="81"/>
      <c r="WPP111" s="81"/>
      <c r="WPQ111" s="81"/>
      <c r="WPR111" s="81"/>
      <c r="WPS111" s="81"/>
      <c r="WPT111" s="81"/>
      <c r="WPU111" s="81"/>
      <c r="WPV111" s="81"/>
      <c r="WPW111" s="81"/>
      <c r="WPX111" s="81"/>
      <c r="WPY111" s="81"/>
      <c r="WPZ111" s="81"/>
      <c r="WQA111" s="81"/>
      <c r="WQB111" s="81"/>
      <c r="WQC111" s="81"/>
      <c r="WQD111" s="81"/>
      <c r="WQE111" s="81"/>
      <c r="WQF111" s="81"/>
      <c r="WQG111" s="81"/>
      <c r="WQH111" s="81"/>
      <c r="WQI111" s="81"/>
      <c r="WQJ111" s="81"/>
      <c r="WQK111" s="81"/>
      <c r="WQL111" s="81"/>
      <c r="WQM111" s="81"/>
      <c r="WQN111" s="81"/>
      <c r="WQO111" s="81"/>
      <c r="WQP111" s="81"/>
      <c r="WQQ111" s="81"/>
      <c r="WQR111" s="81"/>
      <c r="WQS111" s="81"/>
      <c r="WQT111" s="81"/>
      <c r="WQU111" s="81"/>
      <c r="WQV111" s="81"/>
      <c r="WQW111" s="81"/>
      <c r="WQX111" s="81"/>
      <c r="WQY111" s="81"/>
      <c r="WQZ111" s="81"/>
      <c r="WRA111" s="81"/>
      <c r="WRB111" s="81"/>
      <c r="WRC111" s="81"/>
      <c r="WRD111" s="81"/>
      <c r="WRE111" s="81"/>
      <c r="WRF111" s="81"/>
      <c r="WRG111" s="81"/>
      <c r="WRH111" s="81"/>
      <c r="WRI111" s="81"/>
      <c r="WRJ111" s="81"/>
      <c r="WRK111" s="81"/>
      <c r="WRL111" s="81"/>
      <c r="WRM111" s="81"/>
      <c r="WRN111" s="81"/>
      <c r="WRO111" s="81"/>
      <c r="WRP111" s="81"/>
      <c r="WRQ111" s="81"/>
      <c r="WRR111" s="81"/>
      <c r="WRS111" s="81"/>
      <c r="WRT111" s="81"/>
      <c r="WRU111" s="81"/>
      <c r="WRV111" s="81"/>
      <c r="WRW111" s="81"/>
      <c r="WRX111" s="81"/>
      <c r="WRY111" s="81"/>
      <c r="WRZ111" s="81"/>
      <c r="WSA111" s="81"/>
      <c r="WSB111" s="81"/>
      <c r="WSC111" s="81"/>
      <c r="WSD111" s="81"/>
      <c r="WSE111" s="81"/>
      <c r="WSF111" s="81"/>
      <c r="WSG111" s="81"/>
      <c r="WSH111" s="81"/>
      <c r="WSI111" s="81"/>
      <c r="WSJ111" s="81"/>
      <c r="WSK111" s="81"/>
      <c r="WSL111" s="81"/>
      <c r="WSM111" s="81"/>
      <c r="WSN111" s="81"/>
      <c r="WSO111" s="81"/>
      <c r="WSP111" s="81"/>
      <c r="WSQ111" s="81"/>
      <c r="WSR111" s="81"/>
      <c r="WSS111" s="81"/>
      <c r="WST111" s="81"/>
      <c r="WSU111" s="81"/>
      <c r="WSV111" s="81"/>
      <c r="WSW111" s="81"/>
      <c r="WSX111" s="81"/>
      <c r="WSY111" s="81"/>
      <c r="WSZ111" s="81"/>
      <c r="WTA111" s="81"/>
      <c r="WTB111" s="81"/>
      <c r="WTC111" s="81"/>
      <c r="WTD111" s="81"/>
      <c r="WTE111" s="81"/>
      <c r="WTF111" s="81"/>
      <c r="WTG111" s="81"/>
      <c r="WTH111" s="81"/>
      <c r="WTI111" s="81"/>
      <c r="WTJ111" s="81"/>
      <c r="WTK111" s="81"/>
      <c r="WTL111" s="81"/>
      <c r="WTM111" s="81"/>
      <c r="WTN111" s="81"/>
      <c r="WTO111" s="81"/>
      <c r="WTP111" s="81"/>
      <c r="WTQ111" s="81"/>
      <c r="WTR111" s="81"/>
      <c r="WTS111" s="81"/>
      <c r="WTT111" s="81"/>
      <c r="WTU111" s="81"/>
      <c r="WTV111" s="81"/>
      <c r="WTW111" s="81"/>
      <c r="WTX111" s="81"/>
      <c r="WTY111" s="81"/>
      <c r="WTZ111" s="81"/>
      <c r="WUA111" s="81"/>
      <c r="WUB111" s="81"/>
      <c r="WUC111" s="81"/>
      <c r="WUD111" s="81"/>
      <c r="WUE111" s="81"/>
      <c r="WUF111" s="81"/>
      <c r="WUG111" s="81"/>
      <c r="WUH111" s="81"/>
      <c r="WUI111" s="81"/>
      <c r="WUJ111" s="81"/>
      <c r="WUK111" s="81"/>
      <c r="WUL111" s="81"/>
      <c r="WUM111" s="81"/>
      <c r="WUN111" s="81"/>
      <c r="WUO111" s="81"/>
      <c r="WUP111" s="81"/>
      <c r="WUQ111" s="81"/>
      <c r="WUR111" s="81"/>
      <c r="WUS111" s="81"/>
      <c r="WUT111" s="81"/>
      <c r="WUU111" s="81"/>
      <c r="WUV111" s="81"/>
      <c r="WUW111" s="81"/>
      <c r="WUX111" s="81"/>
      <c r="WUY111" s="81"/>
      <c r="WUZ111" s="81"/>
      <c r="WVA111" s="81"/>
      <c r="WVB111" s="81"/>
      <c r="WVC111" s="81"/>
      <c r="WVD111" s="81"/>
      <c r="WVE111" s="81"/>
      <c r="WVF111" s="81"/>
      <c r="WVG111" s="81"/>
      <c r="WVH111" s="81"/>
      <c r="WVI111" s="81"/>
      <c r="WVJ111" s="81"/>
      <c r="WVK111" s="81"/>
      <c r="WVL111" s="81"/>
      <c r="WVM111" s="81"/>
      <c r="WVN111" s="81"/>
      <c r="WVO111" s="81"/>
      <c r="WVP111" s="81"/>
      <c r="WVQ111" s="81"/>
      <c r="WVR111" s="81"/>
      <c r="WVS111" s="81"/>
      <c r="WVT111" s="81"/>
      <c r="WVU111" s="81"/>
      <c r="WVV111" s="81"/>
      <c r="WVW111" s="81"/>
      <c r="WVX111" s="81"/>
      <c r="WVY111" s="81"/>
      <c r="WVZ111" s="81"/>
      <c r="WWA111" s="81"/>
      <c r="WWB111" s="81"/>
      <c r="WWC111" s="81"/>
      <c r="WWD111" s="81"/>
      <c r="WWE111" s="81"/>
      <c r="WWF111" s="81"/>
      <c r="WWG111" s="81"/>
      <c r="WWH111" s="81"/>
      <c r="WWI111" s="81"/>
      <c r="WWJ111" s="81"/>
      <c r="WWK111" s="81"/>
      <c r="WWL111" s="81"/>
      <c r="WWM111" s="81"/>
      <c r="WWN111" s="81"/>
      <c r="WWO111" s="81"/>
      <c r="WWP111" s="81"/>
      <c r="WWQ111" s="81"/>
      <c r="WWR111" s="81"/>
      <c r="WWS111" s="81"/>
      <c r="WWT111" s="81"/>
      <c r="WWU111" s="81"/>
      <c r="WWV111" s="81"/>
      <c r="WWW111" s="81"/>
      <c r="WWX111" s="81"/>
      <c r="WWY111" s="81"/>
      <c r="WWZ111" s="81"/>
      <c r="WXA111" s="81"/>
      <c r="WXB111" s="81"/>
      <c r="WXC111" s="81"/>
      <c r="WXD111" s="81"/>
      <c r="WXE111" s="81"/>
      <c r="WXF111" s="81"/>
      <c r="WXG111" s="81"/>
      <c r="WXH111" s="81"/>
      <c r="WXI111" s="81"/>
      <c r="WXJ111" s="81"/>
      <c r="WXK111" s="81"/>
      <c r="WXL111" s="81"/>
      <c r="WXM111" s="81"/>
      <c r="WXN111" s="81"/>
      <c r="WXO111" s="81"/>
      <c r="WXP111" s="81"/>
      <c r="WXQ111" s="81"/>
      <c r="WXR111" s="81"/>
      <c r="WXS111" s="81"/>
      <c r="WXT111" s="81"/>
      <c r="WXU111" s="81"/>
      <c r="WXV111" s="81"/>
      <c r="WXW111" s="81"/>
      <c r="WXX111" s="81"/>
      <c r="WXY111" s="81"/>
      <c r="WXZ111" s="81"/>
      <c r="WYA111" s="81"/>
      <c r="WYB111" s="81"/>
      <c r="WYC111" s="81"/>
      <c r="WYD111" s="81"/>
      <c r="WYE111" s="81"/>
      <c r="WYF111" s="81"/>
      <c r="WYG111" s="81"/>
      <c r="WYH111" s="81"/>
      <c r="WYI111" s="81"/>
      <c r="WYJ111" s="81"/>
      <c r="WYK111" s="81"/>
      <c r="WYL111" s="81"/>
      <c r="WYM111" s="81"/>
      <c r="WYN111" s="81"/>
      <c r="WYO111" s="81"/>
      <c r="WYP111" s="81"/>
      <c r="WYQ111" s="81"/>
      <c r="WYR111" s="81"/>
      <c r="WYS111" s="81"/>
      <c r="WYT111" s="81"/>
      <c r="WYU111" s="81"/>
      <c r="WYV111" s="81"/>
      <c r="WYW111" s="81"/>
      <c r="WYX111" s="81"/>
      <c r="WYY111" s="81"/>
      <c r="WYZ111" s="81"/>
      <c r="WZA111" s="81"/>
      <c r="WZB111" s="81"/>
      <c r="WZC111" s="81"/>
      <c r="WZD111" s="81"/>
      <c r="WZE111" s="81"/>
      <c r="WZF111" s="81"/>
      <c r="WZG111" s="81"/>
      <c r="WZH111" s="81"/>
      <c r="WZI111" s="81"/>
      <c r="WZJ111" s="81"/>
      <c r="WZK111" s="81"/>
      <c r="WZL111" s="81"/>
      <c r="WZM111" s="81"/>
      <c r="WZN111" s="81"/>
      <c r="WZO111" s="81"/>
      <c r="WZP111" s="81"/>
      <c r="WZQ111" s="81"/>
      <c r="WZR111" s="81"/>
      <c r="WZS111" s="81"/>
      <c r="WZT111" s="81"/>
      <c r="WZU111" s="81"/>
      <c r="WZV111" s="81"/>
      <c r="WZW111" s="81"/>
      <c r="WZX111" s="81"/>
      <c r="WZY111" s="81"/>
      <c r="WZZ111" s="81"/>
      <c r="XAA111" s="81"/>
      <c r="XAB111" s="81"/>
      <c r="XAC111" s="81"/>
      <c r="XAD111" s="81"/>
      <c r="XAE111" s="81"/>
      <c r="XAF111" s="81"/>
      <c r="XAG111" s="81"/>
      <c r="XAH111" s="81"/>
      <c r="XAI111" s="81"/>
      <c r="XAJ111" s="81"/>
      <c r="XAK111" s="81"/>
      <c r="XAL111" s="81"/>
      <c r="XAM111" s="81"/>
      <c r="XAN111" s="81"/>
      <c r="XAO111" s="81"/>
      <c r="XAP111" s="81"/>
      <c r="XAQ111" s="81"/>
      <c r="XAR111" s="81"/>
      <c r="XAS111" s="81"/>
      <c r="XAT111" s="81"/>
      <c r="XAU111" s="81"/>
      <c r="XAV111" s="81"/>
      <c r="XAW111" s="81"/>
      <c r="XAX111" s="81"/>
      <c r="XAY111" s="81"/>
      <c r="XAZ111" s="81"/>
      <c r="XBA111" s="81"/>
      <c r="XBB111" s="81"/>
      <c r="XBC111" s="81"/>
      <c r="XBD111" s="81"/>
      <c r="XBE111" s="81"/>
      <c r="XBF111" s="81"/>
      <c r="XBG111" s="81"/>
      <c r="XBH111" s="81"/>
      <c r="XBI111" s="81"/>
      <c r="XBJ111" s="81"/>
      <c r="XBK111" s="81"/>
      <c r="XBL111" s="81"/>
      <c r="XBM111" s="81"/>
      <c r="XBN111" s="81"/>
      <c r="XBO111" s="81"/>
      <c r="XBP111" s="81"/>
      <c r="XBQ111" s="81"/>
      <c r="XBR111" s="81"/>
      <c r="XBS111" s="81"/>
      <c r="XBT111" s="81"/>
      <c r="XBU111" s="81"/>
      <c r="XBV111" s="81"/>
      <c r="XBW111" s="81"/>
      <c r="XBX111" s="81"/>
      <c r="XBY111" s="81"/>
      <c r="XBZ111" s="81"/>
      <c r="XCA111" s="81"/>
      <c r="XCB111" s="81"/>
      <c r="XCC111" s="81"/>
      <c r="XCD111" s="81"/>
      <c r="XCE111" s="81"/>
      <c r="XCF111" s="81"/>
      <c r="XCG111" s="81"/>
      <c r="XCH111" s="81"/>
      <c r="XCI111" s="81"/>
      <c r="XCJ111" s="81"/>
      <c r="XCK111" s="81"/>
      <c r="XCL111" s="81"/>
      <c r="XCM111" s="81"/>
      <c r="XCN111" s="81"/>
      <c r="XCO111" s="81"/>
      <c r="XCP111" s="81"/>
      <c r="XCQ111" s="81"/>
      <c r="XCR111" s="81"/>
      <c r="XCS111" s="81"/>
      <c r="XCT111" s="81"/>
      <c r="XCU111" s="81"/>
      <c r="XCV111" s="81"/>
      <c r="XCW111" s="81"/>
      <c r="XCX111" s="81"/>
      <c r="XCY111" s="81"/>
      <c r="XCZ111" s="81"/>
      <c r="XDA111" s="81"/>
      <c r="XDB111" s="81"/>
      <c r="XDC111" s="81"/>
      <c r="XDD111" s="81"/>
      <c r="XDE111" s="81"/>
      <c r="XDF111" s="81"/>
      <c r="XDG111" s="81"/>
      <c r="XDH111" s="81"/>
      <c r="XDI111" s="81"/>
      <c r="XDJ111" s="81"/>
      <c r="XDK111" s="81"/>
      <c r="XDL111" s="81"/>
      <c r="XDM111" s="81"/>
      <c r="XDN111" s="81"/>
      <c r="XDO111" s="81"/>
      <c r="XDP111" s="81"/>
      <c r="XDQ111" s="81"/>
      <c r="XDR111" s="81"/>
      <c r="XDS111" s="81"/>
      <c r="XDT111" s="81"/>
      <c r="XDU111" s="81"/>
      <c r="XDV111" s="81"/>
      <c r="XDW111" s="81"/>
      <c r="XDX111" s="81"/>
      <c r="XDY111" s="81"/>
      <c r="XDZ111" s="81"/>
      <c r="XEA111" s="81"/>
      <c r="XEB111" s="81"/>
      <c r="XEC111" s="81"/>
      <c r="XED111" s="81"/>
      <c r="XEE111" s="81"/>
      <c r="XEF111" s="81"/>
      <c r="XEG111" s="81"/>
      <c r="XEH111" s="81"/>
      <c r="XEI111" s="81"/>
      <c r="XEJ111" s="81"/>
      <c r="XEK111" s="81"/>
      <c r="XEL111" s="81"/>
      <c r="XEM111" s="81"/>
      <c r="XEN111" s="81"/>
      <c r="XEO111" s="81"/>
      <c r="XEP111" s="81"/>
      <c r="XEQ111" s="81"/>
      <c r="XER111" s="81"/>
      <c r="XES111" s="81"/>
      <c r="XET111" s="81"/>
    </row>
    <row r="112" spans="1:16374" s="77" customFormat="1" x14ac:dyDescent="0.2">
      <c r="B112" s="151" t="s">
        <v>316</v>
      </c>
      <c r="C112" s="152">
        <f>SUM(B45:D45)</f>
        <v>317892145.29999995</v>
      </c>
      <c r="D112" s="153" t="e">
        <f t="shared" si="58"/>
        <v>#DIV/0!</v>
      </c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1"/>
      <c r="BR112" s="81"/>
      <c r="BS112" s="81"/>
      <c r="BT112" s="81"/>
      <c r="BU112" s="81"/>
      <c r="BV112" s="81"/>
      <c r="BW112" s="81"/>
      <c r="BX112" s="81"/>
      <c r="BY112" s="81"/>
      <c r="BZ112" s="81"/>
      <c r="CA112" s="81"/>
      <c r="CB112" s="81"/>
      <c r="CC112" s="81"/>
      <c r="CD112" s="81"/>
      <c r="CE112" s="81"/>
      <c r="CF112" s="81"/>
      <c r="CG112" s="81"/>
      <c r="CH112" s="81"/>
      <c r="CI112" s="81"/>
      <c r="CJ112" s="81"/>
      <c r="CK112" s="81"/>
      <c r="CL112" s="81"/>
      <c r="CM112" s="81"/>
      <c r="CN112" s="81"/>
      <c r="CO112" s="81"/>
      <c r="CP112" s="81"/>
      <c r="CQ112" s="81"/>
      <c r="CR112" s="81"/>
      <c r="CS112" s="81"/>
      <c r="CT112" s="81"/>
      <c r="CU112" s="81"/>
      <c r="CV112" s="81"/>
      <c r="CW112" s="81"/>
      <c r="CX112" s="81"/>
      <c r="CY112" s="81"/>
      <c r="CZ112" s="81"/>
      <c r="DA112" s="81"/>
      <c r="DB112" s="81"/>
      <c r="DC112" s="81"/>
      <c r="DD112" s="81"/>
      <c r="DE112" s="81"/>
      <c r="DF112" s="81"/>
      <c r="DG112" s="81"/>
      <c r="DH112" s="81"/>
      <c r="DI112" s="81"/>
      <c r="DJ112" s="81"/>
      <c r="DK112" s="81"/>
      <c r="DL112" s="81"/>
      <c r="DM112" s="81"/>
      <c r="DN112" s="81"/>
      <c r="DO112" s="81"/>
      <c r="DP112" s="81"/>
      <c r="DQ112" s="81"/>
      <c r="DR112" s="81"/>
      <c r="DS112" s="81"/>
      <c r="DT112" s="81"/>
      <c r="DU112" s="81"/>
      <c r="DV112" s="81"/>
      <c r="DW112" s="81"/>
      <c r="DX112" s="81"/>
      <c r="DY112" s="81"/>
      <c r="DZ112" s="81"/>
      <c r="EA112" s="81"/>
      <c r="EB112" s="81"/>
      <c r="EC112" s="81"/>
      <c r="ED112" s="81"/>
      <c r="EE112" s="81"/>
      <c r="EF112" s="81"/>
      <c r="EG112" s="81"/>
      <c r="EH112" s="81"/>
      <c r="EI112" s="81"/>
      <c r="EJ112" s="81"/>
      <c r="EK112" s="81"/>
      <c r="EL112" s="81"/>
      <c r="EM112" s="81"/>
      <c r="EN112" s="81"/>
      <c r="EO112" s="81"/>
      <c r="EP112" s="81"/>
      <c r="EQ112" s="81"/>
      <c r="ER112" s="81"/>
      <c r="ES112" s="81"/>
      <c r="ET112" s="81"/>
      <c r="EU112" s="81"/>
      <c r="EV112" s="81"/>
      <c r="EW112" s="81"/>
      <c r="EX112" s="81"/>
      <c r="EY112" s="81"/>
      <c r="EZ112" s="81"/>
      <c r="FA112" s="81"/>
      <c r="FB112" s="81"/>
      <c r="FC112" s="81"/>
      <c r="FD112" s="81"/>
      <c r="FE112" s="81"/>
      <c r="FF112" s="81"/>
      <c r="FG112" s="81"/>
      <c r="FH112" s="81"/>
      <c r="FI112" s="81"/>
      <c r="FJ112" s="81"/>
      <c r="FK112" s="81"/>
      <c r="FL112" s="81"/>
      <c r="FM112" s="81"/>
      <c r="FN112" s="81"/>
      <c r="FO112" s="81"/>
      <c r="FP112" s="81"/>
      <c r="FQ112" s="81"/>
      <c r="FR112" s="81"/>
      <c r="FS112" s="81"/>
      <c r="FT112" s="81"/>
      <c r="FU112" s="81"/>
      <c r="FV112" s="81"/>
      <c r="FW112" s="81"/>
      <c r="FX112" s="81"/>
      <c r="FY112" s="81"/>
      <c r="FZ112" s="81"/>
      <c r="GA112" s="81"/>
      <c r="GB112" s="81"/>
      <c r="GC112" s="81"/>
      <c r="GD112" s="81"/>
      <c r="GE112" s="81"/>
      <c r="GF112" s="81"/>
      <c r="GG112" s="81"/>
      <c r="GH112" s="81"/>
      <c r="GI112" s="81"/>
      <c r="GJ112" s="81"/>
      <c r="GK112" s="81"/>
      <c r="GL112" s="81"/>
      <c r="GM112" s="81"/>
      <c r="GN112" s="81"/>
      <c r="GO112" s="81"/>
      <c r="GP112" s="81"/>
      <c r="GQ112" s="81"/>
      <c r="GR112" s="81"/>
      <c r="GS112" s="81"/>
      <c r="GT112" s="81"/>
      <c r="GU112" s="81"/>
      <c r="GV112" s="81"/>
      <c r="GW112" s="81"/>
      <c r="GX112" s="81"/>
      <c r="GY112" s="81"/>
      <c r="GZ112" s="81"/>
      <c r="HA112" s="81"/>
      <c r="HB112" s="81"/>
      <c r="HC112" s="81"/>
      <c r="HD112" s="81"/>
      <c r="HE112" s="81"/>
      <c r="HF112" s="81"/>
      <c r="HG112" s="81"/>
      <c r="HH112" s="81"/>
      <c r="HI112" s="81"/>
      <c r="HJ112" s="81"/>
      <c r="HK112" s="81"/>
      <c r="HL112" s="81"/>
      <c r="HM112" s="81"/>
      <c r="HN112" s="81"/>
      <c r="HO112" s="81"/>
      <c r="HP112" s="81"/>
      <c r="HQ112" s="81"/>
      <c r="HR112" s="81"/>
      <c r="HS112" s="81"/>
      <c r="HT112" s="81"/>
      <c r="HU112" s="81"/>
      <c r="HV112" s="81"/>
      <c r="HW112" s="81"/>
      <c r="HX112" s="81"/>
      <c r="HY112" s="81"/>
      <c r="HZ112" s="81"/>
      <c r="IA112" s="81"/>
      <c r="IB112" s="81"/>
      <c r="IC112" s="81"/>
      <c r="ID112" s="81"/>
      <c r="IE112" s="81"/>
      <c r="IF112" s="81"/>
      <c r="IG112" s="81"/>
      <c r="IH112" s="81"/>
      <c r="II112" s="81"/>
      <c r="IJ112" s="81"/>
      <c r="IK112" s="81"/>
      <c r="IL112" s="81"/>
      <c r="IM112" s="81"/>
      <c r="IN112" s="81"/>
      <c r="IO112" s="81"/>
      <c r="IP112" s="81"/>
      <c r="IQ112" s="81"/>
      <c r="IR112" s="81"/>
      <c r="IS112" s="81"/>
      <c r="IT112" s="81"/>
      <c r="IU112" s="81"/>
      <c r="IV112" s="81"/>
      <c r="IW112" s="81"/>
      <c r="IX112" s="81"/>
      <c r="IY112" s="81"/>
      <c r="IZ112" s="81"/>
      <c r="JA112" s="81"/>
      <c r="JB112" s="81"/>
      <c r="JC112" s="81"/>
      <c r="JD112" s="81"/>
      <c r="JE112" s="81"/>
      <c r="JF112" s="81"/>
      <c r="JG112" s="81"/>
      <c r="JH112" s="81"/>
      <c r="JI112" s="81"/>
      <c r="JJ112" s="81"/>
      <c r="JK112" s="81"/>
      <c r="JL112" s="81"/>
      <c r="JM112" s="81"/>
      <c r="JN112" s="81"/>
      <c r="JO112" s="81"/>
      <c r="JP112" s="81"/>
      <c r="JQ112" s="81"/>
      <c r="JR112" s="81"/>
      <c r="JS112" s="81"/>
      <c r="JT112" s="81"/>
      <c r="JU112" s="81"/>
      <c r="JV112" s="81"/>
      <c r="JW112" s="81"/>
      <c r="JX112" s="81"/>
      <c r="JY112" s="81"/>
      <c r="JZ112" s="81"/>
      <c r="KA112" s="81"/>
      <c r="KB112" s="81"/>
      <c r="KC112" s="81"/>
      <c r="KD112" s="81"/>
      <c r="KE112" s="81"/>
      <c r="KF112" s="81"/>
      <c r="KG112" s="81"/>
      <c r="KH112" s="81"/>
      <c r="KI112" s="81"/>
      <c r="KJ112" s="81"/>
      <c r="KK112" s="81"/>
      <c r="KL112" s="81"/>
      <c r="KM112" s="81"/>
      <c r="KN112" s="81"/>
      <c r="KO112" s="81"/>
      <c r="KP112" s="81"/>
      <c r="KQ112" s="81"/>
      <c r="KR112" s="81"/>
      <c r="KS112" s="81"/>
      <c r="KT112" s="81"/>
      <c r="KU112" s="81"/>
      <c r="KV112" s="81"/>
      <c r="KW112" s="81"/>
      <c r="KX112" s="81"/>
      <c r="KY112" s="81"/>
      <c r="KZ112" s="81"/>
      <c r="LA112" s="81"/>
      <c r="LB112" s="81"/>
      <c r="LC112" s="81"/>
      <c r="LD112" s="81"/>
      <c r="LE112" s="81"/>
      <c r="LF112" s="81"/>
      <c r="LG112" s="81"/>
      <c r="LH112" s="81"/>
      <c r="LI112" s="81"/>
      <c r="LJ112" s="81"/>
      <c r="LK112" s="81"/>
      <c r="LL112" s="81"/>
      <c r="LM112" s="81"/>
      <c r="LN112" s="81"/>
      <c r="LO112" s="81"/>
      <c r="LP112" s="81"/>
      <c r="LQ112" s="81"/>
      <c r="LR112" s="81"/>
      <c r="LS112" s="81"/>
      <c r="LT112" s="81"/>
      <c r="LU112" s="81"/>
      <c r="LV112" s="81"/>
      <c r="LW112" s="81"/>
      <c r="LX112" s="81"/>
      <c r="LY112" s="81"/>
      <c r="LZ112" s="81"/>
      <c r="MA112" s="81"/>
      <c r="MB112" s="81"/>
      <c r="MC112" s="81"/>
      <c r="MD112" s="81"/>
      <c r="ME112" s="81"/>
      <c r="MF112" s="81"/>
      <c r="MG112" s="81"/>
      <c r="MH112" s="81"/>
      <c r="MI112" s="81"/>
      <c r="MJ112" s="81"/>
      <c r="MK112" s="81"/>
      <c r="ML112" s="81"/>
      <c r="MM112" s="81"/>
      <c r="MN112" s="81"/>
      <c r="MO112" s="81"/>
      <c r="MP112" s="81"/>
      <c r="MQ112" s="81"/>
      <c r="MR112" s="81"/>
      <c r="MS112" s="81"/>
      <c r="MT112" s="81"/>
      <c r="MU112" s="81"/>
      <c r="MV112" s="81"/>
      <c r="MW112" s="81"/>
      <c r="MX112" s="81"/>
      <c r="MY112" s="81"/>
      <c r="MZ112" s="81"/>
      <c r="NA112" s="81"/>
      <c r="NB112" s="81"/>
      <c r="NC112" s="81"/>
      <c r="ND112" s="81"/>
      <c r="NE112" s="81"/>
      <c r="NF112" s="81"/>
      <c r="NG112" s="81"/>
      <c r="NH112" s="81"/>
      <c r="NI112" s="81"/>
      <c r="NJ112" s="81"/>
      <c r="NK112" s="81"/>
      <c r="NL112" s="81"/>
      <c r="NM112" s="81"/>
      <c r="NN112" s="81"/>
      <c r="NO112" s="81"/>
      <c r="NP112" s="81"/>
      <c r="NQ112" s="81"/>
      <c r="NR112" s="81"/>
      <c r="NS112" s="81"/>
      <c r="NT112" s="81"/>
      <c r="NU112" s="81"/>
      <c r="NV112" s="81"/>
      <c r="NW112" s="81"/>
      <c r="NX112" s="81"/>
      <c r="NY112" s="81"/>
      <c r="NZ112" s="81"/>
      <c r="OA112" s="81"/>
      <c r="OB112" s="81"/>
      <c r="OC112" s="81"/>
      <c r="OD112" s="81"/>
      <c r="OE112" s="81"/>
      <c r="OF112" s="81"/>
      <c r="OG112" s="81"/>
      <c r="OH112" s="81"/>
      <c r="OI112" s="81"/>
      <c r="OJ112" s="81"/>
      <c r="OK112" s="81"/>
      <c r="OL112" s="81"/>
      <c r="OM112" s="81"/>
      <c r="ON112" s="81"/>
      <c r="OO112" s="81"/>
      <c r="OP112" s="81"/>
      <c r="OQ112" s="81"/>
      <c r="OR112" s="81"/>
      <c r="OS112" s="81"/>
      <c r="OT112" s="81"/>
      <c r="OU112" s="81"/>
      <c r="OV112" s="81"/>
      <c r="OW112" s="81"/>
      <c r="OX112" s="81"/>
      <c r="OY112" s="81"/>
      <c r="OZ112" s="81"/>
      <c r="PA112" s="81"/>
      <c r="PB112" s="81"/>
      <c r="PC112" s="81"/>
      <c r="PD112" s="81"/>
      <c r="PE112" s="81"/>
      <c r="PF112" s="81"/>
      <c r="PG112" s="81"/>
      <c r="PH112" s="81"/>
      <c r="PI112" s="81"/>
      <c r="PJ112" s="81"/>
      <c r="PK112" s="81"/>
      <c r="PL112" s="81"/>
      <c r="PM112" s="81"/>
      <c r="PN112" s="81"/>
      <c r="PO112" s="81"/>
      <c r="PP112" s="81"/>
      <c r="PQ112" s="81"/>
      <c r="PR112" s="81"/>
      <c r="PS112" s="81"/>
      <c r="PT112" s="81"/>
      <c r="PU112" s="81"/>
      <c r="PV112" s="81"/>
      <c r="PW112" s="81"/>
      <c r="PX112" s="81"/>
      <c r="PY112" s="81"/>
      <c r="PZ112" s="81"/>
      <c r="QA112" s="81"/>
      <c r="QB112" s="81"/>
      <c r="QC112" s="81"/>
      <c r="QD112" s="81"/>
      <c r="QE112" s="81"/>
      <c r="QF112" s="81"/>
      <c r="QG112" s="81"/>
      <c r="QH112" s="81"/>
      <c r="QI112" s="81"/>
      <c r="QJ112" s="81"/>
      <c r="QK112" s="81"/>
      <c r="QL112" s="81"/>
      <c r="QM112" s="81"/>
      <c r="QN112" s="81"/>
      <c r="QO112" s="81"/>
      <c r="QP112" s="81"/>
      <c r="QQ112" s="81"/>
      <c r="QR112" s="81"/>
      <c r="QS112" s="81"/>
      <c r="QT112" s="81"/>
      <c r="QU112" s="81"/>
      <c r="QV112" s="81"/>
      <c r="QW112" s="81"/>
      <c r="QX112" s="81"/>
      <c r="QY112" s="81"/>
      <c r="QZ112" s="81"/>
      <c r="RA112" s="81"/>
      <c r="RB112" s="81"/>
      <c r="RC112" s="81"/>
      <c r="RD112" s="81"/>
      <c r="RE112" s="81"/>
      <c r="RF112" s="81"/>
      <c r="RG112" s="81"/>
      <c r="RH112" s="81"/>
      <c r="RI112" s="81"/>
      <c r="RJ112" s="81"/>
      <c r="RK112" s="81"/>
      <c r="RL112" s="81"/>
      <c r="RM112" s="81"/>
      <c r="RN112" s="81"/>
      <c r="RO112" s="81"/>
      <c r="RP112" s="81"/>
      <c r="RQ112" s="81"/>
      <c r="RR112" s="81"/>
      <c r="RS112" s="81"/>
      <c r="RT112" s="81"/>
      <c r="RU112" s="81"/>
      <c r="RV112" s="81"/>
      <c r="RW112" s="81"/>
      <c r="RX112" s="81"/>
      <c r="RY112" s="81"/>
      <c r="RZ112" s="81"/>
      <c r="SA112" s="81"/>
      <c r="SB112" s="81"/>
      <c r="SC112" s="81"/>
      <c r="SD112" s="81"/>
      <c r="SE112" s="81"/>
      <c r="SF112" s="81"/>
      <c r="SG112" s="81"/>
      <c r="SH112" s="81"/>
      <c r="SI112" s="81"/>
      <c r="SJ112" s="81"/>
      <c r="SK112" s="81"/>
      <c r="SL112" s="81"/>
      <c r="SM112" s="81"/>
      <c r="SN112" s="81"/>
      <c r="SO112" s="81"/>
      <c r="SP112" s="81"/>
      <c r="SQ112" s="81"/>
      <c r="SR112" s="81"/>
      <c r="SS112" s="81"/>
      <c r="ST112" s="81"/>
      <c r="SU112" s="81"/>
      <c r="SV112" s="81"/>
      <c r="SW112" s="81"/>
      <c r="SX112" s="81"/>
      <c r="SY112" s="81"/>
      <c r="SZ112" s="81"/>
      <c r="TA112" s="81"/>
      <c r="TB112" s="81"/>
      <c r="TC112" s="81"/>
      <c r="TD112" s="81"/>
      <c r="TE112" s="81"/>
      <c r="TF112" s="81"/>
      <c r="TG112" s="81"/>
      <c r="TH112" s="81"/>
      <c r="TI112" s="81"/>
      <c r="TJ112" s="81"/>
      <c r="TK112" s="81"/>
      <c r="TL112" s="81"/>
      <c r="TM112" s="81"/>
      <c r="TN112" s="81"/>
      <c r="TO112" s="81"/>
      <c r="TP112" s="81"/>
      <c r="TQ112" s="81"/>
      <c r="TR112" s="81"/>
      <c r="TS112" s="81"/>
      <c r="TT112" s="81"/>
      <c r="TU112" s="81"/>
      <c r="TV112" s="81"/>
      <c r="TW112" s="81"/>
      <c r="TX112" s="81"/>
      <c r="TY112" s="81"/>
      <c r="TZ112" s="81"/>
      <c r="UA112" s="81"/>
      <c r="UB112" s="81"/>
      <c r="UC112" s="81"/>
      <c r="UD112" s="81"/>
      <c r="UE112" s="81"/>
      <c r="UF112" s="81"/>
      <c r="UG112" s="81"/>
      <c r="UH112" s="81"/>
      <c r="UI112" s="81"/>
      <c r="UJ112" s="81"/>
      <c r="UK112" s="81"/>
      <c r="UL112" s="81"/>
      <c r="UM112" s="81"/>
      <c r="UN112" s="81"/>
      <c r="UO112" s="81"/>
      <c r="UP112" s="81"/>
      <c r="UQ112" s="81"/>
      <c r="UR112" s="81"/>
      <c r="US112" s="81"/>
      <c r="UT112" s="81"/>
      <c r="UU112" s="81"/>
      <c r="UV112" s="81"/>
      <c r="UW112" s="81"/>
      <c r="UX112" s="81"/>
      <c r="UY112" s="81"/>
      <c r="UZ112" s="81"/>
      <c r="VA112" s="81"/>
      <c r="VB112" s="81"/>
      <c r="VC112" s="81"/>
      <c r="VD112" s="81"/>
      <c r="VE112" s="81"/>
      <c r="VF112" s="81"/>
      <c r="VG112" s="81"/>
      <c r="VH112" s="81"/>
      <c r="VI112" s="81"/>
      <c r="VJ112" s="81"/>
      <c r="VK112" s="81"/>
      <c r="VL112" s="81"/>
      <c r="VM112" s="81"/>
      <c r="VN112" s="81"/>
      <c r="VO112" s="81"/>
      <c r="VP112" s="81"/>
      <c r="VQ112" s="81"/>
      <c r="VR112" s="81"/>
      <c r="VS112" s="81"/>
      <c r="VT112" s="81"/>
      <c r="VU112" s="81"/>
      <c r="VV112" s="81"/>
      <c r="VW112" s="81"/>
      <c r="VX112" s="81"/>
      <c r="VY112" s="81"/>
      <c r="VZ112" s="81"/>
      <c r="WA112" s="81"/>
      <c r="WB112" s="81"/>
      <c r="WC112" s="81"/>
      <c r="WD112" s="81"/>
      <c r="WE112" s="81"/>
      <c r="WF112" s="81"/>
      <c r="WG112" s="81"/>
      <c r="WH112" s="81"/>
      <c r="WI112" s="81"/>
      <c r="WJ112" s="81"/>
      <c r="WK112" s="81"/>
      <c r="WL112" s="81"/>
      <c r="WM112" s="81"/>
      <c r="WN112" s="81"/>
      <c r="WO112" s="81"/>
      <c r="WP112" s="81"/>
      <c r="WQ112" s="81"/>
      <c r="WR112" s="81"/>
      <c r="WS112" s="81"/>
      <c r="WT112" s="81"/>
      <c r="WU112" s="81"/>
      <c r="WV112" s="81"/>
      <c r="WW112" s="81"/>
      <c r="WX112" s="81"/>
      <c r="WY112" s="81"/>
      <c r="WZ112" s="81"/>
      <c r="XA112" s="81"/>
      <c r="XB112" s="81"/>
      <c r="XC112" s="81"/>
      <c r="XD112" s="81"/>
      <c r="XE112" s="81"/>
      <c r="XF112" s="81"/>
      <c r="XG112" s="81"/>
      <c r="XH112" s="81"/>
      <c r="XI112" s="81"/>
      <c r="XJ112" s="81"/>
      <c r="XK112" s="81"/>
      <c r="XL112" s="81"/>
      <c r="XM112" s="81"/>
      <c r="XN112" s="81"/>
      <c r="XO112" s="81"/>
      <c r="XP112" s="81"/>
      <c r="XQ112" s="81"/>
      <c r="XR112" s="81"/>
      <c r="XS112" s="81"/>
      <c r="XT112" s="81"/>
      <c r="XU112" s="81"/>
      <c r="XV112" s="81"/>
      <c r="XW112" s="81"/>
      <c r="XX112" s="81"/>
      <c r="XY112" s="81"/>
      <c r="XZ112" s="81"/>
      <c r="YA112" s="81"/>
      <c r="YB112" s="81"/>
      <c r="YC112" s="81"/>
      <c r="YD112" s="81"/>
      <c r="YE112" s="81"/>
      <c r="YF112" s="81"/>
      <c r="YG112" s="81"/>
      <c r="YH112" s="81"/>
      <c r="YI112" s="81"/>
      <c r="YJ112" s="81"/>
      <c r="YK112" s="81"/>
      <c r="YL112" s="81"/>
      <c r="YM112" s="81"/>
      <c r="YN112" s="81"/>
      <c r="YO112" s="81"/>
      <c r="YP112" s="81"/>
      <c r="YQ112" s="81"/>
      <c r="YR112" s="81"/>
      <c r="YS112" s="81"/>
      <c r="YT112" s="81"/>
      <c r="YU112" s="81"/>
      <c r="YV112" s="81"/>
      <c r="YW112" s="81"/>
      <c r="YX112" s="81"/>
      <c r="YY112" s="81"/>
      <c r="YZ112" s="81"/>
      <c r="ZA112" s="81"/>
      <c r="ZB112" s="81"/>
      <c r="ZC112" s="81"/>
      <c r="ZD112" s="81"/>
      <c r="ZE112" s="81"/>
      <c r="ZF112" s="81"/>
      <c r="ZG112" s="81"/>
      <c r="ZH112" s="81"/>
      <c r="ZI112" s="81"/>
      <c r="ZJ112" s="81"/>
      <c r="ZK112" s="81"/>
      <c r="ZL112" s="81"/>
      <c r="ZM112" s="81"/>
      <c r="ZN112" s="81"/>
      <c r="ZO112" s="81"/>
      <c r="ZP112" s="81"/>
      <c r="ZQ112" s="81"/>
      <c r="ZR112" s="81"/>
      <c r="ZS112" s="81"/>
      <c r="ZT112" s="81"/>
      <c r="ZU112" s="81"/>
      <c r="ZV112" s="81"/>
      <c r="ZW112" s="81"/>
      <c r="ZX112" s="81"/>
      <c r="ZY112" s="81"/>
      <c r="ZZ112" s="81"/>
      <c r="AAA112" s="81"/>
      <c r="AAB112" s="81"/>
      <c r="AAC112" s="81"/>
      <c r="AAD112" s="81"/>
      <c r="AAE112" s="81"/>
      <c r="AAF112" s="81"/>
      <c r="AAG112" s="81"/>
      <c r="AAH112" s="81"/>
      <c r="AAI112" s="81"/>
      <c r="AAJ112" s="81"/>
      <c r="AAK112" s="81"/>
      <c r="AAL112" s="81"/>
      <c r="AAM112" s="81"/>
      <c r="AAN112" s="81"/>
      <c r="AAO112" s="81"/>
      <c r="AAP112" s="81"/>
      <c r="AAQ112" s="81"/>
      <c r="AAR112" s="81"/>
      <c r="AAS112" s="81"/>
      <c r="AAT112" s="81"/>
      <c r="AAU112" s="81"/>
      <c r="AAV112" s="81"/>
      <c r="AAW112" s="81"/>
      <c r="AAX112" s="81"/>
      <c r="AAY112" s="81"/>
      <c r="AAZ112" s="81"/>
      <c r="ABA112" s="81"/>
      <c r="ABB112" s="81"/>
      <c r="ABC112" s="81"/>
      <c r="ABD112" s="81"/>
      <c r="ABE112" s="81"/>
      <c r="ABF112" s="81"/>
      <c r="ABG112" s="81"/>
      <c r="ABH112" s="81"/>
      <c r="ABI112" s="81"/>
      <c r="ABJ112" s="81"/>
      <c r="ABK112" s="81"/>
      <c r="ABL112" s="81"/>
      <c r="ABM112" s="81"/>
      <c r="ABN112" s="81"/>
      <c r="ABO112" s="81"/>
      <c r="ABP112" s="81"/>
      <c r="ABQ112" s="81"/>
      <c r="ABR112" s="81"/>
      <c r="ABS112" s="81"/>
      <c r="ABT112" s="81"/>
      <c r="ABU112" s="81"/>
      <c r="ABV112" s="81"/>
      <c r="ABW112" s="81"/>
      <c r="ABX112" s="81"/>
      <c r="ABY112" s="81"/>
      <c r="ABZ112" s="81"/>
      <c r="ACA112" s="81"/>
      <c r="ACB112" s="81"/>
      <c r="ACC112" s="81"/>
      <c r="ACD112" s="81"/>
      <c r="ACE112" s="81"/>
      <c r="ACF112" s="81"/>
      <c r="ACG112" s="81"/>
      <c r="ACH112" s="81"/>
      <c r="ACI112" s="81"/>
      <c r="ACJ112" s="81"/>
      <c r="ACK112" s="81"/>
      <c r="ACL112" s="81"/>
      <c r="ACM112" s="81"/>
      <c r="ACN112" s="81"/>
      <c r="ACO112" s="81"/>
      <c r="ACP112" s="81"/>
      <c r="ACQ112" s="81"/>
      <c r="ACR112" s="81"/>
      <c r="ACS112" s="81"/>
      <c r="ACT112" s="81"/>
      <c r="ACU112" s="81"/>
      <c r="ACV112" s="81"/>
      <c r="ACW112" s="81"/>
      <c r="ACX112" s="81"/>
      <c r="ACY112" s="81"/>
      <c r="ACZ112" s="81"/>
      <c r="ADA112" s="81"/>
      <c r="ADB112" s="81"/>
      <c r="ADC112" s="81"/>
      <c r="ADD112" s="81"/>
      <c r="ADE112" s="81"/>
      <c r="ADF112" s="81"/>
      <c r="ADG112" s="81"/>
      <c r="ADH112" s="81"/>
      <c r="ADI112" s="81"/>
      <c r="ADJ112" s="81"/>
      <c r="ADK112" s="81"/>
      <c r="ADL112" s="81"/>
      <c r="ADM112" s="81"/>
      <c r="ADN112" s="81"/>
      <c r="ADO112" s="81"/>
      <c r="ADP112" s="81"/>
      <c r="ADQ112" s="81"/>
      <c r="ADR112" s="81"/>
      <c r="ADS112" s="81"/>
      <c r="ADT112" s="81"/>
      <c r="ADU112" s="81"/>
      <c r="ADV112" s="81"/>
      <c r="ADW112" s="81"/>
      <c r="ADX112" s="81"/>
      <c r="ADY112" s="81"/>
      <c r="ADZ112" s="81"/>
      <c r="AEA112" s="81"/>
      <c r="AEB112" s="81"/>
      <c r="AEC112" s="81"/>
      <c r="AED112" s="81"/>
      <c r="AEE112" s="81"/>
      <c r="AEF112" s="81"/>
      <c r="AEG112" s="81"/>
      <c r="AEH112" s="81"/>
      <c r="AEI112" s="81"/>
      <c r="AEJ112" s="81"/>
      <c r="AEK112" s="81"/>
      <c r="AEL112" s="81"/>
      <c r="AEM112" s="81"/>
      <c r="AEN112" s="81"/>
      <c r="AEO112" s="81"/>
      <c r="AEP112" s="81"/>
      <c r="AEQ112" s="81"/>
      <c r="AER112" s="81"/>
      <c r="AES112" s="81"/>
      <c r="AET112" s="81"/>
      <c r="AEU112" s="81"/>
      <c r="AEV112" s="81"/>
      <c r="AEW112" s="81"/>
      <c r="AEX112" s="81"/>
      <c r="AEY112" s="81"/>
      <c r="AEZ112" s="81"/>
      <c r="AFA112" s="81"/>
      <c r="AFB112" s="81"/>
      <c r="AFC112" s="81"/>
      <c r="AFD112" s="81"/>
      <c r="AFE112" s="81"/>
      <c r="AFF112" s="81"/>
      <c r="AFG112" s="81"/>
      <c r="AFH112" s="81"/>
      <c r="AFI112" s="81"/>
      <c r="AFJ112" s="81"/>
      <c r="AFK112" s="81"/>
      <c r="AFL112" s="81"/>
      <c r="AFM112" s="81"/>
      <c r="AFN112" s="81"/>
      <c r="AFO112" s="81"/>
      <c r="AFP112" s="81"/>
      <c r="AFQ112" s="81"/>
      <c r="AFR112" s="81"/>
      <c r="AFS112" s="81"/>
      <c r="AFT112" s="81"/>
      <c r="AFU112" s="81"/>
      <c r="AFV112" s="81"/>
      <c r="AFW112" s="81"/>
      <c r="AFX112" s="81"/>
      <c r="AFY112" s="81"/>
      <c r="AFZ112" s="81"/>
      <c r="AGA112" s="81"/>
      <c r="AGB112" s="81"/>
      <c r="AGC112" s="81"/>
      <c r="AGD112" s="81"/>
      <c r="AGE112" s="81"/>
      <c r="AGF112" s="81"/>
      <c r="AGG112" s="81"/>
      <c r="AGH112" s="81"/>
      <c r="AGI112" s="81"/>
      <c r="AGJ112" s="81"/>
      <c r="AGK112" s="81"/>
      <c r="AGL112" s="81"/>
      <c r="AGM112" s="81"/>
      <c r="AGN112" s="81"/>
      <c r="AGO112" s="81"/>
      <c r="AGP112" s="81"/>
      <c r="AGQ112" s="81"/>
      <c r="AGR112" s="81"/>
      <c r="AGS112" s="81"/>
      <c r="AGT112" s="81"/>
      <c r="AGU112" s="81"/>
      <c r="AGV112" s="81"/>
      <c r="AGW112" s="81"/>
      <c r="AGX112" s="81"/>
      <c r="AGY112" s="81"/>
      <c r="AGZ112" s="81"/>
      <c r="AHA112" s="81"/>
      <c r="AHB112" s="81"/>
      <c r="AHC112" s="81"/>
      <c r="AHD112" s="81"/>
      <c r="AHE112" s="81"/>
      <c r="AHF112" s="81"/>
      <c r="AHG112" s="81"/>
      <c r="AHH112" s="81"/>
      <c r="AHI112" s="81"/>
      <c r="AHJ112" s="81"/>
      <c r="AHK112" s="81"/>
      <c r="AHL112" s="81"/>
      <c r="AHM112" s="81"/>
      <c r="AHN112" s="81"/>
      <c r="AHO112" s="81"/>
      <c r="AHP112" s="81"/>
      <c r="AHQ112" s="81"/>
      <c r="AHR112" s="81"/>
      <c r="AHS112" s="81"/>
      <c r="AHT112" s="81"/>
      <c r="AHU112" s="81"/>
      <c r="AHV112" s="81"/>
      <c r="AHW112" s="81"/>
      <c r="AHX112" s="81"/>
      <c r="AHY112" s="81"/>
      <c r="AHZ112" s="81"/>
      <c r="AIA112" s="81"/>
      <c r="AIB112" s="81"/>
      <c r="AIC112" s="81"/>
      <c r="AID112" s="81"/>
      <c r="AIE112" s="81"/>
      <c r="AIF112" s="81"/>
      <c r="AIG112" s="81"/>
      <c r="AIH112" s="81"/>
      <c r="AII112" s="81"/>
      <c r="AIJ112" s="81"/>
      <c r="AIK112" s="81"/>
      <c r="AIL112" s="81"/>
      <c r="AIM112" s="81"/>
      <c r="AIN112" s="81"/>
      <c r="AIO112" s="81"/>
      <c r="AIP112" s="81"/>
      <c r="AIQ112" s="81"/>
      <c r="AIR112" s="81"/>
      <c r="AIS112" s="81"/>
      <c r="AIT112" s="81"/>
      <c r="AIU112" s="81"/>
      <c r="AIV112" s="81"/>
      <c r="AIW112" s="81"/>
      <c r="AIX112" s="81"/>
      <c r="AIY112" s="81"/>
      <c r="AIZ112" s="81"/>
      <c r="AJA112" s="81"/>
      <c r="AJB112" s="81"/>
      <c r="AJC112" s="81"/>
      <c r="AJD112" s="81"/>
      <c r="AJE112" s="81"/>
      <c r="AJF112" s="81"/>
      <c r="AJG112" s="81"/>
      <c r="AJH112" s="81"/>
      <c r="AJI112" s="81"/>
      <c r="AJJ112" s="81"/>
      <c r="AJK112" s="81"/>
      <c r="AJL112" s="81"/>
      <c r="AJM112" s="81"/>
      <c r="AJN112" s="81"/>
      <c r="AJO112" s="81"/>
      <c r="AJP112" s="81"/>
      <c r="AJQ112" s="81"/>
      <c r="AJR112" s="81"/>
      <c r="AJS112" s="81"/>
      <c r="AJT112" s="81"/>
      <c r="AJU112" s="81"/>
      <c r="AJV112" s="81"/>
      <c r="AJW112" s="81"/>
      <c r="AJX112" s="81"/>
      <c r="AJY112" s="81"/>
      <c r="AJZ112" s="81"/>
      <c r="AKA112" s="81"/>
      <c r="AKB112" s="81"/>
      <c r="AKC112" s="81"/>
      <c r="AKD112" s="81"/>
      <c r="AKE112" s="81"/>
      <c r="AKF112" s="81"/>
      <c r="AKG112" s="81"/>
      <c r="AKH112" s="81"/>
      <c r="AKI112" s="81"/>
      <c r="AKJ112" s="81"/>
      <c r="AKK112" s="81"/>
      <c r="AKL112" s="81"/>
      <c r="AKM112" s="81"/>
      <c r="AKN112" s="81"/>
      <c r="AKO112" s="81"/>
      <c r="AKP112" s="81"/>
      <c r="AKQ112" s="81"/>
      <c r="AKR112" s="81"/>
      <c r="AKS112" s="81"/>
      <c r="AKT112" s="81"/>
      <c r="AKU112" s="81"/>
      <c r="AKV112" s="81"/>
      <c r="AKW112" s="81"/>
      <c r="AKX112" s="81"/>
      <c r="AKY112" s="81"/>
      <c r="AKZ112" s="81"/>
      <c r="ALA112" s="81"/>
      <c r="ALB112" s="81"/>
      <c r="ALC112" s="81"/>
      <c r="ALD112" s="81"/>
      <c r="ALE112" s="81"/>
      <c r="ALF112" s="81"/>
      <c r="ALG112" s="81"/>
      <c r="ALH112" s="81"/>
      <c r="ALI112" s="81"/>
      <c r="ALJ112" s="81"/>
      <c r="ALK112" s="81"/>
      <c r="ALL112" s="81"/>
      <c r="ALM112" s="81"/>
      <c r="ALN112" s="81"/>
      <c r="ALO112" s="81"/>
      <c r="ALP112" s="81"/>
      <c r="ALQ112" s="81"/>
      <c r="ALR112" s="81"/>
      <c r="ALS112" s="81"/>
      <c r="ALT112" s="81"/>
      <c r="ALU112" s="81"/>
      <c r="ALV112" s="81"/>
      <c r="ALW112" s="81"/>
      <c r="ALX112" s="81"/>
      <c r="ALY112" s="81"/>
      <c r="ALZ112" s="81"/>
      <c r="AMA112" s="81"/>
      <c r="AMB112" s="81"/>
      <c r="AMC112" s="81"/>
      <c r="AMD112" s="81"/>
      <c r="AME112" s="81"/>
      <c r="AMF112" s="81"/>
      <c r="AMG112" s="81"/>
      <c r="AMH112" s="81"/>
      <c r="AMI112" s="81"/>
      <c r="AMJ112" s="81"/>
      <c r="AMK112" s="81"/>
      <c r="AML112" s="81"/>
      <c r="AMM112" s="81"/>
      <c r="AMN112" s="81"/>
      <c r="AMO112" s="81"/>
      <c r="AMP112" s="81"/>
      <c r="AMQ112" s="81"/>
      <c r="AMR112" s="81"/>
      <c r="AMS112" s="81"/>
      <c r="AMT112" s="81"/>
      <c r="AMU112" s="81"/>
      <c r="AMV112" s="81"/>
      <c r="AMW112" s="81"/>
      <c r="AMX112" s="81"/>
      <c r="AMY112" s="81"/>
      <c r="AMZ112" s="81"/>
      <c r="ANA112" s="81"/>
      <c r="ANB112" s="81"/>
      <c r="ANC112" s="81"/>
      <c r="AND112" s="81"/>
      <c r="ANE112" s="81"/>
      <c r="ANF112" s="81"/>
      <c r="ANG112" s="81"/>
      <c r="ANH112" s="81"/>
      <c r="ANI112" s="81"/>
      <c r="ANJ112" s="81"/>
      <c r="ANK112" s="81"/>
      <c r="ANL112" s="81"/>
      <c r="ANM112" s="81"/>
      <c r="ANN112" s="81"/>
      <c r="ANO112" s="81"/>
      <c r="ANP112" s="81"/>
      <c r="ANQ112" s="81"/>
      <c r="ANR112" s="81"/>
      <c r="ANS112" s="81"/>
      <c r="ANT112" s="81"/>
      <c r="ANU112" s="81"/>
      <c r="ANV112" s="81"/>
      <c r="ANW112" s="81"/>
      <c r="ANX112" s="81"/>
      <c r="ANY112" s="81"/>
      <c r="ANZ112" s="81"/>
      <c r="AOA112" s="81"/>
      <c r="AOB112" s="81"/>
      <c r="AOC112" s="81"/>
      <c r="AOD112" s="81"/>
      <c r="AOE112" s="81"/>
      <c r="AOF112" s="81"/>
      <c r="AOG112" s="81"/>
      <c r="AOH112" s="81"/>
      <c r="AOI112" s="81"/>
      <c r="AOJ112" s="81"/>
      <c r="AOK112" s="81"/>
      <c r="AOL112" s="81"/>
      <c r="AOM112" s="81"/>
      <c r="AON112" s="81"/>
      <c r="AOO112" s="81"/>
      <c r="AOP112" s="81"/>
      <c r="AOQ112" s="81"/>
      <c r="AOR112" s="81"/>
      <c r="AOS112" s="81"/>
      <c r="AOT112" s="81"/>
      <c r="AOU112" s="81"/>
      <c r="AOV112" s="81"/>
      <c r="AOW112" s="81"/>
      <c r="AOX112" s="81"/>
      <c r="AOY112" s="81"/>
      <c r="AOZ112" s="81"/>
      <c r="APA112" s="81"/>
      <c r="APB112" s="81"/>
      <c r="APC112" s="81"/>
      <c r="APD112" s="81"/>
      <c r="APE112" s="81"/>
      <c r="APF112" s="81"/>
      <c r="APG112" s="81"/>
      <c r="APH112" s="81"/>
      <c r="API112" s="81"/>
      <c r="APJ112" s="81"/>
      <c r="APK112" s="81"/>
      <c r="APL112" s="81"/>
      <c r="APM112" s="81"/>
      <c r="APN112" s="81"/>
      <c r="APO112" s="81"/>
      <c r="APP112" s="81"/>
      <c r="APQ112" s="81"/>
      <c r="APR112" s="81"/>
      <c r="APS112" s="81"/>
      <c r="APT112" s="81"/>
      <c r="APU112" s="81"/>
      <c r="APV112" s="81"/>
      <c r="APW112" s="81"/>
      <c r="APX112" s="81"/>
      <c r="APY112" s="81"/>
      <c r="APZ112" s="81"/>
      <c r="AQA112" s="81"/>
      <c r="AQB112" s="81"/>
      <c r="AQC112" s="81"/>
      <c r="AQD112" s="81"/>
      <c r="AQE112" s="81"/>
      <c r="AQF112" s="81"/>
      <c r="AQG112" s="81"/>
      <c r="AQH112" s="81"/>
      <c r="AQI112" s="81"/>
      <c r="AQJ112" s="81"/>
      <c r="AQK112" s="81"/>
      <c r="AQL112" s="81"/>
      <c r="AQM112" s="81"/>
      <c r="AQN112" s="81"/>
      <c r="AQO112" s="81"/>
      <c r="AQP112" s="81"/>
      <c r="AQQ112" s="81"/>
      <c r="AQR112" s="81"/>
      <c r="AQS112" s="81"/>
      <c r="AQT112" s="81"/>
      <c r="AQU112" s="81"/>
      <c r="AQV112" s="81"/>
      <c r="AQW112" s="81"/>
      <c r="AQX112" s="81"/>
      <c r="AQY112" s="81"/>
      <c r="AQZ112" s="81"/>
      <c r="ARA112" s="81"/>
      <c r="ARB112" s="81"/>
      <c r="ARC112" s="81"/>
      <c r="ARD112" s="81"/>
      <c r="ARE112" s="81"/>
      <c r="ARF112" s="81"/>
      <c r="ARG112" s="81"/>
      <c r="ARH112" s="81"/>
      <c r="ARI112" s="81"/>
      <c r="ARJ112" s="81"/>
      <c r="ARK112" s="81"/>
      <c r="ARL112" s="81"/>
      <c r="ARM112" s="81"/>
      <c r="ARN112" s="81"/>
      <c r="ARO112" s="81"/>
      <c r="ARP112" s="81"/>
      <c r="ARQ112" s="81"/>
      <c r="ARR112" s="81"/>
      <c r="ARS112" s="81"/>
      <c r="ART112" s="81"/>
      <c r="ARU112" s="81"/>
      <c r="ARV112" s="81"/>
      <c r="ARW112" s="81"/>
      <c r="ARX112" s="81"/>
      <c r="ARY112" s="81"/>
      <c r="ARZ112" s="81"/>
      <c r="ASA112" s="81"/>
      <c r="ASB112" s="81"/>
      <c r="ASC112" s="81"/>
      <c r="ASD112" s="81"/>
      <c r="ASE112" s="81"/>
      <c r="ASF112" s="81"/>
      <c r="ASG112" s="81"/>
      <c r="ASH112" s="81"/>
      <c r="ASI112" s="81"/>
      <c r="ASJ112" s="81"/>
      <c r="ASK112" s="81"/>
      <c r="ASL112" s="81"/>
      <c r="ASM112" s="81"/>
      <c r="ASN112" s="81"/>
      <c r="ASO112" s="81"/>
      <c r="ASP112" s="81"/>
      <c r="ASQ112" s="81"/>
      <c r="ASR112" s="81"/>
      <c r="ASS112" s="81"/>
      <c r="AST112" s="81"/>
      <c r="ASU112" s="81"/>
      <c r="ASV112" s="81"/>
      <c r="ASW112" s="81"/>
      <c r="ASX112" s="81"/>
      <c r="ASY112" s="81"/>
      <c r="ASZ112" s="81"/>
      <c r="ATA112" s="81"/>
      <c r="ATB112" s="81"/>
      <c r="ATC112" s="81"/>
      <c r="ATD112" s="81"/>
      <c r="ATE112" s="81"/>
      <c r="ATF112" s="81"/>
      <c r="ATG112" s="81"/>
      <c r="ATH112" s="81"/>
      <c r="ATI112" s="81"/>
      <c r="ATJ112" s="81"/>
      <c r="ATK112" s="81"/>
      <c r="ATL112" s="81"/>
      <c r="ATM112" s="81"/>
      <c r="ATN112" s="81"/>
      <c r="ATO112" s="81"/>
      <c r="ATP112" s="81"/>
      <c r="ATQ112" s="81"/>
      <c r="ATR112" s="81"/>
      <c r="ATS112" s="81"/>
      <c r="ATT112" s="81"/>
      <c r="ATU112" s="81"/>
      <c r="ATV112" s="81"/>
      <c r="ATW112" s="81"/>
      <c r="ATX112" s="81"/>
      <c r="ATY112" s="81"/>
      <c r="ATZ112" s="81"/>
      <c r="AUA112" s="81"/>
      <c r="AUB112" s="81"/>
      <c r="AUC112" s="81"/>
      <c r="AUD112" s="81"/>
      <c r="AUE112" s="81"/>
      <c r="AUF112" s="81"/>
      <c r="AUG112" s="81"/>
      <c r="AUH112" s="81"/>
      <c r="AUI112" s="81"/>
      <c r="AUJ112" s="81"/>
      <c r="AUK112" s="81"/>
      <c r="AUL112" s="81"/>
      <c r="AUM112" s="81"/>
      <c r="AUN112" s="81"/>
      <c r="AUO112" s="81"/>
      <c r="AUP112" s="81"/>
      <c r="AUQ112" s="81"/>
      <c r="AUR112" s="81"/>
      <c r="AUS112" s="81"/>
      <c r="AUT112" s="81"/>
      <c r="AUU112" s="81"/>
      <c r="AUV112" s="81"/>
      <c r="AUW112" s="81"/>
      <c r="AUX112" s="81"/>
      <c r="AUY112" s="81"/>
      <c r="AUZ112" s="81"/>
      <c r="AVA112" s="81"/>
      <c r="AVB112" s="81"/>
      <c r="AVC112" s="81"/>
      <c r="AVD112" s="81"/>
      <c r="AVE112" s="81"/>
      <c r="AVF112" s="81"/>
      <c r="AVG112" s="81"/>
      <c r="AVH112" s="81"/>
      <c r="AVI112" s="81"/>
      <c r="AVJ112" s="81"/>
      <c r="AVK112" s="81"/>
      <c r="AVL112" s="81"/>
      <c r="AVM112" s="81"/>
      <c r="AVN112" s="81"/>
      <c r="AVO112" s="81"/>
      <c r="AVP112" s="81"/>
      <c r="AVQ112" s="81"/>
      <c r="AVR112" s="81"/>
      <c r="AVS112" s="81"/>
      <c r="AVT112" s="81"/>
      <c r="AVU112" s="81"/>
      <c r="AVV112" s="81"/>
      <c r="AVW112" s="81"/>
      <c r="AVX112" s="81"/>
      <c r="AVY112" s="81"/>
      <c r="AVZ112" s="81"/>
      <c r="AWA112" s="81"/>
      <c r="AWB112" s="81"/>
      <c r="AWC112" s="81"/>
      <c r="AWD112" s="81"/>
      <c r="AWE112" s="81"/>
      <c r="AWF112" s="81"/>
      <c r="AWG112" s="81"/>
      <c r="AWH112" s="81"/>
      <c r="AWI112" s="81"/>
      <c r="AWJ112" s="81"/>
      <c r="AWK112" s="81"/>
      <c r="AWL112" s="81"/>
      <c r="AWM112" s="81"/>
      <c r="AWN112" s="81"/>
      <c r="AWO112" s="81"/>
      <c r="AWP112" s="81"/>
      <c r="AWQ112" s="81"/>
      <c r="AWR112" s="81"/>
      <c r="AWS112" s="81"/>
      <c r="AWT112" s="81"/>
      <c r="AWU112" s="81"/>
      <c r="AWV112" s="81"/>
      <c r="AWW112" s="81"/>
      <c r="AWX112" s="81"/>
      <c r="AWY112" s="81"/>
      <c r="AWZ112" s="81"/>
      <c r="AXA112" s="81"/>
      <c r="AXB112" s="81"/>
      <c r="AXC112" s="81"/>
      <c r="AXD112" s="81"/>
      <c r="AXE112" s="81"/>
      <c r="AXF112" s="81"/>
      <c r="AXG112" s="81"/>
      <c r="AXH112" s="81"/>
      <c r="AXI112" s="81"/>
      <c r="AXJ112" s="81"/>
      <c r="AXK112" s="81"/>
      <c r="AXL112" s="81"/>
      <c r="AXM112" s="81"/>
      <c r="AXN112" s="81"/>
      <c r="AXO112" s="81"/>
      <c r="AXP112" s="81"/>
      <c r="AXQ112" s="81"/>
      <c r="AXR112" s="81"/>
      <c r="AXS112" s="81"/>
      <c r="AXT112" s="81"/>
      <c r="AXU112" s="81"/>
      <c r="AXV112" s="81"/>
      <c r="AXW112" s="81"/>
      <c r="AXX112" s="81"/>
      <c r="AXY112" s="81"/>
      <c r="AXZ112" s="81"/>
      <c r="AYA112" s="81"/>
      <c r="AYB112" s="81"/>
      <c r="AYC112" s="81"/>
      <c r="AYD112" s="81"/>
      <c r="AYE112" s="81"/>
      <c r="AYF112" s="81"/>
      <c r="AYG112" s="81"/>
      <c r="AYH112" s="81"/>
      <c r="AYI112" s="81"/>
      <c r="AYJ112" s="81"/>
      <c r="AYK112" s="81"/>
      <c r="AYL112" s="81"/>
      <c r="AYM112" s="81"/>
      <c r="AYN112" s="81"/>
      <c r="AYO112" s="81"/>
      <c r="AYP112" s="81"/>
      <c r="AYQ112" s="81"/>
      <c r="AYR112" s="81"/>
      <c r="AYS112" s="81"/>
      <c r="AYT112" s="81"/>
      <c r="AYU112" s="81"/>
      <c r="AYV112" s="81"/>
      <c r="AYW112" s="81"/>
      <c r="AYX112" s="81"/>
      <c r="AYY112" s="81"/>
      <c r="AYZ112" s="81"/>
      <c r="AZA112" s="81"/>
      <c r="AZB112" s="81"/>
      <c r="AZC112" s="81"/>
      <c r="AZD112" s="81"/>
      <c r="AZE112" s="81"/>
      <c r="AZF112" s="81"/>
      <c r="AZG112" s="81"/>
      <c r="AZH112" s="81"/>
      <c r="AZI112" s="81"/>
      <c r="AZJ112" s="81"/>
      <c r="AZK112" s="81"/>
      <c r="AZL112" s="81"/>
      <c r="AZM112" s="81"/>
      <c r="AZN112" s="81"/>
      <c r="AZO112" s="81"/>
      <c r="AZP112" s="81"/>
      <c r="AZQ112" s="81"/>
      <c r="AZR112" s="81"/>
      <c r="AZS112" s="81"/>
      <c r="AZT112" s="81"/>
      <c r="AZU112" s="81"/>
      <c r="AZV112" s="81"/>
      <c r="AZW112" s="81"/>
      <c r="AZX112" s="81"/>
      <c r="AZY112" s="81"/>
      <c r="AZZ112" s="81"/>
      <c r="BAA112" s="81"/>
      <c r="BAB112" s="81"/>
      <c r="BAC112" s="81"/>
      <c r="BAD112" s="81"/>
      <c r="BAE112" s="81"/>
      <c r="BAF112" s="81"/>
      <c r="BAG112" s="81"/>
      <c r="BAH112" s="81"/>
      <c r="BAI112" s="81"/>
      <c r="BAJ112" s="81"/>
      <c r="BAK112" s="81"/>
      <c r="BAL112" s="81"/>
      <c r="BAM112" s="81"/>
      <c r="BAN112" s="81"/>
      <c r="BAO112" s="81"/>
      <c r="BAP112" s="81"/>
      <c r="BAQ112" s="81"/>
      <c r="BAR112" s="81"/>
      <c r="BAS112" s="81"/>
      <c r="BAT112" s="81"/>
      <c r="BAU112" s="81"/>
      <c r="BAV112" s="81"/>
      <c r="BAW112" s="81"/>
      <c r="BAX112" s="81"/>
      <c r="BAY112" s="81"/>
      <c r="BAZ112" s="81"/>
      <c r="BBA112" s="81"/>
      <c r="BBB112" s="81"/>
      <c r="BBC112" s="81"/>
      <c r="BBD112" s="81"/>
      <c r="BBE112" s="81"/>
      <c r="BBF112" s="81"/>
      <c r="BBG112" s="81"/>
      <c r="BBH112" s="81"/>
      <c r="BBI112" s="81"/>
      <c r="BBJ112" s="81"/>
      <c r="BBK112" s="81"/>
      <c r="BBL112" s="81"/>
      <c r="BBM112" s="81"/>
      <c r="BBN112" s="81"/>
      <c r="BBO112" s="81"/>
      <c r="BBP112" s="81"/>
      <c r="BBQ112" s="81"/>
      <c r="BBR112" s="81"/>
      <c r="BBS112" s="81"/>
      <c r="BBT112" s="81"/>
      <c r="BBU112" s="81"/>
      <c r="BBV112" s="81"/>
      <c r="BBW112" s="81"/>
      <c r="BBX112" s="81"/>
      <c r="BBY112" s="81"/>
      <c r="BBZ112" s="81"/>
      <c r="BCA112" s="81"/>
      <c r="BCB112" s="81"/>
      <c r="BCC112" s="81"/>
      <c r="BCD112" s="81"/>
      <c r="BCE112" s="81"/>
      <c r="BCF112" s="81"/>
      <c r="BCG112" s="81"/>
      <c r="BCH112" s="81"/>
      <c r="BCI112" s="81"/>
      <c r="BCJ112" s="81"/>
      <c r="BCK112" s="81"/>
      <c r="BCL112" s="81"/>
      <c r="BCM112" s="81"/>
      <c r="BCN112" s="81"/>
      <c r="BCO112" s="81"/>
      <c r="BCP112" s="81"/>
      <c r="BCQ112" s="81"/>
      <c r="BCR112" s="81"/>
      <c r="BCS112" s="81"/>
      <c r="BCT112" s="81"/>
      <c r="BCU112" s="81"/>
      <c r="BCV112" s="81"/>
      <c r="BCW112" s="81"/>
      <c r="BCX112" s="81"/>
      <c r="BCY112" s="81"/>
      <c r="BCZ112" s="81"/>
      <c r="BDA112" s="81"/>
      <c r="BDB112" s="81"/>
      <c r="BDC112" s="81"/>
      <c r="BDD112" s="81"/>
      <c r="BDE112" s="81"/>
      <c r="BDF112" s="81"/>
      <c r="BDG112" s="81"/>
      <c r="BDH112" s="81"/>
      <c r="BDI112" s="81"/>
      <c r="BDJ112" s="81"/>
      <c r="BDK112" s="81"/>
      <c r="BDL112" s="81"/>
      <c r="BDM112" s="81"/>
      <c r="BDN112" s="81"/>
      <c r="BDO112" s="81"/>
      <c r="BDP112" s="81"/>
      <c r="BDQ112" s="81"/>
      <c r="BDR112" s="81"/>
      <c r="BDS112" s="81"/>
      <c r="BDT112" s="81"/>
      <c r="BDU112" s="81"/>
      <c r="BDV112" s="81"/>
      <c r="BDW112" s="81"/>
      <c r="BDX112" s="81"/>
      <c r="BDY112" s="81"/>
      <c r="BDZ112" s="81"/>
      <c r="BEA112" s="81"/>
      <c r="BEB112" s="81"/>
      <c r="BEC112" s="81"/>
      <c r="BED112" s="81"/>
      <c r="BEE112" s="81"/>
      <c r="BEF112" s="81"/>
      <c r="BEG112" s="81"/>
      <c r="BEH112" s="81"/>
      <c r="BEI112" s="81"/>
      <c r="BEJ112" s="81"/>
      <c r="BEK112" s="81"/>
      <c r="BEL112" s="81"/>
      <c r="BEM112" s="81"/>
      <c r="BEN112" s="81"/>
      <c r="BEO112" s="81"/>
      <c r="BEP112" s="81"/>
      <c r="BEQ112" s="81"/>
      <c r="BER112" s="81"/>
      <c r="BES112" s="81"/>
      <c r="BET112" s="81"/>
      <c r="BEU112" s="81"/>
      <c r="BEV112" s="81"/>
      <c r="BEW112" s="81"/>
      <c r="BEX112" s="81"/>
      <c r="BEY112" s="81"/>
      <c r="BEZ112" s="81"/>
      <c r="BFA112" s="81"/>
      <c r="BFB112" s="81"/>
      <c r="BFC112" s="81"/>
      <c r="BFD112" s="81"/>
      <c r="BFE112" s="81"/>
      <c r="BFF112" s="81"/>
      <c r="BFG112" s="81"/>
      <c r="BFH112" s="81"/>
      <c r="BFI112" s="81"/>
      <c r="BFJ112" s="81"/>
      <c r="BFK112" s="81"/>
      <c r="BFL112" s="81"/>
      <c r="BFM112" s="81"/>
      <c r="BFN112" s="81"/>
      <c r="BFO112" s="81"/>
      <c r="BFP112" s="81"/>
      <c r="BFQ112" s="81"/>
      <c r="BFR112" s="81"/>
      <c r="BFS112" s="81"/>
      <c r="BFT112" s="81"/>
      <c r="BFU112" s="81"/>
      <c r="BFV112" s="81"/>
      <c r="BFW112" s="81"/>
      <c r="BFX112" s="81"/>
      <c r="BFY112" s="81"/>
      <c r="BFZ112" s="81"/>
      <c r="BGA112" s="81"/>
      <c r="BGB112" s="81"/>
      <c r="BGC112" s="81"/>
      <c r="BGD112" s="81"/>
      <c r="BGE112" s="81"/>
      <c r="BGF112" s="81"/>
      <c r="BGG112" s="81"/>
      <c r="BGH112" s="81"/>
      <c r="BGI112" s="81"/>
      <c r="BGJ112" s="81"/>
      <c r="BGK112" s="81"/>
      <c r="BGL112" s="81"/>
      <c r="BGM112" s="81"/>
      <c r="BGN112" s="81"/>
      <c r="BGO112" s="81"/>
      <c r="BGP112" s="81"/>
      <c r="BGQ112" s="81"/>
      <c r="BGR112" s="81"/>
      <c r="BGS112" s="81"/>
      <c r="BGT112" s="81"/>
      <c r="BGU112" s="81"/>
      <c r="BGV112" s="81"/>
      <c r="BGW112" s="81"/>
      <c r="BGX112" s="81"/>
      <c r="BGY112" s="81"/>
      <c r="BGZ112" s="81"/>
      <c r="BHA112" s="81"/>
      <c r="BHB112" s="81"/>
      <c r="BHC112" s="81"/>
      <c r="BHD112" s="81"/>
      <c r="BHE112" s="81"/>
      <c r="BHF112" s="81"/>
      <c r="BHG112" s="81"/>
      <c r="BHH112" s="81"/>
      <c r="BHI112" s="81"/>
      <c r="BHJ112" s="81"/>
      <c r="BHK112" s="81"/>
      <c r="BHL112" s="81"/>
      <c r="BHM112" s="81"/>
      <c r="BHN112" s="81"/>
      <c r="BHO112" s="81"/>
      <c r="BHP112" s="81"/>
      <c r="BHQ112" s="81"/>
      <c r="BHR112" s="81"/>
      <c r="BHS112" s="81"/>
      <c r="BHT112" s="81"/>
      <c r="BHU112" s="81"/>
      <c r="BHV112" s="81"/>
      <c r="BHW112" s="81"/>
      <c r="BHX112" s="81"/>
      <c r="BHY112" s="81"/>
      <c r="BHZ112" s="81"/>
      <c r="BIA112" s="81"/>
      <c r="BIB112" s="81"/>
      <c r="BIC112" s="81"/>
      <c r="BID112" s="81"/>
      <c r="BIE112" s="81"/>
      <c r="BIF112" s="81"/>
      <c r="BIG112" s="81"/>
      <c r="BIH112" s="81"/>
      <c r="BII112" s="81"/>
      <c r="BIJ112" s="81"/>
      <c r="BIK112" s="81"/>
      <c r="BIL112" s="81"/>
      <c r="BIM112" s="81"/>
      <c r="BIN112" s="81"/>
      <c r="BIO112" s="81"/>
      <c r="BIP112" s="81"/>
      <c r="BIQ112" s="81"/>
      <c r="BIR112" s="81"/>
      <c r="BIS112" s="81"/>
      <c r="BIT112" s="81"/>
      <c r="BIU112" s="81"/>
      <c r="BIV112" s="81"/>
      <c r="BIW112" s="81"/>
      <c r="BIX112" s="81"/>
      <c r="BIY112" s="81"/>
      <c r="BIZ112" s="81"/>
      <c r="BJA112" s="81"/>
      <c r="BJB112" s="81"/>
      <c r="BJC112" s="81"/>
      <c r="BJD112" s="81"/>
      <c r="BJE112" s="81"/>
      <c r="BJF112" s="81"/>
      <c r="BJG112" s="81"/>
      <c r="BJH112" s="81"/>
      <c r="BJI112" s="81"/>
      <c r="BJJ112" s="81"/>
      <c r="BJK112" s="81"/>
      <c r="BJL112" s="81"/>
      <c r="BJM112" s="81"/>
      <c r="BJN112" s="81"/>
      <c r="BJO112" s="81"/>
      <c r="BJP112" s="81"/>
      <c r="BJQ112" s="81"/>
      <c r="BJR112" s="81"/>
      <c r="BJS112" s="81"/>
      <c r="BJT112" s="81"/>
      <c r="BJU112" s="81"/>
      <c r="BJV112" s="81"/>
      <c r="BJW112" s="81"/>
      <c r="BJX112" s="81"/>
      <c r="BJY112" s="81"/>
      <c r="BJZ112" s="81"/>
      <c r="BKA112" s="81"/>
      <c r="BKB112" s="81"/>
      <c r="BKC112" s="81"/>
      <c r="BKD112" s="81"/>
      <c r="BKE112" s="81"/>
      <c r="BKF112" s="81"/>
      <c r="BKG112" s="81"/>
      <c r="BKH112" s="81"/>
      <c r="BKI112" s="81"/>
      <c r="BKJ112" s="81"/>
      <c r="BKK112" s="81"/>
      <c r="BKL112" s="81"/>
      <c r="BKM112" s="81"/>
      <c r="BKN112" s="81"/>
      <c r="BKO112" s="81"/>
      <c r="BKP112" s="81"/>
      <c r="BKQ112" s="81"/>
      <c r="BKR112" s="81"/>
      <c r="BKS112" s="81"/>
      <c r="BKT112" s="81"/>
      <c r="BKU112" s="81"/>
      <c r="BKV112" s="81"/>
      <c r="BKW112" s="81"/>
      <c r="BKX112" s="81"/>
      <c r="BKY112" s="81"/>
      <c r="BKZ112" s="81"/>
      <c r="BLA112" s="81"/>
      <c r="BLB112" s="81"/>
      <c r="BLC112" s="81"/>
      <c r="BLD112" s="81"/>
      <c r="BLE112" s="81"/>
      <c r="BLF112" s="81"/>
      <c r="BLG112" s="81"/>
      <c r="BLH112" s="81"/>
      <c r="BLI112" s="81"/>
      <c r="BLJ112" s="81"/>
      <c r="BLK112" s="81"/>
      <c r="BLL112" s="81"/>
      <c r="BLM112" s="81"/>
      <c r="BLN112" s="81"/>
      <c r="BLO112" s="81"/>
      <c r="BLP112" s="81"/>
      <c r="BLQ112" s="81"/>
      <c r="BLR112" s="81"/>
      <c r="BLS112" s="81"/>
      <c r="BLT112" s="81"/>
      <c r="BLU112" s="81"/>
      <c r="BLV112" s="81"/>
      <c r="BLW112" s="81"/>
      <c r="BLX112" s="81"/>
      <c r="BLY112" s="81"/>
      <c r="BLZ112" s="81"/>
      <c r="BMA112" s="81"/>
      <c r="BMB112" s="81"/>
      <c r="BMC112" s="81"/>
      <c r="BMD112" s="81"/>
      <c r="BME112" s="81"/>
      <c r="BMF112" s="81"/>
      <c r="BMG112" s="81"/>
      <c r="BMH112" s="81"/>
      <c r="BMI112" s="81"/>
      <c r="BMJ112" s="81"/>
      <c r="BMK112" s="81"/>
      <c r="BML112" s="81"/>
      <c r="BMM112" s="81"/>
      <c r="BMN112" s="81"/>
      <c r="BMO112" s="81"/>
      <c r="BMP112" s="81"/>
      <c r="BMQ112" s="81"/>
      <c r="BMR112" s="81"/>
      <c r="BMS112" s="81"/>
      <c r="BMT112" s="81"/>
      <c r="BMU112" s="81"/>
      <c r="BMV112" s="81"/>
      <c r="BMW112" s="81"/>
      <c r="BMX112" s="81"/>
      <c r="BMY112" s="81"/>
      <c r="BMZ112" s="81"/>
      <c r="BNA112" s="81"/>
      <c r="BNB112" s="81"/>
      <c r="BNC112" s="81"/>
      <c r="BND112" s="81"/>
      <c r="BNE112" s="81"/>
      <c r="BNF112" s="81"/>
      <c r="BNG112" s="81"/>
      <c r="BNH112" s="81"/>
      <c r="BNI112" s="81"/>
      <c r="BNJ112" s="81"/>
      <c r="BNK112" s="81"/>
      <c r="BNL112" s="81"/>
      <c r="BNM112" s="81"/>
      <c r="BNN112" s="81"/>
      <c r="BNO112" s="81"/>
      <c r="BNP112" s="81"/>
      <c r="BNQ112" s="81"/>
      <c r="BNR112" s="81"/>
      <c r="BNS112" s="81"/>
      <c r="BNT112" s="81"/>
      <c r="BNU112" s="81"/>
      <c r="BNV112" s="81"/>
      <c r="BNW112" s="81"/>
      <c r="BNX112" s="81"/>
      <c r="BNY112" s="81"/>
      <c r="BNZ112" s="81"/>
      <c r="BOA112" s="81"/>
      <c r="BOB112" s="81"/>
      <c r="BOC112" s="81"/>
      <c r="BOD112" s="81"/>
      <c r="BOE112" s="81"/>
      <c r="BOF112" s="81"/>
      <c r="BOG112" s="81"/>
      <c r="BOH112" s="81"/>
      <c r="BOI112" s="81"/>
      <c r="BOJ112" s="81"/>
      <c r="BOK112" s="81"/>
      <c r="BOL112" s="81"/>
      <c r="BOM112" s="81"/>
      <c r="BON112" s="81"/>
      <c r="BOO112" s="81"/>
      <c r="BOP112" s="81"/>
      <c r="BOQ112" s="81"/>
      <c r="BOR112" s="81"/>
      <c r="BOS112" s="81"/>
      <c r="BOT112" s="81"/>
      <c r="BOU112" s="81"/>
      <c r="BOV112" s="81"/>
      <c r="BOW112" s="81"/>
      <c r="BOX112" s="81"/>
      <c r="BOY112" s="81"/>
      <c r="BOZ112" s="81"/>
      <c r="BPA112" s="81"/>
      <c r="BPB112" s="81"/>
      <c r="BPC112" s="81"/>
      <c r="BPD112" s="81"/>
      <c r="BPE112" s="81"/>
      <c r="BPF112" s="81"/>
      <c r="BPG112" s="81"/>
      <c r="BPH112" s="81"/>
      <c r="BPI112" s="81"/>
      <c r="BPJ112" s="81"/>
      <c r="BPK112" s="81"/>
      <c r="BPL112" s="81"/>
      <c r="BPM112" s="81"/>
      <c r="BPN112" s="81"/>
      <c r="BPO112" s="81"/>
      <c r="BPP112" s="81"/>
      <c r="BPQ112" s="81"/>
      <c r="BPR112" s="81"/>
      <c r="BPS112" s="81"/>
      <c r="BPT112" s="81"/>
      <c r="BPU112" s="81"/>
      <c r="BPV112" s="81"/>
      <c r="BPW112" s="81"/>
      <c r="BPX112" s="81"/>
      <c r="BPY112" s="81"/>
      <c r="BPZ112" s="81"/>
      <c r="BQA112" s="81"/>
      <c r="BQB112" s="81"/>
      <c r="BQC112" s="81"/>
      <c r="BQD112" s="81"/>
      <c r="BQE112" s="81"/>
      <c r="BQF112" s="81"/>
      <c r="BQG112" s="81"/>
      <c r="BQH112" s="81"/>
      <c r="BQI112" s="81"/>
      <c r="BQJ112" s="81"/>
      <c r="BQK112" s="81"/>
      <c r="BQL112" s="81"/>
      <c r="BQM112" s="81"/>
      <c r="BQN112" s="81"/>
      <c r="BQO112" s="81"/>
      <c r="BQP112" s="81"/>
      <c r="BQQ112" s="81"/>
      <c r="BQR112" s="81"/>
      <c r="BQS112" s="81"/>
      <c r="BQT112" s="81"/>
      <c r="BQU112" s="81"/>
      <c r="BQV112" s="81"/>
      <c r="BQW112" s="81"/>
      <c r="BQX112" s="81"/>
      <c r="BQY112" s="81"/>
      <c r="BQZ112" s="81"/>
      <c r="BRA112" s="81"/>
      <c r="BRB112" s="81"/>
      <c r="BRC112" s="81"/>
      <c r="BRD112" s="81"/>
      <c r="BRE112" s="81"/>
      <c r="BRF112" s="81"/>
      <c r="BRG112" s="81"/>
      <c r="BRH112" s="81"/>
      <c r="BRI112" s="81"/>
      <c r="BRJ112" s="81"/>
      <c r="BRK112" s="81"/>
      <c r="BRL112" s="81"/>
      <c r="BRM112" s="81"/>
      <c r="BRN112" s="81"/>
      <c r="BRO112" s="81"/>
      <c r="BRP112" s="81"/>
      <c r="BRQ112" s="81"/>
      <c r="BRR112" s="81"/>
      <c r="BRS112" s="81"/>
      <c r="BRT112" s="81"/>
      <c r="BRU112" s="81"/>
      <c r="BRV112" s="81"/>
      <c r="BRW112" s="81"/>
      <c r="BRX112" s="81"/>
      <c r="BRY112" s="81"/>
      <c r="BRZ112" s="81"/>
      <c r="BSA112" s="81"/>
      <c r="BSB112" s="81"/>
      <c r="BSC112" s="81"/>
      <c r="BSD112" s="81"/>
      <c r="BSE112" s="81"/>
      <c r="BSF112" s="81"/>
      <c r="BSG112" s="81"/>
      <c r="BSH112" s="81"/>
      <c r="BSI112" s="81"/>
      <c r="BSJ112" s="81"/>
      <c r="BSK112" s="81"/>
      <c r="BSL112" s="81"/>
      <c r="BSM112" s="81"/>
      <c r="BSN112" s="81"/>
      <c r="BSO112" s="81"/>
      <c r="BSP112" s="81"/>
      <c r="BSQ112" s="81"/>
      <c r="BSR112" s="81"/>
      <c r="BSS112" s="81"/>
      <c r="BST112" s="81"/>
      <c r="BSU112" s="81"/>
      <c r="BSV112" s="81"/>
      <c r="BSW112" s="81"/>
      <c r="BSX112" s="81"/>
      <c r="BSY112" s="81"/>
      <c r="BSZ112" s="81"/>
      <c r="BTA112" s="81"/>
      <c r="BTB112" s="81"/>
      <c r="BTC112" s="81"/>
      <c r="BTD112" s="81"/>
      <c r="BTE112" s="81"/>
      <c r="BTF112" s="81"/>
      <c r="BTG112" s="81"/>
      <c r="BTH112" s="81"/>
      <c r="BTI112" s="81"/>
      <c r="BTJ112" s="81"/>
      <c r="BTK112" s="81"/>
      <c r="BTL112" s="81"/>
      <c r="BTM112" s="81"/>
      <c r="BTN112" s="81"/>
      <c r="BTO112" s="81"/>
      <c r="BTP112" s="81"/>
      <c r="BTQ112" s="81"/>
      <c r="BTR112" s="81"/>
      <c r="BTS112" s="81"/>
      <c r="BTT112" s="81"/>
      <c r="BTU112" s="81"/>
      <c r="BTV112" s="81"/>
      <c r="BTW112" s="81"/>
      <c r="BTX112" s="81"/>
      <c r="BTY112" s="81"/>
      <c r="BTZ112" s="81"/>
      <c r="BUA112" s="81"/>
      <c r="BUB112" s="81"/>
      <c r="BUC112" s="81"/>
      <c r="BUD112" s="81"/>
      <c r="BUE112" s="81"/>
      <c r="BUF112" s="81"/>
      <c r="BUG112" s="81"/>
      <c r="BUH112" s="81"/>
      <c r="BUI112" s="81"/>
      <c r="BUJ112" s="81"/>
      <c r="BUK112" s="81"/>
      <c r="BUL112" s="81"/>
      <c r="BUM112" s="81"/>
      <c r="BUN112" s="81"/>
      <c r="BUO112" s="81"/>
      <c r="BUP112" s="81"/>
      <c r="BUQ112" s="81"/>
      <c r="BUR112" s="81"/>
      <c r="BUS112" s="81"/>
      <c r="BUT112" s="81"/>
      <c r="BUU112" s="81"/>
      <c r="BUV112" s="81"/>
      <c r="BUW112" s="81"/>
      <c r="BUX112" s="81"/>
      <c r="BUY112" s="81"/>
      <c r="BUZ112" s="81"/>
      <c r="BVA112" s="81"/>
      <c r="BVB112" s="81"/>
      <c r="BVC112" s="81"/>
      <c r="BVD112" s="81"/>
      <c r="BVE112" s="81"/>
      <c r="BVF112" s="81"/>
      <c r="BVG112" s="81"/>
      <c r="BVH112" s="81"/>
      <c r="BVI112" s="81"/>
      <c r="BVJ112" s="81"/>
      <c r="BVK112" s="81"/>
      <c r="BVL112" s="81"/>
      <c r="BVM112" s="81"/>
      <c r="BVN112" s="81"/>
      <c r="BVO112" s="81"/>
      <c r="BVP112" s="81"/>
      <c r="BVQ112" s="81"/>
      <c r="BVR112" s="81"/>
      <c r="BVS112" s="81"/>
      <c r="BVT112" s="81"/>
      <c r="BVU112" s="81"/>
      <c r="BVV112" s="81"/>
      <c r="BVW112" s="81"/>
      <c r="BVX112" s="81"/>
      <c r="BVY112" s="81"/>
      <c r="BVZ112" s="81"/>
      <c r="BWA112" s="81"/>
      <c r="BWB112" s="81"/>
      <c r="BWC112" s="81"/>
      <c r="BWD112" s="81"/>
      <c r="BWE112" s="81"/>
      <c r="BWF112" s="81"/>
      <c r="BWG112" s="81"/>
      <c r="BWH112" s="81"/>
      <c r="BWI112" s="81"/>
      <c r="BWJ112" s="81"/>
      <c r="BWK112" s="81"/>
      <c r="BWL112" s="81"/>
      <c r="BWM112" s="81"/>
      <c r="BWN112" s="81"/>
      <c r="BWO112" s="81"/>
      <c r="BWP112" s="81"/>
      <c r="BWQ112" s="81"/>
      <c r="BWR112" s="81"/>
      <c r="BWS112" s="81"/>
      <c r="BWT112" s="81"/>
      <c r="BWU112" s="81"/>
      <c r="BWV112" s="81"/>
      <c r="BWW112" s="81"/>
      <c r="BWX112" s="81"/>
      <c r="BWY112" s="81"/>
      <c r="BWZ112" s="81"/>
      <c r="BXA112" s="81"/>
      <c r="BXB112" s="81"/>
      <c r="BXC112" s="81"/>
      <c r="BXD112" s="81"/>
      <c r="BXE112" s="81"/>
      <c r="BXF112" s="81"/>
      <c r="BXG112" s="81"/>
      <c r="BXH112" s="81"/>
      <c r="BXI112" s="81"/>
      <c r="BXJ112" s="81"/>
      <c r="BXK112" s="81"/>
      <c r="BXL112" s="81"/>
      <c r="BXM112" s="81"/>
      <c r="BXN112" s="81"/>
      <c r="BXO112" s="81"/>
      <c r="BXP112" s="81"/>
      <c r="BXQ112" s="81"/>
      <c r="BXR112" s="81"/>
      <c r="BXS112" s="81"/>
      <c r="BXT112" s="81"/>
      <c r="BXU112" s="81"/>
      <c r="BXV112" s="81"/>
      <c r="BXW112" s="81"/>
      <c r="BXX112" s="81"/>
      <c r="BXY112" s="81"/>
      <c r="BXZ112" s="81"/>
      <c r="BYA112" s="81"/>
      <c r="BYB112" s="81"/>
      <c r="BYC112" s="81"/>
      <c r="BYD112" s="81"/>
      <c r="BYE112" s="81"/>
      <c r="BYF112" s="81"/>
      <c r="BYG112" s="81"/>
      <c r="BYH112" s="81"/>
      <c r="BYI112" s="81"/>
      <c r="BYJ112" s="81"/>
      <c r="BYK112" s="81"/>
      <c r="BYL112" s="81"/>
      <c r="BYM112" s="81"/>
      <c r="BYN112" s="81"/>
      <c r="BYO112" s="81"/>
      <c r="BYP112" s="81"/>
      <c r="BYQ112" s="81"/>
      <c r="BYR112" s="81"/>
      <c r="BYS112" s="81"/>
      <c r="BYT112" s="81"/>
      <c r="BYU112" s="81"/>
      <c r="BYV112" s="81"/>
      <c r="BYW112" s="81"/>
      <c r="BYX112" s="81"/>
      <c r="BYY112" s="81"/>
      <c r="BYZ112" s="81"/>
      <c r="BZA112" s="81"/>
      <c r="BZB112" s="81"/>
      <c r="BZC112" s="81"/>
      <c r="BZD112" s="81"/>
      <c r="BZE112" s="81"/>
      <c r="BZF112" s="81"/>
      <c r="BZG112" s="81"/>
      <c r="BZH112" s="81"/>
      <c r="BZI112" s="81"/>
      <c r="BZJ112" s="81"/>
      <c r="BZK112" s="81"/>
      <c r="BZL112" s="81"/>
      <c r="BZM112" s="81"/>
      <c r="BZN112" s="81"/>
      <c r="BZO112" s="81"/>
      <c r="BZP112" s="81"/>
      <c r="BZQ112" s="81"/>
      <c r="BZR112" s="81"/>
      <c r="BZS112" s="81"/>
      <c r="BZT112" s="81"/>
      <c r="BZU112" s="81"/>
      <c r="BZV112" s="81"/>
      <c r="BZW112" s="81"/>
      <c r="BZX112" s="81"/>
      <c r="BZY112" s="81"/>
      <c r="BZZ112" s="81"/>
      <c r="CAA112" s="81"/>
      <c r="CAB112" s="81"/>
      <c r="CAC112" s="81"/>
      <c r="CAD112" s="81"/>
      <c r="CAE112" s="81"/>
      <c r="CAF112" s="81"/>
      <c r="CAG112" s="81"/>
      <c r="CAH112" s="81"/>
      <c r="CAI112" s="81"/>
      <c r="CAJ112" s="81"/>
      <c r="CAK112" s="81"/>
      <c r="CAL112" s="81"/>
      <c r="CAM112" s="81"/>
      <c r="CAN112" s="81"/>
      <c r="CAO112" s="81"/>
      <c r="CAP112" s="81"/>
      <c r="CAQ112" s="81"/>
      <c r="CAR112" s="81"/>
      <c r="CAS112" s="81"/>
      <c r="CAT112" s="81"/>
      <c r="CAU112" s="81"/>
      <c r="CAV112" s="81"/>
      <c r="CAW112" s="81"/>
      <c r="CAX112" s="81"/>
      <c r="CAY112" s="81"/>
      <c r="CAZ112" s="81"/>
      <c r="CBA112" s="81"/>
      <c r="CBB112" s="81"/>
      <c r="CBC112" s="81"/>
      <c r="CBD112" s="81"/>
      <c r="CBE112" s="81"/>
      <c r="CBF112" s="81"/>
      <c r="CBG112" s="81"/>
      <c r="CBH112" s="81"/>
      <c r="CBI112" s="81"/>
      <c r="CBJ112" s="81"/>
      <c r="CBK112" s="81"/>
      <c r="CBL112" s="81"/>
      <c r="CBM112" s="81"/>
      <c r="CBN112" s="81"/>
      <c r="CBO112" s="81"/>
      <c r="CBP112" s="81"/>
      <c r="CBQ112" s="81"/>
      <c r="CBR112" s="81"/>
      <c r="CBS112" s="81"/>
      <c r="CBT112" s="81"/>
      <c r="CBU112" s="81"/>
      <c r="CBV112" s="81"/>
      <c r="CBW112" s="81"/>
      <c r="CBX112" s="81"/>
      <c r="CBY112" s="81"/>
      <c r="CBZ112" s="81"/>
      <c r="CCA112" s="81"/>
      <c r="CCB112" s="81"/>
      <c r="CCC112" s="81"/>
      <c r="CCD112" s="81"/>
      <c r="CCE112" s="81"/>
      <c r="CCF112" s="81"/>
      <c r="CCG112" s="81"/>
      <c r="CCH112" s="81"/>
      <c r="CCI112" s="81"/>
      <c r="CCJ112" s="81"/>
      <c r="CCK112" s="81"/>
      <c r="CCL112" s="81"/>
      <c r="CCM112" s="81"/>
      <c r="CCN112" s="81"/>
      <c r="CCO112" s="81"/>
      <c r="CCP112" s="81"/>
      <c r="CCQ112" s="81"/>
      <c r="CCR112" s="81"/>
      <c r="CCS112" s="81"/>
      <c r="CCT112" s="81"/>
      <c r="CCU112" s="81"/>
      <c r="CCV112" s="81"/>
      <c r="CCW112" s="81"/>
      <c r="CCX112" s="81"/>
      <c r="CCY112" s="81"/>
      <c r="CCZ112" s="81"/>
      <c r="CDA112" s="81"/>
      <c r="CDB112" s="81"/>
      <c r="CDC112" s="81"/>
      <c r="CDD112" s="81"/>
      <c r="CDE112" s="81"/>
      <c r="CDF112" s="81"/>
      <c r="CDG112" s="81"/>
      <c r="CDH112" s="81"/>
      <c r="CDI112" s="81"/>
      <c r="CDJ112" s="81"/>
      <c r="CDK112" s="81"/>
      <c r="CDL112" s="81"/>
      <c r="CDM112" s="81"/>
      <c r="CDN112" s="81"/>
      <c r="CDO112" s="81"/>
      <c r="CDP112" s="81"/>
      <c r="CDQ112" s="81"/>
      <c r="CDR112" s="81"/>
      <c r="CDS112" s="81"/>
      <c r="CDT112" s="81"/>
      <c r="CDU112" s="81"/>
      <c r="CDV112" s="81"/>
      <c r="CDW112" s="81"/>
      <c r="CDX112" s="81"/>
      <c r="CDY112" s="81"/>
      <c r="CDZ112" s="81"/>
      <c r="CEA112" s="81"/>
      <c r="CEB112" s="81"/>
      <c r="CEC112" s="81"/>
      <c r="CED112" s="81"/>
      <c r="CEE112" s="81"/>
      <c r="CEF112" s="81"/>
      <c r="CEG112" s="81"/>
      <c r="CEH112" s="81"/>
      <c r="CEI112" s="81"/>
      <c r="CEJ112" s="81"/>
      <c r="CEK112" s="81"/>
      <c r="CEL112" s="81"/>
      <c r="CEM112" s="81"/>
      <c r="CEN112" s="81"/>
      <c r="CEO112" s="81"/>
      <c r="CEP112" s="81"/>
      <c r="CEQ112" s="81"/>
      <c r="CER112" s="81"/>
      <c r="CES112" s="81"/>
      <c r="CET112" s="81"/>
      <c r="CEU112" s="81"/>
      <c r="CEV112" s="81"/>
      <c r="CEW112" s="81"/>
      <c r="CEX112" s="81"/>
      <c r="CEY112" s="81"/>
      <c r="CEZ112" s="81"/>
      <c r="CFA112" s="81"/>
      <c r="CFB112" s="81"/>
      <c r="CFC112" s="81"/>
      <c r="CFD112" s="81"/>
      <c r="CFE112" s="81"/>
      <c r="CFF112" s="81"/>
      <c r="CFG112" s="81"/>
      <c r="CFH112" s="81"/>
      <c r="CFI112" s="81"/>
      <c r="CFJ112" s="81"/>
      <c r="CFK112" s="81"/>
      <c r="CFL112" s="81"/>
      <c r="CFM112" s="81"/>
      <c r="CFN112" s="81"/>
      <c r="CFO112" s="81"/>
      <c r="CFP112" s="81"/>
      <c r="CFQ112" s="81"/>
      <c r="CFR112" s="81"/>
      <c r="CFS112" s="81"/>
      <c r="CFT112" s="81"/>
      <c r="CFU112" s="81"/>
      <c r="CFV112" s="81"/>
      <c r="CFW112" s="81"/>
      <c r="CFX112" s="81"/>
      <c r="CFY112" s="81"/>
      <c r="CFZ112" s="81"/>
      <c r="CGA112" s="81"/>
      <c r="CGB112" s="81"/>
      <c r="CGC112" s="81"/>
      <c r="CGD112" s="81"/>
      <c r="CGE112" s="81"/>
      <c r="CGF112" s="81"/>
      <c r="CGG112" s="81"/>
      <c r="CGH112" s="81"/>
      <c r="CGI112" s="81"/>
      <c r="CGJ112" s="81"/>
      <c r="CGK112" s="81"/>
      <c r="CGL112" s="81"/>
      <c r="CGM112" s="81"/>
      <c r="CGN112" s="81"/>
      <c r="CGO112" s="81"/>
      <c r="CGP112" s="81"/>
      <c r="CGQ112" s="81"/>
      <c r="CGR112" s="81"/>
      <c r="CGS112" s="81"/>
      <c r="CGT112" s="81"/>
      <c r="CGU112" s="81"/>
      <c r="CGV112" s="81"/>
      <c r="CGW112" s="81"/>
      <c r="CGX112" s="81"/>
      <c r="CGY112" s="81"/>
      <c r="CGZ112" s="81"/>
      <c r="CHA112" s="81"/>
      <c r="CHB112" s="81"/>
      <c r="CHC112" s="81"/>
      <c r="CHD112" s="81"/>
      <c r="CHE112" s="81"/>
      <c r="CHF112" s="81"/>
      <c r="CHG112" s="81"/>
      <c r="CHH112" s="81"/>
      <c r="CHI112" s="81"/>
      <c r="CHJ112" s="81"/>
      <c r="CHK112" s="81"/>
      <c r="CHL112" s="81"/>
      <c r="CHM112" s="81"/>
      <c r="CHN112" s="81"/>
      <c r="CHO112" s="81"/>
      <c r="CHP112" s="81"/>
      <c r="CHQ112" s="81"/>
      <c r="CHR112" s="81"/>
      <c r="CHS112" s="81"/>
      <c r="CHT112" s="81"/>
      <c r="CHU112" s="81"/>
      <c r="CHV112" s="81"/>
      <c r="CHW112" s="81"/>
      <c r="CHX112" s="81"/>
      <c r="CHY112" s="81"/>
      <c r="CHZ112" s="81"/>
      <c r="CIA112" s="81"/>
      <c r="CIB112" s="81"/>
      <c r="CIC112" s="81"/>
      <c r="CID112" s="81"/>
      <c r="CIE112" s="81"/>
      <c r="CIF112" s="81"/>
      <c r="CIG112" s="81"/>
      <c r="CIH112" s="81"/>
      <c r="CII112" s="81"/>
      <c r="CIJ112" s="81"/>
      <c r="CIK112" s="81"/>
      <c r="CIL112" s="81"/>
      <c r="CIM112" s="81"/>
      <c r="CIN112" s="81"/>
      <c r="CIO112" s="81"/>
      <c r="CIP112" s="81"/>
      <c r="CIQ112" s="81"/>
      <c r="CIR112" s="81"/>
      <c r="CIS112" s="81"/>
      <c r="CIT112" s="81"/>
      <c r="CIU112" s="81"/>
      <c r="CIV112" s="81"/>
      <c r="CIW112" s="81"/>
      <c r="CIX112" s="81"/>
      <c r="CIY112" s="81"/>
      <c r="CIZ112" s="81"/>
      <c r="CJA112" s="81"/>
      <c r="CJB112" s="81"/>
      <c r="CJC112" s="81"/>
      <c r="CJD112" s="81"/>
      <c r="CJE112" s="81"/>
      <c r="CJF112" s="81"/>
      <c r="CJG112" s="81"/>
      <c r="CJH112" s="81"/>
      <c r="CJI112" s="81"/>
      <c r="CJJ112" s="81"/>
      <c r="CJK112" s="81"/>
      <c r="CJL112" s="81"/>
      <c r="CJM112" s="81"/>
      <c r="CJN112" s="81"/>
      <c r="CJO112" s="81"/>
      <c r="CJP112" s="81"/>
      <c r="CJQ112" s="81"/>
      <c r="CJR112" s="81"/>
      <c r="CJS112" s="81"/>
      <c r="CJT112" s="81"/>
      <c r="CJU112" s="81"/>
      <c r="CJV112" s="81"/>
      <c r="CJW112" s="81"/>
      <c r="CJX112" s="81"/>
      <c r="CJY112" s="81"/>
      <c r="CJZ112" s="81"/>
      <c r="CKA112" s="81"/>
      <c r="CKB112" s="81"/>
      <c r="CKC112" s="81"/>
      <c r="CKD112" s="81"/>
      <c r="CKE112" s="81"/>
      <c r="CKF112" s="81"/>
      <c r="CKG112" s="81"/>
      <c r="CKH112" s="81"/>
      <c r="CKI112" s="81"/>
      <c r="CKJ112" s="81"/>
      <c r="CKK112" s="81"/>
      <c r="CKL112" s="81"/>
      <c r="CKM112" s="81"/>
      <c r="CKN112" s="81"/>
      <c r="CKO112" s="81"/>
      <c r="CKP112" s="81"/>
      <c r="CKQ112" s="81"/>
      <c r="CKR112" s="81"/>
      <c r="CKS112" s="81"/>
      <c r="CKT112" s="81"/>
      <c r="CKU112" s="81"/>
      <c r="CKV112" s="81"/>
      <c r="CKW112" s="81"/>
      <c r="CKX112" s="81"/>
      <c r="CKY112" s="81"/>
      <c r="CKZ112" s="81"/>
      <c r="CLA112" s="81"/>
      <c r="CLB112" s="81"/>
      <c r="CLC112" s="81"/>
      <c r="CLD112" s="81"/>
      <c r="CLE112" s="81"/>
      <c r="CLF112" s="81"/>
      <c r="CLG112" s="81"/>
      <c r="CLH112" s="81"/>
      <c r="CLI112" s="81"/>
      <c r="CLJ112" s="81"/>
      <c r="CLK112" s="81"/>
      <c r="CLL112" s="81"/>
      <c r="CLM112" s="81"/>
      <c r="CLN112" s="81"/>
      <c r="CLO112" s="81"/>
      <c r="CLP112" s="81"/>
      <c r="CLQ112" s="81"/>
      <c r="CLR112" s="81"/>
      <c r="CLS112" s="81"/>
      <c r="CLT112" s="81"/>
      <c r="CLU112" s="81"/>
      <c r="CLV112" s="81"/>
      <c r="CLW112" s="81"/>
      <c r="CLX112" s="81"/>
      <c r="CLY112" s="81"/>
      <c r="CLZ112" s="81"/>
      <c r="CMA112" s="81"/>
      <c r="CMB112" s="81"/>
      <c r="CMC112" s="81"/>
      <c r="CMD112" s="81"/>
      <c r="CME112" s="81"/>
      <c r="CMF112" s="81"/>
      <c r="CMG112" s="81"/>
      <c r="CMH112" s="81"/>
      <c r="CMI112" s="81"/>
      <c r="CMJ112" s="81"/>
      <c r="CMK112" s="81"/>
      <c r="CML112" s="81"/>
      <c r="CMM112" s="81"/>
      <c r="CMN112" s="81"/>
      <c r="CMO112" s="81"/>
      <c r="CMP112" s="81"/>
      <c r="CMQ112" s="81"/>
      <c r="CMR112" s="81"/>
      <c r="CMS112" s="81"/>
      <c r="CMT112" s="81"/>
      <c r="CMU112" s="81"/>
      <c r="CMV112" s="81"/>
      <c r="CMW112" s="81"/>
      <c r="CMX112" s="81"/>
      <c r="CMY112" s="81"/>
      <c r="CMZ112" s="81"/>
      <c r="CNA112" s="81"/>
      <c r="CNB112" s="81"/>
      <c r="CNC112" s="81"/>
      <c r="CND112" s="81"/>
      <c r="CNE112" s="81"/>
      <c r="CNF112" s="81"/>
      <c r="CNG112" s="81"/>
      <c r="CNH112" s="81"/>
      <c r="CNI112" s="81"/>
      <c r="CNJ112" s="81"/>
      <c r="CNK112" s="81"/>
      <c r="CNL112" s="81"/>
      <c r="CNM112" s="81"/>
      <c r="CNN112" s="81"/>
      <c r="CNO112" s="81"/>
      <c r="CNP112" s="81"/>
      <c r="CNQ112" s="81"/>
      <c r="CNR112" s="81"/>
      <c r="CNS112" s="81"/>
      <c r="CNT112" s="81"/>
      <c r="CNU112" s="81"/>
      <c r="CNV112" s="81"/>
      <c r="CNW112" s="81"/>
      <c r="CNX112" s="81"/>
      <c r="CNY112" s="81"/>
      <c r="CNZ112" s="81"/>
      <c r="COA112" s="81"/>
      <c r="COB112" s="81"/>
      <c r="COC112" s="81"/>
      <c r="COD112" s="81"/>
      <c r="COE112" s="81"/>
      <c r="COF112" s="81"/>
      <c r="COG112" s="81"/>
      <c r="COH112" s="81"/>
      <c r="COI112" s="81"/>
      <c r="COJ112" s="81"/>
      <c r="COK112" s="81"/>
      <c r="COL112" s="81"/>
      <c r="COM112" s="81"/>
      <c r="CON112" s="81"/>
      <c r="COO112" s="81"/>
      <c r="COP112" s="81"/>
      <c r="COQ112" s="81"/>
      <c r="COR112" s="81"/>
      <c r="COS112" s="81"/>
      <c r="COT112" s="81"/>
      <c r="COU112" s="81"/>
      <c r="COV112" s="81"/>
      <c r="COW112" s="81"/>
      <c r="COX112" s="81"/>
      <c r="COY112" s="81"/>
      <c r="COZ112" s="81"/>
      <c r="CPA112" s="81"/>
      <c r="CPB112" s="81"/>
      <c r="CPC112" s="81"/>
      <c r="CPD112" s="81"/>
      <c r="CPE112" s="81"/>
      <c r="CPF112" s="81"/>
      <c r="CPG112" s="81"/>
      <c r="CPH112" s="81"/>
      <c r="CPI112" s="81"/>
      <c r="CPJ112" s="81"/>
      <c r="CPK112" s="81"/>
      <c r="CPL112" s="81"/>
      <c r="CPM112" s="81"/>
      <c r="CPN112" s="81"/>
      <c r="CPO112" s="81"/>
      <c r="CPP112" s="81"/>
      <c r="CPQ112" s="81"/>
      <c r="CPR112" s="81"/>
      <c r="CPS112" s="81"/>
      <c r="CPT112" s="81"/>
      <c r="CPU112" s="81"/>
      <c r="CPV112" s="81"/>
      <c r="CPW112" s="81"/>
      <c r="CPX112" s="81"/>
      <c r="CPY112" s="81"/>
      <c r="CPZ112" s="81"/>
      <c r="CQA112" s="81"/>
      <c r="CQB112" s="81"/>
      <c r="CQC112" s="81"/>
      <c r="CQD112" s="81"/>
      <c r="CQE112" s="81"/>
      <c r="CQF112" s="81"/>
      <c r="CQG112" s="81"/>
      <c r="CQH112" s="81"/>
      <c r="CQI112" s="81"/>
      <c r="CQJ112" s="81"/>
      <c r="CQK112" s="81"/>
      <c r="CQL112" s="81"/>
      <c r="CQM112" s="81"/>
      <c r="CQN112" s="81"/>
      <c r="CQO112" s="81"/>
      <c r="CQP112" s="81"/>
      <c r="CQQ112" s="81"/>
      <c r="CQR112" s="81"/>
      <c r="CQS112" s="81"/>
      <c r="CQT112" s="81"/>
      <c r="CQU112" s="81"/>
      <c r="CQV112" s="81"/>
      <c r="CQW112" s="81"/>
      <c r="CQX112" s="81"/>
      <c r="CQY112" s="81"/>
      <c r="CQZ112" s="81"/>
      <c r="CRA112" s="81"/>
      <c r="CRB112" s="81"/>
      <c r="CRC112" s="81"/>
      <c r="CRD112" s="81"/>
      <c r="CRE112" s="81"/>
      <c r="CRF112" s="81"/>
      <c r="CRG112" s="81"/>
      <c r="CRH112" s="81"/>
      <c r="CRI112" s="81"/>
      <c r="CRJ112" s="81"/>
      <c r="CRK112" s="81"/>
      <c r="CRL112" s="81"/>
      <c r="CRM112" s="81"/>
      <c r="CRN112" s="81"/>
      <c r="CRO112" s="81"/>
      <c r="CRP112" s="81"/>
      <c r="CRQ112" s="81"/>
      <c r="CRR112" s="81"/>
      <c r="CRS112" s="81"/>
      <c r="CRT112" s="81"/>
      <c r="CRU112" s="81"/>
      <c r="CRV112" s="81"/>
      <c r="CRW112" s="81"/>
      <c r="CRX112" s="81"/>
      <c r="CRY112" s="81"/>
      <c r="CRZ112" s="81"/>
      <c r="CSA112" s="81"/>
      <c r="CSB112" s="81"/>
      <c r="CSC112" s="81"/>
      <c r="CSD112" s="81"/>
      <c r="CSE112" s="81"/>
      <c r="CSF112" s="81"/>
      <c r="CSG112" s="81"/>
      <c r="CSH112" s="81"/>
      <c r="CSI112" s="81"/>
      <c r="CSJ112" s="81"/>
      <c r="CSK112" s="81"/>
      <c r="CSL112" s="81"/>
      <c r="CSM112" s="81"/>
      <c r="CSN112" s="81"/>
      <c r="CSO112" s="81"/>
      <c r="CSP112" s="81"/>
      <c r="CSQ112" s="81"/>
      <c r="CSR112" s="81"/>
      <c r="CSS112" s="81"/>
      <c r="CST112" s="81"/>
      <c r="CSU112" s="81"/>
      <c r="CSV112" s="81"/>
      <c r="CSW112" s="81"/>
      <c r="CSX112" s="81"/>
      <c r="CSY112" s="81"/>
      <c r="CSZ112" s="81"/>
      <c r="CTA112" s="81"/>
      <c r="CTB112" s="81"/>
      <c r="CTC112" s="81"/>
      <c r="CTD112" s="81"/>
      <c r="CTE112" s="81"/>
      <c r="CTF112" s="81"/>
      <c r="CTG112" s="81"/>
      <c r="CTH112" s="81"/>
      <c r="CTI112" s="81"/>
      <c r="CTJ112" s="81"/>
      <c r="CTK112" s="81"/>
      <c r="CTL112" s="81"/>
      <c r="CTM112" s="81"/>
      <c r="CTN112" s="81"/>
      <c r="CTO112" s="81"/>
      <c r="CTP112" s="81"/>
      <c r="CTQ112" s="81"/>
      <c r="CTR112" s="81"/>
      <c r="CTS112" s="81"/>
      <c r="CTT112" s="81"/>
      <c r="CTU112" s="81"/>
      <c r="CTV112" s="81"/>
      <c r="CTW112" s="81"/>
      <c r="CTX112" s="81"/>
      <c r="CTY112" s="81"/>
      <c r="CTZ112" s="81"/>
      <c r="CUA112" s="81"/>
      <c r="CUB112" s="81"/>
      <c r="CUC112" s="81"/>
      <c r="CUD112" s="81"/>
      <c r="CUE112" s="81"/>
      <c r="CUF112" s="81"/>
      <c r="CUG112" s="81"/>
      <c r="CUH112" s="81"/>
      <c r="CUI112" s="81"/>
      <c r="CUJ112" s="81"/>
      <c r="CUK112" s="81"/>
      <c r="CUL112" s="81"/>
      <c r="CUM112" s="81"/>
      <c r="CUN112" s="81"/>
      <c r="CUO112" s="81"/>
      <c r="CUP112" s="81"/>
      <c r="CUQ112" s="81"/>
      <c r="CUR112" s="81"/>
      <c r="CUS112" s="81"/>
      <c r="CUT112" s="81"/>
      <c r="CUU112" s="81"/>
      <c r="CUV112" s="81"/>
      <c r="CUW112" s="81"/>
      <c r="CUX112" s="81"/>
      <c r="CUY112" s="81"/>
      <c r="CUZ112" s="81"/>
      <c r="CVA112" s="81"/>
      <c r="CVB112" s="81"/>
      <c r="CVC112" s="81"/>
      <c r="CVD112" s="81"/>
      <c r="CVE112" s="81"/>
      <c r="CVF112" s="81"/>
      <c r="CVG112" s="81"/>
      <c r="CVH112" s="81"/>
      <c r="CVI112" s="81"/>
      <c r="CVJ112" s="81"/>
      <c r="CVK112" s="81"/>
      <c r="CVL112" s="81"/>
      <c r="CVM112" s="81"/>
      <c r="CVN112" s="81"/>
      <c r="CVO112" s="81"/>
      <c r="CVP112" s="81"/>
      <c r="CVQ112" s="81"/>
      <c r="CVR112" s="81"/>
      <c r="CVS112" s="81"/>
      <c r="CVT112" s="81"/>
      <c r="CVU112" s="81"/>
      <c r="CVV112" s="81"/>
      <c r="CVW112" s="81"/>
      <c r="CVX112" s="81"/>
      <c r="CVY112" s="81"/>
      <c r="CVZ112" s="81"/>
      <c r="CWA112" s="81"/>
      <c r="CWB112" s="81"/>
      <c r="CWC112" s="81"/>
      <c r="CWD112" s="81"/>
      <c r="CWE112" s="81"/>
      <c r="CWF112" s="81"/>
      <c r="CWG112" s="81"/>
      <c r="CWH112" s="81"/>
      <c r="CWI112" s="81"/>
      <c r="CWJ112" s="81"/>
      <c r="CWK112" s="81"/>
      <c r="CWL112" s="81"/>
      <c r="CWM112" s="81"/>
      <c r="CWN112" s="81"/>
      <c r="CWO112" s="81"/>
      <c r="CWP112" s="81"/>
      <c r="CWQ112" s="81"/>
      <c r="CWR112" s="81"/>
      <c r="CWS112" s="81"/>
      <c r="CWT112" s="81"/>
      <c r="CWU112" s="81"/>
      <c r="CWV112" s="81"/>
      <c r="CWW112" s="81"/>
      <c r="CWX112" s="81"/>
      <c r="CWY112" s="81"/>
      <c r="CWZ112" s="81"/>
      <c r="CXA112" s="81"/>
      <c r="CXB112" s="81"/>
      <c r="CXC112" s="81"/>
      <c r="CXD112" s="81"/>
      <c r="CXE112" s="81"/>
      <c r="CXF112" s="81"/>
      <c r="CXG112" s="81"/>
      <c r="CXH112" s="81"/>
      <c r="CXI112" s="81"/>
      <c r="CXJ112" s="81"/>
      <c r="CXK112" s="81"/>
      <c r="CXL112" s="81"/>
      <c r="CXM112" s="81"/>
      <c r="CXN112" s="81"/>
      <c r="CXO112" s="81"/>
      <c r="CXP112" s="81"/>
      <c r="CXQ112" s="81"/>
      <c r="CXR112" s="81"/>
      <c r="CXS112" s="81"/>
      <c r="CXT112" s="81"/>
      <c r="CXU112" s="81"/>
      <c r="CXV112" s="81"/>
      <c r="CXW112" s="81"/>
      <c r="CXX112" s="81"/>
      <c r="CXY112" s="81"/>
      <c r="CXZ112" s="81"/>
      <c r="CYA112" s="81"/>
      <c r="CYB112" s="81"/>
      <c r="CYC112" s="81"/>
      <c r="CYD112" s="81"/>
      <c r="CYE112" s="81"/>
      <c r="CYF112" s="81"/>
      <c r="CYG112" s="81"/>
      <c r="CYH112" s="81"/>
      <c r="CYI112" s="81"/>
      <c r="CYJ112" s="81"/>
      <c r="CYK112" s="81"/>
      <c r="CYL112" s="81"/>
      <c r="CYM112" s="81"/>
      <c r="CYN112" s="81"/>
      <c r="CYO112" s="81"/>
      <c r="CYP112" s="81"/>
      <c r="CYQ112" s="81"/>
      <c r="CYR112" s="81"/>
      <c r="CYS112" s="81"/>
      <c r="CYT112" s="81"/>
      <c r="CYU112" s="81"/>
      <c r="CYV112" s="81"/>
      <c r="CYW112" s="81"/>
      <c r="CYX112" s="81"/>
      <c r="CYY112" s="81"/>
      <c r="CYZ112" s="81"/>
      <c r="CZA112" s="81"/>
      <c r="CZB112" s="81"/>
      <c r="CZC112" s="81"/>
      <c r="CZD112" s="81"/>
      <c r="CZE112" s="81"/>
      <c r="CZF112" s="81"/>
      <c r="CZG112" s="81"/>
      <c r="CZH112" s="81"/>
      <c r="CZI112" s="81"/>
      <c r="CZJ112" s="81"/>
      <c r="CZK112" s="81"/>
      <c r="CZL112" s="81"/>
      <c r="CZM112" s="81"/>
      <c r="CZN112" s="81"/>
      <c r="CZO112" s="81"/>
      <c r="CZP112" s="81"/>
      <c r="CZQ112" s="81"/>
      <c r="CZR112" s="81"/>
      <c r="CZS112" s="81"/>
      <c r="CZT112" s="81"/>
      <c r="CZU112" s="81"/>
      <c r="CZV112" s="81"/>
      <c r="CZW112" s="81"/>
      <c r="CZX112" s="81"/>
      <c r="CZY112" s="81"/>
      <c r="CZZ112" s="81"/>
      <c r="DAA112" s="81"/>
      <c r="DAB112" s="81"/>
      <c r="DAC112" s="81"/>
      <c r="DAD112" s="81"/>
      <c r="DAE112" s="81"/>
      <c r="DAF112" s="81"/>
      <c r="DAG112" s="81"/>
      <c r="DAH112" s="81"/>
      <c r="DAI112" s="81"/>
      <c r="DAJ112" s="81"/>
      <c r="DAK112" s="81"/>
      <c r="DAL112" s="81"/>
      <c r="DAM112" s="81"/>
      <c r="DAN112" s="81"/>
      <c r="DAO112" s="81"/>
      <c r="DAP112" s="81"/>
      <c r="DAQ112" s="81"/>
      <c r="DAR112" s="81"/>
      <c r="DAS112" s="81"/>
      <c r="DAT112" s="81"/>
      <c r="DAU112" s="81"/>
      <c r="DAV112" s="81"/>
      <c r="DAW112" s="81"/>
      <c r="DAX112" s="81"/>
      <c r="DAY112" s="81"/>
      <c r="DAZ112" s="81"/>
      <c r="DBA112" s="81"/>
      <c r="DBB112" s="81"/>
      <c r="DBC112" s="81"/>
      <c r="DBD112" s="81"/>
      <c r="DBE112" s="81"/>
      <c r="DBF112" s="81"/>
      <c r="DBG112" s="81"/>
      <c r="DBH112" s="81"/>
      <c r="DBI112" s="81"/>
      <c r="DBJ112" s="81"/>
      <c r="DBK112" s="81"/>
      <c r="DBL112" s="81"/>
      <c r="DBM112" s="81"/>
      <c r="DBN112" s="81"/>
      <c r="DBO112" s="81"/>
      <c r="DBP112" s="81"/>
      <c r="DBQ112" s="81"/>
      <c r="DBR112" s="81"/>
      <c r="DBS112" s="81"/>
      <c r="DBT112" s="81"/>
      <c r="DBU112" s="81"/>
      <c r="DBV112" s="81"/>
      <c r="DBW112" s="81"/>
      <c r="DBX112" s="81"/>
      <c r="DBY112" s="81"/>
      <c r="DBZ112" s="81"/>
      <c r="DCA112" s="81"/>
      <c r="DCB112" s="81"/>
      <c r="DCC112" s="81"/>
      <c r="DCD112" s="81"/>
      <c r="DCE112" s="81"/>
      <c r="DCF112" s="81"/>
      <c r="DCG112" s="81"/>
      <c r="DCH112" s="81"/>
      <c r="DCI112" s="81"/>
      <c r="DCJ112" s="81"/>
      <c r="DCK112" s="81"/>
      <c r="DCL112" s="81"/>
      <c r="DCM112" s="81"/>
      <c r="DCN112" s="81"/>
      <c r="DCO112" s="81"/>
      <c r="DCP112" s="81"/>
      <c r="DCQ112" s="81"/>
      <c r="DCR112" s="81"/>
      <c r="DCS112" s="81"/>
      <c r="DCT112" s="81"/>
      <c r="DCU112" s="81"/>
      <c r="DCV112" s="81"/>
      <c r="DCW112" s="81"/>
      <c r="DCX112" s="81"/>
      <c r="DCY112" s="81"/>
      <c r="DCZ112" s="81"/>
      <c r="DDA112" s="81"/>
      <c r="DDB112" s="81"/>
      <c r="DDC112" s="81"/>
      <c r="DDD112" s="81"/>
      <c r="DDE112" s="81"/>
      <c r="DDF112" s="81"/>
      <c r="DDG112" s="81"/>
      <c r="DDH112" s="81"/>
      <c r="DDI112" s="81"/>
      <c r="DDJ112" s="81"/>
      <c r="DDK112" s="81"/>
      <c r="DDL112" s="81"/>
      <c r="DDM112" s="81"/>
      <c r="DDN112" s="81"/>
      <c r="DDO112" s="81"/>
      <c r="DDP112" s="81"/>
      <c r="DDQ112" s="81"/>
      <c r="DDR112" s="81"/>
      <c r="DDS112" s="81"/>
      <c r="DDT112" s="81"/>
      <c r="DDU112" s="81"/>
      <c r="DDV112" s="81"/>
      <c r="DDW112" s="81"/>
      <c r="DDX112" s="81"/>
      <c r="DDY112" s="81"/>
      <c r="DDZ112" s="81"/>
      <c r="DEA112" s="81"/>
      <c r="DEB112" s="81"/>
      <c r="DEC112" s="81"/>
      <c r="DED112" s="81"/>
      <c r="DEE112" s="81"/>
      <c r="DEF112" s="81"/>
      <c r="DEG112" s="81"/>
      <c r="DEH112" s="81"/>
      <c r="DEI112" s="81"/>
      <c r="DEJ112" s="81"/>
      <c r="DEK112" s="81"/>
      <c r="DEL112" s="81"/>
      <c r="DEM112" s="81"/>
      <c r="DEN112" s="81"/>
      <c r="DEO112" s="81"/>
      <c r="DEP112" s="81"/>
      <c r="DEQ112" s="81"/>
      <c r="DER112" s="81"/>
      <c r="DES112" s="81"/>
      <c r="DET112" s="81"/>
      <c r="DEU112" s="81"/>
      <c r="DEV112" s="81"/>
      <c r="DEW112" s="81"/>
      <c r="DEX112" s="81"/>
      <c r="DEY112" s="81"/>
      <c r="DEZ112" s="81"/>
      <c r="DFA112" s="81"/>
      <c r="DFB112" s="81"/>
      <c r="DFC112" s="81"/>
      <c r="DFD112" s="81"/>
      <c r="DFE112" s="81"/>
      <c r="DFF112" s="81"/>
      <c r="DFG112" s="81"/>
      <c r="DFH112" s="81"/>
      <c r="DFI112" s="81"/>
      <c r="DFJ112" s="81"/>
      <c r="DFK112" s="81"/>
      <c r="DFL112" s="81"/>
      <c r="DFM112" s="81"/>
      <c r="DFN112" s="81"/>
      <c r="DFO112" s="81"/>
      <c r="DFP112" s="81"/>
      <c r="DFQ112" s="81"/>
      <c r="DFR112" s="81"/>
      <c r="DFS112" s="81"/>
      <c r="DFT112" s="81"/>
      <c r="DFU112" s="81"/>
      <c r="DFV112" s="81"/>
      <c r="DFW112" s="81"/>
      <c r="DFX112" s="81"/>
      <c r="DFY112" s="81"/>
      <c r="DFZ112" s="81"/>
      <c r="DGA112" s="81"/>
      <c r="DGB112" s="81"/>
      <c r="DGC112" s="81"/>
      <c r="DGD112" s="81"/>
      <c r="DGE112" s="81"/>
      <c r="DGF112" s="81"/>
      <c r="DGG112" s="81"/>
      <c r="DGH112" s="81"/>
      <c r="DGI112" s="81"/>
      <c r="DGJ112" s="81"/>
      <c r="DGK112" s="81"/>
      <c r="DGL112" s="81"/>
      <c r="DGM112" s="81"/>
      <c r="DGN112" s="81"/>
      <c r="DGO112" s="81"/>
      <c r="DGP112" s="81"/>
      <c r="DGQ112" s="81"/>
      <c r="DGR112" s="81"/>
      <c r="DGS112" s="81"/>
      <c r="DGT112" s="81"/>
      <c r="DGU112" s="81"/>
      <c r="DGV112" s="81"/>
      <c r="DGW112" s="81"/>
      <c r="DGX112" s="81"/>
      <c r="DGY112" s="81"/>
      <c r="DGZ112" s="81"/>
      <c r="DHA112" s="81"/>
      <c r="DHB112" s="81"/>
      <c r="DHC112" s="81"/>
      <c r="DHD112" s="81"/>
      <c r="DHE112" s="81"/>
      <c r="DHF112" s="81"/>
      <c r="DHG112" s="81"/>
      <c r="DHH112" s="81"/>
      <c r="DHI112" s="81"/>
      <c r="DHJ112" s="81"/>
      <c r="DHK112" s="81"/>
      <c r="DHL112" s="81"/>
      <c r="DHM112" s="81"/>
      <c r="DHN112" s="81"/>
      <c r="DHO112" s="81"/>
      <c r="DHP112" s="81"/>
      <c r="DHQ112" s="81"/>
      <c r="DHR112" s="81"/>
      <c r="DHS112" s="81"/>
      <c r="DHT112" s="81"/>
      <c r="DHU112" s="81"/>
      <c r="DHV112" s="81"/>
      <c r="DHW112" s="81"/>
      <c r="DHX112" s="81"/>
      <c r="DHY112" s="81"/>
      <c r="DHZ112" s="81"/>
      <c r="DIA112" s="81"/>
      <c r="DIB112" s="81"/>
      <c r="DIC112" s="81"/>
      <c r="DID112" s="81"/>
      <c r="DIE112" s="81"/>
      <c r="DIF112" s="81"/>
      <c r="DIG112" s="81"/>
      <c r="DIH112" s="81"/>
      <c r="DII112" s="81"/>
      <c r="DIJ112" s="81"/>
      <c r="DIK112" s="81"/>
      <c r="DIL112" s="81"/>
      <c r="DIM112" s="81"/>
      <c r="DIN112" s="81"/>
      <c r="DIO112" s="81"/>
      <c r="DIP112" s="81"/>
      <c r="DIQ112" s="81"/>
      <c r="DIR112" s="81"/>
      <c r="DIS112" s="81"/>
      <c r="DIT112" s="81"/>
      <c r="DIU112" s="81"/>
      <c r="DIV112" s="81"/>
      <c r="DIW112" s="81"/>
      <c r="DIX112" s="81"/>
      <c r="DIY112" s="81"/>
      <c r="DIZ112" s="81"/>
      <c r="DJA112" s="81"/>
      <c r="DJB112" s="81"/>
      <c r="DJC112" s="81"/>
      <c r="DJD112" s="81"/>
      <c r="DJE112" s="81"/>
      <c r="DJF112" s="81"/>
      <c r="DJG112" s="81"/>
      <c r="DJH112" s="81"/>
      <c r="DJI112" s="81"/>
      <c r="DJJ112" s="81"/>
      <c r="DJK112" s="81"/>
      <c r="DJL112" s="81"/>
      <c r="DJM112" s="81"/>
      <c r="DJN112" s="81"/>
      <c r="DJO112" s="81"/>
      <c r="DJP112" s="81"/>
      <c r="DJQ112" s="81"/>
      <c r="DJR112" s="81"/>
      <c r="DJS112" s="81"/>
      <c r="DJT112" s="81"/>
      <c r="DJU112" s="81"/>
      <c r="DJV112" s="81"/>
      <c r="DJW112" s="81"/>
      <c r="DJX112" s="81"/>
      <c r="DJY112" s="81"/>
      <c r="DJZ112" s="81"/>
      <c r="DKA112" s="81"/>
      <c r="DKB112" s="81"/>
      <c r="DKC112" s="81"/>
      <c r="DKD112" s="81"/>
      <c r="DKE112" s="81"/>
      <c r="DKF112" s="81"/>
      <c r="DKG112" s="81"/>
      <c r="DKH112" s="81"/>
      <c r="DKI112" s="81"/>
      <c r="DKJ112" s="81"/>
      <c r="DKK112" s="81"/>
      <c r="DKL112" s="81"/>
      <c r="DKM112" s="81"/>
      <c r="DKN112" s="81"/>
      <c r="DKO112" s="81"/>
      <c r="DKP112" s="81"/>
      <c r="DKQ112" s="81"/>
      <c r="DKR112" s="81"/>
      <c r="DKS112" s="81"/>
      <c r="DKT112" s="81"/>
      <c r="DKU112" s="81"/>
      <c r="DKV112" s="81"/>
      <c r="DKW112" s="81"/>
      <c r="DKX112" s="81"/>
      <c r="DKY112" s="81"/>
      <c r="DKZ112" s="81"/>
      <c r="DLA112" s="81"/>
      <c r="DLB112" s="81"/>
      <c r="DLC112" s="81"/>
      <c r="DLD112" s="81"/>
      <c r="DLE112" s="81"/>
      <c r="DLF112" s="81"/>
      <c r="DLG112" s="81"/>
      <c r="DLH112" s="81"/>
      <c r="DLI112" s="81"/>
      <c r="DLJ112" s="81"/>
      <c r="DLK112" s="81"/>
      <c r="DLL112" s="81"/>
      <c r="DLM112" s="81"/>
      <c r="DLN112" s="81"/>
      <c r="DLO112" s="81"/>
      <c r="DLP112" s="81"/>
      <c r="DLQ112" s="81"/>
      <c r="DLR112" s="81"/>
      <c r="DLS112" s="81"/>
      <c r="DLT112" s="81"/>
      <c r="DLU112" s="81"/>
      <c r="DLV112" s="81"/>
      <c r="DLW112" s="81"/>
      <c r="DLX112" s="81"/>
      <c r="DLY112" s="81"/>
      <c r="DLZ112" s="81"/>
      <c r="DMA112" s="81"/>
      <c r="DMB112" s="81"/>
      <c r="DMC112" s="81"/>
      <c r="DMD112" s="81"/>
      <c r="DME112" s="81"/>
      <c r="DMF112" s="81"/>
      <c r="DMG112" s="81"/>
      <c r="DMH112" s="81"/>
      <c r="DMI112" s="81"/>
      <c r="DMJ112" s="81"/>
      <c r="DMK112" s="81"/>
      <c r="DML112" s="81"/>
      <c r="DMM112" s="81"/>
      <c r="DMN112" s="81"/>
      <c r="DMO112" s="81"/>
      <c r="DMP112" s="81"/>
      <c r="DMQ112" s="81"/>
      <c r="DMR112" s="81"/>
      <c r="DMS112" s="81"/>
      <c r="DMT112" s="81"/>
      <c r="DMU112" s="81"/>
      <c r="DMV112" s="81"/>
      <c r="DMW112" s="81"/>
      <c r="DMX112" s="81"/>
      <c r="DMY112" s="81"/>
      <c r="DMZ112" s="81"/>
      <c r="DNA112" s="81"/>
      <c r="DNB112" s="81"/>
      <c r="DNC112" s="81"/>
      <c r="DND112" s="81"/>
      <c r="DNE112" s="81"/>
      <c r="DNF112" s="81"/>
      <c r="DNG112" s="81"/>
      <c r="DNH112" s="81"/>
      <c r="DNI112" s="81"/>
      <c r="DNJ112" s="81"/>
      <c r="DNK112" s="81"/>
      <c r="DNL112" s="81"/>
      <c r="DNM112" s="81"/>
      <c r="DNN112" s="81"/>
      <c r="DNO112" s="81"/>
      <c r="DNP112" s="81"/>
      <c r="DNQ112" s="81"/>
      <c r="DNR112" s="81"/>
      <c r="DNS112" s="81"/>
      <c r="DNT112" s="81"/>
      <c r="DNU112" s="81"/>
      <c r="DNV112" s="81"/>
      <c r="DNW112" s="81"/>
      <c r="DNX112" s="81"/>
      <c r="DNY112" s="81"/>
      <c r="DNZ112" s="81"/>
      <c r="DOA112" s="81"/>
      <c r="DOB112" s="81"/>
      <c r="DOC112" s="81"/>
      <c r="DOD112" s="81"/>
      <c r="DOE112" s="81"/>
      <c r="DOF112" s="81"/>
      <c r="DOG112" s="81"/>
      <c r="DOH112" s="81"/>
      <c r="DOI112" s="81"/>
      <c r="DOJ112" s="81"/>
      <c r="DOK112" s="81"/>
      <c r="DOL112" s="81"/>
      <c r="DOM112" s="81"/>
      <c r="DON112" s="81"/>
      <c r="DOO112" s="81"/>
      <c r="DOP112" s="81"/>
      <c r="DOQ112" s="81"/>
      <c r="DOR112" s="81"/>
      <c r="DOS112" s="81"/>
      <c r="DOT112" s="81"/>
      <c r="DOU112" s="81"/>
      <c r="DOV112" s="81"/>
      <c r="DOW112" s="81"/>
      <c r="DOX112" s="81"/>
      <c r="DOY112" s="81"/>
      <c r="DOZ112" s="81"/>
      <c r="DPA112" s="81"/>
      <c r="DPB112" s="81"/>
      <c r="DPC112" s="81"/>
      <c r="DPD112" s="81"/>
      <c r="DPE112" s="81"/>
      <c r="DPF112" s="81"/>
      <c r="DPG112" s="81"/>
      <c r="DPH112" s="81"/>
      <c r="DPI112" s="81"/>
      <c r="DPJ112" s="81"/>
      <c r="DPK112" s="81"/>
      <c r="DPL112" s="81"/>
      <c r="DPM112" s="81"/>
      <c r="DPN112" s="81"/>
      <c r="DPO112" s="81"/>
      <c r="DPP112" s="81"/>
      <c r="DPQ112" s="81"/>
      <c r="DPR112" s="81"/>
      <c r="DPS112" s="81"/>
      <c r="DPT112" s="81"/>
      <c r="DPU112" s="81"/>
      <c r="DPV112" s="81"/>
      <c r="DPW112" s="81"/>
      <c r="DPX112" s="81"/>
      <c r="DPY112" s="81"/>
      <c r="DPZ112" s="81"/>
      <c r="DQA112" s="81"/>
      <c r="DQB112" s="81"/>
      <c r="DQC112" s="81"/>
      <c r="DQD112" s="81"/>
      <c r="DQE112" s="81"/>
      <c r="DQF112" s="81"/>
      <c r="DQG112" s="81"/>
      <c r="DQH112" s="81"/>
      <c r="DQI112" s="81"/>
      <c r="DQJ112" s="81"/>
      <c r="DQK112" s="81"/>
      <c r="DQL112" s="81"/>
      <c r="DQM112" s="81"/>
      <c r="DQN112" s="81"/>
      <c r="DQO112" s="81"/>
      <c r="DQP112" s="81"/>
      <c r="DQQ112" s="81"/>
      <c r="DQR112" s="81"/>
      <c r="DQS112" s="81"/>
      <c r="DQT112" s="81"/>
      <c r="DQU112" s="81"/>
      <c r="DQV112" s="81"/>
      <c r="DQW112" s="81"/>
      <c r="DQX112" s="81"/>
      <c r="DQY112" s="81"/>
      <c r="DQZ112" s="81"/>
      <c r="DRA112" s="81"/>
      <c r="DRB112" s="81"/>
      <c r="DRC112" s="81"/>
      <c r="DRD112" s="81"/>
      <c r="DRE112" s="81"/>
      <c r="DRF112" s="81"/>
      <c r="DRG112" s="81"/>
      <c r="DRH112" s="81"/>
      <c r="DRI112" s="81"/>
      <c r="DRJ112" s="81"/>
      <c r="DRK112" s="81"/>
      <c r="DRL112" s="81"/>
      <c r="DRM112" s="81"/>
      <c r="DRN112" s="81"/>
      <c r="DRO112" s="81"/>
      <c r="DRP112" s="81"/>
      <c r="DRQ112" s="81"/>
      <c r="DRR112" s="81"/>
      <c r="DRS112" s="81"/>
      <c r="DRT112" s="81"/>
      <c r="DRU112" s="81"/>
      <c r="DRV112" s="81"/>
      <c r="DRW112" s="81"/>
      <c r="DRX112" s="81"/>
      <c r="DRY112" s="81"/>
      <c r="DRZ112" s="81"/>
      <c r="DSA112" s="81"/>
      <c r="DSB112" s="81"/>
      <c r="DSC112" s="81"/>
      <c r="DSD112" s="81"/>
      <c r="DSE112" s="81"/>
      <c r="DSF112" s="81"/>
      <c r="DSG112" s="81"/>
      <c r="DSH112" s="81"/>
      <c r="DSI112" s="81"/>
      <c r="DSJ112" s="81"/>
      <c r="DSK112" s="81"/>
      <c r="DSL112" s="81"/>
      <c r="DSM112" s="81"/>
      <c r="DSN112" s="81"/>
      <c r="DSO112" s="81"/>
      <c r="DSP112" s="81"/>
      <c r="DSQ112" s="81"/>
      <c r="DSR112" s="81"/>
      <c r="DSS112" s="81"/>
      <c r="DST112" s="81"/>
      <c r="DSU112" s="81"/>
      <c r="DSV112" s="81"/>
      <c r="DSW112" s="81"/>
      <c r="DSX112" s="81"/>
      <c r="DSY112" s="81"/>
      <c r="DSZ112" s="81"/>
      <c r="DTA112" s="81"/>
      <c r="DTB112" s="81"/>
      <c r="DTC112" s="81"/>
      <c r="DTD112" s="81"/>
      <c r="DTE112" s="81"/>
      <c r="DTF112" s="81"/>
      <c r="DTG112" s="81"/>
      <c r="DTH112" s="81"/>
      <c r="DTI112" s="81"/>
      <c r="DTJ112" s="81"/>
      <c r="DTK112" s="81"/>
      <c r="DTL112" s="81"/>
      <c r="DTM112" s="81"/>
      <c r="DTN112" s="81"/>
      <c r="DTO112" s="81"/>
      <c r="DTP112" s="81"/>
      <c r="DTQ112" s="81"/>
      <c r="DTR112" s="81"/>
      <c r="DTS112" s="81"/>
      <c r="DTT112" s="81"/>
      <c r="DTU112" s="81"/>
      <c r="DTV112" s="81"/>
      <c r="DTW112" s="81"/>
      <c r="DTX112" s="81"/>
      <c r="DTY112" s="81"/>
      <c r="DTZ112" s="81"/>
      <c r="DUA112" s="81"/>
      <c r="DUB112" s="81"/>
      <c r="DUC112" s="81"/>
      <c r="DUD112" s="81"/>
      <c r="DUE112" s="81"/>
      <c r="DUF112" s="81"/>
      <c r="DUG112" s="81"/>
      <c r="DUH112" s="81"/>
      <c r="DUI112" s="81"/>
      <c r="DUJ112" s="81"/>
      <c r="DUK112" s="81"/>
      <c r="DUL112" s="81"/>
      <c r="DUM112" s="81"/>
      <c r="DUN112" s="81"/>
      <c r="DUO112" s="81"/>
      <c r="DUP112" s="81"/>
      <c r="DUQ112" s="81"/>
      <c r="DUR112" s="81"/>
      <c r="DUS112" s="81"/>
      <c r="DUT112" s="81"/>
      <c r="DUU112" s="81"/>
      <c r="DUV112" s="81"/>
      <c r="DUW112" s="81"/>
      <c r="DUX112" s="81"/>
      <c r="DUY112" s="81"/>
      <c r="DUZ112" s="81"/>
      <c r="DVA112" s="81"/>
      <c r="DVB112" s="81"/>
      <c r="DVC112" s="81"/>
      <c r="DVD112" s="81"/>
      <c r="DVE112" s="81"/>
      <c r="DVF112" s="81"/>
      <c r="DVG112" s="81"/>
      <c r="DVH112" s="81"/>
      <c r="DVI112" s="81"/>
      <c r="DVJ112" s="81"/>
      <c r="DVK112" s="81"/>
      <c r="DVL112" s="81"/>
      <c r="DVM112" s="81"/>
      <c r="DVN112" s="81"/>
      <c r="DVO112" s="81"/>
      <c r="DVP112" s="81"/>
      <c r="DVQ112" s="81"/>
      <c r="DVR112" s="81"/>
      <c r="DVS112" s="81"/>
      <c r="DVT112" s="81"/>
      <c r="DVU112" s="81"/>
      <c r="DVV112" s="81"/>
      <c r="DVW112" s="81"/>
      <c r="DVX112" s="81"/>
      <c r="DVY112" s="81"/>
      <c r="DVZ112" s="81"/>
      <c r="DWA112" s="81"/>
      <c r="DWB112" s="81"/>
      <c r="DWC112" s="81"/>
      <c r="DWD112" s="81"/>
      <c r="DWE112" s="81"/>
      <c r="DWF112" s="81"/>
      <c r="DWG112" s="81"/>
      <c r="DWH112" s="81"/>
      <c r="DWI112" s="81"/>
      <c r="DWJ112" s="81"/>
      <c r="DWK112" s="81"/>
      <c r="DWL112" s="81"/>
      <c r="DWM112" s="81"/>
      <c r="DWN112" s="81"/>
      <c r="DWO112" s="81"/>
      <c r="DWP112" s="81"/>
      <c r="DWQ112" s="81"/>
      <c r="DWR112" s="81"/>
      <c r="DWS112" s="81"/>
      <c r="DWT112" s="81"/>
      <c r="DWU112" s="81"/>
      <c r="DWV112" s="81"/>
      <c r="DWW112" s="81"/>
      <c r="DWX112" s="81"/>
      <c r="DWY112" s="81"/>
      <c r="DWZ112" s="81"/>
      <c r="DXA112" s="81"/>
      <c r="DXB112" s="81"/>
      <c r="DXC112" s="81"/>
      <c r="DXD112" s="81"/>
      <c r="DXE112" s="81"/>
      <c r="DXF112" s="81"/>
      <c r="DXG112" s="81"/>
      <c r="DXH112" s="81"/>
      <c r="DXI112" s="81"/>
      <c r="DXJ112" s="81"/>
      <c r="DXK112" s="81"/>
      <c r="DXL112" s="81"/>
      <c r="DXM112" s="81"/>
      <c r="DXN112" s="81"/>
      <c r="DXO112" s="81"/>
      <c r="DXP112" s="81"/>
      <c r="DXQ112" s="81"/>
      <c r="DXR112" s="81"/>
      <c r="DXS112" s="81"/>
      <c r="DXT112" s="81"/>
      <c r="DXU112" s="81"/>
      <c r="DXV112" s="81"/>
      <c r="DXW112" s="81"/>
      <c r="DXX112" s="81"/>
      <c r="DXY112" s="81"/>
      <c r="DXZ112" s="81"/>
      <c r="DYA112" s="81"/>
      <c r="DYB112" s="81"/>
      <c r="DYC112" s="81"/>
      <c r="DYD112" s="81"/>
      <c r="DYE112" s="81"/>
      <c r="DYF112" s="81"/>
      <c r="DYG112" s="81"/>
      <c r="DYH112" s="81"/>
      <c r="DYI112" s="81"/>
      <c r="DYJ112" s="81"/>
      <c r="DYK112" s="81"/>
      <c r="DYL112" s="81"/>
      <c r="DYM112" s="81"/>
      <c r="DYN112" s="81"/>
      <c r="DYO112" s="81"/>
      <c r="DYP112" s="81"/>
      <c r="DYQ112" s="81"/>
      <c r="DYR112" s="81"/>
      <c r="DYS112" s="81"/>
      <c r="DYT112" s="81"/>
      <c r="DYU112" s="81"/>
      <c r="DYV112" s="81"/>
      <c r="DYW112" s="81"/>
      <c r="DYX112" s="81"/>
      <c r="DYY112" s="81"/>
      <c r="DYZ112" s="81"/>
      <c r="DZA112" s="81"/>
      <c r="DZB112" s="81"/>
      <c r="DZC112" s="81"/>
      <c r="DZD112" s="81"/>
      <c r="DZE112" s="81"/>
      <c r="DZF112" s="81"/>
      <c r="DZG112" s="81"/>
      <c r="DZH112" s="81"/>
      <c r="DZI112" s="81"/>
      <c r="DZJ112" s="81"/>
      <c r="DZK112" s="81"/>
      <c r="DZL112" s="81"/>
      <c r="DZM112" s="81"/>
      <c r="DZN112" s="81"/>
      <c r="DZO112" s="81"/>
      <c r="DZP112" s="81"/>
      <c r="DZQ112" s="81"/>
      <c r="DZR112" s="81"/>
      <c r="DZS112" s="81"/>
      <c r="DZT112" s="81"/>
      <c r="DZU112" s="81"/>
      <c r="DZV112" s="81"/>
      <c r="DZW112" s="81"/>
      <c r="DZX112" s="81"/>
      <c r="DZY112" s="81"/>
      <c r="DZZ112" s="81"/>
      <c r="EAA112" s="81"/>
      <c r="EAB112" s="81"/>
      <c r="EAC112" s="81"/>
      <c r="EAD112" s="81"/>
      <c r="EAE112" s="81"/>
      <c r="EAF112" s="81"/>
      <c r="EAG112" s="81"/>
      <c r="EAH112" s="81"/>
      <c r="EAI112" s="81"/>
      <c r="EAJ112" s="81"/>
      <c r="EAK112" s="81"/>
      <c r="EAL112" s="81"/>
      <c r="EAM112" s="81"/>
      <c r="EAN112" s="81"/>
      <c r="EAO112" s="81"/>
      <c r="EAP112" s="81"/>
      <c r="EAQ112" s="81"/>
      <c r="EAR112" s="81"/>
      <c r="EAS112" s="81"/>
      <c r="EAT112" s="81"/>
      <c r="EAU112" s="81"/>
      <c r="EAV112" s="81"/>
      <c r="EAW112" s="81"/>
      <c r="EAX112" s="81"/>
      <c r="EAY112" s="81"/>
      <c r="EAZ112" s="81"/>
      <c r="EBA112" s="81"/>
      <c r="EBB112" s="81"/>
      <c r="EBC112" s="81"/>
      <c r="EBD112" s="81"/>
      <c r="EBE112" s="81"/>
      <c r="EBF112" s="81"/>
      <c r="EBG112" s="81"/>
      <c r="EBH112" s="81"/>
      <c r="EBI112" s="81"/>
      <c r="EBJ112" s="81"/>
      <c r="EBK112" s="81"/>
      <c r="EBL112" s="81"/>
      <c r="EBM112" s="81"/>
      <c r="EBN112" s="81"/>
      <c r="EBO112" s="81"/>
      <c r="EBP112" s="81"/>
      <c r="EBQ112" s="81"/>
      <c r="EBR112" s="81"/>
      <c r="EBS112" s="81"/>
      <c r="EBT112" s="81"/>
      <c r="EBU112" s="81"/>
      <c r="EBV112" s="81"/>
      <c r="EBW112" s="81"/>
      <c r="EBX112" s="81"/>
      <c r="EBY112" s="81"/>
      <c r="EBZ112" s="81"/>
      <c r="ECA112" s="81"/>
      <c r="ECB112" s="81"/>
      <c r="ECC112" s="81"/>
      <c r="ECD112" s="81"/>
      <c r="ECE112" s="81"/>
      <c r="ECF112" s="81"/>
      <c r="ECG112" s="81"/>
      <c r="ECH112" s="81"/>
      <c r="ECI112" s="81"/>
      <c r="ECJ112" s="81"/>
      <c r="ECK112" s="81"/>
      <c r="ECL112" s="81"/>
      <c r="ECM112" s="81"/>
      <c r="ECN112" s="81"/>
      <c r="ECO112" s="81"/>
      <c r="ECP112" s="81"/>
      <c r="ECQ112" s="81"/>
      <c r="ECR112" s="81"/>
      <c r="ECS112" s="81"/>
      <c r="ECT112" s="81"/>
      <c r="ECU112" s="81"/>
      <c r="ECV112" s="81"/>
      <c r="ECW112" s="81"/>
      <c r="ECX112" s="81"/>
      <c r="ECY112" s="81"/>
      <c r="ECZ112" s="81"/>
      <c r="EDA112" s="81"/>
      <c r="EDB112" s="81"/>
      <c r="EDC112" s="81"/>
      <c r="EDD112" s="81"/>
      <c r="EDE112" s="81"/>
      <c r="EDF112" s="81"/>
      <c r="EDG112" s="81"/>
      <c r="EDH112" s="81"/>
      <c r="EDI112" s="81"/>
      <c r="EDJ112" s="81"/>
      <c r="EDK112" s="81"/>
      <c r="EDL112" s="81"/>
      <c r="EDM112" s="81"/>
      <c r="EDN112" s="81"/>
      <c r="EDO112" s="81"/>
      <c r="EDP112" s="81"/>
      <c r="EDQ112" s="81"/>
      <c r="EDR112" s="81"/>
      <c r="EDS112" s="81"/>
      <c r="EDT112" s="81"/>
      <c r="EDU112" s="81"/>
      <c r="EDV112" s="81"/>
      <c r="EDW112" s="81"/>
      <c r="EDX112" s="81"/>
      <c r="EDY112" s="81"/>
      <c r="EDZ112" s="81"/>
      <c r="EEA112" s="81"/>
      <c r="EEB112" s="81"/>
      <c r="EEC112" s="81"/>
      <c r="EED112" s="81"/>
      <c r="EEE112" s="81"/>
      <c r="EEF112" s="81"/>
      <c r="EEG112" s="81"/>
      <c r="EEH112" s="81"/>
      <c r="EEI112" s="81"/>
      <c r="EEJ112" s="81"/>
      <c r="EEK112" s="81"/>
      <c r="EEL112" s="81"/>
      <c r="EEM112" s="81"/>
      <c r="EEN112" s="81"/>
      <c r="EEO112" s="81"/>
      <c r="EEP112" s="81"/>
      <c r="EEQ112" s="81"/>
      <c r="EER112" s="81"/>
      <c r="EES112" s="81"/>
      <c r="EET112" s="81"/>
      <c r="EEU112" s="81"/>
      <c r="EEV112" s="81"/>
      <c r="EEW112" s="81"/>
      <c r="EEX112" s="81"/>
      <c r="EEY112" s="81"/>
      <c r="EEZ112" s="81"/>
      <c r="EFA112" s="81"/>
      <c r="EFB112" s="81"/>
      <c r="EFC112" s="81"/>
      <c r="EFD112" s="81"/>
      <c r="EFE112" s="81"/>
      <c r="EFF112" s="81"/>
      <c r="EFG112" s="81"/>
      <c r="EFH112" s="81"/>
      <c r="EFI112" s="81"/>
      <c r="EFJ112" s="81"/>
      <c r="EFK112" s="81"/>
      <c r="EFL112" s="81"/>
      <c r="EFM112" s="81"/>
      <c r="EFN112" s="81"/>
      <c r="EFO112" s="81"/>
      <c r="EFP112" s="81"/>
      <c r="EFQ112" s="81"/>
      <c r="EFR112" s="81"/>
      <c r="EFS112" s="81"/>
      <c r="EFT112" s="81"/>
      <c r="EFU112" s="81"/>
      <c r="EFV112" s="81"/>
      <c r="EFW112" s="81"/>
      <c r="EFX112" s="81"/>
      <c r="EFY112" s="81"/>
      <c r="EFZ112" s="81"/>
      <c r="EGA112" s="81"/>
      <c r="EGB112" s="81"/>
      <c r="EGC112" s="81"/>
      <c r="EGD112" s="81"/>
      <c r="EGE112" s="81"/>
      <c r="EGF112" s="81"/>
      <c r="EGG112" s="81"/>
      <c r="EGH112" s="81"/>
      <c r="EGI112" s="81"/>
      <c r="EGJ112" s="81"/>
      <c r="EGK112" s="81"/>
      <c r="EGL112" s="81"/>
      <c r="EGM112" s="81"/>
      <c r="EGN112" s="81"/>
      <c r="EGO112" s="81"/>
      <c r="EGP112" s="81"/>
      <c r="EGQ112" s="81"/>
      <c r="EGR112" s="81"/>
      <c r="EGS112" s="81"/>
      <c r="EGT112" s="81"/>
      <c r="EGU112" s="81"/>
      <c r="EGV112" s="81"/>
      <c r="EGW112" s="81"/>
      <c r="EGX112" s="81"/>
      <c r="EGY112" s="81"/>
      <c r="EGZ112" s="81"/>
      <c r="EHA112" s="81"/>
      <c r="EHB112" s="81"/>
      <c r="EHC112" s="81"/>
      <c r="EHD112" s="81"/>
      <c r="EHE112" s="81"/>
      <c r="EHF112" s="81"/>
      <c r="EHG112" s="81"/>
      <c r="EHH112" s="81"/>
      <c r="EHI112" s="81"/>
      <c r="EHJ112" s="81"/>
      <c r="EHK112" s="81"/>
      <c r="EHL112" s="81"/>
      <c r="EHM112" s="81"/>
      <c r="EHN112" s="81"/>
      <c r="EHO112" s="81"/>
      <c r="EHP112" s="81"/>
      <c r="EHQ112" s="81"/>
      <c r="EHR112" s="81"/>
      <c r="EHS112" s="81"/>
      <c r="EHT112" s="81"/>
      <c r="EHU112" s="81"/>
      <c r="EHV112" s="81"/>
      <c r="EHW112" s="81"/>
      <c r="EHX112" s="81"/>
      <c r="EHY112" s="81"/>
      <c r="EHZ112" s="81"/>
      <c r="EIA112" s="81"/>
      <c r="EIB112" s="81"/>
      <c r="EIC112" s="81"/>
      <c r="EID112" s="81"/>
      <c r="EIE112" s="81"/>
      <c r="EIF112" s="81"/>
      <c r="EIG112" s="81"/>
      <c r="EIH112" s="81"/>
      <c r="EII112" s="81"/>
      <c r="EIJ112" s="81"/>
      <c r="EIK112" s="81"/>
      <c r="EIL112" s="81"/>
      <c r="EIM112" s="81"/>
      <c r="EIN112" s="81"/>
      <c r="EIO112" s="81"/>
      <c r="EIP112" s="81"/>
      <c r="EIQ112" s="81"/>
      <c r="EIR112" s="81"/>
      <c r="EIS112" s="81"/>
      <c r="EIT112" s="81"/>
      <c r="EIU112" s="81"/>
      <c r="EIV112" s="81"/>
      <c r="EIW112" s="81"/>
      <c r="EIX112" s="81"/>
      <c r="EIY112" s="81"/>
      <c r="EIZ112" s="81"/>
      <c r="EJA112" s="81"/>
      <c r="EJB112" s="81"/>
      <c r="EJC112" s="81"/>
      <c r="EJD112" s="81"/>
      <c r="EJE112" s="81"/>
      <c r="EJF112" s="81"/>
      <c r="EJG112" s="81"/>
      <c r="EJH112" s="81"/>
      <c r="EJI112" s="81"/>
      <c r="EJJ112" s="81"/>
      <c r="EJK112" s="81"/>
      <c r="EJL112" s="81"/>
      <c r="EJM112" s="81"/>
      <c r="EJN112" s="81"/>
      <c r="EJO112" s="81"/>
      <c r="EJP112" s="81"/>
      <c r="EJQ112" s="81"/>
      <c r="EJR112" s="81"/>
      <c r="EJS112" s="81"/>
      <c r="EJT112" s="81"/>
      <c r="EJU112" s="81"/>
      <c r="EJV112" s="81"/>
      <c r="EJW112" s="81"/>
      <c r="EJX112" s="81"/>
      <c r="EJY112" s="81"/>
      <c r="EJZ112" s="81"/>
      <c r="EKA112" s="81"/>
      <c r="EKB112" s="81"/>
      <c r="EKC112" s="81"/>
      <c r="EKD112" s="81"/>
      <c r="EKE112" s="81"/>
      <c r="EKF112" s="81"/>
      <c r="EKG112" s="81"/>
      <c r="EKH112" s="81"/>
      <c r="EKI112" s="81"/>
      <c r="EKJ112" s="81"/>
      <c r="EKK112" s="81"/>
      <c r="EKL112" s="81"/>
      <c r="EKM112" s="81"/>
      <c r="EKN112" s="81"/>
      <c r="EKO112" s="81"/>
      <c r="EKP112" s="81"/>
      <c r="EKQ112" s="81"/>
      <c r="EKR112" s="81"/>
      <c r="EKS112" s="81"/>
      <c r="EKT112" s="81"/>
      <c r="EKU112" s="81"/>
      <c r="EKV112" s="81"/>
      <c r="EKW112" s="81"/>
      <c r="EKX112" s="81"/>
      <c r="EKY112" s="81"/>
      <c r="EKZ112" s="81"/>
      <c r="ELA112" s="81"/>
      <c r="ELB112" s="81"/>
      <c r="ELC112" s="81"/>
      <c r="ELD112" s="81"/>
      <c r="ELE112" s="81"/>
      <c r="ELF112" s="81"/>
      <c r="ELG112" s="81"/>
      <c r="ELH112" s="81"/>
      <c r="ELI112" s="81"/>
      <c r="ELJ112" s="81"/>
      <c r="ELK112" s="81"/>
      <c r="ELL112" s="81"/>
      <c r="ELM112" s="81"/>
      <c r="ELN112" s="81"/>
      <c r="ELO112" s="81"/>
      <c r="ELP112" s="81"/>
      <c r="ELQ112" s="81"/>
      <c r="ELR112" s="81"/>
      <c r="ELS112" s="81"/>
      <c r="ELT112" s="81"/>
      <c r="ELU112" s="81"/>
      <c r="ELV112" s="81"/>
      <c r="ELW112" s="81"/>
      <c r="ELX112" s="81"/>
      <c r="ELY112" s="81"/>
      <c r="ELZ112" s="81"/>
      <c r="EMA112" s="81"/>
      <c r="EMB112" s="81"/>
      <c r="EMC112" s="81"/>
      <c r="EMD112" s="81"/>
      <c r="EME112" s="81"/>
      <c r="EMF112" s="81"/>
      <c r="EMG112" s="81"/>
      <c r="EMH112" s="81"/>
      <c r="EMI112" s="81"/>
      <c r="EMJ112" s="81"/>
      <c r="EMK112" s="81"/>
      <c r="EML112" s="81"/>
      <c r="EMM112" s="81"/>
      <c r="EMN112" s="81"/>
      <c r="EMO112" s="81"/>
      <c r="EMP112" s="81"/>
      <c r="EMQ112" s="81"/>
      <c r="EMR112" s="81"/>
      <c r="EMS112" s="81"/>
      <c r="EMT112" s="81"/>
      <c r="EMU112" s="81"/>
      <c r="EMV112" s="81"/>
      <c r="EMW112" s="81"/>
      <c r="EMX112" s="81"/>
      <c r="EMY112" s="81"/>
      <c r="EMZ112" s="81"/>
      <c r="ENA112" s="81"/>
      <c r="ENB112" s="81"/>
      <c r="ENC112" s="81"/>
      <c r="END112" s="81"/>
      <c r="ENE112" s="81"/>
      <c r="ENF112" s="81"/>
      <c r="ENG112" s="81"/>
      <c r="ENH112" s="81"/>
      <c r="ENI112" s="81"/>
      <c r="ENJ112" s="81"/>
      <c r="ENK112" s="81"/>
      <c r="ENL112" s="81"/>
      <c r="ENM112" s="81"/>
      <c r="ENN112" s="81"/>
      <c r="ENO112" s="81"/>
      <c r="ENP112" s="81"/>
      <c r="ENQ112" s="81"/>
      <c r="ENR112" s="81"/>
      <c r="ENS112" s="81"/>
      <c r="ENT112" s="81"/>
      <c r="ENU112" s="81"/>
      <c r="ENV112" s="81"/>
      <c r="ENW112" s="81"/>
      <c r="ENX112" s="81"/>
      <c r="ENY112" s="81"/>
      <c r="ENZ112" s="81"/>
      <c r="EOA112" s="81"/>
      <c r="EOB112" s="81"/>
      <c r="EOC112" s="81"/>
      <c r="EOD112" s="81"/>
      <c r="EOE112" s="81"/>
      <c r="EOF112" s="81"/>
      <c r="EOG112" s="81"/>
      <c r="EOH112" s="81"/>
      <c r="EOI112" s="81"/>
      <c r="EOJ112" s="81"/>
      <c r="EOK112" s="81"/>
      <c r="EOL112" s="81"/>
      <c r="EOM112" s="81"/>
      <c r="EON112" s="81"/>
      <c r="EOO112" s="81"/>
      <c r="EOP112" s="81"/>
      <c r="EOQ112" s="81"/>
      <c r="EOR112" s="81"/>
      <c r="EOS112" s="81"/>
      <c r="EOT112" s="81"/>
      <c r="EOU112" s="81"/>
      <c r="EOV112" s="81"/>
      <c r="EOW112" s="81"/>
      <c r="EOX112" s="81"/>
      <c r="EOY112" s="81"/>
      <c r="EOZ112" s="81"/>
      <c r="EPA112" s="81"/>
      <c r="EPB112" s="81"/>
      <c r="EPC112" s="81"/>
      <c r="EPD112" s="81"/>
      <c r="EPE112" s="81"/>
      <c r="EPF112" s="81"/>
      <c r="EPG112" s="81"/>
      <c r="EPH112" s="81"/>
      <c r="EPI112" s="81"/>
      <c r="EPJ112" s="81"/>
      <c r="EPK112" s="81"/>
      <c r="EPL112" s="81"/>
      <c r="EPM112" s="81"/>
      <c r="EPN112" s="81"/>
      <c r="EPO112" s="81"/>
      <c r="EPP112" s="81"/>
      <c r="EPQ112" s="81"/>
      <c r="EPR112" s="81"/>
      <c r="EPS112" s="81"/>
      <c r="EPT112" s="81"/>
      <c r="EPU112" s="81"/>
      <c r="EPV112" s="81"/>
      <c r="EPW112" s="81"/>
      <c r="EPX112" s="81"/>
      <c r="EPY112" s="81"/>
      <c r="EPZ112" s="81"/>
      <c r="EQA112" s="81"/>
      <c r="EQB112" s="81"/>
      <c r="EQC112" s="81"/>
      <c r="EQD112" s="81"/>
      <c r="EQE112" s="81"/>
      <c r="EQF112" s="81"/>
      <c r="EQG112" s="81"/>
      <c r="EQH112" s="81"/>
      <c r="EQI112" s="81"/>
      <c r="EQJ112" s="81"/>
      <c r="EQK112" s="81"/>
      <c r="EQL112" s="81"/>
      <c r="EQM112" s="81"/>
      <c r="EQN112" s="81"/>
      <c r="EQO112" s="81"/>
      <c r="EQP112" s="81"/>
      <c r="EQQ112" s="81"/>
      <c r="EQR112" s="81"/>
      <c r="EQS112" s="81"/>
      <c r="EQT112" s="81"/>
      <c r="EQU112" s="81"/>
      <c r="EQV112" s="81"/>
      <c r="EQW112" s="81"/>
      <c r="EQX112" s="81"/>
      <c r="EQY112" s="81"/>
      <c r="EQZ112" s="81"/>
      <c r="ERA112" s="81"/>
      <c r="ERB112" s="81"/>
      <c r="ERC112" s="81"/>
      <c r="ERD112" s="81"/>
      <c r="ERE112" s="81"/>
      <c r="ERF112" s="81"/>
      <c r="ERG112" s="81"/>
      <c r="ERH112" s="81"/>
      <c r="ERI112" s="81"/>
      <c r="ERJ112" s="81"/>
      <c r="ERK112" s="81"/>
      <c r="ERL112" s="81"/>
      <c r="ERM112" s="81"/>
      <c r="ERN112" s="81"/>
      <c r="ERO112" s="81"/>
      <c r="ERP112" s="81"/>
      <c r="ERQ112" s="81"/>
      <c r="ERR112" s="81"/>
      <c r="ERS112" s="81"/>
      <c r="ERT112" s="81"/>
      <c r="ERU112" s="81"/>
      <c r="ERV112" s="81"/>
      <c r="ERW112" s="81"/>
      <c r="ERX112" s="81"/>
      <c r="ERY112" s="81"/>
      <c r="ERZ112" s="81"/>
      <c r="ESA112" s="81"/>
      <c r="ESB112" s="81"/>
      <c r="ESC112" s="81"/>
      <c r="ESD112" s="81"/>
      <c r="ESE112" s="81"/>
      <c r="ESF112" s="81"/>
      <c r="ESG112" s="81"/>
      <c r="ESH112" s="81"/>
      <c r="ESI112" s="81"/>
      <c r="ESJ112" s="81"/>
      <c r="ESK112" s="81"/>
      <c r="ESL112" s="81"/>
      <c r="ESM112" s="81"/>
      <c r="ESN112" s="81"/>
      <c r="ESO112" s="81"/>
      <c r="ESP112" s="81"/>
      <c r="ESQ112" s="81"/>
      <c r="ESR112" s="81"/>
      <c r="ESS112" s="81"/>
      <c r="EST112" s="81"/>
      <c r="ESU112" s="81"/>
      <c r="ESV112" s="81"/>
      <c r="ESW112" s="81"/>
      <c r="ESX112" s="81"/>
      <c r="ESY112" s="81"/>
      <c r="ESZ112" s="81"/>
      <c r="ETA112" s="81"/>
      <c r="ETB112" s="81"/>
      <c r="ETC112" s="81"/>
      <c r="ETD112" s="81"/>
      <c r="ETE112" s="81"/>
      <c r="ETF112" s="81"/>
      <c r="ETG112" s="81"/>
      <c r="ETH112" s="81"/>
      <c r="ETI112" s="81"/>
      <c r="ETJ112" s="81"/>
      <c r="ETK112" s="81"/>
      <c r="ETL112" s="81"/>
      <c r="ETM112" s="81"/>
      <c r="ETN112" s="81"/>
      <c r="ETO112" s="81"/>
      <c r="ETP112" s="81"/>
      <c r="ETQ112" s="81"/>
      <c r="ETR112" s="81"/>
      <c r="ETS112" s="81"/>
      <c r="ETT112" s="81"/>
      <c r="ETU112" s="81"/>
      <c r="ETV112" s="81"/>
      <c r="ETW112" s="81"/>
      <c r="ETX112" s="81"/>
      <c r="ETY112" s="81"/>
      <c r="ETZ112" s="81"/>
      <c r="EUA112" s="81"/>
      <c r="EUB112" s="81"/>
      <c r="EUC112" s="81"/>
      <c r="EUD112" s="81"/>
      <c r="EUE112" s="81"/>
      <c r="EUF112" s="81"/>
      <c r="EUG112" s="81"/>
      <c r="EUH112" s="81"/>
      <c r="EUI112" s="81"/>
      <c r="EUJ112" s="81"/>
      <c r="EUK112" s="81"/>
      <c r="EUL112" s="81"/>
      <c r="EUM112" s="81"/>
      <c r="EUN112" s="81"/>
      <c r="EUO112" s="81"/>
      <c r="EUP112" s="81"/>
      <c r="EUQ112" s="81"/>
      <c r="EUR112" s="81"/>
      <c r="EUS112" s="81"/>
      <c r="EUT112" s="81"/>
      <c r="EUU112" s="81"/>
      <c r="EUV112" s="81"/>
      <c r="EUW112" s="81"/>
      <c r="EUX112" s="81"/>
      <c r="EUY112" s="81"/>
      <c r="EUZ112" s="81"/>
      <c r="EVA112" s="81"/>
      <c r="EVB112" s="81"/>
      <c r="EVC112" s="81"/>
      <c r="EVD112" s="81"/>
      <c r="EVE112" s="81"/>
      <c r="EVF112" s="81"/>
      <c r="EVG112" s="81"/>
      <c r="EVH112" s="81"/>
      <c r="EVI112" s="81"/>
      <c r="EVJ112" s="81"/>
      <c r="EVK112" s="81"/>
      <c r="EVL112" s="81"/>
      <c r="EVM112" s="81"/>
      <c r="EVN112" s="81"/>
      <c r="EVO112" s="81"/>
      <c r="EVP112" s="81"/>
      <c r="EVQ112" s="81"/>
      <c r="EVR112" s="81"/>
      <c r="EVS112" s="81"/>
      <c r="EVT112" s="81"/>
      <c r="EVU112" s="81"/>
      <c r="EVV112" s="81"/>
      <c r="EVW112" s="81"/>
      <c r="EVX112" s="81"/>
      <c r="EVY112" s="81"/>
      <c r="EVZ112" s="81"/>
      <c r="EWA112" s="81"/>
      <c r="EWB112" s="81"/>
      <c r="EWC112" s="81"/>
      <c r="EWD112" s="81"/>
      <c r="EWE112" s="81"/>
      <c r="EWF112" s="81"/>
      <c r="EWG112" s="81"/>
      <c r="EWH112" s="81"/>
      <c r="EWI112" s="81"/>
      <c r="EWJ112" s="81"/>
      <c r="EWK112" s="81"/>
      <c r="EWL112" s="81"/>
      <c r="EWM112" s="81"/>
      <c r="EWN112" s="81"/>
      <c r="EWO112" s="81"/>
      <c r="EWP112" s="81"/>
      <c r="EWQ112" s="81"/>
      <c r="EWR112" s="81"/>
      <c r="EWS112" s="81"/>
      <c r="EWT112" s="81"/>
      <c r="EWU112" s="81"/>
      <c r="EWV112" s="81"/>
      <c r="EWW112" s="81"/>
      <c r="EWX112" s="81"/>
      <c r="EWY112" s="81"/>
      <c r="EWZ112" s="81"/>
      <c r="EXA112" s="81"/>
      <c r="EXB112" s="81"/>
      <c r="EXC112" s="81"/>
      <c r="EXD112" s="81"/>
      <c r="EXE112" s="81"/>
      <c r="EXF112" s="81"/>
      <c r="EXG112" s="81"/>
      <c r="EXH112" s="81"/>
      <c r="EXI112" s="81"/>
      <c r="EXJ112" s="81"/>
      <c r="EXK112" s="81"/>
      <c r="EXL112" s="81"/>
      <c r="EXM112" s="81"/>
      <c r="EXN112" s="81"/>
      <c r="EXO112" s="81"/>
      <c r="EXP112" s="81"/>
      <c r="EXQ112" s="81"/>
      <c r="EXR112" s="81"/>
      <c r="EXS112" s="81"/>
      <c r="EXT112" s="81"/>
      <c r="EXU112" s="81"/>
      <c r="EXV112" s="81"/>
      <c r="EXW112" s="81"/>
      <c r="EXX112" s="81"/>
      <c r="EXY112" s="81"/>
      <c r="EXZ112" s="81"/>
      <c r="EYA112" s="81"/>
      <c r="EYB112" s="81"/>
      <c r="EYC112" s="81"/>
      <c r="EYD112" s="81"/>
      <c r="EYE112" s="81"/>
      <c r="EYF112" s="81"/>
      <c r="EYG112" s="81"/>
      <c r="EYH112" s="81"/>
      <c r="EYI112" s="81"/>
      <c r="EYJ112" s="81"/>
      <c r="EYK112" s="81"/>
      <c r="EYL112" s="81"/>
      <c r="EYM112" s="81"/>
      <c r="EYN112" s="81"/>
      <c r="EYO112" s="81"/>
      <c r="EYP112" s="81"/>
      <c r="EYQ112" s="81"/>
      <c r="EYR112" s="81"/>
      <c r="EYS112" s="81"/>
      <c r="EYT112" s="81"/>
      <c r="EYU112" s="81"/>
      <c r="EYV112" s="81"/>
      <c r="EYW112" s="81"/>
      <c r="EYX112" s="81"/>
      <c r="EYY112" s="81"/>
      <c r="EYZ112" s="81"/>
      <c r="EZA112" s="81"/>
      <c r="EZB112" s="81"/>
      <c r="EZC112" s="81"/>
      <c r="EZD112" s="81"/>
      <c r="EZE112" s="81"/>
      <c r="EZF112" s="81"/>
      <c r="EZG112" s="81"/>
      <c r="EZH112" s="81"/>
      <c r="EZI112" s="81"/>
      <c r="EZJ112" s="81"/>
      <c r="EZK112" s="81"/>
      <c r="EZL112" s="81"/>
      <c r="EZM112" s="81"/>
      <c r="EZN112" s="81"/>
      <c r="EZO112" s="81"/>
      <c r="EZP112" s="81"/>
      <c r="EZQ112" s="81"/>
      <c r="EZR112" s="81"/>
      <c r="EZS112" s="81"/>
      <c r="EZT112" s="81"/>
      <c r="EZU112" s="81"/>
      <c r="EZV112" s="81"/>
      <c r="EZW112" s="81"/>
      <c r="EZX112" s="81"/>
      <c r="EZY112" s="81"/>
      <c r="EZZ112" s="81"/>
      <c r="FAA112" s="81"/>
      <c r="FAB112" s="81"/>
      <c r="FAC112" s="81"/>
      <c r="FAD112" s="81"/>
      <c r="FAE112" s="81"/>
      <c r="FAF112" s="81"/>
      <c r="FAG112" s="81"/>
      <c r="FAH112" s="81"/>
      <c r="FAI112" s="81"/>
      <c r="FAJ112" s="81"/>
      <c r="FAK112" s="81"/>
      <c r="FAL112" s="81"/>
      <c r="FAM112" s="81"/>
      <c r="FAN112" s="81"/>
      <c r="FAO112" s="81"/>
      <c r="FAP112" s="81"/>
      <c r="FAQ112" s="81"/>
      <c r="FAR112" s="81"/>
      <c r="FAS112" s="81"/>
      <c r="FAT112" s="81"/>
      <c r="FAU112" s="81"/>
      <c r="FAV112" s="81"/>
      <c r="FAW112" s="81"/>
      <c r="FAX112" s="81"/>
      <c r="FAY112" s="81"/>
      <c r="FAZ112" s="81"/>
      <c r="FBA112" s="81"/>
      <c r="FBB112" s="81"/>
      <c r="FBC112" s="81"/>
      <c r="FBD112" s="81"/>
      <c r="FBE112" s="81"/>
      <c r="FBF112" s="81"/>
      <c r="FBG112" s="81"/>
      <c r="FBH112" s="81"/>
      <c r="FBI112" s="81"/>
      <c r="FBJ112" s="81"/>
      <c r="FBK112" s="81"/>
      <c r="FBL112" s="81"/>
      <c r="FBM112" s="81"/>
      <c r="FBN112" s="81"/>
      <c r="FBO112" s="81"/>
      <c r="FBP112" s="81"/>
      <c r="FBQ112" s="81"/>
      <c r="FBR112" s="81"/>
      <c r="FBS112" s="81"/>
      <c r="FBT112" s="81"/>
      <c r="FBU112" s="81"/>
      <c r="FBV112" s="81"/>
      <c r="FBW112" s="81"/>
      <c r="FBX112" s="81"/>
      <c r="FBY112" s="81"/>
      <c r="FBZ112" s="81"/>
      <c r="FCA112" s="81"/>
      <c r="FCB112" s="81"/>
      <c r="FCC112" s="81"/>
      <c r="FCD112" s="81"/>
      <c r="FCE112" s="81"/>
      <c r="FCF112" s="81"/>
      <c r="FCG112" s="81"/>
      <c r="FCH112" s="81"/>
      <c r="FCI112" s="81"/>
      <c r="FCJ112" s="81"/>
      <c r="FCK112" s="81"/>
      <c r="FCL112" s="81"/>
      <c r="FCM112" s="81"/>
      <c r="FCN112" s="81"/>
      <c r="FCO112" s="81"/>
      <c r="FCP112" s="81"/>
      <c r="FCQ112" s="81"/>
      <c r="FCR112" s="81"/>
      <c r="FCS112" s="81"/>
      <c r="FCT112" s="81"/>
      <c r="FCU112" s="81"/>
      <c r="FCV112" s="81"/>
      <c r="FCW112" s="81"/>
      <c r="FCX112" s="81"/>
      <c r="FCY112" s="81"/>
      <c r="FCZ112" s="81"/>
      <c r="FDA112" s="81"/>
      <c r="FDB112" s="81"/>
      <c r="FDC112" s="81"/>
      <c r="FDD112" s="81"/>
      <c r="FDE112" s="81"/>
      <c r="FDF112" s="81"/>
      <c r="FDG112" s="81"/>
      <c r="FDH112" s="81"/>
      <c r="FDI112" s="81"/>
      <c r="FDJ112" s="81"/>
      <c r="FDK112" s="81"/>
      <c r="FDL112" s="81"/>
      <c r="FDM112" s="81"/>
      <c r="FDN112" s="81"/>
      <c r="FDO112" s="81"/>
      <c r="FDP112" s="81"/>
      <c r="FDQ112" s="81"/>
      <c r="FDR112" s="81"/>
      <c r="FDS112" s="81"/>
      <c r="FDT112" s="81"/>
      <c r="FDU112" s="81"/>
      <c r="FDV112" s="81"/>
      <c r="FDW112" s="81"/>
      <c r="FDX112" s="81"/>
      <c r="FDY112" s="81"/>
      <c r="FDZ112" s="81"/>
      <c r="FEA112" s="81"/>
      <c r="FEB112" s="81"/>
      <c r="FEC112" s="81"/>
      <c r="FED112" s="81"/>
      <c r="FEE112" s="81"/>
      <c r="FEF112" s="81"/>
      <c r="FEG112" s="81"/>
      <c r="FEH112" s="81"/>
      <c r="FEI112" s="81"/>
      <c r="FEJ112" s="81"/>
      <c r="FEK112" s="81"/>
      <c r="FEL112" s="81"/>
      <c r="FEM112" s="81"/>
      <c r="FEN112" s="81"/>
      <c r="FEO112" s="81"/>
      <c r="FEP112" s="81"/>
      <c r="FEQ112" s="81"/>
      <c r="FER112" s="81"/>
      <c r="FES112" s="81"/>
      <c r="FET112" s="81"/>
      <c r="FEU112" s="81"/>
      <c r="FEV112" s="81"/>
      <c r="FEW112" s="81"/>
      <c r="FEX112" s="81"/>
      <c r="FEY112" s="81"/>
      <c r="FEZ112" s="81"/>
      <c r="FFA112" s="81"/>
      <c r="FFB112" s="81"/>
      <c r="FFC112" s="81"/>
      <c r="FFD112" s="81"/>
      <c r="FFE112" s="81"/>
      <c r="FFF112" s="81"/>
      <c r="FFG112" s="81"/>
      <c r="FFH112" s="81"/>
      <c r="FFI112" s="81"/>
      <c r="FFJ112" s="81"/>
      <c r="FFK112" s="81"/>
      <c r="FFL112" s="81"/>
      <c r="FFM112" s="81"/>
      <c r="FFN112" s="81"/>
      <c r="FFO112" s="81"/>
      <c r="FFP112" s="81"/>
      <c r="FFQ112" s="81"/>
      <c r="FFR112" s="81"/>
      <c r="FFS112" s="81"/>
      <c r="FFT112" s="81"/>
      <c r="FFU112" s="81"/>
      <c r="FFV112" s="81"/>
      <c r="FFW112" s="81"/>
      <c r="FFX112" s="81"/>
      <c r="FFY112" s="81"/>
      <c r="FFZ112" s="81"/>
      <c r="FGA112" s="81"/>
      <c r="FGB112" s="81"/>
      <c r="FGC112" s="81"/>
      <c r="FGD112" s="81"/>
      <c r="FGE112" s="81"/>
      <c r="FGF112" s="81"/>
      <c r="FGG112" s="81"/>
      <c r="FGH112" s="81"/>
      <c r="FGI112" s="81"/>
      <c r="FGJ112" s="81"/>
      <c r="FGK112" s="81"/>
      <c r="FGL112" s="81"/>
      <c r="FGM112" s="81"/>
      <c r="FGN112" s="81"/>
      <c r="FGO112" s="81"/>
      <c r="FGP112" s="81"/>
      <c r="FGQ112" s="81"/>
      <c r="FGR112" s="81"/>
      <c r="FGS112" s="81"/>
      <c r="FGT112" s="81"/>
      <c r="FGU112" s="81"/>
      <c r="FGV112" s="81"/>
      <c r="FGW112" s="81"/>
      <c r="FGX112" s="81"/>
      <c r="FGY112" s="81"/>
      <c r="FGZ112" s="81"/>
      <c r="FHA112" s="81"/>
      <c r="FHB112" s="81"/>
      <c r="FHC112" s="81"/>
      <c r="FHD112" s="81"/>
      <c r="FHE112" s="81"/>
      <c r="FHF112" s="81"/>
      <c r="FHG112" s="81"/>
      <c r="FHH112" s="81"/>
      <c r="FHI112" s="81"/>
      <c r="FHJ112" s="81"/>
      <c r="FHK112" s="81"/>
      <c r="FHL112" s="81"/>
      <c r="FHM112" s="81"/>
      <c r="FHN112" s="81"/>
      <c r="FHO112" s="81"/>
      <c r="FHP112" s="81"/>
      <c r="FHQ112" s="81"/>
      <c r="FHR112" s="81"/>
      <c r="FHS112" s="81"/>
      <c r="FHT112" s="81"/>
      <c r="FHU112" s="81"/>
      <c r="FHV112" s="81"/>
      <c r="FHW112" s="81"/>
      <c r="FHX112" s="81"/>
      <c r="FHY112" s="81"/>
      <c r="FHZ112" s="81"/>
      <c r="FIA112" s="81"/>
      <c r="FIB112" s="81"/>
      <c r="FIC112" s="81"/>
      <c r="FID112" s="81"/>
      <c r="FIE112" s="81"/>
      <c r="FIF112" s="81"/>
      <c r="FIG112" s="81"/>
      <c r="FIH112" s="81"/>
      <c r="FII112" s="81"/>
      <c r="FIJ112" s="81"/>
      <c r="FIK112" s="81"/>
      <c r="FIL112" s="81"/>
      <c r="FIM112" s="81"/>
      <c r="FIN112" s="81"/>
      <c r="FIO112" s="81"/>
      <c r="FIP112" s="81"/>
      <c r="FIQ112" s="81"/>
      <c r="FIR112" s="81"/>
      <c r="FIS112" s="81"/>
      <c r="FIT112" s="81"/>
      <c r="FIU112" s="81"/>
      <c r="FIV112" s="81"/>
      <c r="FIW112" s="81"/>
      <c r="FIX112" s="81"/>
      <c r="FIY112" s="81"/>
      <c r="FIZ112" s="81"/>
      <c r="FJA112" s="81"/>
      <c r="FJB112" s="81"/>
      <c r="FJC112" s="81"/>
      <c r="FJD112" s="81"/>
      <c r="FJE112" s="81"/>
      <c r="FJF112" s="81"/>
      <c r="FJG112" s="81"/>
      <c r="FJH112" s="81"/>
      <c r="FJI112" s="81"/>
      <c r="FJJ112" s="81"/>
      <c r="FJK112" s="81"/>
      <c r="FJL112" s="81"/>
      <c r="FJM112" s="81"/>
      <c r="FJN112" s="81"/>
      <c r="FJO112" s="81"/>
      <c r="FJP112" s="81"/>
      <c r="FJQ112" s="81"/>
      <c r="FJR112" s="81"/>
      <c r="FJS112" s="81"/>
      <c r="FJT112" s="81"/>
      <c r="FJU112" s="81"/>
      <c r="FJV112" s="81"/>
      <c r="FJW112" s="81"/>
      <c r="FJX112" s="81"/>
      <c r="FJY112" s="81"/>
      <c r="FJZ112" s="81"/>
      <c r="FKA112" s="81"/>
      <c r="FKB112" s="81"/>
      <c r="FKC112" s="81"/>
      <c r="FKD112" s="81"/>
      <c r="FKE112" s="81"/>
      <c r="FKF112" s="81"/>
      <c r="FKG112" s="81"/>
      <c r="FKH112" s="81"/>
      <c r="FKI112" s="81"/>
      <c r="FKJ112" s="81"/>
      <c r="FKK112" s="81"/>
      <c r="FKL112" s="81"/>
      <c r="FKM112" s="81"/>
      <c r="FKN112" s="81"/>
      <c r="FKO112" s="81"/>
      <c r="FKP112" s="81"/>
      <c r="FKQ112" s="81"/>
      <c r="FKR112" s="81"/>
      <c r="FKS112" s="81"/>
      <c r="FKT112" s="81"/>
      <c r="FKU112" s="81"/>
      <c r="FKV112" s="81"/>
      <c r="FKW112" s="81"/>
      <c r="FKX112" s="81"/>
      <c r="FKY112" s="81"/>
      <c r="FKZ112" s="81"/>
      <c r="FLA112" s="81"/>
      <c r="FLB112" s="81"/>
      <c r="FLC112" s="81"/>
      <c r="FLD112" s="81"/>
      <c r="FLE112" s="81"/>
      <c r="FLF112" s="81"/>
      <c r="FLG112" s="81"/>
      <c r="FLH112" s="81"/>
      <c r="FLI112" s="81"/>
      <c r="FLJ112" s="81"/>
      <c r="FLK112" s="81"/>
      <c r="FLL112" s="81"/>
      <c r="FLM112" s="81"/>
      <c r="FLN112" s="81"/>
      <c r="FLO112" s="81"/>
      <c r="FLP112" s="81"/>
      <c r="FLQ112" s="81"/>
      <c r="FLR112" s="81"/>
      <c r="FLS112" s="81"/>
      <c r="FLT112" s="81"/>
      <c r="FLU112" s="81"/>
      <c r="FLV112" s="81"/>
      <c r="FLW112" s="81"/>
      <c r="FLX112" s="81"/>
      <c r="FLY112" s="81"/>
      <c r="FLZ112" s="81"/>
      <c r="FMA112" s="81"/>
      <c r="FMB112" s="81"/>
      <c r="FMC112" s="81"/>
      <c r="FMD112" s="81"/>
      <c r="FME112" s="81"/>
      <c r="FMF112" s="81"/>
      <c r="FMG112" s="81"/>
      <c r="FMH112" s="81"/>
      <c r="FMI112" s="81"/>
      <c r="FMJ112" s="81"/>
      <c r="FMK112" s="81"/>
      <c r="FML112" s="81"/>
      <c r="FMM112" s="81"/>
      <c r="FMN112" s="81"/>
      <c r="FMO112" s="81"/>
      <c r="FMP112" s="81"/>
      <c r="FMQ112" s="81"/>
      <c r="FMR112" s="81"/>
      <c r="FMS112" s="81"/>
      <c r="FMT112" s="81"/>
      <c r="FMU112" s="81"/>
      <c r="FMV112" s="81"/>
      <c r="FMW112" s="81"/>
      <c r="FMX112" s="81"/>
      <c r="FMY112" s="81"/>
      <c r="FMZ112" s="81"/>
      <c r="FNA112" s="81"/>
      <c r="FNB112" s="81"/>
      <c r="FNC112" s="81"/>
      <c r="FND112" s="81"/>
      <c r="FNE112" s="81"/>
      <c r="FNF112" s="81"/>
      <c r="FNG112" s="81"/>
      <c r="FNH112" s="81"/>
      <c r="FNI112" s="81"/>
      <c r="FNJ112" s="81"/>
      <c r="FNK112" s="81"/>
      <c r="FNL112" s="81"/>
      <c r="FNM112" s="81"/>
      <c r="FNN112" s="81"/>
      <c r="FNO112" s="81"/>
      <c r="FNP112" s="81"/>
      <c r="FNQ112" s="81"/>
      <c r="FNR112" s="81"/>
      <c r="FNS112" s="81"/>
      <c r="FNT112" s="81"/>
      <c r="FNU112" s="81"/>
      <c r="FNV112" s="81"/>
      <c r="FNW112" s="81"/>
      <c r="FNX112" s="81"/>
      <c r="FNY112" s="81"/>
      <c r="FNZ112" s="81"/>
      <c r="FOA112" s="81"/>
      <c r="FOB112" s="81"/>
      <c r="FOC112" s="81"/>
      <c r="FOD112" s="81"/>
      <c r="FOE112" s="81"/>
      <c r="FOF112" s="81"/>
      <c r="FOG112" s="81"/>
      <c r="FOH112" s="81"/>
      <c r="FOI112" s="81"/>
      <c r="FOJ112" s="81"/>
      <c r="FOK112" s="81"/>
      <c r="FOL112" s="81"/>
      <c r="FOM112" s="81"/>
      <c r="FON112" s="81"/>
      <c r="FOO112" s="81"/>
      <c r="FOP112" s="81"/>
      <c r="FOQ112" s="81"/>
      <c r="FOR112" s="81"/>
      <c r="FOS112" s="81"/>
      <c r="FOT112" s="81"/>
      <c r="FOU112" s="81"/>
      <c r="FOV112" s="81"/>
      <c r="FOW112" s="81"/>
      <c r="FOX112" s="81"/>
      <c r="FOY112" s="81"/>
      <c r="FOZ112" s="81"/>
      <c r="FPA112" s="81"/>
      <c r="FPB112" s="81"/>
      <c r="FPC112" s="81"/>
      <c r="FPD112" s="81"/>
      <c r="FPE112" s="81"/>
      <c r="FPF112" s="81"/>
      <c r="FPG112" s="81"/>
      <c r="FPH112" s="81"/>
      <c r="FPI112" s="81"/>
      <c r="FPJ112" s="81"/>
      <c r="FPK112" s="81"/>
      <c r="FPL112" s="81"/>
      <c r="FPM112" s="81"/>
      <c r="FPN112" s="81"/>
      <c r="FPO112" s="81"/>
      <c r="FPP112" s="81"/>
      <c r="FPQ112" s="81"/>
      <c r="FPR112" s="81"/>
      <c r="FPS112" s="81"/>
      <c r="FPT112" s="81"/>
      <c r="FPU112" s="81"/>
      <c r="FPV112" s="81"/>
      <c r="FPW112" s="81"/>
      <c r="FPX112" s="81"/>
      <c r="FPY112" s="81"/>
      <c r="FPZ112" s="81"/>
      <c r="FQA112" s="81"/>
      <c r="FQB112" s="81"/>
      <c r="FQC112" s="81"/>
      <c r="FQD112" s="81"/>
      <c r="FQE112" s="81"/>
      <c r="FQF112" s="81"/>
      <c r="FQG112" s="81"/>
      <c r="FQH112" s="81"/>
      <c r="FQI112" s="81"/>
      <c r="FQJ112" s="81"/>
      <c r="FQK112" s="81"/>
      <c r="FQL112" s="81"/>
      <c r="FQM112" s="81"/>
      <c r="FQN112" s="81"/>
      <c r="FQO112" s="81"/>
      <c r="FQP112" s="81"/>
      <c r="FQQ112" s="81"/>
      <c r="FQR112" s="81"/>
      <c r="FQS112" s="81"/>
      <c r="FQT112" s="81"/>
      <c r="FQU112" s="81"/>
      <c r="FQV112" s="81"/>
      <c r="FQW112" s="81"/>
      <c r="FQX112" s="81"/>
      <c r="FQY112" s="81"/>
      <c r="FQZ112" s="81"/>
      <c r="FRA112" s="81"/>
      <c r="FRB112" s="81"/>
      <c r="FRC112" s="81"/>
      <c r="FRD112" s="81"/>
      <c r="FRE112" s="81"/>
      <c r="FRF112" s="81"/>
      <c r="FRG112" s="81"/>
      <c r="FRH112" s="81"/>
      <c r="FRI112" s="81"/>
      <c r="FRJ112" s="81"/>
      <c r="FRK112" s="81"/>
      <c r="FRL112" s="81"/>
      <c r="FRM112" s="81"/>
      <c r="FRN112" s="81"/>
      <c r="FRO112" s="81"/>
      <c r="FRP112" s="81"/>
      <c r="FRQ112" s="81"/>
      <c r="FRR112" s="81"/>
      <c r="FRS112" s="81"/>
      <c r="FRT112" s="81"/>
      <c r="FRU112" s="81"/>
      <c r="FRV112" s="81"/>
      <c r="FRW112" s="81"/>
      <c r="FRX112" s="81"/>
      <c r="FRY112" s="81"/>
      <c r="FRZ112" s="81"/>
      <c r="FSA112" s="81"/>
      <c r="FSB112" s="81"/>
      <c r="FSC112" s="81"/>
      <c r="FSD112" s="81"/>
      <c r="FSE112" s="81"/>
      <c r="FSF112" s="81"/>
      <c r="FSG112" s="81"/>
      <c r="FSH112" s="81"/>
      <c r="FSI112" s="81"/>
      <c r="FSJ112" s="81"/>
      <c r="FSK112" s="81"/>
      <c r="FSL112" s="81"/>
      <c r="FSM112" s="81"/>
      <c r="FSN112" s="81"/>
      <c r="FSO112" s="81"/>
      <c r="FSP112" s="81"/>
      <c r="FSQ112" s="81"/>
      <c r="FSR112" s="81"/>
      <c r="FSS112" s="81"/>
      <c r="FST112" s="81"/>
      <c r="FSU112" s="81"/>
      <c r="FSV112" s="81"/>
      <c r="FSW112" s="81"/>
      <c r="FSX112" s="81"/>
      <c r="FSY112" s="81"/>
      <c r="FSZ112" s="81"/>
      <c r="FTA112" s="81"/>
      <c r="FTB112" s="81"/>
      <c r="FTC112" s="81"/>
      <c r="FTD112" s="81"/>
      <c r="FTE112" s="81"/>
      <c r="FTF112" s="81"/>
      <c r="FTG112" s="81"/>
      <c r="FTH112" s="81"/>
      <c r="FTI112" s="81"/>
      <c r="FTJ112" s="81"/>
      <c r="FTK112" s="81"/>
      <c r="FTL112" s="81"/>
      <c r="FTM112" s="81"/>
      <c r="FTN112" s="81"/>
      <c r="FTO112" s="81"/>
      <c r="FTP112" s="81"/>
      <c r="FTQ112" s="81"/>
      <c r="FTR112" s="81"/>
      <c r="FTS112" s="81"/>
      <c r="FTT112" s="81"/>
      <c r="FTU112" s="81"/>
      <c r="FTV112" s="81"/>
      <c r="FTW112" s="81"/>
      <c r="FTX112" s="81"/>
      <c r="FTY112" s="81"/>
      <c r="FTZ112" s="81"/>
      <c r="FUA112" s="81"/>
      <c r="FUB112" s="81"/>
      <c r="FUC112" s="81"/>
      <c r="FUD112" s="81"/>
      <c r="FUE112" s="81"/>
      <c r="FUF112" s="81"/>
      <c r="FUG112" s="81"/>
      <c r="FUH112" s="81"/>
      <c r="FUI112" s="81"/>
      <c r="FUJ112" s="81"/>
      <c r="FUK112" s="81"/>
      <c r="FUL112" s="81"/>
      <c r="FUM112" s="81"/>
      <c r="FUN112" s="81"/>
      <c r="FUO112" s="81"/>
      <c r="FUP112" s="81"/>
      <c r="FUQ112" s="81"/>
      <c r="FUR112" s="81"/>
      <c r="FUS112" s="81"/>
      <c r="FUT112" s="81"/>
      <c r="FUU112" s="81"/>
      <c r="FUV112" s="81"/>
      <c r="FUW112" s="81"/>
      <c r="FUX112" s="81"/>
      <c r="FUY112" s="81"/>
      <c r="FUZ112" s="81"/>
      <c r="FVA112" s="81"/>
      <c r="FVB112" s="81"/>
      <c r="FVC112" s="81"/>
      <c r="FVD112" s="81"/>
      <c r="FVE112" s="81"/>
      <c r="FVF112" s="81"/>
      <c r="FVG112" s="81"/>
      <c r="FVH112" s="81"/>
      <c r="FVI112" s="81"/>
      <c r="FVJ112" s="81"/>
      <c r="FVK112" s="81"/>
      <c r="FVL112" s="81"/>
      <c r="FVM112" s="81"/>
      <c r="FVN112" s="81"/>
      <c r="FVO112" s="81"/>
      <c r="FVP112" s="81"/>
      <c r="FVQ112" s="81"/>
      <c r="FVR112" s="81"/>
      <c r="FVS112" s="81"/>
      <c r="FVT112" s="81"/>
      <c r="FVU112" s="81"/>
      <c r="FVV112" s="81"/>
      <c r="FVW112" s="81"/>
      <c r="FVX112" s="81"/>
      <c r="FVY112" s="81"/>
      <c r="FVZ112" s="81"/>
      <c r="FWA112" s="81"/>
      <c r="FWB112" s="81"/>
      <c r="FWC112" s="81"/>
      <c r="FWD112" s="81"/>
      <c r="FWE112" s="81"/>
      <c r="FWF112" s="81"/>
      <c r="FWG112" s="81"/>
      <c r="FWH112" s="81"/>
      <c r="FWI112" s="81"/>
      <c r="FWJ112" s="81"/>
      <c r="FWK112" s="81"/>
      <c r="FWL112" s="81"/>
      <c r="FWM112" s="81"/>
      <c r="FWN112" s="81"/>
      <c r="FWO112" s="81"/>
      <c r="FWP112" s="81"/>
      <c r="FWQ112" s="81"/>
      <c r="FWR112" s="81"/>
      <c r="FWS112" s="81"/>
      <c r="FWT112" s="81"/>
      <c r="FWU112" s="81"/>
      <c r="FWV112" s="81"/>
      <c r="FWW112" s="81"/>
      <c r="FWX112" s="81"/>
      <c r="FWY112" s="81"/>
      <c r="FWZ112" s="81"/>
      <c r="FXA112" s="81"/>
      <c r="FXB112" s="81"/>
      <c r="FXC112" s="81"/>
      <c r="FXD112" s="81"/>
      <c r="FXE112" s="81"/>
      <c r="FXF112" s="81"/>
      <c r="FXG112" s="81"/>
      <c r="FXH112" s="81"/>
      <c r="FXI112" s="81"/>
      <c r="FXJ112" s="81"/>
      <c r="FXK112" s="81"/>
      <c r="FXL112" s="81"/>
      <c r="FXM112" s="81"/>
      <c r="FXN112" s="81"/>
      <c r="FXO112" s="81"/>
      <c r="FXP112" s="81"/>
      <c r="FXQ112" s="81"/>
      <c r="FXR112" s="81"/>
      <c r="FXS112" s="81"/>
      <c r="FXT112" s="81"/>
      <c r="FXU112" s="81"/>
      <c r="FXV112" s="81"/>
      <c r="FXW112" s="81"/>
      <c r="FXX112" s="81"/>
      <c r="FXY112" s="81"/>
      <c r="FXZ112" s="81"/>
      <c r="FYA112" s="81"/>
      <c r="FYB112" s="81"/>
      <c r="FYC112" s="81"/>
      <c r="FYD112" s="81"/>
      <c r="FYE112" s="81"/>
      <c r="FYF112" s="81"/>
      <c r="FYG112" s="81"/>
      <c r="FYH112" s="81"/>
      <c r="FYI112" s="81"/>
      <c r="FYJ112" s="81"/>
      <c r="FYK112" s="81"/>
      <c r="FYL112" s="81"/>
      <c r="FYM112" s="81"/>
      <c r="FYN112" s="81"/>
      <c r="FYO112" s="81"/>
      <c r="FYP112" s="81"/>
      <c r="FYQ112" s="81"/>
      <c r="FYR112" s="81"/>
      <c r="FYS112" s="81"/>
      <c r="FYT112" s="81"/>
      <c r="FYU112" s="81"/>
      <c r="FYV112" s="81"/>
      <c r="FYW112" s="81"/>
      <c r="FYX112" s="81"/>
      <c r="FYY112" s="81"/>
      <c r="FYZ112" s="81"/>
      <c r="FZA112" s="81"/>
      <c r="FZB112" s="81"/>
      <c r="FZC112" s="81"/>
      <c r="FZD112" s="81"/>
      <c r="FZE112" s="81"/>
      <c r="FZF112" s="81"/>
      <c r="FZG112" s="81"/>
      <c r="FZH112" s="81"/>
      <c r="FZI112" s="81"/>
      <c r="FZJ112" s="81"/>
      <c r="FZK112" s="81"/>
      <c r="FZL112" s="81"/>
      <c r="FZM112" s="81"/>
      <c r="FZN112" s="81"/>
      <c r="FZO112" s="81"/>
      <c r="FZP112" s="81"/>
      <c r="FZQ112" s="81"/>
      <c r="FZR112" s="81"/>
      <c r="FZS112" s="81"/>
      <c r="FZT112" s="81"/>
      <c r="FZU112" s="81"/>
      <c r="FZV112" s="81"/>
      <c r="FZW112" s="81"/>
      <c r="FZX112" s="81"/>
      <c r="FZY112" s="81"/>
      <c r="FZZ112" s="81"/>
      <c r="GAA112" s="81"/>
      <c r="GAB112" s="81"/>
      <c r="GAC112" s="81"/>
      <c r="GAD112" s="81"/>
      <c r="GAE112" s="81"/>
      <c r="GAF112" s="81"/>
      <c r="GAG112" s="81"/>
      <c r="GAH112" s="81"/>
      <c r="GAI112" s="81"/>
      <c r="GAJ112" s="81"/>
      <c r="GAK112" s="81"/>
      <c r="GAL112" s="81"/>
      <c r="GAM112" s="81"/>
      <c r="GAN112" s="81"/>
      <c r="GAO112" s="81"/>
      <c r="GAP112" s="81"/>
      <c r="GAQ112" s="81"/>
      <c r="GAR112" s="81"/>
      <c r="GAS112" s="81"/>
      <c r="GAT112" s="81"/>
      <c r="GAU112" s="81"/>
      <c r="GAV112" s="81"/>
      <c r="GAW112" s="81"/>
      <c r="GAX112" s="81"/>
      <c r="GAY112" s="81"/>
      <c r="GAZ112" s="81"/>
      <c r="GBA112" s="81"/>
      <c r="GBB112" s="81"/>
      <c r="GBC112" s="81"/>
      <c r="GBD112" s="81"/>
      <c r="GBE112" s="81"/>
      <c r="GBF112" s="81"/>
      <c r="GBG112" s="81"/>
      <c r="GBH112" s="81"/>
      <c r="GBI112" s="81"/>
      <c r="GBJ112" s="81"/>
      <c r="GBK112" s="81"/>
      <c r="GBL112" s="81"/>
      <c r="GBM112" s="81"/>
      <c r="GBN112" s="81"/>
      <c r="GBO112" s="81"/>
      <c r="GBP112" s="81"/>
      <c r="GBQ112" s="81"/>
      <c r="GBR112" s="81"/>
      <c r="GBS112" s="81"/>
      <c r="GBT112" s="81"/>
      <c r="GBU112" s="81"/>
      <c r="GBV112" s="81"/>
      <c r="GBW112" s="81"/>
      <c r="GBX112" s="81"/>
      <c r="GBY112" s="81"/>
      <c r="GBZ112" s="81"/>
      <c r="GCA112" s="81"/>
      <c r="GCB112" s="81"/>
      <c r="GCC112" s="81"/>
      <c r="GCD112" s="81"/>
      <c r="GCE112" s="81"/>
      <c r="GCF112" s="81"/>
      <c r="GCG112" s="81"/>
      <c r="GCH112" s="81"/>
      <c r="GCI112" s="81"/>
      <c r="GCJ112" s="81"/>
      <c r="GCK112" s="81"/>
      <c r="GCL112" s="81"/>
      <c r="GCM112" s="81"/>
      <c r="GCN112" s="81"/>
      <c r="GCO112" s="81"/>
      <c r="GCP112" s="81"/>
      <c r="GCQ112" s="81"/>
      <c r="GCR112" s="81"/>
      <c r="GCS112" s="81"/>
      <c r="GCT112" s="81"/>
      <c r="GCU112" s="81"/>
      <c r="GCV112" s="81"/>
      <c r="GCW112" s="81"/>
      <c r="GCX112" s="81"/>
      <c r="GCY112" s="81"/>
      <c r="GCZ112" s="81"/>
      <c r="GDA112" s="81"/>
      <c r="GDB112" s="81"/>
      <c r="GDC112" s="81"/>
      <c r="GDD112" s="81"/>
      <c r="GDE112" s="81"/>
      <c r="GDF112" s="81"/>
      <c r="GDG112" s="81"/>
      <c r="GDH112" s="81"/>
      <c r="GDI112" s="81"/>
      <c r="GDJ112" s="81"/>
      <c r="GDK112" s="81"/>
      <c r="GDL112" s="81"/>
      <c r="GDM112" s="81"/>
      <c r="GDN112" s="81"/>
      <c r="GDO112" s="81"/>
      <c r="GDP112" s="81"/>
      <c r="GDQ112" s="81"/>
      <c r="GDR112" s="81"/>
      <c r="GDS112" s="81"/>
      <c r="GDT112" s="81"/>
      <c r="GDU112" s="81"/>
      <c r="GDV112" s="81"/>
      <c r="GDW112" s="81"/>
      <c r="GDX112" s="81"/>
      <c r="GDY112" s="81"/>
      <c r="GDZ112" s="81"/>
      <c r="GEA112" s="81"/>
      <c r="GEB112" s="81"/>
      <c r="GEC112" s="81"/>
      <c r="GED112" s="81"/>
      <c r="GEE112" s="81"/>
      <c r="GEF112" s="81"/>
      <c r="GEG112" s="81"/>
      <c r="GEH112" s="81"/>
      <c r="GEI112" s="81"/>
      <c r="GEJ112" s="81"/>
      <c r="GEK112" s="81"/>
      <c r="GEL112" s="81"/>
      <c r="GEM112" s="81"/>
      <c r="GEN112" s="81"/>
      <c r="GEO112" s="81"/>
      <c r="GEP112" s="81"/>
      <c r="GEQ112" s="81"/>
      <c r="GER112" s="81"/>
      <c r="GES112" s="81"/>
      <c r="GET112" s="81"/>
      <c r="GEU112" s="81"/>
      <c r="GEV112" s="81"/>
      <c r="GEW112" s="81"/>
      <c r="GEX112" s="81"/>
      <c r="GEY112" s="81"/>
      <c r="GEZ112" s="81"/>
      <c r="GFA112" s="81"/>
      <c r="GFB112" s="81"/>
      <c r="GFC112" s="81"/>
      <c r="GFD112" s="81"/>
      <c r="GFE112" s="81"/>
      <c r="GFF112" s="81"/>
      <c r="GFG112" s="81"/>
      <c r="GFH112" s="81"/>
      <c r="GFI112" s="81"/>
      <c r="GFJ112" s="81"/>
      <c r="GFK112" s="81"/>
      <c r="GFL112" s="81"/>
      <c r="GFM112" s="81"/>
      <c r="GFN112" s="81"/>
      <c r="GFO112" s="81"/>
      <c r="GFP112" s="81"/>
      <c r="GFQ112" s="81"/>
      <c r="GFR112" s="81"/>
      <c r="GFS112" s="81"/>
      <c r="GFT112" s="81"/>
      <c r="GFU112" s="81"/>
      <c r="GFV112" s="81"/>
      <c r="GFW112" s="81"/>
      <c r="GFX112" s="81"/>
      <c r="GFY112" s="81"/>
      <c r="GFZ112" s="81"/>
      <c r="GGA112" s="81"/>
      <c r="GGB112" s="81"/>
      <c r="GGC112" s="81"/>
      <c r="GGD112" s="81"/>
      <c r="GGE112" s="81"/>
      <c r="GGF112" s="81"/>
      <c r="GGG112" s="81"/>
      <c r="GGH112" s="81"/>
      <c r="GGI112" s="81"/>
      <c r="GGJ112" s="81"/>
      <c r="GGK112" s="81"/>
      <c r="GGL112" s="81"/>
      <c r="GGM112" s="81"/>
      <c r="GGN112" s="81"/>
      <c r="GGO112" s="81"/>
      <c r="GGP112" s="81"/>
      <c r="GGQ112" s="81"/>
      <c r="GGR112" s="81"/>
      <c r="GGS112" s="81"/>
      <c r="GGT112" s="81"/>
      <c r="GGU112" s="81"/>
      <c r="GGV112" s="81"/>
      <c r="GGW112" s="81"/>
      <c r="GGX112" s="81"/>
      <c r="GGY112" s="81"/>
      <c r="GGZ112" s="81"/>
      <c r="GHA112" s="81"/>
      <c r="GHB112" s="81"/>
      <c r="GHC112" s="81"/>
      <c r="GHD112" s="81"/>
      <c r="GHE112" s="81"/>
      <c r="GHF112" s="81"/>
      <c r="GHG112" s="81"/>
      <c r="GHH112" s="81"/>
      <c r="GHI112" s="81"/>
      <c r="GHJ112" s="81"/>
      <c r="GHK112" s="81"/>
      <c r="GHL112" s="81"/>
      <c r="GHM112" s="81"/>
      <c r="GHN112" s="81"/>
      <c r="GHO112" s="81"/>
      <c r="GHP112" s="81"/>
      <c r="GHQ112" s="81"/>
      <c r="GHR112" s="81"/>
      <c r="GHS112" s="81"/>
      <c r="GHT112" s="81"/>
      <c r="GHU112" s="81"/>
      <c r="GHV112" s="81"/>
      <c r="GHW112" s="81"/>
      <c r="GHX112" s="81"/>
      <c r="GHY112" s="81"/>
      <c r="GHZ112" s="81"/>
      <c r="GIA112" s="81"/>
      <c r="GIB112" s="81"/>
      <c r="GIC112" s="81"/>
      <c r="GID112" s="81"/>
      <c r="GIE112" s="81"/>
      <c r="GIF112" s="81"/>
      <c r="GIG112" s="81"/>
      <c r="GIH112" s="81"/>
      <c r="GII112" s="81"/>
      <c r="GIJ112" s="81"/>
      <c r="GIK112" s="81"/>
      <c r="GIL112" s="81"/>
      <c r="GIM112" s="81"/>
      <c r="GIN112" s="81"/>
      <c r="GIO112" s="81"/>
      <c r="GIP112" s="81"/>
      <c r="GIQ112" s="81"/>
      <c r="GIR112" s="81"/>
      <c r="GIS112" s="81"/>
      <c r="GIT112" s="81"/>
      <c r="GIU112" s="81"/>
      <c r="GIV112" s="81"/>
      <c r="GIW112" s="81"/>
      <c r="GIX112" s="81"/>
      <c r="GIY112" s="81"/>
      <c r="GIZ112" s="81"/>
      <c r="GJA112" s="81"/>
      <c r="GJB112" s="81"/>
      <c r="GJC112" s="81"/>
      <c r="GJD112" s="81"/>
      <c r="GJE112" s="81"/>
      <c r="GJF112" s="81"/>
      <c r="GJG112" s="81"/>
      <c r="GJH112" s="81"/>
      <c r="GJI112" s="81"/>
      <c r="GJJ112" s="81"/>
      <c r="GJK112" s="81"/>
      <c r="GJL112" s="81"/>
      <c r="GJM112" s="81"/>
      <c r="GJN112" s="81"/>
      <c r="GJO112" s="81"/>
      <c r="GJP112" s="81"/>
      <c r="GJQ112" s="81"/>
      <c r="GJR112" s="81"/>
      <c r="GJS112" s="81"/>
      <c r="GJT112" s="81"/>
      <c r="GJU112" s="81"/>
      <c r="GJV112" s="81"/>
      <c r="GJW112" s="81"/>
      <c r="GJX112" s="81"/>
      <c r="GJY112" s="81"/>
      <c r="GJZ112" s="81"/>
      <c r="GKA112" s="81"/>
      <c r="GKB112" s="81"/>
      <c r="GKC112" s="81"/>
      <c r="GKD112" s="81"/>
      <c r="GKE112" s="81"/>
      <c r="GKF112" s="81"/>
      <c r="GKG112" s="81"/>
      <c r="GKH112" s="81"/>
      <c r="GKI112" s="81"/>
      <c r="GKJ112" s="81"/>
      <c r="GKK112" s="81"/>
      <c r="GKL112" s="81"/>
      <c r="GKM112" s="81"/>
      <c r="GKN112" s="81"/>
      <c r="GKO112" s="81"/>
      <c r="GKP112" s="81"/>
      <c r="GKQ112" s="81"/>
      <c r="GKR112" s="81"/>
      <c r="GKS112" s="81"/>
      <c r="GKT112" s="81"/>
      <c r="GKU112" s="81"/>
      <c r="GKV112" s="81"/>
      <c r="GKW112" s="81"/>
      <c r="GKX112" s="81"/>
      <c r="GKY112" s="81"/>
      <c r="GKZ112" s="81"/>
      <c r="GLA112" s="81"/>
      <c r="GLB112" s="81"/>
      <c r="GLC112" s="81"/>
      <c r="GLD112" s="81"/>
      <c r="GLE112" s="81"/>
      <c r="GLF112" s="81"/>
      <c r="GLG112" s="81"/>
      <c r="GLH112" s="81"/>
      <c r="GLI112" s="81"/>
      <c r="GLJ112" s="81"/>
      <c r="GLK112" s="81"/>
      <c r="GLL112" s="81"/>
      <c r="GLM112" s="81"/>
      <c r="GLN112" s="81"/>
      <c r="GLO112" s="81"/>
      <c r="GLP112" s="81"/>
      <c r="GLQ112" s="81"/>
      <c r="GLR112" s="81"/>
      <c r="GLS112" s="81"/>
      <c r="GLT112" s="81"/>
      <c r="GLU112" s="81"/>
      <c r="GLV112" s="81"/>
      <c r="GLW112" s="81"/>
      <c r="GLX112" s="81"/>
      <c r="GLY112" s="81"/>
      <c r="GLZ112" s="81"/>
      <c r="GMA112" s="81"/>
      <c r="GMB112" s="81"/>
      <c r="GMC112" s="81"/>
      <c r="GMD112" s="81"/>
      <c r="GME112" s="81"/>
      <c r="GMF112" s="81"/>
      <c r="GMG112" s="81"/>
      <c r="GMH112" s="81"/>
      <c r="GMI112" s="81"/>
      <c r="GMJ112" s="81"/>
      <c r="GMK112" s="81"/>
      <c r="GML112" s="81"/>
      <c r="GMM112" s="81"/>
      <c r="GMN112" s="81"/>
      <c r="GMO112" s="81"/>
      <c r="GMP112" s="81"/>
      <c r="GMQ112" s="81"/>
      <c r="GMR112" s="81"/>
      <c r="GMS112" s="81"/>
      <c r="GMT112" s="81"/>
      <c r="GMU112" s="81"/>
      <c r="GMV112" s="81"/>
      <c r="GMW112" s="81"/>
      <c r="GMX112" s="81"/>
      <c r="GMY112" s="81"/>
      <c r="GMZ112" s="81"/>
      <c r="GNA112" s="81"/>
      <c r="GNB112" s="81"/>
      <c r="GNC112" s="81"/>
      <c r="GND112" s="81"/>
      <c r="GNE112" s="81"/>
      <c r="GNF112" s="81"/>
      <c r="GNG112" s="81"/>
      <c r="GNH112" s="81"/>
      <c r="GNI112" s="81"/>
      <c r="GNJ112" s="81"/>
      <c r="GNK112" s="81"/>
      <c r="GNL112" s="81"/>
      <c r="GNM112" s="81"/>
      <c r="GNN112" s="81"/>
      <c r="GNO112" s="81"/>
      <c r="GNP112" s="81"/>
      <c r="GNQ112" s="81"/>
      <c r="GNR112" s="81"/>
      <c r="GNS112" s="81"/>
      <c r="GNT112" s="81"/>
      <c r="GNU112" s="81"/>
      <c r="GNV112" s="81"/>
      <c r="GNW112" s="81"/>
      <c r="GNX112" s="81"/>
      <c r="GNY112" s="81"/>
      <c r="GNZ112" s="81"/>
      <c r="GOA112" s="81"/>
      <c r="GOB112" s="81"/>
      <c r="GOC112" s="81"/>
      <c r="GOD112" s="81"/>
      <c r="GOE112" s="81"/>
      <c r="GOF112" s="81"/>
      <c r="GOG112" s="81"/>
      <c r="GOH112" s="81"/>
      <c r="GOI112" s="81"/>
      <c r="GOJ112" s="81"/>
      <c r="GOK112" s="81"/>
      <c r="GOL112" s="81"/>
      <c r="GOM112" s="81"/>
      <c r="GON112" s="81"/>
      <c r="GOO112" s="81"/>
      <c r="GOP112" s="81"/>
      <c r="GOQ112" s="81"/>
      <c r="GOR112" s="81"/>
      <c r="GOS112" s="81"/>
      <c r="GOT112" s="81"/>
      <c r="GOU112" s="81"/>
      <c r="GOV112" s="81"/>
      <c r="GOW112" s="81"/>
      <c r="GOX112" s="81"/>
      <c r="GOY112" s="81"/>
      <c r="GOZ112" s="81"/>
      <c r="GPA112" s="81"/>
      <c r="GPB112" s="81"/>
      <c r="GPC112" s="81"/>
      <c r="GPD112" s="81"/>
      <c r="GPE112" s="81"/>
      <c r="GPF112" s="81"/>
      <c r="GPG112" s="81"/>
      <c r="GPH112" s="81"/>
      <c r="GPI112" s="81"/>
      <c r="GPJ112" s="81"/>
      <c r="GPK112" s="81"/>
      <c r="GPL112" s="81"/>
      <c r="GPM112" s="81"/>
      <c r="GPN112" s="81"/>
      <c r="GPO112" s="81"/>
      <c r="GPP112" s="81"/>
      <c r="GPQ112" s="81"/>
      <c r="GPR112" s="81"/>
      <c r="GPS112" s="81"/>
      <c r="GPT112" s="81"/>
      <c r="GPU112" s="81"/>
      <c r="GPV112" s="81"/>
      <c r="GPW112" s="81"/>
      <c r="GPX112" s="81"/>
      <c r="GPY112" s="81"/>
      <c r="GPZ112" s="81"/>
      <c r="GQA112" s="81"/>
      <c r="GQB112" s="81"/>
      <c r="GQC112" s="81"/>
      <c r="GQD112" s="81"/>
      <c r="GQE112" s="81"/>
      <c r="GQF112" s="81"/>
      <c r="GQG112" s="81"/>
      <c r="GQH112" s="81"/>
      <c r="GQI112" s="81"/>
      <c r="GQJ112" s="81"/>
      <c r="GQK112" s="81"/>
      <c r="GQL112" s="81"/>
      <c r="GQM112" s="81"/>
      <c r="GQN112" s="81"/>
      <c r="GQO112" s="81"/>
      <c r="GQP112" s="81"/>
      <c r="GQQ112" s="81"/>
      <c r="GQR112" s="81"/>
      <c r="GQS112" s="81"/>
      <c r="GQT112" s="81"/>
      <c r="GQU112" s="81"/>
      <c r="GQV112" s="81"/>
      <c r="GQW112" s="81"/>
      <c r="GQX112" s="81"/>
      <c r="GQY112" s="81"/>
      <c r="GQZ112" s="81"/>
      <c r="GRA112" s="81"/>
      <c r="GRB112" s="81"/>
      <c r="GRC112" s="81"/>
      <c r="GRD112" s="81"/>
      <c r="GRE112" s="81"/>
      <c r="GRF112" s="81"/>
      <c r="GRG112" s="81"/>
      <c r="GRH112" s="81"/>
      <c r="GRI112" s="81"/>
      <c r="GRJ112" s="81"/>
      <c r="GRK112" s="81"/>
      <c r="GRL112" s="81"/>
      <c r="GRM112" s="81"/>
      <c r="GRN112" s="81"/>
      <c r="GRO112" s="81"/>
      <c r="GRP112" s="81"/>
      <c r="GRQ112" s="81"/>
      <c r="GRR112" s="81"/>
      <c r="GRS112" s="81"/>
      <c r="GRT112" s="81"/>
      <c r="GRU112" s="81"/>
      <c r="GRV112" s="81"/>
      <c r="GRW112" s="81"/>
      <c r="GRX112" s="81"/>
      <c r="GRY112" s="81"/>
      <c r="GRZ112" s="81"/>
      <c r="GSA112" s="81"/>
      <c r="GSB112" s="81"/>
      <c r="GSC112" s="81"/>
      <c r="GSD112" s="81"/>
      <c r="GSE112" s="81"/>
      <c r="GSF112" s="81"/>
      <c r="GSG112" s="81"/>
      <c r="GSH112" s="81"/>
      <c r="GSI112" s="81"/>
      <c r="GSJ112" s="81"/>
      <c r="GSK112" s="81"/>
      <c r="GSL112" s="81"/>
      <c r="GSM112" s="81"/>
      <c r="GSN112" s="81"/>
      <c r="GSO112" s="81"/>
      <c r="GSP112" s="81"/>
      <c r="GSQ112" s="81"/>
      <c r="GSR112" s="81"/>
      <c r="GSS112" s="81"/>
      <c r="GST112" s="81"/>
      <c r="GSU112" s="81"/>
      <c r="GSV112" s="81"/>
      <c r="GSW112" s="81"/>
      <c r="GSX112" s="81"/>
      <c r="GSY112" s="81"/>
      <c r="GSZ112" s="81"/>
      <c r="GTA112" s="81"/>
      <c r="GTB112" s="81"/>
      <c r="GTC112" s="81"/>
      <c r="GTD112" s="81"/>
      <c r="GTE112" s="81"/>
      <c r="GTF112" s="81"/>
      <c r="GTG112" s="81"/>
      <c r="GTH112" s="81"/>
      <c r="GTI112" s="81"/>
      <c r="GTJ112" s="81"/>
      <c r="GTK112" s="81"/>
      <c r="GTL112" s="81"/>
      <c r="GTM112" s="81"/>
      <c r="GTN112" s="81"/>
      <c r="GTO112" s="81"/>
      <c r="GTP112" s="81"/>
      <c r="GTQ112" s="81"/>
      <c r="GTR112" s="81"/>
      <c r="GTS112" s="81"/>
      <c r="GTT112" s="81"/>
      <c r="GTU112" s="81"/>
      <c r="GTV112" s="81"/>
      <c r="GTW112" s="81"/>
      <c r="GTX112" s="81"/>
      <c r="GTY112" s="81"/>
      <c r="GTZ112" s="81"/>
      <c r="GUA112" s="81"/>
      <c r="GUB112" s="81"/>
      <c r="GUC112" s="81"/>
      <c r="GUD112" s="81"/>
      <c r="GUE112" s="81"/>
      <c r="GUF112" s="81"/>
      <c r="GUG112" s="81"/>
      <c r="GUH112" s="81"/>
      <c r="GUI112" s="81"/>
      <c r="GUJ112" s="81"/>
      <c r="GUK112" s="81"/>
      <c r="GUL112" s="81"/>
      <c r="GUM112" s="81"/>
      <c r="GUN112" s="81"/>
      <c r="GUO112" s="81"/>
      <c r="GUP112" s="81"/>
      <c r="GUQ112" s="81"/>
      <c r="GUR112" s="81"/>
      <c r="GUS112" s="81"/>
      <c r="GUT112" s="81"/>
      <c r="GUU112" s="81"/>
      <c r="GUV112" s="81"/>
      <c r="GUW112" s="81"/>
      <c r="GUX112" s="81"/>
      <c r="GUY112" s="81"/>
      <c r="GUZ112" s="81"/>
      <c r="GVA112" s="81"/>
      <c r="GVB112" s="81"/>
      <c r="GVC112" s="81"/>
      <c r="GVD112" s="81"/>
      <c r="GVE112" s="81"/>
      <c r="GVF112" s="81"/>
      <c r="GVG112" s="81"/>
      <c r="GVH112" s="81"/>
      <c r="GVI112" s="81"/>
      <c r="GVJ112" s="81"/>
      <c r="GVK112" s="81"/>
      <c r="GVL112" s="81"/>
      <c r="GVM112" s="81"/>
      <c r="GVN112" s="81"/>
      <c r="GVO112" s="81"/>
      <c r="GVP112" s="81"/>
      <c r="GVQ112" s="81"/>
      <c r="GVR112" s="81"/>
      <c r="GVS112" s="81"/>
      <c r="GVT112" s="81"/>
      <c r="GVU112" s="81"/>
      <c r="GVV112" s="81"/>
      <c r="GVW112" s="81"/>
      <c r="GVX112" s="81"/>
      <c r="GVY112" s="81"/>
      <c r="GVZ112" s="81"/>
      <c r="GWA112" s="81"/>
      <c r="GWB112" s="81"/>
      <c r="GWC112" s="81"/>
      <c r="GWD112" s="81"/>
      <c r="GWE112" s="81"/>
      <c r="GWF112" s="81"/>
      <c r="GWG112" s="81"/>
      <c r="GWH112" s="81"/>
      <c r="GWI112" s="81"/>
      <c r="GWJ112" s="81"/>
      <c r="GWK112" s="81"/>
      <c r="GWL112" s="81"/>
      <c r="GWM112" s="81"/>
      <c r="GWN112" s="81"/>
      <c r="GWO112" s="81"/>
      <c r="GWP112" s="81"/>
      <c r="GWQ112" s="81"/>
      <c r="GWR112" s="81"/>
      <c r="GWS112" s="81"/>
      <c r="GWT112" s="81"/>
      <c r="GWU112" s="81"/>
      <c r="GWV112" s="81"/>
      <c r="GWW112" s="81"/>
      <c r="GWX112" s="81"/>
      <c r="GWY112" s="81"/>
      <c r="GWZ112" s="81"/>
      <c r="GXA112" s="81"/>
      <c r="GXB112" s="81"/>
      <c r="GXC112" s="81"/>
      <c r="GXD112" s="81"/>
      <c r="GXE112" s="81"/>
      <c r="GXF112" s="81"/>
      <c r="GXG112" s="81"/>
      <c r="GXH112" s="81"/>
      <c r="GXI112" s="81"/>
      <c r="GXJ112" s="81"/>
      <c r="GXK112" s="81"/>
      <c r="GXL112" s="81"/>
      <c r="GXM112" s="81"/>
      <c r="GXN112" s="81"/>
      <c r="GXO112" s="81"/>
      <c r="GXP112" s="81"/>
      <c r="GXQ112" s="81"/>
      <c r="GXR112" s="81"/>
      <c r="GXS112" s="81"/>
      <c r="GXT112" s="81"/>
      <c r="GXU112" s="81"/>
      <c r="GXV112" s="81"/>
      <c r="GXW112" s="81"/>
      <c r="GXX112" s="81"/>
      <c r="GXY112" s="81"/>
      <c r="GXZ112" s="81"/>
      <c r="GYA112" s="81"/>
      <c r="GYB112" s="81"/>
      <c r="GYC112" s="81"/>
      <c r="GYD112" s="81"/>
      <c r="GYE112" s="81"/>
      <c r="GYF112" s="81"/>
      <c r="GYG112" s="81"/>
      <c r="GYH112" s="81"/>
      <c r="GYI112" s="81"/>
      <c r="GYJ112" s="81"/>
      <c r="GYK112" s="81"/>
      <c r="GYL112" s="81"/>
      <c r="GYM112" s="81"/>
      <c r="GYN112" s="81"/>
      <c r="GYO112" s="81"/>
      <c r="GYP112" s="81"/>
      <c r="GYQ112" s="81"/>
      <c r="GYR112" s="81"/>
      <c r="GYS112" s="81"/>
      <c r="GYT112" s="81"/>
      <c r="GYU112" s="81"/>
      <c r="GYV112" s="81"/>
      <c r="GYW112" s="81"/>
      <c r="GYX112" s="81"/>
      <c r="GYY112" s="81"/>
      <c r="GYZ112" s="81"/>
      <c r="GZA112" s="81"/>
      <c r="GZB112" s="81"/>
      <c r="GZC112" s="81"/>
      <c r="GZD112" s="81"/>
      <c r="GZE112" s="81"/>
      <c r="GZF112" s="81"/>
      <c r="GZG112" s="81"/>
      <c r="GZH112" s="81"/>
      <c r="GZI112" s="81"/>
      <c r="GZJ112" s="81"/>
      <c r="GZK112" s="81"/>
      <c r="GZL112" s="81"/>
      <c r="GZM112" s="81"/>
      <c r="GZN112" s="81"/>
      <c r="GZO112" s="81"/>
      <c r="GZP112" s="81"/>
      <c r="GZQ112" s="81"/>
      <c r="GZR112" s="81"/>
      <c r="GZS112" s="81"/>
      <c r="GZT112" s="81"/>
      <c r="GZU112" s="81"/>
      <c r="GZV112" s="81"/>
      <c r="GZW112" s="81"/>
      <c r="GZX112" s="81"/>
      <c r="GZY112" s="81"/>
      <c r="GZZ112" s="81"/>
      <c r="HAA112" s="81"/>
      <c r="HAB112" s="81"/>
      <c r="HAC112" s="81"/>
      <c r="HAD112" s="81"/>
      <c r="HAE112" s="81"/>
      <c r="HAF112" s="81"/>
      <c r="HAG112" s="81"/>
      <c r="HAH112" s="81"/>
      <c r="HAI112" s="81"/>
      <c r="HAJ112" s="81"/>
      <c r="HAK112" s="81"/>
      <c r="HAL112" s="81"/>
      <c r="HAM112" s="81"/>
      <c r="HAN112" s="81"/>
      <c r="HAO112" s="81"/>
      <c r="HAP112" s="81"/>
      <c r="HAQ112" s="81"/>
      <c r="HAR112" s="81"/>
      <c r="HAS112" s="81"/>
      <c r="HAT112" s="81"/>
      <c r="HAU112" s="81"/>
      <c r="HAV112" s="81"/>
      <c r="HAW112" s="81"/>
      <c r="HAX112" s="81"/>
      <c r="HAY112" s="81"/>
      <c r="HAZ112" s="81"/>
      <c r="HBA112" s="81"/>
      <c r="HBB112" s="81"/>
      <c r="HBC112" s="81"/>
      <c r="HBD112" s="81"/>
      <c r="HBE112" s="81"/>
      <c r="HBF112" s="81"/>
      <c r="HBG112" s="81"/>
      <c r="HBH112" s="81"/>
      <c r="HBI112" s="81"/>
      <c r="HBJ112" s="81"/>
      <c r="HBK112" s="81"/>
      <c r="HBL112" s="81"/>
      <c r="HBM112" s="81"/>
      <c r="HBN112" s="81"/>
      <c r="HBO112" s="81"/>
      <c r="HBP112" s="81"/>
      <c r="HBQ112" s="81"/>
      <c r="HBR112" s="81"/>
      <c r="HBS112" s="81"/>
      <c r="HBT112" s="81"/>
      <c r="HBU112" s="81"/>
      <c r="HBV112" s="81"/>
      <c r="HBW112" s="81"/>
      <c r="HBX112" s="81"/>
      <c r="HBY112" s="81"/>
      <c r="HBZ112" s="81"/>
      <c r="HCA112" s="81"/>
      <c r="HCB112" s="81"/>
      <c r="HCC112" s="81"/>
      <c r="HCD112" s="81"/>
      <c r="HCE112" s="81"/>
      <c r="HCF112" s="81"/>
      <c r="HCG112" s="81"/>
      <c r="HCH112" s="81"/>
      <c r="HCI112" s="81"/>
      <c r="HCJ112" s="81"/>
      <c r="HCK112" s="81"/>
      <c r="HCL112" s="81"/>
      <c r="HCM112" s="81"/>
      <c r="HCN112" s="81"/>
      <c r="HCO112" s="81"/>
      <c r="HCP112" s="81"/>
      <c r="HCQ112" s="81"/>
      <c r="HCR112" s="81"/>
      <c r="HCS112" s="81"/>
      <c r="HCT112" s="81"/>
      <c r="HCU112" s="81"/>
      <c r="HCV112" s="81"/>
      <c r="HCW112" s="81"/>
      <c r="HCX112" s="81"/>
      <c r="HCY112" s="81"/>
      <c r="HCZ112" s="81"/>
      <c r="HDA112" s="81"/>
      <c r="HDB112" s="81"/>
      <c r="HDC112" s="81"/>
      <c r="HDD112" s="81"/>
      <c r="HDE112" s="81"/>
      <c r="HDF112" s="81"/>
      <c r="HDG112" s="81"/>
      <c r="HDH112" s="81"/>
      <c r="HDI112" s="81"/>
      <c r="HDJ112" s="81"/>
      <c r="HDK112" s="81"/>
      <c r="HDL112" s="81"/>
      <c r="HDM112" s="81"/>
      <c r="HDN112" s="81"/>
      <c r="HDO112" s="81"/>
      <c r="HDP112" s="81"/>
      <c r="HDQ112" s="81"/>
      <c r="HDR112" s="81"/>
      <c r="HDS112" s="81"/>
      <c r="HDT112" s="81"/>
      <c r="HDU112" s="81"/>
      <c r="HDV112" s="81"/>
      <c r="HDW112" s="81"/>
      <c r="HDX112" s="81"/>
      <c r="HDY112" s="81"/>
      <c r="HDZ112" s="81"/>
      <c r="HEA112" s="81"/>
      <c r="HEB112" s="81"/>
      <c r="HEC112" s="81"/>
      <c r="HED112" s="81"/>
      <c r="HEE112" s="81"/>
      <c r="HEF112" s="81"/>
      <c r="HEG112" s="81"/>
      <c r="HEH112" s="81"/>
      <c r="HEI112" s="81"/>
      <c r="HEJ112" s="81"/>
      <c r="HEK112" s="81"/>
      <c r="HEL112" s="81"/>
      <c r="HEM112" s="81"/>
      <c r="HEN112" s="81"/>
      <c r="HEO112" s="81"/>
      <c r="HEP112" s="81"/>
      <c r="HEQ112" s="81"/>
      <c r="HER112" s="81"/>
      <c r="HES112" s="81"/>
      <c r="HET112" s="81"/>
      <c r="HEU112" s="81"/>
      <c r="HEV112" s="81"/>
      <c r="HEW112" s="81"/>
      <c r="HEX112" s="81"/>
      <c r="HEY112" s="81"/>
      <c r="HEZ112" s="81"/>
      <c r="HFA112" s="81"/>
      <c r="HFB112" s="81"/>
      <c r="HFC112" s="81"/>
      <c r="HFD112" s="81"/>
      <c r="HFE112" s="81"/>
      <c r="HFF112" s="81"/>
      <c r="HFG112" s="81"/>
      <c r="HFH112" s="81"/>
      <c r="HFI112" s="81"/>
      <c r="HFJ112" s="81"/>
      <c r="HFK112" s="81"/>
      <c r="HFL112" s="81"/>
      <c r="HFM112" s="81"/>
      <c r="HFN112" s="81"/>
      <c r="HFO112" s="81"/>
      <c r="HFP112" s="81"/>
      <c r="HFQ112" s="81"/>
      <c r="HFR112" s="81"/>
      <c r="HFS112" s="81"/>
      <c r="HFT112" s="81"/>
      <c r="HFU112" s="81"/>
      <c r="HFV112" s="81"/>
      <c r="HFW112" s="81"/>
      <c r="HFX112" s="81"/>
      <c r="HFY112" s="81"/>
      <c r="HFZ112" s="81"/>
      <c r="HGA112" s="81"/>
      <c r="HGB112" s="81"/>
      <c r="HGC112" s="81"/>
      <c r="HGD112" s="81"/>
      <c r="HGE112" s="81"/>
      <c r="HGF112" s="81"/>
      <c r="HGG112" s="81"/>
      <c r="HGH112" s="81"/>
      <c r="HGI112" s="81"/>
      <c r="HGJ112" s="81"/>
      <c r="HGK112" s="81"/>
      <c r="HGL112" s="81"/>
      <c r="HGM112" s="81"/>
      <c r="HGN112" s="81"/>
      <c r="HGO112" s="81"/>
      <c r="HGP112" s="81"/>
      <c r="HGQ112" s="81"/>
      <c r="HGR112" s="81"/>
      <c r="HGS112" s="81"/>
      <c r="HGT112" s="81"/>
      <c r="HGU112" s="81"/>
      <c r="HGV112" s="81"/>
      <c r="HGW112" s="81"/>
      <c r="HGX112" s="81"/>
      <c r="HGY112" s="81"/>
      <c r="HGZ112" s="81"/>
      <c r="HHA112" s="81"/>
      <c r="HHB112" s="81"/>
      <c r="HHC112" s="81"/>
      <c r="HHD112" s="81"/>
      <c r="HHE112" s="81"/>
      <c r="HHF112" s="81"/>
      <c r="HHG112" s="81"/>
      <c r="HHH112" s="81"/>
      <c r="HHI112" s="81"/>
      <c r="HHJ112" s="81"/>
      <c r="HHK112" s="81"/>
      <c r="HHL112" s="81"/>
      <c r="HHM112" s="81"/>
      <c r="HHN112" s="81"/>
      <c r="HHO112" s="81"/>
      <c r="HHP112" s="81"/>
      <c r="HHQ112" s="81"/>
      <c r="HHR112" s="81"/>
      <c r="HHS112" s="81"/>
      <c r="HHT112" s="81"/>
      <c r="HHU112" s="81"/>
      <c r="HHV112" s="81"/>
      <c r="HHW112" s="81"/>
      <c r="HHX112" s="81"/>
      <c r="HHY112" s="81"/>
      <c r="HHZ112" s="81"/>
      <c r="HIA112" s="81"/>
      <c r="HIB112" s="81"/>
      <c r="HIC112" s="81"/>
      <c r="HID112" s="81"/>
      <c r="HIE112" s="81"/>
      <c r="HIF112" s="81"/>
      <c r="HIG112" s="81"/>
      <c r="HIH112" s="81"/>
      <c r="HII112" s="81"/>
      <c r="HIJ112" s="81"/>
      <c r="HIK112" s="81"/>
      <c r="HIL112" s="81"/>
      <c r="HIM112" s="81"/>
      <c r="HIN112" s="81"/>
      <c r="HIO112" s="81"/>
      <c r="HIP112" s="81"/>
      <c r="HIQ112" s="81"/>
      <c r="HIR112" s="81"/>
      <c r="HIS112" s="81"/>
      <c r="HIT112" s="81"/>
      <c r="HIU112" s="81"/>
      <c r="HIV112" s="81"/>
      <c r="HIW112" s="81"/>
      <c r="HIX112" s="81"/>
      <c r="HIY112" s="81"/>
      <c r="HIZ112" s="81"/>
      <c r="HJA112" s="81"/>
      <c r="HJB112" s="81"/>
      <c r="HJC112" s="81"/>
      <c r="HJD112" s="81"/>
      <c r="HJE112" s="81"/>
      <c r="HJF112" s="81"/>
      <c r="HJG112" s="81"/>
      <c r="HJH112" s="81"/>
      <c r="HJI112" s="81"/>
      <c r="HJJ112" s="81"/>
      <c r="HJK112" s="81"/>
      <c r="HJL112" s="81"/>
      <c r="HJM112" s="81"/>
      <c r="HJN112" s="81"/>
      <c r="HJO112" s="81"/>
      <c r="HJP112" s="81"/>
      <c r="HJQ112" s="81"/>
      <c r="HJR112" s="81"/>
      <c r="HJS112" s="81"/>
      <c r="HJT112" s="81"/>
      <c r="HJU112" s="81"/>
      <c r="HJV112" s="81"/>
      <c r="HJW112" s="81"/>
      <c r="HJX112" s="81"/>
      <c r="HJY112" s="81"/>
      <c r="HJZ112" s="81"/>
      <c r="HKA112" s="81"/>
      <c r="HKB112" s="81"/>
      <c r="HKC112" s="81"/>
      <c r="HKD112" s="81"/>
      <c r="HKE112" s="81"/>
      <c r="HKF112" s="81"/>
      <c r="HKG112" s="81"/>
      <c r="HKH112" s="81"/>
      <c r="HKI112" s="81"/>
      <c r="HKJ112" s="81"/>
      <c r="HKK112" s="81"/>
      <c r="HKL112" s="81"/>
      <c r="HKM112" s="81"/>
      <c r="HKN112" s="81"/>
      <c r="HKO112" s="81"/>
      <c r="HKP112" s="81"/>
      <c r="HKQ112" s="81"/>
      <c r="HKR112" s="81"/>
      <c r="HKS112" s="81"/>
      <c r="HKT112" s="81"/>
      <c r="HKU112" s="81"/>
      <c r="HKV112" s="81"/>
      <c r="HKW112" s="81"/>
      <c r="HKX112" s="81"/>
      <c r="HKY112" s="81"/>
      <c r="HKZ112" s="81"/>
      <c r="HLA112" s="81"/>
      <c r="HLB112" s="81"/>
      <c r="HLC112" s="81"/>
      <c r="HLD112" s="81"/>
      <c r="HLE112" s="81"/>
      <c r="HLF112" s="81"/>
      <c r="HLG112" s="81"/>
      <c r="HLH112" s="81"/>
      <c r="HLI112" s="81"/>
      <c r="HLJ112" s="81"/>
      <c r="HLK112" s="81"/>
      <c r="HLL112" s="81"/>
      <c r="HLM112" s="81"/>
      <c r="HLN112" s="81"/>
      <c r="HLO112" s="81"/>
      <c r="HLP112" s="81"/>
      <c r="HLQ112" s="81"/>
      <c r="HLR112" s="81"/>
      <c r="HLS112" s="81"/>
      <c r="HLT112" s="81"/>
      <c r="HLU112" s="81"/>
      <c r="HLV112" s="81"/>
      <c r="HLW112" s="81"/>
      <c r="HLX112" s="81"/>
      <c r="HLY112" s="81"/>
      <c r="HLZ112" s="81"/>
      <c r="HMA112" s="81"/>
      <c r="HMB112" s="81"/>
      <c r="HMC112" s="81"/>
      <c r="HMD112" s="81"/>
      <c r="HME112" s="81"/>
      <c r="HMF112" s="81"/>
      <c r="HMG112" s="81"/>
      <c r="HMH112" s="81"/>
      <c r="HMI112" s="81"/>
      <c r="HMJ112" s="81"/>
      <c r="HMK112" s="81"/>
      <c r="HML112" s="81"/>
      <c r="HMM112" s="81"/>
      <c r="HMN112" s="81"/>
      <c r="HMO112" s="81"/>
      <c r="HMP112" s="81"/>
      <c r="HMQ112" s="81"/>
      <c r="HMR112" s="81"/>
      <c r="HMS112" s="81"/>
      <c r="HMT112" s="81"/>
      <c r="HMU112" s="81"/>
      <c r="HMV112" s="81"/>
      <c r="HMW112" s="81"/>
      <c r="HMX112" s="81"/>
      <c r="HMY112" s="81"/>
      <c r="HMZ112" s="81"/>
      <c r="HNA112" s="81"/>
      <c r="HNB112" s="81"/>
      <c r="HNC112" s="81"/>
      <c r="HND112" s="81"/>
      <c r="HNE112" s="81"/>
      <c r="HNF112" s="81"/>
      <c r="HNG112" s="81"/>
      <c r="HNH112" s="81"/>
      <c r="HNI112" s="81"/>
      <c r="HNJ112" s="81"/>
      <c r="HNK112" s="81"/>
      <c r="HNL112" s="81"/>
      <c r="HNM112" s="81"/>
      <c r="HNN112" s="81"/>
      <c r="HNO112" s="81"/>
      <c r="HNP112" s="81"/>
      <c r="HNQ112" s="81"/>
      <c r="HNR112" s="81"/>
      <c r="HNS112" s="81"/>
      <c r="HNT112" s="81"/>
      <c r="HNU112" s="81"/>
      <c r="HNV112" s="81"/>
      <c r="HNW112" s="81"/>
      <c r="HNX112" s="81"/>
      <c r="HNY112" s="81"/>
      <c r="HNZ112" s="81"/>
      <c r="HOA112" s="81"/>
      <c r="HOB112" s="81"/>
      <c r="HOC112" s="81"/>
      <c r="HOD112" s="81"/>
      <c r="HOE112" s="81"/>
      <c r="HOF112" s="81"/>
      <c r="HOG112" s="81"/>
      <c r="HOH112" s="81"/>
      <c r="HOI112" s="81"/>
      <c r="HOJ112" s="81"/>
      <c r="HOK112" s="81"/>
      <c r="HOL112" s="81"/>
      <c r="HOM112" s="81"/>
      <c r="HON112" s="81"/>
      <c r="HOO112" s="81"/>
      <c r="HOP112" s="81"/>
      <c r="HOQ112" s="81"/>
      <c r="HOR112" s="81"/>
      <c r="HOS112" s="81"/>
      <c r="HOT112" s="81"/>
      <c r="HOU112" s="81"/>
      <c r="HOV112" s="81"/>
      <c r="HOW112" s="81"/>
      <c r="HOX112" s="81"/>
      <c r="HOY112" s="81"/>
      <c r="HOZ112" s="81"/>
      <c r="HPA112" s="81"/>
      <c r="HPB112" s="81"/>
      <c r="HPC112" s="81"/>
      <c r="HPD112" s="81"/>
      <c r="HPE112" s="81"/>
      <c r="HPF112" s="81"/>
      <c r="HPG112" s="81"/>
      <c r="HPH112" s="81"/>
      <c r="HPI112" s="81"/>
      <c r="HPJ112" s="81"/>
      <c r="HPK112" s="81"/>
      <c r="HPL112" s="81"/>
      <c r="HPM112" s="81"/>
      <c r="HPN112" s="81"/>
      <c r="HPO112" s="81"/>
      <c r="HPP112" s="81"/>
      <c r="HPQ112" s="81"/>
      <c r="HPR112" s="81"/>
      <c r="HPS112" s="81"/>
      <c r="HPT112" s="81"/>
      <c r="HPU112" s="81"/>
      <c r="HPV112" s="81"/>
      <c r="HPW112" s="81"/>
      <c r="HPX112" s="81"/>
      <c r="HPY112" s="81"/>
      <c r="HPZ112" s="81"/>
      <c r="HQA112" s="81"/>
      <c r="HQB112" s="81"/>
      <c r="HQC112" s="81"/>
      <c r="HQD112" s="81"/>
      <c r="HQE112" s="81"/>
      <c r="HQF112" s="81"/>
      <c r="HQG112" s="81"/>
      <c r="HQH112" s="81"/>
      <c r="HQI112" s="81"/>
      <c r="HQJ112" s="81"/>
      <c r="HQK112" s="81"/>
      <c r="HQL112" s="81"/>
      <c r="HQM112" s="81"/>
      <c r="HQN112" s="81"/>
      <c r="HQO112" s="81"/>
      <c r="HQP112" s="81"/>
      <c r="HQQ112" s="81"/>
      <c r="HQR112" s="81"/>
      <c r="HQS112" s="81"/>
      <c r="HQT112" s="81"/>
      <c r="HQU112" s="81"/>
      <c r="HQV112" s="81"/>
      <c r="HQW112" s="81"/>
      <c r="HQX112" s="81"/>
      <c r="HQY112" s="81"/>
      <c r="HQZ112" s="81"/>
      <c r="HRA112" s="81"/>
      <c r="HRB112" s="81"/>
      <c r="HRC112" s="81"/>
      <c r="HRD112" s="81"/>
      <c r="HRE112" s="81"/>
      <c r="HRF112" s="81"/>
      <c r="HRG112" s="81"/>
      <c r="HRH112" s="81"/>
      <c r="HRI112" s="81"/>
      <c r="HRJ112" s="81"/>
      <c r="HRK112" s="81"/>
      <c r="HRL112" s="81"/>
      <c r="HRM112" s="81"/>
      <c r="HRN112" s="81"/>
      <c r="HRO112" s="81"/>
      <c r="HRP112" s="81"/>
      <c r="HRQ112" s="81"/>
      <c r="HRR112" s="81"/>
      <c r="HRS112" s="81"/>
      <c r="HRT112" s="81"/>
      <c r="HRU112" s="81"/>
      <c r="HRV112" s="81"/>
      <c r="HRW112" s="81"/>
      <c r="HRX112" s="81"/>
      <c r="HRY112" s="81"/>
      <c r="HRZ112" s="81"/>
      <c r="HSA112" s="81"/>
      <c r="HSB112" s="81"/>
      <c r="HSC112" s="81"/>
      <c r="HSD112" s="81"/>
      <c r="HSE112" s="81"/>
      <c r="HSF112" s="81"/>
      <c r="HSG112" s="81"/>
      <c r="HSH112" s="81"/>
      <c r="HSI112" s="81"/>
      <c r="HSJ112" s="81"/>
      <c r="HSK112" s="81"/>
      <c r="HSL112" s="81"/>
      <c r="HSM112" s="81"/>
      <c r="HSN112" s="81"/>
      <c r="HSO112" s="81"/>
      <c r="HSP112" s="81"/>
      <c r="HSQ112" s="81"/>
      <c r="HSR112" s="81"/>
      <c r="HSS112" s="81"/>
      <c r="HST112" s="81"/>
      <c r="HSU112" s="81"/>
      <c r="HSV112" s="81"/>
      <c r="HSW112" s="81"/>
      <c r="HSX112" s="81"/>
      <c r="HSY112" s="81"/>
      <c r="HSZ112" s="81"/>
      <c r="HTA112" s="81"/>
      <c r="HTB112" s="81"/>
      <c r="HTC112" s="81"/>
      <c r="HTD112" s="81"/>
      <c r="HTE112" s="81"/>
      <c r="HTF112" s="81"/>
      <c r="HTG112" s="81"/>
      <c r="HTH112" s="81"/>
      <c r="HTI112" s="81"/>
      <c r="HTJ112" s="81"/>
      <c r="HTK112" s="81"/>
      <c r="HTL112" s="81"/>
      <c r="HTM112" s="81"/>
      <c r="HTN112" s="81"/>
      <c r="HTO112" s="81"/>
      <c r="HTP112" s="81"/>
      <c r="HTQ112" s="81"/>
      <c r="HTR112" s="81"/>
      <c r="HTS112" s="81"/>
      <c r="HTT112" s="81"/>
      <c r="HTU112" s="81"/>
      <c r="HTV112" s="81"/>
      <c r="HTW112" s="81"/>
      <c r="HTX112" s="81"/>
      <c r="HTY112" s="81"/>
      <c r="HTZ112" s="81"/>
      <c r="HUA112" s="81"/>
      <c r="HUB112" s="81"/>
      <c r="HUC112" s="81"/>
      <c r="HUD112" s="81"/>
      <c r="HUE112" s="81"/>
      <c r="HUF112" s="81"/>
      <c r="HUG112" s="81"/>
      <c r="HUH112" s="81"/>
      <c r="HUI112" s="81"/>
      <c r="HUJ112" s="81"/>
      <c r="HUK112" s="81"/>
      <c r="HUL112" s="81"/>
      <c r="HUM112" s="81"/>
      <c r="HUN112" s="81"/>
      <c r="HUO112" s="81"/>
      <c r="HUP112" s="81"/>
      <c r="HUQ112" s="81"/>
      <c r="HUR112" s="81"/>
      <c r="HUS112" s="81"/>
      <c r="HUT112" s="81"/>
      <c r="HUU112" s="81"/>
      <c r="HUV112" s="81"/>
      <c r="HUW112" s="81"/>
      <c r="HUX112" s="81"/>
      <c r="HUY112" s="81"/>
      <c r="HUZ112" s="81"/>
      <c r="HVA112" s="81"/>
      <c r="HVB112" s="81"/>
      <c r="HVC112" s="81"/>
      <c r="HVD112" s="81"/>
      <c r="HVE112" s="81"/>
      <c r="HVF112" s="81"/>
      <c r="HVG112" s="81"/>
      <c r="HVH112" s="81"/>
      <c r="HVI112" s="81"/>
      <c r="HVJ112" s="81"/>
      <c r="HVK112" s="81"/>
      <c r="HVL112" s="81"/>
      <c r="HVM112" s="81"/>
      <c r="HVN112" s="81"/>
      <c r="HVO112" s="81"/>
      <c r="HVP112" s="81"/>
      <c r="HVQ112" s="81"/>
      <c r="HVR112" s="81"/>
      <c r="HVS112" s="81"/>
      <c r="HVT112" s="81"/>
      <c r="HVU112" s="81"/>
      <c r="HVV112" s="81"/>
      <c r="HVW112" s="81"/>
      <c r="HVX112" s="81"/>
      <c r="HVY112" s="81"/>
      <c r="HVZ112" s="81"/>
      <c r="HWA112" s="81"/>
      <c r="HWB112" s="81"/>
      <c r="HWC112" s="81"/>
      <c r="HWD112" s="81"/>
      <c r="HWE112" s="81"/>
      <c r="HWF112" s="81"/>
      <c r="HWG112" s="81"/>
      <c r="HWH112" s="81"/>
      <c r="HWI112" s="81"/>
      <c r="HWJ112" s="81"/>
      <c r="HWK112" s="81"/>
      <c r="HWL112" s="81"/>
      <c r="HWM112" s="81"/>
      <c r="HWN112" s="81"/>
      <c r="HWO112" s="81"/>
      <c r="HWP112" s="81"/>
      <c r="HWQ112" s="81"/>
      <c r="HWR112" s="81"/>
      <c r="HWS112" s="81"/>
      <c r="HWT112" s="81"/>
      <c r="HWU112" s="81"/>
      <c r="HWV112" s="81"/>
      <c r="HWW112" s="81"/>
      <c r="HWX112" s="81"/>
      <c r="HWY112" s="81"/>
      <c r="HWZ112" s="81"/>
      <c r="HXA112" s="81"/>
      <c r="HXB112" s="81"/>
      <c r="HXC112" s="81"/>
      <c r="HXD112" s="81"/>
      <c r="HXE112" s="81"/>
      <c r="HXF112" s="81"/>
      <c r="HXG112" s="81"/>
      <c r="HXH112" s="81"/>
      <c r="HXI112" s="81"/>
      <c r="HXJ112" s="81"/>
      <c r="HXK112" s="81"/>
      <c r="HXL112" s="81"/>
      <c r="HXM112" s="81"/>
      <c r="HXN112" s="81"/>
      <c r="HXO112" s="81"/>
      <c r="HXP112" s="81"/>
      <c r="HXQ112" s="81"/>
      <c r="HXR112" s="81"/>
      <c r="HXS112" s="81"/>
      <c r="HXT112" s="81"/>
      <c r="HXU112" s="81"/>
      <c r="HXV112" s="81"/>
      <c r="HXW112" s="81"/>
      <c r="HXX112" s="81"/>
      <c r="HXY112" s="81"/>
      <c r="HXZ112" s="81"/>
      <c r="HYA112" s="81"/>
      <c r="HYB112" s="81"/>
      <c r="HYC112" s="81"/>
      <c r="HYD112" s="81"/>
      <c r="HYE112" s="81"/>
      <c r="HYF112" s="81"/>
      <c r="HYG112" s="81"/>
      <c r="HYH112" s="81"/>
      <c r="HYI112" s="81"/>
      <c r="HYJ112" s="81"/>
      <c r="HYK112" s="81"/>
      <c r="HYL112" s="81"/>
      <c r="HYM112" s="81"/>
      <c r="HYN112" s="81"/>
      <c r="HYO112" s="81"/>
      <c r="HYP112" s="81"/>
      <c r="HYQ112" s="81"/>
      <c r="HYR112" s="81"/>
      <c r="HYS112" s="81"/>
      <c r="HYT112" s="81"/>
      <c r="HYU112" s="81"/>
      <c r="HYV112" s="81"/>
      <c r="HYW112" s="81"/>
      <c r="HYX112" s="81"/>
      <c r="HYY112" s="81"/>
      <c r="HYZ112" s="81"/>
      <c r="HZA112" s="81"/>
      <c r="HZB112" s="81"/>
      <c r="HZC112" s="81"/>
      <c r="HZD112" s="81"/>
      <c r="HZE112" s="81"/>
      <c r="HZF112" s="81"/>
      <c r="HZG112" s="81"/>
      <c r="HZH112" s="81"/>
      <c r="HZI112" s="81"/>
      <c r="HZJ112" s="81"/>
      <c r="HZK112" s="81"/>
      <c r="HZL112" s="81"/>
      <c r="HZM112" s="81"/>
      <c r="HZN112" s="81"/>
      <c r="HZO112" s="81"/>
      <c r="HZP112" s="81"/>
      <c r="HZQ112" s="81"/>
      <c r="HZR112" s="81"/>
      <c r="HZS112" s="81"/>
      <c r="HZT112" s="81"/>
      <c r="HZU112" s="81"/>
      <c r="HZV112" s="81"/>
      <c r="HZW112" s="81"/>
      <c r="HZX112" s="81"/>
      <c r="HZY112" s="81"/>
      <c r="HZZ112" s="81"/>
      <c r="IAA112" s="81"/>
      <c r="IAB112" s="81"/>
      <c r="IAC112" s="81"/>
      <c r="IAD112" s="81"/>
      <c r="IAE112" s="81"/>
      <c r="IAF112" s="81"/>
      <c r="IAG112" s="81"/>
      <c r="IAH112" s="81"/>
      <c r="IAI112" s="81"/>
      <c r="IAJ112" s="81"/>
      <c r="IAK112" s="81"/>
      <c r="IAL112" s="81"/>
      <c r="IAM112" s="81"/>
      <c r="IAN112" s="81"/>
      <c r="IAO112" s="81"/>
      <c r="IAP112" s="81"/>
      <c r="IAQ112" s="81"/>
      <c r="IAR112" s="81"/>
      <c r="IAS112" s="81"/>
      <c r="IAT112" s="81"/>
      <c r="IAU112" s="81"/>
      <c r="IAV112" s="81"/>
      <c r="IAW112" s="81"/>
      <c r="IAX112" s="81"/>
      <c r="IAY112" s="81"/>
      <c r="IAZ112" s="81"/>
      <c r="IBA112" s="81"/>
      <c r="IBB112" s="81"/>
      <c r="IBC112" s="81"/>
      <c r="IBD112" s="81"/>
      <c r="IBE112" s="81"/>
      <c r="IBF112" s="81"/>
      <c r="IBG112" s="81"/>
      <c r="IBH112" s="81"/>
      <c r="IBI112" s="81"/>
      <c r="IBJ112" s="81"/>
      <c r="IBK112" s="81"/>
      <c r="IBL112" s="81"/>
      <c r="IBM112" s="81"/>
      <c r="IBN112" s="81"/>
      <c r="IBO112" s="81"/>
      <c r="IBP112" s="81"/>
      <c r="IBQ112" s="81"/>
      <c r="IBR112" s="81"/>
      <c r="IBS112" s="81"/>
      <c r="IBT112" s="81"/>
      <c r="IBU112" s="81"/>
      <c r="IBV112" s="81"/>
      <c r="IBW112" s="81"/>
      <c r="IBX112" s="81"/>
      <c r="IBY112" s="81"/>
      <c r="IBZ112" s="81"/>
      <c r="ICA112" s="81"/>
      <c r="ICB112" s="81"/>
      <c r="ICC112" s="81"/>
      <c r="ICD112" s="81"/>
      <c r="ICE112" s="81"/>
      <c r="ICF112" s="81"/>
      <c r="ICG112" s="81"/>
      <c r="ICH112" s="81"/>
      <c r="ICI112" s="81"/>
      <c r="ICJ112" s="81"/>
      <c r="ICK112" s="81"/>
      <c r="ICL112" s="81"/>
      <c r="ICM112" s="81"/>
      <c r="ICN112" s="81"/>
      <c r="ICO112" s="81"/>
      <c r="ICP112" s="81"/>
      <c r="ICQ112" s="81"/>
      <c r="ICR112" s="81"/>
      <c r="ICS112" s="81"/>
      <c r="ICT112" s="81"/>
      <c r="ICU112" s="81"/>
      <c r="ICV112" s="81"/>
      <c r="ICW112" s="81"/>
      <c r="ICX112" s="81"/>
      <c r="ICY112" s="81"/>
      <c r="ICZ112" s="81"/>
      <c r="IDA112" s="81"/>
      <c r="IDB112" s="81"/>
      <c r="IDC112" s="81"/>
      <c r="IDD112" s="81"/>
      <c r="IDE112" s="81"/>
      <c r="IDF112" s="81"/>
      <c r="IDG112" s="81"/>
      <c r="IDH112" s="81"/>
      <c r="IDI112" s="81"/>
      <c r="IDJ112" s="81"/>
      <c r="IDK112" s="81"/>
      <c r="IDL112" s="81"/>
      <c r="IDM112" s="81"/>
      <c r="IDN112" s="81"/>
      <c r="IDO112" s="81"/>
      <c r="IDP112" s="81"/>
      <c r="IDQ112" s="81"/>
      <c r="IDR112" s="81"/>
      <c r="IDS112" s="81"/>
      <c r="IDT112" s="81"/>
      <c r="IDU112" s="81"/>
      <c r="IDV112" s="81"/>
      <c r="IDW112" s="81"/>
      <c r="IDX112" s="81"/>
      <c r="IDY112" s="81"/>
      <c r="IDZ112" s="81"/>
      <c r="IEA112" s="81"/>
      <c r="IEB112" s="81"/>
      <c r="IEC112" s="81"/>
      <c r="IED112" s="81"/>
      <c r="IEE112" s="81"/>
      <c r="IEF112" s="81"/>
      <c r="IEG112" s="81"/>
      <c r="IEH112" s="81"/>
      <c r="IEI112" s="81"/>
      <c r="IEJ112" s="81"/>
      <c r="IEK112" s="81"/>
      <c r="IEL112" s="81"/>
      <c r="IEM112" s="81"/>
      <c r="IEN112" s="81"/>
      <c r="IEO112" s="81"/>
      <c r="IEP112" s="81"/>
      <c r="IEQ112" s="81"/>
      <c r="IER112" s="81"/>
      <c r="IES112" s="81"/>
      <c r="IET112" s="81"/>
      <c r="IEU112" s="81"/>
      <c r="IEV112" s="81"/>
      <c r="IEW112" s="81"/>
      <c r="IEX112" s="81"/>
      <c r="IEY112" s="81"/>
      <c r="IEZ112" s="81"/>
      <c r="IFA112" s="81"/>
      <c r="IFB112" s="81"/>
      <c r="IFC112" s="81"/>
      <c r="IFD112" s="81"/>
      <c r="IFE112" s="81"/>
      <c r="IFF112" s="81"/>
      <c r="IFG112" s="81"/>
      <c r="IFH112" s="81"/>
      <c r="IFI112" s="81"/>
      <c r="IFJ112" s="81"/>
      <c r="IFK112" s="81"/>
      <c r="IFL112" s="81"/>
      <c r="IFM112" s="81"/>
      <c r="IFN112" s="81"/>
      <c r="IFO112" s="81"/>
      <c r="IFP112" s="81"/>
      <c r="IFQ112" s="81"/>
      <c r="IFR112" s="81"/>
      <c r="IFS112" s="81"/>
      <c r="IFT112" s="81"/>
      <c r="IFU112" s="81"/>
      <c r="IFV112" s="81"/>
      <c r="IFW112" s="81"/>
      <c r="IFX112" s="81"/>
      <c r="IFY112" s="81"/>
      <c r="IFZ112" s="81"/>
      <c r="IGA112" s="81"/>
      <c r="IGB112" s="81"/>
      <c r="IGC112" s="81"/>
      <c r="IGD112" s="81"/>
      <c r="IGE112" s="81"/>
      <c r="IGF112" s="81"/>
      <c r="IGG112" s="81"/>
      <c r="IGH112" s="81"/>
      <c r="IGI112" s="81"/>
      <c r="IGJ112" s="81"/>
      <c r="IGK112" s="81"/>
      <c r="IGL112" s="81"/>
      <c r="IGM112" s="81"/>
      <c r="IGN112" s="81"/>
      <c r="IGO112" s="81"/>
      <c r="IGP112" s="81"/>
      <c r="IGQ112" s="81"/>
      <c r="IGR112" s="81"/>
      <c r="IGS112" s="81"/>
      <c r="IGT112" s="81"/>
      <c r="IGU112" s="81"/>
      <c r="IGV112" s="81"/>
      <c r="IGW112" s="81"/>
      <c r="IGX112" s="81"/>
      <c r="IGY112" s="81"/>
      <c r="IGZ112" s="81"/>
      <c r="IHA112" s="81"/>
      <c r="IHB112" s="81"/>
      <c r="IHC112" s="81"/>
      <c r="IHD112" s="81"/>
      <c r="IHE112" s="81"/>
      <c r="IHF112" s="81"/>
      <c r="IHG112" s="81"/>
      <c r="IHH112" s="81"/>
      <c r="IHI112" s="81"/>
      <c r="IHJ112" s="81"/>
      <c r="IHK112" s="81"/>
      <c r="IHL112" s="81"/>
      <c r="IHM112" s="81"/>
      <c r="IHN112" s="81"/>
      <c r="IHO112" s="81"/>
      <c r="IHP112" s="81"/>
      <c r="IHQ112" s="81"/>
      <c r="IHR112" s="81"/>
      <c r="IHS112" s="81"/>
      <c r="IHT112" s="81"/>
      <c r="IHU112" s="81"/>
      <c r="IHV112" s="81"/>
      <c r="IHW112" s="81"/>
      <c r="IHX112" s="81"/>
      <c r="IHY112" s="81"/>
      <c r="IHZ112" s="81"/>
      <c r="IIA112" s="81"/>
      <c r="IIB112" s="81"/>
      <c r="IIC112" s="81"/>
      <c r="IID112" s="81"/>
      <c r="IIE112" s="81"/>
      <c r="IIF112" s="81"/>
      <c r="IIG112" s="81"/>
      <c r="IIH112" s="81"/>
      <c r="III112" s="81"/>
      <c r="IIJ112" s="81"/>
      <c r="IIK112" s="81"/>
      <c r="IIL112" s="81"/>
      <c r="IIM112" s="81"/>
      <c r="IIN112" s="81"/>
      <c r="IIO112" s="81"/>
      <c r="IIP112" s="81"/>
      <c r="IIQ112" s="81"/>
      <c r="IIR112" s="81"/>
      <c r="IIS112" s="81"/>
      <c r="IIT112" s="81"/>
      <c r="IIU112" s="81"/>
      <c r="IIV112" s="81"/>
      <c r="IIW112" s="81"/>
      <c r="IIX112" s="81"/>
      <c r="IIY112" s="81"/>
      <c r="IIZ112" s="81"/>
      <c r="IJA112" s="81"/>
      <c r="IJB112" s="81"/>
      <c r="IJC112" s="81"/>
      <c r="IJD112" s="81"/>
      <c r="IJE112" s="81"/>
      <c r="IJF112" s="81"/>
      <c r="IJG112" s="81"/>
      <c r="IJH112" s="81"/>
      <c r="IJI112" s="81"/>
      <c r="IJJ112" s="81"/>
      <c r="IJK112" s="81"/>
      <c r="IJL112" s="81"/>
      <c r="IJM112" s="81"/>
      <c r="IJN112" s="81"/>
      <c r="IJO112" s="81"/>
      <c r="IJP112" s="81"/>
      <c r="IJQ112" s="81"/>
      <c r="IJR112" s="81"/>
      <c r="IJS112" s="81"/>
      <c r="IJT112" s="81"/>
      <c r="IJU112" s="81"/>
      <c r="IJV112" s="81"/>
      <c r="IJW112" s="81"/>
      <c r="IJX112" s="81"/>
      <c r="IJY112" s="81"/>
      <c r="IJZ112" s="81"/>
      <c r="IKA112" s="81"/>
      <c r="IKB112" s="81"/>
      <c r="IKC112" s="81"/>
      <c r="IKD112" s="81"/>
      <c r="IKE112" s="81"/>
      <c r="IKF112" s="81"/>
      <c r="IKG112" s="81"/>
      <c r="IKH112" s="81"/>
      <c r="IKI112" s="81"/>
      <c r="IKJ112" s="81"/>
      <c r="IKK112" s="81"/>
      <c r="IKL112" s="81"/>
      <c r="IKM112" s="81"/>
      <c r="IKN112" s="81"/>
      <c r="IKO112" s="81"/>
      <c r="IKP112" s="81"/>
      <c r="IKQ112" s="81"/>
      <c r="IKR112" s="81"/>
      <c r="IKS112" s="81"/>
      <c r="IKT112" s="81"/>
      <c r="IKU112" s="81"/>
      <c r="IKV112" s="81"/>
      <c r="IKW112" s="81"/>
      <c r="IKX112" s="81"/>
      <c r="IKY112" s="81"/>
      <c r="IKZ112" s="81"/>
      <c r="ILA112" s="81"/>
      <c r="ILB112" s="81"/>
      <c r="ILC112" s="81"/>
      <c r="ILD112" s="81"/>
      <c r="ILE112" s="81"/>
      <c r="ILF112" s="81"/>
      <c r="ILG112" s="81"/>
      <c r="ILH112" s="81"/>
      <c r="ILI112" s="81"/>
      <c r="ILJ112" s="81"/>
      <c r="ILK112" s="81"/>
      <c r="ILL112" s="81"/>
      <c r="ILM112" s="81"/>
      <c r="ILN112" s="81"/>
      <c r="ILO112" s="81"/>
      <c r="ILP112" s="81"/>
      <c r="ILQ112" s="81"/>
      <c r="ILR112" s="81"/>
      <c r="ILS112" s="81"/>
      <c r="ILT112" s="81"/>
      <c r="ILU112" s="81"/>
      <c r="ILV112" s="81"/>
      <c r="ILW112" s="81"/>
      <c r="ILX112" s="81"/>
      <c r="ILY112" s="81"/>
      <c r="ILZ112" s="81"/>
      <c r="IMA112" s="81"/>
      <c r="IMB112" s="81"/>
      <c r="IMC112" s="81"/>
      <c r="IMD112" s="81"/>
      <c r="IME112" s="81"/>
      <c r="IMF112" s="81"/>
      <c r="IMG112" s="81"/>
      <c r="IMH112" s="81"/>
      <c r="IMI112" s="81"/>
      <c r="IMJ112" s="81"/>
      <c r="IMK112" s="81"/>
      <c r="IML112" s="81"/>
      <c r="IMM112" s="81"/>
      <c r="IMN112" s="81"/>
      <c r="IMO112" s="81"/>
      <c r="IMP112" s="81"/>
      <c r="IMQ112" s="81"/>
      <c r="IMR112" s="81"/>
      <c r="IMS112" s="81"/>
      <c r="IMT112" s="81"/>
      <c r="IMU112" s="81"/>
      <c r="IMV112" s="81"/>
      <c r="IMW112" s="81"/>
      <c r="IMX112" s="81"/>
      <c r="IMY112" s="81"/>
      <c r="IMZ112" s="81"/>
      <c r="INA112" s="81"/>
      <c r="INB112" s="81"/>
      <c r="INC112" s="81"/>
      <c r="IND112" s="81"/>
      <c r="INE112" s="81"/>
      <c r="INF112" s="81"/>
      <c r="ING112" s="81"/>
      <c r="INH112" s="81"/>
      <c r="INI112" s="81"/>
      <c r="INJ112" s="81"/>
      <c r="INK112" s="81"/>
      <c r="INL112" s="81"/>
      <c r="INM112" s="81"/>
      <c r="INN112" s="81"/>
      <c r="INO112" s="81"/>
      <c r="INP112" s="81"/>
      <c r="INQ112" s="81"/>
      <c r="INR112" s="81"/>
      <c r="INS112" s="81"/>
      <c r="INT112" s="81"/>
      <c r="INU112" s="81"/>
      <c r="INV112" s="81"/>
      <c r="INW112" s="81"/>
      <c r="INX112" s="81"/>
      <c r="INY112" s="81"/>
      <c r="INZ112" s="81"/>
      <c r="IOA112" s="81"/>
      <c r="IOB112" s="81"/>
      <c r="IOC112" s="81"/>
      <c r="IOD112" s="81"/>
      <c r="IOE112" s="81"/>
      <c r="IOF112" s="81"/>
      <c r="IOG112" s="81"/>
      <c r="IOH112" s="81"/>
      <c r="IOI112" s="81"/>
      <c r="IOJ112" s="81"/>
      <c r="IOK112" s="81"/>
      <c r="IOL112" s="81"/>
      <c r="IOM112" s="81"/>
      <c r="ION112" s="81"/>
      <c r="IOO112" s="81"/>
      <c r="IOP112" s="81"/>
      <c r="IOQ112" s="81"/>
      <c r="IOR112" s="81"/>
      <c r="IOS112" s="81"/>
      <c r="IOT112" s="81"/>
      <c r="IOU112" s="81"/>
      <c r="IOV112" s="81"/>
      <c r="IOW112" s="81"/>
      <c r="IOX112" s="81"/>
      <c r="IOY112" s="81"/>
      <c r="IOZ112" s="81"/>
      <c r="IPA112" s="81"/>
      <c r="IPB112" s="81"/>
      <c r="IPC112" s="81"/>
      <c r="IPD112" s="81"/>
      <c r="IPE112" s="81"/>
      <c r="IPF112" s="81"/>
      <c r="IPG112" s="81"/>
      <c r="IPH112" s="81"/>
      <c r="IPI112" s="81"/>
      <c r="IPJ112" s="81"/>
      <c r="IPK112" s="81"/>
      <c r="IPL112" s="81"/>
      <c r="IPM112" s="81"/>
      <c r="IPN112" s="81"/>
      <c r="IPO112" s="81"/>
      <c r="IPP112" s="81"/>
      <c r="IPQ112" s="81"/>
      <c r="IPR112" s="81"/>
      <c r="IPS112" s="81"/>
      <c r="IPT112" s="81"/>
      <c r="IPU112" s="81"/>
      <c r="IPV112" s="81"/>
      <c r="IPW112" s="81"/>
      <c r="IPX112" s="81"/>
      <c r="IPY112" s="81"/>
      <c r="IPZ112" s="81"/>
      <c r="IQA112" s="81"/>
      <c r="IQB112" s="81"/>
      <c r="IQC112" s="81"/>
      <c r="IQD112" s="81"/>
      <c r="IQE112" s="81"/>
      <c r="IQF112" s="81"/>
      <c r="IQG112" s="81"/>
      <c r="IQH112" s="81"/>
      <c r="IQI112" s="81"/>
      <c r="IQJ112" s="81"/>
      <c r="IQK112" s="81"/>
      <c r="IQL112" s="81"/>
      <c r="IQM112" s="81"/>
      <c r="IQN112" s="81"/>
      <c r="IQO112" s="81"/>
      <c r="IQP112" s="81"/>
      <c r="IQQ112" s="81"/>
      <c r="IQR112" s="81"/>
      <c r="IQS112" s="81"/>
      <c r="IQT112" s="81"/>
      <c r="IQU112" s="81"/>
      <c r="IQV112" s="81"/>
      <c r="IQW112" s="81"/>
      <c r="IQX112" s="81"/>
      <c r="IQY112" s="81"/>
      <c r="IQZ112" s="81"/>
      <c r="IRA112" s="81"/>
      <c r="IRB112" s="81"/>
      <c r="IRC112" s="81"/>
      <c r="IRD112" s="81"/>
      <c r="IRE112" s="81"/>
      <c r="IRF112" s="81"/>
      <c r="IRG112" s="81"/>
      <c r="IRH112" s="81"/>
      <c r="IRI112" s="81"/>
      <c r="IRJ112" s="81"/>
      <c r="IRK112" s="81"/>
      <c r="IRL112" s="81"/>
      <c r="IRM112" s="81"/>
      <c r="IRN112" s="81"/>
      <c r="IRO112" s="81"/>
      <c r="IRP112" s="81"/>
      <c r="IRQ112" s="81"/>
      <c r="IRR112" s="81"/>
      <c r="IRS112" s="81"/>
      <c r="IRT112" s="81"/>
      <c r="IRU112" s="81"/>
      <c r="IRV112" s="81"/>
      <c r="IRW112" s="81"/>
      <c r="IRX112" s="81"/>
      <c r="IRY112" s="81"/>
      <c r="IRZ112" s="81"/>
      <c r="ISA112" s="81"/>
      <c r="ISB112" s="81"/>
      <c r="ISC112" s="81"/>
      <c r="ISD112" s="81"/>
      <c r="ISE112" s="81"/>
      <c r="ISF112" s="81"/>
      <c r="ISG112" s="81"/>
      <c r="ISH112" s="81"/>
      <c r="ISI112" s="81"/>
      <c r="ISJ112" s="81"/>
      <c r="ISK112" s="81"/>
      <c r="ISL112" s="81"/>
      <c r="ISM112" s="81"/>
      <c r="ISN112" s="81"/>
      <c r="ISO112" s="81"/>
      <c r="ISP112" s="81"/>
      <c r="ISQ112" s="81"/>
      <c r="ISR112" s="81"/>
      <c r="ISS112" s="81"/>
      <c r="IST112" s="81"/>
      <c r="ISU112" s="81"/>
      <c r="ISV112" s="81"/>
      <c r="ISW112" s="81"/>
      <c r="ISX112" s="81"/>
      <c r="ISY112" s="81"/>
      <c r="ISZ112" s="81"/>
      <c r="ITA112" s="81"/>
      <c r="ITB112" s="81"/>
      <c r="ITC112" s="81"/>
      <c r="ITD112" s="81"/>
      <c r="ITE112" s="81"/>
      <c r="ITF112" s="81"/>
      <c r="ITG112" s="81"/>
      <c r="ITH112" s="81"/>
      <c r="ITI112" s="81"/>
      <c r="ITJ112" s="81"/>
      <c r="ITK112" s="81"/>
      <c r="ITL112" s="81"/>
      <c r="ITM112" s="81"/>
      <c r="ITN112" s="81"/>
      <c r="ITO112" s="81"/>
      <c r="ITP112" s="81"/>
      <c r="ITQ112" s="81"/>
      <c r="ITR112" s="81"/>
      <c r="ITS112" s="81"/>
      <c r="ITT112" s="81"/>
      <c r="ITU112" s="81"/>
      <c r="ITV112" s="81"/>
      <c r="ITW112" s="81"/>
      <c r="ITX112" s="81"/>
      <c r="ITY112" s="81"/>
      <c r="ITZ112" s="81"/>
      <c r="IUA112" s="81"/>
      <c r="IUB112" s="81"/>
      <c r="IUC112" s="81"/>
      <c r="IUD112" s="81"/>
      <c r="IUE112" s="81"/>
      <c r="IUF112" s="81"/>
      <c r="IUG112" s="81"/>
      <c r="IUH112" s="81"/>
      <c r="IUI112" s="81"/>
      <c r="IUJ112" s="81"/>
      <c r="IUK112" s="81"/>
      <c r="IUL112" s="81"/>
      <c r="IUM112" s="81"/>
      <c r="IUN112" s="81"/>
      <c r="IUO112" s="81"/>
      <c r="IUP112" s="81"/>
      <c r="IUQ112" s="81"/>
      <c r="IUR112" s="81"/>
      <c r="IUS112" s="81"/>
      <c r="IUT112" s="81"/>
      <c r="IUU112" s="81"/>
      <c r="IUV112" s="81"/>
      <c r="IUW112" s="81"/>
      <c r="IUX112" s="81"/>
      <c r="IUY112" s="81"/>
      <c r="IUZ112" s="81"/>
      <c r="IVA112" s="81"/>
      <c r="IVB112" s="81"/>
      <c r="IVC112" s="81"/>
      <c r="IVD112" s="81"/>
      <c r="IVE112" s="81"/>
      <c r="IVF112" s="81"/>
      <c r="IVG112" s="81"/>
      <c r="IVH112" s="81"/>
      <c r="IVI112" s="81"/>
      <c r="IVJ112" s="81"/>
      <c r="IVK112" s="81"/>
      <c r="IVL112" s="81"/>
      <c r="IVM112" s="81"/>
      <c r="IVN112" s="81"/>
      <c r="IVO112" s="81"/>
      <c r="IVP112" s="81"/>
      <c r="IVQ112" s="81"/>
      <c r="IVR112" s="81"/>
      <c r="IVS112" s="81"/>
      <c r="IVT112" s="81"/>
      <c r="IVU112" s="81"/>
      <c r="IVV112" s="81"/>
      <c r="IVW112" s="81"/>
      <c r="IVX112" s="81"/>
      <c r="IVY112" s="81"/>
      <c r="IVZ112" s="81"/>
      <c r="IWA112" s="81"/>
      <c r="IWB112" s="81"/>
      <c r="IWC112" s="81"/>
      <c r="IWD112" s="81"/>
      <c r="IWE112" s="81"/>
      <c r="IWF112" s="81"/>
      <c r="IWG112" s="81"/>
      <c r="IWH112" s="81"/>
      <c r="IWI112" s="81"/>
      <c r="IWJ112" s="81"/>
      <c r="IWK112" s="81"/>
      <c r="IWL112" s="81"/>
      <c r="IWM112" s="81"/>
      <c r="IWN112" s="81"/>
      <c r="IWO112" s="81"/>
      <c r="IWP112" s="81"/>
      <c r="IWQ112" s="81"/>
      <c r="IWR112" s="81"/>
      <c r="IWS112" s="81"/>
      <c r="IWT112" s="81"/>
      <c r="IWU112" s="81"/>
      <c r="IWV112" s="81"/>
      <c r="IWW112" s="81"/>
      <c r="IWX112" s="81"/>
      <c r="IWY112" s="81"/>
      <c r="IWZ112" s="81"/>
      <c r="IXA112" s="81"/>
      <c r="IXB112" s="81"/>
      <c r="IXC112" s="81"/>
      <c r="IXD112" s="81"/>
      <c r="IXE112" s="81"/>
      <c r="IXF112" s="81"/>
      <c r="IXG112" s="81"/>
      <c r="IXH112" s="81"/>
      <c r="IXI112" s="81"/>
      <c r="IXJ112" s="81"/>
      <c r="IXK112" s="81"/>
      <c r="IXL112" s="81"/>
      <c r="IXM112" s="81"/>
      <c r="IXN112" s="81"/>
      <c r="IXO112" s="81"/>
      <c r="IXP112" s="81"/>
      <c r="IXQ112" s="81"/>
      <c r="IXR112" s="81"/>
      <c r="IXS112" s="81"/>
      <c r="IXT112" s="81"/>
      <c r="IXU112" s="81"/>
      <c r="IXV112" s="81"/>
      <c r="IXW112" s="81"/>
      <c r="IXX112" s="81"/>
      <c r="IXY112" s="81"/>
      <c r="IXZ112" s="81"/>
      <c r="IYA112" s="81"/>
      <c r="IYB112" s="81"/>
      <c r="IYC112" s="81"/>
      <c r="IYD112" s="81"/>
      <c r="IYE112" s="81"/>
      <c r="IYF112" s="81"/>
      <c r="IYG112" s="81"/>
      <c r="IYH112" s="81"/>
      <c r="IYI112" s="81"/>
      <c r="IYJ112" s="81"/>
      <c r="IYK112" s="81"/>
      <c r="IYL112" s="81"/>
      <c r="IYM112" s="81"/>
      <c r="IYN112" s="81"/>
      <c r="IYO112" s="81"/>
      <c r="IYP112" s="81"/>
      <c r="IYQ112" s="81"/>
      <c r="IYR112" s="81"/>
      <c r="IYS112" s="81"/>
      <c r="IYT112" s="81"/>
      <c r="IYU112" s="81"/>
      <c r="IYV112" s="81"/>
      <c r="IYW112" s="81"/>
      <c r="IYX112" s="81"/>
      <c r="IYY112" s="81"/>
      <c r="IYZ112" s="81"/>
      <c r="IZA112" s="81"/>
      <c r="IZB112" s="81"/>
      <c r="IZC112" s="81"/>
      <c r="IZD112" s="81"/>
      <c r="IZE112" s="81"/>
      <c r="IZF112" s="81"/>
      <c r="IZG112" s="81"/>
      <c r="IZH112" s="81"/>
      <c r="IZI112" s="81"/>
      <c r="IZJ112" s="81"/>
      <c r="IZK112" s="81"/>
      <c r="IZL112" s="81"/>
      <c r="IZM112" s="81"/>
      <c r="IZN112" s="81"/>
      <c r="IZO112" s="81"/>
      <c r="IZP112" s="81"/>
      <c r="IZQ112" s="81"/>
      <c r="IZR112" s="81"/>
      <c r="IZS112" s="81"/>
      <c r="IZT112" s="81"/>
      <c r="IZU112" s="81"/>
      <c r="IZV112" s="81"/>
      <c r="IZW112" s="81"/>
      <c r="IZX112" s="81"/>
      <c r="IZY112" s="81"/>
      <c r="IZZ112" s="81"/>
      <c r="JAA112" s="81"/>
      <c r="JAB112" s="81"/>
      <c r="JAC112" s="81"/>
      <c r="JAD112" s="81"/>
      <c r="JAE112" s="81"/>
      <c r="JAF112" s="81"/>
      <c r="JAG112" s="81"/>
      <c r="JAH112" s="81"/>
      <c r="JAI112" s="81"/>
      <c r="JAJ112" s="81"/>
      <c r="JAK112" s="81"/>
      <c r="JAL112" s="81"/>
      <c r="JAM112" s="81"/>
      <c r="JAN112" s="81"/>
      <c r="JAO112" s="81"/>
      <c r="JAP112" s="81"/>
      <c r="JAQ112" s="81"/>
      <c r="JAR112" s="81"/>
      <c r="JAS112" s="81"/>
      <c r="JAT112" s="81"/>
      <c r="JAU112" s="81"/>
      <c r="JAV112" s="81"/>
      <c r="JAW112" s="81"/>
      <c r="JAX112" s="81"/>
      <c r="JAY112" s="81"/>
      <c r="JAZ112" s="81"/>
      <c r="JBA112" s="81"/>
      <c r="JBB112" s="81"/>
      <c r="JBC112" s="81"/>
      <c r="JBD112" s="81"/>
      <c r="JBE112" s="81"/>
      <c r="JBF112" s="81"/>
      <c r="JBG112" s="81"/>
      <c r="JBH112" s="81"/>
      <c r="JBI112" s="81"/>
      <c r="JBJ112" s="81"/>
      <c r="JBK112" s="81"/>
      <c r="JBL112" s="81"/>
      <c r="JBM112" s="81"/>
      <c r="JBN112" s="81"/>
      <c r="JBO112" s="81"/>
      <c r="JBP112" s="81"/>
      <c r="JBQ112" s="81"/>
      <c r="JBR112" s="81"/>
      <c r="JBS112" s="81"/>
      <c r="JBT112" s="81"/>
      <c r="JBU112" s="81"/>
      <c r="JBV112" s="81"/>
      <c r="JBW112" s="81"/>
      <c r="JBX112" s="81"/>
      <c r="JBY112" s="81"/>
      <c r="JBZ112" s="81"/>
      <c r="JCA112" s="81"/>
      <c r="JCB112" s="81"/>
      <c r="JCC112" s="81"/>
      <c r="JCD112" s="81"/>
      <c r="JCE112" s="81"/>
      <c r="JCF112" s="81"/>
      <c r="JCG112" s="81"/>
      <c r="JCH112" s="81"/>
      <c r="JCI112" s="81"/>
      <c r="JCJ112" s="81"/>
      <c r="JCK112" s="81"/>
      <c r="JCL112" s="81"/>
      <c r="JCM112" s="81"/>
      <c r="JCN112" s="81"/>
      <c r="JCO112" s="81"/>
      <c r="JCP112" s="81"/>
      <c r="JCQ112" s="81"/>
      <c r="JCR112" s="81"/>
      <c r="JCS112" s="81"/>
      <c r="JCT112" s="81"/>
      <c r="JCU112" s="81"/>
      <c r="JCV112" s="81"/>
      <c r="JCW112" s="81"/>
      <c r="JCX112" s="81"/>
      <c r="JCY112" s="81"/>
      <c r="JCZ112" s="81"/>
      <c r="JDA112" s="81"/>
      <c r="JDB112" s="81"/>
      <c r="JDC112" s="81"/>
      <c r="JDD112" s="81"/>
      <c r="JDE112" s="81"/>
      <c r="JDF112" s="81"/>
      <c r="JDG112" s="81"/>
      <c r="JDH112" s="81"/>
      <c r="JDI112" s="81"/>
      <c r="JDJ112" s="81"/>
      <c r="JDK112" s="81"/>
      <c r="JDL112" s="81"/>
      <c r="JDM112" s="81"/>
      <c r="JDN112" s="81"/>
      <c r="JDO112" s="81"/>
      <c r="JDP112" s="81"/>
      <c r="JDQ112" s="81"/>
      <c r="JDR112" s="81"/>
      <c r="JDS112" s="81"/>
      <c r="JDT112" s="81"/>
      <c r="JDU112" s="81"/>
      <c r="JDV112" s="81"/>
      <c r="JDW112" s="81"/>
      <c r="JDX112" s="81"/>
      <c r="JDY112" s="81"/>
      <c r="JDZ112" s="81"/>
      <c r="JEA112" s="81"/>
      <c r="JEB112" s="81"/>
      <c r="JEC112" s="81"/>
      <c r="JED112" s="81"/>
      <c r="JEE112" s="81"/>
      <c r="JEF112" s="81"/>
      <c r="JEG112" s="81"/>
      <c r="JEH112" s="81"/>
      <c r="JEI112" s="81"/>
      <c r="JEJ112" s="81"/>
      <c r="JEK112" s="81"/>
      <c r="JEL112" s="81"/>
      <c r="JEM112" s="81"/>
      <c r="JEN112" s="81"/>
      <c r="JEO112" s="81"/>
      <c r="JEP112" s="81"/>
      <c r="JEQ112" s="81"/>
      <c r="JER112" s="81"/>
      <c r="JES112" s="81"/>
      <c r="JET112" s="81"/>
      <c r="JEU112" s="81"/>
      <c r="JEV112" s="81"/>
      <c r="JEW112" s="81"/>
      <c r="JEX112" s="81"/>
      <c r="JEY112" s="81"/>
      <c r="JEZ112" s="81"/>
      <c r="JFA112" s="81"/>
      <c r="JFB112" s="81"/>
      <c r="JFC112" s="81"/>
      <c r="JFD112" s="81"/>
      <c r="JFE112" s="81"/>
      <c r="JFF112" s="81"/>
      <c r="JFG112" s="81"/>
      <c r="JFH112" s="81"/>
      <c r="JFI112" s="81"/>
      <c r="JFJ112" s="81"/>
      <c r="JFK112" s="81"/>
      <c r="JFL112" s="81"/>
      <c r="JFM112" s="81"/>
      <c r="JFN112" s="81"/>
      <c r="JFO112" s="81"/>
      <c r="JFP112" s="81"/>
      <c r="JFQ112" s="81"/>
      <c r="JFR112" s="81"/>
      <c r="JFS112" s="81"/>
      <c r="JFT112" s="81"/>
      <c r="JFU112" s="81"/>
      <c r="JFV112" s="81"/>
      <c r="JFW112" s="81"/>
      <c r="JFX112" s="81"/>
      <c r="JFY112" s="81"/>
      <c r="JFZ112" s="81"/>
      <c r="JGA112" s="81"/>
      <c r="JGB112" s="81"/>
      <c r="JGC112" s="81"/>
      <c r="JGD112" s="81"/>
      <c r="JGE112" s="81"/>
      <c r="JGF112" s="81"/>
      <c r="JGG112" s="81"/>
      <c r="JGH112" s="81"/>
      <c r="JGI112" s="81"/>
      <c r="JGJ112" s="81"/>
      <c r="JGK112" s="81"/>
      <c r="JGL112" s="81"/>
      <c r="JGM112" s="81"/>
      <c r="JGN112" s="81"/>
      <c r="JGO112" s="81"/>
      <c r="JGP112" s="81"/>
      <c r="JGQ112" s="81"/>
      <c r="JGR112" s="81"/>
      <c r="JGS112" s="81"/>
      <c r="JGT112" s="81"/>
      <c r="JGU112" s="81"/>
      <c r="JGV112" s="81"/>
      <c r="JGW112" s="81"/>
      <c r="JGX112" s="81"/>
      <c r="JGY112" s="81"/>
      <c r="JGZ112" s="81"/>
      <c r="JHA112" s="81"/>
      <c r="JHB112" s="81"/>
      <c r="JHC112" s="81"/>
      <c r="JHD112" s="81"/>
      <c r="JHE112" s="81"/>
      <c r="JHF112" s="81"/>
      <c r="JHG112" s="81"/>
      <c r="JHH112" s="81"/>
      <c r="JHI112" s="81"/>
      <c r="JHJ112" s="81"/>
      <c r="JHK112" s="81"/>
      <c r="JHL112" s="81"/>
      <c r="JHM112" s="81"/>
      <c r="JHN112" s="81"/>
      <c r="JHO112" s="81"/>
      <c r="JHP112" s="81"/>
      <c r="JHQ112" s="81"/>
      <c r="JHR112" s="81"/>
      <c r="JHS112" s="81"/>
      <c r="JHT112" s="81"/>
      <c r="JHU112" s="81"/>
      <c r="JHV112" s="81"/>
      <c r="JHW112" s="81"/>
      <c r="JHX112" s="81"/>
      <c r="JHY112" s="81"/>
      <c r="JHZ112" s="81"/>
      <c r="JIA112" s="81"/>
      <c r="JIB112" s="81"/>
      <c r="JIC112" s="81"/>
      <c r="JID112" s="81"/>
      <c r="JIE112" s="81"/>
      <c r="JIF112" s="81"/>
      <c r="JIG112" s="81"/>
      <c r="JIH112" s="81"/>
      <c r="JII112" s="81"/>
      <c r="JIJ112" s="81"/>
      <c r="JIK112" s="81"/>
      <c r="JIL112" s="81"/>
      <c r="JIM112" s="81"/>
      <c r="JIN112" s="81"/>
      <c r="JIO112" s="81"/>
      <c r="JIP112" s="81"/>
      <c r="JIQ112" s="81"/>
      <c r="JIR112" s="81"/>
      <c r="JIS112" s="81"/>
      <c r="JIT112" s="81"/>
      <c r="JIU112" s="81"/>
      <c r="JIV112" s="81"/>
      <c r="JIW112" s="81"/>
      <c r="JIX112" s="81"/>
      <c r="JIY112" s="81"/>
      <c r="JIZ112" s="81"/>
      <c r="JJA112" s="81"/>
      <c r="JJB112" s="81"/>
      <c r="JJC112" s="81"/>
      <c r="JJD112" s="81"/>
      <c r="JJE112" s="81"/>
      <c r="JJF112" s="81"/>
      <c r="JJG112" s="81"/>
      <c r="JJH112" s="81"/>
      <c r="JJI112" s="81"/>
      <c r="JJJ112" s="81"/>
      <c r="JJK112" s="81"/>
      <c r="JJL112" s="81"/>
      <c r="JJM112" s="81"/>
      <c r="JJN112" s="81"/>
      <c r="JJO112" s="81"/>
      <c r="JJP112" s="81"/>
      <c r="JJQ112" s="81"/>
      <c r="JJR112" s="81"/>
      <c r="JJS112" s="81"/>
      <c r="JJT112" s="81"/>
      <c r="JJU112" s="81"/>
      <c r="JJV112" s="81"/>
      <c r="JJW112" s="81"/>
      <c r="JJX112" s="81"/>
      <c r="JJY112" s="81"/>
      <c r="JJZ112" s="81"/>
      <c r="JKA112" s="81"/>
      <c r="JKB112" s="81"/>
      <c r="JKC112" s="81"/>
      <c r="JKD112" s="81"/>
      <c r="JKE112" s="81"/>
      <c r="JKF112" s="81"/>
      <c r="JKG112" s="81"/>
      <c r="JKH112" s="81"/>
      <c r="JKI112" s="81"/>
      <c r="JKJ112" s="81"/>
      <c r="JKK112" s="81"/>
      <c r="JKL112" s="81"/>
      <c r="JKM112" s="81"/>
      <c r="JKN112" s="81"/>
      <c r="JKO112" s="81"/>
      <c r="JKP112" s="81"/>
      <c r="JKQ112" s="81"/>
      <c r="JKR112" s="81"/>
      <c r="JKS112" s="81"/>
      <c r="JKT112" s="81"/>
      <c r="JKU112" s="81"/>
      <c r="JKV112" s="81"/>
      <c r="JKW112" s="81"/>
      <c r="JKX112" s="81"/>
      <c r="JKY112" s="81"/>
      <c r="JKZ112" s="81"/>
      <c r="JLA112" s="81"/>
      <c r="JLB112" s="81"/>
      <c r="JLC112" s="81"/>
      <c r="JLD112" s="81"/>
      <c r="JLE112" s="81"/>
      <c r="JLF112" s="81"/>
      <c r="JLG112" s="81"/>
      <c r="JLH112" s="81"/>
      <c r="JLI112" s="81"/>
      <c r="JLJ112" s="81"/>
      <c r="JLK112" s="81"/>
      <c r="JLL112" s="81"/>
      <c r="JLM112" s="81"/>
      <c r="JLN112" s="81"/>
      <c r="JLO112" s="81"/>
      <c r="JLP112" s="81"/>
      <c r="JLQ112" s="81"/>
      <c r="JLR112" s="81"/>
      <c r="JLS112" s="81"/>
      <c r="JLT112" s="81"/>
      <c r="JLU112" s="81"/>
      <c r="JLV112" s="81"/>
      <c r="JLW112" s="81"/>
      <c r="JLX112" s="81"/>
      <c r="JLY112" s="81"/>
      <c r="JLZ112" s="81"/>
      <c r="JMA112" s="81"/>
      <c r="JMB112" s="81"/>
      <c r="JMC112" s="81"/>
      <c r="JMD112" s="81"/>
      <c r="JME112" s="81"/>
      <c r="JMF112" s="81"/>
      <c r="JMG112" s="81"/>
      <c r="JMH112" s="81"/>
      <c r="JMI112" s="81"/>
      <c r="JMJ112" s="81"/>
      <c r="JMK112" s="81"/>
      <c r="JML112" s="81"/>
      <c r="JMM112" s="81"/>
      <c r="JMN112" s="81"/>
      <c r="JMO112" s="81"/>
      <c r="JMP112" s="81"/>
      <c r="JMQ112" s="81"/>
      <c r="JMR112" s="81"/>
      <c r="JMS112" s="81"/>
      <c r="JMT112" s="81"/>
      <c r="JMU112" s="81"/>
      <c r="JMV112" s="81"/>
      <c r="JMW112" s="81"/>
      <c r="JMX112" s="81"/>
      <c r="JMY112" s="81"/>
      <c r="JMZ112" s="81"/>
      <c r="JNA112" s="81"/>
      <c r="JNB112" s="81"/>
      <c r="JNC112" s="81"/>
      <c r="JND112" s="81"/>
      <c r="JNE112" s="81"/>
      <c r="JNF112" s="81"/>
      <c r="JNG112" s="81"/>
      <c r="JNH112" s="81"/>
      <c r="JNI112" s="81"/>
      <c r="JNJ112" s="81"/>
      <c r="JNK112" s="81"/>
      <c r="JNL112" s="81"/>
      <c r="JNM112" s="81"/>
      <c r="JNN112" s="81"/>
      <c r="JNO112" s="81"/>
      <c r="JNP112" s="81"/>
      <c r="JNQ112" s="81"/>
      <c r="JNR112" s="81"/>
      <c r="JNS112" s="81"/>
      <c r="JNT112" s="81"/>
      <c r="JNU112" s="81"/>
      <c r="JNV112" s="81"/>
      <c r="JNW112" s="81"/>
      <c r="JNX112" s="81"/>
      <c r="JNY112" s="81"/>
      <c r="JNZ112" s="81"/>
      <c r="JOA112" s="81"/>
      <c r="JOB112" s="81"/>
      <c r="JOC112" s="81"/>
      <c r="JOD112" s="81"/>
      <c r="JOE112" s="81"/>
      <c r="JOF112" s="81"/>
      <c r="JOG112" s="81"/>
      <c r="JOH112" s="81"/>
      <c r="JOI112" s="81"/>
      <c r="JOJ112" s="81"/>
      <c r="JOK112" s="81"/>
      <c r="JOL112" s="81"/>
      <c r="JOM112" s="81"/>
      <c r="JON112" s="81"/>
      <c r="JOO112" s="81"/>
      <c r="JOP112" s="81"/>
      <c r="JOQ112" s="81"/>
      <c r="JOR112" s="81"/>
      <c r="JOS112" s="81"/>
      <c r="JOT112" s="81"/>
      <c r="JOU112" s="81"/>
      <c r="JOV112" s="81"/>
      <c r="JOW112" s="81"/>
      <c r="JOX112" s="81"/>
      <c r="JOY112" s="81"/>
      <c r="JOZ112" s="81"/>
      <c r="JPA112" s="81"/>
      <c r="JPB112" s="81"/>
      <c r="JPC112" s="81"/>
      <c r="JPD112" s="81"/>
      <c r="JPE112" s="81"/>
      <c r="JPF112" s="81"/>
      <c r="JPG112" s="81"/>
      <c r="JPH112" s="81"/>
      <c r="JPI112" s="81"/>
      <c r="JPJ112" s="81"/>
      <c r="JPK112" s="81"/>
      <c r="JPL112" s="81"/>
      <c r="JPM112" s="81"/>
      <c r="JPN112" s="81"/>
      <c r="JPO112" s="81"/>
      <c r="JPP112" s="81"/>
      <c r="JPQ112" s="81"/>
      <c r="JPR112" s="81"/>
      <c r="JPS112" s="81"/>
      <c r="JPT112" s="81"/>
      <c r="JPU112" s="81"/>
      <c r="JPV112" s="81"/>
      <c r="JPW112" s="81"/>
      <c r="JPX112" s="81"/>
      <c r="JPY112" s="81"/>
      <c r="JPZ112" s="81"/>
      <c r="JQA112" s="81"/>
      <c r="JQB112" s="81"/>
      <c r="JQC112" s="81"/>
      <c r="JQD112" s="81"/>
      <c r="JQE112" s="81"/>
      <c r="JQF112" s="81"/>
      <c r="JQG112" s="81"/>
      <c r="JQH112" s="81"/>
      <c r="JQI112" s="81"/>
      <c r="JQJ112" s="81"/>
      <c r="JQK112" s="81"/>
      <c r="JQL112" s="81"/>
      <c r="JQM112" s="81"/>
      <c r="JQN112" s="81"/>
      <c r="JQO112" s="81"/>
      <c r="JQP112" s="81"/>
      <c r="JQQ112" s="81"/>
      <c r="JQR112" s="81"/>
      <c r="JQS112" s="81"/>
      <c r="JQT112" s="81"/>
      <c r="JQU112" s="81"/>
      <c r="JQV112" s="81"/>
      <c r="JQW112" s="81"/>
      <c r="JQX112" s="81"/>
      <c r="JQY112" s="81"/>
      <c r="JQZ112" s="81"/>
      <c r="JRA112" s="81"/>
      <c r="JRB112" s="81"/>
      <c r="JRC112" s="81"/>
      <c r="JRD112" s="81"/>
      <c r="JRE112" s="81"/>
      <c r="JRF112" s="81"/>
      <c r="JRG112" s="81"/>
      <c r="JRH112" s="81"/>
      <c r="JRI112" s="81"/>
      <c r="JRJ112" s="81"/>
      <c r="JRK112" s="81"/>
      <c r="JRL112" s="81"/>
      <c r="JRM112" s="81"/>
      <c r="JRN112" s="81"/>
      <c r="JRO112" s="81"/>
      <c r="JRP112" s="81"/>
      <c r="JRQ112" s="81"/>
      <c r="JRR112" s="81"/>
      <c r="JRS112" s="81"/>
      <c r="JRT112" s="81"/>
      <c r="JRU112" s="81"/>
      <c r="JRV112" s="81"/>
      <c r="JRW112" s="81"/>
      <c r="JRX112" s="81"/>
      <c r="JRY112" s="81"/>
      <c r="JRZ112" s="81"/>
      <c r="JSA112" s="81"/>
      <c r="JSB112" s="81"/>
      <c r="JSC112" s="81"/>
      <c r="JSD112" s="81"/>
      <c r="JSE112" s="81"/>
      <c r="JSF112" s="81"/>
      <c r="JSG112" s="81"/>
      <c r="JSH112" s="81"/>
      <c r="JSI112" s="81"/>
      <c r="JSJ112" s="81"/>
      <c r="JSK112" s="81"/>
      <c r="JSL112" s="81"/>
      <c r="JSM112" s="81"/>
      <c r="JSN112" s="81"/>
      <c r="JSO112" s="81"/>
      <c r="JSP112" s="81"/>
      <c r="JSQ112" s="81"/>
      <c r="JSR112" s="81"/>
      <c r="JSS112" s="81"/>
      <c r="JST112" s="81"/>
      <c r="JSU112" s="81"/>
      <c r="JSV112" s="81"/>
      <c r="JSW112" s="81"/>
      <c r="JSX112" s="81"/>
      <c r="JSY112" s="81"/>
      <c r="JSZ112" s="81"/>
      <c r="JTA112" s="81"/>
      <c r="JTB112" s="81"/>
      <c r="JTC112" s="81"/>
      <c r="JTD112" s="81"/>
      <c r="JTE112" s="81"/>
      <c r="JTF112" s="81"/>
      <c r="JTG112" s="81"/>
      <c r="JTH112" s="81"/>
      <c r="JTI112" s="81"/>
      <c r="JTJ112" s="81"/>
      <c r="JTK112" s="81"/>
      <c r="JTL112" s="81"/>
      <c r="JTM112" s="81"/>
      <c r="JTN112" s="81"/>
      <c r="JTO112" s="81"/>
      <c r="JTP112" s="81"/>
      <c r="JTQ112" s="81"/>
      <c r="JTR112" s="81"/>
      <c r="JTS112" s="81"/>
      <c r="JTT112" s="81"/>
      <c r="JTU112" s="81"/>
      <c r="JTV112" s="81"/>
      <c r="JTW112" s="81"/>
      <c r="JTX112" s="81"/>
      <c r="JTY112" s="81"/>
      <c r="JTZ112" s="81"/>
      <c r="JUA112" s="81"/>
      <c r="JUB112" s="81"/>
      <c r="JUC112" s="81"/>
      <c r="JUD112" s="81"/>
      <c r="JUE112" s="81"/>
      <c r="JUF112" s="81"/>
      <c r="JUG112" s="81"/>
      <c r="JUH112" s="81"/>
      <c r="JUI112" s="81"/>
      <c r="JUJ112" s="81"/>
      <c r="JUK112" s="81"/>
      <c r="JUL112" s="81"/>
      <c r="JUM112" s="81"/>
      <c r="JUN112" s="81"/>
      <c r="JUO112" s="81"/>
      <c r="JUP112" s="81"/>
      <c r="JUQ112" s="81"/>
      <c r="JUR112" s="81"/>
      <c r="JUS112" s="81"/>
      <c r="JUT112" s="81"/>
      <c r="JUU112" s="81"/>
      <c r="JUV112" s="81"/>
      <c r="JUW112" s="81"/>
      <c r="JUX112" s="81"/>
      <c r="JUY112" s="81"/>
      <c r="JUZ112" s="81"/>
      <c r="JVA112" s="81"/>
      <c r="JVB112" s="81"/>
      <c r="JVC112" s="81"/>
      <c r="JVD112" s="81"/>
      <c r="JVE112" s="81"/>
      <c r="JVF112" s="81"/>
      <c r="JVG112" s="81"/>
      <c r="JVH112" s="81"/>
      <c r="JVI112" s="81"/>
      <c r="JVJ112" s="81"/>
      <c r="JVK112" s="81"/>
      <c r="JVL112" s="81"/>
      <c r="JVM112" s="81"/>
      <c r="JVN112" s="81"/>
      <c r="JVO112" s="81"/>
      <c r="JVP112" s="81"/>
      <c r="JVQ112" s="81"/>
      <c r="JVR112" s="81"/>
      <c r="JVS112" s="81"/>
      <c r="JVT112" s="81"/>
      <c r="JVU112" s="81"/>
      <c r="JVV112" s="81"/>
      <c r="JVW112" s="81"/>
      <c r="JVX112" s="81"/>
      <c r="JVY112" s="81"/>
      <c r="JVZ112" s="81"/>
      <c r="JWA112" s="81"/>
      <c r="JWB112" s="81"/>
      <c r="JWC112" s="81"/>
      <c r="JWD112" s="81"/>
      <c r="JWE112" s="81"/>
      <c r="JWF112" s="81"/>
      <c r="JWG112" s="81"/>
      <c r="JWH112" s="81"/>
      <c r="JWI112" s="81"/>
      <c r="JWJ112" s="81"/>
      <c r="JWK112" s="81"/>
      <c r="JWL112" s="81"/>
      <c r="JWM112" s="81"/>
      <c r="JWN112" s="81"/>
      <c r="JWO112" s="81"/>
      <c r="JWP112" s="81"/>
      <c r="JWQ112" s="81"/>
      <c r="JWR112" s="81"/>
      <c r="JWS112" s="81"/>
      <c r="JWT112" s="81"/>
      <c r="JWU112" s="81"/>
      <c r="JWV112" s="81"/>
      <c r="JWW112" s="81"/>
      <c r="JWX112" s="81"/>
      <c r="JWY112" s="81"/>
      <c r="JWZ112" s="81"/>
      <c r="JXA112" s="81"/>
      <c r="JXB112" s="81"/>
      <c r="JXC112" s="81"/>
      <c r="JXD112" s="81"/>
      <c r="JXE112" s="81"/>
      <c r="JXF112" s="81"/>
      <c r="JXG112" s="81"/>
      <c r="JXH112" s="81"/>
      <c r="JXI112" s="81"/>
      <c r="JXJ112" s="81"/>
      <c r="JXK112" s="81"/>
      <c r="JXL112" s="81"/>
      <c r="JXM112" s="81"/>
      <c r="JXN112" s="81"/>
      <c r="JXO112" s="81"/>
      <c r="JXP112" s="81"/>
      <c r="JXQ112" s="81"/>
      <c r="JXR112" s="81"/>
      <c r="JXS112" s="81"/>
      <c r="JXT112" s="81"/>
      <c r="JXU112" s="81"/>
      <c r="JXV112" s="81"/>
      <c r="JXW112" s="81"/>
      <c r="JXX112" s="81"/>
      <c r="JXY112" s="81"/>
      <c r="JXZ112" s="81"/>
      <c r="JYA112" s="81"/>
      <c r="JYB112" s="81"/>
      <c r="JYC112" s="81"/>
      <c r="JYD112" s="81"/>
      <c r="JYE112" s="81"/>
      <c r="JYF112" s="81"/>
      <c r="JYG112" s="81"/>
      <c r="JYH112" s="81"/>
      <c r="JYI112" s="81"/>
      <c r="JYJ112" s="81"/>
      <c r="JYK112" s="81"/>
      <c r="JYL112" s="81"/>
      <c r="JYM112" s="81"/>
      <c r="JYN112" s="81"/>
      <c r="JYO112" s="81"/>
      <c r="JYP112" s="81"/>
      <c r="JYQ112" s="81"/>
      <c r="JYR112" s="81"/>
      <c r="JYS112" s="81"/>
      <c r="JYT112" s="81"/>
      <c r="JYU112" s="81"/>
      <c r="JYV112" s="81"/>
      <c r="JYW112" s="81"/>
      <c r="JYX112" s="81"/>
      <c r="JYY112" s="81"/>
      <c r="JYZ112" s="81"/>
      <c r="JZA112" s="81"/>
      <c r="JZB112" s="81"/>
      <c r="JZC112" s="81"/>
      <c r="JZD112" s="81"/>
      <c r="JZE112" s="81"/>
      <c r="JZF112" s="81"/>
      <c r="JZG112" s="81"/>
      <c r="JZH112" s="81"/>
      <c r="JZI112" s="81"/>
      <c r="JZJ112" s="81"/>
      <c r="JZK112" s="81"/>
      <c r="JZL112" s="81"/>
      <c r="JZM112" s="81"/>
      <c r="JZN112" s="81"/>
      <c r="JZO112" s="81"/>
      <c r="JZP112" s="81"/>
      <c r="JZQ112" s="81"/>
      <c r="JZR112" s="81"/>
      <c r="JZS112" s="81"/>
      <c r="JZT112" s="81"/>
      <c r="JZU112" s="81"/>
      <c r="JZV112" s="81"/>
      <c r="JZW112" s="81"/>
      <c r="JZX112" s="81"/>
      <c r="JZY112" s="81"/>
      <c r="JZZ112" s="81"/>
      <c r="KAA112" s="81"/>
      <c r="KAB112" s="81"/>
      <c r="KAC112" s="81"/>
      <c r="KAD112" s="81"/>
      <c r="KAE112" s="81"/>
      <c r="KAF112" s="81"/>
      <c r="KAG112" s="81"/>
      <c r="KAH112" s="81"/>
      <c r="KAI112" s="81"/>
      <c r="KAJ112" s="81"/>
      <c r="KAK112" s="81"/>
      <c r="KAL112" s="81"/>
      <c r="KAM112" s="81"/>
      <c r="KAN112" s="81"/>
      <c r="KAO112" s="81"/>
      <c r="KAP112" s="81"/>
      <c r="KAQ112" s="81"/>
      <c r="KAR112" s="81"/>
      <c r="KAS112" s="81"/>
      <c r="KAT112" s="81"/>
      <c r="KAU112" s="81"/>
      <c r="KAV112" s="81"/>
      <c r="KAW112" s="81"/>
      <c r="KAX112" s="81"/>
      <c r="KAY112" s="81"/>
      <c r="KAZ112" s="81"/>
      <c r="KBA112" s="81"/>
      <c r="KBB112" s="81"/>
      <c r="KBC112" s="81"/>
      <c r="KBD112" s="81"/>
      <c r="KBE112" s="81"/>
      <c r="KBF112" s="81"/>
      <c r="KBG112" s="81"/>
      <c r="KBH112" s="81"/>
      <c r="KBI112" s="81"/>
      <c r="KBJ112" s="81"/>
      <c r="KBK112" s="81"/>
      <c r="KBL112" s="81"/>
      <c r="KBM112" s="81"/>
      <c r="KBN112" s="81"/>
      <c r="KBO112" s="81"/>
      <c r="KBP112" s="81"/>
      <c r="KBQ112" s="81"/>
      <c r="KBR112" s="81"/>
      <c r="KBS112" s="81"/>
      <c r="KBT112" s="81"/>
      <c r="KBU112" s="81"/>
      <c r="KBV112" s="81"/>
      <c r="KBW112" s="81"/>
      <c r="KBX112" s="81"/>
      <c r="KBY112" s="81"/>
      <c r="KBZ112" s="81"/>
      <c r="KCA112" s="81"/>
      <c r="KCB112" s="81"/>
      <c r="KCC112" s="81"/>
      <c r="KCD112" s="81"/>
      <c r="KCE112" s="81"/>
      <c r="KCF112" s="81"/>
      <c r="KCG112" s="81"/>
      <c r="KCH112" s="81"/>
      <c r="KCI112" s="81"/>
      <c r="KCJ112" s="81"/>
      <c r="KCK112" s="81"/>
      <c r="KCL112" s="81"/>
      <c r="KCM112" s="81"/>
      <c r="KCN112" s="81"/>
      <c r="KCO112" s="81"/>
      <c r="KCP112" s="81"/>
      <c r="KCQ112" s="81"/>
      <c r="KCR112" s="81"/>
      <c r="KCS112" s="81"/>
      <c r="KCT112" s="81"/>
      <c r="KCU112" s="81"/>
      <c r="KCV112" s="81"/>
      <c r="KCW112" s="81"/>
      <c r="KCX112" s="81"/>
      <c r="KCY112" s="81"/>
      <c r="KCZ112" s="81"/>
      <c r="KDA112" s="81"/>
      <c r="KDB112" s="81"/>
      <c r="KDC112" s="81"/>
      <c r="KDD112" s="81"/>
      <c r="KDE112" s="81"/>
      <c r="KDF112" s="81"/>
      <c r="KDG112" s="81"/>
      <c r="KDH112" s="81"/>
      <c r="KDI112" s="81"/>
      <c r="KDJ112" s="81"/>
      <c r="KDK112" s="81"/>
      <c r="KDL112" s="81"/>
      <c r="KDM112" s="81"/>
      <c r="KDN112" s="81"/>
      <c r="KDO112" s="81"/>
      <c r="KDP112" s="81"/>
      <c r="KDQ112" s="81"/>
      <c r="KDR112" s="81"/>
      <c r="KDS112" s="81"/>
      <c r="KDT112" s="81"/>
      <c r="KDU112" s="81"/>
      <c r="KDV112" s="81"/>
      <c r="KDW112" s="81"/>
      <c r="KDX112" s="81"/>
      <c r="KDY112" s="81"/>
      <c r="KDZ112" s="81"/>
      <c r="KEA112" s="81"/>
      <c r="KEB112" s="81"/>
      <c r="KEC112" s="81"/>
      <c r="KED112" s="81"/>
      <c r="KEE112" s="81"/>
      <c r="KEF112" s="81"/>
      <c r="KEG112" s="81"/>
      <c r="KEH112" s="81"/>
      <c r="KEI112" s="81"/>
      <c r="KEJ112" s="81"/>
      <c r="KEK112" s="81"/>
      <c r="KEL112" s="81"/>
      <c r="KEM112" s="81"/>
      <c r="KEN112" s="81"/>
      <c r="KEO112" s="81"/>
      <c r="KEP112" s="81"/>
      <c r="KEQ112" s="81"/>
      <c r="KER112" s="81"/>
      <c r="KES112" s="81"/>
      <c r="KET112" s="81"/>
      <c r="KEU112" s="81"/>
      <c r="KEV112" s="81"/>
      <c r="KEW112" s="81"/>
      <c r="KEX112" s="81"/>
      <c r="KEY112" s="81"/>
      <c r="KEZ112" s="81"/>
      <c r="KFA112" s="81"/>
      <c r="KFB112" s="81"/>
      <c r="KFC112" s="81"/>
      <c r="KFD112" s="81"/>
      <c r="KFE112" s="81"/>
      <c r="KFF112" s="81"/>
      <c r="KFG112" s="81"/>
      <c r="KFH112" s="81"/>
      <c r="KFI112" s="81"/>
      <c r="KFJ112" s="81"/>
      <c r="KFK112" s="81"/>
      <c r="KFL112" s="81"/>
      <c r="KFM112" s="81"/>
      <c r="KFN112" s="81"/>
      <c r="KFO112" s="81"/>
      <c r="KFP112" s="81"/>
      <c r="KFQ112" s="81"/>
      <c r="KFR112" s="81"/>
      <c r="KFS112" s="81"/>
      <c r="KFT112" s="81"/>
      <c r="KFU112" s="81"/>
      <c r="KFV112" s="81"/>
      <c r="KFW112" s="81"/>
      <c r="KFX112" s="81"/>
      <c r="KFY112" s="81"/>
      <c r="KFZ112" s="81"/>
      <c r="KGA112" s="81"/>
      <c r="KGB112" s="81"/>
      <c r="KGC112" s="81"/>
      <c r="KGD112" s="81"/>
      <c r="KGE112" s="81"/>
      <c r="KGF112" s="81"/>
      <c r="KGG112" s="81"/>
      <c r="KGH112" s="81"/>
      <c r="KGI112" s="81"/>
      <c r="KGJ112" s="81"/>
      <c r="KGK112" s="81"/>
      <c r="KGL112" s="81"/>
      <c r="KGM112" s="81"/>
      <c r="KGN112" s="81"/>
      <c r="KGO112" s="81"/>
      <c r="KGP112" s="81"/>
      <c r="KGQ112" s="81"/>
      <c r="KGR112" s="81"/>
      <c r="KGS112" s="81"/>
      <c r="KGT112" s="81"/>
      <c r="KGU112" s="81"/>
      <c r="KGV112" s="81"/>
      <c r="KGW112" s="81"/>
      <c r="KGX112" s="81"/>
      <c r="KGY112" s="81"/>
      <c r="KGZ112" s="81"/>
      <c r="KHA112" s="81"/>
      <c r="KHB112" s="81"/>
      <c r="KHC112" s="81"/>
      <c r="KHD112" s="81"/>
      <c r="KHE112" s="81"/>
      <c r="KHF112" s="81"/>
      <c r="KHG112" s="81"/>
      <c r="KHH112" s="81"/>
      <c r="KHI112" s="81"/>
      <c r="KHJ112" s="81"/>
      <c r="KHK112" s="81"/>
      <c r="KHL112" s="81"/>
      <c r="KHM112" s="81"/>
      <c r="KHN112" s="81"/>
      <c r="KHO112" s="81"/>
      <c r="KHP112" s="81"/>
      <c r="KHQ112" s="81"/>
      <c r="KHR112" s="81"/>
      <c r="KHS112" s="81"/>
      <c r="KHT112" s="81"/>
      <c r="KHU112" s="81"/>
      <c r="KHV112" s="81"/>
      <c r="KHW112" s="81"/>
      <c r="KHX112" s="81"/>
      <c r="KHY112" s="81"/>
      <c r="KHZ112" s="81"/>
      <c r="KIA112" s="81"/>
      <c r="KIB112" s="81"/>
      <c r="KIC112" s="81"/>
      <c r="KID112" s="81"/>
      <c r="KIE112" s="81"/>
      <c r="KIF112" s="81"/>
      <c r="KIG112" s="81"/>
      <c r="KIH112" s="81"/>
      <c r="KII112" s="81"/>
      <c r="KIJ112" s="81"/>
      <c r="KIK112" s="81"/>
      <c r="KIL112" s="81"/>
      <c r="KIM112" s="81"/>
      <c r="KIN112" s="81"/>
      <c r="KIO112" s="81"/>
      <c r="KIP112" s="81"/>
      <c r="KIQ112" s="81"/>
      <c r="KIR112" s="81"/>
      <c r="KIS112" s="81"/>
      <c r="KIT112" s="81"/>
      <c r="KIU112" s="81"/>
      <c r="KIV112" s="81"/>
      <c r="KIW112" s="81"/>
      <c r="KIX112" s="81"/>
      <c r="KIY112" s="81"/>
      <c r="KIZ112" s="81"/>
      <c r="KJA112" s="81"/>
      <c r="KJB112" s="81"/>
      <c r="KJC112" s="81"/>
      <c r="KJD112" s="81"/>
      <c r="KJE112" s="81"/>
      <c r="KJF112" s="81"/>
      <c r="KJG112" s="81"/>
      <c r="KJH112" s="81"/>
      <c r="KJI112" s="81"/>
      <c r="KJJ112" s="81"/>
      <c r="KJK112" s="81"/>
      <c r="KJL112" s="81"/>
      <c r="KJM112" s="81"/>
      <c r="KJN112" s="81"/>
      <c r="KJO112" s="81"/>
      <c r="KJP112" s="81"/>
      <c r="KJQ112" s="81"/>
      <c r="KJR112" s="81"/>
      <c r="KJS112" s="81"/>
      <c r="KJT112" s="81"/>
      <c r="KJU112" s="81"/>
      <c r="KJV112" s="81"/>
      <c r="KJW112" s="81"/>
      <c r="KJX112" s="81"/>
      <c r="KJY112" s="81"/>
      <c r="KJZ112" s="81"/>
      <c r="KKA112" s="81"/>
      <c r="KKB112" s="81"/>
      <c r="KKC112" s="81"/>
      <c r="KKD112" s="81"/>
      <c r="KKE112" s="81"/>
      <c r="KKF112" s="81"/>
      <c r="KKG112" s="81"/>
      <c r="KKH112" s="81"/>
      <c r="KKI112" s="81"/>
      <c r="KKJ112" s="81"/>
      <c r="KKK112" s="81"/>
      <c r="KKL112" s="81"/>
      <c r="KKM112" s="81"/>
      <c r="KKN112" s="81"/>
      <c r="KKO112" s="81"/>
      <c r="KKP112" s="81"/>
      <c r="KKQ112" s="81"/>
      <c r="KKR112" s="81"/>
      <c r="KKS112" s="81"/>
      <c r="KKT112" s="81"/>
      <c r="KKU112" s="81"/>
      <c r="KKV112" s="81"/>
      <c r="KKW112" s="81"/>
      <c r="KKX112" s="81"/>
      <c r="KKY112" s="81"/>
      <c r="KKZ112" s="81"/>
      <c r="KLA112" s="81"/>
      <c r="KLB112" s="81"/>
      <c r="KLC112" s="81"/>
      <c r="KLD112" s="81"/>
      <c r="KLE112" s="81"/>
      <c r="KLF112" s="81"/>
      <c r="KLG112" s="81"/>
      <c r="KLH112" s="81"/>
      <c r="KLI112" s="81"/>
      <c r="KLJ112" s="81"/>
      <c r="KLK112" s="81"/>
      <c r="KLL112" s="81"/>
      <c r="KLM112" s="81"/>
      <c r="KLN112" s="81"/>
      <c r="KLO112" s="81"/>
      <c r="KLP112" s="81"/>
      <c r="KLQ112" s="81"/>
      <c r="KLR112" s="81"/>
      <c r="KLS112" s="81"/>
      <c r="KLT112" s="81"/>
      <c r="KLU112" s="81"/>
      <c r="KLV112" s="81"/>
      <c r="KLW112" s="81"/>
      <c r="KLX112" s="81"/>
      <c r="KLY112" s="81"/>
      <c r="KLZ112" s="81"/>
      <c r="KMA112" s="81"/>
      <c r="KMB112" s="81"/>
      <c r="KMC112" s="81"/>
      <c r="KMD112" s="81"/>
      <c r="KME112" s="81"/>
      <c r="KMF112" s="81"/>
      <c r="KMG112" s="81"/>
      <c r="KMH112" s="81"/>
      <c r="KMI112" s="81"/>
      <c r="KMJ112" s="81"/>
      <c r="KMK112" s="81"/>
      <c r="KML112" s="81"/>
      <c r="KMM112" s="81"/>
      <c r="KMN112" s="81"/>
      <c r="KMO112" s="81"/>
      <c r="KMP112" s="81"/>
      <c r="KMQ112" s="81"/>
      <c r="KMR112" s="81"/>
      <c r="KMS112" s="81"/>
      <c r="KMT112" s="81"/>
      <c r="KMU112" s="81"/>
      <c r="KMV112" s="81"/>
      <c r="KMW112" s="81"/>
      <c r="KMX112" s="81"/>
      <c r="KMY112" s="81"/>
      <c r="KMZ112" s="81"/>
      <c r="KNA112" s="81"/>
      <c r="KNB112" s="81"/>
      <c r="KNC112" s="81"/>
      <c r="KND112" s="81"/>
      <c r="KNE112" s="81"/>
      <c r="KNF112" s="81"/>
      <c r="KNG112" s="81"/>
      <c r="KNH112" s="81"/>
      <c r="KNI112" s="81"/>
      <c r="KNJ112" s="81"/>
      <c r="KNK112" s="81"/>
      <c r="KNL112" s="81"/>
      <c r="KNM112" s="81"/>
      <c r="KNN112" s="81"/>
      <c r="KNO112" s="81"/>
      <c r="KNP112" s="81"/>
      <c r="KNQ112" s="81"/>
      <c r="KNR112" s="81"/>
      <c r="KNS112" s="81"/>
      <c r="KNT112" s="81"/>
      <c r="KNU112" s="81"/>
      <c r="KNV112" s="81"/>
      <c r="KNW112" s="81"/>
      <c r="KNX112" s="81"/>
      <c r="KNY112" s="81"/>
      <c r="KNZ112" s="81"/>
      <c r="KOA112" s="81"/>
      <c r="KOB112" s="81"/>
      <c r="KOC112" s="81"/>
      <c r="KOD112" s="81"/>
      <c r="KOE112" s="81"/>
      <c r="KOF112" s="81"/>
      <c r="KOG112" s="81"/>
      <c r="KOH112" s="81"/>
      <c r="KOI112" s="81"/>
      <c r="KOJ112" s="81"/>
      <c r="KOK112" s="81"/>
      <c r="KOL112" s="81"/>
      <c r="KOM112" s="81"/>
      <c r="KON112" s="81"/>
      <c r="KOO112" s="81"/>
      <c r="KOP112" s="81"/>
      <c r="KOQ112" s="81"/>
      <c r="KOR112" s="81"/>
      <c r="KOS112" s="81"/>
      <c r="KOT112" s="81"/>
      <c r="KOU112" s="81"/>
      <c r="KOV112" s="81"/>
      <c r="KOW112" s="81"/>
      <c r="KOX112" s="81"/>
      <c r="KOY112" s="81"/>
      <c r="KOZ112" s="81"/>
      <c r="KPA112" s="81"/>
      <c r="KPB112" s="81"/>
      <c r="KPC112" s="81"/>
      <c r="KPD112" s="81"/>
      <c r="KPE112" s="81"/>
      <c r="KPF112" s="81"/>
      <c r="KPG112" s="81"/>
      <c r="KPH112" s="81"/>
      <c r="KPI112" s="81"/>
      <c r="KPJ112" s="81"/>
      <c r="KPK112" s="81"/>
      <c r="KPL112" s="81"/>
      <c r="KPM112" s="81"/>
      <c r="KPN112" s="81"/>
      <c r="KPO112" s="81"/>
      <c r="KPP112" s="81"/>
      <c r="KPQ112" s="81"/>
      <c r="KPR112" s="81"/>
      <c r="KPS112" s="81"/>
      <c r="KPT112" s="81"/>
      <c r="KPU112" s="81"/>
      <c r="KPV112" s="81"/>
      <c r="KPW112" s="81"/>
      <c r="KPX112" s="81"/>
      <c r="KPY112" s="81"/>
      <c r="KPZ112" s="81"/>
      <c r="KQA112" s="81"/>
      <c r="KQB112" s="81"/>
      <c r="KQC112" s="81"/>
      <c r="KQD112" s="81"/>
      <c r="KQE112" s="81"/>
      <c r="KQF112" s="81"/>
      <c r="KQG112" s="81"/>
      <c r="KQH112" s="81"/>
      <c r="KQI112" s="81"/>
      <c r="KQJ112" s="81"/>
      <c r="KQK112" s="81"/>
      <c r="KQL112" s="81"/>
      <c r="KQM112" s="81"/>
      <c r="KQN112" s="81"/>
      <c r="KQO112" s="81"/>
      <c r="KQP112" s="81"/>
      <c r="KQQ112" s="81"/>
      <c r="KQR112" s="81"/>
      <c r="KQS112" s="81"/>
      <c r="KQT112" s="81"/>
      <c r="KQU112" s="81"/>
      <c r="KQV112" s="81"/>
      <c r="KQW112" s="81"/>
      <c r="KQX112" s="81"/>
      <c r="KQY112" s="81"/>
      <c r="KQZ112" s="81"/>
      <c r="KRA112" s="81"/>
      <c r="KRB112" s="81"/>
      <c r="KRC112" s="81"/>
      <c r="KRD112" s="81"/>
      <c r="KRE112" s="81"/>
      <c r="KRF112" s="81"/>
      <c r="KRG112" s="81"/>
      <c r="KRH112" s="81"/>
      <c r="KRI112" s="81"/>
      <c r="KRJ112" s="81"/>
      <c r="KRK112" s="81"/>
      <c r="KRL112" s="81"/>
      <c r="KRM112" s="81"/>
      <c r="KRN112" s="81"/>
      <c r="KRO112" s="81"/>
      <c r="KRP112" s="81"/>
      <c r="KRQ112" s="81"/>
      <c r="KRR112" s="81"/>
      <c r="KRS112" s="81"/>
      <c r="KRT112" s="81"/>
      <c r="KRU112" s="81"/>
      <c r="KRV112" s="81"/>
      <c r="KRW112" s="81"/>
      <c r="KRX112" s="81"/>
      <c r="KRY112" s="81"/>
      <c r="KRZ112" s="81"/>
      <c r="KSA112" s="81"/>
      <c r="KSB112" s="81"/>
      <c r="KSC112" s="81"/>
      <c r="KSD112" s="81"/>
      <c r="KSE112" s="81"/>
      <c r="KSF112" s="81"/>
      <c r="KSG112" s="81"/>
      <c r="KSH112" s="81"/>
      <c r="KSI112" s="81"/>
      <c r="KSJ112" s="81"/>
      <c r="KSK112" s="81"/>
      <c r="KSL112" s="81"/>
      <c r="KSM112" s="81"/>
      <c r="KSN112" s="81"/>
      <c r="KSO112" s="81"/>
      <c r="KSP112" s="81"/>
      <c r="KSQ112" s="81"/>
      <c r="KSR112" s="81"/>
      <c r="KSS112" s="81"/>
      <c r="KST112" s="81"/>
      <c r="KSU112" s="81"/>
      <c r="KSV112" s="81"/>
      <c r="KSW112" s="81"/>
      <c r="KSX112" s="81"/>
      <c r="KSY112" s="81"/>
      <c r="KSZ112" s="81"/>
      <c r="KTA112" s="81"/>
      <c r="KTB112" s="81"/>
      <c r="KTC112" s="81"/>
      <c r="KTD112" s="81"/>
      <c r="KTE112" s="81"/>
      <c r="KTF112" s="81"/>
      <c r="KTG112" s="81"/>
      <c r="KTH112" s="81"/>
      <c r="KTI112" s="81"/>
      <c r="KTJ112" s="81"/>
      <c r="KTK112" s="81"/>
      <c r="KTL112" s="81"/>
      <c r="KTM112" s="81"/>
      <c r="KTN112" s="81"/>
      <c r="KTO112" s="81"/>
      <c r="KTP112" s="81"/>
      <c r="KTQ112" s="81"/>
      <c r="KTR112" s="81"/>
      <c r="KTS112" s="81"/>
      <c r="KTT112" s="81"/>
      <c r="KTU112" s="81"/>
      <c r="KTV112" s="81"/>
      <c r="KTW112" s="81"/>
      <c r="KTX112" s="81"/>
      <c r="KTY112" s="81"/>
      <c r="KTZ112" s="81"/>
      <c r="KUA112" s="81"/>
      <c r="KUB112" s="81"/>
      <c r="KUC112" s="81"/>
      <c r="KUD112" s="81"/>
      <c r="KUE112" s="81"/>
      <c r="KUF112" s="81"/>
      <c r="KUG112" s="81"/>
      <c r="KUH112" s="81"/>
      <c r="KUI112" s="81"/>
      <c r="KUJ112" s="81"/>
      <c r="KUK112" s="81"/>
      <c r="KUL112" s="81"/>
      <c r="KUM112" s="81"/>
      <c r="KUN112" s="81"/>
      <c r="KUO112" s="81"/>
      <c r="KUP112" s="81"/>
      <c r="KUQ112" s="81"/>
      <c r="KUR112" s="81"/>
      <c r="KUS112" s="81"/>
      <c r="KUT112" s="81"/>
      <c r="KUU112" s="81"/>
      <c r="KUV112" s="81"/>
      <c r="KUW112" s="81"/>
      <c r="KUX112" s="81"/>
      <c r="KUY112" s="81"/>
      <c r="KUZ112" s="81"/>
      <c r="KVA112" s="81"/>
      <c r="KVB112" s="81"/>
      <c r="KVC112" s="81"/>
      <c r="KVD112" s="81"/>
      <c r="KVE112" s="81"/>
      <c r="KVF112" s="81"/>
      <c r="KVG112" s="81"/>
      <c r="KVH112" s="81"/>
      <c r="KVI112" s="81"/>
      <c r="KVJ112" s="81"/>
      <c r="KVK112" s="81"/>
      <c r="KVL112" s="81"/>
      <c r="KVM112" s="81"/>
      <c r="KVN112" s="81"/>
      <c r="KVO112" s="81"/>
      <c r="KVP112" s="81"/>
      <c r="KVQ112" s="81"/>
      <c r="KVR112" s="81"/>
      <c r="KVS112" s="81"/>
      <c r="KVT112" s="81"/>
      <c r="KVU112" s="81"/>
      <c r="KVV112" s="81"/>
      <c r="KVW112" s="81"/>
      <c r="KVX112" s="81"/>
      <c r="KVY112" s="81"/>
      <c r="KVZ112" s="81"/>
      <c r="KWA112" s="81"/>
      <c r="KWB112" s="81"/>
      <c r="KWC112" s="81"/>
      <c r="KWD112" s="81"/>
      <c r="KWE112" s="81"/>
      <c r="KWF112" s="81"/>
      <c r="KWG112" s="81"/>
      <c r="KWH112" s="81"/>
      <c r="KWI112" s="81"/>
      <c r="KWJ112" s="81"/>
      <c r="KWK112" s="81"/>
      <c r="KWL112" s="81"/>
      <c r="KWM112" s="81"/>
      <c r="KWN112" s="81"/>
      <c r="KWO112" s="81"/>
      <c r="KWP112" s="81"/>
      <c r="KWQ112" s="81"/>
      <c r="KWR112" s="81"/>
      <c r="KWS112" s="81"/>
      <c r="KWT112" s="81"/>
      <c r="KWU112" s="81"/>
      <c r="KWV112" s="81"/>
      <c r="KWW112" s="81"/>
      <c r="KWX112" s="81"/>
      <c r="KWY112" s="81"/>
      <c r="KWZ112" s="81"/>
      <c r="KXA112" s="81"/>
      <c r="KXB112" s="81"/>
      <c r="KXC112" s="81"/>
      <c r="KXD112" s="81"/>
      <c r="KXE112" s="81"/>
      <c r="KXF112" s="81"/>
      <c r="KXG112" s="81"/>
      <c r="KXH112" s="81"/>
      <c r="KXI112" s="81"/>
      <c r="KXJ112" s="81"/>
      <c r="KXK112" s="81"/>
      <c r="KXL112" s="81"/>
      <c r="KXM112" s="81"/>
      <c r="KXN112" s="81"/>
      <c r="KXO112" s="81"/>
      <c r="KXP112" s="81"/>
      <c r="KXQ112" s="81"/>
      <c r="KXR112" s="81"/>
      <c r="KXS112" s="81"/>
      <c r="KXT112" s="81"/>
      <c r="KXU112" s="81"/>
      <c r="KXV112" s="81"/>
      <c r="KXW112" s="81"/>
      <c r="KXX112" s="81"/>
      <c r="KXY112" s="81"/>
      <c r="KXZ112" s="81"/>
      <c r="KYA112" s="81"/>
      <c r="KYB112" s="81"/>
      <c r="KYC112" s="81"/>
      <c r="KYD112" s="81"/>
      <c r="KYE112" s="81"/>
      <c r="KYF112" s="81"/>
      <c r="KYG112" s="81"/>
      <c r="KYH112" s="81"/>
      <c r="KYI112" s="81"/>
      <c r="KYJ112" s="81"/>
      <c r="KYK112" s="81"/>
      <c r="KYL112" s="81"/>
      <c r="KYM112" s="81"/>
      <c r="KYN112" s="81"/>
      <c r="KYO112" s="81"/>
      <c r="KYP112" s="81"/>
      <c r="KYQ112" s="81"/>
      <c r="KYR112" s="81"/>
      <c r="KYS112" s="81"/>
      <c r="KYT112" s="81"/>
      <c r="KYU112" s="81"/>
      <c r="KYV112" s="81"/>
      <c r="KYW112" s="81"/>
      <c r="KYX112" s="81"/>
      <c r="KYY112" s="81"/>
      <c r="KYZ112" s="81"/>
      <c r="KZA112" s="81"/>
      <c r="KZB112" s="81"/>
      <c r="KZC112" s="81"/>
      <c r="KZD112" s="81"/>
      <c r="KZE112" s="81"/>
      <c r="KZF112" s="81"/>
      <c r="KZG112" s="81"/>
      <c r="KZH112" s="81"/>
      <c r="KZI112" s="81"/>
      <c r="KZJ112" s="81"/>
      <c r="KZK112" s="81"/>
      <c r="KZL112" s="81"/>
      <c r="KZM112" s="81"/>
      <c r="KZN112" s="81"/>
      <c r="KZO112" s="81"/>
      <c r="KZP112" s="81"/>
      <c r="KZQ112" s="81"/>
      <c r="KZR112" s="81"/>
      <c r="KZS112" s="81"/>
      <c r="KZT112" s="81"/>
      <c r="KZU112" s="81"/>
      <c r="KZV112" s="81"/>
      <c r="KZW112" s="81"/>
      <c r="KZX112" s="81"/>
      <c r="KZY112" s="81"/>
      <c r="KZZ112" s="81"/>
      <c r="LAA112" s="81"/>
      <c r="LAB112" s="81"/>
      <c r="LAC112" s="81"/>
      <c r="LAD112" s="81"/>
      <c r="LAE112" s="81"/>
      <c r="LAF112" s="81"/>
      <c r="LAG112" s="81"/>
      <c r="LAH112" s="81"/>
      <c r="LAI112" s="81"/>
      <c r="LAJ112" s="81"/>
      <c r="LAK112" s="81"/>
      <c r="LAL112" s="81"/>
      <c r="LAM112" s="81"/>
      <c r="LAN112" s="81"/>
      <c r="LAO112" s="81"/>
      <c r="LAP112" s="81"/>
      <c r="LAQ112" s="81"/>
      <c r="LAR112" s="81"/>
      <c r="LAS112" s="81"/>
      <c r="LAT112" s="81"/>
      <c r="LAU112" s="81"/>
      <c r="LAV112" s="81"/>
      <c r="LAW112" s="81"/>
      <c r="LAX112" s="81"/>
      <c r="LAY112" s="81"/>
      <c r="LAZ112" s="81"/>
      <c r="LBA112" s="81"/>
      <c r="LBB112" s="81"/>
      <c r="LBC112" s="81"/>
      <c r="LBD112" s="81"/>
      <c r="LBE112" s="81"/>
      <c r="LBF112" s="81"/>
      <c r="LBG112" s="81"/>
      <c r="LBH112" s="81"/>
      <c r="LBI112" s="81"/>
      <c r="LBJ112" s="81"/>
      <c r="LBK112" s="81"/>
      <c r="LBL112" s="81"/>
      <c r="LBM112" s="81"/>
      <c r="LBN112" s="81"/>
      <c r="LBO112" s="81"/>
      <c r="LBP112" s="81"/>
      <c r="LBQ112" s="81"/>
      <c r="LBR112" s="81"/>
      <c r="LBS112" s="81"/>
      <c r="LBT112" s="81"/>
      <c r="LBU112" s="81"/>
      <c r="LBV112" s="81"/>
      <c r="LBW112" s="81"/>
      <c r="LBX112" s="81"/>
      <c r="LBY112" s="81"/>
      <c r="LBZ112" s="81"/>
      <c r="LCA112" s="81"/>
      <c r="LCB112" s="81"/>
      <c r="LCC112" s="81"/>
      <c r="LCD112" s="81"/>
      <c r="LCE112" s="81"/>
      <c r="LCF112" s="81"/>
      <c r="LCG112" s="81"/>
      <c r="LCH112" s="81"/>
      <c r="LCI112" s="81"/>
      <c r="LCJ112" s="81"/>
      <c r="LCK112" s="81"/>
      <c r="LCL112" s="81"/>
      <c r="LCM112" s="81"/>
      <c r="LCN112" s="81"/>
      <c r="LCO112" s="81"/>
      <c r="LCP112" s="81"/>
      <c r="LCQ112" s="81"/>
      <c r="LCR112" s="81"/>
      <c r="LCS112" s="81"/>
      <c r="LCT112" s="81"/>
      <c r="LCU112" s="81"/>
      <c r="LCV112" s="81"/>
      <c r="LCW112" s="81"/>
      <c r="LCX112" s="81"/>
      <c r="LCY112" s="81"/>
      <c r="LCZ112" s="81"/>
      <c r="LDA112" s="81"/>
      <c r="LDB112" s="81"/>
      <c r="LDC112" s="81"/>
      <c r="LDD112" s="81"/>
      <c r="LDE112" s="81"/>
      <c r="LDF112" s="81"/>
      <c r="LDG112" s="81"/>
      <c r="LDH112" s="81"/>
      <c r="LDI112" s="81"/>
      <c r="LDJ112" s="81"/>
      <c r="LDK112" s="81"/>
      <c r="LDL112" s="81"/>
      <c r="LDM112" s="81"/>
      <c r="LDN112" s="81"/>
      <c r="LDO112" s="81"/>
      <c r="LDP112" s="81"/>
      <c r="LDQ112" s="81"/>
      <c r="LDR112" s="81"/>
      <c r="LDS112" s="81"/>
      <c r="LDT112" s="81"/>
      <c r="LDU112" s="81"/>
      <c r="LDV112" s="81"/>
      <c r="LDW112" s="81"/>
      <c r="LDX112" s="81"/>
      <c r="LDY112" s="81"/>
      <c r="LDZ112" s="81"/>
      <c r="LEA112" s="81"/>
      <c r="LEB112" s="81"/>
      <c r="LEC112" s="81"/>
      <c r="LED112" s="81"/>
      <c r="LEE112" s="81"/>
      <c r="LEF112" s="81"/>
      <c r="LEG112" s="81"/>
      <c r="LEH112" s="81"/>
      <c r="LEI112" s="81"/>
      <c r="LEJ112" s="81"/>
      <c r="LEK112" s="81"/>
      <c r="LEL112" s="81"/>
      <c r="LEM112" s="81"/>
      <c r="LEN112" s="81"/>
      <c r="LEO112" s="81"/>
      <c r="LEP112" s="81"/>
      <c r="LEQ112" s="81"/>
      <c r="LER112" s="81"/>
      <c r="LES112" s="81"/>
      <c r="LET112" s="81"/>
      <c r="LEU112" s="81"/>
      <c r="LEV112" s="81"/>
      <c r="LEW112" s="81"/>
      <c r="LEX112" s="81"/>
      <c r="LEY112" s="81"/>
      <c r="LEZ112" s="81"/>
      <c r="LFA112" s="81"/>
      <c r="LFB112" s="81"/>
      <c r="LFC112" s="81"/>
      <c r="LFD112" s="81"/>
      <c r="LFE112" s="81"/>
      <c r="LFF112" s="81"/>
      <c r="LFG112" s="81"/>
      <c r="LFH112" s="81"/>
      <c r="LFI112" s="81"/>
      <c r="LFJ112" s="81"/>
      <c r="LFK112" s="81"/>
      <c r="LFL112" s="81"/>
      <c r="LFM112" s="81"/>
      <c r="LFN112" s="81"/>
      <c r="LFO112" s="81"/>
      <c r="LFP112" s="81"/>
      <c r="LFQ112" s="81"/>
      <c r="LFR112" s="81"/>
      <c r="LFS112" s="81"/>
      <c r="LFT112" s="81"/>
      <c r="LFU112" s="81"/>
      <c r="LFV112" s="81"/>
      <c r="LFW112" s="81"/>
      <c r="LFX112" s="81"/>
      <c r="LFY112" s="81"/>
      <c r="LFZ112" s="81"/>
      <c r="LGA112" s="81"/>
      <c r="LGB112" s="81"/>
      <c r="LGC112" s="81"/>
      <c r="LGD112" s="81"/>
      <c r="LGE112" s="81"/>
      <c r="LGF112" s="81"/>
      <c r="LGG112" s="81"/>
      <c r="LGH112" s="81"/>
      <c r="LGI112" s="81"/>
      <c r="LGJ112" s="81"/>
      <c r="LGK112" s="81"/>
      <c r="LGL112" s="81"/>
      <c r="LGM112" s="81"/>
      <c r="LGN112" s="81"/>
      <c r="LGO112" s="81"/>
      <c r="LGP112" s="81"/>
      <c r="LGQ112" s="81"/>
      <c r="LGR112" s="81"/>
      <c r="LGS112" s="81"/>
      <c r="LGT112" s="81"/>
      <c r="LGU112" s="81"/>
      <c r="LGV112" s="81"/>
      <c r="LGW112" s="81"/>
      <c r="LGX112" s="81"/>
      <c r="LGY112" s="81"/>
      <c r="LGZ112" s="81"/>
      <c r="LHA112" s="81"/>
      <c r="LHB112" s="81"/>
      <c r="LHC112" s="81"/>
      <c r="LHD112" s="81"/>
      <c r="LHE112" s="81"/>
      <c r="LHF112" s="81"/>
      <c r="LHG112" s="81"/>
      <c r="LHH112" s="81"/>
      <c r="LHI112" s="81"/>
      <c r="LHJ112" s="81"/>
      <c r="LHK112" s="81"/>
      <c r="LHL112" s="81"/>
      <c r="LHM112" s="81"/>
      <c r="LHN112" s="81"/>
      <c r="LHO112" s="81"/>
      <c r="LHP112" s="81"/>
      <c r="LHQ112" s="81"/>
      <c r="LHR112" s="81"/>
      <c r="LHS112" s="81"/>
      <c r="LHT112" s="81"/>
      <c r="LHU112" s="81"/>
      <c r="LHV112" s="81"/>
      <c r="LHW112" s="81"/>
      <c r="LHX112" s="81"/>
      <c r="LHY112" s="81"/>
      <c r="LHZ112" s="81"/>
      <c r="LIA112" s="81"/>
      <c r="LIB112" s="81"/>
      <c r="LIC112" s="81"/>
      <c r="LID112" s="81"/>
      <c r="LIE112" s="81"/>
      <c r="LIF112" s="81"/>
      <c r="LIG112" s="81"/>
      <c r="LIH112" s="81"/>
      <c r="LII112" s="81"/>
      <c r="LIJ112" s="81"/>
      <c r="LIK112" s="81"/>
      <c r="LIL112" s="81"/>
      <c r="LIM112" s="81"/>
      <c r="LIN112" s="81"/>
      <c r="LIO112" s="81"/>
      <c r="LIP112" s="81"/>
      <c r="LIQ112" s="81"/>
      <c r="LIR112" s="81"/>
      <c r="LIS112" s="81"/>
      <c r="LIT112" s="81"/>
      <c r="LIU112" s="81"/>
      <c r="LIV112" s="81"/>
      <c r="LIW112" s="81"/>
      <c r="LIX112" s="81"/>
      <c r="LIY112" s="81"/>
      <c r="LIZ112" s="81"/>
      <c r="LJA112" s="81"/>
      <c r="LJB112" s="81"/>
      <c r="LJC112" s="81"/>
      <c r="LJD112" s="81"/>
      <c r="LJE112" s="81"/>
      <c r="LJF112" s="81"/>
      <c r="LJG112" s="81"/>
      <c r="LJH112" s="81"/>
      <c r="LJI112" s="81"/>
      <c r="LJJ112" s="81"/>
      <c r="LJK112" s="81"/>
      <c r="LJL112" s="81"/>
      <c r="LJM112" s="81"/>
      <c r="LJN112" s="81"/>
      <c r="LJO112" s="81"/>
      <c r="LJP112" s="81"/>
      <c r="LJQ112" s="81"/>
      <c r="LJR112" s="81"/>
      <c r="LJS112" s="81"/>
      <c r="LJT112" s="81"/>
      <c r="LJU112" s="81"/>
      <c r="LJV112" s="81"/>
      <c r="LJW112" s="81"/>
      <c r="LJX112" s="81"/>
      <c r="LJY112" s="81"/>
      <c r="LJZ112" s="81"/>
      <c r="LKA112" s="81"/>
      <c r="LKB112" s="81"/>
      <c r="LKC112" s="81"/>
      <c r="LKD112" s="81"/>
      <c r="LKE112" s="81"/>
      <c r="LKF112" s="81"/>
      <c r="LKG112" s="81"/>
      <c r="LKH112" s="81"/>
      <c r="LKI112" s="81"/>
      <c r="LKJ112" s="81"/>
      <c r="LKK112" s="81"/>
      <c r="LKL112" s="81"/>
      <c r="LKM112" s="81"/>
      <c r="LKN112" s="81"/>
      <c r="LKO112" s="81"/>
      <c r="LKP112" s="81"/>
      <c r="LKQ112" s="81"/>
      <c r="LKR112" s="81"/>
      <c r="LKS112" s="81"/>
      <c r="LKT112" s="81"/>
      <c r="LKU112" s="81"/>
      <c r="LKV112" s="81"/>
      <c r="LKW112" s="81"/>
      <c r="LKX112" s="81"/>
      <c r="LKY112" s="81"/>
      <c r="LKZ112" s="81"/>
      <c r="LLA112" s="81"/>
      <c r="LLB112" s="81"/>
      <c r="LLC112" s="81"/>
      <c r="LLD112" s="81"/>
      <c r="LLE112" s="81"/>
      <c r="LLF112" s="81"/>
      <c r="LLG112" s="81"/>
      <c r="LLH112" s="81"/>
      <c r="LLI112" s="81"/>
      <c r="LLJ112" s="81"/>
      <c r="LLK112" s="81"/>
      <c r="LLL112" s="81"/>
      <c r="LLM112" s="81"/>
      <c r="LLN112" s="81"/>
      <c r="LLO112" s="81"/>
      <c r="LLP112" s="81"/>
      <c r="LLQ112" s="81"/>
      <c r="LLR112" s="81"/>
      <c r="LLS112" s="81"/>
      <c r="LLT112" s="81"/>
      <c r="LLU112" s="81"/>
      <c r="LLV112" s="81"/>
      <c r="LLW112" s="81"/>
      <c r="LLX112" s="81"/>
      <c r="LLY112" s="81"/>
      <c r="LLZ112" s="81"/>
      <c r="LMA112" s="81"/>
      <c r="LMB112" s="81"/>
      <c r="LMC112" s="81"/>
      <c r="LMD112" s="81"/>
      <c r="LME112" s="81"/>
      <c r="LMF112" s="81"/>
      <c r="LMG112" s="81"/>
      <c r="LMH112" s="81"/>
      <c r="LMI112" s="81"/>
      <c r="LMJ112" s="81"/>
      <c r="LMK112" s="81"/>
      <c r="LML112" s="81"/>
      <c r="LMM112" s="81"/>
      <c r="LMN112" s="81"/>
      <c r="LMO112" s="81"/>
      <c r="LMP112" s="81"/>
      <c r="LMQ112" s="81"/>
      <c r="LMR112" s="81"/>
      <c r="LMS112" s="81"/>
      <c r="LMT112" s="81"/>
      <c r="LMU112" s="81"/>
      <c r="LMV112" s="81"/>
      <c r="LMW112" s="81"/>
      <c r="LMX112" s="81"/>
      <c r="LMY112" s="81"/>
      <c r="LMZ112" s="81"/>
      <c r="LNA112" s="81"/>
      <c r="LNB112" s="81"/>
      <c r="LNC112" s="81"/>
      <c r="LND112" s="81"/>
      <c r="LNE112" s="81"/>
      <c r="LNF112" s="81"/>
      <c r="LNG112" s="81"/>
      <c r="LNH112" s="81"/>
      <c r="LNI112" s="81"/>
      <c r="LNJ112" s="81"/>
      <c r="LNK112" s="81"/>
      <c r="LNL112" s="81"/>
      <c r="LNM112" s="81"/>
      <c r="LNN112" s="81"/>
      <c r="LNO112" s="81"/>
      <c r="LNP112" s="81"/>
      <c r="LNQ112" s="81"/>
      <c r="LNR112" s="81"/>
      <c r="LNS112" s="81"/>
      <c r="LNT112" s="81"/>
      <c r="LNU112" s="81"/>
      <c r="LNV112" s="81"/>
      <c r="LNW112" s="81"/>
      <c r="LNX112" s="81"/>
      <c r="LNY112" s="81"/>
      <c r="LNZ112" s="81"/>
      <c r="LOA112" s="81"/>
      <c r="LOB112" s="81"/>
      <c r="LOC112" s="81"/>
      <c r="LOD112" s="81"/>
      <c r="LOE112" s="81"/>
      <c r="LOF112" s="81"/>
      <c r="LOG112" s="81"/>
      <c r="LOH112" s="81"/>
      <c r="LOI112" s="81"/>
      <c r="LOJ112" s="81"/>
      <c r="LOK112" s="81"/>
      <c r="LOL112" s="81"/>
      <c r="LOM112" s="81"/>
      <c r="LON112" s="81"/>
      <c r="LOO112" s="81"/>
      <c r="LOP112" s="81"/>
      <c r="LOQ112" s="81"/>
      <c r="LOR112" s="81"/>
      <c r="LOS112" s="81"/>
      <c r="LOT112" s="81"/>
      <c r="LOU112" s="81"/>
      <c r="LOV112" s="81"/>
      <c r="LOW112" s="81"/>
      <c r="LOX112" s="81"/>
      <c r="LOY112" s="81"/>
      <c r="LOZ112" s="81"/>
      <c r="LPA112" s="81"/>
      <c r="LPB112" s="81"/>
      <c r="LPC112" s="81"/>
      <c r="LPD112" s="81"/>
      <c r="LPE112" s="81"/>
      <c r="LPF112" s="81"/>
      <c r="LPG112" s="81"/>
      <c r="LPH112" s="81"/>
      <c r="LPI112" s="81"/>
      <c r="LPJ112" s="81"/>
      <c r="LPK112" s="81"/>
      <c r="LPL112" s="81"/>
      <c r="LPM112" s="81"/>
      <c r="LPN112" s="81"/>
      <c r="LPO112" s="81"/>
      <c r="LPP112" s="81"/>
      <c r="LPQ112" s="81"/>
      <c r="LPR112" s="81"/>
      <c r="LPS112" s="81"/>
      <c r="LPT112" s="81"/>
      <c r="LPU112" s="81"/>
      <c r="LPV112" s="81"/>
      <c r="LPW112" s="81"/>
      <c r="LPX112" s="81"/>
      <c r="LPY112" s="81"/>
      <c r="LPZ112" s="81"/>
      <c r="LQA112" s="81"/>
      <c r="LQB112" s="81"/>
      <c r="LQC112" s="81"/>
      <c r="LQD112" s="81"/>
      <c r="LQE112" s="81"/>
      <c r="LQF112" s="81"/>
      <c r="LQG112" s="81"/>
      <c r="LQH112" s="81"/>
      <c r="LQI112" s="81"/>
      <c r="LQJ112" s="81"/>
      <c r="LQK112" s="81"/>
      <c r="LQL112" s="81"/>
      <c r="LQM112" s="81"/>
      <c r="LQN112" s="81"/>
      <c r="LQO112" s="81"/>
      <c r="LQP112" s="81"/>
      <c r="LQQ112" s="81"/>
      <c r="LQR112" s="81"/>
      <c r="LQS112" s="81"/>
      <c r="LQT112" s="81"/>
      <c r="LQU112" s="81"/>
      <c r="LQV112" s="81"/>
      <c r="LQW112" s="81"/>
      <c r="LQX112" s="81"/>
      <c r="LQY112" s="81"/>
      <c r="LQZ112" s="81"/>
      <c r="LRA112" s="81"/>
      <c r="LRB112" s="81"/>
      <c r="LRC112" s="81"/>
      <c r="LRD112" s="81"/>
      <c r="LRE112" s="81"/>
      <c r="LRF112" s="81"/>
      <c r="LRG112" s="81"/>
      <c r="LRH112" s="81"/>
      <c r="LRI112" s="81"/>
      <c r="LRJ112" s="81"/>
      <c r="LRK112" s="81"/>
      <c r="LRL112" s="81"/>
      <c r="LRM112" s="81"/>
      <c r="LRN112" s="81"/>
      <c r="LRO112" s="81"/>
      <c r="LRP112" s="81"/>
      <c r="LRQ112" s="81"/>
      <c r="LRR112" s="81"/>
      <c r="LRS112" s="81"/>
      <c r="LRT112" s="81"/>
      <c r="LRU112" s="81"/>
      <c r="LRV112" s="81"/>
      <c r="LRW112" s="81"/>
      <c r="LRX112" s="81"/>
      <c r="LRY112" s="81"/>
      <c r="LRZ112" s="81"/>
      <c r="LSA112" s="81"/>
      <c r="LSB112" s="81"/>
      <c r="LSC112" s="81"/>
      <c r="LSD112" s="81"/>
      <c r="LSE112" s="81"/>
      <c r="LSF112" s="81"/>
      <c r="LSG112" s="81"/>
      <c r="LSH112" s="81"/>
      <c r="LSI112" s="81"/>
      <c r="LSJ112" s="81"/>
      <c r="LSK112" s="81"/>
      <c r="LSL112" s="81"/>
      <c r="LSM112" s="81"/>
      <c r="LSN112" s="81"/>
      <c r="LSO112" s="81"/>
      <c r="LSP112" s="81"/>
      <c r="LSQ112" s="81"/>
      <c r="LSR112" s="81"/>
      <c r="LSS112" s="81"/>
      <c r="LST112" s="81"/>
      <c r="LSU112" s="81"/>
      <c r="LSV112" s="81"/>
      <c r="LSW112" s="81"/>
      <c r="LSX112" s="81"/>
      <c r="LSY112" s="81"/>
      <c r="LSZ112" s="81"/>
      <c r="LTA112" s="81"/>
      <c r="LTB112" s="81"/>
      <c r="LTC112" s="81"/>
      <c r="LTD112" s="81"/>
      <c r="LTE112" s="81"/>
      <c r="LTF112" s="81"/>
      <c r="LTG112" s="81"/>
      <c r="LTH112" s="81"/>
      <c r="LTI112" s="81"/>
      <c r="LTJ112" s="81"/>
      <c r="LTK112" s="81"/>
      <c r="LTL112" s="81"/>
      <c r="LTM112" s="81"/>
      <c r="LTN112" s="81"/>
      <c r="LTO112" s="81"/>
      <c r="LTP112" s="81"/>
      <c r="LTQ112" s="81"/>
      <c r="LTR112" s="81"/>
      <c r="LTS112" s="81"/>
      <c r="LTT112" s="81"/>
      <c r="LTU112" s="81"/>
      <c r="LTV112" s="81"/>
      <c r="LTW112" s="81"/>
      <c r="LTX112" s="81"/>
      <c r="LTY112" s="81"/>
      <c r="LTZ112" s="81"/>
      <c r="LUA112" s="81"/>
      <c r="LUB112" s="81"/>
      <c r="LUC112" s="81"/>
      <c r="LUD112" s="81"/>
      <c r="LUE112" s="81"/>
      <c r="LUF112" s="81"/>
      <c r="LUG112" s="81"/>
      <c r="LUH112" s="81"/>
      <c r="LUI112" s="81"/>
      <c r="LUJ112" s="81"/>
      <c r="LUK112" s="81"/>
      <c r="LUL112" s="81"/>
      <c r="LUM112" s="81"/>
      <c r="LUN112" s="81"/>
      <c r="LUO112" s="81"/>
      <c r="LUP112" s="81"/>
      <c r="LUQ112" s="81"/>
      <c r="LUR112" s="81"/>
      <c r="LUS112" s="81"/>
      <c r="LUT112" s="81"/>
      <c r="LUU112" s="81"/>
      <c r="LUV112" s="81"/>
      <c r="LUW112" s="81"/>
      <c r="LUX112" s="81"/>
      <c r="LUY112" s="81"/>
      <c r="LUZ112" s="81"/>
      <c r="LVA112" s="81"/>
      <c r="LVB112" s="81"/>
      <c r="LVC112" s="81"/>
      <c r="LVD112" s="81"/>
      <c r="LVE112" s="81"/>
      <c r="LVF112" s="81"/>
      <c r="LVG112" s="81"/>
      <c r="LVH112" s="81"/>
      <c r="LVI112" s="81"/>
      <c r="LVJ112" s="81"/>
      <c r="LVK112" s="81"/>
      <c r="LVL112" s="81"/>
      <c r="LVM112" s="81"/>
      <c r="LVN112" s="81"/>
      <c r="LVO112" s="81"/>
      <c r="LVP112" s="81"/>
      <c r="LVQ112" s="81"/>
      <c r="LVR112" s="81"/>
      <c r="LVS112" s="81"/>
      <c r="LVT112" s="81"/>
      <c r="LVU112" s="81"/>
      <c r="LVV112" s="81"/>
      <c r="LVW112" s="81"/>
      <c r="LVX112" s="81"/>
      <c r="LVY112" s="81"/>
      <c r="LVZ112" s="81"/>
      <c r="LWA112" s="81"/>
      <c r="LWB112" s="81"/>
      <c r="LWC112" s="81"/>
      <c r="LWD112" s="81"/>
      <c r="LWE112" s="81"/>
      <c r="LWF112" s="81"/>
      <c r="LWG112" s="81"/>
      <c r="LWH112" s="81"/>
      <c r="LWI112" s="81"/>
      <c r="LWJ112" s="81"/>
      <c r="LWK112" s="81"/>
      <c r="LWL112" s="81"/>
      <c r="LWM112" s="81"/>
      <c r="LWN112" s="81"/>
      <c r="LWO112" s="81"/>
      <c r="LWP112" s="81"/>
      <c r="LWQ112" s="81"/>
      <c r="LWR112" s="81"/>
      <c r="LWS112" s="81"/>
      <c r="LWT112" s="81"/>
      <c r="LWU112" s="81"/>
      <c r="LWV112" s="81"/>
      <c r="LWW112" s="81"/>
      <c r="LWX112" s="81"/>
      <c r="LWY112" s="81"/>
      <c r="LWZ112" s="81"/>
      <c r="LXA112" s="81"/>
      <c r="LXB112" s="81"/>
      <c r="LXC112" s="81"/>
      <c r="LXD112" s="81"/>
      <c r="LXE112" s="81"/>
      <c r="LXF112" s="81"/>
      <c r="LXG112" s="81"/>
      <c r="LXH112" s="81"/>
      <c r="LXI112" s="81"/>
      <c r="LXJ112" s="81"/>
      <c r="LXK112" s="81"/>
      <c r="LXL112" s="81"/>
      <c r="LXM112" s="81"/>
      <c r="LXN112" s="81"/>
      <c r="LXO112" s="81"/>
      <c r="LXP112" s="81"/>
      <c r="LXQ112" s="81"/>
      <c r="LXR112" s="81"/>
      <c r="LXS112" s="81"/>
      <c r="LXT112" s="81"/>
      <c r="LXU112" s="81"/>
      <c r="LXV112" s="81"/>
      <c r="LXW112" s="81"/>
      <c r="LXX112" s="81"/>
      <c r="LXY112" s="81"/>
      <c r="LXZ112" s="81"/>
      <c r="LYA112" s="81"/>
      <c r="LYB112" s="81"/>
      <c r="LYC112" s="81"/>
      <c r="LYD112" s="81"/>
      <c r="LYE112" s="81"/>
      <c r="LYF112" s="81"/>
      <c r="LYG112" s="81"/>
      <c r="LYH112" s="81"/>
      <c r="LYI112" s="81"/>
      <c r="LYJ112" s="81"/>
      <c r="LYK112" s="81"/>
      <c r="LYL112" s="81"/>
      <c r="LYM112" s="81"/>
      <c r="LYN112" s="81"/>
      <c r="LYO112" s="81"/>
      <c r="LYP112" s="81"/>
      <c r="LYQ112" s="81"/>
      <c r="LYR112" s="81"/>
      <c r="LYS112" s="81"/>
      <c r="LYT112" s="81"/>
      <c r="LYU112" s="81"/>
      <c r="LYV112" s="81"/>
      <c r="LYW112" s="81"/>
      <c r="LYX112" s="81"/>
      <c r="LYY112" s="81"/>
      <c r="LYZ112" s="81"/>
      <c r="LZA112" s="81"/>
      <c r="LZB112" s="81"/>
      <c r="LZC112" s="81"/>
      <c r="LZD112" s="81"/>
      <c r="LZE112" s="81"/>
      <c r="LZF112" s="81"/>
      <c r="LZG112" s="81"/>
      <c r="LZH112" s="81"/>
      <c r="LZI112" s="81"/>
      <c r="LZJ112" s="81"/>
      <c r="LZK112" s="81"/>
      <c r="LZL112" s="81"/>
      <c r="LZM112" s="81"/>
      <c r="LZN112" s="81"/>
      <c r="LZO112" s="81"/>
      <c r="LZP112" s="81"/>
      <c r="LZQ112" s="81"/>
      <c r="LZR112" s="81"/>
      <c r="LZS112" s="81"/>
      <c r="LZT112" s="81"/>
      <c r="LZU112" s="81"/>
      <c r="LZV112" s="81"/>
      <c r="LZW112" s="81"/>
      <c r="LZX112" s="81"/>
      <c r="LZY112" s="81"/>
      <c r="LZZ112" s="81"/>
      <c r="MAA112" s="81"/>
      <c r="MAB112" s="81"/>
      <c r="MAC112" s="81"/>
      <c r="MAD112" s="81"/>
      <c r="MAE112" s="81"/>
      <c r="MAF112" s="81"/>
      <c r="MAG112" s="81"/>
      <c r="MAH112" s="81"/>
      <c r="MAI112" s="81"/>
      <c r="MAJ112" s="81"/>
      <c r="MAK112" s="81"/>
      <c r="MAL112" s="81"/>
      <c r="MAM112" s="81"/>
      <c r="MAN112" s="81"/>
      <c r="MAO112" s="81"/>
      <c r="MAP112" s="81"/>
      <c r="MAQ112" s="81"/>
      <c r="MAR112" s="81"/>
      <c r="MAS112" s="81"/>
      <c r="MAT112" s="81"/>
      <c r="MAU112" s="81"/>
      <c r="MAV112" s="81"/>
      <c r="MAW112" s="81"/>
      <c r="MAX112" s="81"/>
      <c r="MAY112" s="81"/>
      <c r="MAZ112" s="81"/>
      <c r="MBA112" s="81"/>
      <c r="MBB112" s="81"/>
      <c r="MBC112" s="81"/>
      <c r="MBD112" s="81"/>
      <c r="MBE112" s="81"/>
      <c r="MBF112" s="81"/>
      <c r="MBG112" s="81"/>
      <c r="MBH112" s="81"/>
      <c r="MBI112" s="81"/>
      <c r="MBJ112" s="81"/>
      <c r="MBK112" s="81"/>
      <c r="MBL112" s="81"/>
      <c r="MBM112" s="81"/>
      <c r="MBN112" s="81"/>
      <c r="MBO112" s="81"/>
      <c r="MBP112" s="81"/>
      <c r="MBQ112" s="81"/>
      <c r="MBR112" s="81"/>
      <c r="MBS112" s="81"/>
      <c r="MBT112" s="81"/>
      <c r="MBU112" s="81"/>
      <c r="MBV112" s="81"/>
      <c r="MBW112" s="81"/>
      <c r="MBX112" s="81"/>
      <c r="MBY112" s="81"/>
      <c r="MBZ112" s="81"/>
      <c r="MCA112" s="81"/>
      <c r="MCB112" s="81"/>
      <c r="MCC112" s="81"/>
      <c r="MCD112" s="81"/>
      <c r="MCE112" s="81"/>
      <c r="MCF112" s="81"/>
      <c r="MCG112" s="81"/>
      <c r="MCH112" s="81"/>
      <c r="MCI112" s="81"/>
      <c r="MCJ112" s="81"/>
      <c r="MCK112" s="81"/>
      <c r="MCL112" s="81"/>
      <c r="MCM112" s="81"/>
      <c r="MCN112" s="81"/>
      <c r="MCO112" s="81"/>
      <c r="MCP112" s="81"/>
      <c r="MCQ112" s="81"/>
      <c r="MCR112" s="81"/>
      <c r="MCS112" s="81"/>
      <c r="MCT112" s="81"/>
      <c r="MCU112" s="81"/>
      <c r="MCV112" s="81"/>
      <c r="MCW112" s="81"/>
      <c r="MCX112" s="81"/>
      <c r="MCY112" s="81"/>
      <c r="MCZ112" s="81"/>
      <c r="MDA112" s="81"/>
      <c r="MDB112" s="81"/>
      <c r="MDC112" s="81"/>
      <c r="MDD112" s="81"/>
      <c r="MDE112" s="81"/>
      <c r="MDF112" s="81"/>
      <c r="MDG112" s="81"/>
      <c r="MDH112" s="81"/>
      <c r="MDI112" s="81"/>
      <c r="MDJ112" s="81"/>
      <c r="MDK112" s="81"/>
      <c r="MDL112" s="81"/>
      <c r="MDM112" s="81"/>
      <c r="MDN112" s="81"/>
      <c r="MDO112" s="81"/>
      <c r="MDP112" s="81"/>
      <c r="MDQ112" s="81"/>
      <c r="MDR112" s="81"/>
      <c r="MDS112" s="81"/>
      <c r="MDT112" s="81"/>
      <c r="MDU112" s="81"/>
      <c r="MDV112" s="81"/>
      <c r="MDW112" s="81"/>
      <c r="MDX112" s="81"/>
      <c r="MDY112" s="81"/>
      <c r="MDZ112" s="81"/>
      <c r="MEA112" s="81"/>
      <c r="MEB112" s="81"/>
      <c r="MEC112" s="81"/>
      <c r="MED112" s="81"/>
      <c r="MEE112" s="81"/>
      <c r="MEF112" s="81"/>
      <c r="MEG112" s="81"/>
      <c r="MEH112" s="81"/>
      <c r="MEI112" s="81"/>
      <c r="MEJ112" s="81"/>
      <c r="MEK112" s="81"/>
      <c r="MEL112" s="81"/>
      <c r="MEM112" s="81"/>
      <c r="MEN112" s="81"/>
      <c r="MEO112" s="81"/>
      <c r="MEP112" s="81"/>
      <c r="MEQ112" s="81"/>
      <c r="MER112" s="81"/>
      <c r="MES112" s="81"/>
      <c r="MET112" s="81"/>
      <c r="MEU112" s="81"/>
      <c r="MEV112" s="81"/>
      <c r="MEW112" s="81"/>
      <c r="MEX112" s="81"/>
      <c r="MEY112" s="81"/>
      <c r="MEZ112" s="81"/>
      <c r="MFA112" s="81"/>
      <c r="MFB112" s="81"/>
      <c r="MFC112" s="81"/>
      <c r="MFD112" s="81"/>
      <c r="MFE112" s="81"/>
      <c r="MFF112" s="81"/>
      <c r="MFG112" s="81"/>
      <c r="MFH112" s="81"/>
      <c r="MFI112" s="81"/>
      <c r="MFJ112" s="81"/>
      <c r="MFK112" s="81"/>
      <c r="MFL112" s="81"/>
      <c r="MFM112" s="81"/>
      <c r="MFN112" s="81"/>
      <c r="MFO112" s="81"/>
      <c r="MFP112" s="81"/>
      <c r="MFQ112" s="81"/>
      <c r="MFR112" s="81"/>
      <c r="MFS112" s="81"/>
      <c r="MFT112" s="81"/>
      <c r="MFU112" s="81"/>
      <c r="MFV112" s="81"/>
      <c r="MFW112" s="81"/>
      <c r="MFX112" s="81"/>
      <c r="MFY112" s="81"/>
      <c r="MFZ112" s="81"/>
      <c r="MGA112" s="81"/>
      <c r="MGB112" s="81"/>
      <c r="MGC112" s="81"/>
      <c r="MGD112" s="81"/>
      <c r="MGE112" s="81"/>
      <c r="MGF112" s="81"/>
      <c r="MGG112" s="81"/>
      <c r="MGH112" s="81"/>
      <c r="MGI112" s="81"/>
      <c r="MGJ112" s="81"/>
      <c r="MGK112" s="81"/>
      <c r="MGL112" s="81"/>
      <c r="MGM112" s="81"/>
      <c r="MGN112" s="81"/>
      <c r="MGO112" s="81"/>
      <c r="MGP112" s="81"/>
      <c r="MGQ112" s="81"/>
      <c r="MGR112" s="81"/>
      <c r="MGS112" s="81"/>
      <c r="MGT112" s="81"/>
      <c r="MGU112" s="81"/>
      <c r="MGV112" s="81"/>
      <c r="MGW112" s="81"/>
      <c r="MGX112" s="81"/>
      <c r="MGY112" s="81"/>
      <c r="MGZ112" s="81"/>
      <c r="MHA112" s="81"/>
      <c r="MHB112" s="81"/>
      <c r="MHC112" s="81"/>
      <c r="MHD112" s="81"/>
      <c r="MHE112" s="81"/>
      <c r="MHF112" s="81"/>
      <c r="MHG112" s="81"/>
      <c r="MHH112" s="81"/>
      <c r="MHI112" s="81"/>
      <c r="MHJ112" s="81"/>
      <c r="MHK112" s="81"/>
      <c r="MHL112" s="81"/>
      <c r="MHM112" s="81"/>
      <c r="MHN112" s="81"/>
      <c r="MHO112" s="81"/>
      <c r="MHP112" s="81"/>
      <c r="MHQ112" s="81"/>
      <c r="MHR112" s="81"/>
      <c r="MHS112" s="81"/>
      <c r="MHT112" s="81"/>
      <c r="MHU112" s="81"/>
      <c r="MHV112" s="81"/>
      <c r="MHW112" s="81"/>
      <c r="MHX112" s="81"/>
      <c r="MHY112" s="81"/>
      <c r="MHZ112" s="81"/>
      <c r="MIA112" s="81"/>
      <c r="MIB112" s="81"/>
      <c r="MIC112" s="81"/>
      <c r="MID112" s="81"/>
      <c r="MIE112" s="81"/>
      <c r="MIF112" s="81"/>
      <c r="MIG112" s="81"/>
      <c r="MIH112" s="81"/>
      <c r="MII112" s="81"/>
      <c r="MIJ112" s="81"/>
      <c r="MIK112" s="81"/>
      <c r="MIL112" s="81"/>
      <c r="MIM112" s="81"/>
      <c r="MIN112" s="81"/>
      <c r="MIO112" s="81"/>
      <c r="MIP112" s="81"/>
      <c r="MIQ112" s="81"/>
      <c r="MIR112" s="81"/>
      <c r="MIS112" s="81"/>
      <c r="MIT112" s="81"/>
      <c r="MIU112" s="81"/>
      <c r="MIV112" s="81"/>
      <c r="MIW112" s="81"/>
      <c r="MIX112" s="81"/>
      <c r="MIY112" s="81"/>
      <c r="MIZ112" s="81"/>
      <c r="MJA112" s="81"/>
      <c r="MJB112" s="81"/>
      <c r="MJC112" s="81"/>
      <c r="MJD112" s="81"/>
      <c r="MJE112" s="81"/>
      <c r="MJF112" s="81"/>
      <c r="MJG112" s="81"/>
      <c r="MJH112" s="81"/>
      <c r="MJI112" s="81"/>
      <c r="MJJ112" s="81"/>
      <c r="MJK112" s="81"/>
      <c r="MJL112" s="81"/>
      <c r="MJM112" s="81"/>
      <c r="MJN112" s="81"/>
      <c r="MJO112" s="81"/>
      <c r="MJP112" s="81"/>
      <c r="MJQ112" s="81"/>
      <c r="MJR112" s="81"/>
      <c r="MJS112" s="81"/>
      <c r="MJT112" s="81"/>
      <c r="MJU112" s="81"/>
      <c r="MJV112" s="81"/>
      <c r="MJW112" s="81"/>
      <c r="MJX112" s="81"/>
      <c r="MJY112" s="81"/>
      <c r="MJZ112" s="81"/>
      <c r="MKA112" s="81"/>
      <c r="MKB112" s="81"/>
      <c r="MKC112" s="81"/>
      <c r="MKD112" s="81"/>
      <c r="MKE112" s="81"/>
      <c r="MKF112" s="81"/>
      <c r="MKG112" s="81"/>
      <c r="MKH112" s="81"/>
      <c r="MKI112" s="81"/>
      <c r="MKJ112" s="81"/>
      <c r="MKK112" s="81"/>
      <c r="MKL112" s="81"/>
      <c r="MKM112" s="81"/>
      <c r="MKN112" s="81"/>
      <c r="MKO112" s="81"/>
      <c r="MKP112" s="81"/>
      <c r="MKQ112" s="81"/>
      <c r="MKR112" s="81"/>
      <c r="MKS112" s="81"/>
      <c r="MKT112" s="81"/>
      <c r="MKU112" s="81"/>
      <c r="MKV112" s="81"/>
      <c r="MKW112" s="81"/>
      <c r="MKX112" s="81"/>
      <c r="MKY112" s="81"/>
      <c r="MKZ112" s="81"/>
      <c r="MLA112" s="81"/>
      <c r="MLB112" s="81"/>
      <c r="MLC112" s="81"/>
      <c r="MLD112" s="81"/>
      <c r="MLE112" s="81"/>
      <c r="MLF112" s="81"/>
      <c r="MLG112" s="81"/>
      <c r="MLH112" s="81"/>
      <c r="MLI112" s="81"/>
      <c r="MLJ112" s="81"/>
      <c r="MLK112" s="81"/>
      <c r="MLL112" s="81"/>
      <c r="MLM112" s="81"/>
      <c r="MLN112" s="81"/>
      <c r="MLO112" s="81"/>
      <c r="MLP112" s="81"/>
      <c r="MLQ112" s="81"/>
      <c r="MLR112" s="81"/>
      <c r="MLS112" s="81"/>
      <c r="MLT112" s="81"/>
      <c r="MLU112" s="81"/>
      <c r="MLV112" s="81"/>
      <c r="MLW112" s="81"/>
      <c r="MLX112" s="81"/>
      <c r="MLY112" s="81"/>
      <c r="MLZ112" s="81"/>
      <c r="MMA112" s="81"/>
      <c r="MMB112" s="81"/>
      <c r="MMC112" s="81"/>
      <c r="MMD112" s="81"/>
      <c r="MME112" s="81"/>
      <c r="MMF112" s="81"/>
      <c r="MMG112" s="81"/>
      <c r="MMH112" s="81"/>
      <c r="MMI112" s="81"/>
      <c r="MMJ112" s="81"/>
      <c r="MMK112" s="81"/>
      <c r="MML112" s="81"/>
      <c r="MMM112" s="81"/>
      <c r="MMN112" s="81"/>
      <c r="MMO112" s="81"/>
      <c r="MMP112" s="81"/>
      <c r="MMQ112" s="81"/>
      <c r="MMR112" s="81"/>
      <c r="MMS112" s="81"/>
      <c r="MMT112" s="81"/>
      <c r="MMU112" s="81"/>
      <c r="MMV112" s="81"/>
      <c r="MMW112" s="81"/>
      <c r="MMX112" s="81"/>
      <c r="MMY112" s="81"/>
      <c r="MMZ112" s="81"/>
      <c r="MNA112" s="81"/>
      <c r="MNB112" s="81"/>
      <c r="MNC112" s="81"/>
      <c r="MND112" s="81"/>
      <c r="MNE112" s="81"/>
      <c r="MNF112" s="81"/>
      <c r="MNG112" s="81"/>
      <c r="MNH112" s="81"/>
      <c r="MNI112" s="81"/>
      <c r="MNJ112" s="81"/>
      <c r="MNK112" s="81"/>
      <c r="MNL112" s="81"/>
      <c r="MNM112" s="81"/>
      <c r="MNN112" s="81"/>
      <c r="MNO112" s="81"/>
      <c r="MNP112" s="81"/>
      <c r="MNQ112" s="81"/>
      <c r="MNR112" s="81"/>
      <c r="MNS112" s="81"/>
      <c r="MNT112" s="81"/>
      <c r="MNU112" s="81"/>
      <c r="MNV112" s="81"/>
      <c r="MNW112" s="81"/>
      <c r="MNX112" s="81"/>
      <c r="MNY112" s="81"/>
      <c r="MNZ112" s="81"/>
      <c r="MOA112" s="81"/>
      <c r="MOB112" s="81"/>
      <c r="MOC112" s="81"/>
      <c r="MOD112" s="81"/>
      <c r="MOE112" s="81"/>
      <c r="MOF112" s="81"/>
      <c r="MOG112" s="81"/>
      <c r="MOH112" s="81"/>
      <c r="MOI112" s="81"/>
      <c r="MOJ112" s="81"/>
      <c r="MOK112" s="81"/>
      <c r="MOL112" s="81"/>
      <c r="MOM112" s="81"/>
      <c r="MON112" s="81"/>
      <c r="MOO112" s="81"/>
      <c r="MOP112" s="81"/>
      <c r="MOQ112" s="81"/>
      <c r="MOR112" s="81"/>
      <c r="MOS112" s="81"/>
      <c r="MOT112" s="81"/>
      <c r="MOU112" s="81"/>
      <c r="MOV112" s="81"/>
      <c r="MOW112" s="81"/>
      <c r="MOX112" s="81"/>
      <c r="MOY112" s="81"/>
      <c r="MOZ112" s="81"/>
      <c r="MPA112" s="81"/>
      <c r="MPB112" s="81"/>
      <c r="MPC112" s="81"/>
      <c r="MPD112" s="81"/>
      <c r="MPE112" s="81"/>
      <c r="MPF112" s="81"/>
      <c r="MPG112" s="81"/>
      <c r="MPH112" s="81"/>
      <c r="MPI112" s="81"/>
      <c r="MPJ112" s="81"/>
      <c r="MPK112" s="81"/>
      <c r="MPL112" s="81"/>
      <c r="MPM112" s="81"/>
      <c r="MPN112" s="81"/>
      <c r="MPO112" s="81"/>
      <c r="MPP112" s="81"/>
      <c r="MPQ112" s="81"/>
      <c r="MPR112" s="81"/>
      <c r="MPS112" s="81"/>
      <c r="MPT112" s="81"/>
      <c r="MPU112" s="81"/>
      <c r="MPV112" s="81"/>
      <c r="MPW112" s="81"/>
      <c r="MPX112" s="81"/>
      <c r="MPY112" s="81"/>
      <c r="MPZ112" s="81"/>
      <c r="MQA112" s="81"/>
      <c r="MQB112" s="81"/>
      <c r="MQC112" s="81"/>
      <c r="MQD112" s="81"/>
      <c r="MQE112" s="81"/>
      <c r="MQF112" s="81"/>
      <c r="MQG112" s="81"/>
      <c r="MQH112" s="81"/>
      <c r="MQI112" s="81"/>
      <c r="MQJ112" s="81"/>
      <c r="MQK112" s="81"/>
      <c r="MQL112" s="81"/>
      <c r="MQM112" s="81"/>
      <c r="MQN112" s="81"/>
      <c r="MQO112" s="81"/>
      <c r="MQP112" s="81"/>
      <c r="MQQ112" s="81"/>
      <c r="MQR112" s="81"/>
      <c r="MQS112" s="81"/>
      <c r="MQT112" s="81"/>
      <c r="MQU112" s="81"/>
      <c r="MQV112" s="81"/>
      <c r="MQW112" s="81"/>
      <c r="MQX112" s="81"/>
      <c r="MQY112" s="81"/>
      <c r="MQZ112" s="81"/>
      <c r="MRA112" s="81"/>
      <c r="MRB112" s="81"/>
      <c r="MRC112" s="81"/>
      <c r="MRD112" s="81"/>
      <c r="MRE112" s="81"/>
      <c r="MRF112" s="81"/>
      <c r="MRG112" s="81"/>
      <c r="MRH112" s="81"/>
      <c r="MRI112" s="81"/>
      <c r="MRJ112" s="81"/>
      <c r="MRK112" s="81"/>
      <c r="MRL112" s="81"/>
      <c r="MRM112" s="81"/>
      <c r="MRN112" s="81"/>
      <c r="MRO112" s="81"/>
      <c r="MRP112" s="81"/>
      <c r="MRQ112" s="81"/>
      <c r="MRR112" s="81"/>
      <c r="MRS112" s="81"/>
      <c r="MRT112" s="81"/>
      <c r="MRU112" s="81"/>
      <c r="MRV112" s="81"/>
      <c r="MRW112" s="81"/>
      <c r="MRX112" s="81"/>
      <c r="MRY112" s="81"/>
      <c r="MRZ112" s="81"/>
      <c r="MSA112" s="81"/>
      <c r="MSB112" s="81"/>
      <c r="MSC112" s="81"/>
      <c r="MSD112" s="81"/>
      <c r="MSE112" s="81"/>
      <c r="MSF112" s="81"/>
      <c r="MSG112" s="81"/>
      <c r="MSH112" s="81"/>
      <c r="MSI112" s="81"/>
      <c r="MSJ112" s="81"/>
      <c r="MSK112" s="81"/>
      <c r="MSL112" s="81"/>
      <c r="MSM112" s="81"/>
      <c r="MSN112" s="81"/>
      <c r="MSO112" s="81"/>
      <c r="MSP112" s="81"/>
      <c r="MSQ112" s="81"/>
      <c r="MSR112" s="81"/>
      <c r="MSS112" s="81"/>
      <c r="MST112" s="81"/>
      <c r="MSU112" s="81"/>
      <c r="MSV112" s="81"/>
      <c r="MSW112" s="81"/>
      <c r="MSX112" s="81"/>
      <c r="MSY112" s="81"/>
      <c r="MSZ112" s="81"/>
      <c r="MTA112" s="81"/>
      <c r="MTB112" s="81"/>
      <c r="MTC112" s="81"/>
      <c r="MTD112" s="81"/>
      <c r="MTE112" s="81"/>
      <c r="MTF112" s="81"/>
      <c r="MTG112" s="81"/>
      <c r="MTH112" s="81"/>
      <c r="MTI112" s="81"/>
      <c r="MTJ112" s="81"/>
      <c r="MTK112" s="81"/>
      <c r="MTL112" s="81"/>
      <c r="MTM112" s="81"/>
      <c r="MTN112" s="81"/>
      <c r="MTO112" s="81"/>
      <c r="MTP112" s="81"/>
      <c r="MTQ112" s="81"/>
      <c r="MTR112" s="81"/>
      <c r="MTS112" s="81"/>
      <c r="MTT112" s="81"/>
      <c r="MTU112" s="81"/>
      <c r="MTV112" s="81"/>
      <c r="MTW112" s="81"/>
      <c r="MTX112" s="81"/>
      <c r="MTY112" s="81"/>
      <c r="MTZ112" s="81"/>
      <c r="MUA112" s="81"/>
      <c r="MUB112" s="81"/>
      <c r="MUC112" s="81"/>
      <c r="MUD112" s="81"/>
      <c r="MUE112" s="81"/>
      <c r="MUF112" s="81"/>
      <c r="MUG112" s="81"/>
      <c r="MUH112" s="81"/>
      <c r="MUI112" s="81"/>
      <c r="MUJ112" s="81"/>
      <c r="MUK112" s="81"/>
      <c r="MUL112" s="81"/>
      <c r="MUM112" s="81"/>
      <c r="MUN112" s="81"/>
      <c r="MUO112" s="81"/>
      <c r="MUP112" s="81"/>
      <c r="MUQ112" s="81"/>
      <c r="MUR112" s="81"/>
      <c r="MUS112" s="81"/>
      <c r="MUT112" s="81"/>
      <c r="MUU112" s="81"/>
      <c r="MUV112" s="81"/>
      <c r="MUW112" s="81"/>
      <c r="MUX112" s="81"/>
      <c r="MUY112" s="81"/>
      <c r="MUZ112" s="81"/>
      <c r="MVA112" s="81"/>
      <c r="MVB112" s="81"/>
      <c r="MVC112" s="81"/>
      <c r="MVD112" s="81"/>
      <c r="MVE112" s="81"/>
      <c r="MVF112" s="81"/>
      <c r="MVG112" s="81"/>
      <c r="MVH112" s="81"/>
      <c r="MVI112" s="81"/>
      <c r="MVJ112" s="81"/>
      <c r="MVK112" s="81"/>
      <c r="MVL112" s="81"/>
      <c r="MVM112" s="81"/>
      <c r="MVN112" s="81"/>
      <c r="MVO112" s="81"/>
      <c r="MVP112" s="81"/>
      <c r="MVQ112" s="81"/>
      <c r="MVR112" s="81"/>
      <c r="MVS112" s="81"/>
      <c r="MVT112" s="81"/>
      <c r="MVU112" s="81"/>
      <c r="MVV112" s="81"/>
      <c r="MVW112" s="81"/>
      <c r="MVX112" s="81"/>
      <c r="MVY112" s="81"/>
      <c r="MVZ112" s="81"/>
      <c r="MWA112" s="81"/>
      <c r="MWB112" s="81"/>
      <c r="MWC112" s="81"/>
      <c r="MWD112" s="81"/>
      <c r="MWE112" s="81"/>
      <c r="MWF112" s="81"/>
      <c r="MWG112" s="81"/>
      <c r="MWH112" s="81"/>
      <c r="MWI112" s="81"/>
      <c r="MWJ112" s="81"/>
      <c r="MWK112" s="81"/>
      <c r="MWL112" s="81"/>
      <c r="MWM112" s="81"/>
      <c r="MWN112" s="81"/>
      <c r="MWO112" s="81"/>
      <c r="MWP112" s="81"/>
      <c r="MWQ112" s="81"/>
      <c r="MWR112" s="81"/>
      <c r="MWS112" s="81"/>
      <c r="MWT112" s="81"/>
      <c r="MWU112" s="81"/>
      <c r="MWV112" s="81"/>
      <c r="MWW112" s="81"/>
      <c r="MWX112" s="81"/>
      <c r="MWY112" s="81"/>
      <c r="MWZ112" s="81"/>
      <c r="MXA112" s="81"/>
      <c r="MXB112" s="81"/>
      <c r="MXC112" s="81"/>
      <c r="MXD112" s="81"/>
      <c r="MXE112" s="81"/>
      <c r="MXF112" s="81"/>
      <c r="MXG112" s="81"/>
      <c r="MXH112" s="81"/>
      <c r="MXI112" s="81"/>
      <c r="MXJ112" s="81"/>
      <c r="MXK112" s="81"/>
      <c r="MXL112" s="81"/>
      <c r="MXM112" s="81"/>
      <c r="MXN112" s="81"/>
      <c r="MXO112" s="81"/>
      <c r="MXP112" s="81"/>
      <c r="MXQ112" s="81"/>
      <c r="MXR112" s="81"/>
      <c r="MXS112" s="81"/>
      <c r="MXT112" s="81"/>
      <c r="MXU112" s="81"/>
      <c r="MXV112" s="81"/>
      <c r="MXW112" s="81"/>
      <c r="MXX112" s="81"/>
      <c r="MXY112" s="81"/>
      <c r="MXZ112" s="81"/>
      <c r="MYA112" s="81"/>
      <c r="MYB112" s="81"/>
      <c r="MYC112" s="81"/>
      <c r="MYD112" s="81"/>
      <c r="MYE112" s="81"/>
      <c r="MYF112" s="81"/>
      <c r="MYG112" s="81"/>
      <c r="MYH112" s="81"/>
      <c r="MYI112" s="81"/>
      <c r="MYJ112" s="81"/>
      <c r="MYK112" s="81"/>
      <c r="MYL112" s="81"/>
      <c r="MYM112" s="81"/>
      <c r="MYN112" s="81"/>
      <c r="MYO112" s="81"/>
      <c r="MYP112" s="81"/>
      <c r="MYQ112" s="81"/>
      <c r="MYR112" s="81"/>
      <c r="MYS112" s="81"/>
      <c r="MYT112" s="81"/>
      <c r="MYU112" s="81"/>
      <c r="MYV112" s="81"/>
      <c r="MYW112" s="81"/>
      <c r="MYX112" s="81"/>
      <c r="MYY112" s="81"/>
      <c r="MYZ112" s="81"/>
      <c r="MZA112" s="81"/>
      <c r="MZB112" s="81"/>
      <c r="MZC112" s="81"/>
      <c r="MZD112" s="81"/>
      <c r="MZE112" s="81"/>
      <c r="MZF112" s="81"/>
      <c r="MZG112" s="81"/>
      <c r="MZH112" s="81"/>
      <c r="MZI112" s="81"/>
      <c r="MZJ112" s="81"/>
      <c r="MZK112" s="81"/>
      <c r="MZL112" s="81"/>
      <c r="MZM112" s="81"/>
      <c r="MZN112" s="81"/>
      <c r="MZO112" s="81"/>
      <c r="MZP112" s="81"/>
      <c r="MZQ112" s="81"/>
      <c r="MZR112" s="81"/>
      <c r="MZS112" s="81"/>
      <c r="MZT112" s="81"/>
      <c r="MZU112" s="81"/>
      <c r="MZV112" s="81"/>
      <c r="MZW112" s="81"/>
      <c r="MZX112" s="81"/>
      <c r="MZY112" s="81"/>
      <c r="MZZ112" s="81"/>
      <c r="NAA112" s="81"/>
      <c r="NAB112" s="81"/>
      <c r="NAC112" s="81"/>
      <c r="NAD112" s="81"/>
      <c r="NAE112" s="81"/>
      <c r="NAF112" s="81"/>
      <c r="NAG112" s="81"/>
      <c r="NAH112" s="81"/>
      <c r="NAI112" s="81"/>
      <c r="NAJ112" s="81"/>
      <c r="NAK112" s="81"/>
      <c r="NAL112" s="81"/>
      <c r="NAM112" s="81"/>
      <c r="NAN112" s="81"/>
      <c r="NAO112" s="81"/>
      <c r="NAP112" s="81"/>
      <c r="NAQ112" s="81"/>
      <c r="NAR112" s="81"/>
      <c r="NAS112" s="81"/>
      <c r="NAT112" s="81"/>
      <c r="NAU112" s="81"/>
      <c r="NAV112" s="81"/>
      <c r="NAW112" s="81"/>
      <c r="NAX112" s="81"/>
      <c r="NAY112" s="81"/>
      <c r="NAZ112" s="81"/>
      <c r="NBA112" s="81"/>
      <c r="NBB112" s="81"/>
      <c r="NBC112" s="81"/>
      <c r="NBD112" s="81"/>
      <c r="NBE112" s="81"/>
      <c r="NBF112" s="81"/>
      <c r="NBG112" s="81"/>
      <c r="NBH112" s="81"/>
      <c r="NBI112" s="81"/>
      <c r="NBJ112" s="81"/>
      <c r="NBK112" s="81"/>
      <c r="NBL112" s="81"/>
      <c r="NBM112" s="81"/>
      <c r="NBN112" s="81"/>
      <c r="NBO112" s="81"/>
      <c r="NBP112" s="81"/>
      <c r="NBQ112" s="81"/>
      <c r="NBR112" s="81"/>
      <c r="NBS112" s="81"/>
      <c r="NBT112" s="81"/>
      <c r="NBU112" s="81"/>
      <c r="NBV112" s="81"/>
      <c r="NBW112" s="81"/>
      <c r="NBX112" s="81"/>
      <c r="NBY112" s="81"/>
      <c r="NBZ112" s="81"/>
      <c r="NCA112" s="81"/>
      <c r="NCB112" s="81"/>
      <c r="NCC112" s="81"/>
      <c r="NCD112" s="81"/>
      <c r="NCE112" s="81"/>
      <c r="NCF112" s="81"/>
      <c r="NCG112" s="81"/>
      <c r="NCH112" s="81"/>
      <c r="NCI112" s="81"/>
      <c r="NCJ112" s="81"/>
      <c r="NCK112" s="81"/>
      <c r="NCL112" s="81"/>
      <c r="NCM112" s="81"/>
      <c r="NCN112" s="81"/>
      <c r="NCO112" s="81"/>
      <c r="NCP112" s="81"/>
      <c r="NCQ112" s="81"/>
      <c r="NCR112" s="81"/>
      <c r="NCS112" s="81"/>
      <c r="NCT112" s="81"/>
      <c r="NCU112" s="81"/>
      <c r="NCV112" s="81"/>
      <c r="NCW112" s="81"/>
      <c r="NCX112" s="81"/>
      <c r="NCY112" s="81"/>
      <c r="NCZ112" s="81"/>
      <c r="NDA112" s="81"/>
      <c r="NDB112" s="81"/>
      <c r="NDC112" s="81"/>
      <c r="NDD112" s="81"/>
      <c r="NDE112" s="81"/>
      <c r="NDF112" s="81"/>
      <c r="NDG112" s="81"/>
      <c r="NDH112" s="81"/>
      <c r="NDI112" s="81"/>
      <c r="NDJ112" s="81"/>
      <c r="NDK112" s="81"/>
      <c r="NDL112" s="81"/>
      <c r="NDM112" s="81"/>
      <c r="NDN112" s="81"/>
      <c r="NDO112" s="81"/>
      <c r="NDP112" s="81"/>
      <c r="NDQ112" s="81"/>
      <c r="NDR112" s="81"/>
      <c r="NDS112" s="81"/>
      <c r="NDT112" s="81"/>
      <c r="NDU112" s="81"/>
      <c r="NDV112" s="81"/>
      <c r="NDW112" s="81"/>
      <c r="NDX112" s="81"/>
      <c r="NDY112" s="81"/>
      <c r="NDZ112" s="81"/>
      <c r="NEA112" s="81"/>
      <c r="NEB112" s="81"/>
      <c r="NEC112" s="81"/>
      <c r="NED112" s="81"/>
      <c r="NEE112" s="81"/>
      <c r="NEF112" s="81"/>
      <c r="NEG112" s="81"/>
      <c r="NEH112" s="81"/>
      <c r="NEI112" s="81"/>
      <c r="NEJ112" s="81"/>
      <c r="NEK112" s="81"/>
      <c r="NEL112" s="81"/>
      <c r="NEM112" s="81"/>
      <c r="NEN112" s="81"/>
      <c r="NEO112" s="81"/>
      <c r="NEP112" s="81"/>
      <c r="NEQ112" s="81"/>
      <c r="NER112" s="81"/>
      <c r="NES112" s="81"/>
      <c r="NET112" s="81"/>
      <c r="NEU112" s="81"/>
      <c r="NEV112" s="81"/>
      <c r="NEW112" s="81"/>
      <c r="NEX112" s="81"/>
      <c r="NEY112" s="81"/>
      <c r="NEZ112" s="81"/>
      <c r="NFA112" s="81"/>
      <c r="NFB112" s="81"/>
      <c r="NFC112" s="81"/>
      <c r="NFD112" s="81"/>
      <c r="NFE112" s="81"/>
      <c r="NFF112" s="81"/>
      <c r="NFG112" s="81"/>
      <c r="NFH112" s="81"/>
      <c r="NFI112" s="81"/>
      <c r="NFJ112" s="81"/>
      <c r="NFK112" s="81"/>
      <c r="NFL112" s="81"/>
      <c r="NFM112" s="81"/>
      <c r="NFN112" s="81"/>
      <c r="NFO112" s="81"/>
      <c r="NFP112" s="81"/>
      <c r="NFQ112" s="81"/>
      <c r="NFR112" s="81"/>
      <c r="NFS112" s="81"/>
      <c r="NFT112" s="81"/>
      <c r="NFU112" s="81"/>
      <c r="NFV112" s="81"/>
      <c r="NFW112" s="81"/>
      <c r="NFX112" s="81"/>
      <c r="NFY112" s="81"/>
      <c r="NFZ112" s="81"/>
      <c r="NGA112" s="81"/>
      <c r="NGB112" s="81"/>
      <c r="NGC112" s="81"/>
      <c r="NGD112" s="81"/>
      <c r="NGE112" s="81"/>
      <c r="NGF112" s="81"/>
      <c r="NGG112" s="81"/>
      <c r="NGH112" s="81"/>
      <c r="NGI112" s="81"/>
      <c r="NGJ112" s="81"/>
      <c r="NGK112" s="81"/>
      <c r="NGL112" s="81"/>
      <c r="NGM112" s="81"/>
      <c r="NGN112" s="81"/>
      <c r="NGO112" s="81"/>
      <c r="NGP112" s="81"/>
      <c r="NGQ112" s="81"/>
      <c r="NGR112" s="81"/>
      <c r="NGS112" s="81"/>
      <c r="NGT112" s="81"/>
      <c r="NGU112" s="81"/>
      <c r="NGV112" s="81"/>
      <c r="NGW112" s="81"/>
      <c r="NGX112" s="81"/>
      <c r="NGY112" s="81"/>
      <c r="NGZ112" s="81"/>
      <c r="NHA112" s="81"/>
      <c r="NHB112" s="81"/>
      <c r="NHC112" s="81"/>
      <c r="NHD112" s="81"/>
      <c r="NHE112" s="81"/>
      <c r="NHF112" s="81"/>
      <c r="NHG112" s="81"/>
      <c r="NHH112" s="81"/>
      <c r="NHI112" s="81"/>
      <c r="NHJ112" s="81"/>
      <c r="NHK112" s="81"/>
      <c r="NHL112" s="81"/>
      <c r="NHM112" s="81"/>
      <c r="NHN112" s="81"/>
      <c r="NHO112" s="81"/>
      <c r="NHP112" s="81"/>
      <c r="NHQ112" s="81"/>
      <c r="NHR112" s="81"/>
      <c r="NHS112" s="81"/>
      <c r="NHT112" s="81"/>
      <c r="NHU112" s="81"/>
      <c r="NHV112" s="81"/>
      <c r="NHW112" s="81"/>
      <c r="NHX112" s="81"/>
      <c r="NHY112" s="81"/>
      <c r="NHZ112" s="81"/>
      <c r="NIA112" s="81"/>
      <c r="NIB112" s="81"/>
      <c r="NIC112" s="81"/>
      <c r="NID112" s="81"/>
      <c r="NIE112" s="81"/>
      <c r="NIF112" s="81"/>
      <c r="NIG112" s="81"/>
      <c r="NIH112" s="81"/>
      <c r="NII112" s="81"/>
      <c r="NIJ112" s="81"/>
      <c r="NIK112" s="81"/>
      <c r="NIL112" s="81"/>
      <c r="NIM112" s="81"/>
      <c r="NIN112" s="81"/>
      <c r="NIO112" s="81"/>
      <c r="NIP112" s="81"/>
      <c r="NIQ112" s="81"/>
      <c r="NIR112" s="81"/>
      <c r="NIS112" s="81"/>
      <c r="NIT112" s="81"/>
      <c r="NIU112" s="81"/>
      <c r="NIV112" s="81"/>
      <c r="NIW112" s="81"/>
      <c r="NIX112" s="81"/>
      <c r="NIY112" s="81"/>
      <c r="NIZ112" s="81"/>
      <c r="NJA112" s="81"/>
      <c r="NJB112" s="81"/>
      <c r="NJC112" s="81"/>
      <c r="NJD112" s="81"/>
      <c r="NJE112" s="81"/>
      <c r="NJF112" s="81"/>
      <c r="NJG112" s="81"/>
      <c r="NJH112" s="81"/>
      <c r="NJI112" s="81"/>
      <c r="NJJ112" s="81"/>
      <c r="NJK112" s="81"/>
      <c r="NJL112" s="81"/>
      <c r="NJM112" s="81"/>
      <c r="NJN112" s="81"/>
      <c r="NJO112" s="81"/>
      <c r="NJP112" s="81"/>
      <c r="NJQ112" s="81"/>
      <c r="NJR112" s="81"/>
      <c r="NJS112" s="81"/>
      <c r="NJT112" s="81"/>
      <c r="NJU112" s="81"/>
      <c r="NJV112" s="81"/>
      <c r="NJW112" s="81"/>
      <c r="NJX112" s="81"/>
      <c r="NJY112" s="81"/>
      <c r="NJZ112" s="81"/>
      <c r="NKA112" s="81"/>
      <c r="NKB112" s="81"/>
      <c r="NKC112" s="81"/>
      <c r="NKD112" s="81"/>
      <c r="NKE112" s="81"/>
      <c r="NKF112" s="81"/>
      <c r="NKG112" s="81"/>
      <c r="NKH112" s="81"/>
      <c r="NKI112" s="81"/>
      <c r="NKJ112" s="81"/>
      <c r="NKK112" s="81"/>
      <c r="NKL112" s="81"/>
      <c r="NKM112" s="81"/>
      <c r="NKN112" s="81"/>
      <c r="NKO112" s="81"/>
      <c r="NKP112" s="81"/>
      <c r="NKQ112" s="81"/>
      <c r="NKR112" s="81"/>
      <c r="NKS112" s="81"/>
      <c r="NKT112" s="81"/>
      <c r="NKU112" s="81"/>
      <c r="NKV112" s="81"/>
      <c r="NKW112" s="81"/>
      <c r="NKX112" s="81"/>
      <c r="NKY112" s="81"/>
      <c r="NKZ112" s="81"/>
      <c r="NLA112" s="81"/>
      <c r="NLB112" s="81"/>
      <c r="NLC112" s="81"/>
      <c r="NLD112" s="81"/>
      <c r="NLE112" s="81"/>
      <c r="NLF112" s="81"/>
      <c r="NLG112" s="81"/>
      <c r="NLH112" s="81"/>
      <c r="NLI112" s="81"/>
      <c r="NLJ112" s="81"/>
      <c r="NLK112" s="81"/>
      <c r="NLL112" s="81"/>
      <c r="NLM112" s="81"/>
      <c r="NLN112" s="81"/>
      <c r="NLO112" s="81"/>
      <c r="NLP112" s="81"/>
      <c r="NLQ112" s="81"/>
      <c r="NLR112" s="81"/>
      <c r="NLS112" s="81"/>
      <c r="NLT112" s="81"/>
      <c r="NLU112" s="81"/>
      <c r="NLV112" s="81"/>
      <c r="NLW112" s="81"/>
      <c r="NLX112" s="81"/>
      <c r="NLY112" s="81"/>
      <c r="NLZ112" s="81"/>
      <c r="NMA112" s="81"/>
      <c r="NMB112" s="81"/>
      <c r="NMC112" s="81"/>
      <c r="NMD112" s="81"/>
      <c r="NME112" s="81"/>
      <c r="NMF112" s="81"/>
      <c r="NMG112" s="81"/>
      <c r="NMH112" s="81"/>
      <c r="NMI112" s="81"/>
      <c r="NMJ112" s="81"/>
      <c r="NMK112" s="81"/>
      <c r="NML112" s="81"/>
      <c r="NMM112" s="81"/>
      <c r="NMN112" s="81"/>
      <c r="NMO112" s="81"/>
      <c r="NMP112" s="81"/>
      <c r="NMQ112" s="81"/>
      <c r="NMR112" s="81"/>
      <c r="NMS112" s="81"/>
      <c r="NMT112" s="81"/>
      <c r="NMU112" s="81"/>
      <c r="NMV112" s="81"/>
      <c r="NMW112" s="81"/>
      <c r="NMX112" s="81"/>
      <c r="NMY112" s="81"/>
      <c r="NMZ112" s="81"/>
      <c r="NNA112" s="81"/>
      <c r="NNB112" s="81"/>
      <c r="NNC112" s="81"/>
      <c r="NND112" s="81"/>
      <c r="NNE112" s="81"/>
      <c r="NNF112" s="81"/>
      <c r="NNG112" s="81"/>
      <c r="NNH112" s="81"/>
      <c r="NNI112" s="81"/>
      <c r="NNJ112" s="81"/>
      <c r="NNK112" s="81"/>
      <c r="NNL112" s="81"/>
      <c r="NNM112" s="81"/>
      <c r="NNN112" s="81"/>
      <c r="NNO112" s="81"/>
      <c r="NNP112" s="81"/>
      <c r="NNQ112" s="81"/>
      <c r="NNR112" s="81"/>
      <c r="NNS112" s="81"/>
      <c r="NNT112" s="81"/>
      <c r="NNU112" s="81"/>
      <c r="NNV112" s="81"/>
      <c r="NNW112" s="81"/>
      <c r="NNX112" s="81"/>
      <c r="NNY112" s="81"/>
      <c r="NNZ112" s="81"/>
      <c r="NOA112" s="81"/>
      <c r="NOB112" s="81"/>
      <c r="NOC112" s="81"/>
      <c r="NOD112" s="81"/>
      <c r="NOE112" s="81"/>
      <c r="NOF112" s="81"/>
      <c r="NOG112" s="81"/>
      <c r="NOH112" s="81"/>
      <c r="NOI112" s="81"/>
      <c r="NOJ112" s="81"/>
      <c r="NOK112" s="81"/>
      <c r="NOL112" s="81"/>
      <c r="NOM112" s="81"/>
      <c r="NON112" s="81"/>
      <c r="NOO112" s="81"/>
      <c r="NOP112" s="81"/>
      <c r="NOQ112" s="81"/>
      <c r="NOR112" s="81"/>
      <c r="NOS112" s="81"/>
      <c r="NOT112" s="81"/>
      <c r="NOU112" s="81"/>
      <c r="NOV112" s="81"/>
      <c r="NOW112" s="81"/>
      <c r="NOX112" s="81"/>
      <c r="NOY112" s="81"/>
      <c r="NOZ112" s="81"/>
      <c r="NPA112" s="81"/>
      <c r="NPB112" s="81"/>
      <c r="NPC112" s="81"/>
      <c r="NPD112" s="81"/>
      <c r="NPE112" s="81"/>
      <c r="NPF112" s="81"/>
      <c r="NPG112" s="81"/>
      <c r="NPH112" s="81"/>
      <c r="NPI112" s="81"/>
      <c r="NPJ112" s="81"/>
      <c r="NPK112" s="81"/>
      <c r="NPL112" s="81"/>
      <c r="NPM112" s="81"/>
      <c r="NPN112" s="81"/>
      <c r="NPO112" s="81"/>
      <c r="NPP112" s="81"/>
      <c r="NPQ112" s="81"/>
      <c r="NPR112" s="81"/>
      <c r="NPS112" s="81"/>
      <c r="NPT112" s="81"/>
      <c r="NPU112" s="81"/>
      <c r="NPV112" s="81"/>
      <c r="NPW112" s="81"/>
      <c r="NPX112" s="81"/>
      <c r="NPY112" s="81"/>
      <c r="NPZ112" s="81"/>
      <c r="NQA112" s="81"/>
      <c r="NQB112" s="81"/>
      <c r="NQC112" s="81"/>
      <c r="NQD112" s="81"/>
      <c r="NQE112" s="81"/>
      <c r="NQF112" s="81"/>
      <c r="NQG112" s="81"/>
      <c r="NQH112" s="81"/>
      <c r="NQI112" s="81"/>
      <c r="NQJ112" s="81"/>
      <c r="NQK112" s="81"/>
      <c r="NQL112" s="81"/>
      <c r="NQM112" s="81"/>
      <c r="NQN112" s="81"/>
      <c r="NQO112" s="81"/>
      <c r="NQP112" s="81"/>
      <c r="NQQ112" s="81"/>
      <c r="NQR112" s="81"/>
      <c r="NQS112" s="81"/>
      <c r="NQT112" s="81"/>
      <c r="NQU112" s="81"/>
      <c r="NQV112" s="81"/>
      <c r="NQW112" s="81"/>
      <c r="NQX112" s="81"/>
      <c r="NQY112" s="81"/>
      <c r="NQZ112" s="81"/>
      <c r="NRA112" s="81"/>
      <c r="NRB112" s="81"/>
      <c r="NRC112" s="81"/>
      <c r="NRD112" s="81"/>
      <c r="NRE112" s="81"/>
      <c r="NRF112" s="81"/>
      <c r="NRG112" s="81"/>
      <c r="NRH112" s="81"/>
      <c r="NRI112" s="81"/>
      <c r="NRJ112" s="81"/>
      <c r="NRK112" s="81"/>
      <c r="NRL112" s="81"/>
      <c r="NRM112" s="81"/>
      <c r="NRN112" s="81"/>
      <c r="NRO112" s="81"/>
      <c r="NRP112" s="81"/>
      <c r="NRQ112" s="81"/>
      <c r="NRR112" s="81"/>
      <c r="NRS112" s="81"/>
      <c r="NRT112" s="81"/>
      <c r="NRU112" s="81"/>
      <c r="NRV112" s="81"/>
      <c r="NRW112" s="81"/>
      <c r="NRX112" s="81"/>
      <c r="NRY112" s="81"/>
      <c r="NRZ112" s="81"/>
      <c r="NSA112" s="81"/>
      <c r="NSB112" s="81"/>
      <c r="NSC112" s="81"/>
      <c r="NSD112" s="81"/>
      <c r="NSE112" s="81"/>
      <c r="NSF112" s="81"/>
      <c r="NSG112" s="81"/>
      <c r="NSH112" s="81"/>
      <c r="NSI112" s="81"/>
      <c r="NSJ112" s="81"/>
      <c r="NSK112" s="81"/>
      <c r="NSL112" s="81"/>
      <c r="NSM112" s="81"/>
      <c r="NSN112" s="81"/>
      <c r="NSO112" s="81"/>
      <c r="NSP112" s="81"/>
      <c r="NSQ112" s="81"/>
      <c r="NSR112" s="81"/>
      <c r="NSS112" s="81"/>
      <c r="NST112" s="81"/>
      <c r="NSU112" s="81"/>
      <c r="NSV112" s="81"/>
      <c r="NSW112" s="81"/>
      <c r="NSX112" s="81"/>
      <c r="NSY112" s="81"/>
      <c r="NSZ112" s="81"/>
      <c r="NTA112" s="81"/>
      <c r="NTB112" s="81"/>
      <c r="NTC112" s="81"/>
      <c r="NTD112" s="81"/>
      <c r="NTE112" s="81"/>
      <c r="NTF112" s="81"/>
      <c r="NTG112" s="81"/>
      <c r="NTH112" s="81"/>
      <c r="NTI112" s="81"/>
      <c r="NTJ112" s="81"/>
      <c r="NTK112" s="81"/>
      <c r="NTL112" s="81"/>
      <c r="NTM112" s="81"/>
      <c r="NTN112" s="81"/>
      <c r="NTO112" s="81"/>
      <c r="NTP112" s="81"/>
      <c r="NTQ112" s="81"/>
      <c r="NTR112" s="81"/>
      <c r="NTS112" s="81"/>
      <c r="NTT112" s="81"/>
      <c r="NTU112" s="81"/>
      <c r="NTV112" s="81"/>
      <c r="NTW112" s="81"/>
      <c r="NTX112" s="81"/>
      <c r="NTY112" s="81"/>
      <c r="NTZ112" s="81"/>
      <c r="NUA112" s="81"/>
      <c r="NUB112" s="81"/>
      <c r="NUC112" s="81"/>
      <c r="NUD112" s="81"/>
      <c r="NUE112" s="81"/>
      <c r="NUF112" s="81"/>
      <c r="NUG112" s="81"/>
      <c r="NUH112" s="81"/>
      <c r="NUI112" s="81"/>
      <c r="NUJ112" s="81"/>
      <c r="NUK112" s="81"/>
      <c r="NUL112" s="81"/>
      <c r="NUM112" s="81"/>
      <c r="NUN112" s="81"/>
      <c r="NUO112" s="81"/>
      <c r="NUP112" s="81"/>
      <c r="NUQ112" s="81"/>
      <c r="NUR112" s="81"/>
      <c r="NUS112" s="81"/>
      <c r="NUT112" s="81"/>
      <c r="NUU112" s="81"/>
      <c r="NUV112" s="81"/>
      <c r="NUW112" s="81"/>
      <c r="NUX112" s="81"/>
      <c r="NUY112" s="81"/>
      <c r="NUZ112" s="81"/>
      <c r="NVA112" s="81"/>
      <c r="NVB112" s="81"/>
      <c r="NVC112" s="81"/>
      <c r="NVD112" s="81"/>
      <c r="NVE112" s="81"/>
      <c r="NVF112" s="81"/>
      <c r="NVG112" s="81"/>
      <c r="NVH112" s="81"/>
      <c r="NVI112" s="81"/>
      <c r="NVJ112" s="81"/>
      <c r="NVK112" s="81"/>
      <c r="NVL112" s="81"/>
      <c r="NVM112" s="81"/>
      <c r="NVN112" s="81"/>
      <c r="NVO112" s="81"/>
      <c r="NVP112" s="81"/>
      <c r="NVQ112" s="81"/>
      <c r="NVR112" s="81"/>
      <c r="NVS112" s="81"/>
      <c r="NVT112" s="81"/>
      <c r="NVU112" s="81"/>
      <c r="NVV112" s="81"/>
      <c r="NVW112" s="81"/>
      <c r="NVX112" s="81"/>
      <c r="NVY112" s="81"/>
      <c r="NVZ112" s="81"/>
      <c r="NWA112" s="81"/>
      <c r="NWB112" s="81"/>
      <c r="NWC112" s="81"/>
      <c r="NWD112" s="81"/>
      <c r="NWE112" s="81"/>
      <c r="NWF112" s="81"/>
      <c r="NWG112" s="81"/>
      <c r="NWH112" s="81"/>
      <c r="NWI112" s="81"/>
      <c r="NWJ112" s="81"/>
      <c r="NWK112" s="81"/>
      <c r="NWL112" s="81"/>
      <c r="NWM112" s="81"/>
      <c r="NWN112" s="81"/>
      <c r="NWO112" s="81"/>
      <c r="NWP112" s="81"/>
      <c r="NWQ112" s="81"/>
      <c r="NWR112" s="81"/>
      <c r="NWS112" s="81"/>
      <c r="NWT112" s="81"/>
      <c r="NWU112" s="81"/>
      <c r="NWV112" s="81"/>
      <c r="NWW112" s="81"/>
      <c r="NWX112" s="81"/>
      <c r="NWY112" s="81"/>
      <c r="NWZ112" s="81"/>
      <c r="NXA112" s="81"/>
      <c r="NXB112" s="81"/>
      <c r="NXC112" s="81"/>
      <c r="NXD112" s="81"/>
      <c r="NXE112" s="81"/>
      <c r="NXF112" s="81"/>
      <c r="NXG112" s="81"/>
      <c r="NXH112" s="81"/>
      <c r="NXI112" s="81"/>
      <c r="NXJ112" s="81"/>
      <c r="NXK112" s="81"/>
      <c r="NXL112" s="81"/>
      <c r="NXM112" s="81"/>
      <c r="NXN112" s="81"/>
      <c r="NXO112" s="81"/>
      <c r="NXP112" s="81"/>
      <c r="NXQ112" s="81"/>
      <c r="NXR112" s="81"/>
      <c r="NXS112" s="81"/>
      <c r="NXT112" s="81"/>
      <c r="NXU112" s="81"/>
      <c r="NXV112" s="81"/>
      <c r="NXW112" s="81"/>
      <c r="NXX112" s="81"/>
      <c r="NXY112" s="81"/>
      <c r="NXZ112" s="81"/>
      <c r="NYA112" s="81"/>
      <c r="NYB112" s="81"/>
      <c r="NYC112" s="81"/>
      <c r="NYD112" s="81"/>
      <c r="NYE112" s="81"/>
      <c r="NYF112" s="81"/>
      <c r="NYG112" s="81"/>
      <c r="NYH112" s="81"/>
      <c r="NYI112" s="81"/>
      <c r="NYJ112" s="81"/>
      <c r="NYK112" s="81"/>
      <c r="NYL112" s="81"/>
      <c r="NYM112" s="81"/>
      <c r="NYN112" s="81"/>
      <c r="NYO112" s="81"/>
      <c r="NYP112" s="81"/>
      <c r="NYQ112" s="81"/>
      <c r="NYR112" s="81"/>
      <c r="NYS112" s="81"/>
      <c r="NYT112" s="81"/>
      <c r="NYU112" s="81"/>
      <c r="NYV112" s="81"/>
      <c r="NYW112" s="81"/>
      <c r="NYX112" s="81"/>
      <c r="NYY112" s="81"/>
      <c r="NYZ112" s="81"/>
      <c r="NZA112" s="81"/>
      <c r="NZB112" s="81"/>
      <c r="NZC112" s="81"/>
      <c r="NZD112" s="81"/>
      <c r="NZE112" s="81"/>
      <c r="NZF112" s="81"/>
      <c r="NZG112" s="81"/>
      <c r="NZH112" s="81"/>
      <c r="NZI112" s="81"/>
      <c r="NZJ112" s="81"/>
      <c r="NZK112" s="81"/>
      <c r="NZL112" s="81"/>
      <c r="NZM112" s="81"/>
      <c r="NZN112" s="81"/>
      <c r="NZO112" s="81"/>
      <c r="NZP112" s="81"/>
      <c r="NZQ112" s="81"/>
      <c r="NZR112" s="81"/>
      <c r="NZS112" s="81"/>
      <c r="NZT112" s="81"/>
      <c r="NZU112" s="81"/>
      <c r="NZV112" s="81"/>
      <c r="NZW112" s="81"/>
      <c r="NZX112" s="81"/>
      <c r="NZY112" s="81"/>
      <c r="NZZ112" s="81"/>
      <c r="OAA112" s="81"/>
      <c r="OAB112" s="81"/>
      <c r="OAC112" s="81"/>
      <c r="OAD112" s="81"/>
      <c r="OAE112" s="81"/>
      <c r="OAF112" s="81"/>
      <c r="OAG112" s="81"/>
      <c r="OAH112" s="81"/>
      <c r="OAI112" s="81"/>
      <c r="OAJ112" s="81"/>
      <c r="OAK112" s="81"/>
      <c r="OAL112" s="81"/>
      <c r="OAM112" s="81"/>
      <c r="OAN112" s="81"/>
      <c r="OAO112" s="81"/>
      <c r="OAP112" s="81"/>
      <c r="OAQ112" s="81"/>
      <c r="OAR112" s="81"/>
      <c r="OAS112" s="81"/>
      <c r="OAT112" s="81"/>
      <c r="OAU112" s="81"/>
      <c r="OAV112" s="81"/>
      <c r="OAW112" s="81"/>
      <c r="OAX112" s="81"/>
      <c r="OAY112" s="81"/>
      <c r="OAZ112" s="81"/>
      <c r="OBA112" s="81"/>
      <c r="OBB112" s="81"/>
      <c r="OBC112" s="81"/>
      <c r="OBD112" s="81"/>
      <c r="OBE112" s="81"/>
      <c r="OBF112" s="81"/>
      <c r="OBG112" s="81"/>
      <c r="OBH112" s="81"/>
      <c r="OBI112" s="81"/>
      <c r="OBJ112" s="81"/>
      <c r="OBK112" s="81"/>
      <c r="OBL112" s="81"/>
      <c r="OBM112" s="81"/>
      <c r="OBN112" s="81"/>
      <c r="OBO112" s="81"/>
      <c r="OBP112" s="81"/>
      <c r="OBQ112" s="81"/>
      <c r="OBR112" s="81"/>
      <c r="OBS112" s="81"/>
      <c r="OBT112" s="81"/>
      <c r="OBU112" s="81"/>
      <c r="OBV112" s="81"/>
      <c r="OBW112" s="81"/>
      <c r="OBX112" s="81"/>
      <c r="OBY112" s="81"/>
      <c r="OBZ112" s="81"/>
      <c r="OCA112" s="81"/>
      <c r="OCB112" s="81"/>
      <c r="OCC112" s="81"/>
      <c r="OCD112" s="81"/>
      <c r="OCE112" s="81"/>
      <c r="OCF112" s="81"/>
      <c r="OCG112" s="81"/>
      <c r="OCH112" s="81"/>
      <c r="OCI112" s="81"/>
      <c r="OCJ112" s="81"/>
      <c r="OCK112" s="81"/>
      <c r="OCL112" s="81"/>
      <c r="OCM112" s="81"/>
      <c r="OCN112" s="81"/>
      <c r="OCO112" s="81"/>
      <c r="OCP112" s="81"/>
      <c r="OCQ112" s="81"/>
      <c r="OCR112" s="81"/>
      <c r="OCS112" s="81"/>
      <c r="OCT112" s="81"/>
      <c r="OCU112" s="81"/>
      <c r="OCV112" s="81"/>
      <c r="OCW112" s="81"/>
      <c r="OCX112" s="81"/>
      <c r="OCY112" s="81"/>
      <c r="OCZ112" s="81"/>
      <c r="ODA112" s="81"/>
      <c r="ODB112" s="81"/>
      <c r="ODC112" s="81"/>
      <c r="ODD112" s="81"/>
      <c r="ODE112" s="81"/>
      <c r="ODF112" s="81"/>
      <c r="ODG112" s="81"/>
      <c r="ODH112" s="81"/>
      <c r="ODI112" s="81"/>
      <c r="ODJ112" s="81"/>
      <c r="ODK112" s="81"/>
      <c r="ODL112" s="81"/>
      <c r="ODM112" s="81"/>
      <c r="ODN112" s="81"/>
      <c r="ODO112" s="81"/>
      <c r="ODP112" s="81"/>
      <c r="ODQ112" s="81"/>
      <c r="ODR112" s="81"/>
      <c r="ODS112" s="81"/>
      <c r="ODT112" s="81"/>
      <c r="ODU112" s="81"/>
      <c r="ODV112" s="81"/>
      <c r="ODW112" s="81"/>
      <c r="ODX112" s="81"/>
      <c r="ODY112" s="81"/>
      <c r="ODZ112" s="81"/>
      <c r="OEA112" s="81"/>
      <c r="OEB112" s="81"/>
      <c r="OEC112" s="81"/>
      <c r="OED112" s="81"/>
      <c r="OEE112" s="81"/>
      <c r="OEF112" s="81"/>
      <c r="OEG112" s="81"/>
      <c r="OEH112" s="81"/>
      <c r="OEI112" s="81"/>
      <c r="OEJ112" s="81"/>
      <c r="OEK112" s="81"/>
      <c r="OEL112" s="81"/>
      <c r="OEM112" s="81"/>
      <c r="OEN112" s="81"/>
      <c r="OEO112" s="81"/>
      <c r="OEP112" s="81"/>
      <c r="OEQ112" s="81"/>
      <c r="OER112" s="81"/>
      <c r="OES112" s="81"/>
      <c r="OET112" s="81"/>
      <c r="OEU112" s="81"/>
      <c r="OEV112" s="81"/>
      <c r="OEW112" s="81"/>
      <c r="OEX112" s="81"/>
      <c r="OEY112" s="81"/>
      <c r="OEZ112" s="81"/>
      <c r="OFA112" s="81"/>
      <c r="OFB112" s="81"/>
      <c r="OFC112" s="81"/>
      <c r="OFD112" s="81"/>
      <c r="OFE112" s="81"/>
      <c r="OFF112" s="81"/>
      <c r="OFG112" s="81"/>
      <c r="OFH112" s="81"/>
      <c r="OFI112" s="81"/>
      <c r="OFJ112" s="81"/>
      <c r="OFK112" s="81"/>
      <c r="OFL112" s="81"/>
      <c r="OFM112" s="81"/>
      <c r="OFN112" s="81"/>
      <c r="OFO112" s="81"/>
      <c r="OFP112" s="81"/>
      <c r="OFQ112" s="81"/>
      <c r="OFR112" s="81"/>
      <c r="OFS112" s="81"/>
      <c r="OFT112" s="81"/>
      <c r="OFU112" s="81"/>
      <c r="OFV112" s="81"/>
      <c r="OFW112" s="81"/>
      <c r="OFX112" s="81"/>
      <c r="OFY112" s="81"/>
      <c r="OFZ112" s="81"/>
      <c r="OGA112" s="81"/>
      <c r="OGB112" s="81"/>
      <c r="OGC112" s="81"/>
      <c r="OGD112" s="81"/>
      <c r="OGE112" s="81"/>
      <c r="OGF112" s="81"/>
      <c r="OGG112" s="81"/>
      <c r="OGH112" s="81"/>
      <c r="OGI112" s="81"/>
      <c r="OGJ112" s="81"/>
      <c r="OGK112" s="81"/>
      <c r="OGL112" s="81"/>
      <c r="OGM112" s="81"/>
      <c r="OGN112" s="81"/>
      <c r="OGO112" s="81"/>
      <c r="OGP112" s="81"/>
      <c r="OGQ112" s="81"/>
      <c r="OGR112" s="81"/>
      <c r="OGS112" s="81"/>
      <c r="OGT112" s="81"/>
      <c r="OGU112" s="81"/>
      <c r="OGV112" s="81"/>
      <c r="OGW112" s="81"/>
      <c r="OGX112" s="81"/>
      <c r="OGY112" s="81"/>
      <c r="OGZ112" s="81"/>
      <c r="OHA112" s="81"/>
      <c r="OHB112" s="81"/>
      <c r="OHC112" s="81"/>
      <c r="OHD112" s="81"/>
      <c r="OHE112" s="81"/>
      <c r="OHF112" s="81"/>
      <c r="OHG112" s="81"/>
      <c r="OHH112" s="81"/>
      <c r="OHI112" s="81"/>
      <c r="OHJ112" s="81"/>
      <c r="OHK112" s="81"/>
      <c r="OHL112" s="81"/>
      <c r="OHM112" s="81"/>
      <c r="OHN112" s="81"/>
      <c r="OHO112" s="81"/>
      <c r="OHP112" s="81"/>
      <c r="OHQ112" s="81"/>
      <c r="OHR112" s="81"/>
      <c r="OHS112" s="81"/>
      <c r="OHT112" s="81"/>
      <c r="OHU112" s="81"/>
      <c r="OHV112" s="81"/>
      <c r="OHW112" s="81"/>
      <c r="OHX112" s="81"/>
      <c r="OHY112" s="81"/>
      <c r="OHZ112" s="81"/>
      <c r="OIA112" s="81"/>
      <c r="OIB112" s="81"/>
      <c r="OIC112" s="81"/>
      <c r="OID112" s="81"/>
      <c r="OIE112" s="81"/>
      <c r="OIF112" s="81"/>
      <c r="OIG112" s="81"/>
      <c r="OIH112" s="81"/>
      <c r="OII112" s="81"/>
      <c r="OIJ112" s="81"/>
      <c r="OIK112" s="81"/>
      <c r="OIL112" s="81"/>
      <c r="OIM112" s="81"/>
      <c r="OIN112" s="81"/>
      <c r="OIO112" s="81"/>
      <c r="OIP112" s="81"/>
      <c r="OIQ112" s="81"/>
      <c r="OIR112" s="81"/>
      <c r="OIS112" s="81"/>
      <c r="OIT112" s="81"/>
      <c r="OIU112" s="81"/>
      <c r="OIV112" s="81"/>
      <c r="OIW112" s="81"/>
      <c r="OIX112" s="81"/>
      <c r="OIY112" s="81"/>
      <c r="OIZ112" s="81"/>
      <c r="OJA112" s="81"/>
      <c r="OJB112" s="81"/>
      <c r="OJC112" s="81"/>
      <c r="OJD112" s="81"/>
      <c r="OJE112" s="81"/>
      <c r="OJF112" s="81"/>
      <c r="OJG112" s="81"/>
      <c r="OJH112" s="81"/>
      <c r="OJI112" s="81"/>
      <c r="OJJ112" s="81"/>
      <c r="OJK112" s="81"/>
      <c r="OJL112" s="81"/>
      <c r="OJM112" s="81"/>
      <c r="OJN112" s="81"/>
      <c r="OJO112" s="81"/>
      <c r="OJP112" s="81"/>
      <c r="OJQ112" s="81"/>
      <c r="OJR112" s="81"/>
      <c r="OJS112" s="81"/>
      <c r="OJT112" s="81"/>
      <c r="OJU112" s="81"/>
      <c r="OJV112" s="81"/>
      <c r="OJW112" s="81"/>
      <c r="OJX112" s="81"/>
      <c r="OJY112" s="81"/>
      <c r="OJZ112" s="81"/>
      <c r="OKA112" s="81"/>
      <c r="OKB112" s="81"/>
      <c r="OKC112" s="81"/>
      <c r="OKD112" s="81"/>
      <c r="OKE112" s="81"/>
      <c r="OKF112" s="81"/>
      <c r="OKG112" s="81"/>
      <c r="OKH112" s="81"/>
      <c r="OKI112" s="81"/>
      <c r="OKJ112" s="81"/>
      <c r="OKK112" s="81"/>
      <c r="OKL112" s="81"/>
      <c r="OKM112" s="81"/>
      <c r="OKN112" s="81"/>
      <c r="OKO112" s="81"/>
      <c r="OKP112" s="81"/>
      <c r="OKQ112" s="81"/>
      <c r="OKR112" s="81"/>
      <c r="OKS112" s="81"/>
      <c r="OKT112" s="81"/>
      <c r="OKU112" s="81"/>
      <c r="OKV112" s="81"/>
      <c r="OKW112" s="81"/>
      <c r="OKX112" s="81"/>
      <c r="OKY112" s="81"/>
      <c r="OKZ112" s="81"/>
      <c r="OLA112" s="81"/>
      <c r="OLB112" s="81"/>
      <c r="OLC112" s="81"/>
      <c r="OLD112" s="81"/>
      <c r="OLE112" s="81"/>
      <c r="OLF112" s="81"/>
      <c r="OLG112" s="81"/>
      <c r="OLH112" s="81"/>
      <c r="OLI112" s="81"/>
      <c r="OLJ112" s="81"/>
      <c r="OLK112" s="81"/>
      <c r="OLL112" s="81"/>
      <c r="OLM112" s="81"/>
      <c r="OLN112" s="81"/>
      <c r="OLO112" s="81"/>
      <c r="OLP112" s="81"/>
      <c r="OLQ112" s="81"/>
      <c r="OLR112" s="81"/>
      <c r="OLS112" s="81"/>
      <c r="OLT112" s="81"/>
      <c r="OLU112" s="81"/>
      <c r="OLV112" s="81"/>
      <c r="OLW112" s="81"/>
      <c r="OLX112" s="81"/>
      <c r="OLY112" s="81"/>
      <c r="OLZ112" s="81"/>
      <c r="OMA112" s="81"/>
      <c r="OMB112" s="81"/>
      <c r="OMC112" s="81"/>
      <c r="OMD112" s="81"/>
      <c r="OME112" s="81"/>
      <c r="OMF112" s="81"/>
      <c r="OMG112" s="81"/>
      <c r="OMH112" s="81"/>
      <c r="OMI112" s="81"/>
      <c r="OMJ112" s="81"/>
      <c r="OMK112" s="81"/>
      <c r="OML112" s="81"/>
      <c r="OMM112" s="81"/>
      <c r="OMN112" s="81"/>
      <c r="OMO112" s="81"/>
      <c r="OMP112" s="81"/>
      <c r="OMQ112" s="81"/>
      <c r="OMR112" s="81"/>
      <c r="OMS112" s="81"/>
      <c r="OMT112" s="81"/>
      <c r="OMU112" s="81"/>
      <c r="OMV112" s="81"/>
      <c r="OMW112" s="81"/>
      <c r="OMX112" s="81"/>
      <c r="OMY112" s="81"/>
      <c r="OMZ112" s="81"/>
      <c r="ONA112" s="81"/>
      <c r="ONB112" s="81"/>
      <c r="ONC112" s="81"/>
      <c r="OND112" s="81"/>
      <c r="ONE112" s="81"/>
      <c r="ONF112" s="81"/>
      <c r="ONG112" s="81"/>
      <c r="ONH112" s="81"/>
      <c r="ONI112" s="81"/>
      <c r="ONJ112" s="81"/>
      <c r="ONK112" s="81"/>
      <c r="ONL112" s="81"/>
      <c r="ONM112" s="81"/>
      <c r="ONN112" s="81"/>
      <c r="ONO112" s="81"/>
      <c r="ONP112" s="81"/>
      <c r="ONQ112" s="81"/>
      <c r="ONR112" s="81"/>
      <c r="ONS112" s="81"/>
      <c r="ONT112" s="81"/>
      <c r="ONU112" s="81"/>
      <c r="ONV112" s="81"/>
      <c r="ONW112" s="81"/>
      <c r="ONX112" s="81"/>
      <c r="ONY112" s="81"/>
      <c r="ONZ112" s="81"/>
      <c r="OOA112" s="81"/>
      <c r="OOB112" s="81"/>
      <c r="OOC112" s="81"/>
      <c r="OOD112" s="81"/>
      <c r="OOE112" s="81"/>
      <c r="OOF112" s="81"/>
      <c r="OOG112" s="81"/>
      <c r="OOH112" s="81"/>
      <c r="OOI112" s="81"/>
      <c r="OOJ112" s="81"/>
      <c r="OOK112" s="81"/>
      <c r="OOL112" s="81"/>
      <c r="OOM112" s="81"/>
      <c r="OON112" s="81"/>
      <c r="OOO112" s="81"/>
      <c r="OOP112" s="81"/>
      <c r="OOQ112" s="81"/>
      <c r="OOR112" s="81"/>
      <c r="OOS112" s="81"/>
      <c r="OOT112" s="81"/>
      <c r="OOU112" s="81"/>
      <c r="OOV112" s="81"/>
      <c r="OOW112" s="81"/>
      <c r="OOX112" s="81"/>
      <c r="OOY112" s="81"/>
      <c r="OOZ112" s="81"/>
      <c r="OPA112" s="81"/>
      <c r="OPB112" s="81"/>
      <c r="OPC112" s="81"/>
      <c r="OPD112" s="81"/>
      <c r="OPE112" s="81"/>
      <c r="OPF112" s="81"/>
      <c r="OPG112" s="81"/>
      <c r="OPH112" s="81"/>
      <c r="OPI112" s="81"/>
      <c r="OPJ112" s="81"/>
      <c r="OPK112" s="81"/>
      <c r="OPL112" s="81"/>
      <c r="OPM112" s="81"/>
      <c r="OPN112" s="81"/>
      <c r="OPO112" s="81"/>
      <c r="OPP112" s="81"/>
      <c r="OPQ112" s="81"/>
      <c r="OPR112" s="81"/>
      <c r="OPS112" s="81"/>
      <c r="OPT112" s="81"/>
      <c r="OPU112" s="81"/>
      <c r="OPV112" s="81"/>
      <c r="OPW112" s="81"/>
      <c r="OPX112" s="81"/>
      <c r="OPY112" s="81"/>
      <c r="OPZ112" s="81"/>
      <c r="OQA112" s="81"/>
      <c r="OQB112" s="81"/>
      <c r="OQC112" s="81"/>
      <c r="OQD112" s="81"/>
      <c r="OQE112" s="81"/>
      <c r="OQF112" s="81"/>
      <c r="OQG112" s="81"/>
      <c r="OQH112" s="81"/>
      <c r="OQI112" s="81"/>
      <c r="OQJ112" s="81"/>
      <c r="OQK112" s="81"/>
      <c r="OQL112" s="81"/>
      <c r="OQM112" s="81"/>
      <c r="OQN112" s="81"/>
      <c r="OQO112" s="81"/>
      <c r="OQP112" s="81"/>
      <c r="OQQ112" s="81"/>
      <c r="OQR112" s="81"/>
      <c r="OQS112" s="81"/>
      <c r="OQT112" s="81"/>
      <c r="OQU112" s="81"/>
      <c r="OQV112" s="81"/>
      <c r="OQW112" s="81"/>
      <c r="OQX112" s="81"/>
      <c r="OQY112" s="81"/>
      <c r="OQZ112" s="81"/>
      <c r="ORA112" s="81"/>
      <c r="ORB112" s="81"/>
      <c r="ORC112" s="81"/>
      <c r="ORD112" s="81"/>
      <c r="ORE112" s="81"/>
      <c r="ORF112" s="81"/>
      <c r="ORG112" s="81"/>
      <c r="ORH112" s="81"/>
      <c r="ORI112" s="81"/>
      <c r="ORJ112" s="81"/>
      <c r="ORK112" s="81"/>
      <c r="ORL112" s="81"/>
      <c r="ORM112" s="81"/>
      <c r="ORN112" s="81"/>
      <c r="ORO112" s="81"/>
      <c r="ORP112" s="81"/>
      <c r="ORQ112" s="81"/>
      <c r="ORR112" s="81"/>
      <c r="ORS112" s="81"/>
      <c r="ORT112" s="81"/>
      <c r="ORU112" s="81"/>
      <c r="ORV112" s="81"/>
      <c r="ORW112" s="81"/>
      <c r="ORX112" s="81"/>
      <c r="ORY112" s="81"/>
      <c r="ORZ112" s="81"/>
      <c r="OSA112" s="81"/>
      <c r="OSB112" s="81"/>
      <c r="OSC112" s="81"/>
      <c r="OSD112" s="81"/>
      <c r="OSE112" s="81"/>
      <c r="OSF112" s="81"/>
      <c r="OSG112" s="81"/>
      <c r="OSH112" s="81"/>
      <c r="OSI112" s="81"/>
      <c r="OSJ112" s="81"/>
      <c r="OSK112" s="81"/>
      <c r="OSL112" s="81"/>
      <c r="OSM112" s="81"/>
      <c r="OSN112" s="81"/>
      <c r="OSO112" s="81"/>
      <c r="OSP112" s="81"/>
      <c r="OSQ112" s="81"/>
      <c r="OSR112" s="81"/>
      <c r="OSS112" s="81"/>
      <c r="OST112" s="81"/>
      <c r="OSU112" s="81"/>
      <c r="OSV112" s="81"/>
      <c r="OSW112" s="81"/>
      <c r="OSX112" s="81"/>
      <c r="OSY112" s="81"/>
      <c r="OSZ112" s="81"/>
      <c r="OTA112" s="81"/>
      <c r="OTB112" s="81"/>
      <c r="OTC112" s="81"/>
      <c r="OTD112" s="81"/>
      <c r="OTE112" s="81"/>
      <c r="OTF112" s="81"/>
      <c r="OTG112" s="81"/>
      <c r="OTH112" s="81"/>
      <c r="OTI112" s="81"/>
      <c r="OTJ112" s="81"/>
      <c r="OTK112" s="81"/>
      <c r="OTL112" s="81"/>
      <c r="OTM112" s="81"/>
      <c r="OTN112" s="81"/>
      <c r="OTO112" s="81"/>
      <c r="OTP112" s="81"/>
      <c r="OTQ112" s="81"/>
      <c r="OTR112" s="81"/>
      <c r="OTS112" s="81"/>
      <c r="OTT112" s="81"/>
      <c r="OTU112" s="81"/>
      <c r="OTV112" s="81"/>
      <c r="OTW112" s="81"/>
      <c r="OTX112" s="81"/>
      <c r="OTY112" s="81"/>
      <c r="OTZ112" s="81"/>
      <c r="OUA112" s="81"/>
      <c r="OUB112" s="81"/>
      <c r="OUC112" s="81"/>
      <c r="OUD112" s="81"/>
      <c r="OUE112" s="81"/>
      <c r="OUF112" s="81"/>
      <c r="OUG112" s="81"/>
      <c r="OUH112" s="81"/>
      <c r="OUI112" s="81"/>
      <c r="OUJ112" s="81"/>
      <c r="OUK112" s="81"/>
      <c r="OUL112" s="81"/>
      <c r="OUM112" s="81"/>
      <c r="OUN112" s="81"/>
      <c r="OUO112" s="81"/>
      <c r="OUP112" s="81"/>
      <c r="OUQ112" s="81"/>
      <c r="OUR112" s="81"/>
      <c r="OUS112" s="81"/>
      <c r="OUT112" s="81"/>
      <c r="OUU112" s="81"/>
      <c r="OUV112" s="81"/>
      <c r="OUW112" s="81"/>
      <c r="OUX112" s="81"/>
      <c r="OUY112" s="81"/>
      <c r="OUZ112" s="81"/>
      <c r="OVA112" s="81"/>
      <c r="OVB112" s="81"/>
      <c r="OVC112" s="81"/>
      <c r="OVD112" s="81"/>
      <c r="OVE112" s="81"/>
      <c r="OVF112" s="81"/>
      <c r="OVG112" s="81"/>
      <c r="OVH112" s="81"/>
      <c r="OVI112" s="81"/>
      <c r="OVJ112" s="81"/>
      <c r="OVK112" s="81"/>
      <c r="OVL112" s="81"/>
      <c r="OVM112" s="81"/>
      <c r="OVN112" s="81"/>
      <c r="OVO112" s="81"/>
      <c r="OVP112" s="81"/>
      <c r="OVQ112" s="81"/>
      <c r="OVR112" s="81"/>
      <c r="OVS112" s="81"/>
      <c r="OVT112" s="81"/>
      <c r="OVU112" s="81"/>
      <c r="OVV112" s="81"/>
      <c r="OVW112" s="81"/>
      <c r="OVX112" s="81"/>
      <c r="OVY112" s="81"/>
      <c r="OVZ112" s="81"/>
      <c r="OWA112" s="81"/>
      <c r="OWB112" s="81"/>
      <c r="OWC112" s="81"/>
      <c r="OWD112" s="81"/>
      <c r="OWE112" s="81"/>
      <c r="OWF112" s="81"/>
      <c r="OWG112" s="81"/>
      <c r="OWH112" s="81"/>
      <c r="OWI112" s="81"/>
      <c r="OWJ112" s="81"/>
      <c r="OWK112" s="81"/>
      <c r="OWL112" s="81"/>
      <c r="OWM112" s="81"/>
      <c r="OWN112" s="81"/>
      <c r="OWO112" s="81"/>
      <c r="OWP112" s="81"/>
      <c r="OWQ112" s="81"/>
      <c r="OWR112" s="81"/>
      <c r="OWS112" s="81"/>
      <c r="OWT112" s="81"/>
      <c r="OWU112" s="81"/>
      <c r="OWV112" s="81"/>
      <c r="OWW112" s="81"/>
      <c r="OWX112" s="81"/>
      <c r="OWY112" s="81"/>
      <c r="OWZ112" s="81"/>
      <c r="OXA112" s="81"/>
      <c r="OXB112" s="81"/>
      <c r="OXC112" s="81"/>
      <c r="OXD112" s="81"/>
      <c r="OXE112" s="81"/>
      <c r="OXF112" s="81"/>
      <c r="OXG112" s="81"/>
      <c r="OXH112" s="81"/>
      <c r="OXI112" s="81"/>
      <c r="OXJ112" s="81"/>
      <c r="OXK112" s="81"/>
      <c r="OXL112" s="81"/>
      <c r="OXM112" s="81"/>
      <c r="OXN112" s="81"/>
      <c r="OXO112" s="81"/>
      <c r="OXP112" s="81"/>
      <c r="OXQ112" s="81"/>
      <c r="OXR112" s="81"/>
      <c r="OXS112" s="81"/>
      <c r="OXT112" s="81"/>
      <c r="OXU112" s="81"/>
      <c r="OXV112" s="81"/>
      <c r="OXW112" s="81"/>
      <c r="OXX112" s="81"/>
      <c r="OXY112" s="81"/>
      <c r="OXZ112" s="81"/>
      <c r="OYA112" s="81"/>
      <c r="OYB112" s="81"/>
      <c r="OYC112" s="81"/>
      <c r="OYD112" s="81"/>
      <c r="OYE112" s="81"/>
      <c r="OYF112" s="81"/>
      <c r="OYG112" s="81"/>
      <c r="OYH112" s="81"/>
      <c r="OYI112" s="81"/>
      <c r="OYJ112" s="81"/>
      <c r="OYK112" s="81"/>
      <c r="OYL112" s="81"/>
      <c r="OYM112" s="81"/>
      <c r="OYN112" s="81"/>
      <c r="OYO112" s="81"/>
      <c r="OYP112" s="81"/>
      <c r="OYQ112" s="81"/>
      <c r="OYR112" s="81"/>
      <c r="OYS112" s="81"/>
      <c r="OYT112" s="81"/>
      <c r="OYU112" s="81"/>
      <c r="OYV112" s="81"/>
      <c r="OYW112" s="81"/>
      <c r="OYX112" s="81"/>
      <c r="OYY112" s="81"/>
      <c r="OYZ112" s="81"/>
      <c r="OZA112" s="81"/>
      <c r="OZB112" s="81"/>
      <c r="OZC112" s="81"/>
      <c r="OZD112" s="81"/>
      <c r="OZE112" s="81"/>
      <c r="OZF112" s="81"/>
      <c r="OZG112" s="81"/>
      <c r="OZH112" s="81"/>
      <c r="OZI112" s="81"/>
      <c r="OZJ112" s="81"/>
      <c r="OZK112" s="81"/>
      <c r="OZL112" s="81"/>
      <c r="OZM112" s="81"/>
      <c r="OZN112" s="81"/>
      <c r="OZO112" s="81"/>
      <c r="OZP112" s="81"/>
      <c r="OZQ112" s="81"/>
      <c r="OZR112" s="81"/>
      <c r="OZS112" s="81"/>
      <c r="OZT112" s="81"/>
      <c r="OZU112" s="81"/>
      <c r="OZV112" s="81"/>
      <c r="OZW112" s="81"/>
      <c r="OZX112" s="81"/>
      <c r="OZY112" s="81"/>
      <c r="OZZ112" s="81"/>
      <c r="PAA112" s="81"/>
      <c r="PAB112" s="81"/>
      <c r="PAC112" s="81"/>
      <c r="PAD112" s="81"/>
      <c r="PAE112" s="81"/>
      <c r="PAF112" s="81"/>
      <c r="PAG112" s="81"/>
      <c r="PAH112" s="81"/>
      <c r="PAI112" s="81"/>
      <c r="PAJ112" s="81"/>
      <c r="PAK112" s="81"/>
      <c r="PAL112" s="81"/>
      <c r="PAM112" s="81"/>
      <c r="PAN112" s="81"/>
      <c r="PAO112" s="81"/>
      <c r="PAP112" s="81"/>
      <c r="PAQ112" s="81"/>
      <c r="PAR112" s="81"/>
      <c r="PAS112" s="81"/>
      <c r="PAT112" s="81"/>
      <c r="PAU112" s="81"/>
      <c r="PAV112" s="81"/>
      <c r="PAW112" s="81"/>
      <c r="PAX112" s="81"/>
      <c r="PAY112" s="81"/>
      <c r="PAZ112" s="81"/>
      <c r="PBA112" s="81"/>
      <c r="PBB112" s="81"/>
      <c r="PBC112" s="81"/>
      <c r="PBD112" s="81"/>
      <c r="PBE112" s="81"/>
      <c r="PBF112" s="81"/>
      <c r="PBG112" s="81"/>
      <c r="PBH112" s="81"/>
      <c r="PBI112" s="81"/>
      <c r="PBJ112" s="81"/>
      <c r="PBK112" s="81"/>
      <c r="PBL112" s="81"/>
      <c r="PBM112" s="81"/>
      <c r="PBN112" s="81"/>
      <c r="PBO112" s="81"/>
      <c r="PBP112" s="81"/>
      <c r="PBQ112" s="81"/>
      <c r="PBR112" s="81"/>
      <c r="PBS112" s="81"/>
      <c r="PBT112" s="81"/>
      <c r="PBU112" s="81"/>
      <c r="PBV112" s="81"/>
      <c r="PBW112" s="81"/>
      <c r="PBX112" s="81"/>
      <c r="PBY112" s="81"/>
      <c r="PBZ112" s="81"/>
      <c r="PCA112" s="81"/>
      <c r="PCB112" s="81"/>
      <c r="PCC112" s="81"/>
      <c r="PCD112" s="81"/>
      <c r="PCE112" s="81"/>
      <c r="PCF112" s="81"/>
      <c r="PCG112" s="81"/>
      <c r="PCH112" s="81"/>
      <c r="PCI112" s="81"/>
      <c r="PCJ112" s="81"/>
      <c r="PCK112" s="81"/>
      <c r="PCL112" s="81"/>
      <c r="PCM112" s="81"/>
      <c r="PCN112" s="81"/>
      <c r="PCO112" s="81"/>
      <c r="PCP112" s="81"/>
      <c r="PCQ112" s="81"/>
      <c r="PCR112" s="81"/>
      <c r="PCS112" s="81"/>
      <c r="PCT112" s="81"/>
      <c r="PCU112" s="81"/>
      <c r="PCV112" s="81"/>
      <c r="PCW112" s="81"/>
      <c r="PCX112" s="81"/>
      <c r="PCY112" s="81"/>
      <c r="PCZ112" s="81"/>
      <c r="PDA112" s="81"/>
      <c r="PDB112" s="81"/>
      <c r="PDC112" s="81"/>
      <c r="PDD112" s="81"/>
      <c r="PDE112" s="81"/>
      <c r="PDF112" s="81"/>
      <c r="PDG112" s="81"/>
      <c r="PDH112" s="81"/>
      <c r="PDI112" s="81"/>
      <c r="PDJ112" s="81"/>
      <c r="PDK112" s="81"/>
      <c r="PDL112" s="81"/>
      <c r="PDM112" s="81"/>
      <c r="PDN112" s="81"/>
      <c r="PDO112" s="81"/>
      <c r="PDP112" s="81"/>
      <c r="PDQ112" s="81"/>
      <c r="PDR112" s="81"/>
      <c r="PDS112" s="81"/>
      <c r="PDT112" s="81"/>
      <c r="PDU112" s="81"/>
      <c r="PDV112" s="81"/>
      <c r="PDW112" s="81"/>
      <c r="PDX112" s="81"/>
      <c r="PDY112" s="81"/>
      <c r="PDZ112" s="81"/>
      <c r="PEA112" s="81"/>
      <c r="PEB112" s="81"/>
      <c r="PEC112" s="81"/>
      <c r="PED112" s="81"/>
      <c r="PEE112" s="81"/>
      <c r="PEF112" s="81"/>
      <c r="PEG112" s="81"/>
      <c r="PEH112" s="81"/>
      <c r="PEI112" s="81"/>
      <c r="PEJ112" s="81"/>
      <c r="PEK112" s="81"/>
      <c r="PEL112" s="81"/>
      <c r="PEM112" s="81"/>
      <c r="PEN112" s="81"/>
      <c r="PEO112" s="81"/>
      <c r="PEP112" s="81"/>
      <c r="PEQ112" s="81"/>
      <c r="PER112" s="81"/>
      <c r="PES112" s="81"/>
      <c r="PET112" s="81"/>
      <c r="PEU112" s="81"/>
      <c r="PEV112" s="81"/>
      <c r="PEW112" s="81"/>
      <c r="PEX112" s="81"/>
      <c r="PEY112" s="81"/>
      <c r="PEZ112" s="81"/>
      <c r="PFA112" s="81"/>
      <c r="PFB112" s="81"/>
      <c r="PFC112" s="81"/>
      <c r="PFD112" s="81"/>
      <c r="PFE112" s="81"/>
      <c r="PFF112" s="81"/>
      <c r="PFG112" s="81"/>
      <c r="PFH112" s="81"/>
      <c r="PFI112" s="81"/>
      <c r="PFJ112" s="81"/>
      <c r="PFK112" s="81"/>
      <c r="PFL112" s="81"/>
      <c r="PFM112" s="81"/>
      <c r="PFN112" s="81"/>
      <c r="PFO112" s="81"/>
      <c r="PFP112" s="81"/>
      <c r="PFQ112" s="81"/>
      <c r="PFR112" s="81"/>
      <c r="PFS112" s="81"/>
      <c r="PFT112" s="81"/>
      <c r="PFU112" s="81"/>
      <c r="PFV112" s="81"/>
      <c r="PFW112" s="81"/>
      <c r="PFX112" s="81"/>
      <c r="PFY112" s="81"/>
      <c r="PFZ112" s="81"/>
      <c r="PGA112" s="81"/>
      <c r="PGB112" s="81"/>
      <c r="PGC112" s="81"/>
      <c r="PGD112" s="81"/>
      <c r="PGE112" s="81"/>
      <c r="PGF112" s="81"/>
      <c r="PGG112" s="81"/>
      <c r="PGH112" s="81"/>
      <c r="PGI112" s="81"/>
      <c r="PGJ112" s="81"/>
      <c r="PGK112" s="81"/>
      <c r="PGL112" s="81"/>
      <c r="PGM112" s="81"/>
      <c r="PGN112" s="81"/>
      <c r="PGO112" s="81"/>
      <c r="PGP112" s="81"/>
      <c r="PGQ112" s="81"/>
      <c r="PGR112" s="81"/>
      <c r="PGS112" s="81"/>
      <c r="PGT112" s="81"/>
      <c r="PGU112" s="81"/>
      <c r="PGV112" s="81"/>
      <c r="PGW112" s="81"/>
      <c r="PGX112" s="81"/>
      <c r="PGY112" s="81"/>
      <c r="PGZ112" s="81"/>
      <c r="PHA112" s="81"/>
      <c r="PHB112" s="81"/>
      <c r="PHC112" s="81"/>
      <c r="PHD112" s="81"/>
      <c r="PHE112" s="81"/>
      <c r="PHF112" s="81"/>
      <c r="PHG112" s="81"/>
      <c r="PHH112" s="81"/>
      <c r="PHI112" s="81"/>
      <c r="PHJ112" s="81"/>
      <c r="PHK112" s="81"/>
      <c r="PHL112" s="81"/>
      <c r="PHM112" s="81"/>
      <c r="PHN112" s="81"/>
      <c r="PHO112" s="81"/>
      <c r="PHP112" s="81"/>
      <c r="PHQ112" s="81"/>
      <c r="PHR112" s="81"/>
      <c r="PHS112" s="81"/>
      <c r="PHT112" s="81"/>
      <c r="PHU112" s="81"/>
      <c r="PHV112" s="81"/>
      <c r="PHW112" s="81"/>
      <c r="PHX112" s="81"/>
      <c r="PHY112" s="81"/>
      <c r="PHZ112" s="81"/>
      <c r="PIA112" s="81"/>
      <c r="PIB112" s="81"/>
      <c r="PIC112" s="81"/>
      <c r="PID112" s="81"/>
      <c r="PIE112" s="81"/>
      <c r="PIF112" s="81"/>
      <c r="PIG112" s="81"/>
      <c r="PIH112" s="81"/>
      <c r="PII112" s="81"/>
      <c r="PIJ112" s="81"/>
      <c r="PIK112" s="81"/>
      <c r="PIL112" s="81"/>
      <c r="PIM112" s="81"/>
      <c r="PIN112" s="81"/>
      <c r="PIO112" s="81"/>
      <c r="PIP112" s="81"/>
      <c r="PIQ112" s="81"/>
      <c r="PIR112" s="81"/>
      <c r="PIS112" s="81"/>
      <c r="PIT112" s="81"/>
      <c r="PIU112" s="81"/>
      <c r="PIV112" s="81"/>
      <c r="PIW112" s="81"/>
      <c r="PIX112" s="81"/>
      <c r="PIY112" s="81"/>
      <c r="PIZ112" s="81"/>
      <c r="PJA112" s="81"/>
      <c r="PJB112" s="81"/>
      <c r="PJC112" s="81"/>
      <c r="PJD112" s="81"/>
      <c r="PJE112" s="81"/>
      <c r="PJF112" s="81"/>
      <c r="PJG112" s="81"/>
      <c r="PJH112" s="81"/>
      <c r="PJI112" s="81"/>
      <c r="PJJ112" s="81"/>
      <c r="PJK112" s="81"/>
      <c r="PJL112" s="81"/>
      <c r="PJM112" s="81"/>
      <c r="PJN112" s="81"/>
      <c r="PJO112" s="81"/>
      <c r="PJP112" s="81"/>
      <c r="PJQ112" s="81"/>
      <c r="PJR112" s="81"/>
      <c r="PJS112" s="81"/>
      <c r="PJT112" s="81"/>
      <c r="PJU112" s="81"/>
      <c r="PJV112" s="81"/>
      <c r="PJW112" s="81"/>
      <c r="PJX112" s="81"/>
      <c r="PJY112" s="81"/>
      <c r="PJZ112" s="81"/>
      <c r="PKA112" s="81"/>
      <c r="PKB112" s="81"/>
      <c r="PKC112" s="81"/>
      <c r="PKD112" s="81"/>
      <c r="PKE112" s="81"/>
      <c r="PKF112" s="81"/>
      <c r="PKG112" s="81"/>
      <c r="PKH112" s="81"/>
      <c r="PKI112" s="81"/>
      <c r="PKJ112" s="81"/>
      <c r="PKK112" s="81"/>
      <c r="PKL112" s="81"/>
      <c r="PKM112" s="81"/>
      <c r="PKN112" s="81"/>
      <c r="PKO112" s="81"/>
      <c r="PKP112" s="81"/>
      <c r="PKQ112" s="81"/>
      <c r="PKR112" s="81"/>
      <c r="PKS112" s="81"/>
      <c r="PKT112" s="81"/>
      <c r="PKU112" s="81"/>
      <c r="PKV112" s="81"/>
      <c r="PKW112" s="81"/>
      <c r="PKX112" s="81"/>
      <c r="PKY112" s="81"/>
      <c r="PKZ112" s="81"/>
      <c r="PLA112" s="81"/>
      <c r="PLB112" s="81"/>
      <c r="PLC112" s="81"/>
      <c r="PLD112" s="81"/>
      <c r="PLE112" s="81"/>
      <c r="PLF112" s="81"/>
      <c r="PLG112" s="81"/>
      <c r="PLH112" s="81"/>
      <c r="PLI112" s="81"/>
      <c r="PLJ112" s="81"/>
      <c r="PLK112" s="81"/>
      <c r="PLL112" s="81"/>
      <c r="PLM112" s="81"/>
      <c r="PLN112" s="81"/>
      <c r="PLO112" s="81"/>
      <c r="PLP112" s="81"/>
      <c r="PLQ112" s="81"/>
      <c r="PLR112" s="81"/>
      <c r="PLS112" s="81"/>
      <c r="PLT112" s="81"/>
      <c r="PLU112" s="81"/>
      <c r="PLV112" s="81"/>
      <c r="PLW112" s="81"/>
      <c r="PLX112" s="81"/>
      <c r="PLY112" s="81"/>
      <c r="PLZ112" s="81"/>
      <c r="PMA112" s="81"/>
      <c r="PMB112" s="81"/>
      <c r="PMC112" s="81"/>
      <c r="PMD112" s="81"/>
      <c r="PME112" s="81"/>
      <c r="PMF112" s="81"/>
      <c r="PMG112" s="81"/>
      <c r="PMH112" s="81"/>
      <c r="PMI112" s="81"/>
      <c r="PMJ112" s="81"/>
      <c r="PMK112" s="81"/>
      <c r="PML112" s="81"/>
      <c r="PMM112" s="81"/>
      <c r="PMN112" s="81"/>
      <c r="PMO112" s="81"/>
      <c r="PMP112" s="81"/>
      <c r="PMQ112" s="81"/>
      <c r="PMR112" s="81"/>
      <c r="PMS112" s="81"/>
      <c r="PMT112" s="81"/>
      <c r="PMU112" s="81"/>
      <c r="PMV112" s="81"/>
      <c r="PMW112" s="81"/>
      <c r="PMX112" s="81"/>
      <c r="PMY112" s="81"/>
      <c r="PMZ112" s="81"/>
      <c r="PNA112" s="81"/>
      <c r="PNB112" s="81"/>
      <c r="PNC112" s="81"/>
      <c r="PND112" s="81"/>
      <c r="PNE112" s="81"/>
      <c r="PNF112" s="81"/>
      <c r="PNG112" s="81"/>
      <c r="PNH112" s="81"/>
      <c r="PNI112" s="81"/>
      <c r="PNJ112" s="81"/>
      <c r="PNK112" s="81"/>
      <c r="PNL112" s="81"/>
      <c r="PNM112" s="81"/>
      <c r="PNN112" s="81"/>
      <c r="PNO112" s="81"/>
      <c r="PNP112" s="81"/>
      <c r="PNQ112" s="81"/>
      <c r="PNR112" s="81"/>
      <c r="PNS112" s="81"/>
      <c r="PNT112" s="81"/>
      <c r="PNU112" s="81"/>
      <c r="PNV112" s="81"/>
      <c r="PNW112" s="81"/>
      <c r="PNX112" s="81"/>
      <c r="PNY112" s="81"/>
      <c r="PNZ112" s="81"/>
      <c r="POA112" s="81"/>
      <c r="POB112" s="81"/>
      <c r="POC112" s="81"/>
      <c r="POD112" s="81"/>
      <c r="POE112" s="81"/>
      <c r="POF112" s="81"/>
      <c r="POG112" s="81"/>
      <c r="POH112" s="81"/>
      <c r="POI112" s="81"/>
      <c r="POJ112" s="81"/>
      <c r="POK112" s="81"/>
      <c r="POL112" s="81"/>
      <c r="POM112" s="81"/>
      <c r="PON112" s="81"/>
      <c r="POO112" s="81"/>
      <c r="POP112" s="81"/>
      <c r="POQ112" s="81"/>
      <c r="POR112" s="81"/>
      <c r="POS112" s="81"/>
      <c r="POT112" s="81"/>
      <c r="POU112" s="81"/>
      <c r="POV112" s="81"/>
      <c r="POW112" s="81"/>
      <c r="POX112" s="81"/>
      <c r="POY112" s="81"/>
      <c r="POZ112" s="81"/>
      <c r="PPA112" s="81"/>
      <c r="PPB112" s="81"/>
      <c r="PPC112" s="81"/>
      <c r="PPD112" s="81"/>
      <c r="PPE112" s="81"/>
      <c r="PPF112" s="81"/>
      <c r="PPG112" s="81"/>
      <c r="PPH112" s="81"/>
      <c r="PPI112" s="81"/>
      <c r="PPJ112" s="81"/>
      <c r="PPK112" s="81"/>
      <c r="PPL112" s="81"/>
      <c r="PPM112" s="81"/>
      <c r="PPN112" s="81"/>
      <c r="PPO112" s="81"/>
      <c r="PPP112" s="81"/>
      <c r="PPQ112" s="81"/>
      <c r="PPR112" s="81"/>
      <c r="PPS112" s="81"/>
      <c r="PPT112" s="81"/>
      <c r="PPU112" s="81"/>
      <c r="PPV112" s="81"/>
      <c r="PPW112" s="81"/>
      <c r="PPX112" s="81"/>
      <c r="PPY112" s="81"/>
      <c r="PPZ112" s="81"/>
      <c r="PQA112" s="81"/>
      <c r="PQB112" s="81"/>
      <c r="PQC112" s="81"/>
      <c r="PQD112" s="81"/>
      <c r="PQE112" s="81"/>
      <c r="PQF112" s="81"/>
      <c r="PQG112" s="81"/>
      <c r="PQH112" s="81"/>
      <c r="PQI112" s="81"/>
      <c r="PQJ112" s="81"/>
      <c r="PQK112" s="81"/>
      <c r="PQL112" s="81"/>
      <c r="PQM112" s="81"/>
      <c r="PQN112" s="81"/>
      <c r="PQO112" s="81"/>
      <c r="PQP112" s="81"/>
      <c r="PQQ112" s="81"/>
      <c r="PQR112" s="81"/>
      <c r="PQS112" s="81"/>
      <c r="PQT112" s="81"/>
      <c r="PQU112" s="81"/>
      <c r="PQV112" s="81"/>
      <c r="PQW112" s="81"/>
      <c r="PQX112" s="81"/>
      <c r="PQY112" s="81"/>
      <c r="PQZ112" s="81"/>
      <c r="PRA112" s="81"/>
      <c r="PRB112" s="81"/>
      <c r="PRC112" s="81"/>
      <c r="PRD112" s="81"/>
      <c r="PRE112" s="81"/>
      <c r="PRF112" s="81"/>
      <c r="PRG112" s="81"/>
      <c r="PRH112" s="81"/>
      <c r="PRI112" s="81"/>
      <c r="PRJ112" s="81"/>
      <c r="PRK112" s="81"/>
      <c r="PRL112" s="81"/>
      <c r="PRM112" s="81"/>
      <c r="PRN112" s="81"/>
      <c r="PRO112" s="81"/>
      <c r="PRP112" s="81"/>
      <c r="PRQ112" s="81"/>
      <c r="PRR112" s="81"/>
      <c r="PRS112" s="81"/>
      <c r="PRT112" s="81"/>
      <c r="PRU112" s="81"/>
      <c r="PRV112" s="81"/>
      <c r="PRW112" s="81"/>
      <c r="PRX112" s="81"/>
      <c r="PRY112" s="81"/>
      <c r="PRZ112" s="81"/>
      <c r="PSA112" s="81"/>
      <c r="PSB112" s="81"/>
      <c r="PSC112" s="81"/>
      <c r="PSD112" s="81"/>
      <c r="PSE112" s="81"/>
      <c r="PSF112" s="81"/>
      <c r="PSG112" s="81"/>
      <c r="PSH112" s="81"/>
      <c r="PSI112" s="81"/>
      <c r="PSJ112" s="81"/>
      <c r="PSK112" s="81"/>
      <c r="PSL112" s="81"/>
      <c r="PSM112" s="81"/>
      <c r="PSN112" s="81"/>
      <c r="PSO112" s="81"/>
      <c r="PSP112" s="81"/>
      <c r="PSQ112" s="81"/>
      <c r="PSR112" s="81"/>
      <c r="PSS112" s="81"/>
      <c r="PST112" s="81"/>
      <c r="PSU112" s="81"/>
      <c r="PSV112" s="81"/>
      <c r="PSW112" s="81"/>
      <c r="PSX112" s="81"/>
      <c r="PSY112" s="81"/>
      <c r="PSZ112" s="81"/>
      <c r="PTA112" s="81"/>
      <c r="PTB112" s="81"/>
      <c r="PTC112" s="81"/>
      <c r="PTD112" s="81"/>
      <c r="PTE112" s="81"/>
      <c r="PTF112" s="81"/>
      <c r="PTG112" s="81"/>
      <c r="PTH112" s="81"/>
      <c r="PTI112" s="81"/>
      <c r="PTJ112" s="81"/>
      <c r="PTK112" s="81"/>
      <c r="PTL112" s="81"/>
      <c r="PTM112" s="81"/>
      <c r="PTN112" s="81"/>
      <c r="PTO112" s="81"/>
      <c r="PTP112" s="81"/>
      <c r="PTQ112" s="81"/>
      <c r="PTR112" s="81"/>
      <c r="PTS112" s="81"/>
      <c r="PTT112" s="81"/>
      <c r="PTU112" s="81"/>
      <c r="PTV112" s="81"/>
      <c r="PTW112" s="81"/>
      <c r="PTX112" s="81"/>
      <c r="PTY112" s="81"/>
      <c r="PTZ112" s="81"/>
      <c r="PUA112" s="81"/>
      <c r="PUB112" s="81"/>
      <c r="PUC112" s="81"/>
      <c r="PUD112" s="81"/>
      <c r="PUE112" s="81"/>
      <c r="PUF112" s="81"/>
      <c r="PUG112" s="81"/>
      <c r="PUH112" s="81"/>
      <c r="PUI112" s="81"/>
      <c r="PUJ112" s="81"/>
      <c r="PUK112" s="81"/>
      <c r="PUL112" s="81"/>
      <c r="PUM112" s="81"/>
      <c r="PUN112" s="81"/>
      <c r="PUO112" s="81"/>
      <c r="PUP112" s="81"/>
      <c r="PUQ112" s="81"/>
      <c r="PUR112" s="81"/>
      <c r="PUS112" s="81"/>
      <c r="PUT112" s="81"/>
      <c r="PUU112" s="81"/>
      <c r="PUV112" s="81"/>
      <c r="PUW112" s="81"/>
      <c r="PUX112" s="81"/>
      <c r="PUY112" s="81"/>
      <c r="PUZ112" s="81"/>
      <c r="PVA112" s="81"/>
      <c r="PVB112" s="81"/>
      <c r="PVC112" s="81"/>
      <c r="PVD112" s="81"/>
      <c r="PVE112" s="81"/>
      <c r="PVF112" s="81"/>
      <c r="PVG112" s="81"/>
      <c r="PVH112" s="81"/>
      <c r="PVI112" s="81"/>
      <c r="PVJ112" s="81"/>
      <c r="PVK112" s="81"/>
      <c r="PVL112" s="81"/>
      <c r="PVM112" s="81"/>
      <c r="PVN112" s="81"/>
      <c r="PVO112" s="81"/>
      <c r="PVP112" s="81"/>
      <c r="PVQ112" s="81"/>
      <c r="PVR112" s="81"/>
      <c r="PVS112" s="81"/>
      <c r="PVT112" s="81"/>
      <c r="PVU112" s="81"/>
      <c r="PVV112" s="81"/>
      <c r="PVW112" s="81"/>
      <c r="PVX112" s="81"/>
      <c r="PVY112" s="81"/>
      <c r="PVZ112" s="81"/>
      <c r="PWA112" s="81"/>
      <c r="PWB112" s="81"/>
      <c r="PWC112" s="81"/>
      <c r="PWD112" s="81"/>
      <c r="PWE112" s="81"/>
      <c r="PWF112" s="81"/>
      <c r="PWG112" s="81"/>
      <c r="PWH112" s="81"/>
      <c r="PWI112" s="81"/>
      <c r="PWJ112" s="81"/>
      <c r="PWK112" s="81"/>
      <c r="PWL112" s="81"/>
      <c r="PWM112" s="81"/>
      <c r="PWN112" s="81"/>
      <c r="PWO112" s="81"/>
      <c r="PWP112" s="81"/>
      <c r="PWQ112" s="81"/>
      <c r="PWR112" s="81"/>
      <c r="PWS112" s="81"/>
      <c r="PWT112" s="81"/>
      <c r="PWU112" s="81"/>
      <c r="PWV112" s="81"/>
      <c r="PWW112" s="81"/>
      <c r="PWX112" s="81"/>
      <c r="PWY112" s="81"/>
      <c r="PWZ112" s="81"/>
      <c r="PXA112" s="81"/>
      <c r="PXB112" s="81"/>
      <c r="PXC112" s="81"/>
      <c r="PXD112" s="81"/>
      <c r="PXE112" s="81"/>
      <c r="PXF112" s="81"/>
      <c r="PXG112" s="81"/>
      <c r="PXH112" s="81"/>
      <c r="PXI112" s="81"/>
      <c r="PXJ112" s="81"/>
      <c r="PXK112" s="81"/>
      <c r="PXL112" s="81"/>
      <c r="PXM112" s="81"/>
      <c r="PXN112" s="81"/>
      <c r="PXO112" s="81"/>
      <c r="PXP112" s="81"/>
      <c r="PXQ112" s="81"/>
      <c r="PXR112" s="81"/>
      <c r="PXS112" s="81"/>
      <c r="PXT112" s="81"/>
      <c r="PXU112" s="81"/>
      <c r="PXV112" s="81"/>
      <c r="PXW112" s="81"/>
      <c r="PXX112" s="81"/>
      <c r="PXY112" s="81"/>
      <c r="PXZ112" s="81"/>
      <c r="PYA112" s="81"/>
      <c r="PYB112" s="81"/>
      <c r="PYC112" s="81"/>
      <c r="PYD112" s="81"/>
      <c r="PYE112" s="81"/>
      <c r="PYF112" s="81"/>
      <c r="PYG112" s="81"/>
      <c r="PYH112" s="81"/>
      <c r="PYI112" s="81"/>
      <c r="PYJ112" s="81"/>
      <c r="PYK112" s="81"/>
      <c r="PYL112" s="81"/>
      <c r="PYM112" s="81"/>
      <c r="PYN112" s="81"/>
      <c r="PYO112" s="81"/>
      <c r="PYP112" s="81"/>
      <c r="PYQ112" s="81"/>
      <c r="PYR112" s="81"/>
      <c r="PYS112" s="81"/>
      <c r="PYT112" s="81"/>
      <c r="PYU112" s="81"/>
      <c r="PYV112" s="81"/>
      <c r="PYW112" s="81"/>
      <c r="PYX112" s="81"/>
      <c r="PYY112" s="81"/>
      <c r="PYZ112" s="81"/>
      <c r="PZA112" s="81"/>
      <c r="PZB112" s="81"/>
      <c r="PZC112" s="81"/>
      <c r="PZD112" s="81"/>
      <c r="PZE112" s="81"/>
      <c r="PZF112" s="81"/>
      <c r="PZG112" s="81"/>
      <c r="PZH112" s="81"/>
      <c r="PZI112" s="81"/>
      <c r="PZJ112" s="81"/>
      <c r="PZK112" s="81"/>
      <c r="PZL112" s="81"/>
      <c r="PZM112" s="81"/>
      <c r="PZN112" s="81"/>
      <c r="PZO112" s="81"/>
      <c r="PZP112" s="81"/>
      <c r="PZQ112" s="81"/>
      <c r="PZR112" s="81"/>
      <c r="PZS112" s="81"/>
      <c r="PZT112" s="81"/>
      <c r="PZU112" s="81"/>
      <c r="PZV112" s="81"/>
      <c r="PZW112" s="81"/>
      <c r="PZX112" s="81"/>
      <c r="PZY112" s="81"/>
      <c r="PZZ112" s="81"/>
      <c r="QAA112" s="81"/>
      <c r="QAB112" s="81"/>
      <c r="QAC112" s="81"/>
      <c r="QAD112" s="81"/>
      <c r="QAE112" s="81"/>
      <c r="QAF112" s="81"/>
      <c r="QAG112" s="81"/>
      <c r="QAH112" s="81"/>
      <c r="QAI112" s="81"/>
      <c r="QAJ112" s="81"/>
      <c r="QAK112" s="81"/>
      <c r="QAL112" s="81"/>
      <c r="QAM112" s="81"/>
      <c r="QAN112" s="81"/>
      <c r="QAO112" s="81"/>
      <c r="QAP112" s="81"/>
      <c r="QAQ112" s="81"/>
      <c r="QAR112" s="81"/>
      <c r="QAS112" s="81"/>
      <c r="QAT112" s="81"/>
      <c r="QAU112" s="81"/>
      <c r="QAV112" s="81"/>
      <c r="QAW112" s="81"/>
      <c r="QAX112" s="81"/>
      <c r="QAY112" s="81"/>
      <c r="QAZ112" s="81"/>
      <c r="QBA112" s="81"/>
      <c r="QBB112" s="81"/>
      <c r="QBC112" s="81"/>
      <c r="QBD112" s="81"/>
      <c r="QBE112" s="81"/>
      <c r="QBF112" s="81"/>
      <c r="QBG112" s="81"/>
      <c r="QBH112" s="81"/>
      <c r="QBI112" s="81"/>
      <c r="QBJ112" s="81"/>
      <c r="QBK112" s="81"/>
      <c r="QBL112" s="81"/>
      <c r="QBM112" s="81"/>
      <c r="QBN112" s="81"/>
      <c r="QBO112" s="81"/>
      <c r="QBP112" s="81"/>
      <c r="QBQ112" s="81"/>
      <c r="QBR112" s="81"/>
      <c r="QBS112" s="81"/>
      <c r="QBT112" s="81"/>
      <c r="QBU112" s="81"/>
      <c r="QBV112" s="81"/>
      <c r="QBW112" s="81"/>
      <c r="QBX112" s="81"/>
      <c r="QBY112" s="81"/>
      <c r="QBZ112" s="81"/>
      <c r="QCA112" s="81"/>
      <c r="QCB112" s="81"/>
      <c r="QCC112" s="81"/>
      <c r="QCD112" s="81"/>
      <c r="QCE112" s="81"/>
      <c r="QCF112" s="81"/>
      <c r="QCG112" s="81"/>
      <c r="QCH112" s="81"/>
      <c r="QCI112" s="81"/>
      <c r="QCJ112" s="81"/>
      <c r="QCK112" s="81"/>
      <c r="QCL112" s="81"/>
      <c r="QCM112" s="81"/>
      <c r="QCN112" s="81"/>
      <c r="QCO112" s="81"/>
      <c r="QCP112" s="81"/>
      <c r="QCQ112" s="81"/>
      <c r="QCR112" s="81"/>
      <c r="QCS112" s="81"/>
      <c r="QCT112" s="81"/>
      <c r="QCU112" s="81"/>
      <c r="QCV112" s="81"/>
      <c r="QCW112" s="81"/>
      <c r="QCX112" s="81"/>
      <c r="QCY112" s="81"/>
      <c r="QCZ112" s="81"/>
      <c r="QDA112" s="81"/>
      <c r="QDB112" s="81"/>
      <c r="QDC112" s="81"/>
      <c r="QDD112" s="81"/>
      <c r="QDE112" s="81"/>
      <c r="QDF112" s="81"/>
      <c r="QDG112" s="81"/>
      <c r="QDH112" s="81"/>
      <c r="QDI112" s="81"/>
      <c r="QDJ112" s="81"/>
      <c r="QDK112" s="81"/>
      <c r="QDL112" s="81"/>
      <c r="QDM112" s="81"/>
      <c r="QDN112" s="81"/>
      <c r="QDO112" s="81"/>
      <c r="QDP112" s="81"/>
      <c r="QDQ112" s="81"/>
      <c r="QDR112" s="81"/>
      <c r="QDS112" s="81"/>
      <c r="QDT112" s="81"/>
      <c r="QDU112" s="81"/>
      <c r="QDV112" s="81"/>
      <c r="QDW112" s="81"/>
      <c r="QDX112" s="81"/>
      <c r="QDY112" s="81"/>
      <c r="QDZ112" s="81"/>
      <c r="QEA112" s="81"/>
      <c r="QEB112" s="81"/>
      <c r="QEC112" s="81"/>
      <c r="QED112" s="81"/>
      <c r="QEE112" s="81"/>
      <c r="QEF112" s="81"/>
      <c r="QEG112" s="81"/>
      <c r="QEH112" s="81"/>
      <c r="QEI112" s="81"/>
      <c r="QEJ112" s="81"/>
      <c r="QEK112" s="81"/>
      <c r="QEL112" s="81"/>
      <c r="QEM112" s="81"/>
      <c r="QEN112" s="81"/>
      <c r="QEO112" s="81"/>
      <c r="QEP112" s="81"/>
      <c r="QEQ112" s="81"/>
      <c r="QER112" s="81"/>
      <c r="QES112" s="81"/>
      <c r="QET112" s="81"/>
      <c r="QEU112" s="81"/>
      <c r="QEV112" s="81"/>
      <c r="QEW112" s="81"/>
      <c r="QEX112" s="81"/>
      <c r="QEY112" s="81"/>
      <c r="QEZ112" s="81"/>
      <c r="QFA112" s="81"/>
      <c r="QFB112" s="81"/>
      <c r="QFC112" s="81"/>
      <c r="QFD112" s="81"/>
      <c r="QFE112" s="81"/>
      <c r="QFF112" s="81"/>
      <c r="QFG112" s="81"/>
      <c r="QFH112" s="81"/>
      <c r="QFI112" s="81"/>
      <c r="QFJ112" s="81"/>
      <c r="QFK112" s="81"/>
      <c r="QFL112" s="81"/>
      <c r="QFM112" s="81"/>
      <c r="QFN112" s="81"/>
      <c r="QFO112" s="81"/>
      <c r="QFP112" s="81"/>
      <c r="QFQ112" s="81"/>
      <c r="QFR112" s="81"/>
      <c r="QFS112" s="81"/>
      <c r="QFT112" s="81"/>
      <c r="QFU112" s="81"/>
      <c r="QFV112" s="81"/>
      <c r="QFW112" s="81"/>
      <c r="QFX112" s="81"/>
      <c r="QFY112" s="81"/>
      <c r="QFZ112" s="81"/>
      <c r="QGA112" s="81"/>
      <c r="QGB112" s="81"/>
      <c r="QGC112" s="81"/>
      <c r="QGD112" s="81"/>
      <c r="QGE112" s="81"/>
      <c r="QGF112" s="81"/>
      <c r="QGG112" s="81"/>
      <c r="QGH112" s="81"/>
      <c r="QGI112" s="81"/>
      <c r="QGJ112" s="81"/>
      <c r="QGK112" s="81"/>
      <c r="QGL112" s="81"/>
      <c r="QGM112" s="81"/>
      <c r="QGN112" s="81"/>
      <c r="QGO112" s="81"/>
      <c r="QGP112" s="81"/>
      <c r="QGQ112" s="81"/>
      <c r="QGR112" s="81"/>
      <c r="QGS112" s="81"/>
      <c r="QGT112" s="81"/>
      <c r="QGU112" s="81"/>
      <c r="QGV112" s="81"/>
      <c r="QGW112" s="81"/>
      <c r="QGX112" s="81"/>
      <c r="QGY112" s="81"/>
      <c r="QGZ112" s="81"/>
      <c r="QHA112" s="81"/>
      <c r="QHB112" s="81"/>
      <c r="QHC112" s="81"/>
      <c r="QHD112" s="81"/>
      <c r="QHE112" s="81"/>
      <c r="QHF112" s="81"/>
      <c r="QHG112" s="81"/>
      <c r="QHH112" s="81"/>
      <c r="QHI112" s="81"/>
      <c r="QHJ112" s="81"/>
      <c r="QHK112" s="81"/>
      <c r="QHL112" s="81"/>
      <c r="QHM112" s="81"/>
      <c r="QHN112" s="81"/>
      <c r="QHO112" s="81"/>
      <c r="QHP112" s="81"/>
      <c r="QHQ112" s="81"/>
      <c r="QHR112" s="81"/>
      <c r="QHS112" s="81"/>
      <c r="QHT112" s="81"/>
      <c r="QHU112" s="81"/>
      <c r="QHV112" s="81"/>
      <c r="QHW112" s="81"/>
      <c r="QHX112" s="81"/>
      <c r="QHY112" s="81"/>
      <c r="QHZ112" s="81"/>
      <c r="QIA112" s="81"/>
      <c r="QIB112" s="81"/>
      <c r="QIC112" s="81"/>
      <c r="QID112" s="81"/>
      <c r="QIE112" s="81"/>
      <c r="QIF112" s="81"/>
      <c r="QIG112" s="81"/>
      <c r="QIH112" s="81"/>
      <c r="QII112" s="81"/>
      <c r="QIJ112" s="81"/>
      <c r="QIK112" s="81"/>
      <c r="QIL112" s="81"/>
      <c r="QIM112" s="81"/>
      <c r="QIN112" s="81"/>
      <c r="QIO112" s="81"/>
      <c r="QIP112" s="81"/>
      <c r="QIQ112" s="81"/>
      <c r="QIR112" s="81"/>
      <c r="QIS112" s="81"/>
      <c r="QIT112" s="81"/>
      <c r="QIU112" s="81"/>
      <c r="QIV112" s="81"/>
      <c r="QIW112" s="81"/>
      <c r="QIX112" s="81"/>
      <c r="QIY112" s="81"/>
      <c r="QIZ112" s="81"/>
      <c r="QJA112" s="81"/>
      <c r="QJB112" s="81"/>
      <c r="QJC112" s="81"/>
      <c r="QJD112" s="81"/>
      <c r="QJE112" s="81"/>
      <c r="QJF112" s="81"/>
      <c r="QJG112" s="81"/>
      <c r="QJH112" s="81"/>
      <c r="QJI112" s="81"/>
      <c r="QJJ112" s="81"/>
      <c r="QJK112" s="81"/>
      <c r="QJL112" s="81"/>
      <c r="QJM112" s="81"/>
      <c r="QJN112" s="81"/>
      <c r="QJO112" s="81"/>
      <c r="QJP112" s="81"/>
      <c r="QJQ112" s="81"/>
      <c r="QJR112" s="81"/>
      <c r="QJS112" s="81"/>
      <c r="QJT112" s="81"/>
      <c r="QJU112" s="81"/>
      <c r="QJV112" s="81"/>
      <c r="QJW112" s="81"/>
      <c r="QJX112" s="81"/>
      <c r="QJY112" s="81"/>
      <c r="QJZ112" s="81"/>
      <c r="QKA112" s="81"/>
      <c r="QKB112" s="81"/>
      <c r="QKC112" s="81"/>
      <c r="QKD112" s="81"/>
      <c r="QKE112" s="81"/>
      <c r="QKF112" s="81"/>
      <c r="QKG112" s="81"/>
      <c r="QKH112" s="81"/>
      <c r="QKI112" s="81"/>
      <c r="QKJ112" s="81"/>
      <c r="QKK112" s="81"/>
      <c r="QKL112" s="81"/>
      <c r="QKM112" s="81"/>
      <c r="QKN112" s="81"/>
      <c r="QKO112" s="81"/>
      <c r="QKP112" s="81"/>
      <c r="QKQ112" s="81"/>
      <c r="QKR112" s="81"/>
      <c r="QKS112" s="81"/>
      <c r="QKT112" s="81"/>
      <c r="QKU112" s="81"/>
      <c r="QKV112" s="81"/>
      <c r="QKW112" s="81"/>
      <c r="QKX112" s="81"/>
      <c r="QKY112" s="81"/>
      <c r="QKZ112" s="81"/>
      <c r="QLA112" s="81"/>
      <c r="QLB112" s="81"/>
      <c r="QLC112" s="81"/>
      <c r="QLD112" s="81"/>
      <c r="QLE112" s="81"/>
      <c r="QLF112" s="81"/>
      <c r="QLG112" s="81"/>
      <c r="QLH112" s="81"/>
      <c r="QLI112" s="81"/>
      <c r="QLJ112" s="81"/>
      <c r="QLK112" s="81"/>
      <c r="QLL112" s="81"/>
      <c r="QLM112" s="81"/>
      <c r="QLN112" s="81"/>
      <c r="QLO112" s="81"/>
      <c r="QLP112" s="81"/>
      <c r="QLQ112" s="81"/>
      <c r="QLR112" s="81"/>
      <c r="QLS112" s="81"/>
      <c r="QLT112" s="81"/>
      <c r="QLU112" s="81"/>
      <c r="QLV112" s="81"/>
      <c r="QLW112" s="81"/>
      <c r="QLX112" s="81"/>
      <c r="QLY112" s="81"/>
      <c r="QLZ112" s="81"/>
      <c r="QMA112" s="81"/>
      <c r="QMB112" s="81"/>
      <c r="QMC112" s="81"/>
      <c r="QMD112" s="81"/>
      <c r="QME112" s="81"/>
      <c r="QMF112" s="81"/>
      <c r="QMG112" s="81"/>
      <c r="QMH112" s="81"/>
      <c r="QMI112" s="81"/>
      <c r="QMJ112" s="81"/>
      <c r="QMK112" s="81"/>
      <c r="QML112" s="81"/>
      <c r="QMM112" s="81"/>
      <c r="QMN112" s="81"/>
      <c r="QMO112" s="81"/>
      <c r="QMP112" s="81"/>
      <c r="QMQ112" s="81"/>
      <c r="QMR112" s="81"/>
      <c r="QMS112" s="81"/>
      <c r="QMT112" s="81"/>
      <c r="QMU112" s="81"/>
      <c r="QMV112" s="81"/>
      <c r="QMW112" s="81"/>
      <c r="QMX112" s="81"/>
      <c r="QMY112" s="81"/>
      <c r="QMZ112" s="81"/>
      <c r="QNA112" s="81"/>
      <c r="QNB112" s="81"/>
      <c r="QNC112" s="81"/>
      <c r="QND112" s="81"/>
      <c r="QNE112" s="81"/>
      <c r="QNF112" s="81"/>
      <c r="QNG112" s="81"/>
      <c r="QNH112" s="81"/>
      <c r="QNI112" s="81"/>
      <c r="QNJ112" s="81"/>
      <c r="QNK112" s="81"/>
      <c r="QNL112" s="81"/>
      <c r="QNM112" s="81"/>
      <c r="QNN112" s="81"/>
      <c r="QNO112" s="81"/>
      <c r="QNP112" s="81"/>
      <c r="QNQ112" s="81"/>
      <c r="QNR112" s="81"/>
      <c r="QNS112" s="81"/>
      <c r="QNT112" s="81"/>
      <c r="QNU112" s="81"/>
      <c r="QNV112" s="81"/>
      <c r="QNW112" s="81"/>
      <c r="QNX112" s="81"/>
      <c r="QNY112" s="81"/>
      <c r="QNZ112" s="81"/>
      <c r="QOA112" s="81"/>
      <c r="QOB112" s="81"/>
      <c r="QOC112" s="81"/>
      <c r="QOD112" s="81"/>
      <c r="QOE112" s="81"/>
      <c r="QOF112" s="81"/>
      <c r="QOG112" s="81"/>
      <c r="QOH112" s="81"/>
      <c r="QOI112" s="81"/>
      <c r="QOJ112" s="81"/>
      <c r="QOK112" s="81"/>
      <c r="QOL112" s="81"/>
      <c r="QOM112" s="81"/>
      <c r="QON112" s="81"/>
      <c r="QOO112" s="81"/>
      <c r="QOP112" s="81"/>
      <c r="QOQ112" s="81"/>
      <c r="QOR112" s="81"/>
      <c r="QOS112" s="81"/>
      <c r="QOT112" s="81"/>
      <c r="QOU112" s="81"/>
      <c r="QOV112" s="81"/>
      <c r="QOW112" s="81"/>
      <c r="QOX112" s="81"/>
      <c r="QOY112" s="81"/>
      <c r="QOZ112" s="81"/>
      <c r="QPA112" s="81"/>
      <c r="QPB112" s="81"/>
      <c r="QPC112" s="81"/>
      <c r="QPD112" s="81"/>
      <c r="QPE112" s="81"/>
      <c r="QPF112" s="81"/>
      <c r="QPG112" s="81"/>
      <c r="QPH112" s="81"/>
      <c r="QPI112" s="81"/>
      <c r="QPJ112" s="81"/>
      <c r="QPK112" s="81"/>
      <c r="QPL112" s="81"/>
      <c r="QPM112" s="81"/>
      <c r="QPN112" s="81"/>
      <c r="QPO112" s="81"/>
      <c r="QPP112" s="81"/>
      <c r="QPQ112" s="81"/>
      <c r="QPR112" s="81"/>
      <c r="QPS112" s="81"/>
      <c r="QPT112" s="81"/>
      <c r="QPU112" s="81"/>
      <c r="QPV112" s="81"/>
      <c r="QPW112" s="81"/>
      <c r="QPX112" s="81"/>
      <c r="QPY112" s="81"/>
      <c r="QPZ112" s="81"/>
      <c r="QQA112" s="81"/>
      <c r="QQB112" s="81"/>
      <c r="QQC112" s="81"/>
      <c r="QQD112" s="81"/>
      <c r="QQE112" s="81"/>
      <c r="QQF112" s="81"/>
      <c r="QQG112" s="81"/>
      <c r="QQH112" s="81"/>
      <c r="QQI112" s="81"/>
      <c r="QQJ112" s="81"/>
      <c r="QQK112" s="81"/>
      <c r="QQL112" s="81"/>
      <c r="QQM112" s="81"/>
      <c r="QQN112" s="81"/>
      <c r="QQO112" s="81"/>
      <c r="QQP112" s="81"/>
      <c r="QQQ112" s="81"/>
      <c r="QQR112" s="81"/>
      <c r="QQS112" s="81"/>
      <c r="QQT112" s="81"/>
      <c r="QQU112" s="81"/>
      <c r="QQV112" s="81"/>
      <c r="QQW112" s="81"/>
      <c r="QQX112" s="81"/>
      <c r="QQY112" s="81"/>
      <c r="QQZ112" s="81"/>
      <c r="QRA112" s="81"/>
      <c r="QRB112" s="81"/>
      <c r="QRC112" s="81"/>
      <c r="QRD112" s="81"/>
      <c r="QRE112" s="81"/>
      <c r="QRF112" s="81"/>
      <c r="QRG112" s="81"/>
      <c r="QRH112" s="81"/>
      <c r="QRI112" s="81"/>
      <c r="QRJ112" s="81"/>
      <c r="QRK112" s="81"/>
      <c r="QRL112" s="81"/>
      <c r="QRM112" s="81"/>
      <c r="QRN112" s="81"/>
      <c r="QRO112" s="81"/>
      <c r="QRP112" s="81"/>
      <c r="QRQ112" s="81"/>
      <c r="QRR112" s="81"/>
      <c r="QRS112" s="81"/>
      <c r="QRT112" s="81"/>
      <c r="QRU112" s="81"/>
      <c r="QRV112" s="81"/>
      <c r="QRW112" s="81"/>
      <c r="QRX112" s="81"/>
      <c r="QRY112" s="81"/>
      <c r="QRZ112" s="81"/>
      <c r="QSA112" s="81"/>
      <c r="QSB112" s="81"/>
      <c r="QSC112" s="81"/>
      <c r="QSD112" s="81"/>
      <c r="QSE112" s="81"/>
      <c r="QSF112" s="81"/>
      <c r="QSG112" s="81"/>
      <c r="QSH112" s="81"/>
      <c r="QSI112" s="81"/>
      <c r="QSJ112" s="81"/>
      <c r="QSK112" s="81"/>
      <c r="QSL112" s="81"/>
      <c r="QSM112" s="81"/>
      <c r="QSN112" s="81"/>
      <c r="QSO112" s="81"/>
      <c r="QSP112" s="81"/>
      <c r="QSQ112" s="81"/>
      <c r="QSR112" s="81"/>
      <c r="QSS112" s="81"/>
      <c r="QST112" s="81"/>
      <c r="QSU112" s="81"/>
      <c r="QSV112" s="81"/>
      <c r="QSW112" s="81"/>
      <c r="QSX112" s="81"/>
      <c r="QSY112" s="81"/>
      <c r="QSZ112" s="81"/>
      <c r="QTA112" s="81"/>
      <c r="QTB112" s="81"/>
      <c r="QTC112" s="81"/>
      <c r="QTD112" s="81"/>
      <c r="QTE112" s="81"/>
      <c r="QTF112" s="81"/>
      <c r="QTG112" s="81"/>
      <c r="QTH112" s="81"/>
      <c r="QTI112" s="81"/>
      <c r="QTJ112" s="81"/>
      <c r="QTK112" s="81"/>
      <c r="QTL112" s="81"/>
      <c r="QTM112" s="81"/>
      <c r="QTN112" s="81"/>
      <c r="QTO112" s="81"/>
      <c r="QTP112" s="81"/>
      <c r="QTQ112" s="81"/>
      <c r="QTR112" s="81"/>
      <c r="QTS112" s="81"/>
      <c r="QTT112" s="81"/>
      <c r="QTU112" s="81"/>
      <c r="QTV112" s="81"/>
      <c r="QTW112" s="81"/>
      <c r="QTX112" s="81"/>
      <c r="QTY112" s="81"/>
      <c r="QTZ112" s="81"/>
      <c r="QUA112" s="81"/>
      <c r="QUB112" s="81"/>
      <c r="QUC112" s="81"/>
      <c r="QUD112" s="81"/>
      <c r="QUE112" s="81"/>
      <c r="QUF112" s="81"/>
      <c r="QUG112" s="81"/>
      <c r="QUH112" s="81"/>
      <c r="QUI112" s="81"/>
      <c r="QUJ112" s="81"/>
      <c r="QUK112" s="81"/>
      <c r="QUL112" s="81"/>
      <c r="QUM112" s="81"/>
      <c r="QUN112" s="81"/>
      <c r="QUO112" s="81"/>
      <c r="QUP112" s="81"/>
      <c r="QUQ112" s="81"/>
      <c r="QUR112" s="81"/>
      <c r="QUS112" s="81"/>
      <c r="QUT112" s="81"/>
      <c r="QUU112" s="81"/>
      <c r="QUV112" s="81"/>
      <c r="QUW112" s="81"/>
      <c r="QUX112" s="81"/>
      <c r="QUY112" s="81"/>
      <c r="QUZ112" s="81"/>
      <c r="QVA112" s="81"/>
      <c r="QVB112" s="81"/>
      <c r="QVC112" s="81"/>
      <c r="QVD112" s="81"/>
      <c r="QVE112" s="81"/>
      <c r="QVF112" s="81"/>
      <c r="QVG112" s="81"/>
      <c r="QVH112" s="81"/>
      <c r="QVI112" s="81"/>
      <c r="QVJ112" s="81"/>
      <c r="QVK112" s="81"/>
      <c r="QVL112" s="81"/>
      <c r="QVM112" s="81"/>
      <c r="QVN112" s="81"/>
      <c r="QVO112" s="81"/>
      <c r="QVP112" s="81"/>
      <c r="QVQ112" s="81"/>
      <c r="QVR112" s="81"/>
      <c r="QVS112" s="81"/>
      <c r="QVT112" s="81"/>
      <c r="QVU112" s="81"/>
      <c r="QVV112" s="81"/>
      <c r="QVW112" s="81"/>
      <c r="QVX112" s="81"/>
      <c r="QVY112" s="81"/>
      <c r="QVZ112" s="81"/>
      <c r="QWA112" s="81"/>
      <c r="QWB112" s="81"/>
      <c r="QWC112" s="81"/>
      <c r="QWD112" s="81"/>
      <c r="QWE112" s="81"/>
      <c r="QWF112" s="81"/>
      <c r="QWG112" s="81"/>
      <c r="QWH112" s="81"/>
      <c r="QWI112" s="81"/>
      <c r="QWJ112" s="81"/>
      <c r="QWK112" s="81"/>
      <c r="QWL112" s="81"/>
      <c r="QWM112" s="81"/>
      <c r="QWN112" s="81"/>
      <c r="QWO112" s="81"/>
      <c r="QWP112" s="81"/>
      <c r="QWQ112" s="81"/>
      <c r="QWR112" s="81"/>
      <c r="QWS112" s="81"/>
      <c r="QWT112" s="81"/>
      <c r="QWU112" s="81"/>
      <c r="QWV112" s="81"/>
      <c r="QWW112" s="81"/>
      <c r="QWX112" s="81"/>
      <c r="QWY112" s="81"/>
      <c r="QWZ112" s="81"/>
      <c r="QXA112" s="81"/>
      <c r="QXB112" s="81"/>
      <c r="QXC112" s="81"/>
      <c r="QXD112" s="81"/>
      <c r="QXE112" s="81"/>
      <c r="QXF112" s="81"/>
      <c r="QXG112" s="81"/>
      <c r="QXH112" s="81"/>
      <c r="QXI112" s="81"/>
      <c r="QXJ112" s="81"/>
      <c r="QXK112" s="81"/>
      <c r="QXL112" s="81"/>
      <c r="QXM112" s="81"/>
      <c r="QXN112" s="81"/>
      <c r="QXO112" s="81"/>
      <c r="QXP112" s="81"/>
      <c r="QXQ112" s="81"/>
      <c r="QXR112" s="81"/>
      <c r="QXS112" s="81"/>
      <c r="QXT112" s="81"/>
      <c r="QXU112" s="81"/>
      <c r="QXV112" s="81"/>
      <c r="QXW112" s="81"/>
      <c r="QXX112" s="81"/>
      <c r="QXY112" s="81"/>
      <c r="QXZ112" s="81"/>
      <c r="QYA112" s="81"/>
      <c r="QYB112" s="81"/>
      <c r="QYC112" s="81"/>
      <c r="QYD112" s="81"/>
      <c r="QYE112" s="81"/>
      <c r="QYF112" s="81"/>
      <c r="QYG112" s="81"/>
      <c r="QYH112" s="81"/>
      <c r="QYI112" s="81"/>
      <c r="QYJ112" s="81"/>
      <c r="QYK112" s="81"/>
      <c r="QYL112" s="81"/>
      <c r="QYM112" s="81"/>
      <c r="QYN112" s="81"/>
      <c r="QYO112" s="81"/>
      <c r="QYP112" s="81"/>
      <c r="QYQ112" s="81"/>
      <c r="QYR112" s="81"/>
      <c r="QYS112" s="81"/>
      <c r="QYT112" s="81"/>
      <c r="QYU112" s="81"/>
      <c r="QYV112" s="81"/>
      <c r="QYW112" s="81"/>
      <c r="QYX112" s="81"/>
      <c r="QYY112" s="81"/>
      <c r="QYZ112" s="81"/>
      <c r="QZA112" s="81"/>
      <c r="QZB112" s="81"/>
      <c r="QZC112" s="81"/>
      <c r="QZD112" s="81"/>
      <c r="QZE112" s="81"/>
      <c r="QZF112" s="81"/>
      <c r="QZG112" s="81"/>
      <c r="QZH112" s="81"/>
      <c r="QZI112" s="81"/>
      <c r="QZJ112" s="81"/>
      <c r="QZK112" s="81"/>
      <c r="QZL112" s="81"/>
      <c r="QZM112" s="81"/>
      <c r="QZN112" s="81"/>
      <c r="QZO112" s="81"/>
      <c r="QZP112" s="81"/>
      <c r="QZQ112" s="81"/>
      <c r="QZR112" s="81"/>
      <c r="QZS112" s="81"/>
      <c r="QZT112" s="81"/>
      <c r="QZU112" s="81"/>
      <c r="QZV112" s="81"/>
      <c r="QZW112" s="81"/>
      <c r="QZX112" s="81"/>
      <c r="QZY112" s="81"/>
      <c r="QZZ112" s="81"/>
      <c r="RAA112" s="81"/>
      <c r="RAB112" s="81"/>
      <c r="RAC112" s="81"/>
      <c r="RAD112" s="81"/>
      <c r="RAE112" s="81"/>
      <c r="RAF112" s="81"/>
      <c r="RAG112" s="81"/>
      <c r="RAH112" s="81"/>
      <c r="RAI112" s="81"/>
      <c r="RAJ112" s="81"/>
      <c r="RAK112" s="81"/>
      <c r="RAL112" s="81"/>
      <c r="RAM112" s="81"/>
      <c r="RAN112" s="81"/>
      <c r="RAO112" s="81"/>
      <c r="RAP112" s="81"/>
      <c r="RAQ112" s="81"/>
      <c r="RAR112" s="81"/>
      <c r="RAS112" s="81"/>
      <c r="RAT112" s="81"/>
      <c r="RAU112" s="81"/>
      <c r="RAV112" s="81"/>
      <c r="RAW112" s="81"/>
      <c r="RAX112" s="81"/>
      <c r="RAY112" s="81"/>
      <c r="RAZ112" s="81"/>
      <c r="RBA112" s="81"/>
      <c r="RBB112" s="81"/>
      <c r="RBC112" s="81"/>
      <c r="RBD112" s="81"/>
      <c r="RBE112" s="81"/>
      <c r="RBF112" s="81"/>
      <c r="RBG112" s="81"/>
      <c r="RBH112" s="81"/>
      <c r="RBI112" s="81"/>
      <c r="RBJ112" s="81"/>
      <c r="RBK112" s="81"/>
      <c r="RBL112" s="81"/>
      <c r="RBM112" s="81"/>
      <c r="RBN112" s="81"/>
      <c r="RBO112" s="81"/>
      <c r="RBP112" s="81"/>
      <c r="RBQ112" s="81"/>
      <c r="RBR112" s="81"/>
      <c r="RBS112" s="81"/>
      <c r="RBT112" s="81"/>
      <c r="RBU112" s="81"/>
      <c r="RBV112" s="81"/>
      <c r="RBW112" s="81"/>
      <c r="RBX112" s="81"/>
      <c r="RBY112" s="81"/>
      <c r="RBZ112" s="81"/>
      <c r="RCA112" s="81"/>
      <c r="RCB112" s="81"/>
      <c r="RCC112" s="81"/>
      <c r="RCD112" s="81"/>
      <c r="RCE112" s="81"/>
      <c r="RCF112" s="81"/>
      <c r="RCG112" s="81"/>
      <c r="RCH112" s="81"/>
      <c r="RCI112" s="81"/>
      <c r="RCJ112" s="81"/>
      <c r="RCK112" s="81"/>
      <c r="RCL112" s="81"/>
      <c r="RCM112" s="81"/>
      <c r="RCN112" s="81"/>
      <c r="RCO112" s="81"/>
      <c r="RCP112" s="81"/>
      <c r="RCQ112" s="81"/>
      <c r="RCR112" s="81"/>
      <c r="RCS112" s="81"/>
      <c r="RCT112" s="81"/>
      <c r="RCU112" s="81"/>
      <c r="RCV112" s="81"/>
      <c r="RCW112" s="81"/>
      <c r="RCX112" s="81"/>
      <c r="RCY112" s="81"/>
      <c r="RCZ112" s="81"/>
      <c r="RDA112" s="81"/>
      <c r="RDB112" s="81"/>
      <c r="RDC112" s="81"/>
      <c r="RDD112" s="81"/>
      <c r="RDE112" s="81"/>
      <c r="RDF112" s="81"/>
      <c r="RDG112" s="81"/>
      <c r="RDH112" s="81"/>
      <c r="RDI112" s="81"/>
      <c r="RDJ112" s="81"/>
      <c r="RDK112" s="81"/>
      <c r="RDL112" s="81"/>
      <c r="RDM112" s="81"/>
      <c r="RDN112" s="81"/>
      <c r="RDO112" s="81"/>
      <c r="RDP112" s="81"/>
      <c r="RDQ112" s="81"/>
      <c r="RDR112" s="81"/>
      <c r="RDS112" s="81"/>
      <c r="RDT112" s="81"/>
      <c r="RDU112" s="81"/>
      <c r="RDV112" s="81"/>
      <c r="RDW112" s="81"/>
      <c r="RDX112" s="81"/>
      <c r="RDY112" s="81"/>
      <c r="RDZ112" s="81"/>
      <c r="REA112" s="81"/>
      <c r="REB112" s="81"/>
      <c r="REC112" s="81"/>
      <c r="RED112" s="81"/>
      <c r="REE112" s="81"/>
      <c r="REF112" s="81"/>
      <c r="REG112" s="81"/>
      <c r="REH112" s="81"/>
      <c r="REI112" s="81"/>
      <c r="REJ112" s="81"/>
      <c r="REK112" s="81"/>
      <c r="REL112" s="81"/>
      <c r="REM112" s="81"/>
      <c r="REN112" s="81"/>
      <c r="REO112" s="81"/>
      <c r="REP112" s="81"/>
      <c r="REQ112" s="81"/>
      <c r="RER112" s="81"/>
      <c r="RES112" s="81"/>
      <c r="RET112" s="81"/>
      <c r="REU112" s="81"/>
      <c r="REV112" s="81"/>
      <c r="REW112" s="81"/>
      <c r="REX112" s="81"/>
      <c r="REY112" s="81"/>
      <c r="REZ112" s="81"/>
      <c r="RFA112" s="81"/>
      <c r="RFB112" s="81"/>
      <c r="RFC112" s="81"/>
      <c r="RFD112" s="81"/>
      <c r="RFE112" s="81"/>
      <c r="RFF112" s="81"/>
      <c r="RFG112" s="81"/>
      <c r="RFH112" s="81"/>
      <c r="RFI112" s="81"/>
      <c r="RFJ112" s="81"/>
      <c r="RFK112" s="81"/>
      <c r="RFL112" s="81"/>
      <c r="RFM112" s="81"/>
      <c r="RFN112" s="81"/>
      <c r="RFO112" s="81"/>
      <c r="RFP112" s="81"/>
      <c r="RFQ112" s="81"/>
      <c r="RFR112" s="81"/>
      <c r="RFS112" s="81"/>
      <c r="RFT112" s="81"/>
      <c r="RFU112" s="81"/>
      <c r="RFV112" s="81"/>
      <c r="RFW112" s="81"/>
      <c r="RFX112" s="81"/>
      <c r="RFY112" s="81"/>
      <c r="RFZ112" s="81"/>
      <c r="RGA112" s="81"/>
      <c r="RGB112" s="81"/>
      <c r="RGC112" s="81"/>
      <c r="RGD112" s="81"/>
      <c r="RGE112" s="81"/>
      <c r="RGF112" s="81"/>
      <c r="RGG112" s="81"/>
      <c r="RGH112" s="81"/>
      <c r="RGI112" s="81"/>
      <c r="RGJ112" s="81"/>
      <c r="RGK112" s="81"/>
      <c r="RGL112" s="81"/>
      <c r="RGM112" s="81"/>
      <c r="RGN112" s="81"/>
      <c r="RGO112" s="81"/>
      <c r="RGP112" s="81"/>
      <c r="RGQ112" s="81"/>
      <c r="RGR112" s="81"/>
      <c r="RGS112" s="81"/>
      <c r="RGT112" s="81"/>
      <c r="RGU112" s="81"/>
      <c r="RGV112" s="81"/>
      <c r="RGW112" s="81"/>
      <c r="RGX112" s="81"/>
      <c r="RGY112" s="81"/>
      <c r="RGZ112" s="81"/>
      <c r="RHA112" s="81"/>
      <c r="RHB112" s="81"/>
      <c r="RHC112" s="81"/>
      <c r="RHD112" s="81"/>
      <c r="RHE112" s="81"/>
      <c r="RHF112" s="81"/>
      <c r="RHG112" s="81"/>
      <c r="RHH112" s="81"/>
      <c r="RHI112" s="81"/>
      <c r="RHJ112" s="81"/>
      <c r="RHK112" s="81"/>
      <c r="RHL112" s="81"/>
      <c r="RHM112" s="81"/>
      <c r="RHN112" s="81"/>
      <c r="RHO112" s="81"/>
      <c r="RHP112" s="81"/>
      <c r="RHQ112" s="81"/>
      <c r="RHR112" s="81"/>
      <c r="RHS112" s="81"/>
      <c r="RHT112" s="81"/>
      <c r="RHU112" s="81"/>
      <c r="RHV112" s="81"/>
      <c r="RHW112" s="81"/>
      <c r="RHX112" s="81"/>
      <c r="RHY112" s="81"/>
      <c r="RHZ112" s="81"/>
      <c r="RIA112" s="81"/>
      <c r="RIB112" s="81"/>
      <c r="RIC112" s="81"/>
      <c r="RID112" s="81"/>
      <c r="RIE112" s="81"/>
      <c r="RIF112" s="81"/>
      <c r="RIG112" s="81"/>
      <c r="RIH112" s="81"/>
      <c r="RII112" s="81"/>
      <c r="RIJ112" s="81"/>
      <c r="RIK112" s="81"/>
      <c r="RIL112" s="81"/>
      <c r="RIM112" s="81"/>
      <c r="RIN112" s="81"/>
      <c r="RIO112" s="81"/>
      <c r="RIP112" s="81"/>
      <c r="RIQ112" s="81"/>
      <c r="RIR112" s="81"/>
      <c r="RIS112" s="81"/>
      <c r="RIT112" s="81"/>
      <c r="RIU112" s="81"/>
      <c r="RIV112" s="81"/>
      <c r="RIW112" s="81"/>
      <c r="RIX112" s="81"/>
      <c r="RIY112" s="81"/>
      <c r="RIZ112" s="81"/>
      <c r="RJA112" s="81"/>
      <c r="RJB112" s="81"/>
      <c r="RJC112" s="81"/>
      <c r="RJD112" s="81"/>
      <c r="RJE112" s="81"/>
      <c r="RJF112" s="81"/>
      <c r="RJG112" s="81"/>
      <c r="RJH112" s="81"/>
      <c r="RJI112" s="81"/>
      <c r="RJJ112" s="81"/>
      <c r="RJK112" s="81"/>
      <c r="RJL112" s="81"/>
      <c r="RJM112" s="81"/>
      <c r="RJN112" s="81"/>
      <c r="RJO112" s="81"/>
      <c r="RJP112" s="81"/>
      <c r="RJQ112" s="81"/>
      <c r="RJR112" s="81"/>
      <c r="RJS112" s="81"/>
      <c r="RJT112" s="81"/>
      <c r="RJU112" s="81"/>
      <c r="RJV112" s="81"/>
      <c r="RJW112" s="81"/>
      <c r="RJX112" s="81"/>
      <c r="RJY112" s="81"/>
      <c r="RJZ112" s="81"/>
      <c r="RKA112" s="81"/>
      <c r="RKB112" s="81"/>
      <c r="RKC112" s="81"/>
      <c r="RKD112" s="81"/>
      <c r="RKE112" s="81"/>
      <c r="RKF112" s="81"/>
      <c r="RKG112" s="81"/>
      <c r="RKH112" s="81"/>
      <c r="RKI112" s="81"/>
      <c r="RKJ112" s="81"/>
      <c r="RKK112" s="81"/>
      <c r="RKL112" s="81"/>
      <c r="RKM112" s="81"/>
      <c r="RKN112" s="81"/>
      <c r="RKO112" s="81"/>
      <c r="RKP112" s="81"/>
      <c r="RKQ112" s="81"/>
      <c r="RKR112" s="81"/>
      <c r="RKS112" s="81"/>
      <c r="RKT112" s="81"/>
      <c r="RKU112" s="81"/>
      <c r="RKV112" s="81"/>
      <c r="RKW112" s="81"/>
      <c r="RKX112" s="81"/>
      <c r="RKY112" s="81"/>
      <c r="RKZ112" s="81"/>
      <c r="RLA112" s="81"/>
      <c r="RLB112" s="81"/>
      <c r="RLC112" s="81"/>
      <c r="RLD112" s="81"/>
      <c r="RLE112" s="81"/>
      <c r="RLF112" s="81"/>
      <c r="RLG112" s="81"/>
      <c r="RLH112" s="81"/>
      <c r="RLI112" s="81"/>
      <c r="RLJ112" s="81"/>
      <c r="RLK112" s="81"/>
      <c r="RLL112" s="81"/>
      <c r="RLM112" s="81"/>
      <c r="RLN112" s="81"/>
      <c r="RLO112" s="81"/>
      <c r="RLP112" s="81"/>
      <c r="RLQ112" s="81"/>
      <c r="RLR112" s="81"/>
      <c r="RLS112" s="81"/>
      <c r="RLT112" s="81"/>
      <c r="RLU112" s="81"/>
      <c r="RLV112" s="81"/>
      <c r="RLW112" s="81"/>
      <c r="RLX112" s="81"/>
      <c r="RLY112" s="81"/>
      <c r="RLZ112" s="81"/>
      <c r="RMA112" s="81"/>
      <c r="RMB112" s="81"/>
      <c r="RMC112" s="81"/>
      <c r="RMD112" s="81"/>
      <c r="RME112" s="81"/>
      <c r="RMF112" s="81"/>
      <c r="RMG112" s="81"/>
      <c r="RMH112" s="81"/>
      <c r="RMI112" s="81"/>
      <c r="RMJ112" s="81"/>
      <c r="RMK112" s="81"/>
      <c r="RML112" s="81"/>
      <c r="RMM112" s="81"/>
      <c r="RMN112" s="81"/>
      <c r="RMO112" s="81"/>
      <c r="RMP112" s="81"/>
      <c r="RMQ112" s="81"/>
      <c r="RMR112" s="81"/>
      <c r="RMS112" s="81"/>
      <c r="RMT112" s="81"/>
      <c r="RMU112" s="81"/>
      <c r="RMV112" s="81"/>
      <c r="RMW112" s="81"/>
      <c r="RMX112" s="81"/>
      <c r="RMY112" s="81"/>
      <c r="RMZ112" s="81"/>
      <c r="RNA112" s="81"/>
      <c r="RNB112" s="81"/>
      <c r="RNC112" s="81"/>
      <c r="RND112" s="81"/>
      <c r="RNE112" s="81"/>
      <c r="RNF112" s="81"/>
      <c r="RNG112" s="81"/>
      <c r="RNH112" s="81"/>
      <c r="RNI112" s="81"/>
      <c r="RNJ112" s="81"/>
      <c r="RNK112" s="81"/>
      <c r="RNL112" s="81"/>
      <c r="RNM112" s="81"/>
      <c r="RNN112" s="81"/>
      <c r="RNO112" s="81"/>
      <c r="RNP112" s="81"/>
      <c r="RNQ112" s="81"/>
      <c r="RNR112" s="81"/>
      <c r="RNS112" s="81"/>
      <c r="RNT112" s="81"/>
      <c r="RNU112" s="81"/>
      <c r="RNV112" s="81"/>
      <c r="RNW112" s="81"/>
      <c r="RNX112" s="81"/>
      <c r="RNY112" s="81"/>
      <c r="RNZ112" s="81"/>
      <c r="ROA112" s="81"/>
      <c r="ROB112" s="81"/>
      <c r="ROC112" s="81"/>
      <c r="ROD112" s="81"/>
      <c r="ROE112" s="81"/>
      <c r="ROF112" s="81"/>
      <c r="ROG112" s="81"/>
      <c r="ROH112" s="81"/>
      <c r="ROI112" s="81"/>
      <c r="ROJ112" s="81"/>
      <c r="ROK112" s="81"/>
      <c r="ROL112" s="81"/>
      <c r="ROM112" s="81"/>
      <c r="RON112" s="81"/>
      <c r="ROO112" s="81"/>
      <c r="ROP112" s="81"/>
      <c r="ROQ112" s="81"/>
      <c r="ROR112" s="81"/>
      <c r="ROS112" s="81"/>
      <c r="ROT112" s="81"/>
      <c r="ROU112" s="81"/>
      <c r="ROV112" s="81"/>
      <c r="ROW112" s="81"/>
      <c r="ROX112" s="81"/>
      <c r="ROY112" s="81"/>
      <c r="ROZ112" s="81"/>
      <c r="RPA112" s="81"/>
      <c r="RPB112" s="81"/>
      <c r="RPC112" s="81"/>
      <c r="RPD112" s="81"/>
      <c r="RPE112" s="81"/>
      <c r="RPF112" s="81"/>
      <c r="RPG112" s="81"/>
      <c r="RPH112" s="81"/>
      <c r="RPI112" s="81"/>
      <c r="RPJ112" s="81"/>
      <c r="RPK112" s="81"/>
      <c r="RPL112" s="81"/>
      <c r="RPM112" s="81"/>
      <c r="RPN112" s="81"/>
      <c r="RPO112" s="81"/>
      <c r="RPP112" s="81"/>
      <c r="RPQ112" s="81"/>
      <c r="RPR112" s="81"/>
      <c r="RPS112" s="81"/>
      <c r="RPT112" s="81"/>
      <c r="RPU112" s="81"/>
      <c r="RPV112" s="81"/>
      <c r="RPW112" s="81"/>
      <c r="RPX112" s="81"/>
      <c r="RPY112" s="81"/>
      <c r="RPZ112" s="81"/>
      <c r="RQA112" s="81"/>
      <c r="RQB112" s="81"/>
      <c r="RQC112" s="81"/>
      <c r="RQD112" s="81"/>
      <c r="RQE112" s="81"/>
      <c r="RQF112" s="81"/>
      <c r="RQG112" s="81"/>
      <c r="RQH112" s="81"/>
      <c r="RQI112" s="81"/>
      <c r="RQJ112" s="81"/>
      <c r="RQK112" s="81"/>
      <c r="RQL112" s="81"/>
      <c r="RQM112" s="81"/>
      <c r="RQN112" s="81"/>
      <c r="RQO112" s="81"/>
      <c r="RQP112" s="81"/>
      <c r="RQQ112" s="81"/>
      <c r="RQR112" s="81"/>
      <c r="RQS112" s="81"/>
      <c r="RQT112" s="81"/>
      <c r="RQU112" s="81"/>
      <c r="RQV112" s="81"/>
      <c r="RQW112" s="81"/>
      <c r="RQX112" s="81"/>
      <c r="RQY112" s="81"/>
      <c r="RQZ112" s="81"/>
      <c r="RRA112" s="81"/>
      <c r="RRB112" s="81"/>
      <c r="RRC112" s="81"/>
      <c r="RRD112" s="81"/>
      <c r="RRE112" s="81"/>
      <c r="RRF112" s="81"/>
      <c r="RRG112" s="81"/>
      <c r="RRH112" s="81"/>
      <c r="RRI112" s="81"/>
      <c r="RRJ112" s="81"/>
      <c r="RRK112" s="81"/>
      <c r="RRL112" s="81"/>
      <c r="RRM112" s="81"/>
      <c r="RRN112" s="81"/>
      <c r="RRO112" s="81"/>
      <c r="RRP112" s="81"/>
      <c r="RRQ112" s="81"/>
      <c r="RRR112" s="81"/>
      <c r="RRS112" s="81"/>
      <c r="RRT112" s="81"/>
      <c r="RRU112" s="81"/>
      <c r="RRV112" s="81"/>
      <c r="RRW112" s="81"/>
      <c r="RRX112" s="81"/>
      <c r="RRY112" s="81"/>
      <c r="RRZ112" s="81"/>
      <c r="RSA112" s="81"/>
      <c r="RSB112" s="81"/>
      <c r="RSC112" s="81"/>
      <c r="RSD112" s="81"/>
      <c r="RSE112" s="81"/>
      <c r="RSF112" s="81"/>
      <c r="RSG112" s="81"/>
      <c r="RSH112" s="81"/>
      <c r="RSI112" s="81"/>
      <c r="RSJ112" s="81"/>
      <c r="RSK112" s="81"/>
      <c r="RSL112" s="81"/>
      <c r="RSM112" s="81"/>
      <c r="RSN112" s="81"/>
      <c r="RSO112" s="81"/>
      <c r="RSP112" s="81"/>
      <c r="RSQ112" s="81"/>
      <c r="RSR112" s="81"/>
      <c r="RSS112" s="81"/>
      <c r="RST112" s="81"/>
      <c r="RSU112" s="81"/>
      <c r="RSV112" s="81"/>
      <c r="RSW112" s="81"/>
      <c r="RSX112" s="81"/>
      <c r="RSY112" s="81"/>
      <c r="RSZ112" s="81"/>
      <c r="RTA112" s="81"/>
      <c r="RTB112" s="81"/>
      <c r="RTC112" s="81"/>
      <c r="RTD112" s="81"/>
      <c r="RTE112" s="81"/>
      <c r="RTF112" s="81"/>
      <c r="RTG112" s="81"/>
      <c r="RTH112" s="81"/>
      <c r="RTI112" s="81"/>
      <c r="RTJ112" s="81"/>
      <c r="RTK112" s="81"/>
      <c r="RTL112" s="81"/>
      <c r="RTM112" s="81"/>
      <c r="RTN112" s="81"/>
      <c r="RTO112" s="81"/>
      <c r="RTP112" s="81"/>
      <c r="RTQ112" s="81"/>
      <c r="RTR112" s="81"/>
      <c r="RTS112" s="81"/>
      <c r="RTT112" s="81"/>
      <c r="RTU112" s="81"/>
      <c r="RTV112" s="81"/>
      <c r="RTW112" s="81"/>
      <c r="RTX112" s="81"/>
      <c r="RTY112" s="81"/>
      <c r="RTZ112" s="81"/>
      <c r="RUA112" s="81"/>
      <c r="RUB112" s="81"/>
      <c r="RUC112" s="81"/>
      <c r="RUD112" s="81"/>
      <c r="RUE112" s="81"/>
      <c r="RUF112" s="81"/>
      <c r="RUG112" s="81"/>
      <c r="RUH112" s="81"/>
      <c r="RUI112" s="81"/>
      <c r="RUJ112" s="81"/>
      <c r="RUK112" s="81"/>
      <c r="RUL112" s="81"/>
      <c r="RUM112" s="81"/>
      <c r="RUN112" s="81"/>
      <c r="RUO112" s="81"/>
      <c r="RUP112" s="81"/>
      <c r="RUQ112" s="81"/>
      <c r="RUR112" s="81"/>
      <c r="RUS112" s="81"/>
      <c r="RUT112" s="81"/>
      <c r="RUU112" s="81"/>
      <c r="RUV112" s="81"/>
      <c r="RUW112" s="81"/>
      <c r="RUX112" s="81"/>
      <c r="RUY112" s="81"/>
      <c r="RUZ112" s="81"/>
      <c r="RVA112" s="81"/>
      <c r="RVB112" s="81"/>
      <c r="RVC112" s="81"/>
      <c r="RVD112" s="81"/>
      <c r="RVE112" s="81"/>
      <c r="RVF112" s="81"/>
      <c r="RVG112" s="81"/>
      <c r="RVH112" s="81"/>
      <c r="RVI112" s="81"/>
      <c r="RVJ112" s="81"/>
      <c r="RVK112" s="81"/>
      <c r="RVL112" s="81"/>
      <c r="RVM112" s="81"/>
      <c r="RVN112" s="81"/>
      <c r="RVO112" s="81"/>
      <c r="RVP112" s="81"/>
      <c r="RVQ112" s="81"/>
      <c r="RVR112" s="81"/>
      <c r="RVS112" s="81"/>
      <c r="RVT112" s="81"/>
      <c r="RVU112" s="81"/>
      <c r="RVV112" s="81"/>
      <c r="RVW112" s="81"/>
      <c r="RVX112" s="81"/>
      <c r="RVY112" s="81"/>
      <c r="RVZ112" s="81"/>
      <c r="RWA112" s="81"/>
      <c r="RWB112" s="81"/>
      <c r="RWC112" s="81"/>
      <c r="RWD112" s="81"/>
      <c r="RWE112" s="81"/>
      <c r="RWF112" s="81"/>
      <c r="RWG112" s="81"/>
      <c r="RWH112" s="81"/>
      <c r="RWI112" s="81"/>
      <c r="RWJ112" s="81"/>
      <c r="RWK112" s="81"/>
      <c r="RWL112" s="81"/>
      <c r="RWM112" s="81"/>
      <c r="RWN112" s="81"/>
      <c r="RWO112" s="81"/>
      <c r="RWP112" s="81"/>
      <c r="RWQ112" s="81"/>
      <c r="RWR112" s="81"/>
      <c r="RWS112" s="81"/>
      <c r="RWT112" s="81"/>
      <c r="RWU112" s="81"/>
      <c r="RWV112" s="81"/>
      <c r="RWW112" s="81"/>
      <c r="RWX112" s="81"/>
      <c r="RWY112" s="81"/>
      <c r="RWZ112" s="81"/>
      <c r="RXA112" s="81"/>
      <c r="RXB112" s="81"/>
      <c r="RXC112" s="81"/>
      <c r="RXD112" s="81"/>
      <c r="RXE112" s="81"/>
      <c r="RXF112" s="81"/>
      <c r="RXG112" s="81"/>
      <c r="RXH112" s="81"/>
      <c r="RXI112" s="81"/>
      <c r="RXJ112" s="81"/>
      <c r="RXK112" s="81"/>
      <c r="RXL112" s="81"/>
      <c r="RXM112" s="81"/>
      <c r="RXN112" s="81"/>
      <c r="RXO112" s="81"/>
      <c r="RXP112" s="81"/>
      <c r="RXQ112" s="81"/>
      <c r="RXR112" s="81"/>
      <c r="RXS112" s="81"/>
      <c r="RXT112" s="81"/>
      <c r="RXU112" s="81"/>
      <c r="RXV112" s="81"/>
      <c r="RXW112" s="81"/>
      <c r="RXX112" s="81"/>
      <c r="RXY112" s="81"/>
      <c r="RXZ112" s="81"/>
      <c r="RYA112" s="81"/>
      <c r="RYB112" s="81"/>
      <c r="RYC112" s="81"/>
      <c r="RYD112" s="81"/>
      <c r="RYE112" s="81"/>
      <c r="RYF112" s="81"/>
      <c r="RYG112" s="81"/>
      <c r="RYH112" s="81"/>
      <c r="RYI112" s="81"/>
      <c r="RYJ112" s="81"/>
      <c r="RYK112" s="81"/>
      <c r="RYL112" s="81"/>
      <c r="RYM112" s="81"/>
      <c r="RYN112" s="81"/>
      <c r="RYO112" s="81"/>
      <c r="RYP112" s="81"/>
      <c r="RYQ112" s="81"/>
      <c r="RYR112" s="81"/>
      <c r="RYS112" s="81"/>
      <c r="RYT112" s="81"/>
      <c r="RYU112" s="81"/>
      <c r="RYV112" s="81"/>
      <c r="RYW112" s="81"/>
      <c r="RYX112" s="81"/>
      <c r="RYY112" s="81"/>
      <c r="RYZ112" s="81"/>
      <c r="RZA112" s="81"/>
      <c r="RZB112" s="81"/>
      <c r="RZC112" s="81"/>
      <c r="RZD112" s="81"/>
      <c r="RZE112" s="81"/>
      <c r="RZF112" s="81"/>
      <c r="RZG112" s="81"/>
      <c r="RZH112" s="81"/>
      <c r="RZI112" s="81"/>
      <c r="RZJ112" s="81"/>
      <c r="RZK112" s="81"/>
      <c r="RZL112" s="81"/>
      <c r="RZM112" s="81"/>
      <c r="RZN112" s="81"/>
      <c r="RZO112" s="81"/>
      <c r="RZP112" s="81"/>
      <c r="RZQ112" s="81"/>
      <c r="RZR112" s="81"/>
      <c r="RZS112" s="81"/>
      <c r="RZT112" s="81"/>
      <c r="RZU112" s="81"/>
      <c r="RZV112" s="81"/>
      <c r="RZW112" s="81"/>
      <c r="RZX112" s="81"/>
      <c r="RZY112" s="81"/>
      <c r="RZZ112" s="81"/>
      <c r="SAA112" s="81"/>
      <c r="SAB112" s="81"/>
      <c r="SAC112" s="81"/>
      <c r="SAD112" s="81"/>
      <c r="SAE112" s="81"/>
      <c r="SAF112" s="81"/>
      <c r="SAG112" s="81"/>
      <c r="SAH112" s="81"/>
      <c r="SAI112" s="81"/>
      <c r="SAJ112" s="81"/>
      <c r="SAK112" s="81"/>
      <c r="SAL112" s="81"/>
      <c r="SAM112" s="81"/>
      <c r="SAN112" s="81"/>
      <c r="SAO112" s="81"/>
      <c r="SAP112" s="81"/>
      <c r="SAQ112" s="81"/>
      <c r="SAR112" s="81"/>
      <c r="SAS112" s="81"/>
      <c r="SAT112" s="81"/>
      <c r="SAU112" s="81"/>
      <c r="SAV112" s="81"/>
      <c r="SAW112" s="81"/>
      <c r="SAX112" s="81"/>
      <c r="SAY112" s="81"/>
      <c r="SAZ112" s="81"/>
      <c r="SBA112" s="81"/>
      <c r="SBB112" s="81"/>
      <c r="SBC112" s="81"/>
      <c r="SBD112" s="81"/>
      <c r="SBE112" s="81"/>
      <c r="SBF112" s="81"/>
      <c r="SBG112" s="81"/>
      <c r="SBH112" s="81"/>
      <c r="SBI112" s="81"/>
      <c r="SBJ112" s="81"/>
      <c r="SBK112" s="81"/>
      <c r="SBL112" s="81"/>
      <c r="SBM112" s="81"/>
      <c r="SBN112" s="81"/>
      <c r="SBO112" s="81"/>
      <c r="SBP112" s="81"/>
      <c r="SBQ112" s="81"/>
      <c r="SBR112" s="81"/>
      <c r="SBS112" s="81"/>
      <c r="SBT112" s="81"/>
      <c r="SBU112" s="81"/>
      <c r="SBV112" s="81"/>
      <c r="SBW112" s="81"/>
      <c r="SBX112" s="81"/>
      <c r="SBY112" s="81"/>
      <c r="SBZ112" s="81"/>
      <c r="SCA112" s="81"/>
      <c r="SCB112" s="81"/>
      <c r="SCC112" s="81"/>
      <c r="SCD112" s="81"/>
      <c r="SCE112" s="81"/>
      <c r="SCF112" s="81"/>
      <c r="SCG112" s="81"/>
      <c r="SCH112" s="81"/>
      <c r="SCI112" s="81"/>
      <c r="SCJ112" s="81"/>
      <c r="SCK112" s="81"/>
      <c r="SCL112" s="81"/>
      <c r="SCM112" s="81"/>
      <c r="SCN112" s="81"/>
      <c r="SCO112" s="81"/>
      <c r="SCP112" s="81"/>
      <c r="SCQ112" s="81"/>
      <c r="SCR112" s="81"/>
      <c r="SCS112" s="81"/>
      <c r="SCT112" s="81"/>
      <c r="SCU112" s="81"/>
      <c r="SCV112" s="81"/>
      <c r="SCW112" s="81"/>
      <c r="SCX112" s="81"/>
      <c r="SCY112" s="81"/>
      <c r="SCZ112" s="81"/>
      <c r="SDA112" s="81"/>
      <c r="SDB112" s="81"/>
      <c r="SDC112" s="81"/>
      <c r="SDD112" s="81"/>
      <c r="SDE112" s="81"/>
      <c r="SDF112" s="81"/>
      <c r="SDG112" s="81"/>
      <c r="SDH112" s="81"/>
      <c r="SDI112" s="81"/>
      <c r="SDJ112" s="81"/>
      <c r="SDK112" s="81"/>
      <c r="SDL112" s="81"/>
      <c r="SDM112" s="81"/>
      <c r="SDN112" s="81"/>
      <c r="SDO112" s="81"/>
      <c r="SDP112" s="81"/>
      <c r="SDQ112" s="81"/>
      <c r="SDR112" s="81"/>
      <c r="SDS112" s="81"/>
      <c r="SDT112" s="81"/>
      <c r="SDU112" s="81"/>
      <c r="SDV112" s="81"/>
      <c r="SDW112" s="81"/>
      <c r="SDX112" s="81"/>
      <c r="SDY112" s="81"/>
      <c r="SDZ112" s="81"/>
      <c r="SEA112" s="81"/>
      <c r="SEB112" s="81"/>
      <c r="SEC112" s="81"/>
      <c r="SED112" s="81"/>
      <c r="SEE112" s="81"/>
      <c r="SEF112" s="81"/>
      <c r="SEG112" s="81"/>
      <c r="SEH112" s="81"/>
      <c r="SEI112" s="81"/>
      <c r="SEJ112" s="81"/>
      <c r="SEK112" s="81"/>
      <c r="SEL112" s="81"/>
      <c r="SEM112" s="81"/>
      <c r="SEN112" s="81"/>
      <c r="SEO112" s="81"/>
      <c r="SEP112" s="81"/>
      <c r="SEQ112" s="81"/>
      <c r="SER112" s="81"/>
      <c r="SES112" s="81"/>
      <c r="SET112" s="81"/>
      <c r="SEU112" s="81"/>
      <c r="SEV112" s="81"/>
      <c r="SEW112" s="81"/>
      <c r="SEX112" s="81"/>
      <c r="SEY112" s="81"/>
      <c r="SEZ112" s="81"/>
      <c r="SFA112" s="81"/>
      <c r="SFB112" s="81"/>
      <c r="SFC112" s="81"/>
      <c r="SFD112" s="81"/>
      <c r="SFE112" s="81"/>
      <c r="SFF112" s="81"/>
      <c r="SFG112" s="81"/>
      <c r="SFH112" s="81"/>
      <c r="SFI112" s="81"/>
      <c r="SFJ112" s="81"/>
      <c r="SFK112" s="81"/>
      <c r="SFL112" s="81"/>
      <c r="SFM112" s="81"/>
      <c r="SFN112" s="81"/>
      <c r="SFO112" s="81"/>
      <c r="SFP112" s="81"/>
      <c r="SFQ112" s="81"/>
      <c r="SFR112" s="81"/>
      <c r="SFS112" s="81"/>
      <c r="SFT112" s="81"/>
      <c r="SFU112" s="81"/>
      <c r="SFV112" s="81"/>
      <c r="SFW112" s="81"/>
      <c r="SFX112" s="81"/>
      <c r="SFY112" s="81"/>
      <c r="SFZ112" s="81"/>
      <c r="SGA112" s="81"/>
      <c r="SGB112" s="81"/>
      <c r="SGC112" s="81"/>
      <c r="SGD112" s="81"/>
      <c r="SGE112" s="81"/>
      <c r="SGF112" s="81"/>
      <c r="SGG112" s="81"/>
      <c r="SGH112" s="81"/>
      <c r="SGI112" s="81"/>
      <c r="SGJ112" s="81"/>
      <c r="SGK112" s="81"/>
      <c r="SGL112" s="81"/>
      <c r="SGM112" s="81"/>
      <c r="SGN112" s="81"/>
      <c r="SGO112" s="81"/>
      <c r="SGP112" s="81"/>
      <c r="SGQ112" s="81"/>
      <c r="SGR112" s="81"/>
      <c r="SGS112" s="81"/>
      <c r="SGT112" s="81"/>
      <c r="SGU112" s="81"/>
      <c r="SGV112" s="81"/>
      <c r="SGW112" s="81"/>
      <c r="SGX112" s="81"/>
      <c r="SGY112" s="81"/>
      <c r="SGZ112" s="81"/>
      <c r="SHA112" s="81"/>
      <c r="SHB112" s="81"/>
      <c r="SHC112" s="81"/>
      <c r="SHD112" s="81"/>
      <c r="SHE112" s="81"/>
      <c r="SHF112" s="81"/>
      <c r="SHG112" s="81"/>
      <c r="SHH112" s="81"/>
      <c r="SHI112" s="81"/>
      <c r="SHJ112" s="81"/>
      <c r="SHK112" s="81"/>
      <c r="SHL112" s="81"/>
      <c r="SHM112" s="81"/>
      <c r="SHN112" s="81"/>
      <c r="SHO112" s="81"/>
      <c r="SHP112" s="81"/>
      <c r="SHQ112" s="81"/>
      <c r="SHR112" s="81"/>
      <c r="SHS112" s="81"/>
      <c r="SHT112" s="81"/>
      <c r="SHU112" s="81"/>
      <c r="SHV112" s="81"/>
      <c r="SHW112" s="81"/>
      <c r="SHX112" s="81"/>
      <c r="SHY112" s="81"/>
      <c r="SHZ112" s="81"/>
      <c r="SIA112" s="81"/>
      <c r="SIB112" s="81"/>
      <c r="SIC112" s="81"/>
      <c r="SID112" s="81"/>
      <c r="SIE112" s="81"/>
      <c r="SIF112" s="81"/>
      <c r="SIG112" s="81"/>
      <c r="SIH112" s="81"/>
      <c r="SII112" s="81"/>
      <c r="SIJ112" s="81"/>
      <c r="SIK112" s="81"/>
      <c r="SIL112" s="81"/>
      <c r="SIM112" s="81"/>
      <c r="SIN112" s="81"/>
      <c r="SIO112" s="81"/>
      <c r="SIP112" s="81"/>
      <c r="SIQ112" s="81"/>
      <c r="SIR112" s="81"/>
      <c r="SIS112" s="81"/>
      <c r="SIT112" s="81"/>
      <c r="SIU112" s="81"/>
      <c r="SIV112" s="81"/>
      <c r="SIW112" s="81"/>
      <c r="SIX112" s="81"/>
      <c r="SIY112" s="81"/>
      <c r="SIZ112" s="81"/>
      <c r="SJA112" s="81"/>
      <c r="SJB112" s="81"/>
      <c r="SJC112" s="81"/>
      <c r="SJD112" s="81"/>
      <c r="SJE112" s="81"/>
      <c r="SJF112" s="81"/>
      <c r="SJG112" s="81"/>
      <c r="SJH112" s="81"/>
      <c r="SJI112" s="81"/>
      <c r="SJJ112" s="81"/>
      <c r="SJK112" s="81"/>
      <c r="SJL112" s="81"/>
      <c r="SJM112" s="81"/>
      <c r="SJN112" s="81"/>
      <c r="SJO112" s="81"/>
      <c r="SJP112" s="81"/>
      <c r="SJQ112" s="81"/>
      <c r="SJR112" s="81"/>
      <c r="SJS112" s="81"/>
      <c r="SJT112" s="81"/>
      <c r="SJU112" s="81"/>
      <c r="SJV112" s="81"/>
      <c r="SJW112" s="81"/>
      <c r="SJX112" s="81"/>
      <c r="SJY112" s="81"/>
      <c r="SJZ112" s="81"/>
      <c r="SKA112" s="81"/>
      <c r="SKB112" s="81"/>
      <c r="SKC112" s="81"/>
      <c r="SKD112" s="81"/>
      <c r="SKE112" s="81"/>
      <c r="SKF112" s="81"/>
      <c r="SKG112" s="81"/>
      <c r="SKH112" s="81"/>
      <c r="SKI112" s="81"/>
      <c r="SKJ112" s="81"/>
      <c r="SKK112" s="81"/>
      <c r="SKL112" s="81"/>
      <c r="SKM112" s="81"/>
      <c r="SKN112" s="81"/>
      <c r="SKO112" s="81"/>
      <c r="SKP112" s="81"/>
      <c r="SKQ112" s="81"/>
      <c r="SKR112" s="81"/>
      <c r="SKS112" s="81"/>
      <c r="SKT112" s="81"/>
      <c r="SKU112" s="81"/>
      <c r="SKV112" s="81"/>
      <c r="SKW112" s="81"/>
      <c r="SKX112" s="81"/>
      <c r="SKY112" s="81"/>
      <c r="SKZ112" s="81"/>
      <c r="SLA112" s="81"/>
      <c r="SLB112" s="81"/>
      <c r="SLC112" s="81"/>
      <c r="SLD112" s="81"/>
      <c r="SLE112" s="81"/>
      <c r="SLF112" s="81"/>
      <c r="SLG112" s="81"/>
      <c r="SLH112" s="81"/>
      <c r="SLI112" s="81"/>
      <c r="SLJ112" s="81"/>
      <c r="SLK112" s="81"/>
      <c r="SLL112" s="81"/>
      <c r="SLM112" s="81"/>
      <c r="SLN112" s="81"/>
      <c r="SLO112" s="81"/>
      <c r="SLP112" s="81"/>
      <c r="SLQ112" s="81"/>
      <c r="SLR112" s="81"/>
      <c r="SLS112" s="81"/>
      <c r="SLT112" s="81"/>
      <c r="SLU112" s="81"/>
      <c r="SLV112" s="81"/>
      <c r="SLW112" s="81"/>
      <c r="SLX112" s="81"/>
      <c r="SLY112" s="81"/>
      <c r="SLZ112" s="81"/>
      <c r="SMA112" s="81"/>
      <c r="SMB112" s="81"/>
      <c r="SMC112" s="81"/>
      <c r="SMD112" s="81"/>
      <c r="SME112" s="81"/>
      <c r="SMF112" s="81"/>
      <c r="SMG112" s="81"/>
      <c r="SMH112" s="81"/>
      <c r="SMI112" s="81"/>
      <c r="SMJ112" s="81"/>
      <c r="SMK112" s="81"/>
      <c r="SML112" s="81"/>
      <c r="SMM112" s="81"/>
      <c r="SMN112" s="81"/>
      <c r="SMO112" s="81"/>
      <c r="SMP112" s="81"/>
      <c r="SMQ112" s="81"/>
      <c r="SMR112" s="81"/>
      <c r="SMS112" s="81"/>
      <c r="SMT112" s="81"/>
      <c r="SMU112" s="81"/>
      <c r="SMV112" s="81"/>
      <c r="SMW112" s="81"/>
      <c r="SMX112" s="81"/>
      <c r="SMY112" s="81"/>
      <c r="SMZ112" s="81"/>
      <c r="SNA112" s="81"/>
      <c r="SNB112" s="81"/>
      <c r="SNC112" s="81"/>
      <c r="SND112" s="81"/>
      <c r="SNE112" s="81"/>
      <c r="SNF112" s="81"/>
      <c r="SNG112" s="81"/>
      <c r="SNH112" s="81"/>
      <c r="SNI112" s="81"/>
      <c r="SNJ112" s="81"/>
      <c r="SNK112" s="81"/>
      <c r="SNL112" s="81"/>
      <c r="SNM112" s="81"/>
      <c r="SNN112" s="81"/>
      <c r="SNO112" s="81"/>
      <c r="SNP112" s="81"/>
      <c r="SNQ112" s="81"/>
      <c r="SNR112" s="81"/>
      <c r="SNS112" s="81"/>
      <c r="SNT112" s="81"/>
      <c r="SNU112" s="81"/>
      <c r="SNV112" s="81"/>
      <c r="SNW112" s="81"/>
      <c r="SNX112" s="81"/>
      <c r="SNY112" s="81"/>
      <c r="SNZ112" s="81"/>
      <c r="SOA112" s="81"/>
      <c r="SOB112" s="81"/>
      <c r="SOC112" s="81"/>
      <c r="SOD112" s="81"/>
      <c r="SOE112" s="81"/>
      <c r="SOF112" s="81"/>
      <c r="SOG112" s="81"/>
      <c r="SOH112" s="81"/>
      <c r="SOI112" s="81"/>
      <c r="SOJ112" s="81"/>
      <c r="SOK112" s="81"/>
      <c r="SOL112" s="81"/>
      <c r="SOM112" s="81"/>
      <c r="SON112" s="81"/>
      <c r="SOO112" s="81"/>
      <c r="SOP112" s="81"/>
      <c r="SOQ112" s="81"/>
      <c r="SOR112" s="81"/>
      <c r="SOS112" s="81"/>
      <c r="SOT112" s="81"/>
      <c r="SOU112" s="81"/>
      <c r="SOV112" s="81"/>
      <c r="SOW112" s="81"/>
      <c r="SOX112" s="81"/>
      <c r="SOY112" s="81"/>
      <c r="SOZ112" s="81"/>
      <c r="SPA112" s="81"/>
      <c r="SPB112" s="81"/>
      <c r="SPC112" s="81"/>
      <c r="SPD112" s="81"/>
      <c r="SPE112" s="81"/>
      <c r="SPF112" s="81"/>
      <c r="SPG112" s="81"/>
      <c r="SPH112" s="81"/>
      <c r="SPI112" s="81"/>
      <c r="SPJ112" s="81"/>
      <c r="SPK112" s="81"/>
      <c r="SPL112" s="81"/>
      <c r="SPM112" s="81"/>
      <c r="SPN112" s="81"/>
      <c r="SPO112" s="81"/>
      <c r="SPP112" s="81"/>
      <c r="SPQ112" s="81"/>
      <c r="SPR112" s="81"/>
      <c r="SPS112" s="81"/>
      <c r="SPT112" s="81"/>
      <c r="SPU112" s="81"/>
      <c r="SPV112" s="81"/>
      <c r="SPW112" s="81"/>
      <c r="SPX112" s="81"/>
      <c r="SPY112" s="81"/>
      <c r="SPZ112" s="81"/>
      <c r="SQA112" s="81"/>
      <c r="SQB112" s="81"/>
      <c r="SQC112" s="81"/>
      <c r="SQD112" s="81"/>
      <c r="SQE112" s="81"/>
      <c r="SQF112" s="81"/>
      <c r="SQG112" s="81"/>
      <c r="SQH112" s="81"/>
      <c r="SQI112" s="81"/>
      <c r="SQJ112" s="81"/>
      <c r="SQK112" s="81"/>
      <c r="SQL112" s="81"/>
      <c r="SQM112" s="81"/>
      <c r="SQN112" s="81"/>
      <c r="SQO112" s="81"/>
      <c r="SQP112" s="81"/>
      <c r="SQQ112" s="81"/>
      <c r="SQR112" s="81"/>
      <c r="SQS112" s="81"/>
      <c r="SQT112" s="81"/>
      <c r="SQU112" s="81"/>
      <c r="SQV112" s="81"/>
      <c r="SQW112" s="81"/>
      <c r="SQX112" s="81"/>
      <c r="SQY112" s="81"/>
      <c r="SQZ112" s="81"/>
      <c r="SRA112" s="81"/>
      <c r="SRB112" s="81"/>
      <c r="SRC112" s="81"/>
      <c r="SRD112" s="81"/>
      <c r="SRE112" s="81"/>
      <c r="SRF112" s="81"/>
      <c r="SRG112" s="81"/>
      <c r="SRH112" s="81"/>
      <c r="SRI112" s="81"/>
      <c r="SRJ112" s="81"/>
      <c r="SRK112" s="81"/>
      <c r="SRL112" s="81"/>
      <c r="SRM112" s="81"/>
      <c r="SRN112" s="81"/>
      <c r="SRO112" s="81"/>
      <c r="SRP112" s="81"/>
      <c r="SRQ112" s="81"/>
      <c r="SRR112" s="81"/>
      <c r="SRS112" s="81"/>
      <c r="SRT112" s="81"/>
      <c r="SRU112" s="81"/>
      <c r="SRV112" s="81"/>
      <c r="SRW112" s="81"/>
      <c r="SRX112" s="81"/>
      <c r="SRY112" s="81"/>
      <c r="SRZ112" s="81"/>
      <c r="SSA112" s="81"/>
      <c r="SSB112" s="81"/>
      <c r="SSC112" s="81"/>
      <c r="SSD112" s="81"/>
      <c r="SSE112" s="81"/>
      <c r="SSF112" s="81"/>
      <c r="SSG112" s="81"/>
      <c r="SSH112" s="81"/>
      <c r="SSI112" s="81"/>
      <c r="SSJ112" s="81"/>
      <c r="SSK112" s="81"/>
      <c r="SSL112" s="81"/>
      <c r="SSM112" s="81"/>
      <c r="SSN112" s="81"/>
      <c r="SSO112" s="81"/>
      <c r="SSP112" s="81"/>
      <c r="SSQ112" s="81"/>
      <c r="SSR112" s="81"/>
      <c r="SSS112" s="81"/>
      <c r="SST112" s="81"/>
      <c r="SSU112" s="81"/>
      <c r="SSV112" s="81"/>
      <c r="SSW112" s="81"/>
      <c r="SSX112" s="81"/>
      <c r="SSY112" s="81"/>
      <c r="SSZ112" s="81"/>
      <c r="STA112" s="81"/>
      <c r="STB112" s="81"/>
      <c r="STC112" s="81"/>
      <c r="STD112" s="81"/>
      <c r="STE112" s="81"/>
      <c r="STF112" s="81"/>
      <c r="STG112" s="81"/>
      <c r="STH112" s="81"/>
      <c r="STI112" s="81"/>
      <c r="STJ112" s="81"/>
      <c r="STK112" s="81"/>
      <c r="STL112" s="81"/>
      <c r="STM112" s="81"/>
      <c r="STN112" s="81"/>
      <c r="STO112" s="81"/>
      <c r="STP112" s="81"/>
      <c r="STQ112" s="81"/>
      <c r="STR112" s="81"/>
      <c r="STS112" s="81"/>
      <c r="STT112" s="81"/>
      <c r="STU112" s="81"/>
      <c r="STV112" s="81"/>
      <c r="STW112" s="81"/>
      <c r="STX112" s="81"/>
      <c r="STY112" s="81"/>
      <c r="STZ112" s="81"/>
      <c r="SUA112" s="81"/>
      <c r="SUB112" s="81"/>
      <c r="SUC112" s="81"/>
      <c r="SUD112" s="81"/>
      <c r="SUE112" s="81"/>
      <c r="SUF112" s="81"/>
      <c r="SUG112" s="81"/>
      <c r="SUH112" s="81"/>
      <c r="SUI112" s="81"/>
      <c r="SUJ112" s="81"/>
      <c r="SUK112" s="81"/>
      <c r="SUL112" s="81"/>
      <c r="SUM112" s="81"/>
      <c r="SUN112" s="81"/>
      <c r="SUO112" s="81"/>
      <c r="SUP112" s="81"/>
      <c r="SUQ112" s="81"/>
      <c r="SUR112" s="81"/>
      <c r="SUS112" s="81"/>
      <c r="SUT112" s="81"/>
      <c r="SUU112" s="81"/>
      <c r="SUV112" s="81"/>
      <c r="SUW112" s="81"/>
      <c r="SUX112" s="81"/>
      <c r="SUY112" s="81"/>
      <c r="SUZ112" s="81"/>
      <c r="SVA112" s="81"/>
      <c r="SVB112" s="81"/>
      <c r="SVC112" s="81"/>
      <c r="SVD112" s="81"/>
      <c r="SVE112" s="81"/>
      <c r="SVF112" s="81"/>
      <c r="SVG112" s="81"/>
      <c r="SVH112" s="81"/>
      <c r="SVI112" s="81"/>
      <c r="SVJ112" s="81"/>
      <c r="SVK112" s="81"/>
      <c r="SVL112" s="81"/>
      <c r="SVM112" s="81"/>
      <c r="SVN112" s="81"/>
      <c r="SVO112" s="81"/>
      <c r="SVP112" s="81"/>
      <c r="SVQ112" s="81"/>
      <c r="SVR112" s="81"/>
      <c r="SVS112" s="81"/>
      <c r="SVT112" s="81"/>
      <c r="SVU112" s="81"/>
      <c r="SVV112" s="81"/>
      <c r="SVW112" s="81"/>
      <c r="SVX112" s="81"/>
      <c r="SVY112" s="81"/>
      <c r="SVZ112" s="81"/>
      <c r="SWA112" s="81"/>
      <c r="SWB112" s="81"/>
      <c r="SWC112" s="81"/>
      <c r="SWD112" s="81"/>
      <c r="SWE112" s="81"/>
      <c r="SWF112" s="81"/>
      <c r="SWG112" s="81"/>
      <c r="SWH112" s="81"/>
      <c r="SWI112" s="81"/>
      <c r="SWJ112" s="81"/>
      <c r="SWK112" s="81"/>
      <c r="SWL112" s="81"/>
      <c r="SWM112" s="81"/>
      <c r="SWN112" s="81"/>
      <c r="SWO112" s="81"/>
      <c r="SWP112" s="81"/>
      <c r="SWQ112" s="81"/>
      <c r="SWR112" s="81"/>
      <c r="SWS112" s="81"/>
      <c r="SWT112" s="81"/>
      <c r="SWU112" s="81"/>
      <c r="SWV112" s="81"/>
      <c r="SWW112" s="81"/>
      <c r="SWX112" s="81"/>
      <c r="SWY112" s="81"/>
      <c r="SWZ112" s="81"/>
      <c r="SXA112" s="81"/>
      <c r="SXB112" s="81"/>
      <c r="SXC112" s="81"/>
      <c r="SXD112" s="81"/>
      <c r="SXE112" s="81"/>
      <c r="SXF112" s="81"/>
      <c r="SXG112" s="81"/>
      <c r="SXH112" s="81"/>
      <c r="SXI112" s="81"/>
      <c r="SXJ112" s="81"/>
      <c r="SXK112" s="81"/>
      <c r="SXL112" s="81"/>
      <c r="SXM112" s="81"/>
      <c r="SXN112" s="81"/>
      <c r="SXO112" s="81"/>
      <c r="SXP112" s="81"/>
      <c r="SXQ112" s="81"/>
      <c r="SXR112" s="81"/>
      <c r="SXS112" s="81"/>
      <c r="SXT112" s="81"/>
      <c r="SXU112" s="81"/>
      <c r="SXV112" s="81"/>
      <c r="SXW112" s="81"/>
      <c r="SXX112" s="81"/>
      <c r="SXY112" s="81"/>
      <c r="SXZ112" s="81"/>
      <c r="SYA112" s="81"/>
      <c r="SYB112" s="81"/>
      <c r="SYC112" s="81"/>
      <c r="SYD112" s="81"/>
      <c r="SYE112" s="81"/>
      <c r="SYF112" s="81"/>
      <c r="SYG112" s="81"/>
      <c r="SYH112" s="81"/>
      <c r="SYI112" s="81"/>
      <c r="SYJ112" s="81"/>
      <c r="SYK112" s="81"/>
      <c r="SYL112" s="81"/>
      <c r="SYM112" s="81"/>
      <c r="SYN112" s="81"/>
      <c r="SYO112" s="81"/>
      <c r="SYP112" s="81"/>
      <c r="SYQ112" s="81"/>
      <c r="SYR112" s="81"/>
      <c r="SYS112" s="81"/>
      <c r="SYT112" s="81"/>
      <c r="SYU112" s="81"/>
      <c r="SYV112" s="81"/>
      <c r="SYW112" s="81"/>
      <c r="SYX112" s="81"/>
      <c r="SYY112" s="81"/>
      <c r="SYZ112" s="81"/>
      <c r="SZA112" s="81"/>
      <c r="SZB112" s="81"/>
      <c r="SZC112" s="81"/>
      <c r="SZD112" s="81"/>
      <c r="SZE112" s="81"/>
      <c r="SZF112" s="81"/>
      <c r="SZG112" s="81"/>
      <c r="SZH112" s="81"/>
      <c r="SZI112" s="81"/>
      <c r="SZJ112" s="81"/>
      <c r="SZK112" s="81"/>
      <c r="SZL112" s="81"/>
      <c r="SZM112" s="81"/>
      <c r="SZN112" s="81"/>
      <c r="SZO112" s="81"/>
      <c r="SZP112" s="81"/>
      <c r="SZQ112" s="81"/>
      <c r="SZR112" s="81"/>
      <c r="SZS112" s="81"/>
      <c r="SZT112" s="81"/>
      <c r="SZU112" s="81"/>
      <c r="SZV112" s="81"/>
      <c r="SZW112" s="81"/>
      <c r="SZX112" s="81"/>
      <c r="SZY112" s="81"/>
      <c r="SZZ112" s="81"/>
      <c r="TAA112" s="81"/>
      <c r="TAB112" s="81"/>
      <c r="TAC112" s="81"/>
      <c r="TAD112" s="81"/>
      <c r="TAE112" s="81"/>
      <c r="TAF112" s="81"/>
      <c r="TAG112" s="81"/>
      <c r="TAH112" s="81"/>
      <c r="TAI112" s="81"/>
      <c r="TAJ112" s="81"/>
      <c r="TAK112" s="81"/>
      <c r="TAL112" s="81"/>
      <c r="TAM112" s="81"/>
      <c r="TAN112" s="81"/>
      <c r="TAO112" s="81"/>
      <c r="TAP112" s="81"/>
      <c r="TAQ112" s="81"/>
      <c r="TAR112" s="81"/>
      <c r="TAS112" s="81"/>
      <c r="TAT112" s="81"/>
      <c r="TAU112" s="81"/>
      <c r="TAV112" s="81"/>
      <c r="TAW112" s="81"/>
      <c r="TAX112" s="81"/>
      <c r="TAY112" s="81"/>
      <c r="TAZ112" s="81"/>
      <c r="TBA112" s="81"/>
      <c r="TBB112" s="81"/>
      <c r="TBC112" s="81"/>
      <c r="TBD112" s="81"/>
      <c r="TBE112" s="81"/>
      <c r="TBF112" s="81"/>
      <c r="TBG112" s="81"/>
      <c r="TBH112" s="81"/>
      <c r="TBI112" s="81"/>
      <c r="TBJ112" s="81"/>
      <c r="TBK112" s="81"/>
      <c r="TBL112" s="81"/>
      <c r="TBM112" s="81"/>
      <c r="TBN112" s="81"/>
      <c r="TBO112" s="81"/>
      <c r="TBP112" s="81"/>
      <c r="TBQ112" s="81"/>
      <c r="TBR112" s="81"/>
      <c r="TBS112" s="81"/>
      <c r="TBT112" s="81"/>
      <c r="TBU112" s="81"/>
      <c r="TBV112" s="81"/>
      <c r="TBW112" s="81"/>
      <c r="TBX112" s="81"/>
      <c r="TBY112" s="81"/>
      <c r="TBZ112" s="81"/>
      <c r="TCA112" s="81"/>
      <c r="TCB112" s="81"/>
      <c r="TCC112" s="81"/>
      <c r="TCD112" s="81"/>
      <c r="TCE112" s="81"/>
      <c r="TCF112" s="81"/>
      <c r="TCG112" s="81"/>
      <c r="TCH112" s="81"/>
      <c r="TCI112" s="81"/>
      <c r="TCJ112" s="81"/>
      <c r="TCK112" s="81"/>
      <c r="TCL112" s="81"/>
      <c r="TCM112" s="81"/>
      <c r="TCN112" s="81"/>
      <c r="TCO112" s="81"/>
      <c r="TCP112" s="81"/>
      <c r="TCQ112" s="81"/>
      <c r="TCR112" s="81"/>
      <c r="TCS112" s="81"/>
      <c r="TCT112" s="81"/>
      <c r="TCU112" s="81"/>
      <c r="TCV112" s="81"/>
      <c r="TCW112" s="81"/>
      <c r="TCX112" s="81"/>
      <c r="TCY112" s="81"/>
      <c r="TCZ112" s="81"/>
      <c r="TDA112" s="81"/>
      <c r="TDB112" s="81"/>
      <c r="TDC112" s="81"/>
      <c r="TDD112" s="81"/>
      <c r="TDE112" s="81"/>
      <c r="TDF112" s="81"/>
      <c r="TDG112" s="81"/>
      <c r="TDH112" s="81"/>
      <c r="TDI112" s="81"/>
      <c r="TDJ112" s="81"/>
      <c r="TDK112" s="81"/>
      <c r="TDL112" s="81"/>
      <c r="TDM112" s="81"/>
      <c r="TDN112" s="81"/>
      <c r="TDO112" s="81"/>
      <c r="TDP112" s="81"/>
      <c r="TDQ112" s="81"/>
      <c r="TDR112" s="81"/>
      <c r="TDS112" s="81"/>
      <c r="TDT112" s="81"/>
      <c r="TDU112" s="81"/>
      <c r="TDV112" s="81"/>
      <c r="TDW112" s="81"/>
      <c r="TDX112" s="81"/>
      <c r="TDY112" s="81"/>
      <c r="TDZ112" s="81"/>
      <c r="TEA112" s="81"/>
      <c r="TEB112" s="81"/>
      <c r="TEC112" s="81"/>
      <c r="TED112" s="81"/>
      <c r="TEE112" s="81"/>
      <c r="TEF112" s="81"/>
      <c r="TEG112" s="81"/>
      <c r="TEH112" s="81"/>
      <c r="TEI112" s="81"/>
      <c r="TEJ112" s="81"/>
      <c r="TEK112" s="81"/>
      <c r="TEL112" s="81"/>
      <c r="TEM112" s="81"/>
      <c r="TEN112" s="81"/>
      <c r="TEO112" s="81"/>
      <c r="TEP112" s="81"/>
      <c r="TEQ112" s="81"/>
      <c r="TER112" s="81"/>
      <c r="TES112" s="81"/>
      <c r="TET112" s="81"/>
      <c r="TEU112" s="81"/>
      <c r="TEV112" s="81"/>
      <c r="TEW112" s="81"/>
      <c r="TEX112" s="81"/>
      <c r="TEY112" s="81"/>
      <c r="TEZ112" s="81"/>
      <c r="TFA112" s="81"/>
      <c r="TFB112" s="81"/>
      <c r="TFC112" s="81"/>
      <c r="TFD112" s="81"/>
      <c r="TFE112" s="81"/>
      <c r="TFF112" s="81"/>
      <c r="TFG112" s="81"/>
      <c r="TFH112" s="81"/>
      <c r="TFI112" s="81"/>
      <c r="TFJ112" s="81"/>
      <c r="TFK112" s="81"/>
      <c r="TFL112" s="81"/>
      <c r="TFM112" s="81"/>
      <c r="TFN112" s="81"/>
      <c r="TFO112" s="81"/>
      <c r="TFP112" s="81"/>
      <c r="TFQ112" s="81"/>
      <c r="TFR112" s="81"/>
      <c r="TFS112" s="81"/>
      <c r="TFT112" s="81"/>
      <c r="TFU112" s="81"/>
      <c r="TFV112" s="81"/>
      <c r="TFW112" s="81"/>
      <c r="TFX112" s="81"/>
      <c r="TFY112" s="81"/>
      <c r="TFZ112" s="81"/>
      <c r="TGA112" s="81"/>
      <c r="TGB112" s="81"/>
      <c r="TGC112" s="81"/>
      <c r="TGD112" s="81"/>
      <c r="TGE112" s="81"/>
      <c r="TGF112" s="81"/>
      <c r="TGG112" s="81"/>
      <c r="TGH112" s="81"/>
      <c r="TGI112" s="81"/>
      <c r="TGJ112" s="81"/>
      <c r="TGK112" s="81"/>
      <c r="TGL112" s="81"/>
      <c r="TGM112" s="81"/>
      <c r="TGN112" s="81"/>
      <c r="TGO112" s="81"/>
      <c r="TGP112" s="81"/>
      <c r="TGQ112" s="81"/>
      <c r="TGR112" s="81"/>
      <c r="TGS112" s="81"/>
      <c r="TGT112" s="81"/>
      <c r="TGU112" s="81"/>
      <c r="TGV112" s="81"/>
      <c r="TGW112" s="81"/>
      <c r="TGX112" s="81"/>
      <c r="TGY112" s="81"/>
      <c r="TGZ112" s="81"/>
      <c r="THA112" s="81"/>
      <c r="THB112" s="81"/>
      <c r="THC112" s="81"/>
      <c r="THD112" s="81"/>
      <c r="THE112" s="81"/>
      <c r="THF112" s="81"/>
      <c r="THG112" s="81"/>
      <c r="THH112" s="81"/>
      <c r="THI112" s="81"/>
      <c r="THJ112" s="81"/>
      <c r="THK112" s="81"/>
      <c r="THL112" s="81"/>
      <c r="THM112" s="81"/>
      <c r="THN112" s="81"/>
      <c r="THO112" s="81"/>
      <c r="THP112" s="81"/>
      <c r="THQ112" s="81"/>
      <c r="THR112" s="81"/>
      <c r="THS112" s="81"/>
      <c r="THT112" s="81"/>
      <c r="THU112" s="81"/>
      <c r="THV112" s="81"/>
      <c r="THW112" s="81"/>
      <c r="THX112" s="81"/>
      <c r="THY112" s="81"/>
      <c r="THZ112" s="81"/>
      <c r="TIA112" s="81"/>
      <c r="TIB112" s="81"/>
      <c r="TIC112" s="81"/>
      <c r="TID112" s="81"/>
      <c r="TIE112" s="81"/>
      <c r="TIF112" s="81"/>
      <c r="TIG112" s="81"/>
      <c r="TIH112" s="81"/>
      <c r="TII112" s="81"/>
      <c r="TIJ112" s="81"/>
      <c r="TIK112" s="81"/>
      <c r="TIL112" s="81"/>
      <c r="TIM112" s="81"/>
      <c r="TIN112" s="81"/>
      <c r="TIO112" s="81"/>
      <c r="TIP112" s="81"/>
      <c r="TIQ112" s="81"/>
      <c r="TIR112" s="81"/>
      <c r="TIS112" s="81"/>
      <c r="TIT112" s="81"/>
      <c r="TIU112" s="81"/>
      <c r="TIV112" s="81"/>
      <c r="TIW112" s="81"/>
      <c r="TIX112" s="81"/>
      <c r="TIY112" s="81"/>
      <c r="TIZ112" s="81"/>
      <c r="TJA112" s="81"/>
      <c r="TJB112" s="81"/>
      <c r="TJC112" s="81"/>
      <c r="TJD112" s="81"/>
      <c r="TJE112" s="81"/>
      <c r="TJF112" s="81"/>
      <c r="TJG112" s="81"/>
      <c r="TJH112" s="81"/>
      <c r="TJI112" s="81"/>
      <c r="TJJ112" s="81"/>
      <c r="TJK112" s="81"/>
      <c r="TJL112" s="81"/>
      <c r="TJM112" s="81"/>
      <c r="TJN112" s="81"/>
      <c r="TJO112" s="81"/>
      <c r="TJP112" s="81"/>
      <c r="TJQ112" s="81"/>
      <c r="TJR112" s="81"/>
      <c r="TJS112" s="81"/>
      <c r="TJT112" s="81"/>
      <c r="TJU112" s="81"/>
      <c r="TJV112" s="81"/>
      <c r="TJW112" s="81"/>
      <c r="TJX112" s="81"/>
      <c r="TJY112" s="81"/>
      <c r="TJZ112" s="81"/>
      <c r="TKA112" s="81"/>
      <c r="TKB112" s="81"/>
      <c r="TKC112" s="81"/>
      <c r="TKD112" s="81"/>
      <c r="TKE112" s="81"/>
      <c r="TKF112" s="81"/>
      <c r="TKG112" s="81"/>
      <c r="TKH112" s="81"/>
      <c r="TKI112" s="81"/>
      <c r="TKJ112" s="81"/>
      <c r="TKK112" s="81"/>
      <c r="TKL112" s="81"/>
      <c r="TKM112" s="81"/>
      <c r="TKN112" s="81"/>
      <c r="TKO112" s="81"/>
      <c r="TKP112" s="81"/>
      <c r="TKQ112" s="81"/>
      <c r="TKR112" s="81"/>
      <c r="TKS112" s="81"/>
      <c r="TKT112" s="81"/>
      <c r="TKU112" s="81"/>
      <c r="TKV112" s="81"/>
      <c r="TKW112" s="81"/>
      <c r="TKX112" s="81"/>
      <c r="TKY112" s="81"/>
      <c r="TKZ112" s="81"/>
      <c r="TLA112" s="81"/>
      <c r="TLB112" s="81"/>
      <c r="TLC112" s="81"/>
      <c r="TLD112" s="81"/>
      <c r="TLE112" s="81"/>
      <c r="TLF112" s="81"/>
      <c r="TLG112" s="81"/>
      <c r="TLH112" s="81"/>
      <c r="TLI112" s="81"/>
      <c r="TLJ112" s="81"/>
      <c r="TLK112" s="81"/>
      <c r="TLL112" s="81"/>
      <c r="TLM112" s="81"/>
      <c r="TLN112" s="81"/>
      <c r="TLO112" s="81"/>
      <c r="TLP112" s="81"/>
      <c r="TLQ112" s="81"/>
      <c r="TLR112" s="81"/>
      <c r="TLS112" s="81"/>
      <c r="TLT112" s="81"/>
      <c r="TLU112" s="81"/>
      <c r="TLV112" s="81"/>
      <c r="TLW112" s="81"/>
      <c r="TLX112" s="81"/>
      <c r="TLY112" s="81"/>
      <c r="TLZ112" s="81"/>
      <c r="TMA112" s="81"/>
      <c r="TMB112" s="81"/>
      <c r="TMC112" s="81"/>
      <c r="TMD112" s="81"/>
      <c r="TME112" s="81"/>
      <c r="TMF112" s="81"/>
      <c r="TMG112" s="81"/>
      <c r="TMH112" s="81"/>
      <c r="TMI112" s="81"/>
      <c r="TMJ112" s="81"/>
      <c r="TMK112" s="81"/>
      <c r="TML112" s="81"/>
      <c r="TMM112" s="81"/>
      <c r="TMN112" s="81"/>
      <c r="TMO112" s="81"/>
      <c r="TMP112" s="81"/>
      <c r="TMQ112" s="81"/>
      <c r="TMR112" s="81"/>
      <c r="TMS112" s="81"/>
      <c r="TMT112" s="81"/>
      <c r="TMU112" s="81"/>
      <c r="TMV112" s="81"/>
      <c r="TMW112" s="81"/>
      <c r="TMX112" s="81"/>
      <c r="TMY112" s="81"/>
      <c r="TMZ112" s="81"/>
      <c r="TNA112" s="81"/>
      <c r="TNB112" s="81"/>
      <c r="TNC112" s="81"/>
      <c r="TND112" s="81"/>
      <c r="TNE112" s="81"/>
      <c r="TNF112" s="81"/>
      <c r="TNG112" s="81"/>
      <c r="TNH112" s="81"/>
      <c r="TNI112" s="81"/>
      <c r="TNJ112" s="81"/>
      <c r="TNK112" s="81"/>
      <c r="TNL112" s="81"/>
      <c r="TNM112" s="81"/>
      <c r="TNN112" s="81"/>
      <c r="TNO112" s="81"/>
      <c r="TNP112" s="81"/>
      <c r="TNQ112" s="81"/>
      <c r="TNR112" s="81"/>
      <c r="TNS112" s="81"/>
      <c r="TNT112" s="81"/>
      <c r="TNU112" s="81"/>
      <c r="TNV112" s="81"/>
      <c r="TNW112" s="81"/>
      <c r="TNX112" s="81"/>
      <c r="TNY112" s="81"/>
      <c r="TNZ112" s="81"/>
      <c r="TOA112" s="81"/>
      <c r="TOB112" s="81"/>
      <c r="TOC112" s="81"/>
      <c r="TOD112" s="81"/>
      <c r="TOE112" s="81"/>
      <c r="TOF112" s="81"/>
      <c r="TOG112" s="81"/>
      <c r="TOH112" s="81"/>
      <c r="TOI112" s="81"/>
      <c r="TOJ112" s="81"/>
      <c r="TOK112" s="81"/>
      <c r="TOL112" s="81"/>
      <c r="TOM112" s="81"/>
      <c r="TON112" s="81"/>
      <c r="TOO112" s="81"/>
      <c r="TOP112" s="81"/>
      <c r="TOQ112" s="81"/>
      <c r="TOR112" s="81"/>
      <c r="TOS112" s="81"/>
      <c r="TOT112" s="81"/>
      <c r="TOU112" s="81"/>
      <c r="TOV112" s="81"/>
      <c r="TOW112" s="81"/>
      <c r="TOX112" s="81"/>
      <c r="TOY112" s="81"/>
      <c r="TOZ112" s="81"/>
      <c r="TPA112" s="81"/>
      <c r="TPB112" s="81"/>
      <c r="TPC112" s="81"/>
      <c r="TPD112" s="81"/>
      <c r="TPE112" s="81"/>
      <c r="TPF112" s="81"/>
      <c r="TPG112" s="81"/>
      <c r="TPH112" s="81"/>
      <c r="TPI112" s="81"/>
      <c r="TPJ112" s="81"/>
      <c r="TPK112" s="81"/>
      <c r="TPL112" s="81"/>
      <c r="TPM112" s="81"/>
      <c r="TPN112" s="81"/>
      <c r="TPO112" s="81"/>
      <c r="TPP112" s="81"/>
      <c r="TPQ112" s="81"/>
      <c r="TPR112" s="81"/>
      <c r="TPS112" s="81"/>
      <c r="TPT112" s="81"/>
      <c r="TPU112" s="81"/>
      <c r="TPV112" s="81"/>
      <c r="TPW112" s="81"/>
      <c r="TPX112" s="81"/>
      <c r="TPY112" s="81"/>
      <c r="TPZ112" s="81"/>
      <c r="TQA112" s="81"/>
      <c r="TQB112" s="81"/>
      <c r="TQC112" s="81"/>
      <c r="TQD112" s="81"/>
      <c r="TQE112" s="81"/>
      <c r="TQF112" s="81"/>
      <c r="TQG112" s="81"/>
      <c r="TQH112" s="81"/>
      <c r="TQI112" s="81"/>
      <c r="TQJ112" s="81"/>
      <c r="TQK112" s="81"/>
      <c r="TQL112" s="81"/>
      <c r="TQM112" s="81"/>
      <c r="TQN112" s="81"/>
      <c r="TQO112" s="81"/>
      <c r="TQP112" s="81"/>
      <c r="TQQ112" s="81"/>
      <c r="TQR112" s="81"/>
      <c r="TQS112" s="81"/>
      <c r="TQT112" s="81"/>
      <c r="TQU112" s="81"/>
      <c r="TQV112" s="81"/>
      <c r="TQW112" s="81"/>
      <c r="TQX112" s="81"/>
      <c r="TQY112" s="81"/>
      <c r="TQZ112" s="81"/>
      <c r="TRA112" s="81"/>
      <c r="TRB112" s="81"/>
      <c r="TRC112" s="81"/>
      <c r="TRD112" s="81"/>
      <c r="TRE112" s="81"/>
      <c r="TRF112" s="81"/>
      <c r="TRG112" s="81"/>
      <c r="TRH112" s="81"/>
      <c r="TRI112" s="81"/>
      <c r="TRJ112" s="81"/>
      <c r="TRK112" s="81"/>
      <c r="TRL112" s="81"/>
      <c r="TRM112" s="81"/>
      <c r="TRN112" s="81"/>
      <c r="TRO112" s="81"/>
      <c r="TRP112" s="81"/>
      <c r="TRQ112" s="81"/>
      <c r="TRR112" s="81"/>
      <c r="TRS112" s="81"/>
      <c r="TRT112" s="81"/>
      <c r="TRU112" s="81"/>
      <c r="TRV112" s="81"/>
      <c r="TRW112" s="81"/>
      <c r="TRX112" s="81"/>
      <c r="TRY112" s="81"/>
      <c r="TRZ112" s="81"/>
      <c r="TSA112" s="81"/>
      <c r="TSB112" s="81"/>
      <c r="TSC112" s="81"/>
      <c r="TSD112" s="81"/>
      <c r="TSE112" s="81"/>
      <c r="TSF112" s="81"/>
      <c r="TSG112" s="81"/>
      <c r="TSH112" s="81"/>
      <c r="TSI112" s="81"/>
      <c r="TSJ112" s="81"/>
      <c r="TSK112" s="81"/>
      <c r="TSL112" s="81"/>
      <c r="TSM112" s="81"/>
      <c r="TSN112" s="81"/>
      <c r="TSO112" s="81"/>
      <c r="TSP112" s="81"/>
      <c r="TSQ112" s="81"/>
      <c r="TSR112" s="81"/>
      <c r="TSS112" s="81"/>
      <c r="TST112" s="81"/>
      <c r="TSU112" s="81"/>
      <c r="TSV112" s="81"/>
      <c r="TSW112" s="81"/>
      <c r="TSX112" s="81"/>
      <c r="TSY112" s="81"/>
      <c r="TSZ112" s="81"/>
      <c r="TTA112" s="81"/>
      <c r="TTB112" s="81"/>
      <c r="TTC112" s="81"/>
      <c r="TTD112" s="81"/>
      <c r="TTE112" s="81"/>
      <c r="TTF112" s="81"/>
      <c r="TTG112" s="81"/>
      <c r="TTH112" s="81"/>
      <c r="TTI112" s="81"/>
      <c r="TTJ112" s="81"/>
      <c r="TTK112" s="81"/>
      <c r="TTL112" s="81"/>
      <c r="TTM112" s="81"/>
      <c r="TTN112" s="81"/>
      <c r="TTO112" s="81"/>
      <c r="TTP112" s="81"/>
      <c r="TTQ112" s="81"/>
      <c r="TTR112" s="81"/>
      <c r="TTS112" s="81"/>
      <c r="TTT112" s="81"/>
      <c r="TTU112" s="81"/>
      <c r="TTV112" s="81"/>
      <c r="TTW112" s="81"/>
      <c r="TTX112" s="81"/>
      <c r="TTY112" s="81"/>
      <c r="TTZ112" s="81"/>
      <c r="TUA112" s="81"/>
      <c r="TUB112" s="81"/>
      <c r="TUC112" s="81"/>
      <c r="TUD112" s="81"/>
      <c r="TUE112" s="81"/>
      <c r="TUF112" s="81"/>
      <c r="TUG112" s="81"/>
      <c r="TUH112" s="81"/>
      <c r="TUI112" s="81"/>
      <c r="TUJ112" s="81"/>
      <c r="TUK112" s="81"/>
      <c r="TUL112" s="81"/>
      <c r="TUM112" s="81"/>
      <c r="TUN112" s="81"/>
      <c r="TUO112" s="81"/>
      <c r="TUP112" s="81"/>
      <c r="TUQ112" s="81"/>
      <c r="TUR112" s="81"/>
      <c r="TUS112" s="81"/>
      <c r="TUT112" s="81"/>
      <c r="TUU112" s="81"/>
      <c r="TUV112" s="81"/>
      <c r="TUW112" s="81"/>
      <c r="TUX112" s="81"/>
      <c r="TUY112" s="81"/>
      <c r="TUZ112" s="81"/>
      <c r="TVA112" s="81"/>
      <c r="TVB112" s="81"/>
      <c r="TVC112" s="81"/>
      <c r="TVD112" s="81"/>
      <c r="TVE112" s="81"/>
      <c r="TVF112" s="81"/>
      <c r="TVG112" s="81"/>
      <c r="TVH112" s="81"/>
      <c r="TVI112" s="81"/>
      <c r="TVJ112" s="81"/>
      <c r="TVK112" s="81"/>
      <c r="TVL112" s="81"/>
      <c r="TVM112" s="81"/>
      <c r="TVN112" s="81"/>
      <c r="TVO112" s="81"/>
      <c r="TVP112" s="81"/>
      <c r="TVQ112" s="81"/>
      <c r="TVR112" s="81"/>
      <c r="TVS112" s="81"/>
      <c r="TVT112" s="81"/>
      <c r="TVU112" s="81"/>
      <c r="TVV112" s="81"/>
      <c r="TVW112" s="81"/>
      <c r="TVX112" s="81"/>
      <c r="TVY112" s="81"/>
      <c r="TVZ112" s="81"/>
      <c r="TWA112" s="81"/>
      <c r="TWB112" s="81"/>
      <c r="TWC112" s="81"/>
      <c r="TWD112" s="81"/>
      <c r="TWE112" s="81"/>
      <c r="TWF112" s="81"/>
      <c r="TWG112" s="81"/>
      <c r="TWH112" s="81"/>
      <c r="TWI112" s="81"/>
      <c r="TWJ112" s="81"/>
      <c r="TWK112" s="81"/>
      <c r="TWL112" s="81"/>
      <c r="TWM112" s="81"/>
      <c r="TWN112" s="81"/>
      <c r="TWO112" s="81"/>
      <c r="TWP112" s="81"/>
      <c r="TWQ112" s="81"/>
      <c r="TWR112" s="81"/>
      <c r="TWS112" s="81"/>
      <c r="TWT112" s="81"/>
      <c r="TWU112" s="81"/>
      <c r="TWV112" s="81"/>
      <c r="TWW112" s="81"/>
      <c r="TWX112" s="81"/>
      <c r="TWY112" s="81"/>
      <c r="TWZ112" s="81"/>
      <c r="TXA112" s="81"/>
      <c r="TXB112" s="81"/>
      <c r="TXC112" s="81"/>
      <c r="TXD112" s="81"/>
      <c r="TXE112" s="81"/>
      <c r="TXF112" s="81"/>
      <c r="TXG112" s="81"/>
      <c r="TXH112" s="81"/>
      <c r="TXI112" s="81"/>
      <c r="TXJ112" s="81"/>
      <c r="TXK112" s="81"/>
      <c r="TXL112" s="81"/>
      <c r="TXM112" s="81"/>
      <c r="TXN112" s="81"/>
      <c r="TXO112" s="81"/>
      <c r="TXP112" s="81"/>
      <c r="TXQ112" s="81"/>
      <c r="TXR112" s="81"/>
      <c r="TXS112" s="81"/>
      <c r="TXT112" s="81"/>
      <c r="TXU112" s="81"/>
      <c r="TXV112" s="81"/>
      <c r="TXW112" s="81"/>
      <c r="TXX112" s="81"/>
      <c r="TXY112" s="81"/>
      <c r="TXZ112" s="81"/>
      <c r="TYA112" s="81"/>
      <c r="TYB112" s="81"/>
      <c r="TYC112" s="81"/>
      <c r="TYD112" s="81"/>
      <c r="TYE112" s="81"/>
      <c r="TYF112" s="81"/>
      <c r="TYG112" s="81"/>
      <c r="TYH112" s="81"/>
      <c r="TYI112" s="81"/>
      <c r="TYJ112" s="81"/>
      <c r="TYK112" s="81"/>
      <c r="TYL112" s="81"/>
      <c r="TYM112" s="81"/>
      <c r="TYN112" s="81"/>
      <c r="TYO112" s="81"/>
      <c r="TYP112" s="81"/>
      <c r="TYQ112" s="81"/>
      <c r="TYR112" s="81"/>
      <c r="TYS112" s="81"/>
      <c r="TYT112" s="81"/>
      <c r="TYU112" s="81"/>
      <c r="TYV112" s="81"/>
      <c r="TYW112" s="81"/>
      <c r="TYX112" s="81"/>
      <c r="TYY112" s="81"/>
      <c r="TYZ112" s="81"/>
      <c r="TZA112" s="81"/>
      <c r="TZB112" s="81"/>
      <c r="TZC112" s="81"/>
      <c r="TZD112" s="81"/>
      <c r="TZE112" s="81"/>
      <c r="TZF112" s="81"/>
      <c r="TZG112" s="81"/>
      <c r="TZH112" s="81"/>
      <c r="TZI112" s="81"/>
      <c r="TZJ112" s="81"/>
      <c r="TZK112" s="81"/>
      <c r="TZL112" s="81"/>
      <c r="TZM112" s="81"/>
      <c r="TZN112" s="81"/>
      <c r="TZO112" s="81"/>
      <c r="TZP112" s="81"/>
      <c r="TZQ112" s="81"/>
      <c r="TZR112" s="81"/>
      <c r="TZS112" s="81"/>
      <c r="TZT112" s="81"/>
      <c r="TZU112" s="81"/>
      <c r="TZV112" s="81"/>
      <c r="TZW112" s="81"/>
      <c r="TZX112" s="81"/>
      <c r="TZY112" s="81"/>
      <c r="TZZ112" s="81"/>
      <c r="UAA112" s="81"/>
      <c r="UAB112" s="81"/>
      <c r="UAC112" s="81"/>
      <c r="UAD112" s="81"/>
      <c r="UAE112" s="81"/>
      <c r="UAF112" s="81"/>
      <c r="UAG112" s="81"/>
      <c r="UAH112" s="81"/>
      <c r="UAI112" s="81"/>
      <c r="UAJ112" s="81"/>
      <c r="UAK112" s="81"/>
      <c r="UAL112" s="81"/>
      <c r="UAM112" s="81"/>
      <c r="UAN112" s="81"/>
      <c r="UAO112" s="81"/>
      <c r="UAP112" s="81"/>
      <c r="UAQ112" s="81"/>
      <c r="UAR112" s="81"/>
      <c r="UAS112" s="81"/>
      <c r="UAT112" s="81"/>
      <c r="UAU112" s="81"/>
      <c r="UAV112" s="81"/>
      <c r="UAW112" s="81"/>
      <c r="UAX112" s="81"/>
      <c r="UAY112" s="81"/>
      <c r="UAZ112" s="81"/>
      <c r="UBA112" s="81"/>
      <c r="UBB112" s="81"/>
      <c r="UBC112" s="81"/>
      <c r="UBD112" s="81"/>
      <c r="UBE112" s="81"/>
      <c r="UBF112" s="81"/>
      <c r="UBG112" s="81"/>
      <c r="UBH112" s="81"/>
      <c r="UBI112" s="81"/>
      <c r="UBJ112" s="81"/>
      <c r="UBK112" s="81"/>
      <c r="UBL112" s="81"/>
      <c r="UBM112" s="81"/>
      <c r="UBN112" s="81"/>
      <c r="UBO112" s="81"/>
      <c r="UBP112" s="81"/>
      <c r="UBQ112" s="81"/>
      <c r="UBR112" s="81"/>
      <c r="UBS112" s="81"/>
      <c r="UBT112" s="81"/>
      <c r="UBU112" s="81"/>
      <c r="UBV112" s="81"/>
      <c r="UBW112" s="81"/>
      <c r="UBX112" s="81"/>
      <c r="UBY112" s="81"/>
      <c r="UBZ112" s="81"/>
      <c r="UCA112" s="81"/>
      <c r="UCB112" s="81"/>
      <c r="UCC112" s="81"/>
      <c r="UCD112" s="81"/>
      <c r="UCE112" s="81"/>
      <c r="UCF112" s="81"/>
      <c r="UCG112" s="81"/>
      <c r="UCH112" s="81"/>
      <c r="UCI112" s="81"/>
      <c r="UCJ112" s="81"/>
      <c r="UCK112" s="81"/>
      <c r="UCL112" s="81"/>
      <c r="UCM112" s="81"/>
      <c r="UCN112" s="81"/>
      <c r="UCO112" s="81"/>
      <c r="UCP112" s="81"/>
      <c r="UCQ112" s="81"/>
      <c r="UCR112" s="81"/>
      <c r="UCS112" s="81"/>
      <c r="UCT112" s="81"/>
      <c r="UCU112" s="81"/>
      <c r="UCV112" s="81"/>
      <c r="UCW112" s="81"/>
      <c r="UCX112" s="81"/>
      <c r="UCY112" s="81"/>
      <c r="UCZ112" s="81"/>
      <c r="UDA112" s="81"/>
      <c r="UDB112" s="81"/>
      <c r="UDC112" s="81"/>
      <c r="UDD112" s="81"/>
      <c r="UDE112" s="81"/>
      <c r="UDF112" s="81"/>
      <c r="UDG112" s="81"/>
      <c r="UDH112" s="81"/>
      <c r="UDI112" s="81"/>
      <c r="UDJ112" s="81"/>
      <c r="UDK112" s="81"/>
      <c r="UDL112" s="81"/>
      <c r="UDM112" s="81"/>
      <c r="UDN112" s="81"/>
      <c r="UDO112" s="81"/>
      <c r="UDP112" s="81"/>
      <c r="UDQ112" s="81"/>
      <c r="UDR112" s="81"/>
      <c r="UDS112" s="81"/>
      <c r="UDT112" s="81"/>
      <c r="UDU112" s="81"/>
      <c r="UDV112" s="81"/>
      <c r="UDW112" s="81"/>
      <c r="UDX112" s="81"/>
      <c r="UDY112" s="81"/>
      <c r="UDZ112" s="81"/>
      <c r="UEA112" s="81"/>
      <c r="UEB112" s="81"/>
      <c r="UEC112" s="81"/>
      <c r="UED112" s="81"/>
      <c r="UEE112" s="81"/>
      <c r="UEF112" s="81"/>
      <c r="UEG112" s="81"/>
      <c r="UEH112" s="81"/>
      <c r="UEI112" s="81"/>
      <c r="UEJ112" s="81"/>
      <c r="UEK112" s="81"/>
      <c r="UEL112" s="81"/>
      <c r="UEM112" s="81"/>
      <c r="UEN112" s="81"/>
      <c r="UEO112" s="81"/>
      <c r="UEP112" s="81"/>
      <c r="UEQ112" s="81"/>
      <c r="UER112" s="81"/>
      <c r="UES112" s="81"/>
      <c r="UET112" s="81"/>
      <c r="UEU112" s="81"/>
      <c r="UEV112" s="81"/>
      <c r="UEW112" s="81"/>
      <c r="UEX112" s="81"/>
      <c r="UEY112" s="81"/>
      <c r="UEZ112" s="81"/>
      <c r="UFA112" s="81"/>
      <c r="UFB112" s="81"/>
      <c r="UFC112" s="81"/>
      <c r="UFD112" s="81"/>
      <c r="UFE112" s="81"/>
      <c r="UFF112" s="81"/>
      <c r="UFG112" s="81"/>
      <c r="UFH112" s="81"/>
      <c r="UFI112" s="81"/>
      <c r="UFJ112" s="81"/>
      <c r="UFK112" s="81"/>
      <c r="UFL112" s="81"/>
      <c r="UFM112" s="81"/>
      <c r="UFN112" s="81"/>
      <c r="UFO112" s="81"/>
      <c r="UFP112" s="81"/>
      <c r="UFQ112" s="81"/>
      <c r="UFR112" s="81"/>
      <c r="UFS112" s="81"/>
      <c r="UFT112" s="81"/>
      <c r="UFU112" s="81"/>
      <c r="UFV112" s="81"/>
      <c r="UFW112" s="81"/>
      <c r="UFX112" s="81"/>
      <c r="UFY112" s="81"/>
      <c r="UFZ112" s="81"/>
      <c r="UGA112" s="81"/>
      <c r="UGB112" s="81"/>
      <c r="UGC112" s="81"/>
      <c r="UGD112" s="81"/>
      <c r="UGE112" s="81"/>
      <c r="UGF112" s="81"/>
      <c r="UGG112" s="81"/>
      <c r="UGH112" s="81"/>
      <c r="UGI112" s="81"/>
      <c r="UGJ112" s="81"/>
      <c r="UGK112" s="81"/>
      <c r="UGL112" s="81"/>
      <c r="UGM112" s="81"/>
      <c r="UGN112" s="81"/>
      <c r="UGO112" s="81"/>
      <c r="UGP112" s="81"/>
      <c r="UGQ112" s="81"/>
      <c r="UGR112" s="81"/>
      <c r="UGS112" s="81"/>
      <c r="UGT112" s="81"/>
      <c r="UGU112" s="81"/>
      <c r="UGV112" s="81"/>
      <c r="UGW112" s="81"/>
      <c r="UGX112" s="81"/>
      <c r="UGY112" s="81"/>
      <c r="UGZ112" s="81"/>
      <c r="UHA112" s="81"/>
      <c r="UHB112" s="81"/>
      <c r="UHC112" s="81"/>
      <c r="UHD112" s="81"/>
      <c r="UHE112" s="81"/>
      <c r="UHF112" s="81"/>
      <c r="UHG112" s="81"/>
      <c r="UHH112" s="81"/>
      <c r="UHI112" s="81"/>
      <c r="UHJ112" s="81"/>
      <c r="UHK112" s="81"/>
      <c r="UHL112" s="81"/>
      <c r="UHM112" s="81"/>
      <c r="UHN112" s="81"/>
      <c r="UHO112" s="81"/>
      <c r="UHP112" s="81"/>
      <c r="UHQ112" s="81"/>
      <c r="UHR112" s="81"/>
      <c r="UHS112" s="81"/>
      <c r="UHT112" s="81"/>
      <c r="UHU112" s="81"/>
      <c r="UHV112" s="81"/>
      <c r="UHW112" s="81"/>
      <c r="UHX112" s="81"/>
      <c r="UHY112" s="81"/>
      <c r="UHZ112" s="81"/>
      <c r="UIA112" s="81"/>
      <c r="UIB112" s="81"/>
      <c r="UIC112" s="81"/>
      <c r="UID112" s="81"/>
      <c r="UIE112" s="81"/>
      <c r="UIF112" s="81"/>
      <c r="UIG112" s="81"/>
      <c r="UIH112" s="81"/>
      <c r="UII112" s="81"/>
      <c r="UIJ112" s="81"/>
      <c r="UIK112" s="81"/>
      <c r="UIL112" s="81"/>
      <c r="UIM112" s="81"/>
      <c r="UIN112" s="81"/>
      <c r="UIO112" s="81"/>
      <c r="UIP112" s="81"/>
      <c r="UIQ112" s="81"/>
      <c r="UIR112" s="81"/>
      <c r="UIS112" s="81"/>
      <c r="UIT112" s="81"/>
      <c r="UIU112" s="81"/>
      <c r="UIV112" s="81"/>
      <c r="UIW112" s="81"/>
      <c r="UIX112" s="81"/>
      <c r="UIY112" s="81"/>
      <c r="UIZ112" s="81"/>
      <c r="UJA112" s="81"/>
      <c r="UJB112" s="81"/>
      <c r="UJC112" s="81"/>
      <c r="UJD112" s="81"/>
      <c r="UJE112" s="81"/>
      <c r="UJF112" s="81"/>
      <c r="UJG112" s="81"/>
      <c r="UJH112" s="81"/>
      <c r="UJI112" s="81"/>
      <c r="UJJ112" s="81"/>
      <c r="UJK112" s="81"/>
      <c r="UJL112" s="81"/>
      <c r="UJM112" s="81"/>
      <c r="UJN112" s="81"/>
      <c r="UJO112" s="81"/>
      <c r="UJP112" s="81"/>
      <c r="UJQ112" s="81"/>
      <c r="UJR112" s="81"/>
      <c r="UJS112" s="81"/>
      <c r="UJT112" s="81"/>
      <c r="UJU112" s="81"/>
      <c r="UJV112" s="81"/>
      <c r="UJW112" s="81"/>
      <c r="UJX112" s="81"/>
      <c r="UJY112" s="81"/>
      <c r="UJZ112" s="81"/>
      <c r="UKA112" s="81"/>
      <c r="UKB112" s="81"/>
      <c r="UKC112" s="81"/>
      <c r="UKD112" s="81"/>
      <c r="UKE112" s="81"/>
      <c r="UKF112" s="81"/>
      <c r="UKG112" s="81"/>
      <c r="UKH112" s="81"/>
      <c r="UKI112" s="81"/>
      <c r="UKJ112" s="81"/>
      <c r="UKK112" s="81"/>
      <c r="UKL112" s="81"/>
      <c r="UKM112" s="81"/>
      <c r="UKN112" s="81"/>
      <c r="UKO112" s="81"/>
      <c r="UKP112" s="81"/>
      <c r="UKQ112" s="81"/>
      <c r="UKR112" s="81"/>
      <c r="UKS112" s="81"/>
      <c r="UKT112" s="81"/>
      <c r="UKU112" s="81"/>
      <c r="UKV112" s="81"/>
      <c r="UKW112" s="81"/>
      <c r="UKX112" s="81"/>
      <c r="UKY112" s="81"/>
      <c r="UKZ112" s="81"/>
      <c r="ULA112" s="81"/>
      <c r="ULB112" s="81"/>
      <c r="ULC112" s="81"/>
      <c r="ULD112" s="81"/>
      <c r="ULE112" s="81"/>
      <c r="ULF112" s="81"/>
      <c r="ULG112" s="81"/>
      <c r="ULH112" s="81"/>
      <c r="ULI112" s="81"/>
      <c r="ULJ112" s="81"/>
      <c r="ULK112" s="81"/>
      <c r="ULL112" s="81"/>
      <c r="ULM112" s="81"/>
      <c r="ULN112" s="81"/>
      <c r="ULO112" s="81"/>
      <c r="ULP112" s="81"/>
      <c r="ULQ112" s="81"/>
      <c r="ULR112" s="81"/>
      <c r="ULS112" s="81"/>
      <c r="ULT112" s="81"/>
      <c r="ULU112" s="81"/>
      <c r="ULV112" s="81"/>
      <c r="ULW112" s="81"/>
      <c r="ULX112" s="81"/>
      <c r="ULY112" s="81"/>
      <c r="ULZ112" s="81"/>
      <c r="UMA112" s="81"/>
      <c r="UMB112" s="81"/>
      <c r="UMC112" s="81"/>
      <c r="UMD112" s="81"/>
      <c r="UME112" s="81"/>
      <c r="UMF112" s="81"/>
      <c r="UMG112" s="81"/>
      <c r="UMH112" s="81"/>
      <c r="UMI112" s="81"/>
      <c r="UMJ112" s="81"/>
      <c r="UMK112" s="81"/>
      <c r="UML112" s="81"/>
      <c r="UMM112" s="81"/>
      <c r="UMN112" s="81"/>
      <c r="UMO112" s="81"/>
      <c r="UMP112" s="81"/>
      <c r="UMQ112" s="81"/>
      <c r="UMR112" s="81"/>
      <c r="UMS112" s="81"/>
      <c r="UMT112" s="81"/>
      <c r="UMU112" s="81"/>
      <c r="UMV112" s="81"/>
      <c r="UMW112" s="81"/>
      <c r="UMX112" s="81"/>
      <c r="UMY112" s="81"/>
      <c r="UMZ112" s="81"/>
      <c r="UNA112" s="81"/>
      <c r="UNB112" s="81"/>
      <c r="UNC112" s="81"/>
      <c r="UND112" s="81"/>
      <c r="UNE112" s="81"/>
      <c r="UNF112" s="81"/>
      <c r="UNG112" s="81"/>
      <c r="UNH112" s="81"/>
      <c r="UNI112" s="81"/>
      <c r="UNJ112" s="81"/>
      <c r="UNK112" s="81"/>
      <c r="UNL112" s="81"/>
      <c r="UNM112" s="81"/>
      <c r="UNN112" s="81"/>
      <c r="UNO112" s="81"/>
      <c r="UNP112" s="81"/>
      <c r="UNQ112" s="81"/>
      <c r="UNR112" s="81"/>
      <c r="UNS112" s="81"/>
      <c r="UNT112" s="81"/>
      <c r="UNU112" s="81"/>
      <c r="UNV112" s="81"/>
      <c r="UNW112" s="81"/>
      <c r="UNX112" s="81"/>
      <c r="UNY112" s="81"/>
      <c r="UNZ112" s="81"/>
      <c r="UOA112" s="81"/>
      <c r="UOB112" s="81"/>
      <c r="UOC112" s="81"/>
      <c r="UOD112" s="81"/>
      <c r="UOE112" s="81"/>
      <c r="UOF112" s="81"/>
      <c r="UOG112" s="81"/>
      <c r="UOH112" s="81"/>
      <c r="UOI112" s="81"/>
      <c r="UOJ112" s="81"/>
      <c r="UOK112" s="81"/>
      <c r="UOL112" s="81"/>
      <c r="UOM112" s="81"/>
      <c r="UON112" s="81"/>
      <c r="UOO112" s="81"/>
      <c r="UOP112" s="81"/>
      <c r="UOQ112" s="81"/>
      <c r="UOR112" s="81"/>
      <c r="UOS112" s="81"/>
      <c r="UOT112" s="81"/>
      <c r="UOU112" s="81"/>
      <c r="UOV112" s="81"/>
      <c r="UOW112" s="81"/>
      <c r="UOX112" s="81"/>
      <c r="UOY112" s="81"/>
      <c r="UOZ112" s="81"/>
      <c r="UPA112" s="81"/>
      <c r="UPB112" s="81"/>
      <c r="UPC112" s="81"/>
      <c r="UPD112" s="81"/>
      <c r="UPE112" s="81"/>
      <c r="UPF112" s="81"/>
      <c r="UPG112" s="81"/>
      <c r="UPH112" s="81"/>
      <c r="UPI112" s="81"/>
      <c r="UPJ112" s="81"/>
      <c r="UPK112" s="81"/>
      <c r="UPL112" s="81"/>
      <c r="UPM112" s="81"/>
      <c r="UPN112" s="81"/>
      <c r="UPO112" s="81"/>
      <c r="UPP112" s="81"/>
      <c r="UPQ112" s="81"/>
      <c r="UPR112" s="81"/>
      <c r="UPS112" s="81"/>
      <c r="UPT112" s="81"/>
      <c r="UPU112" s="81"/>
      <c r="UPV112" s="81"/>
      <c r="UPW112" s="81"/>
      <c r="UPX112" s="81"/>
      <c r="UPY112" s="81"/>
      <c r="UPZ112" s="81"/>
      <c r="UQA112" s="81"/>
      <c r="UQB112" s="81"/>
      <c r="UQC112" s="81"/>
      <c r="UQD112" s="81"/>
      <c r="UQE112" s="81"/>
      <c r="UQF112" s="81"/>
      <c r="UQG112" s="81"/>
      <c r="UQH112" s="81"/>
      <c r="UQI112" s="81"/>
      <c r="UQJ112" s="81"/>
      <c r="UQK112" s="81"/>
      <c r="UQL112" s="81"/>
      <c r="UQM112" s="81"/>
      <c r="UQN112" s="81"/>
      <c r="UQO112" s="81"/>
      <c r="UQP112" s="81"/>
      <c r="UQQ112" s="81"/>
      <c r="UQR112" s="81"/>
      <c r="UQS112" s="81"/>
      <c r="UQT112" s="81"/>
      <c r="UQU112" s="81"/>
      <c r="UQV112" s="81"/>
      <c r="UQW112" s="81"/>
      <c r="UQX112" s="81"/>
      <c r="UQY112" s="81"/>
      <c r="UQZ112" s="81"/>
      <c r="URA112" s="81"/>
      <c r="URB112" s="81"/>
      <c r="URC112" s="81"/>
      <c r="URD112" s="81"/>
      <c r="URE112" s="81"/>
      <c r="URF112" s="81"/>
      <c r="URG112" s="81"/>
      <c r="URH112" s="81"/>
      <c r="URI112" s="81"/>
      <c r="URJ112" s="81"/>
      <c r="URK112" s="81"/>
      <c r="URL112" s="81"/>
      <c r="URM112" s="81"/>
      <c r="URN112" s="81"/>
      <c r="URO112" s="81"/>
      <c r="URP112" s="81"/>
      <c r="URQ112" s="81"/>
      <c r="URR112" s="81"/>
      <c r="URS112" s="81"/>
      <c r="URT112" s="81"/>
      <c r="URU112" s="81"/>
      <c r="URV112" s="81"/>
      <c r="URW112" s="81"/>
      <c r="URX112" s="81"/>
      <c r="URY112" s="81"/>
      <c r="URZ112" s="81"/>
      <c r="USA112" s="81"/>
      <c r="USB112" s="81"/>
      <c r="USC112" s="81"/>
      <c r="USD112" s="81"/>
      <c r="USE112" s="81"/>
      <c r="USF112" s="81"/>
      <c r="USG112" s="81"/>
      <c r="USH112" s="81"/>
      <c r="USI112" s="81"/>
      <c r="USJ112" s="81"/>
      <c r="USK112" s="81"/>
      <c r="USL112" s="81"/>
      <c r="USM112" s="81"/>
      <c r="USN112" s="81"/>
      <c r="USO112" s="81"/>
      <c r="USP112" s="81"/>
      <c r="USQ112" s="81"/>
      <c r="USR112" s="81"/>
      <c r="USS112" s="81"/>
      <c r="UST112" s="81"/>
      <c r="USU112" s="81"/>
      <c r="USV112" s="81"/>
      <c r="USW112" s="81"/>
      <c r="USX112" s="81"/>
      <c r="USY112" s="81"/>
      <c r="USZ112" s="81"/>
      <c r="UTA112" s="81"/>
      <c r="UTB112" s="81"/>
      <c r="UTC112" s="81"/>
      <c r="UTD112" s="81"/>
      <c r="UTE112" s="81"/>
      <c r="UTF112" s="81"/>
      <c r="UTG112" s="81"/>
      <c r="UTH112" s="81"/>
      <c r="UTI112" s="81"/>
      <c r="UTJ112" s="81"/>
      <c r="UTK112" s="81"/>
      <c r="UTL112" s="81"/>
      <c r="UTM112" s="81"/>
      <c r="UTN112" s="81"/>
      <c r="UTO112" s="81"/>
      <c r="UTP112" s="81"/>
      <c r="UTQ112" s="81"/>
      <c r="UTR112" s="81"/>
      <c r="UTS112" s="81"/>
      <c r="UTT112" s="81"/>
      <c r="UTU112" s="81"/>
      <c r="UTV112" s="81"/>
      <c r="UTW112" s="81"/>
      <c r="UTX112" s="81"/>
      <c r="UTY112" s="81"/>
      <c r="UTZ112" s="81"/>
      <c r="UUA112" s="81"/>
      <c r="UUB112" s="81"/>
      <c r="UUC112" s="81"/>
      <c r="UUD112" s="81"/>
      <c r="UUE112" s="81"/>
      <c r="UUF112" s="81"/>
      <c r="UUG112" s="81"/>
      <c r="UUH112" s="81"/>
      <c r="UUI112" s="81"/>
      <c r="UUJ112" s="81"/>
      <c r="UUK112" s="81"/>
      <c r="UUL112" s="81"/>
      <c r="UUM112" s="81"/>
      <c r="UUN112" s="81"/>
      <c r="UUO112" s="81"/>
      <c r="UUP112" s="81"/>
      <c r="UUQ112" s="81"/>
      <c r="UUR112" s="81"/>
      <c r="UUS112" s="81"/>
      <c r="UUT112" s="81"/>
      <c r="UUU112" s="81"/>
      <c r="UUV112" s="81"/>
      <c r="UUW112" s="81"/>
      <c r="UUX112" s="81"/>
      <c r="UUY112" s="81"/>
      <c r="UUZ112" s="81"/>
      <c r="UVA112" s="81"/>
      <c r="UVB112" s="81"/>
      <c r="UVC112" s="81"/>
      <c r="UVD112" s="81"/>
      <c r="UVE112" s="81"/>
      <c r="UVF112" s="81"/>
      <c r="UVG112" s="81"/>
      <c r="UVH112" s="81"/>
      <c r="UVI112" s="81"/>
      <c r="UVJ112" s="81"/>
      <c r="UVK112" s="81"/>
      <c r="UVL112" s="81"/>
      <c r="UVM112" s="81"/>
      <c r="UVN112" s="81"/>
      <c r="UVO112" s="81"/>
      <c r="UVP112" s="81"/>
      <c r="UVQ112" s="81"/>
      <c r="UVR112" s="81"/>
      <c r="UVS112" s="81"/>
      <c r="UVT112" s="81"/>
      <c r="UVU112" s="81"/>
      <c r="UVV112" s="81"/>
      <c r="UVW112" s="81"/>
      <c r="UVX112" s="81"/>
      <c r="UVY112" s="81"/>
      <c r="UVZ112" s="81"/>
      <c r="UWA112" s="81"/>
      <c r="UWB112" s="81"/>
      <c r="UWC112" s="81"/>
      <c r="UWD112" s="81"/>
      <c r="UWE112" s="81"/>
      <c r="UWF112" s="81"/>
      <c r="UWG112" s="81"/>
      <c r="UWH112" s="81"/>
      <c r="UWI112" s="81"/>
      <c r="UWJ112" s="81"/>
      <c r="UWK112" s="81"/>
      <c r="UWL112" s="81"/>
      <c r="UWM112" s="81"/>
      <c r="UWN112" s="81"/>
      <c r="UWO112" s="81"/>
      <c r="UWP112" s="81"/>
      <c r="UWQ112" s="81"/>
      <c r="UWR112" s="81"/>
      <c r="UWS112" s="81"/>
      <c r="UWT112" s="81"/>
      <c r="UWU112" s="81"/>
      <c r="UWV112" s="81"/>
      <c r="UWW112" s="81"/>
      <c r="UWX112" s="81"/>
      <c r="UWY112" s="81"/>
      <c r="UWZ112" s="81"/>
      <c r="UXA112" s="81"/>
      <c r="UXB112" s="81"/>
      <c r="UXC112" s="81"/>
      <c r="UXD112" s="81"/>
      <c r="UXE112" s="81"/>
      <c r="UXF112" s="81"/>
      <c r="UXG112" s="81"/>
      <c r="UXH112" s="81"/>
      <c r="UXI112" s="81"/>
      <c r="UXJ112" s="81"/>
      <c r="UXK112" s="81"/>
      <c r="UXL112" s="81"/>
      <c r="UXM112" s="81"/>
      <c r="UXN112" s="81"/>
      <c r="UXO112" s="81"/>
      <c r="UXP112" s="81"/>
      <c r="UXQ112" s="81"/>
      <c r="UXR112" s="81"/>
      <c r="UXS112" s="81"/>
      <c r="UXT112" s="81"/>
      <c r="UXU112" s="81"/>
      <c r="UXV112" s="81"/>
      <c r="UXW112" s="81"/>
      <c r="UXX112" s="81"/>
      <c r="UXY112" s="81"/>
      <c r="UXZ112" s="81"/>
      <c r="UYA112" s="81"/>
      <c r="UYB112" s="81"/>
      <c r="UYC112" s="81"/>
      <c r="UYD112" s="81"/>
      <c r="UYE112" s="81"/>
      <c r="UYF112" s="81"/>
      <c r="UYG112" s="81"/>
      <c r="UYH112" s="81"/>
      <c r="UYI112" s="81"/>
      <c r="UYJ112" s="81"/>
      <c r="UYK112" s="81"/>
      <c r="UYL112" s="81"/>
      <c r="UYM112" s="81"/>
      <c r="UYN112" s="81"/>
      <c r="UYO112" s="81"/>
      <c r="UYP112" s="81"/>
      <c r="UYQ112" s="81"/>
      <c r="UYR112" s="81"/>
      <c r="UYS112" s="81"/>
      <c r="UYT112" s="81"/>
      <c r="UYU112" s="81"/>
      <c r="UYV112" s="81"/>
      <c r="UYW112" s="81"/>
      <c r="UYX112" s="81"/>
      <c r="UYY112" s="81"/>
      <c r="UYZ112" s="81"/>
      <c r="UZA112" s="81"/>
      <c r="UZB112" s="81"/>
      <c r="UZC112" s="81"/>
      <c r="UZD112" s="81"/>
      <c r="UZE112" s="81"/>
      <c r="UZF112" s="81"/>
      <c r="UZG112" s="81"/>
      <c r="UZH112" s="81"/>
      <c r="UZI112" s="81"/>
      <c r="UZJ112" s="81"/>
      <c r="UZK112" s="81"/>
      <c r="UZL112" s="81"/>
      <c r="UZM112" s="81"/>
      <c r="UZN112" s="81"/>
      <c r="UZO112" s="81"/>
      <c r="UZP112" s="81"/>
      <c r="UZQ112" s="81"/>
      <c r="UZR112" s="81"/>
      <c r="UZS112" s="81"/>
      <c r="UZT112" s="81"/>
      <c r="UZU112" s="81"/>
      <c r="UZV112" s="81"/>
      <c r="UZW112" s="81"/>
      <c r="UZX112" s="81"/>
      <c r="UZY112" s="81"/>
      <c r="UZZ112" s="81"/>
      <c r="VAA112" s="81"/>
      <c r="VAB112" s="81"/>
      <c r="VAC112" s="81"/>
      <c r="VAD112" s="81"/>
      <c r="VAE112" s="81"/>
      <c r="VAF112" s="81"/>
      <c r="VAG112" s="81"/>
      <c r="VAH112" s="81"/>
      <c r="VAI112" s="81"/>
      <c r="VAJ112" s="81"/>
      <c r="VAK112" s="81"/>
      <c r="VAL112" s="81"/>
      <c r="VAM112" s="81"/>
      <c r="VAN112" s="81"/>
      <c r="VAO112" s="81"/>
      <c r="VAP112" s="81"/>
      <c r="VAQ112" s="81"/>
      <c r="VAR112" s="81"/>
      <c r="VAS112" s="81"/>
      <c r="VAT112" s="81"/>
      <c r="VAU112" s="81"/>
      <c r="VAV112" s="81"/>
      <c r="VAW112" s="81"/>
      <c r="VAX112" s="81"/>
      <c r="VAY112" s="81"/>
      <c r="VAZ112" s="81"/>
      <c r="VBA112" s="81"/>
      <c r="VBB112" s="81"/>
      <c r="VBC112" s="81"/>
      <c r="VBD112" s="81"/>
      <c r="VBE112" s="81"/>
      <c r="VBF112" s="81"/>
      <c r="VBG112" s="81"/>
      <c r="VBH112" s="81"/>
      <c r="VBI112" s="81"/>
      <c r="VBJ112" s="81"/>
      <c r="VBK112" s="81"/>
      <c r="VBL112" s="81"/>
      <c r="VBM112" s="81"/>
      <c r="VBN112" s="81"/>
      <c r="VBO112" s="81"/>
      <c r="VBP112" s="81"/>
      <c r="VBQ112" s="81"/>
      <c r="VBR112" s="81"/>
      <c r="VBS112" s="81"/>
      <c r="VBT112" s="81"/>
      <c r="VBU112" s="81"/>
      <c r="VBV112" s="81"/>
      <c r="VBW112" s="81"/>
      <c r="VBX112" s="81"/>
      <c r="VBY112" s="81"/>
      <c r="VBZ112" s="81"/>
      <c r="VCA112" s="81"/>
      <c r="VCB112" s="81"/>
      <c r="VCC112" s="81"/>
      <c r="VCD112" s="81"/>
      <c r="VCE112" s="81"/>
      <c r="VCF112" s="81"/>
      <c r="VCG112" s="81"/>
      <c r="VCH112" s="81"/>
      <c r="VCI112" s="81"/>
      <c r="VCJ112" s="81"/>
      <c r="VCK112" s="81"/>
      <c r="VCL112" s="81"/>
      <c r="VCM112" s="81"/>
      <c r="VCN112" s="81"/>
      <c r="VCO112" s="81"/>
      <c r="VCP112" s="81"/>
      <c r="VCQ112" s="81"/>
      <c r="VCR112" s="81"/>
      <c r="VCS112" s="81"/>
      <c r="VCT112" s="81"/>
      <c r="VCU112" s="81"/>
      <c r="VCV112" s="81"/>
      <c r="VCW112" s="81"/>
      <c r="VCX112" s="81"/>
      <c r="VCY112" s="81"/>
      <c r="VCZ112" s="81"/>
      <c r="VDA112" s="81"/>
      <c r="VDB112" s="81"/>
      <c r="VDC112" s="81"/>
      <c r="VDD112" s="81"/>
      <c r="VDE112" s="81"/>
      <c r="VDF112" s="81"/>
      <c r="VDG112" s="81"/>
      <c r="VDH112" s="81"/>
      <c r="VDI112" s="81"/>
      <c r="VDJ112" s="81"/>
      <c r="VDK112" s="81"/>
      <c r="VDL112" s="81"/>
      <c r="VDM112" s="81"/>
      <c r="VDN112" s="81"/>
      <c r="VDO112" s="81"/>
      <c r="VDP112" s="81"/>
      <c r="VDQ112" s="81"/>
      <c r="VDR112" s="81"/>
      <c r="VDS112" s="81"/>
      <c r="VDT112" s="81"/>
      <c r="VDU112" s="81"/>
      <c r="VDV112" s="81"/>
      <c r="VDW112" s="81"/>
      <c r="VDX112" s="81"/>
      <c r="VDY112" s="81"/>
      <c r="VDZ112" s="81"/>
      <c r="VEA112" s="81"/>
      <c r="VEB112" s="81"/>
      <c r="VEC112" s="81"/>
      <c r="VED112" s="81"/>
      <c r="VEE112" s="81"/>
      <c r="VEF112" s="81"/>
      <c r="VEG112" s="81"/>
      <c r="VEH112" s="81"/>
      <c r="VEI112" s="81"/>
      <c r="VEJ112" s="81"/>
      <c r="VEK112" s="81"/>
      <c r="VEL112" s="81"/>
      <c r="VEM112" s="81"/>
      <c r="VEN112" s="81"/>
      <c r="VEO112" s="81"/>
      <c r="VEP112" s="81"/>
      <c r="VEQ112" s="81"/>
      <c r="VER112" s="81"/>
      <c r="VES112" s="81"/>
      <c r="VET112" s="81"/>
      <c r="VEU112" s="81"/>
      <c r="VEV112" s="81"/>
      <c r="VEW112" s="81"/>
      <c r="VEX112" s="81"/>
      <c r="VEY112" s="81"/>
      <c r="VEZ112" s="81"/>
      <c r="VFA112" s="81"/>
      <c r="VFB112" s="81"/>
      <c r="VFC112" s="81"/>
      <c r="VFD112" s="81"/>
      <c r="VFE112" s="81"/>
      <c r="VFF112" s="81"/>
      <c r="VFG112" s="81"/>
      <c r="VFH112" s="81"/>
      <c r="VFI112" s="81"/>
      <c r="VFJ112" s="81"/>
      <c r="VFK112" s="81"/>
      <c r="VFL112" s="81"/>
      <c r="VFM112" s="81"/>
      <c r="VFN112" s="81"/>
      <c r="VFO112" s="81"/>
      <c r="VFP112" s="81"/>
      <c r="VFQ112" s="81"/>
      <c r="VFR112" s="81"/>
      <c r="VFS112" s="81"/>
      <c r="VFT112" s="81"/>
      <c r="VFU112" s="81"/>
      <c r="VFV112" s="81"/>
      <c r="VFW112" s="81"/>
      <c r="VFX112" s="81"/>
      <c r="VFY112" s="81"/>
      <c r="VFZ112" s="81"/>
      <c r="VGA112" s="81"/>
      <c r="VGB112" s="81"/>
      <c r="VGC112" s="81"/>
      <c r="VGD112" s="81"/>
      <c r="VGE112" s="81"/>
      <c r="VGF112" s="81"/>
      <c r="VGG112" s="81"/>
      <c r="VGH112" s="81"/>
      <c r="VGI112" s="81"/>
      <c r="VGJ112" s="81"/>
      <c r="VGK112" s="81"/>
      <c r="VGL112" s="81"/>
      <c r="VGM112" s="81"/>
      <c r="VGN112" s="81"/>
      <c r="VGO112" s="81"/>
      <c r="VGP112" s="81"/>
      <c r="VGQ112" s="81"/>
      <c r="VGR112" s="81"/>
      <c r="VGS112" s="81"/>
      <c r="VGT112" s="81"/>
      <c r="VGU112" s="81"/>
      <c r="VGV112" s="81"/>
      <c r="VGW112" s="81"/>
      <c r="VGX112" s="81"/>
      <c r="VGY112" s="81"/>
      <c r="VGZ112" s="81"/>
      <c r="VHA112" s="81"/>
      <c r="VHB112" s="81"/>
      <c r="VHC112" s="81"/>
      <c r="VHD112" s="81"/>
      <c r="VHE112" s="81"/>
      <c r="VHF112" s="81"/>
      <c r="VHG112" s="81"/>
      <c r="VHH112" s="81"/>
      <c r="VHI112" s="81"/>
      <c r="VHJ112" s="81"/>
      <c r="VHK112" s="81"/>
      <c r="VHL112" s="81"/>
      <c r="VHM112" s="81"/>
      <c r="VHN112" s="81"/>
      <c r="VHO112" s="81"/>
      <c r="VHP112" s="81"/>
      <c r="VHQ112" s="81"/>
      <c r="VHR112" s="81"/>
      <c r="VHS112" s="81"/>
      <c r="VHT112" s="81"/>
      <c r="VHU112" s="81"/>
      <c r="VHV112" s="81"/>
      <c r="VHW112" s="81"/>
      <c r="VHX112" s="81"/>
      <c r="VHY112" s="81"/>
      <c r="VHZ112" s="81"/>
      <c r="VIA112" s="81"/>
      <c r="VIB112" s="81"/>
      <c r="VIC112" s="81"/>
      <c r="VID112" s="81"/>
      <c r="VIE112" s="81"/>
      <c r="VIF112" s="81"/>
      <c r="VIG112" s="81"/>
      <c r="VIH112" s="81"/>
      <c r="VII112" s="81"/>
      <c r="VIJ112" s="81"/>
      <c r="VIK112" s="81"/>
      <c r="VIL112" s="81"/>
      <c r="VIM112" s="81"/>
      <c r="VIN112" s="81"/>
      <c r="VIO112" s="81"/>
      <c r="VIP112" s="81"/>
      <c r="VIQ112" s="81"/>
      <c r="VIR112" s="81"/>
      <c r="VIS112" s="81"/>
      <c r="VIT112" s="81"/>
      <c r="VIU112" s="81"/>
      <c r="VIV112" s="81"/>
      <c r="VIW112" s="81"/>
      <c r="VIX112" s="81"/>
      <c r="VIY112" s="81"/>
      <c r="VIZ112" s="81"/>
      <c r="VJA112" s="81"/>
      <c r="VJB112" s="81"/>
      <c r="VJC112" s="81"/>
      <c r="VJD112" s="81"/>
      <c r="VJE112" s="81"/>
      <c r="VJF112" s="81"/>
      <c r="VJG112" s="81"/>
      <c r="VJH112" s="81"/>
      <c r="VJI112" s="81"/>
      <c r="VJJ112" s="81"/>
      <c r="VJK112" s="81"/>
      <c r="VJL112" s="81"/>
      <c r="VJM112" s="81"/>
      <c r="VJN112" s="81"/>
      <c r="VJO112" s="81"/>
      <c r="VJP112" s="81"/>
      <c r="VJQ112" s="81"/>
      <c r="VJR112" s="81"/>
      <c r="VJS112" s="81"/>
      <c r="VJT112" s="81"/>
      <c r="VJU112" s="81"/>
      <c r="VJV112" s="81"/>
      <c r="VJW112" s="81"/>
      <c r="VJX112" s="81"/>
      <c r="VJY112" s="81"/>
      <c r="VJZ112" s="81"/>
      <c r="VKA112" s="81"/>
      <c r="VKB112" s="81"/>
      <c r="VKC112" s="81"/>
      <c r="VKD112" s="81"/>
      <c r="VKE112" s="81"/>
      <c r="VKF112" s="81"/>
      <c r="VKG112" s="81"/>
      <c r="VKH112" s="81"/>
      <c r="VKI112" s="81"/>
      <c r="VKJ112" s="81"/>
      <c r="VKK112" s="81"/>
      <c r="VKL112" s="81"/>
      <c r="VKM112" s="81"/>
      <c r="VKN112" s="81"/>
      <c r="VKO112" s="81"/>
      <c r="VKP112" s="81"/>
      <c r="VKQ112" s="81"/>
      <c r="VKR112" s="81"/>
      <c r="VKS112" s="81"/>
      <c r="VKT112" s="81"/>
      <c r="VKU112" s="81"/>
      <c r="VKV112" s="81"/>
      <c r="VKW112" s="81"/>
      <c r="VKX112" s="81"/>
      <c r="VKY112" s="81"/>
      <c r="VKZ112" s="81"/>
      <c r="VLA112" s="81"/>
      <c r="VLB112" s="81"/>
      <c r="VLC112" s="81"/>
      <c r="VLD112" s="81"/>
      <c r="VLE112" s="81"/>
      <c r="VLF112" s="81"/>
      <c r="VLG112" s="81"/>
      <c r="VLH112" s="81"/>
      <c r="VLI112" s="81"/>
      <c r="VLJ112" s="81"/>
      <c r="VLK112" s="81"/>
      <c r="VLL112" s="81"/>
      <c r="VLM112" s="81"/>
      <c r="VLN112" s="81"/>
      <c r="VLO112" s="81"/>
      <c r="VLP112" s="81"/>
      <c r="VLQ112" s="81"/>
      <c r="VLR112" s="81"/>
      <c r="VLS112" s="81"/>
      <c r="VLT112" s="81"/>
      <c r="VLU112" s="81"/>
      <c r="VLV112" s="81"/>
      <c r="VLW112" s="81"/>
      <c r="VLX112" s="81"/>
      <c r="VLY112" s="81"/>
      <c r="VLZ112" s="81"/>
      <c r="VMA112" s="81"/>
      <c r="VMB112" s="81"/>
      <c r="VMC112" s="81"/>
      <c r="VMD112" s="81"/>
      <c r="VME112" s="81"/>
      <c r="VMF112" s="81"/>
      <c r="VMG112" s="81"/>
      <c r="VMH112" s="81"/>
      <c r="VMI112" s="81"/>
      <c r="VMJ112" s="81"/>
      <c r="VMK112" s="81"/>
      <c r="VML112" s="81"/>
      <c r="VMM112" s="81"/>
      <c r="VMN112" s="81"/>
      <c r="VMO112" s="81"/>
      <c r="VMP112" s="81"/>
      <c r="VMQ112" s="81"/>
      <c r="VMR112" s="81"/>
      <c r="VMS112" s="81"/>
      <c r="VMT112" s="81"/>
      <c r="VMU112" s="81"/>
      <c r="VMV112" s="81"/>
      <c r="VMW112" s="81"/>
      <c r="VMX112" s="81"/>
      <c r="VMY112" s="81"/>
      <c r="VMZ112" s="81"/>
      <c r="VNA112" s="81"/>
      <c r="VNB112" s="81"/>
      <c r="VNC112" s="81"/>
      <c r="VND112" s="81"/>
      <c r="VNE112" s="81"/>
      <c r="VNF112" s="81"/>
      <c r="VNG112" s="81"/>
      <c r="VNH112" s="81"/>
      <c r="VNI112" s="81"/>
      <c r="VNJ112" s="81"/>
      <c r="VNK112" s="81"/>
      <c r="VNL112" s="81"/>
      <c r="VNM112" s="81"/>
      <c r="VNN112" s="81"/>
      <c r="VNO112" s="81"/>
      <c r="VNP112" s="81"/>
      <c r="VNQ112" s="81"/>
      <c r="VNR112" s="81"/>
      <c r="VNS112" s="81"/>
      <c r="VNT112" s="81"/>
      <c r="VNU112" s="81"/>
      <c r="VNV112" s="81"/>
      <c r="VNW112" s="81"/>
      <c r="VNX112" s="81"/>
      <c r="VNY112" s="81"/>
      <c r="VNZ112" s="81"/>
      <c r="VOA112" s="81"/>
      <c r="VOB112" s="81"/>
      <c r="VOC112" s="81"/>
      <c r="VOD112" s="81"/>
      <c r="VOE112" s="81"/>
      <c r="VOF112" s="81"/>
      <c r="VOG112" s="81"/>
      <c r="VOH112" s="81"/>
      <c r="VOI112" s="81"/>
      <c r="VOJ112" s="81"/>
      <c r="VOK112" s="81"/>
      <c r="VOL112" s="81"/>
      <c r="VOM112" s="81"/>
      <c r="VON112" s="81"/>
      <c r="VOO112" s="81"/>
      <c r="VOP112" s="81"/>
      <c r="VOQ112" s="81"/>
      <c r="VOR112" s="81"/>
      <c r="VOS112" s="81"/>
      <c r="VOT112" s="81"/>
      <c r="VOU112" s="81"/>
      <c r="VOV112" s="81"/>
      <c r="VOW112" s="81"/>
      <c r="VOX112" s="81"/>
      <c r="VOY112" s="81"/>
      <c r="VOZ112" s="81"/>
      <c r="VPA112" s="81"/>
      <c r="VPB112" s="81"/>
      <c r="VPC112" s="81"/>
      <c r="VPD112" s="81"/>
      <c r="VPE112" s="81"/>
      <c r="VPF112" s="81"/>
      <c r="VPG112" s="81"/>
      <c r="VPH112" s="81"/>
      <c r="VPI112" s="81"/>
      <c r="VPJ112" s="81"/>
      <c r="VPK112" s="81"/>
      <c r="VPL112" s="81"/>
      <c r="VPM112" s="81"/>
      <c r="VPN112" s="81"/>
      <c r="VPO112" s="81"/>
      <c r="VPP112" s="81"/>
      <c r="VPQ112" s="81"/>
      <c r="VPR112" s="81"/>
      <c r="VPS112" s="81"/>
      <c r="VPT112" s="81"/>
      <c r="VPU112" s="81"/>
      <c r="VPV112" s="81"/>
      <c r="VPW112" s="81"/>
      <c r="VPX112" s="81"/>
      <c r="VPY112" s="81"/>
      <c r="VPZ112" s="81"/>
      <c r="VQA112" s="81"/>
      <c r="VQB112" s="81"/>
      <c r="VQC112" s="81"/>
      <c r="VQD112" s="81"/>
      <c r="VQE112" s="81"/>
      <c r="VQF112" s="81"/>
      <c r="VQG112" s="81"/>
      <c r="VQH112" s="81"/>
      <c r="VQI112" s="81"/>
      <c r="VQJ112" s="81"/>
      <c r="VQK112" s="81"/>
      <c r="VQL112" s="81"/>
      <c r="VQM112" s="81"/>
      <c r="VQN112" s="81"/>
      <c r="VQO112" s="81"/>
      <c r="VQP112" s="81"/>
      <c r="VQQ112" s="81"/>
      <c r="VQR112" s="81"/>
      <c r="VQS112" s="81"/>
      <c r="VQT112" s="81"/>
      <c r="VQU112" s="81"/>
      <c r="VQV112" s="81"/>
      <c r="VQW112" s="81"/>
      <c r="VQX112" s="81"/>
      <c r="VQY112" s="81"/>
      <c r="VQZ112" s="81"/>
      <c r="VRA112" s="81"/>
      <c r="VRB112" s="81"/>
      <c r="VRC112" s="81"/>
      <c r="VRD112" s="81"/>
      <c r="VRE112" s="81"/>
      <c r="VRF112" s="81"/>
      <c r="VRG112" s="81"/>
      <c r="VRH112" s="81"/>
      <c r="VRI112" s="81"/>
      <c r="VRJ112" s="81"/>
      <c r="VRK112" s="81"/>
      <c r="VRL112" s="81"/>
      <c r="VRM112" s="81"/>
      <c r="VRN112" s="81"/>
      <c r="VRO112" s="81"/>
      <c r="VRP112" s="81"/>
      <c r="VRQ112" s="81"/>
      <c r="VRR112" s="81"/>
      <c r="VRS112" s="81"/>
      <c r="VRT112" s="81"/>
      <c r="VRU112" s="81"/>
      <c r="VRV112" s="81"/>
      <c r="VRW112" s="81"/>
      <c r="VRX112" s="81"/>
      <c r="VRY112" s="81"/>
      <c r="VRZ112" s="81"/>
      <c r="VSA112" s="81"/>
      <c r="VSB112" s="81"/>
      <c r="VSC112" s="81"/>
      <c r="VSD112" s="81"/>
      <c r="VSE112" s="81"/>
      <c r="VSF112" s="81"/>
      <c r="VSG112" s="81"/>
      <c r="VSH112" s="81"/>
      <c r="VSI112" s="81"/>
      <c r="VSJ112" s="81"/>
      <c r="VSK112" s="81"/>
      <c r="VSL112" s="81"/>
      <c r="VSM112" s="81"/>
      <c r="VSN112" s="81"/>
      <c r="VSO112" s="81"/>
      <c r="VSP112" s="81"/>
      <c r="VSQ112" s="81"/>
      <c r="VSR112" s="81"/>
      <c r="VSS112" s="81"/>
      <c r="VST112" s="81"/>
      <c r="VSU112" s="81"/>
      <c r="VSV112" s="81"/>
      <c r="VSW112" s="81"/>
      <c r="VSX112" s="81"/>
      <c r="VSY112" s="81"/>
      <c r="VSZ112" s="81"/>
      <c r="VTA112" s="81"/>
      <c r="VTB112" s="81"/>
      <c r="VTC112" s="81"/>
      <c r="VTD112" s="81"/>
      <c r="VTE112" s="81"/>
      <c r="VTF112" s="81"/>
      <c r="VTG112" s="81"/>
      <c r="VTH112" s="81"/>
      <c r="VTI112" s="81"/>
      <c r="VTJ112" s="81"/>
      <c r="VTK112" s="81"/>
      <c r="VTL112" s="81"/>
      <c r="VTM112" s="81"/>
      <c r="VTN112" s="81"/>
      <c r="VTO112" s="81"/>
      <c r="VTP112" s="81"/>
      <c r="VTQ112" s="81"/>
      <c r="VTR112" s="81"/>
      <c r="VTS112" s="81"/>
      <c r="VTT112" s="81"/>
      <c r="VTU112" s="81"/>
      <c r="VTV112" s="81"/>
      <c r="VTW112" s="81"/>
      <c r="VTX112" s="81"/>
      <c r="VTY112" s="81"/>
      <c r="VTZ112" s="81"/>
      <c r="VUA112" s="81"/>
      <c r="VUB112" s="81"/>
      <c r="VUC112" s="81"/>
      <c r="VUD112" s="81"/>
      <c r="VUE112" s="81"/>
      <c r="VUF112" s="81"/>
      <c r="VUG112" s="81"/>
      <c r="VUH112" s="81"/>
      <c r="VUI112" s="81"/>
      <c r="VUJ112" s="81"/>
      <c r="VUK112" s="81"/>
      <c r="VUL112" s="81"/>
      <c r="VUM112" s="81"/>
      <c r="VUN112" s="81"/>
      <c r="VUO112" s="81"/>
      <c r="VUP112" s="81"/>
      <c r="VUQ112" s="81"/>
      <c r="VUR112" s="81"/>
      <c r="VUS112" s="81"/>
      <c r="VUT112" s="81"/>
      <c r="VUU112" s="81"/>
      <c r="VUV112" s="81"/>
      <c r="VUW112" s="81"/>
      <c r="VUX112" s="81"/>
      <c r="VUY112" s="81"/>
      <c r="VUZ112" s="81"/>
      <c r="VVA112" s="81"/>
      <c r="VVB112" s="81"/>
      <c r="VVC112" s="81"/>
      <c r="VVD112" s="81"/>
      <c r="VVE112" s="81"/>
      <c r="VVF112" s="81"/>
      <c r="VVG112" s="81"/>
      <c r="VVH112" s="81"/>
      <c r="VVI112" s="81"/>
      <c r="VVJ112" s="81"/>
      <c r="VVK112" s="81"/>
      <c r="VVL112" s="81"/>
      <c r="VVM112" s="81"/>
      <c r="VVN112" s="81"/>
      <c r="VVO112" s="81"/>
      <c r="VVP112" s="81"/>
      <c r="VVQ112" s="81"/>
      <c r="VVR112" s="81"/>
      <c r="VVS112" s="81"/>
      <c r="VVT112" s="81"/>
      <c r="VVU112" s="81"/>
      <c r="VVV112" s="81"/>
      <c r="VVW112" s="81"/>
      <c r="VVX112" s="81"/>
      <c r="VVY112" s="81"/>
      <c r="VVZ112" s="81"/>
      <c r="VWA112" s="81"/>
      <c r="VWB112" s="81"/>
      <c r="VWC112" s="81"/>
      <c r="VWD112" s="81"/>
      <c r="VWE112" s="81"/>
      <c r="VWF112" s="81"/>
      <c r="VWG112" s="81"/>
      <c r="VWH112" s="81"/>
      <c r="VWI112" s="81"/>
      <c r="VWJ112" s="81"/>
      <c r="VWK112" s="81"/>
      <c r="VWL112" s="81"/>
      <c r="VWM112" s="81"/>
      <c r="VWN112" s="81"/>
      <c r="VWO112" s="81"/>
      <c r="VWP112" s="81"/>
      <c r="VWQ112" s="81"/>
      <c r="VWR112" s="81"/>
      <c r="VWS112" s="81"/>
      <c r="VWT112" s="81"/>
      <c r="VWU112" s="81"/>
      <c r="VWV112" s="81"/>
      <c r="VWW112" s="81"/>
      <c r="VWX112" s="81"/>
      <c r="VWY112" s="81"/>
      <c r="VWZ112" s="81"/>
      <c r="VXA112" s="81"/>
      <c r="VXB112" s="81"/>
      <c r="VXC112" s="81"/>
      <c r="VXD112" s="81"/>
      <c r="VXE112" s="81"/>
      <c r="VXF112" s="81"/>
      <c r="VXG112" s="81"/>
      <c r="VXH112" s="81"/>
      <c r="VXI112" s="81"/>
      <c r="VXJ112" s="81"/>
      <c r="VXK112" s="81"/>
      <c r="VXL112" s="81"/>
      <c r="VXM112" s="81"/>
      <c r="VXN112" s="81"/>
      <c r="VXO112" s="81"/>
      <c r="VXP112" s="81"/>
      <c r="VXQ112" s="81"/>
      <c r="VXR112" s="81"/>
      <c r="VXS112" s="81"/>
      <c r="VXT112" s="81"/>
      <c r="VXU112" s="81"/>
      <c r="VXV112" s="81"/>
      <c r="VXW112" s="81"/>
      <c r="VXX112" s="81"/>
      <c r="VXY112" s="81"/>
      <c r="VXZ112" s="81"/>
      <c r="VYA112" s="81"/>
      <c r="VYB112" s="81"/>
      <c r="VYC112" s="81"/>
      <c r="VYD112" s="81"/>
      <c r="VYE112" s="81"/>
      <c r="VYF112" s="81"/>
      <c r="VYG112" s="81"/>
      <c r="VYH112" s="81"/>
      <c r="VYI112" s="81"/>
      <c r="VYJ112" s="81"/>
      <c r="VYK112" s="81"/>
      <c r="VYL112" s="81"/>
      <c r="VYM112" s="81"/>
      <c r="VYN112" s="81"/>
      <c r="VYO112" s="81"/>
      <c r="VYP112" s="81"/>
      <c r="VYQ112" s="81"/>
      <c r="VYR112" s="81"/>
      <c r="VYS112" s="81"/>
      <c r="VYT112" s="81"/>
      <c r="VYU112" s="81"/>
      <c r="VYV112" s="81"/>
      <c r="VYW112" s="81"/>
      <c r="VYX112" s="81"/>
      <c r="VYY112" s="81"/>
      <c r="VYZ112" s="81"/>
      <c r="VZA112" s="81"/>
      <c r="VZB112" s="81"/>
      <c r="VZC112" s="81"/>
      <c r="VZD112" s="81"/>
      <c r="VZE112" s="81"/>
      <c r="VZF112" s="81"/>
      <c r="VZG112" s="81"/>
      <c r="VZH112" s="81"/>
      <c r="VZI112" s="81"/>
      <c r="VZJ112" s="81"/>
      <c r="VZK112" s="81"/>
      <c r="VZL112" s="81"/>
      <c r="VZM112" s="81"/>
      <c r="VZN112" s="81"/>
      <c r="VZO112" s="81"/>
      <c r="VZP112" s="81"/>
      <c r="VZQ112" s="81"/>
      <c r="VZR112" s="81"/>
      <c r="VZS112" s="81"/>
      <c r="VZT112" s="81"/>
      <c r="VZU112" s="81"/>
      <c r="VZV112" s="81"/>
      <c r="VZW112" s="81"/>
      <c r="VZX112" s="81"/>
      <c r="VZY112" s="81"/>
      <c r="VZZ112" s="81"/>
      <c r="WAA112" s="81"/>
      <c r="WAB112" s="81"/>
      <c r="WAC112" s="81"/>
      <c r="WAD112" s="81"/>
      <c r="WAE112" s="81"/>
      <c r="WAF112" s="81"/>
      <c r="WAG112" s="81"/>
      <c r="WAH112" s="81"/>
      <c r="WAI112" s="81"/>
      <c r="WAJ112" s="81"/>
      <c r="WAK112" s="81"/>
      <c r="WAL112" s="81"/>
      <c r="WAM112" s="81"/>
      <c r="WAN112" s="81"/>
      <c r="WAO112" s="81"/>
      <c r="WAP112" s="81"/>
      <c r="WAQ112" s="81"/>
      <c r="WAR112" s="81"/>
      <c r="WAS112" s="81"/>
      <c r="WAT112" s="81"/>
      <c r="WAU112" s="81"/>
      <c r="WAV112" s="81"/>
      <c r="WAW112" s="81"/>
      <c r="WAX112" s="81"/>
      <c r="WAY112" s="81"/>
      <c r="WAZ112" s="81"/>
      <c r="WBA112" s="81"/>
      <c r="WBB112" s="81"/>
      <c r="WBC112" s="81"/>
      <c r="WBD112" s="81"/>
      <c r="WBE112" s="81"/>
      <c r="WBF112" s="81"/>
      <c r="WBG112" s="81"/>
      <c r="WBH112" s="81"/>
      <c r="WBI112" s="81"/>
      <c r="WBJ112" s="81"/>
      <c r="WBK112" s="81"/>
      <c r="WBL112" s="81"/>
      <c r="WBM112" s="81"/>
      <c r="WBN112" s="81"/>
      <c r="WBO112" s="81"/>
      <c r="WBP112" s="81"/>
      <c r="WBQ112" s="81"/>
      <c r="WBR112" s="81"/>
      <c r="WBS112" s="81"/>
      <c r="WBT112" s="81"/>
      <c r="WBU112" s="81"/>
      <c r="WBV112" s="81"/>
      <c r="WBW112" s="81"/>
      <c r="WBX112" s="81"/>
      <c r="WBY112" s="81"/>
      <c r="WBZ112" s="81"/>
      <c r="WCA112" s="81"/>
      <c r="WCB112" s="81"/>
      <c r="WCC112" s="81"/>
      <c r="WCD112" s="81"/>
      <c r="WCE112" s="81"/>
      <c r="WCF112" s="81"/>
      <c r="WCG112" s="81"/>
      <c r="WCH112" s="81"/>
      <c r="WCI112" s="81"/>
      <c r="WCJ112" s="81"/>
      <c r="WCK112" s="81"/>
      <c r="WCL112" s="81"/>
      <c r="WCM112" s="81"/>
      <c r="WCN112" s="81"/>
      <c r="WCO112" s="81"/>
      <c r="WCP112" s="81"/>
      <c r="WCQ112" s="81"/>
      <c r="WCR112" s="81"/>
      <c r="WCS112" s="81"/>
      <c r="WCT112" s="81"/>
      <c r="WCU112" s="81"/>
      <c r="WCV112" s="81"/>
      <c r="WCW112" s="81"/>
      <c r="WCX112" s="81"/>
      <c r="WCY112" s="81"/>
      <c r="WCZ112" s="81"/>
      <c r="WDA112" s="81"/>
      <c r="WDB112" s="81"/>
      <c r="WDC112" s="81"/>
      <c r="WDD112" s="81"/>
      <c r="WDE112" s="81"/>
      <c r="WDF112" s="81"/>
      <c r="WDG112" s="81"/>
      <c r="WDH112" s="81"/>
      <c r="WDI112" s="81"/>
      <c r="WDJ112" s="81"/>
      <c r="WDK112" s="81"/>
      <c r="WDL112" s="81"/>
      <c r="WDM112" s="81"/>
      <c r="WDN112" s="81"/>
      <c r="WDO112" s="81"/>
      <c r="WDP112" s="81"/>
      <c r="WDQ112" s="81"/>
      <c r="WDR112" s="81"/>
      <c r="WDS112" s="81"/>
      <c r="WDT112" s="81"/>
      <c r="WDU112" s="81"/>
      <c r="WDV112" s="81"/>
      <c r="WDW112" s="81"/>
      <c r="WDX112" s="81"/>
      <c r="WDY112" s="81"/>
      <c r="WDZ112" s="81"/>
      <c r="WEA112" s="81"/>
      <c r="WEB112" s="81"/>
      <c r="WEC112" s="81"/>
      <c r="WED112" s="81"/>
      <c r="WEE112" s="81"/>
      <c r="WEF112" s="81"/>
      <c r="WEG112" s="81"/>
      <c r="WEH112" s="81"/>
      <c r="WEI112" s="81"/>
      <c r="WEJ112" s="81"/>
      <c r="WEK112" s="81"/>
      <c r="WEL112" s="81"/>
      <c r="WEM112" s="81"/>
      <c r="WEN112" s="81"/>
      <c r="WEO112" s="81"/>
      <c r="WEP112" s="81"/>
      <c r="WEQ112" s="81"/>
      <c r="WER112" s="81"/>
      <c r="WES112" s="81"/>
      <c r="WET112" s="81"/>
      <c r="WEU112" s="81"/>
      <c r="WEV112" s="81"/>
      <c r="WEW112" s="81"/>
      <c r="WEX112" s="81"/>
      <c r="WEY112" s="81"/>
      <c r="WEZ112" s="81"/>
      <c r="WFA112" s="81"/>
      <c r="WFB112" s="81"/>
      <c r="WFC112" s="81"/>
      <c r="WFD112" s="81"/>
      <c r="WFE112" s="81"/>
      <c r="WFF112" s="81"/>
      <c r="WFG112" s="81"/>
      <c r="WFH112" s="81"/>
      <c r="WFI112" s="81"/>
      <c r="WFJ112" s="81"/>
      <c r="WFK112" s="81"/>
      <c r="WFL112" s="81"/>
      <c r="WFM112" s="81"/>
      <c r="WFN112" s="81"/>
      <c r="WFO112" s="81"/>
      <c r="WFP112" s="81"/>
      <c r="WFQ112" s="81"/>
      <c r="WFR112" s="81"/>
      <c r="WFS112" s="81"/>
      <c r="WFT112" s="81"/>
      <c r="WFU112" s="81"/>
      <c r="WFV112" s="81"/>
      <c r="WFW112" s="81"/>
      <c r="WFX112" s="81"/>
      <c r="WFY112" s="81"/>
      <c r="WFZ112" s="81"/>
      <c r="WGA112" s="81"/>
      <c r="WGB112" s="81"/>
      <c r="WGC112" s="81"/>
      <c r="WGD112" s="81"/>
      <c r="WGE112" s="81"/>
      <c r="WGF112" s="81"/>
      <c r="WGG112" s="81"/>
      <c r="WGH112" s="81"/>
      <c r="WGI112" s="81"/>
      <c r="WGJ112" s="81"/>
      <c r="WGK112" s="81"/>
      <c r="WGL112" s="81"/>
      <c r="WGM112" s="81"/>
      <c r="WGN112" s="81"/>
      <c r="WGO112" s="81"/>
      <c r="WGP112" s="81"/>
      <c r="WGQ112" s="81"/>
      <c r="WGR112" s="81"/>
      <c r="WGS112" s="81"/>
      <c r="WGT112" s="81"/>
      <c r="WGU112" s="81"/>
      <c r="WGV112" s="81"/>
      <c r="WGW112" s="81"/>
      <c r="WGX112" s="81"/>
      <c r="WGY112" s="81"/>
      <c r="WGZ112" s="81"/>
      <c r="WHA112" s="81"/>
      <c r="WHB112" s="81"/>
      <c r="WHC112" s="81"/>
      <c r="WHD112" s="81"/>
      <c r="WHE112" s="81"/>
      <c r="WHF112" s="81"/>
      <c r="WHG112" s="81"/>
      <c r="WHH112" s="81"/>
      <c r="WHI112" s="81"/>
      <c r="WHJ112" s="81"/>
      <c r="WHK112" s="81"/>
      <c r="WHL112" s="81"/>
      <c r="WHM112" s="81"/>
      <c r="WHN112" s="81"/>
      <c r="WHO112" s="81"/>
      <c r="WHP112" s="81"/>
      <c r="WHQ112" s="81"/>
      <c r="WHR112" s="81"/>
      <c r="WHS112" s="81"/>
      <c r="WHT112" s="81"/>
      <c r="WHU112" s="81"/>
      <c r="WHV112" s="81"/>
      <c r="WHW112" s="81"/>
      <c r="WHX112" s="81"/>
      <c r="WHY112" s="81"/>
      <c r="WHZ112" s="81"/>
      <c r="WIA112" s="81"/>
      <c r="WIB112" s="81"/>
      <c r="WIC112" s="81"/>
      <c r="WID112" s="81"/>
      <c r="WIE112" s="81"/>
      <c r="WIF112" s="81"/>
      <c r="WIG112" s="81"/>
      <c r="WIH112" s="81"/>
      <c r="WII112" s="81"/>
      <c r="WIJ112" s="81"/>
      <c r="WIK112" s="81"/>
      <c r="WIL112" s="81"/>
      <c r="WIM112" s="81"/>
      <c r="WIN112" s="81"/>
      <c r="WIO112" s="81"/>
      <c r="WIP112" s="81"/>
      <c r="WIQ112" s="81"/>
      <c r="WIR112" s="81"/>
      <c r="WIS112" s="81"/>
      <c r="WIT112" s="81"/>
      <c r="WIU112" s="81"/>
      <c r="WIV112" s="81"/>
      <c r="WIW112" s="81"/>
      <c r="WIX112" s="81"/>
      <c r="WIY112" s="81"/>
      <c r="WIZ112" s="81"/>
      <c r="WJA112" s="81"/>
      <c r="WJB112" s="81"/>
      <c r="WJC112" s="81"/>
      <c r="WJD112" s="81"/>
      <c r="WJE112" s="81"/>
      <c r="WJF112" s="81"/>
      <c r="WJG112" s="81"/>
      <c r="WJH112" s="81"/>
      <c r="WJI112" s="81"/>
      <c r="WJJ112" s="81"/>
      <c r="WJK112" s="81"/>
      <c r="WJL112" s="81"/>
      <c r="WJM112" s="81"/>
      <c r="WJN112" s="81"/>
      <c r="WJO112" s="81"/>
      <c r="WJP112" s="81"/>
      <c r="WJQ112" s="81"/>
      <c r="WJR112" s="81"/>
      <c r="WJS112" s="81"/>
      <c r="WJT112" s="81"/>
      <c r="WJU112" s="81"/>
      <c r="WJV112" s="81"/>
      <c r="WJW112" s="81"/>
      <c r="WJX112" s="81"/>
      <c r="WJY112" s="81"/>
      <c r="WJZ112" s="81"/>
      <c r="WKA112" s="81"/>
      <c r="WKB112" s="81"/>
      <c r="WKC112" s="81"/>
      <c r="WKD112" s="81"/>
      <c r="WKE112" s="81"/>
      <c r="WKF112" s="81"/>
      <c r="WKG112" s="81"/>
      <c r="WKH112" s="81"/>
      <c r="WKI112" s="81"/>
      <c r="WKJ112" s="81"/>
      <c r="WKK112" s="81"/>
      <c r="WKL112" s="81"/>
      <c r="WKM112" s="81"/>
      <c r="WKN112" s="81"/>
      <c r="WKO112" s="81"/>
      <c r="WKP112" s="81"/>
      <c r="WKQ112" s="81"/>
      <c r="WKR112" s="81"/>
      <c r="WKS112" s="81"/>
      <c r="WKT112" s="81"/>
      <c r="WKU112" s="81"/>
      <c r="WKV112" s="81"/>
      <c r="WKW112" s="81"/>
      <c r="WKX112" s="81"/>
      <c r="WKY112" s="81"/>
      <c r="WKZ112" s="81"/>
      <c r="WLA112" s="81"/>
      <c r="WLB112" s="81"/>
      <c r="WLC112" s="81"/>
      <c r="WLD112" s="81"/>
      <c r="WLE112" s="81"/>
      <c r="WLF112" s="81"/>
      <c r="WLG112" s="81"/>
      <c r="WLH112" s="81"/>
      <c r="WLI112" s="81"/>
      <c r="WLJ112" s="81"/>
      <c r="WLK112" s="81"/>
      <c r="WLL112" s="81"/>
      <c r="WLM112" s="81"/>
      <c r="WLN112" s="81"/>
      <c r="WLO112" s="81"/>
      <c r="WLP112" s="81"/>
      <c r="WLQ112" s="81"/>
      <c r="WLR112" s="81"/>
      <c r="WLS112" s="81"/>
      <c r="WLT112" s="81"/>
      <c r="WLU112" s="81"/>
      <c r="WLV112" s="81"/>
      <c r="WLW112" s="81"/>
      <c r="WLX112" s="81"/>
      <c r="WLY112" s="81"/>
      <c r="WLZ112" s="81"/>
      <c r="WMA112" s="81"/>
      <c r="WMB112" s="81"/>
      <c r="WMC112" s="81"/>
      <c r="WMD112" s="81"/>
      <c r="WME112" s="81"/>
      <c r="WMF112" s="81"/>
      <c r="WMG112" s="81"/>
      <c r="WMH112" s="81"/>
      <c r="WMI112" s="81"/>
      <c r="WMJ112" s="81"/>
      <c r="WMK112" s="81"/>
      <c r="WML112" s="81"/>
      <c r="WMM112" s="81"/>
      <c r="WMN112" s="81"/>
      <c r="WMO112" s="81"/>
      <c r="WMP112" s="81"/>
      <c r="WMQ112" s="81"/>
      <c r="WMR112" s="81"/>
      <c r="WMS112" s="81"/>
      <c r="WMT112" s="81"/>
      <c r="WMU112" s="81"/>
      <c r="WMV112" s="81"/>
      <c r="WMW112" s="81"/>
      <c r="WMX112" s="81"/>
      <c r="WMY112" s="81"/>
      <c r="WMZ112" s="81"/>
      <c r="WNA112" s="81"/>
      <c r="WNB112" s="81"/>
      <c r="WNC112" s="81"/>
      <c r="WND112" s="81"/>
      <c r="WNE112" s="81"/>
      <c r="WNF112" s="81"/>
      <c r="WNG112" s="81"/>
      <c r="WNH112" s="81"/>
      <c r="WNI112" s="81"/>
      <c r="WNJ112" s="81"/>
      <c r="WNK112" s="81"/>
      <c r="WNL112" s="81"/>
      <c r="WNM112" s="81"/>
      <c r="WNN112" s="81"/>
      <c r="WNO112" s="81"/>
      <c r="WNP112" s="81"/>
      <c r="WNQ112" s="81"/>
      <c r="WNR112" s="81"/>
      <c r="WNS112" s="81"/>
      <c r="WNT112" s="81"/>
      <c r="WNU112" s="81"/>
      <c r="WNV112" s="81"/>
      <c r="WNW112" s="81"/>
      <c r="WNX112" s="81"/>
      <c r="WNY112" s="81"/>
      <c r="WNZ112" s="81"/>
      <c r="WOA112" s="81"/>
      <c r="WOB112" s="81"/>
      <c r="WOC112" s="81"/>
      <c r="WOD112" s="81"/>
      <c r="WOE112" s="81"/>
      <c r="WOF112" s="81"/>
      <c r="WOG112" s="81"/>
      <c r="WOH112" s="81"/>
      <c r="WOI112" s="81"/>
      <c r="WOJ112" s="81"/>
      <c r="WOK112" s="81"/>
      <c r="WOL112" s="81"/>
      <c r="WOM112" s="81"/>
      <c r="WON112" s="81"/>
      <c r="WOO112" s="81"/>
      <c r="WOP112" s="81"/>
      <c r="WOQ112" s="81"/>
      <c r="WOR112" s="81"/>
      <c r="WOS112" s="81"/>
      <c r="WOT112" s="81"/>
      <c r="WOU112" s="81"/>
      <c r="WOV112" s="81"/>
      <c r="WOW112" s="81"/>
      <c r="WOX112" s="81"/>
      <c r="WOY112" s="81"/>
      <c r="WOZ112" s="81"/>
      <c r="WPA112" s="81"/>
      <c r="WPB112" s="81"/>
      <c r="WPC112" s="81"/>
      <c r="WPD112" s="81"/>
      <c r="WPE112" s="81"/>
      <c r="WPF112" s="81"/>
      <c r="WPG112" s="81"/>
      <c r="WPH112" s="81"/>
      <c r="WPI112" s="81"/>
      <c r="WPJ112" s="81"/>
      <c r="WPK112" s="81"/>
      <c r="WPL112" s="81"/>
      <c r="WPM112" s="81"/>
      <c r="WPN112" s="81"/>
      <c r="WPO112" s="81"/>
      <c r="WPP112" s="81"/>
      <c r="WPQ112" s="81"/>
      <c r="WPR112" s="81"/>
      <c r="WPS112" s="81"/>
      <c r="WPT112" s="81"/>
      <c r="WPU112" s="81"/>
      <c r="WPV112" s="81"/>
      <c r="WPW112" s="81"/>
      <c r="WPX112" s="81"/>
      <c r="WPY112" s="81"/>
      <c r="WPZ112" s="81"/>
      <c r="WQA112" s="81"/>
      <c r="WQB112" s="81"/>
      <c r="WQC112" s="81"/>
      <c r="WQD112" s="81"/>
      <c r="WQE112" s="81"/>
      <c r="WQF112" s="81"/>
      <c r="WQG112" s="81"/>
      <c r="WQH112" s="81"/>
      <c r="WQI112" s="81"/>
      <c r="WQJ112" s="81"/>
      <c r="WQK112" s="81"/>
      <c r="WQL112" s="81"/>
      <c r="WQM112" s="81"/>
      <c r="WQN112" s="81"/>
      <c r="WQO112" s="81"/>
      <c r="WQP112" s="81"/>
      <c r="WQQ112" s="81"/>
      <c r="WQR112" s="81"/>
      <c r="WQS112" s="81"/>
      <c r="WQT112" s="81"/>
      <c r="WQU112" s="81"/>
      <c r="WQV112" s="81"/>
      <c r="WQW112" s="81"/>
      <c r="WQX112" s="81"/>
      <c r="WQY112" s="81"/>
      <c r="WQZ112" s="81"/>
      <c r="WRA112" s="81"/>
      <c r="WRB112" s="81"/>
      <c r="WRC112" s="81"/>
      <c r="WRD112" s="81"/>
      <c r="WRE112" s="81"/>
      <c r="WRF112" s="81"/>
      <c r="WRG112" s="81"/>
      <c r="WRH112" s="81"/>
      <c r="WRI112" s="81"/>
      <c r="WRJ112" s="81"/>
      <c r="WRK112" s="81"/>
      <c r="WRL112" s="81"/>
      <c r="WRM112" s="81"/>
      <c r="WRN112" s="81"/>
      <c r="WRO112" s="81"/>
      <c r="WRP112" s="81"/>
      <c r="WRQ112" s="81"/>
      <c r="WRR112" s="81"/>
      <c r="WRS112" s="81"/>
      <c r="WRT112" s="81"/>
      <c r="WRU112" s="81"/>
      <c r="WRV112" s="81"/>
      <c r="WRW112" s="81"/>
      <c r="WRX112" s="81"/>
      <c r="WRY112" s="81"/>
      <c r="WRZ112" s="81"/>
      <c r="WSA112" s="81"/>
      <c r="WSB112" s="81"/>
      <c r="WSC112" s="81"/>
      <c r="WSD112" s="81"/>
      <c r="WSE112" s="81"/>
      <c r="WSF112" s="81"/>
      <c r="WSG112" s="81"/>
      <c r="WSH112" s="81"/>
      <c r="WSI112" s="81"/>
      <c r="WSJ112" s="81"/>
      <c r="WSK112" s="81"/>
      <c r="WSL112" s="81"/>
      <c r="WSM112" s="81"/>
      <c r="WSN112" s="81"/>
      <c r="WSO112" s="81"/>
      <c r="WSP112" s="81"/>
      <c r="WSQ112" s="81"/>
      <c r="WSR112" s="81"/>
      <c r="WSS112" s="81"/>
      <c r="WST112" s="81"/>
      <c r="WSU112" s="81"/>
      <c r="WSV112" s="81"/>
      <c r="WSW112" s="81"/>
      <c r="WSX112" s="81"/>
      <c r="WSY112" s="81"/>
      <c r="WSZ112" s="81"/>
      <c r="WTA112" s="81"/>
      <c r="WTB112" s="81"/>
      <c r="WTC112" s="81"/>
      <c r="WTD112" s="81"/>
      <c r="WTE112" s="81"/>
      <c r="WTF112" s="81"/>
      <c r="WTG112" s="81"/>
      <c r="WTH112" s="81"/>
      <c r="WTI112" s="81"/>
      <c r="WTJ112" s="81"/>
      <c r="WTK112" s="81"/>
      <c r="WTL112" s="81"/>
      <c r="WTM112" s="81"/>
      <c r="WTN112" s="81"/>
      <c r="WTO112" s="81"/>
      <c r="WTP112" s="81"/>
      <c r="WTQ112" s="81"/>
      <c r="WTR112" s="81"/>
      <c r="WTS112" s="81"/>
      <c r="WTT112" s="81"/>
      <c r="WTU112" s="81"/>
      <c r="WTV112" s="81"/>
      <c r="WTW112" s="81"/>
      <c r="WTX112" s="81"/>
      <c r="WTY112" s="81"/>
      <c r="WTZ112" s="81"/>
      <c r="WUA112" s="81"/>
      <c r="WUB112" s="81"/>
      <c r="WUC112" s="81"/>
      <c r="WUD112" s="81"/>
      <c r="WUE112" s="81"/>
      <c r="WUF112" s="81"/>
      <c r="WUG112" s="81"/>
      <c r="WUH112" s="81"/>
      <c r="WUI112" s="81"/>
      <c r="WUJ112" s="81"/>
      <c r="WUK112" s="81"/>
      <c r="WUL112" s="81"/>
      <c r="WUM112" s="81"/>
      <c r="WUN112" s="81"/>
      <c r="WUO112" s="81"/>
      <c r="WUP112" s="81"/>
      <c r="WUQ112" s="81"/>
      <c r="WUR112" s="81"/>
      <c r="WUS112" s="81"/>
      <c r="WUT112" s="81"/>
      <c r="WUU112" s="81"/>
      <c r="WUV112" s="81"/>
      <c r="WUW112" s="81"/>
      <c r="WUX112" s="81"/>
      <c r="WUY112" s="81"/>
      <c r="WUZ112" s="81"/>
      <c r="WVA112" s="81"/>
      <c r="WVB112" s="81"/>
      <c r="WVC112" s="81"/>
      <c r="WVD112" s="81"/>
      <c r="WVE112" s="81"/>
      <c r="WVF112" s="81"/>
      <c r="WVG112" s="81"/>
      <c r="WVH112" s="81"/>
      <c r="WVI112" s="81"/>
      <c r="WVJ112" s="81"/>
      <c r="WVK112" s="81"/>
      <c r="WVL112" s="81"/>
      <c r="WVM112" s="81"/>
      <c r="WVN112" s="81"/>
      <c r="WVO112" s="81"/>
      <c r="WVP112" s="81"/>
      <c r="WVQ112" s="81"/>
      <c r="WVR112" s="81"/>
      <c r="WVS112" s="81"/>
      <c r="WVT112" s="81"/>
      <c r="WVU112" s="81"/>
      <c r="WVV112" s="81"/>
      <c r="WVW112" s="81"/>
      <c r="WVX112" s="81"/>
      <c r="WVY112" s="81"/>
      <c r="WVZ112" s="81"/>
      <c r="WWA112" s="81"/>
      <c r="WWB112" s="81"/>
      <c r="WWC112" s="81"/>
      <c r="WWD112" s="81"/>
      <c r="WWE112" s="81"/>
      <c r="WWF112" s="81"/>
      <c r="WWG112" s="81"/>
      <c r="WWH112" s="81"/>
      <c r="WWI112" s="81"/>
      <c r="WWJ112" s="81"/>
      <c r="WWK112" s="81"/>
      <c r="WWL112" s="81"/>
      <c r="WWM112" s="81"/>
      <c r="WWN112" s="81"/>
      <c r="WWO112" s="81"/>
      <c r="WWP112" s="81"/>
      <c r="WWQ112" s="81"/>
      <c r="WWR112" s="81"/>
      <c r="WWS112" s="81"/>
      <c r="WWT112" s="81"/>
      <c r="WWU112" s="81"/>
      <c r="WWV112" s="81"/>
      <c r="WWW112" s="81"/>
      <c r="WWX112" s="81"/>
      <c r="WWY112" s="81"/>
      <c r="WWZ112" s="81"/>
      <c r="WXA112" s="81"/>
      <c r="WXB112" s="81"/>
      <c r="WXC112" s="81"/>
      <c r="WXD112" s="81"/>
      <c r="WXE112" s="81"/>
      <c r="WXF112" s="81"/>
      <c r="WXG112" s="81"/>
      <c r="WXH112" s="81"/>
      <c r="WXI112" s="81"/>
      <c r="WXJ112" s="81"/>
      <c r="WXK112" s="81"/>
      <c r="WXL112" s="81"/>
      <c r="WXM112" s="81"/>
      <c r="WXN112" s="81"/>
      <c r="WXO112" s="81"/>
      <c r="WXP112" s="81"/>
      <c r="WXQ112" s="81"/>
      <c r="WXR112" s="81"/>
      <c r="WXS112" s="81"/>
      <c r="WXT112" s="81"/>
      <c r="WXU112" s="81"/>
      <c r="WXV112" s="81"/>
      <c r="WXW112" s="81"/>
      <c r="WXX112" s="81"/>
      <c r="WXY112" s="81"/>
      <c r="WXZ112" s="81"/>
      <c r="WYA112" s="81"/>
      <c r="WYB112" s="81"/>
      <c r="WYC112" s="81"/>
      <c r="WYD112" s="81"/>
      <c r="WYE112" s="81"/>
      <c r="WYF112" s="81"/>
      <c r="WYG112" s="81"/>
      <c r="WYH112" s="81"/>
      <c r="WYI112" s="81"/>
      <c r="WYJ112" s="81"/>
      <c r="WYK112" s="81"/>
      <c r="WYL112" s="81"/>
      <c r="WYM112" s="81"/>
      <c r="WYN112" s="81"/>
      <c r="WYO112" s="81"/>
      <c r="WYP112" s="81"/>
      <c r="WYQ112" s="81"/>
      <c r="WYR112" s="81"/>
      <c r="WYS112" s="81"/>
      <c r="WYT112" s="81"/>
      <c r="WYU112" s="81"/>
      <c r="WYV112" s="81"/>
      <c r="WYW112" s="81"/>
      <c r="WYX112" s="81"/>
      <c r="WYY112" s="81"/>
      <c r="WYZ112" s="81"/>
      <c r="WZA112" s="81"/>
      <c r="WZB112" s="81"/>
      <c r="WZC112" s="81"/>
      <c r="WZD112" s="81"/>
      <c r="WZE112" s="81"/>
      <c r="WZF112" s="81"/>
      <c r="WZG112" s="81"/>
      <c r="WZH112" s="81"/>
      <c r="WZI112" s="81"/>
      <c r="WZJ112" s="81"/>
      <c r="WZK112" s="81"/>
      <c r="WZL112" s="81"/>
      <c r="WZM112" s="81"/>
      <c r="WZN112" s="81"/>
      <c r="WZO112" s="81"/>
      <c r="WZP112" s="81"/>
      <c r="WZQ112" s="81"/>
      <c r="WZR112" s="81"/>
      <c r="WZS112" s="81"/>
      <c r="WZT112" s="81"/>
      <c r="WZU112" s="81"/>
      <c r="WZV112" s="81"/>
      <c r="WZW112" s="81"/>
      <c r="WZX112" s="81"/>
      <c r="WZY112" s="81"/>
      <c r="WZZ112" s="81"/>
      <c r="XAA112" s="81"/>
      <c r="XAB112" s="81"/>
      <c r="XAC112" s="81"/>
      <c r="XAD112" s="81"/>
      <c r="XAE112" s="81"/>
      <c r="XAF112" s="81"/>
      <c r="XAG112" s="81"/>
      <c r="XAH112" s="81"/>
      <c r="XAI112" s="81"/>
      <c r="XAJ112" s="81"/>
      <c r="XAK112" s="81"/>
      <c r="XAL112" s="81"/>
      <c r="XAM112" s="81"/>
      <c r="XAN112" s="81"/>
      <c r="XAO112" s="81"/>
      <c r="XAP112" s="81"/>
      <c r="XAQ112" s="81"/>
      <c r="XAR112" s="81"/>
      <c r="XAS112" s="81"/>
      <c r="XAT112" s="81"/>
      <c r="XAU112" s="81"/>
      <c r="XAV112" s="81"/>
      <c r="XAW112" s="81"/>
      <c r="XAX112" s="81"/>
      <c r="XAY112" s="81"/>
      <c r="XAZ112" s="81"/>
      <c r="XBA112" s="81"/>
      <c r="XBB112" s="81"/>
      <c r="XBC112" s="81"/>
      <c r="XBD112" s="81"/>
      <c r="XBE112" s="81"/>
      <c r="XBF112" s="81"/>
      <c r="XBG112" s="81"/>
      <c r="XBH112" s="81"/>
      <c r="XBI112" s="81"/>
      <c r="XBJ112" s="81"/>
      <c r="XBK112" s="81"/>
      <c r="XBL112" s="81"/>
      <c r="XBM112" s="81"/>
      <c r="XBN112" s="81"/>
      <c r="XBO112" s="81"/>
      <c r="XBP112" s="81"/>
      <c r="XBQ112" s="81"/>
      <c r="XBR112" s="81"/>
      <c r="XBS112" s="81"/>
      <c r="XBT112" s="81"/>
      <c r="XBU112" s="81"/>
      <c r="XBV112" s="81"/>
      <c r="XBW112" s="81"/>
      <c r="XBX112" s="81"/>
      <c r="XBY112" s="81"/>
      <c r="XBZ112" s="81"/>
      <c r="XCA112" s="81"/>
      <c r="XCB112" s="81"/>
      <c r="XCC112" s="81"/>
      <c r="XCD112" s="81"/>
      <c r="XCE112" s="81"/>
      <c r="XCF112" s="81"/>
      <c r="XCG112" s="81"/>
      <c r="XCH112" s="81"/>
      <c r="XCI112" s="81"/>
      <c r="XCJ112" s="81"/>
      <c r="XCK112" s="81"/>
      <c r="XCL112" s="81"/>
      <c r="XCM112" s="81"/>
      <c r="XCN112" s="81"/>
      <c r="XCO112" s="81"/>
      <c r="XCP112" s="81"/>
      <c r="XCQ112" s="81"/>
      <c r="XCR112" s="81"/>
      <c r="XCS112" s="81"/>
      <c r="XCT112" s="81"/>
      <c r="XCU112" s="81"/>
      <c r="XCV112" s="81"/>
      <c r="XCW112" s="81"/>
      <c r="XCX112" s="81"/>
      <c r="XCY112" s="81"/>
      <c r="XCZ112" s="81"/>
      <c r="XDA112" s="81"/>
      <c r="XDB112" s="81"/>
      <c r="XDC112" s="81"/>
      <c r="XDD112" s="81"/>
      <c r="XDE112" s="81"/>
      <c r="XDF112" s="81"/>
      <c r="XDG112" s="81"/>
      <c r="XDH112" s="81"/>
      <c r="XDI112" s="81"/>
      <c r="XDJ112" s="81"/>
      <c r="XDK112" s="81"/>
      <c r="XDL112" s="81"/>
      <c r="XDM112" s="81"/>
      <c r="XDN112" s="81"/>
      <c r="XDO112" s="81"/>
      <c r="XDP112" s="81"/>
      <c r="XDQ112" s="81"/>
      <c r="XDR112" s="81"/>
      <c r="XDS112" s="81"/>
      <c r="XDT112" s="81"/>
      <c r="XDU112" s="81"/>
      <c r="XDV112" s="81"/>
      <c r="XDW112" s="81"/>
      <c r="XDX112" s="81"/>
      <c r="XDY112" s="81"/>
      <c r="XDZ112" s="81"/>
      <c r="XEA112" s="81"/>
      <c r="XEB112" s="81"/>
      <c r="XEC112" s="81"/>
      <c r="XED112" s="81"/>
      <c r="XEE112" s="81"/>
      <c r="XEF112" s="81"/>
      <c r="XEG112" s="81"/>
      <c r="XEH112" s="81"/>
      <c r="XEI112" s="81"/>
      <c r="XEJ112" s="81"/>
      <c r="XEK112" s="81"/>
      <c r="XEL112" s="81"/>
      <c r="XEM112" s="81"/>
      <c r="XEN112" s="81"/>
      <c r="XEO112" s="81"/>
      <c r="XEP112" s="81"/>
      <c r="XEQ112" s="81"/>
      <c r="XER112" s="81"/>
      <c r="XES112" s="81"/>
      <c r="XET112" s="81"/>
    </row>
    <row r="113" spans="2:16374" s="77" customFormat="1" x14ac:dyDescent="0.2">
      <c r="B113" s="151" t="s">
        <v>317</v>
      </c>
      <c r="C113" s="152">
        <f>SUM(E45:G45)</f>
        <v>262915832.76999998</v>
      </c>
      <c r="D113" s="153">
        <f t="shared" si="58"/>
        <v>-0.17294014131150659</v>
      </c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N113" s="81"/>
      <c r="AO113" s="81"/>
      <c r="AP113" s="81"/>
      <c r="AQ113" s="81"/>
      <c r="AR113" s="81"/>
      <c r="AS113" s="81"/>
      <c r="AT113" s="81"/>
      <c r="AU113" s="81"/>
      <c r="AV113" s="81"/>
      <c r="AW113" s="81"/>
      <c r="AX113" s="81"/>
      <c r="AY113" s="81"/>
      <c r="AZ113" s="81"/>
      <c r="BA113" s="81"/>
      <c r="BB113" s="81"/>
      <c r="BC113" s="81"/>
      <c r="BD113" s="81"/>
      <c r="BE113" s="81"/>
      <c r="BF113" s="81"/>
      <c r="BG113" s="81"/>
      <c r="BH113" s="81"/>
      <c r="BI113" s="81"/>
      <c r="BJ113" s="81"/>
      <c r="BK113" s="81"/>
      <c r="BL113" s="81"/>
      <c r="BM113" s="81"/>
      <c r="BN113" s="81"/>
      <c r="BO113" s="81"/>
      <c r="BP113" s="81"/>
      <c r="BQ113" s="81"/>
      <c r="BR113" s="81"/>
      <c r="BS113" s="81"/>
      <c r="BT113" s="81"/>
      <c r="BU113" s="81"/>
      <c r="BV113" s="81"/>
      <c r="BW113" s="81"/>
      <c r="BX113" s="81"/>
      <c r="BY113" s="81"/>
      <c r="BZ113" s="81"/>
      <c r="CA113" s="81"/>
      <c r="CB113" s="81"/>
      <c r="CC113" s="81"/>
      <c r="CD113" s="81"/>
      <c r="CE113" s="81"/>
      <c r="CF113" s="81"/>
      <c r="CG113" s="81"/>
      <c r="CH113" s="81"/>
      <c r="CI113" s="81"/>
      <c r="CJ113" s="81"/>
      <c r="CK113" s="81"/>
      <c r="CL113" s="81"/>
      <c r="CM113" s="81"/>
      <c r="CN113" s="81"/>
      <c r="CO113" s="81"/>
      <c r="CP113" s="81"/>
      <c r="CQ113" s="81"/>
      <c r="CR113" s="81"/>
      <c r="CS113" s="81"/>
      <c r="CT113" s="81"/>
      <c r="CU113" s="81"/>
      <c r="CV113" s="81"/>
      <c r="CW113" s="81"/>
      <c r="CX113" s="81"/>
      <c r="CY113" s="81"/>
      <c r="CZ113" s="81"/>
      <c r="DA113" s="81"/>
      <c r="DB113" s="81"/>
      <c r="DC113" s="81"/>
      <c r="DD113" s="81"/>
      <c r="DE113" s="81"/>
      <c r="DF113" s="81"/>
      <c r="DG113" s="81"/>
      <c r="DH113" s="81"/>
      <c r="DI113" s="81"/>
      <c r="DJ113" s="81"/>
      <c r="DK113" s="81"/>
      <c r="DL113" s="81"/>
      <c r="DM113" s="81"/>
      <c r="DN113" s="81"/>
      <c r="DO113" s="81"/>
      <c r="DP113" s="81"/>
      <c r="DQ113" s="81"/>
      <c r="DR113" s="81"/>
      <c r="DS113" s="81"/>
      <c r="DT113" s="81"/>
      <c r="DU113" s="81"/>
      <c r="DV113" s="81"/>
      <c r="DW113" s="81"/>
      <c r="DX113" s="81"/>
      <c r="DY113" s="81"/>
      <c r="DZ113" s="81"/>
      <c r="EA113" s="81"/>
      <c r="EB113" s="81"/>
      <c r="EC113" s="81"/>
      <c r="ED113" s="81"/>
      <c r="EE113" s="81"/>
      <c r="EF113" s="81"/>
      <c r="EG113" s="81"/>
      <c r="EH113" s="81"/>
      <c r="EI113" s="81"/>
      <c r="EJ113" s="81"/>
      <c r="EK113" s="81"/>
      <c r="EL113" s="81"/>
      <c r="EM113" s="81"/>
      <c r="EN113" s="81"/>
      <c r="EO113" s="81"/>
      <c r="EP113" s="81"/>
      <c r="EQ113" s="81"/>
      <c r="ER113" s="81"/>
      <c r="ES113" s="81"/>
      <c r="ET113" s="81"/>
      <c r="EU113" s="81"/>
      <c r="EV113" s="81"/>
      <c r="EW113" s="81"/>
      <c r="EX113" s="81"/>
      <c r="EY113" s="81"/>
      <c r="EZ113" s="81"/>
      <c r="FA113" s="81"/>
      <c r="FB113" s="81"/>
      <c r="FC113" s="81"/>
      <c r="FD113" s="81"/>
      <c r="FE113" s="81"/>
      <c r="FF113" s="81"/>
      <c r="FG113" s="81"/>
      <c r="FH113" s="81"/>
      <c r="FI113" s="81"/>
      <c r="FJ113" s="81"/>
      <c r="FK113" s="81"/>
      <c r="FL113" s="81"/>
      <c r="FM113" s="81"/>
      <c r="FN113" s="81"/>
      <c r="FO113" s="81"/>
      <c r="FP113" s="81"/>
      <c r="FQ113" s="81"/>
      <c r="FR113" s="81"/>
      <c r="FS113" s="81"/>
      <c r="FT113" s="81"/>
      <c r="FU113" s="81"/>
      <c r="FV113" s="81"/>
      <c r="FW113" s="81"/>
      <c r="FX113" s="81"/>
      <c r="FY113" s="81"/>
      <c r="FZ113" s="81"/>
      <c r="GA113" s="81"/>
      <c r="GB113" s="81"/>
      <c r="GC113" s="81"/>
      <c r="GD113" s="81"/>
      <c r="GE113" s="81"/>
      <c r="GF113" s="81"/>
      <c r="GG113" s="81"/>
      <c r="GH113" s="81"/>
      <c r="GI113" s="81"/>
      <c r="GJ113" s="81"/>
      <c r="GK113" s="81"/>
      <c r="GL113" s="81"/>
      <c r="GM113" s="81"/>
      <c r="GN113" s="81"/>
      <c r="GO113" s="81"/>
      <c r="GP113" s="81"/>
      <c r="GQ113" s="81"/>
      <c r="GR113" s="81"/>
      <c r="GS113" s="81"/>
      <c r="GT113" s="81"/>
      <c r="GU113" s="81"/>
      <c r="GV113" s="81"/>
      <c r="GW113" s="81"/>
      <c r="GX113" s="81"/>
      <c r="GY113" s="81"/>
      <c r="GZ113" s="81"/>
      <c r="HA113" s="81"/>
      <c r="HB113" s="81"/>
      <c r="HC113" s="81"/>
      <c r="HD113" s="81"/>
      <c r="HE113" s="81"/>
      <c r="HF113" s="81"/>
      <c r="HG113" s="81"/>
      <c r="HH113" s="81"/>
      <c r="HI113" s="81"/>
      <c r="HJ113" s="81"/>
      <c r="HK113" s="81"/>
      <c r="HL113" s="81"/>
      <c r="HM113" s="81"/>
      <c r="HN113" s="81"/>
      <c r="HO113" s="81"/>
      <c r="HP113" s="81"/>
      <c r="HQ113" s="81"/>
      <c r="HR113" s="81"/>
      <c r="HS113" s="81"/>
      <c r="HT113" s="81"/>
      <c r="HU113" s="81"/>
      <c r="HV113" s="81"/>
      <c r="HW113" s="81"/>
      <c r="HX113" s="81"/>
      <c r="HY113" s="81"/>
      <c r="HZ113" s="81"/>
      <c r="IA113" s="81"/>
      <c r="IB113" s="81"/>
      <c r="IC113" s="81"/>
      <c r="ID113" s="81"/>
      <c r="IE113" s="81"/>
      <c r="IF113" s="81"/>
      <c r="IG113" s="81"/>
      <c r="IH113" s="81"/>
      <c r="II113" s="81"/>
      <c r="IJ113" s="81"/>
      <c r="IK113" s="81"/>
      <c r="IL113" s="81"/>
      <c r="IM113" s="81"/>
      <c r="IN113" s="81"/>
      <c r="IO113" s="81"/>
      <c r="IP113" s="81"/>
      <c r="IQ113" s="81"/>
      <c r="IR113" s="81"/>
      <c r="IS113" s="81"/>
      <c r="IT113" s="81"/>
      <c r="IU113" s="81"/>
      <c r="IV113" s="81"/>
      <c r="IW113" s="81"/>
      <c r="IX113" s="81"/>
      <c r="IY113" s="81"/>
      <c r="IZ113" s="81"/>
      <c r="JA113" s="81"/>
      <c r="JB113" s="81"/>
      <c r="JC113" s="81"/>
      <c r="JD113" s="81"/>
      <c r="JE113" s="81"/>
      <c r="JF113" s="81"/>
      <c r="JG113" s="81"/>
      <c r="JH113" s="81"/>
      <c r="JI113" s="81"/>
      <c r="JJ113" s="81"/>
      <c r="JK113" s="81"/>
      <c r="JL113" s="81"/>
      <c r="JM113" s="81"/>
      <c r="JN113" s="81"/>
      <c r="JO113" s="81"/>
      <c r="JP113" s="81"/>
      <c r="JQ113" s="81"/>
      <c r="JR113" s="81"/>
      <c r="JS113" s="81"/>
      <c r="JT113" s="81"/>
      <c r="JU113" s="81"/>
      <c r="JV113" s="81"/>
      <c r="JW113" s="81"/>
      <c r="JX113" s="81"/>
      <c r="JY113" s="81"/>
      <c r="JZ113" s="81"/>
      <c r="KA113" s="81"/>
      <c r="KB113" s="81"/>
      <c r="KC113" s="81"/>
      <c r="KD113" s="81"/>
      <c r="KE113" s="81"/>
      <c r="KF113" s="81"/>
      <c r="KG113" s="81"/>
      <c r="KH113" s="81"/>
      <c r="KI113" s="81"/>
      <c r="KJ113" s="81"/>
      <c r="KK113" s="81"/>
      <c r="KL113" s="81"/>
      <c r="KM113" s="81"/>
      <c r="KN113" s="81"/>
      <c r="KO113" s="81"/>
      <c r="KP113" s="81"/>
      <c r="KQ113" s="81"/>
      <c r="KR113" s="81"/>
      <c r="KS113" s="81"/>
      <c r="KT113" s="81"/>
      <c r="KU113" s="81"/>
      <c r="KV113" s="81"/>
      <c r="KW113" s="81"/>
      <c r="KX113" s="81"/>
      <c r="KY113" s="81"/>
      <c r="KZ113" s="81"/>
      <c r="LA113" s="81"/>
      <c r="LB113" s="81"/>
      <c r="LC113" s="81"/>
      <c r="LD113" s="81"/>
      <c r="LE113" s="81"/>
      <c r="LF113" s="81"/>
      <c r="LG113" s="81"/>
      <c r="LH113" s="81"/>
      <c r="LI113" s="81"/>
      <c r="LJ113" s="81"/>
      <c r="LK113" s="81"/>
      <c r="LL113" s="81"/>
      <c r="LM113" s="81"/>
      <c r="LN113" s="81"/>
      <c r="LO113" s="81"/>
      <c r="LP113" s="81"/>
      <c r="LQ113" s="81"/>
      <c r="LR113" s="81"/>
      <c r="LS113" s="81"/>
      <c r="LT113" s="81"/>
      <c r="LU113" s="81"/>
      <c r="LV113" s="81"/>
      <c r="LW113" s="81"/>
      <c r="LX113" s="81"/>
      <c r="LY113" s="81"/>
      <c r="LZ113" s="81"/>
      <c r="MA113" s="81"/>
      <c r="MB113" s="81"/>
      <c r="MC113" s="81"/>
      <c r="MD113" s="81"/>
      <c r="ME113" s="81"/>
      <c r="MF113" s="81"/>
      <c r="MG113" s="81"/>
      <c r="MH113" s="81"/>
      <c r="MI113" s="81"/>
      <c r="MJ113" s="81"/>
      <c r="MK113" s="81"/>
      <c r="ML113" s="81"/>
      <c r="MM113" s="81"/>
      <c r="MN113" s="81"/>
      <c r="MO113" s="81"/>
      <c r="MP113" s="81"/>
      <c r="MQ113" s="81"/>
      <c r="MR113" s="81"/>
      <c r="MS113" s="81"/>
      <c r="MT113" s="81"/>
      <c r="MU113" s="81"/>
      <c r="MV113" s="81"/>
      <c r="MW113" s="81"/>
      <c r="MX113" s="81"/>
      <c r="MY113" s="81"/>
      <c r="MZ113" s="81"/>
      <c r="NA113" s="81"/>
      <c r="NB113" s="81"/>
      <c r="NC113" s="81"/>
      <c r="ND113" s="81"/>
      <c r="NE113" s="81"/>
      <c r="NF113" s="81"/>
      <c r="NG113" s="81"/>
      <c r="NH113" s="81"/>
      <c r="NI113" s="81"/>
      <c r="NJ113" s="81"/>
      <c r="NK113" s="81"/>
      <c r="NL113" s="81"/>
      <c r="NM113" s="81"/>
      <c r="NN113" s="81"/>
      <c r="NO113" s="81"/>
      <c r="NP113" s="81"/>
      <c r="NQ113" s="81"/>
      <c r="NR113" s="81"/>
      <c r="NS113" s="81"/>
      <c r="NT113" s="81"/>
      <c r="NU113" s="81"/>
      <c r="NV113" s="81"/>
      <c r="NW113" s="81"/>
      <c r="NX113" s="81"/>
      <c r="NY113" s="81"/>
      <c r="NZ113" s="81"/>
      <c r="OA113" s="81"/>
      <c r="OB113" s="81"/>
      <c r="OC113" s="81"/>
      <c r="OD113" s="81"/>
      <c r="OE113" s="81"/>
      <c r="OF113" s="81"/>
      <c r="OG113" s="81"/>
      <c r="OH113" s="81"/>
      <c r="OI113" s="81"/>
      <c r="OJ113" s="81"/>
      <c r="OK113" s="81"/>
      <c r="OL113" s="81"/>
      <c r="OM113" s="81"/>
      <c r="ON113" s="81"/>
      <c r="OO113" s="81"/>
      <c r="OP113" s="81"/>
      <c r="OQ113" s="81"/>
      <c r="OR113" s="81"/>
      <c r="OS113" s="81"/>
      <c r="OT113" s="81"/>
      <c r="OU113" s="81"/>
      <c r="OV113" s="81"/>
      <c r="OW113" s="81"/>
      <c r="OX113" s="81"/>
      <c r="OY113" s="81"/>
      <c r="OZ113" s="81"/>
      <c r="PA113" s="81"/>
      <c r="PB113" s="81"/>
      <c r="PC113" s="81"/>
      <c r="PD113" s="81"/>
      <c r="PE113" s="81"/>
      <c r="PF113" s="81"/>
      <c r="PG113" s="81"/>
      <c r="PH113" s="81"/>
      <c r="PI113" s="81"/>
      <c r="PJ113" s="81"/>
      <c r="PK113" s="81"/>
      <c r="PL113" s="81"/>
      <c r="PM113" s="81"/>
      <c r="PN113" s="81"/>
      <c r="PO113" s="81"/>
      <c r="PP113" s="81"/>
      <c r="PQ113" s="81"/>
      <c r="PR113" s="81"/>
      <c r="PS113" s="81"/>
      <c r="PT113" s="81"/>
      <c r="PU113" s="81"/>
      <c r="PV113" s="81"/>
      <c r="PW113" s="81"/>
      <c r="PX113" s="81"/>
      <c r="PY113" s="81"/>
      <c r="PZ113" s="81"/>
      <c r="QA113" s="81"/>
      <c r="QB113" s="81"/>
      <c r="QC113" s="81"/>
      <c r="QD113" s="81"/>
      <c r="QE113" s="81"/>
      <c r="QF113" s="81"/>
      <c r="QG113" s="81"/>
      <c r="QH113" s="81"/>
      <c r="QI113" s="81"/>
      <c r="QJ113" s="81"/>
      <c r="QK113" s="81"/>
      <c r="QL113" s="81"/>
      <c r="QM113" s="81"/>
      <c r="QN113" s="81"/>
      <c r="QO113" s="81"/>
      <c r="QP113" s="81"/>
      <c r="QQ113" s="81"/>
      <c r="QR113" s="81"/>
      <c r="QS113" s="81"/>
      <c r="QT113" s="81"/>
      <c r="QU113" s="81"/>
      <c r="QV113" s="81"/>
      <c r="QW113" s="81"/>
      <c r="QX113" s="81"/>
      <c r="QY113" s="81"/>
      <c r="QZ113" s="81"/>
      <c r="RA113" s="81"/>
      <c r="RB113" s="81"/>
      <c r="RC113" s="81"/>
      <c r="RD113" s="81"/>
      <c r="RE113" s="81"/>
      <c r="RF113" s="81"/>
      <c r="RG113" s="81"/>
      <c r="RH113" s="81"/>
      <c r="RI113" s="81"/>
      <c r="RJ113" s="81"/>
      <c r="RK113" s="81"/>
      <c r="RL113" s="81"/>
      <c r="RM113" s="81"/>
      <c r="RN113" s="81"/>
      <c r="RO113" s="81"/>
      <c r="RP113" s="81"/>
      <c r="RQ113" s="81"/>
      <c r="RR113" s="81"/>
      <c r="RS113" s="81"/>
      <c r="RT113" s="81"/>
      <c r="RU113" s="81"/>
      <c r="RV113" s="81"/>
      <c r="RW113" s="81"/>
      <c r="RX113" s="81"/>
      <c r="RY113" s="81"/>
      <c r="RZ113" s="81"/>
      <c r="SA113" s="81"/>
      <c r="SB113" s="81"/>
      <c r="SC113" s="81"/>
      <c r="SD113" s="81"/>
      <c r="SE113" s="81"/>
      <c r="SF113" s="81"/>
      <c r="SG113" s="81"/>
      <c r="SH113" s="81"/>
      <c r="SI113" s="81"/>
      <c r="SJ113" s="81"/>
      <c r="SK113" s="81"/>
      <c r="SL113" s="81"/>
      <c r="SM113" s="81"/>
      <c r="SN113" s="81"/>
      <c r="SO113" s="81"/>
      <c r="SP113" s="81"/>
      <c r="SQ113" s="81"/>
      <c r="SR113" s="81"/>
      <c r="SS113" s="81"/>
      <c r="ST113" s="81"/>
      <c r="SU113" s="81"/>
      <c r="SV113" s="81"/>
      <c r="SW113" s="81"/>
      <c r="SX113" s="81"/>
      <c r="SY113" s="81"/>
      <c r="SZ113" s="81"/>
      <c r="TA113" s="81"/>
      <c r="TB113" s="81"/>
      <c r="TC113" s="81"/>
      <c r="TD113" s="81"/>
      <c r="TE113" s="81"/>
      <c r="TF113" s="81"/>
      <c r="TG113" s="81"/>
      <c r="TH113" s="81"/>
      <c r="TI113" s="81"/>
      <c r="TJ113" s="81"/>
      <c r="TK113" s="81"/>
      <c r="TL113" s="81"/>
      <c r="TM113" s="81"/>
      <c r="TN113" s="81"/>
      <c r="TO113" s="81"/>
      <c r="TP113" s="81"/>
      <c r="TQ113" s="81"/>
      <c r="TR113" s="81"/>
      <c r="TS113" s="81"/>
      <c r="TT113" s="81"/>
      <c r="TU113" s="81"/>
      <c r="TV113" s="81"/>
      <c r="TW113" s="81"/>
      <c r="TX113" s="81"/>
      <c r="TY113" s="81"/>
      <c r="TZ113" s="81"/>
      <c r="UA113" s="81"/>
      <c r="UB113" s="81"/>
      <c r="UC113" s="81"/>
      <c r="UD113" s="81"/>
      <c r="UE113" s="81"/>
      <c r="UF113" s="81"/>
      <c r="UG113" s="81"/>
      <c r="UH113" s="81"/>
      <c r="UI113" s="81"/>
      <c r="UJ113" s="81"/>
      <c r="UK113" s="81"/>
      <c r="UL113" s="81"/>
      <c r="UM113" s="81"/>
      <c r="UN113" s="81"/>
      <c r="UO113" s="81"/>
      <c r="UP113" s="81"/>
      <c r="UQ113" s="81"/>
      <c r="UR113" s="81"/>
      <c r="US113" s="81"/>
      <c r="UT113" s="81"/>
      <c r="UU113" s="81"/>
      <c r="UV113" s="81"/>
      <c r="UW113" s="81"/>
      <c r="UX113" s="81"/>
      <c r="UY113" s="81"/>
      <c r="UZ113" s="81"/>
      <c r="VA113" s="81"/>
      <c r="VB113" s="81"/>
      <c r="VC113" s="81"/>
      <c r="VD113" s="81"/>
      <c r="VE113" s="81"/>
      <c r="VF113" s="81"/>
      <c r="VG113" s="81"/>
      <c r="VH113" s="81"/>
      <c r="VI113" s="81"/>
      <c r="VJ113" s="81"/>
      <c r="VK113" s="81"/>
      <c r="VL113" s="81"/>
      <c r="VM113" s="81"/>
      <c r="VN113" s="81"/>
      <c r="VO113" s="81"/>
      <c r="VP113" s="81"/>
      <c r="VQ113" s="81"/>
      <c r="VR113" s="81"/>
      <c r="VS113" s="81"/>
      <c r="VT113" s="81"/>
      <c r="VU113" s="81"/>
      <c r="VV113" s="81"/>
      <c r="VW113" s="81"/>
      <c r="VX113" s="81"/>
      <c r="VY113" s="81"/>
      <c r="VZ113" s="81"/>
      <c r="WA113" s="81"/>
      <c r="WB113" s="81"/>
      <c r="WC113" s="81"/>
      <c r="WD113" s="81"/>
      <c r="WE113" s="81"/>
      <c r="WF113" s="81"/>
      <c r="WG113" s="81"/>
      <c r="WH113" s="81"/>
      <c r="WI113" s="81"/>
      <c r="WJ113" s="81"/>
      <c r="WK113" s="81"/>
      <c r="WL113" s="81"/>
      <c r="WM113" s="81"/>
      <c r="WN113" s="81"/>
      <c r="WO113" s="81"/>
      <c r="WP113" s="81"/>
      <c r="WQ113" s="81"/>
      <c r="WR113" s="81"/>
      <c r="WS113" s="81"/>
      <c r="WT113" s="81"/>
      <c r="WU113" s="81"/>
      <c r="WV113" s="81"/>
      <c r="WW113" s="81"/>
      <c r="WX113" s="81"/>
      <c r="WY113" s="81"/>
      <c r="WZ113" s="81"/>
      <c r="XA113" s="81"/>
      <c r="XB113" s="81"/>
      <c r="XC113" s="81"/>
      <c r="XD113" s="81"/>
      <c r="XE113" s="81"/>
      <c r="XF113" s="81"/>
      <c r="XG113" s="81"/>
      <c r="XH113" s="81"/>
      <c r="XI113" s="81"/>
      <c r="XJ113" s="81"/>
      <c r="XK113" s="81"/>
      <c r="XL113" s="81"/>
      <c r="XM113" s="81"/>
      <c r="XN113" s="81"/>
      <c r="XO113" s="81"/>
      <c r="XP113" s="81"/>
      <c r="XQ113" s="81"/>
      <c r="XR113" s="81"/>
      <c r="XS113" s="81"/>
      <c r="XT113" s="81"/>
      <c r="XU113" s="81"/>
      <c r="XV113" s="81"/>
      <c r="XW113" s="81"/>
      <c r="XX113" s="81"/>
      <c r="XY113" s="81"/>
      <c r="XZ113" s="81"/>
      <c r="YA113" s="81"/>
      <c r="YB113" s="81"/>
      <c r="YC113" s="81"/>
      <c r="YD113" s="81"/>
      <c r="YE113" s="81"/>
      <c r="YF113" s="81"/>
      <c r="YG113" s="81"/>
      <c r="YH113" s="81"/>
      <c r="YI113" s="81"/>
      <c r="YJ113" s="81"/>
      <c r="YK113" s="81"/>
      <c r="YL113" s="81"/>
      <c r="YM113" s="81"/>
      <c r="YN113" s="81"/>
      <c r="YO113" s="81"/>
      <c r="YP113" s="81"/>
      <c r="YQ113" s="81"/>
      <c r="YR113" s="81"/>
      <c r="YS113" s="81"/>
      <c r="YT113" s="81"/>
      <c r="YU113" s="81"/>
      <c r="YV113" s="81"/>
      <c r="YW113" s="81"/>
      <c r="YX113" s="81"/>
      <c r="YY113" s="81"/>
      <c r="YZ113" s="81"/>
      <c r="ZA113" s="81"/>
      <c r="ZB113" s="81"/>
      <c r="ZC113" s="81"/>
      <c r="ZD113" s="81"/>
      <c r="ZE113" s="81"/>
      <c r="ZF113" s="81"/>
      <c r="ZG113" s="81"/>
      <c r="ZH113" s="81"/>
      <c r="ZI113" s="81"/>
      <c r="ZJ113" s="81"/>
      <c r="ZK113" s="81"/>
      <c r="ZL113" s="81"/>
      <c r="ZM113" s="81"/>
      <c r="ZN113" s="81"/>
      <c r="ZO113" s="81"/>
      <c r="ZP113" s="81"/>
      <c r="ZQ113" s="81"/>
      <c r="ZR113" s="81"/>
      <c r="ZS113" s="81"/>
      <c r="ZT113" s="81"/>
      <c r="ZU113" s="81"/>
      <c r="ZV113" s="81"/>
      <c r="ZW113" s="81"/>
      <c r="ZX113" s="81"/>
      <c r="ZY113" s="81"/>
      <c r="ZZ113" s="81"/>
      <c r="AAA113" s="81"/>
      <c r="AAB113" s="81"/>
      <c r="AAC113" s="81"/>
      <c r="AAD113" s="81"/>
      <c r="AAE113" s="81"/>
      <c r="AAF113" s="81"/>
      <c r="AAG113" s="81"/>
      <c r="AAH113" s="81"/>
      <c r="AAI113" s="81"/>
      <c r="AAJ113" s="81"/>
      <c r="AAK113" s="81"/>
      <c r="AAL113" s="81"/>
      <c r="AAM113" s="81"/>
      <c r="AAN113" s="81"/>
      <c r="AAO113" s="81"/>
      <c r="AAP113" s="81"/>
      <c r="AAQ113" s="81"/>
      <c r="AAR113" s="81"/>
      <c r="AAS113" s="81"/>
      <c r="AAT113" s="81"/>
      <c r="AAU113" s="81"/>
      <c r="AAV113" s="81"/>
      <c r="AAW113" s="81"/>
      <c r="AAX113" s="81"/>
      <c r="AAY113" s="81"/>
      <c r="AAZ113" s="81"/>
      <c r="ABA113" s="81"/>
      <c r="ABB113" s="81"/>
      <c r="ABC113" s="81"/>
      <c r="ABD113" s="81"/>
      <c r="ABE113" s="81"/>
      <c r="ABF113" s="81"/>
      <c r="ABG113" s="81"/>
      <c r="ABH113" s="81"/>
      <c r="ABI113" s="81"/>
      <c r="ABJ113" s="81"/>
      <c r="ABK113" s="81"/>
      <c r="ABL113" s="81"/>
      <c r="ABM113" s="81"/>
      <c r="ABN113" s="81"/>
      <c r="ABO113" s="81"/>
      <c r="ABP113" s="81"/>
      <c r="ABQ113" s="81"/>
      <c r="ABR113" s="81"/>
      <c r="ABS113" s="81"/>
      <c r="ABT113" s="81"/>
      <c r="ABU113" s="81"/>
      <c r="ABV113" s="81"/>
      <c r="ABW113" s="81"/>
      <c r="ABX113" s="81"/>
      <c r="ABY113" s="81"/>
      <c r="ABZ113" s="81"/>
      <c r="ACA113" s="81"/>
      <c r="ACB113" s="81"/>
      <c r="ACC113" s="81"/>
      <c r="ACD113" s="81"/>
      <c r="ACE113" s="81"/>
      <c r="ACF113" s="81"/>
      <c r="ACG113" s="81"/>
      <c r="ACH113" s="81"/>
      <c r="ACI113" s="81"/>
      <c r="ACJ113" s="81"/>
      <c r="ACK113" s="81"/>
      <c r="ACL113" s="81"/>
      <c r="ACM113" s="81"/>
      <c r="ACN113" s="81"/>
      <c r="ACO113" s="81"/>
      <c r="ACP113" s="81"/>
      <c r="ACQ113" s="81"/>
      <c r="ACR113" s="81"/>
      <c r="ACS113" s="81"/>
      <c r="ACT113" s="81"/>
      <c r="ACU113" s="81"/>
      <c r="ACV113" s="81"/>
      <c r="ACW113" s="81"/>
      <c r="ACX113" s="81"/>
      <c r="ACY113" s="81"/>
      <c r="ACZ113" s="81"/>
      <c r="ADA113" s="81"/>
      <c r="ADB113" s="81"/>
      <c r="ADC113" s="81"/>
      <c r="ADD113" s="81"/>
      <c r="ADE113" s="81"/>
      <c r="ADF113" s="81"/>
      <c r="ADG113" s="81"/>
      <c r="ADH113" s="81"/>
      <c r="ADI113" s="81"/>
      <c r="ADJ113" s="81"/>
      <c r="ADK113" s="81"/>
      <c r="ADL113" s="81"/>
      <c r="ADM113" s="81"/>
      <c r="ADN113" s="81"/>
      <c r="ADO113" s="81"/>
      <c r="ADP113" s="81"/>
      <c r="ADQ113" s="81"/>
      <c r="ADR113" s="81"/>
      <c r="ADS113" s="81"/>
      <c r="ADT113" s="81"/>
      <c r="ADU113" s="81"/>
      <c r="ADV113" s="81"/>
      <c r="ADW113" s="81"/>
      <c r="ADX113" s="81"/>
      <c r="ADY113" s="81"/>
      <c r="ADZ113" s="81"/>
      <c r="AEA113" s="81"/>
      <c r="AEB113" s="81"/>
      <c r="AEC113" s="81"/>
      <c r="AED113" s="81"/>
      <c r="AEE113" s="81"/>
      <c r="AEF113" s="81"/>
      <c r="AEG113" s="81"/>
      <c r="AEH113" s="81"/>
      <c r="AEI113" s="81"/>
      <c r="AEJ113" s="81"/>
      <c r="AEK113" s="81"/>
      <c r="AEL113" s="81"/>
      <c r="AEM113" s="81"/>
      <c r="AEN113" s="81"/>
      <c r="AEO113" s="81"/>
      <c r="AEP113" s="81"/>
      <c r="AEQ113" s="81"/>
      <c r="AER113" s="81"/>
      <c r="AES113" s="81"/>
      <c r="AET113" s="81"/>
      <c r="AEU113" s="81"/>
      <c r="AEV113" s="81"/>
      <c r="AEW113" s="81"/>
      <c r="AEX113" s="81"/>
      <c r="AEY113" s="81"/>
      <c r="AEZ113" s="81"/>
      <c r="AFA113" s="81"/>
      <c r="AFB113" s="81"/>
      <c r="AFC113" s="81"/>
      <c r="AFD113" s="81"/>
      <c r="AFE113" s="81"/>
      <c r="AFF113" s="81"/>
      <c r="AFG113" s="81"/>
      <c r="AFH113" s="81"/>
      <c r="AFI113" s="81"/>
      <c r="AFJ113" s="81"/>
      <c r="AFK113" s="81"/>
      <c r="AFL113" s="81"/>
      <c r="AFM113" s="81"/>
      <c r="AFN113" s="81"/>
      <c r="AFO113" s="81"/>
      <c r="AFP113" s="81"/>
      <c r="AFQ113" s="81"/>
      <c r="AFR113" s="81"/>
      <c r="AFS113" s="81"/>
      <c r="AFT113" s="81"/>
      <c r="AFU113" s="81"/>
      <c r="AFV113" s="81"/>
      <c r="AFW113" s="81"/>
      <c r="AFX113" s="81"/>
      <c r="AFY113" s="81"/>
      <c r="AFZ113" s="81"/>
      <c r="AGA113" s="81"/>
      <c r="AGB113" s="81"/>
      <c r="AGC113" s="81"/>
      <c r="AGD113" s="81"/>
      <c r="AGE113" s="81"/>
      <c r="AGF113" s="81"/>
      <c r="AGG113" s="81"/>
      <c r="AGH113" s="81"/>
      <c r="AGI113" s="81"/>
      <c r="AGJ113" s="81"/>
      <c r="AGK113" s="81"/>
      <c r="AGL113" s="81"/>
      <c r="AGM113" s="81"/>
      <c r="AGN113" s="81"/>
      <c r="AGO113" s="81"/>
      <c r="AGP113" s="81"/>
      <c r="AGQ113" s="81"/>
      <c r="AGR113" s="81"/>
      <c r="AGS113" s="81"/>
      <c r="AGT113" s="81"/>
      <c r="AGU113" s="81"/>
      <c r="AGV113" s="81"/>
      <c r="AGW113" s="81"/>
      <c r="AGX113" s="81"/>
      <c r="AGY113" s="81"/>
      <c r="AGZ113" s="81"/>
      <c r="AHA113" s="81"/>
      <c r="AHB113" s="81"/>
      <c r="AHC113" s="81"/>
      <c r="AHD113" s="81"/>
      <c r="AHE113" s="81"/>
      <c r="AHF113" s="81"/>
      <c r="AHG113" s="81"/>
      <c r="AHH113" s="81"/>
      <c r="AHI113" s="81"/>
      <c r="AHJ113" s="81"/>
      <c r="AHK113" s="81"/>
      <c r="AHL113" s="81"/>
      <c r="AHM113" s="81"/>
      <c r="AHN113" s="81"/>
      <c r="AHO113" s="81"/>
      <c r="AHP113" s="81"/>
      <c r="AHQ113" s="81"/>
      <c r="AHR113" s="81"/>
      <c r="AHS113" s="81"/>
      <c r="AHT113" s="81"/>
      <c r="AHU113" s="81"/>
      <c r="AHV113" s="81"/>
      <c r="AHW113" s="81"/>
      <c r="AHX113" s="81"/>
      <c r="AHY113" s="81"/>
      <c r="AHZ113" s="81"/>
      <c r="AIA113" s="81"/>
      <c r="AIB113" s="81"/>
      <c r="AIC113" s="81"/>
      <c r="AID113" s="81"/>
      <c r="AIE113" s="81"/>
      <c r="AIF113" s="81"/>
      <c r="AIG113" s="81"/>
      <c r="AIH113" s="81"/>
      <c r="AII113" s="81"/>
      <c r="AIJ113" s="81"/>
      <c r="AIK113" s="81"/>
      <c r="AIL113" s="81"/>
      <c r="AIM113" s="81"/>
      <c r="AIN113" s="81"/>
      <c r="AIO113" s="81"/>
      <c r="AIP113" s="81"/>
      <c r="AIQ113" s="81"/>
      <c r="AIR113" s="81"/>
      <c r="AIS113" s="81"/>
      <c r="AIT113" s="81"/>
      <c r="AIU113" s="81"/>
      <c r="AIV113" s="81"/>
      <c r="AIW113" s="81"/>
      <c r="AIX113" s="81"/>
      <c r="AIY113" s="81"/>
      <c r="AIZ113" s="81"/>
      <c r="AJA113" s="81"/>
      <c r="AJB113" s="81"/>
      <c r="AJC113" s="81"/>
      <c r="AJD113" s="81"/>
      <c r="AJE113" s="81"/>
      <c r="AJF113" s="81"/>
      <c r="AJG113" s="81"/>
      <c r="AJH113" s="81"/>
      <c r="AJI113" s="81"/>
      <c r="AJJ113" s="81"/>
      <c r="AJK113" s="81"/>
      <c r="AJL113" s="81"/>
      <c r="AJM113" s="81"/>
      <c r="AJN113" s="81"/>
      <c r="AJO113" s="81"/>
      <c r="AJP113" s="81"/>
      <c r="AJQ113" s="81"/>
      <c r="AJR113" s="81"/>
      <c r="AJS113" s="81"/>
      <c r="AJT113" s="81"/>
      <c r="AJU113" s="81"/>
      <c r="AJV113" s="81"/>
      <c r="AJW113" s="81"/>
      <c r="AJX113" s="81"/>
      <c r="AJY113" s="81"/>
      <c r="AJZ113" s="81"/>
      <c r="AKA113" s="81"/>
      <c r="AKB113" s="81"/>
      <c r="AKC113" s="81"/>
      <c r="AKD113" s="81"/>
      <c r="AKE113" s="81"/>
      <c r="AKF113" s="81"/>
      <c r="AKG113" s="81"/>
      <c r="AKH113" s="81"/>
      <c r="AKI113" s="81"/>
      <c r="AKJ113" s="81"/>
      <c r="AKK113" s="81"/>
      <c r="AKL113" s="81"/>
      <c r="AKM113" s="81"/>
      <c r="AKN113" s="81"/>
      <c r="AKO113" s="81"/>
      <c r="AKP113" s="81"/>
      <c r="AKQ113" s="81"/>
      <c r="AKR113" s="81"/>
      <c r="AKS113" s="81"/>
      <c r="AKT113" s="81"/>
      <c r="AKU113" s="81"/>
      <c r="AKV113" s="81"/>
      <c r="AKW113" s="81"/>
      <c r="AKX113" s="81"/>
      <c r="AKY113" s="81"/>
      <c r="AKZ113" s="81"/>
      <c r="ALA113" s="81"/>
      <c r="ALB113" s="81"/>
      <c r="ALC113" s="81"/>
      <c r="ALD113" s="81"/>
      <c r="ALE113" s="81"/>
      <c r="ALF113" s="81"/>
      <c r="ALG113" s="81"/>
      <c r="ALH113" s="81"/>
      <c r="ALI113" s="81"/>
      <c r="ALJ113" s="81"/>
      <c r="ALK113" s="81"/>
      <c r="ALL113" s="81"/>
      <c r="ALM113" s="81"/>
      <c r="ALN113" s="81"/>
      <c r="ALO113" s="81"/>
      <c r="ALP113" s="81"/>
      <c r="ALQ113" s="81"/>
      <c r="ALR113" s="81"/>
      <c r="ALS113" s="81"/>
      <c r="ALT113" s="81"/>
      <c r="ALU113" s="81"/>
      <c r="ALV113" s="81"/>
      <c r="ALW113" s="81"/>
      <c r="ALX113" s="81"/>
      <c r="ALY113" s="81"/>
      <c r="ALZ113" s="81"/>
      <c r="AMA113" s="81"/>
      <c r="AMB113" s="81"/>
      <c r="AMC113" s="81"/>
      <c r="AMD113" s="81"/>
      <c r="AME113" s="81"/>
      <c r="AMF113" s="81"/>
      <c r="AMG113" s="81"/>
      <c r="AMH113" s="81"/>
      <c r="AMI113" s="81"/>
      <c r="AMJ113" s="81"/>
      <c r="AMK113" s="81"/>
      <c r="AML113" s="81"/>
      <c r="AMM113" s="81"/>
      <c r="AMN113" s="81"/>
      <c r="AMO113" s="81"/>
      <c r="AMP113" s="81"/>
      <c r="AMQ113" s="81"/>
      <c r="AMR113" s="81"/>
      <c r="AMS113" s="81"/>
      <c r="AMT113" s="81"/>
      <c r="AMU113" s="81"/>
      <c r="AMV113" s="81"/>
      <c r="AMW113" s="81"/>
      <c r="AMX113" s="81"/>
      <c r="AMY113" s="81"/>
      <c r="AMZ113" s="81"/>
      <c r="ANA113" s="81"/>
      <c r="ANB113" s="81"/>
      <c r="ANC113" s="81"/>
      <c r="AND113" s="81"/>
      <c r="ANE113" s="81"/>
      <c r="ANF113" s="81"/>
      <c r="ANG113" s="81"/>
      <c r="ANH113" s="81"/>
      <c r="ANI113" s="81"/>
      <c r="ANJ113" s="81"/>
      <c r="ANK113" s="81"/>
      <c r="ANL113" s="81"/>
      <c r="ANM113" s="81"/>
      <c r="ANN113" s="81"/>
      <c r="ANO113" s="81"/>
      <c r="ANP113" s="81"/>
      <c r="ANQ113" s="81"/>
      <c r="ANR113" s="81"/>
      <c r="ANS113" s="81"/>
      <c r="ANT113" s="81"/>
      <c r="ANU113" s="81"/>
      <c r="ANV113" s="81"/>
      <c r="ANW113" s="81"/>
      <c r="ANX113" s="81"/>
      <c r="ANY113" s="81"/>
      <c r="ANZ113" s="81"/>
      <c r="AOA113" s="81"/>
      <c r="AOB113" s="81"/>
      <c r="AOC113" s="81"/>
      <c r="AOD113" s="81"/>
      <c r="AOE113" s="81"/>
      <c r="AOF113" s="81"/>
      <c r="AOG113" s="81"/>
      <c r="AOH113" s="81"/>
      <c r="AOI113" s="81"/>
      <c r="AOJ113" s="81"/>
      <c r="AOK113" s="81"/>
      <c r="AOL113" s="81"/>
      <c r="AOM113" s="81"/>
      <c r="AON113" s="81"/>
      <c r="AOO113" s="81"/>
      <c r="AOP113" s="81"/>
      <c r="AOQ113" s="81"/>
      <c r="AOR113" s="81"/>
      <c r="AOS113" s="81"/>
      <c r="AOT113" s="81"/>
      <c r="AOU113" s="81"/>
      <c r="AOV113" s="81"/>
      <c r="AOW113" s="81"/>
      <c r="AOX113" s="81"/>
      <c r="AOY113" s="81"/>
      <c r="AOZ113" s="81"/>
      <c r="APA113" s="81"/>
      <c r="APB113" s="81"/>
      <c r="APC113" s="81"/>
      <c r="APD113" s="81"/>
      <c r="APE113" s="81"/>
      <c r="APF113" s="81"/>
      <c r="APG113" s="81"/>
      <c r="APH113" s="81"/>
      <c r="API113" s="81"/>
      <c r="APJ113" s="81"/>
      <c r="APK113" s="81"/>
      <c r="APL113" s="81"/>
      <c r="APM113" s="81"/>
      <c r="APN113" s="81"/>
      <c r="APO113" s="81"/>
      <c r="APP113" s="81"/>
      <c r="APQ113" s="81"/>
      <c r="APR113" s="81"/>
      <c r="APS113" s="81"/>
      <c r="APT113" s="81"/>
      <c r="APU113" s="81"/>
      <c r="APV113" s="81"/>
      <c r="APW113" s="81"/>
      <c r="APX113" s="81"/>
      <c r="APY113" s="81"/>
      <c r="APZ113" s="81"/>
      <c r="AQA113" s="81"/>
      <c r="AQB113" s="81"/>
      <c r="AQC113" s="81"/>
      <c r="AQD113" s="81"/>
      <c r="AQE113" s="81"/>
      <c r="AQF113" s="81"/>
      <c r="AQG113" s="81"/>
      <c r="AQH113" s="81"/>
      <c r="AQI113" s="81"/>
      <c r="AQJ113" s="81"/>
      <c r="AQK113" s="81"/>
      <c r="AQL113" s="81"/>
      <c r="AQM113" s="81"/>
      <c r="AQN113" s="81"/>
      <c r="AQO113" s="81"/>
      <c r="AQP113" s="81"/>
      <c r="AQQ113" s="81"/>
      <c r="AQR113" s="81"/>
      <c r="AQS113" s="81"/>
      <c r="AQT113" s="81"/>
      <c r="AQU113" s="81"/>
      <c r="AQV113" s="81"/>
      <c r="AQW113" s="81"/>
      <c r="AQX113" s="81"/>
      <c r="AQY113" s="81"/>
      <c r="AQZ113" s="81"/>
      <c r="ARA113" s="81"/>
      <c r="ARB113" s="81"/>
      <c r="ARC113" s="81"/>
      <c r="ARD113" s="81"/>
      <c r="ARE113" s="81"/>
      <c r="ARF113" s="81"/>
      <c r="ARG113" s="81"/>
      <c r="ARH113" s="81"/>
      <c r="ARI113" s="81"/>
      <c r="ARJ113" s="81"/>
      <c r="ARK113" s="81"/>
      <c r="ARL113" s="81"/>
      <c r="ARM113" s="81"/>
      <c r="ARN113" s="81"/>
      <c r="ARO113" s="81"/>
      <c r="ARP113" s="81"/>
      <c r="ARQ113" s="81"/>
      <c r="ARR113" s="81"/>
      <c r="ARS113" s="81"/>
      <c r="ART113" s="81"/>
      <c r="ARU113" s="81"/>
      <c r="ARV113" s="81"/>
      <c r="ARW113" s="81"/>
      <c r="ARX113" s="81"/>
      <c r="ARY113" s="81"/>
      <c r="ARZ113" s="81"/>
      <c r="ASA113" s="81"/>
      <c r="ASB113" s="81"/>
      <c r="ASC113" s="81"/>
      <c r="ASD113" s="81"/>
      <c r="ASE113" s="81"/>
      <c r="ASF113" s="81"/>
      <c r="ASG113" s="81"/>
      <c r="ASH113" s="81"/>
      <c r="ASI113" s="81"/>
      <c r="ASJ113" s="81"/>
      <c r="ASK113" s="81"/>
      <c r="ASL113" s="81"/>
      <c r="ASM113" s="81"/>
      <c r="ASN113" s="81"/>
      <c r="ASO113" s="81"/>
      <c r="ASP113" s="81"/>
      <c r="ASQ113" s="81"/>
      <c r="ASR113" s="81"/>
      <c r="ASS113" s="81"/>
      <c r="AST113" s="81"/>
      <c r="ASU113" s="81"/>
      <c r="ASV113" s="81"/>
      <c r="ASW113" s="81"/>
      <c r="ASX113" s="81"/>
      <c r="ASY113" s="81"/>
      <c r="ASZ113" s="81"/>
      <c r="ATA113" s="81"/>
      <c r="ATB113" s="81"/>
      <c r="ATC113" s="81"/>
      <c r="ATD113" s="81"/>
      <c r="ATE113" s="81"/>
      <c r="ATF113" s="81"/>
      <c r="ATG113" s="81"/>
      <c r="ATH113" s="81"/>
      <c r="ATI113" s="81"/>
      <c r="ATJ113" s="81"/>
      <c r="ATK113" s="81"/>
      <c r="ATL113" s="81"/>
      <c r="ATM113" s="81"/>
      <c r="ATN113" s="81"/>
      <c r="ATO113" s="81"/>
      <c r="ATP113" s="81"/>
      <c r="ATQ113" s="81"/>
      <c r="ATR113" s="81"/>
      <c r="ATS113" s="81"/>
      <c r="ATT113" s="81"/>
      <c r="ATU113" s="81"/>
      <c r="ATV113" s="81"/>
      <c r="ATW113" s="81"/>
      <c r="ATX113" s="81"/>
      <c r="ATY113" s="81"/>
      <c r="ATZ113" s="81"/>
      <c r="AUA113" s="81"/>
      <c r="AUB113" s="81"/>
      <c r="AUC113" s="81"/>
      <c r="AUD113" s="81"/>
      <c r="AUE113" s="81"/>
      <c r="AUF113" s="81"/>
      <c r="AUG113" s="81"/>
      <c r="AUH113" s="81"/>
      <c r="AUI113" s="81"/>
      <c r="AUJ113" s="81"/>
      <c r="AUK113" s="81"/>
      <c r="AUL113" s="81"/>
      <c r="AUM113" s="81"/>
      <c r="AUN113" s="81"/>
      <c r="AUO113" s="81"/>
      <c r="AUP113" s="81"/>
      <c r="AUQ113" s="81"/>
      <c r="AUR113" s="81"/>
      <c r="AUS113" s="81"/>
      <c r="AUT113" s="81"/>
      <c r="AUU113" s="81"/>
      <c r="AUV113" s="81"/>
      <c r="AUW113" s="81"/>
      <c r="AUX113" s="81"/>
      <c r="AUY113" s="81"/>
      <c r="AUZ113" s="81"/>
      <c r="AVA113" s="81"/>
      <c r="AVB113" s="81"/>
      <c r="AVC113" s="81"/>
      <c r="AVD113" s="81"/>
      <c r="AVE113" s="81"/>
      <c r="AVF113" s="81"/>
      <c r="AVG113" s="81"/>
      <c r="AVH113" s="81"/>
      <c r="AVI113" s="81"/>
      <c r="AVJ113" s="81"/>
      <c r="AVK113" s="81"/>
      <c r="AVL113" s="81"/>
      <c r="AVM113" s="81"/>
      <c r="AVN113" s="81"/>
      <c r="AVO113" s="81"/>
      <c r="AVP113" s="81"/>
      <c r="AVQ113" s="81"/>
      <c r="AVR113" s="81"/>
      <c r="AVS113" s="81"/>
      <c r="AVT113" s="81"/>
      <c r="AVU113" s="81"/>
      <c r="AVV113" s="81"/>
      <c r="AVW113" s="81"/>
      <c r="AVX113" s="81"/>
      <c r="AVY113" s="81"/>
      <c r="AVZ113" s="81"/>
      <c r="AWA113" s="81"/>
      <c r="AWB113" s="81"/>
      <c r="AWC113" s="81"/>
      <c r="AWD113" s="81"/>
      <c r="AWE113" s="81"/>
      <c r="AWF113" s="81"/>
      <c r="AWG113" s="81"/>
      <c r="AWH113" s="81"/>
      <c r="AWI113" s="81"/>
      <c r="AWJ113" s="81"/>
      <c r="AWK113" s="81"/>
      <c r="AWL113" s="81"/>
      <c r="AWM113" s="81"/>
      <c r="AWN113" s="81"/>
      <c r="AWO113" s="81"/>
      <c r="AWP113" s="81"/>
      <c r="AWQ113" s="81"/>
      <c r="AWR113" s="81"/>
      <c r="AWS113" s="81"/>
      <c r="AWT113" s="81"/>
      <c r="AWU113" s="81"/>
      <c r="AWV113" s="81"/>
      <c r="AWW113" s="81"/>
      <c r="AWX113" s="81"/>
      <c r="AWY113" s="81"/>
      <c r="AWZ113" s="81"/>
      <c r="AXA113" s="81"/>
      <c r="AXB113" s="81"/>
      <c r="AXC113" s="81"/>
      <c r="AXD113" s="81"/>
      <c r="AXE113" s="81"/>
      <c r="AXF113" s="81"/>
      <c r="AXG113" s="81"/>
      <c r="AXH113" s="81"/>
      <c r="AXI113" s="81"/>
      <c r="AXJ113" s="81"/>
      <c r="AXK113" s="81"/>
      <c r="AXL113" s="81"/>
      <c r="AXM113" s="81"/>
      <c r="AXN113" s="81"/>
      <c r="AXO113" s="81"/>
      <c r="AXP113" s="81"/>
      <c r="AXQ113" s="81"/>
      <c r="AXR113" s="81"/>
      <c r="AXS113" s="81"/>
      <c r="AXT113" s="81"/>
      <c r="AXU113" s="81"/>
      <c r="AXV113" s="81"/>
      <c r="AXW113" s="81"/>
      <c r="AXX113" s="81"/>
      <c r="AXY113" s="81"/>
      <c r="AXZ113" s="81"/>
      <c r="AYA113" s="81"/>
      <c r="AYB113" s="81"/>
      <c r="AYC113" s="81"/>
      <c r="AYD113" s="81"/>
      <c r="AYE113" s="81"/>
      <c r="AYF113" s="81"/>
      <c r="AYG113" s="81"/>
      <c r="AYH113" s="81"/>
      <c r="AYI113" s="81"/>
      <c r="AYJ113" s="81"/>
      <c r="AYK113" s="81"/>
      <c r="AYL113" s="81"/>
      <c r="AYM113" s="81"/>
      <c r="AYN113" s="81"/>
      <c r="AYO113" s="81"/>
      <c r="AYP113" s="81"/>
      <c r="AYQ113" s="81"/>
      <c r="AYR113" s="81"/>
      <c r="AYS113" s="81"/>
      <c r="AYT113" s="81"/>
      <c r="AYU113" s="81"/>
      <c r="AYV113" s="81"/>
      <c r="AYW113" s="81"/>
      <c r="AYX113" s="81"/>
      <c r="AYY113" s="81"/>
      <c r="AYZ113" s="81"/>
      <c r="AZA113" s="81"/>
      <c r="AZB113" s="81"/>
      <c r="AZC113" s="81"/>
      <c r="AZD113" s="81"/>
      <c r="AZE113" s="81"/>
      <c r="AZF113" s="81"/>
      <c r="AZG113" s="81"/>
      <c r="AZH113" s="81"/>
      <c r="AZI113" s="81"/>
      <c r="AZJ113" s="81"/>
      <c r="AZK113" s="81"/>
      <c r="AZL113" s="81"/>
      <c r="AZM113" s="81"/>
      <c r="AZN113" s="81"/>
      <c r="AZO113" s="81"/>
      <c r="AZP113" s="81"/>
      <c r="AZQ113" s="81"/>
      <c r="AZR113" s="81"/>
      <c r="AZS113" s="81"/>
      <c r="AZT113" s="81"/>
      <c r="AZU113" s="81"/>
      <c r="AZV113" s="81"/>
      <c r="AZW113" s="81"/>
      <c r="AZX113" s="81"/>
      <c r="AZY113" s="81"/>
      <c r="AZZ113" s="81"/>
      <c r="BAA113" s="81"/>
      <c r="BAB113" s="81"/>
      <c r="BAC113" s="81"/>
      <c r="BAD113" s="81"/>
      <c r="BAE113" s="81"/>
      <c r="BAF113" s="81"/>
      <c r="BAG113" s="81"/>
      <c r="BAH113" s="81"/>
      <c r="BAI113" s="81"/>
      <c r="BAJ113" s="81"/>
      <c r="BAK113" s="81"/>
      <c r="BAL113" s="81"/>
      <c r="BAM113" s="81"/>
      <c r="BAN113" s="81"/>
      <c r="BAO113" s="81"/>
      <c r="BAP113" s="81"/>
      <c r="BAQ113" s="81"/>
      <c r="BAR113" s="81"/>
      <c r="BAS113" s="81"/>
      <c r="BAT113" s="81"/>
      <c r="BAU113" s="81"/>
      <c r="BAV113" s="81"/>
      <c r="BAW113" s="81"/>
      <c r="BAX113" s="81"/>
      <c r="BAY113" s="81"/>
      <c r="BAZ113" s="81"/>
      <c r="BBA113" s="81"/>
      <c r="BBB113" s="81"/>
      <c r="BBC113" s="81"/>
      <c r="BBD113" s="81"/>
      <c r="BBE113" s="81"/>
      <c r="BBF113" s="81"/>
      <c r="BBG113" s="81"/>
      <c r="BBH113" s="81"/>
      <c r="BBI113" s="81"/>
      <c r="BBJ113" s="81"/>
      <c r="BBK113" s="81"/>
      <c r="BBL113" s="81"/>
      <c r="BBM113" s="81"/>
      <c r="BBN113" s="81"/>
      <c r="BBO113" s="81"/>
      <c r="BBP113" s="81"/>
      <c r="BBQ113" s="81"/>
      <c r="BBR113" s="81"/>
      <c r="BBS113" s="81"/>
      <c r="BBT113" s="81"/>
      <c r="BBU113" s="81"/>
      <c r="BBV113" s="81"/>
      <c r="BBW113" s="81"/>
      <c r="BBX113" s="81"/>
      <c r="BBY113" s="81"/>
      <c r="BBZ113" s="81"/>
      <c r="BCA113" s="81"/>
      <c r="BCB113" s="81"/>
      <c r="BCC113" s="81"/>
      <c r="BCD113" s="81"/>
      <c r="BCE113" s="81"/>
      <c r="BCF113" s="81"/>
      <c r="BCG113" s="81"/>
      <c r="BCH113" s="81"/>
      <c r="BCI113" s="81"/>
      <c r="BCJ113" s="81"/>
      <c r="BCK113" s="81"/>
      <c r="BCL113" s="81"/>
      <c r="BCM113" s="81"/>
      <c r="BCN113" s="81"/>
      <c r="BCO113" s="81"/>
      <c r="BCP113" s="81"/>
      <c r="BCQ113" s="81"/>
      <c r="BCR113" s="81"/>
      <c r="BCS113" s="81"/>
      <c r="BCT113" s="81"/>
      <c r="BCU113" s="81"/>
      <c r="BCV113" s="81"/>
      <c r="BCW113" s="81"/>
      <c r="BCX113" s="81"/>
      <c r="BCY113" s="81"/>
      <c r="BCZ113" s="81"/>
      <c r="BDA113" s="81"/>
      <c r="BDB113" s="81"/>
      <c r="BDC113" s="81"/>
      <c r="BDD113" s="81"/>
      <c r="BDE113" s="81"/>
      <c r="BDF113" s="81"/>
      <c r="BDG113" s="81"/>
      <c r="BDH113" s="81"/>
      <c r="BDI113" s="81"/>
      <c r="BDJ113" s="81"/>
      <c r="BDK113" s="81"/>
      <c r="BDL113" s="81"/>
      <c r="BDM113" s="81"/>
      <c r="BDN113" s="81"/>
      <c r="BDO113" s="81"/>
      <c r="BDP113" s="81"/>
      <c r="BDQ113" s="81"/>
      <c r="BDR113" s="81"/>
      <c r="BDS113" s="81"/>
      <c r="BDT113" s="81"/>
      <c r="BDU113" s="81"/>
      <c r="BDV113" s="81"/>
      <c r="BDW113" s="81"/>
      <c r="BDX113" s="81"/>
      <c r="BDY113" s="81"/>
      <c r="BDZ113" s="81"/>
      <c r="BEA113" s="81"/>
      <c r="BEB113" s="81"/>
      <c r="BEC113" s="81"/>
      <c r="BED113" s="81"/>
      <c r="BEE113" s="81"/>
      <c r="BEF113" s="81"/>
      <c r="BEG113" s="81"/>
      <c r="BEH113" s="81"/>
      <c r="BEI113" s="81"/>
      <c r="BEJ113" s="81"/>
      <c r="BEK113" s="81"/>
      <c r="BEL113" s="81"/>
      <c r="BEM113" s="81"/>
      <c r="BEN113" s="81"/>
      <c r="BEO113" s="81"/>
      <c r="BEP113" s="81"/>
      <c r="BEQ113" s="81"/>
      <c r="BER113" s="81"/>
      <c r="BES113" s="81"/>
      <c r="BET113" s="81"/>
      <c r="BEU113" s="81"/>
      <c r="BEV113" s="81"/>
      <c r="BEW113" s="81"/>
      <c r="BEX113" s="81"/>
      <c r="BEY113" s="81"/>
      <c r="BEZ113" s="81"/>
      <c r="BFA113" s="81"/>
      <c r="BFB113" s="81"/>
      <c r="BFC113" s="81"/>
      <c r="BFD113" s="81"/>
      <c r="BFE113" s="81"/>
      <c r="BFF113" s="81"/>
      <c r="BFG113" s="81"/>
      <c r="BFH113" s="81"/>
      <c r="BFI113" s="81"/>
      <c r="BFJ113" s="81"/>
      <c r="BFK113" s="81"/>
      <c r="BFL113" s="81"/>
      <c r="BFM113" s="81"/>
      <c r="BFN113" s="81"/>
      <c r="BFO113" s="81"/>
      <c r="BFP113" s="81"/>
      <c r="BFQ113" s="81"/>
      <c r="BFR113" s="81"/>
      <c r="BFS113" s="81"/>
      <c r="BFT113" s="81"/>
      <c r="BFU113" s="81"/>
      <c r="BFV113" s="81"/>
      <c r="BFW113" s="81"/>
      <c r="BFX113" s="81"/>
      <c r="BFY113" s="81"/>
      <c r="BFZ113" s="81"/>
      <c r="BGA113" s="81"/>
      <c r="BGB113" s="81"/>
      <c r="BGC113" s="81"/>
      <c r="BGD113" s="81"/>
      <c r="BGE113" s="81"/>
      <c r="BGF113" s="81"/>
      <c r="BGG113" s="81"/>
      <c r="BGH113" s="81"/>
      <c r="BGI113" s="81"/>
      <c r="BGJ113" s="81"/>
      <c r="BGK113" s="81"/>
      <c r="BGL113" s="81"/>
      <c r="BGM113" s="81"/>
      <c r="BGN113" s="81"/>
      <c r="BGO113" s="81"/>
      <c r="BGP113" s="81"/>
      <c r="BGQ113" s="81"/>
      <c r="BGR113" s="81"/>
      <c r="BGS113" s="81"/>
      <c r="BGT113" s="81"/>
      <c r="BGU113" s="81"/>
      <c r="BGV113" s="81"/>
      <c r="BGW113" s="81"/>
      <c r="BGX113" s="81"/>
      <c r="BGY113" s="81"/>
      <c r="BGZ113" s="81"/>
      <c r="BHA113" s="81"/>
      <c r="BHB113" s="81"/>
      <c r="BHC113" s="81"/>
      <c r="BHD113" s="81"/>
      <c r="BHE113" s="81"/>
      <c r="BHF113" s="81"/>
      <c r="BHG113" s="81"/>
      <c r="BHH113" s="81"/>
      <c r="BHI113" s="81"/>
      <c r="BHJ113" s="81"/>
      <c r="BHK113" s="81"/>
      <c r="BHL113" s="81"/>
      <c r="BHM113" s="81"/>
      <c r="BHN113" s="81"/>
      <c r="BHO113" s="81"/>
      <c r="BHP113" s="81"/>
      <c r="BHQ113" s="81"/>
      <c r="BHR113" s="81"/>
      <c r="BHS113" s="81"/>
      <c r="BHT113" s="81"/>
      <c r="BHU113" s="81"/>
      <c r="BHV113" s="81"/>
      <c r="BHW113" s="81"/>
      <c r="BHX113" s="81"/>
      <c r="BHY113" s="81"/>
      <c r="BHZ113" s="81"/>
      <c r="BIA113" s="81"/>
      <c r="BIB113" s="81"/>
      <c r="BIC113" s="81"/>
      <c r="BID113" s="81"/>
      <c r="BIE113" s="81"/>
      <c r="BIF113" s="81"/>
      <c r="BIG113" s="81"/>
      <c r="BIH113" s="81"/>
      <c r="BII113" s="81"/>
      <c r="BIJ113" s="81"/>
      <c r="BIK113" s="81"/>
      <c r="BIL113" s="81"/>
      <c r="BIM113" s="81"/>
      <c r="BIN113" s="81"/>
      <c r="BIO113" s="81"/>
      <c r="BIP113" s="81"/>
      <c r="BIQ113" s="81"/>
      <c r="BIR113" s="81"/>
      <c r="BIS113" s="81"/>
      <c r="BIT113" s="81"/>
      <c r="BIU113" s="81"/>
      <c r="BIV113" s="81"/>
      <c r="BIW113" s="81"/>
      <c r="BIX113" s="81"/>
      <c r="BIY113" s="81"/>
      <c r="BIZ113" s="81"/>
      <c r="BJA113" s="81"/>
      <c r="BJB113" s="81"/>
      <c r="BJC113" s="81"/>
      <c r="BJD113" s="81"/>
      <c r="BJE113" s="81"/>
      <c r="BJF113" s="81"/>
      <c r="BJG113" s="81"/>
      <c r="BJH113" s="81"/>
      <c r="BJI113" s="81"/>
      <c r="BJJ113" s="81"/>
      <c r="BJK113" s="81"/>
      <c r="BJL113" s="81"/>
      <c r="BJM113" s="81"/>
      <c r="BJN113" s="81"/>
      <c r="BJO113" s="81"/>
      <c r="BJP113" s="81"/>
      <c r="BJQ113" s="81"/>
      <c r="BJR113" s="81"/>
      <c r="BJS113" s="81"/>
      <c r="BJT113" s="81"/>
      <c r="BJU113" s="81"/>
      <c r="BJV113" s="81"/>
      <c r="BJW113" s="81"/>
      <c r="BJX113" s="81"/>
      <c r="BJY113" s="81"/>
      <c r="BJZ113" s="81"/>
      <c r="BKA113" s="81"/>
      <c r="BKB113" s="81"/>
      <c r="BKC113" s="81"/>
      <c r="BKD113" s="81"/>
      <c r="BKE113" s="81"/>
      <c r="BKF113" s="81"/>
      <c r="BKG113" s="81"/>
      <c r="BKH113" s="81"/>
      <c r="BKI113" s="81"/>
      <c r="BKJ113" s="81"/>
      <c r="BKK113" s="81"/>
      <c r="BKL113" s="81"/>
      <c r="BKM113" s="81"/>
      <c r="BKN113" s="81"/>
      <c r="BKO113" s="81"/>
      <c r="BKP113" s="81"/>
      <c r="BKQ113" s="81"/>
      <c r="BKR113" s="81"/>
      <c r="BKS113" s="81"/>
      <c r="BKT113" s="81"/>
      <c r="BKU113" s="81"/>
      <c r="BKV113" s="81"/>
      <c r="BKW113" s="81"/>
      <c r="BKX113" s="81"/>
      <c r="BKY113" s="81"/>
      <c r="BKZ113" s="81"/>
      <c r="BLA113" s="81"/>
      <c r="BLB113" s="81"/>
      <c r="BLC113" s="81"/>
      <c r="BLD113" s="81"/>
      <c r="BLE113" s="81"/>
      <c r="BLF113" s="81"/>
      <c r="BLG113" s="81"/>
      <c r="BLH113" s="81"/>
      <c r="BLI113" s="81"/>
      <c r="BLJ113" s="81"/>
      <c r="BLK113" s="81"/>
      <c r="BLL113" s="81"/>
      <c r="BLM113" s="81"/>
      <c r="BLN113" s="81"/>
      <c r="BLO113" s="81"/>
      <c r="BLP113" s="81"/>
      <c r="BLQ113" s="81"/>
      <c r="BLR113" s="81"/>
      <c r="BLS113" s="81"/>
      <c r="BLT113" s="81"/>
      <c r="BLU113" s="81"/>
      <c r="BLV113" s="81"/>
      <c r="BLW113" s="81"/>
      <c r="BLX113" s="81"/>
      <c r="BLY113" s="81"/>
      <c r="BLZ113" s="81"/>
      <c r="BMA113" s="81"/>
      <c r="BMB113" s="81"/>
      <c r="BMC113" s="81"/>
      <c r="BMD113" s="81"/>
      <c r="BME113" s="81"/>
      <c r="BMF113" s="81"/>
      <c r="BMG113" s="81"/>
      <c r="BMH113" s="81"/>
      <c r="BMI113" s="81"/>
      <c r="BMJ113" s="81"/>
      <c r="BMK113" s="81"/>
      <c r="BML113" s="81"/>
      <c r="BMM113" s="81"/>
      <c r="BMN113" s="81"/>
      <c r="BMO113" s="81"/>
      <c r="BMP113" s="81"/>
      <c r="BMQ113" s="81"/>
      <c r="BMR113" s="81"/>
      <c r="BMS113" s="81"/>
      <c r="BMT113" s="81"/>
      <c r="BMU113" s="81"/>
      <c r="BMV113" s="81"/>
      <c r="BMW113" s="81"/>
      <c r="BMX113" s="81"/>
      <c r="BMY113" s="81"/>
      <c r="BMZ113" s="81"/>
      <c r="BNA113" s="81"/>
      <c r="BNB113" s="81"/>
      <c r="BNC113" s="81"/>
      <c r="BND113" s="81"/>
      <c r="BNE113" s="81"/>
      <c r="BNF113" s="81"/>
      <c r="BNG113" s="81"/>
      <c r="BNH113" s="81"/>
      <c r="BNI113" s="81"/>
      <c r="BNJ113" s="81"/>
      <c r="BNK113" s="81"/>
      <c r="BNL113" s="81"/>
      <c r="BNM113" s="81"/>
      <c r="BNN113" s="81"/>
      <c r="BNO113" s="81"/>
      <c r="BNP113" s="81"/>
      <c r="BNQ113" s="81"/>
      <c r="BNR113" s="81"/>
      <c r="BNS113" s="81"/>
      <c r="BNT113" s="81"/>
      <c r="BNU113" s="81"/>
      <c r="BNV113" s="81"/>
      <c r="BNW113" s="81"/>
      <c r="BNX113" s="81"/>
      <c r="BNY113" s="81"/>
      <c r="BNZ113" s="81"/>
      <c r="BOA113" s="81"/>
      <c r="BOB113" s="81"/>
      <c r="BOC113" s="81"/>
      <c r="BOD113" s="81"/>
      <c r="BOE113" s="81"/>
      <c r="BOF113" s="81"/>
      <c r="BOG113" s="81"/>
      <c r="BOH113" s="81"/>
      <c r="BOI113" s="81"/>
      <c r="BOJ113" s="81"/>
      <c r="BOK113" s="81"/>
      <c r="BOL113" s="81"/>
      <c r="BOM113" s="81"/>
      <c r="BON113" s="81"/>
      <c r="BOO113" s="81"/>
      <c r="BOP113" s="81"/>
      <c r="BOQ113" s="81"/>
      <c r="BOR113" s="81"/>
      <c r="BOS113" s="81"/>
      <c r="BOT113" s="81"/>
      <c r="BOU113" s="81"/>
      <c r="BOV113" s="81"/>
      <c r="BOW113" s="81"/>
      <c r="BOX113" s="81"/>
      <c r="BOY113" s="81"/>
      <c r="BOZ113" s="81"/>
      <c r="BPA113" s="81"/>
      <c r="BPB113" s="81"/>
      <c r="BPC113" s="81"/>
      <c r="BPD113" s="81"/>
      <c r="BPE113" s="81"/>
      <c r="BPF113" s="81"/>
      <c r="BPG113" s="81"/>
      <c r="BPH113" s="81"/>
      <c r="BPI113" s="81"/>
      <c r="BPJ113" s="81"/>
      <c r="BPK113" s="81"/>
      <c r="BPL113" s="81"/>
      <c r="BPM113" s="81"/>
      <c r="BPN113" s="81"/>
      <c r="BPO113" s="81"/>
      <c r="BPP113" s="81"/>
      <c r="BPQ113" s="81"/>
      <c r="BPR113" s="81"/>
      <c r="BPS113" s="81"/>
      <c r="BPT113" s="81"/>
      <c r="BPU113" s="81"/>
      <c r="BPV113" s="81"/>
      <c r="BPW113" s="81"/>
      <c r="BPX113" s="81"/>
      <c r="BPY113" s="81"/>
      <c r="BPZ113" s="81"/>
      <c r="BQA113" s="81"/>
      <c r="BQB113" s="81"/>
      <c r="BQC113" s="81"/>
      <c r="BQD113" s="81"/>
      <c r="BQE113" s="81"/>
      <c r="BQF113" s="81"/>
      <c r="BQG113" s="81"/>
      <c r="BQH113" s="81"/>
      <c r="BQI113" s="81"/>
      <c r="BQJ113" s="81"/>
      <c r="BQK113" s="81"/>
      <c r="BQL113" s="81"/>
      <c r="BQM113" s="81"/>
      <c r="BQN113" s="81"/>
      <c r="BQO113" s="81"/>
      <c r="BQP113" s="81"/>
      <c r="BQQ113" s="81"/>
      <c r="BQR113" s="81"/>
      <c r="BQS113" s="81"/>
      <c r="BQT113" s="81"/>
      <c r="BQU113" s="81"/>
      <c r="BQV113" s="81"/>
      <c r="BQW113" s="81"/>
      <c r="BQX113" s="81"/>
      <c r="BQY113" s="81"/>
      <c r="BQZ113" s="81"/>
      <c r="BRA113" s="81"/>
      <c r="BRB113" s="81"/>
      <c r="BRC113" s="81"/>
      <c r="BRD113" s="81"/>
      <c r="BRE113" s="81"/>
      <c r="BRF113" s="81"/>
      <c r="BRG113" s="81"/>
      <c r="BRH113" s="81"/>
      <c r="BRI113" s="81"/>
      <c r="BRJ113" s="81"/>
      <c r="BRK113" s="81"/>
      <c r="BRL113" s="81"/>
      <c r="BRM113" s="81"/>
      <c r="BRN113" s="81"/>
      <c r="BRO113" s="81"/>
      <c r="BRP113" s="81"/>
      <c r="BRQ113" s="81"/>
      <c r="BRR113" s="81"/>
      <c r="BRS113" s="81"/>
      <c r="BRT113" s="81"/>
      <c r="BRU113" s="81"/>
      <c r="BRV113" s="81"/>
      <c r="BRW113" s="81"/>
      <c r="BRX113" s="81"/>
      <c r="BRY113" s="81"/>
      <c r="BRZ113" s="81"/>
      <c r="BSA113" s="81"/>
      <c r="BSB113" s="81"/>
      <c r="BSC113" s="81"/>
      <c r="BSD113" s="81"/>
      <c r="BSE113" s="81"/>
      <c r="BSF113" s="81"/>
      <c r="BSG113" s="81"/>
      <c r="BSH113" s="81"/>
      <c r="BSI113" s="81"/>
      <c r="BSJ113" s="81"/>
      <c r="BSK113" s="81"/>
      <c r="BSL113" s="81"/>
      <c r="BSM113" s="81"/>
      <c r="BSN113" s="81"/>
      <c r="BSO113" s="81"/>
      <c r="BSP113" s="81"/>
      <c r="BSQ113" s="81"/>
      <c r="BSR113" s="81"/>
      <c r="BSS113" s="81"/>
      <c r="BST113" s="81"/>
      <c r="BSU113" s="81"/>
      <c r="BSV113" s="81"/>
      <c r="BSW113" s="81"/>
      <c r="BSX113" s="81"/>
      <c r="BSY113" s="81"/>
      <c r="BSZ113" s="81"/>
      <c r="BTA113" s="81"/>
      <c r="BTB113" s="81"/>
      <c r="BTC113" s="81"/>
      <c r="BTD113" s="81"/>
      <c r="BTE113" s="81"/>
      <c r="BTF113" s="81"/>
      <c r="BTG113" s="81"/>
      <c r="BTH113" s="81"/>
      <c r="BTI113" s="81"/>
      <c r="BTJ113" s="81"/>
      <c r="BTK113" s="81"/>
      <c r="BTL113" s="81"/>
      <c r="BTM113" s="81"/>
      <c r="BTN113" s="81"/>
      <c r="BTO113" s="81"/>
      <c r="BTP113" s="81"/>
      <c r="BTQ113" s="81"/>
      <c r="BTR113" s="81"/>
      <c r="BTS113" s="81"/>
      <c r="BTT113" s="81"/>
      <c r="BTU113" s="81"/>
      <c r="BTV113" s="81"/>
      <c r="BTW113" s="81"/>
      <c r="BTX113" s="81"/>
      <c r="BTY113" s="81"/>
      <c r="BTZ113" s="81"/>
      <c r="BUA113" s="81"/>
      <c r="BUB113" s="81"/>
      <c r="BUC113" s="81"/>
      <c r="BUD113" s="81"/>
      <c r="BUE113" s="81"/>
      <c r="BUF113" s="81"/>
      <c r="BUG113" s="81"/>
      <c r="BUH113" s="81"/>
      <c r="BUI113" s="81"/>
      <c r="BUJ113" s="81"/>
      <c r="BUK113" s="81"/>
      <c r="BUL113" s="81"/>
      <c r="BUM113" s="81"/>
      <c r="BUN113" s="81"/>
      <c r="BUO113" s="81"/>
      <c r="BUP113" s="81"/>
      <c r="BUQ113" s="81"/>
      <c r="BUR113" s="81"/>
      <c r="BUS113" s="81"/>
      <c r="BUT113" s="81"/>
      <c r="BUU113" s="81"/>
      <c r="BUV113" s="81"/>
      <c r="BUW113" s="81"/>
      <c r="BUX113" s="81"/>
      <c r="BUY113" s="81"/>
      <c r="BUZ113" s="81"/>
      <c r="BVA113" s="81"/>
      <c r="BVB113" s="81"/>
      <c r="BVC113" s="81"/>
      <c r="BVD113" s="81"/>
      <c r="BVE113" s="81"/>
      <c r="BVF113" s="81"/>
      <c r="BVG113" s="81"/>
      <c r="BVH113" s="81"/>
      <c r="BVI113" s="81"/>
      <c r="BVJ113" s="81"/>
      <c r="BVK113" s="81"/>
      <c r="BVL113" s="81"/>
      <c r="BVM113" s="81"/>
      <c r="BVN113" s="81"/>
      <c r="BVO113" s="81"/>
      <c r="BVP113" s="81"/>
      <c r="BVQ113" s="81"/>
      <c r="BVR113" s="81"/>
      <c r="BVS113" s="81"/>
      <c r="BVT113" s="81"/>
      <c r="BVU113" s="81"/>
      <c r="BVV113" s="81"/>
      <c r="BVW113" s="81"/>
      <c r="BVX113" s="81"/>
      <c r="BVY113" s="81"/>
      <c r="BVZ113" s="81"/>
      <c r="BWA113" s="81"/>
      <c r="BWB113" s="81"/>
      <c r="BWC113" s="81"/>
      <c r="BWD113" s="81"/>
      <c r="BWE113" s="81"/>
      <c r="BWF113" s="81"/>
      <c r="BWG113" s="81"/>
      <c r="BWH113" s="81"/>
      <c r="BWI113" s="81"/>
      <c r="BWJ113" s="81"/>
      <c r="BWK113" s="81"/>
      <c r="BWL113" s="81"/>
      <c r="BWM113" s="81"/>
      <c r="BWN113" s="81"/>
      <c r="BWO113" s="81"/>
      <c r="BWP113" s="81"/>
      <c r="BWQ113" s="81"/>
      <c r="BWR113" s="81"/>
      <c r="BWS113" s="81"/>
      <c r="BWT113" s="81"/>
      <c r="BWU113" s="81"/>
      <c r="BWV113" s="81"/>
      <c r="BWW113" s="81"/>
      <c r="BWX113" s="81"/>
      <c r="BWY113" s="81"/>
      <c r="BWZ113" s="81"/>
      <c r="BXA113" s="81"/>
      <c r="BXB113" s="81"/>
      <c r="BXC113" s="81"/>
      <c r="BXD113" s="81"/>
      <c r="BXE113" s="81"/>
      <c r="BXF113" s="81"/>
      <c r="BXG113" s="81"/>
      <c r="BXH113" s="81"/>
      <c r="BXI113" s="81"/>
      <c r="BXJ113" s="81"/>
      <c r="BXK113" s="81"/>
      <c r="BXL113" s="81"/>
      <c r="BXM113" s="81"/>
      <c r="BXN113" s="81"/>
      <c r="BXO113" s="81"/>
      <c r="BXP113" s="81"/>
      <c r="BXQ113" s="81"/>
      <c r="BXR113" s="81"/>
      <c r="BXS113" s="81"/>
      <c r="BXT113" s="81"/>
      <c r="BXU113" s="81"/>
      <c r="BXV113" s="81"/>
      <c r="BXW113" s="81"/>
      <c r="BXX113" s="81"/>
      <c r="BXY113" s="81"/>
      <c r="BXZ113" s="81"/>
      <c r="BYA113" s="81"/>
      <c r="BYB113" s="81"/>
      <c r="BYC113" s="81"/>
      <c r="BYD113" s="81"/>
      <c r="BYE113" s="81"/>
      <c r="BYF113" s="81"/>
      <c r="BYG113" s="81"/>
      <c r="BYH113" s="81"/>
      <c r="BYI113" s="81"/>
      <c r="BYJ113" s="81"/>
      <c r="BYK113" s="81"/>
      <c r="BYL113" s="81"/>
      <c r="BYM113" s="81"/>
      <c r="BYN113" s="81"/>
      <c r="BYO113" s="81"/>
      <c r="BYP113" s="81"/>
      <c r="BYQ113" s="81"/>
      <c r="BYR113" s="81"/>
      <c r="BYS113" s="81"/>
      <c r="BYT113" s="81"/>
      <c r="BYU113" s="81"/>
      <c r="BYV113" s="81"/>
      <c r="BYW113" s="81"/>
      <c r="BYX113" s="81"/>
      <c r="BYY113" s="81"/>
      <c r="BYZ113" s="81"/>
      <c r="BZA113" s="81"/>
      <c r="BZB113" s="81"/>
      <c r="BZC113" s="81"/>
      <c r="BZD113" s="81"/>
      <c r="BZE113" s="81"/>
      <c r="BZF113" s="81"/>
      <c r="BZG113" s="81"/>
      <c r="BZH113" s="81"/>
      <c r="BZI113" s="81"/>
      <c r="BZJ113" s="81"/>
      <c r="BZK113" s="81"/>
      <c r="BZL113" s="81"/>
      <c r="BZM113" s="81"/>
      <c r="BZN113" s="81"/>
      <c r="BZO113" s="81"/>
      <c r="BZP113" s="81"/>
      <c r="BZQ113" s="81"/>
      <c r="BZR113" s="81"/>
      <c r="BZS113" s="81"/>
      <c r="BZT113" s="81"/>
      <c r="BZU113" s="81"/>
      <c r="BZV113" s="81"/>
      <c r="BZW113" s="81"/>
      <c r="BZX113" s="81"/>
      <c r="BZY113" s="81"/>
      <c r="BZZ113" s="81"/>
      <c r="CAA113" s="81"/>
      <c r="CAB113" s="81"/>
      <c r="CAC113" s="81"/>
      <c r="CAD113" s="81"/>
      <c r="CAE113" s="81"/>
      <c r="CAF113" s="81"/>
      <c r="CAG113" s="81"/>
      <c r="CAH113" s="81"/>
      <c r="CAI113" s="81"/>
      <c r="CAJ113" s="81"/>
      <c r="CAK113" s="81"/>
      <c r="CAL113" s="81"/>
      <c r="CAM113" s="81"/>
      <c r="CAN113" s="81"/>
      <c r="CAO113" s="81"/>
      <c r="CAP113" s="81"/>
      <c r="CAQ113" s="81"/>
      <c r="CAR113" s="81"/>
      <c r="CAS113" s="81"/>
      <c r="CAT113" s="81"/>
      <c r="CAU113" s="81"/>
      <c r="CAV113" s="81"/>
      <c r="CAW113" s="81"/>
      <c r="CAX113" s="81"/>
      <c r="CAY113" s="81"/>
      <c r="CAZ113" s="81"/>
      <c r="CBA113" s="81"/>
      <c r="CBB113" s="81"/>
      <c r="CBC113" s="81"/>
      <c r="CBD113" s="81"/>
      <c r="CBE113" s="81"/>
      <c r="CBF113" s="81"/>
      <c r="CBG113" s="81"/>
      <c r="CBH113" s="81"/>
      <c r="CBI113" s="81"/>
      <c r="CBJ113" s="81"/>
      <c r="CBK113" s="81"/>
      <c r="CBL113" s="81"/>
      <c r="CBM113" s="81"/>
      <c r="CBN113" s="81"/>
      <c r="CBO113" s="81"/>
      <c r="CBP113" s="81"/>
      <c r="CBQ113" s="81"/>
      <c r="CBR113" s="81"/>
      <c r="CBS113" s="81"/>
      <c r="CBT113" s="81"/>
      <c r="CBU113" s="81"/>
      <c r="CBV113" s="81"/>
      <c r="CBW113" s="81"/>
      <c r="CBX113" s="81"/>
      <c r="CBY113" s="81"/>
      <c r="CBZ113" s="81"/>
      <c r="CCA113" s="81"/>
      <c r="CCB113" s="81"/>
      <c r="CCC113" s="81"/>
      <c r="CCD113" s="81"/>
      <c r="CCE113" s="81"/>
      <c r="CCF113" s="81"/>
      <c r="CCG113" s="81"/>
      <c r="CCH113" s="81"/>
      <c r="CCI113" s="81"/>
      <c r="CCJ113" s="81"/>
      <c r="CCK113" s="81"/>
      <c r="CCL113" s="81"/>
      <c r="CCM113" s="81"/>
      <c r="CCN113" s="81"/>
      <c r="CCO113" s="81"/>
      <c r="CCP113" s="81"/>
      <c r="CCQ113" s="81"/>
      <c r="CCR113" s="81"/>
      <c r="CCS113" s="81"/>
      <c r="CCT113" s="81"/>
      <c r="CCU113" s="81"/>
      <c r="CCV113" s="81"/>
      <c r="CCW113" s="81"/>
      <c r="CCX113" s="81"/>
      <c r="CCY113" s="81"/>
      <c r="CCZ113" s="81"/>
      <c r="CDA113" s="81"/>
      <c r="CDB113" s="81"/>
      <c r="CDC113" s="81"/>
      <c r="CDD113" s="81"/>
      <c r="CDE113" s="81"/>
      <c r="CDF113" s="81"/>
      <c r="CDG113" s="81"/>
      <c r="CDH113" s="81"/>
      <c r="CDI113" s="81"/>
      <c r="CDJ113" s="81"/>
      <c r="CDK113" s="81"/>
      <c r="CDL113" s="81"/>
      <c r="CDM113" s="81"/>
      <c r="CDN113" s="81"/>
      <c r="CDO113" s="81"/>
      <c r="CDP113" s="81"/>
      <c r="CDQ113" s="81"/>
      <c r="CDR113" s="81"/>
      <c r="CDS113" s="81"/>
      <c r="CDT113" s="81"/>
      <c r="CDU113" s="81"/>
      <c r="CDV113" s="81"/>
      <c r="CDW113" s="81"/>
      <c r="CDX113" s="81"/>
      <c r="CDY113" s="81"/>
      <c r="CDZ113" s="81"/>
      <c r="CEA113" s="81"/>
      <c r="CEB113" s="81"/>
      <c r="CEC113" s="81"/>
      <c r="CED113" s="81"/>
      <c r="CEE113" s="81"/>
      <c r="CEF113" s="81"/>
      <c r="CEG113" s="81"/>
      <c r="CEH113" s="81"/>
      <c r="CEI113" s="81"/>
      <c r="CEJ113" s="81"/>
      <c r="CEK113" s="81"/>
      <c r="CEL113" s="81"/>
      <c r="CEM113" s="81"/>
      <c r="CEN113" s="81"/>
      <c r="CEO113" s="81"/>
      <c r="CEP113" s="81"/>
      <c r="CEQ113" s="81"/>
      <c r="CER113" s="81"/>
      <c r="CES113" s="81"/>
      <c r="CET113" s="81"/>
      <c r="CEU113" s="81"/>
      <c r="CEV113" s="81"/>
      <c r="CEW113" s="81"/>
      <c r="CEX113" s="81"/>
      <c r="CEY113" s="81"/>
      <c r="CEZ113" s="81"/>
      <c r="CFA113" s="81"/>
      <c r="CFB113" s="81"/>
      <c r="CFC113" s="81"/>
      <c r="CFD113" s="81"/>
      <c r="CFE113" s="81"/>
      <c r="CFF113" s="81"/>
      <c r="CFG113" s="81"/>
      <c r="CFH113" s="81"/>
      <c r="CFI113" s="81"/>
      <c r="CFJ113" s="81"/>
      <c r="CFK113" s="81"/>
      <c r="CFL113" s="81"/>
      <c r="CFM113" s="81"/>
      <c r="CFN113" s="81"/>
      <c r="CFO113" s="81"/>
      <c r="CFP113" s="81"/>
      <c r="CFQ113" s="81"/>
      <c r="CFR113" s="81"/>
      <c r="CFS113" s="81"/>
      <c r="CFT113" s="81"/>
      <c r="CFU113" s="81"/>
      <c r="CFV113" s="81"/>
      <c r="CFW113" s="81"/>
      <c r="CFX113" s="81"/>
      <c r="CFY113" s="81"/>
      <c r="CFZ113" s="81"/>
      <c r="CGA113" s="81"/>
      <c r="CGB113" s="81"/>
      <c r="CGC113" s="81"/>
      <c r="CGD113" s="81"/>
      <c r="CGE113" s="81"/>
      <c r="CGF113" s="81"/>
      <c r="CGG113" s="81"/>
      <c r="CGH113" s="81"/>
      <c r="CGI113" s="81"/>
      <c r="CGJ113" s="81"/>
      <c r="CGK113" s="81"/>
      <c r="CGL113" s="81"/>
      <c r="CGM113" s="81"/>
      <c r="CGN113" s="81"/>
      <c r="CGO113" s="81"/>
      <c r="CGP113" s="81"/>
      <c r="CGQ113" s="81"/>
      <c r="CGR113" s="81"/>
      <c r="CGS113" s="81"/>
      <c r="CGT113" s="81"/>
      <c r="CGU113" s="81"/>
      <c r="CGV113" s="81"/>
      <c r="CGW113" s="81"/>
      <c r="CGX113" s="81"/>
      <c r="CGY113" s="81"/>
      <c r="CGZ113" s="81"/>
      <c r="CHA113" s="81"/>
      <c r="CHB113" s="81"/>
      <c r="CHC113" s="81"/>
      <c r="CHD113" s="81"/>
      <c r="CHE113" s="81"/>
      <c r="CHF113" s="81"/>
      <c r="CHG113" s="81"/>
      <c r="CHH113" s="81"/>
      <c r="CHI113" s="81"/>
      <c r="CHJ113" s="81"/>
      <c r="CHK113" s="81"/>
      <c r="CHL113" s="81"/>
      <c r="CHM113" s="81"/>
      <c r="CHN113" s="81"/>
      <c r="CHO113" s="81"/>
      <c r="CHP113" s="81"/>
      <c r="CHQ113" s="81"/>
      <c r="CHR113" s="81"/>
      <c r="CHS113" s="81"/>
      <c r="CHT113" s="81"/>
      <c r="CHU113" s="81"/>
      <c r="CHV113" s="81"/>
      <c r="CHW113" s="81"/>
      <c r="CHX113" s="81"/>
      <c r="CHY113" s="81"/>
      <c r="CHZ113" s="81"/>
      <c r="CIA113" s="81"/>
      <c r="CIB113" s="81"/>
      <c r="CIC113" s="81"/>
      <c r="CID113" s="81"/>
      <c r="CIE113" s="81"/>
      <c r="CIF113" s="81"/>
      <c r="CIG113" s="81"/>
      <c r="CIH113" s="81"/>
      <c r="CII113" s="81"/>
      <c r="CIJ113" s="81"/>
      <c r="CIK113" s="81"/>
      <c r="CIL113" s="81"/>
      <c r="CIM113" s="81"/>
      <c r="CIN113" s="81"/>
      <c r="CIO113" s="81"/>
      <c r="CIP113" s="81"/>
      <c r="CIQ113" s="81"/>
      <c r="CIR113" s="81"/>
      <c r="CIS113" s="81"/>
      <c r="CIT113" s="81"/>
      <c r="CIU113" s="81"/>
      <c r="CIV113" s="81"/>
      <c r="CIW113" s="81"/>
      <c r="CIX113" s="81"/>
      <c r="CIY113" s="81"/>
      <c r="CIZ113" s="81"/>
      <c r="CJA113" s="81"/>
      <c r="CJB113" s="81"/>
      <c r="CJC113" s="81"/>
      <c r="CJD113" s="81"/>
      <c r="CJE113" s="81"/>
      <c r="CJF113" s="81"/>
      <c r="CJG113" s="81"/>
      <c r="CJH113" s="81"/>
      <c r="CJI113" s="81"/>
      <c r="CJJ113" s="81"/>
      <c r="CJK113" s="81"/>
      <c r="CJL113" s="81"/>
      <c r="CJM113" s="81"/>
      <c r="CJN113" s="81"/>
      <c r="CJO113" s="81"/>
      <c r="CJP113" s="81"/>
      <c r="CJQ113" s="81"/>
      <c r="CJR113" s="81"/>
      <c r="CJS113" s="81"/>
      <c r="CJT113" s="81"/>
      <c r="CJU113" s="81"/>
      <c r="CJV113" s="81"/>
      <c r="CJW113" s="81"/>
      <c r="CJX113" s="81"/>
      <c r="CJY113" s="81"/>
      <c r="CJZ113" s="81"/>
      <c r="CKA113" s="81"/>
      <c r="CKB113" s="81"/>
      <c r="CKC113" s="81"/>
      <c r="CKD113" s="81"/>
      <c r="CKE113" s="81"/>
      <c r="CKF113" s="81"/>
      <c r="CKG113" s="81"/>
      <c r="CKH113" s="81"/>
      <c r="CKI113" s="81"/>
      <c r="CKJ113" s="81"/>
      <c r="CKK113" s="81"/>
      <c r="CKL113" s="81"/>
      <c r="CKM113" s="81"/>
      <c r="CKN113" s="81"/>
      <c r="CKO113" s="81"/>
      <c r="CKP113" s="81"/>
      <c r="CKQ113" s="81"/>
      <c r="CKR113" s="81"/>
      <c r="CKS113" s="81"/>
      <c r="CKT113" s="81"/>
      <c r="CKU113" s="81"/>
      <c r="CKV113" s="81"/>
      <c r="CKW113" s="81"/>
      <c r="CKX113" s="81"/>
      <c r="CKY113" s="81"/>
      <c r="CKZ113" s="81"/>
      <c r="CLA113" s="81"/>
      <c r="CLB113" s="81"/>
      <c r="CLC113" s="81"/>
      <c r="CLD113" s="81"/>
      <c r="CLE113" s="81"/>
      <c r="CLF113" s="81"/>
      <c r="CLG113" s="81"/>
      <c r="CLH113" s="81"/>
      <c r="CLI113" s="81"/>
      <c r="CLJ113" s="81"/>
      <c r="CLK113" s="81"/>
      <c r="CLL113" s="81"/>
      <c r="CLM113" s="81"/>
      <c r="CLN113" s="81"/>
      <c r="CLO113" s="81"/>
      <c r="CLP113" s="81"/>
      <c r="CLQ113" s="81"/>
      <c r="CLR113" s="81"/>
      <c r="CLS113" s="81"/>
      <c r="CLT113" s="81"/>
      <c r="CLU113" s="81"/>
      <c r="CLV113" s="81"/>
      <c r="CLW113" s="81"/>
      <c r="CLX113" s="81"/>
      <c r="CLY113" s="81"/>
      <c r="CLZ113" s="81"/>
      <c r="CMA113" s="81"/>
      <c r="CMB113" s="81"/>
      <c r="CMC113" s="81"/>
      <c r="CMD113" s="81"/>
      <c r="CME113" s="81"/>
      <c r="CMF113" s="81"/>
      <c r="CMG113" s="81"/>
      <c r="CMH113" s="81"/>
      <c r="CMI113" s="81"/>
      <c r="CMJ113" s="81"/>
      <c r="CMK113" s="81"/>
      <c r="CML113" s="81"/>
      <c r="CMM113" s="81"/>
      <c r="CMN113" s="81"/>
      <c r="CMO113" s="81"/>
      <c r="CMP113" s="81"/>
      <c r="CMQ113" s="81"/>
      <c r="CMR113" s="81"/>
      <c r="CMS113" s="81"/>
      <c r="CMT113" s="81"/>
      <c r="CMU113" s="81"/>
      <c r="CMV113" s="81"/>
      <c r="CMW113" s="81"/>
      <c r="CMX113" s="81"/>
      <c r="CMY113" s="81"/>
      <c r="CMZ113" s="81"/>
      <c r="CNA113" s="81"/>
      <c r="CNB113" s="81"/>
      <c r="CNC113" s="81"/>
      <c r="CND113" s="81"/>
      <c r="CNE113" s="81"/>
      <c r="CNF113" s="81"/>
      <c r="CNG113" s="81"/>
      <c r="CNH113" s="81"/>
      <c r="CNI113" s="81"/>
      <c r="CNJ113" s="81"/>
      <c r="CNK113" s="81"/>
      <c r="CNL113" s="81"/>
      <c r="CNM113" s="81"/>
      <c r="CNN113" s="81"/>
      <c r="CNO113" s="81"/>
      <c r="CNP113" s="81"/>
      <c r="CNQ113" s="81"/>
      <c r="CNR113" s="81"/>
      <c r="CNS113" s="81"/>
      <c r="CNT113" s="81"/>
      <c r="CNU113" s="81"/>
      <c r="CNV113" s="81"/>
      <c r="CNW113" s="81"/>
      <c r="CNX113" s="81"/>
      <c r="CNY113" s="81"/>
      <c r="CNZ113" s="81"/>
      <c r="COA113" s="81"/>
      <c r="COB113" s="81"/>
      <c r="COC113" s="81"/>
      <c r="COD113" s="81"/>
      <c r="COE113" s="81"/>
      <c r="COF113" s="81"/>
      <c r="COG113" s="81"/>
      <c r="COH113" s="81"/>
      <c r="COI113" s="81"/>
      <c r="COJ113" s="81"/>
      <c r="COK113" s="81"/>
      <c r="COL113" s="81"/>
      <c r="COM113" s="81"/>
      <c r="CON113" s="81"/>
      <c r="COO113" s="81"/>
      <c r="COP113" s="81"/>
      <c r="COQ113" s="81"/>
      <c r="COR113" s="81"/>
      <c r="COS113" s="81"/>
      <c r="COT113" s="81"/>
      <c r="COU113" s="81"/>
      <c r="COV113" s="81"/>
      <c r="COW113" s="81"/>
      <c r="COX113" s="81"/>
      <c r="COY113" s="81"/>
      <c r="COZ113" s="81"/>
      <c r="CPA113" s="81"/>
      <c r="CPB113" s="81"/>
      <c r="CPC113" s="81"/>
      <c r="CPD113" s="81"/>
      <c r="CPE113" s="81"/>
      <c r="CPF113" s="81"/>
      <c r="CPG113" s="81"/>
      <c r="CPH113" s="81"/>
      <c r="CPI113" s="81"/>
      <c r="CPJ113" s="81"/>
      <c r="CPK113" s="81"/>
      <c r="CPL113" s="81"/>
      <c r="CPM113" s="81"/>
      <c r="CPN113" s="81"/>
      <c r="CPO113" s="81"/>
      <c r="CPP113" s="81"/>
      <c r="CPQ113" s="81"/>
      <c r="CPR113" s="81"/>
      <c r="CPS113" s="81"/>
      <c r="CPT113" s="81"/>
      <c r="CPU113" s="81"/>
      <c r="CPV113" s="81"/>
      <c r="CPW113" s="81"/>
      <c r="CPX113" s="81"/>
      <c r="CPY113" s="81"/>
      <c r="CPZ113" s="81"/>
      <c r="CQA113" s="81"/>
      <c r="CQB113" s="81"/>
      <c r="CQC113" s="81"/>
      <c r="CQD113" s="81"/>
      <c r="CQE113" s="81"/>
      <c r="CQF113" s="81"/>
      <c r="CQG113" s="81"/>
      <c r="CQH113" s="81"/>
      <c r="CQI113" s="81"/>
      <c r="CQJ113" s="81"/>
      <c r="CQK113" s="81"/>
      <c r="CQL113" s="81"/>
      <c r="CQM113" s="81"/>
      <c r="CQN113" s="81"/>
      <c r="CQO113" s="81"/>
      <c r="CQP113" s="81"/>
      <c r="CQQ113" s="81"/>
      <c r="CQR113" s="81"/>
      <c r="CQS113" s="81"/>
      <c r="CQT113" s="81"/>
      <c r="CQU113" s="81"/>
      <c r="CQV113" s="81"/>
      <c r="CQW113" s="81"/>
      <c r="CQX113" s="81"/>
      <c r="CQY113" s="81"/>
      <c r="CQZ113" s="81"/>
      <c r="CRA113" s="81"/>
      <c r="CRB113" s="81"/>
      <c r="CRC113" s="81"/>
      <c r="CRD113" s="81"/>
      <c r="CRE113" s="81"/>
      <c r="CRF113" s="81"/>
      <c r="CRG113" s="81"/>
      <c r="CRH113" s="81"/>
      <c r="CRI113" s="81"/>
      <c r="CRJ113" s="81"/>
      <c r="CRK113" s="81"/>
      <c r="CRL113" s="81"/>
      <c r="CRM113" s="81"/>
      <c r="CRN113" s="81"/>
      <c r="CRO113" s="81"/>
      <c r="CRP113" s="81"/>
      <c r="CRQ113" s="81"/>
      <c r="CRR113" s="81"/>
      <c r="CRS113" s="81"/>
      <c r="CRT113" s="81"/>
      <c r="CRU113" s="81"/>
      <c r="CRV113" s="81"/>
      <c r="CRW113" s="81"/>
      <c r="CRX113" s="81"/>
      <c r="CRY113" s="81"/>
      <c r="CRZ113" s="81"/>
      <c r="CSA113" s="81"/>
      <c r="CSB113" s="81"/>
      <c r="CSC113" s="81"/>
      <c r="CSD113" s="81"/>
      <c r="CSE113" s="81"/>
      <c r="CSF113" s="81"/>
      <c r="CSG113" s="81"/>
      <c r="CSH113" s="81"/>
      <c r="CSI113" s="81"/>
      <c r="CSJ113" s="81"/>
      <c r="CSK113" s="81"/>
      <c r="CSL113" s="81"/>
      <c r="CSM113" s="81"/>
      <c r="CSN113" s="81"/>
      <c r="CSO113" s="81"/>
      <c r="CSP113" s="81"/>
      <c r="CSQ113" s="81"/>
      <c r="CSR113" s="81"/>
      <c r="CSS113" s="81"/>
      <c r="CST113" s="81"/>
      <c r="CSU113" s="81"/>
      <c r="CSV113" s="81"/>
      <c r="CSW113" s="81"/>
      <c r="CSX113" s="81"/>
      <c r="CSY113" s="81"/>
      <c r="CSZ113" s="81"/>
      <c r="CTA113" s="81"/>
      <c r="CTB113" s="81"/>
      <c r="CTC113" s="81"/>
      <c r="CTD113" s="81"/>
      <c r="CTE113" s="81"/>
      <c r="CTF113" s="81"/>
      <c r="CTG113" s="81"/>
      <c r="CTH113" s="81"/>
      <c r="CTI113" s="81"/>
      <c r="CTJ113" s="81"/>
      <c r="CTK113" s="81"/>
      <c r="CTL113" s="81"/>
      <c r="CTM113" s="81"/>
      <c r="CTN113" s="81"/>
      <c r="CTO113" s="81"/>
      <c r="CTP113" s="81"/>
      <c r="CTQ113" s="81"/>
      <c r="CTR113" s="81"/>
      <c r="CTS113" s="81"/>
      <c r="CTT113" s="81"/>
      <c r="CTU113" s="81"/>
      <c r="CTV113" s="81"/>
      <c r="CTW113" s="81"/>
      <c r="CTX113" s="81"/>
      <c r="CTY113" s="81"/>
      <c r="CTZ113" s="81"/>
      <c r="CUA113" s="81"/>
      <c r="CUB113" s="81"/>
      <c r="CUC113" s="81"/>
      <c r="CUD113" s="81"/>
      <c r="CUE113" s="81"/>
      <c r="CUF113" s="81"/>
      <c r="CUG113" s="81"/>
      <c r="CUH113" s="81"/>
      <c r="CUI113" s="81"/>
      <c r="CUJ113" s="81"/>
      <c r="CUK113" s="81"/>
      <c r="CUL113" s="81"/>
      <c r="CUM113" s="81"/>
      <c r="CUN113" s="81"/>
      <c r="CUO113" s="81"/>
      <c r="CUP113" s="81"/>
      <c r="CUQ113" s="81"/>
      <c r="CUR113" s="81"/>
      <c r="CUS113" s="81"/>
      <c r="CUT113" s="81"/>
      <c r="CUU113" s="81"/>
      <c r="CUV113" s="81"/>
      <c r="CUW113" s="81"/>
      <c r="CUX113" s="81"/>
      <c r="CUY113" s="81"/>
      <c r="CUZ113" s="81"/>
      <c r="CVA113" s="81"/>
      <c r="CVB113" s="81"/>
      <c r="CVC113" s="81"/>
      <c r="CVD113" s="81"/>
      <c r="CVE113" s="81"/>
      <c r="CVF113" s="81"/>
      <c r="CVG113" s="81"/>
      <c r="CVH113" s="81"/>
      <c r="CVI113" s="81"/>
      <c r="CVJ113" s="81"/>
      <c r="CVK113" s="81"/>
      <c r="CVL113" s="81"/>
      <c r="CVM113" s="81"/>
      <c r="CVN113" s="81"/>
      <c r="CVO113" s="81"/>
      <c r="CVP113" s="81"/>
      <c r="CVQ113" s="81"/>
      <c r="CVR113" s="81"/>
      <c r="CVS113" s="81"/>
      <c r="CVT113" s="81"/>
      <c r="CVU113" s="81"/>
      <c r="CVV113" s="81"/>
      <c r="CVW113" s="81"/>
      <c r="CVX113" s="81"/>
      <c r="CVY113" s="81"/>
      <c r="CVZ113" s="81"/>
      <c r="CWA113" s="81"/>
      <c r="CWB113" s="81"/>
      <c r="CWC113" s="81"/>
      <c r="CWD113" s="81"/>
      <c r="CWE113" s="81"/>
      <c r="CWF113" s="81"/>
      <c r="CWG113" s="81"/>
      <c r="CWH113" s="81"/>
      <c r="CWI113" s="81"/>
      <c r="CWJ113" s="81"/>
      <c r="CWK113" s="81"/>
      <c r="CWL113" s="81"/>
      <c r="CWM113" s="81"/>
      <c r="CWN113" s="81"/>
      <c r="CWO113" s="81"/>
      <c r="CWP113" s="81"/>
      <c r="CWQ113" s="81"/>
      <c r="CWR113" s="81"/>
      <c r="CWS113" s="81"/>
      <c r="CWT113" s="81"/>
      <c r="CWU113" s="81"/>
      <c r="CWV113" s="81"/>
      <c r="CWW113" s="81"/>
      <c r="CWX113" s="81"/>
      <c r="CWY113" s="81"/>
      <c r="CWZ113" s="81"/>
      <c r="CXA113" s="81"/>
      <c r="CXB113" s="81"/>
      <c r="CXC113" s="81"/>
      <c r="CXD113" s="81"/>
      <c r="CXE113" s="81"/>
      <c r="CXF113" s="81"/>
      <c r="CXG113" s="81"/>
      <c r="CXH113" s="81"/>
      <c r="CXI113" s="81"/>
      <c r="CXJ113" s="81"/>
      <c r="CXK113" s="81"/>
      <c r="CXL113" s="81"/>
      <c r="CXM113" s="81"/>
      <c r="CXN113" s="81"/>
      <c r="CXO113" s="81"/>
      <c r="CXP113" s="81"/>
      <c r="CXQ113" s="81"/>
      <c r="CXR113" s="81"/>
      <c r="CXS113" s="81"/>
      <c r="CXT113" s="81"/>
      <c r="CXU113" s="81"/>
      <c r="CXV113" s="81"/>
      <c r="CXW113" s="81"/>
      <c r="CXX113" s="81"/>
      <c r="CXY113" s="81"/>
      <c r="CXZ113" s="81"/>
      <c r="CYA113" s="81"/>
      <c r="CYB113" s="81"/>
      <c r="CYC113" s="81"/>
      <c r="CYD113" s="81"/>
      <c r="CYE113" s="81"/>
      <c r="CYF113" s="81"/>
      <c r="CYG113" s="81"/>
      <c r="CYH113" s="81"/>
      <c r="CYI113" s="81"/>
      <c r="CYJ113" s="81"/>
      <c r="CYK113" s="81"/>
      <c r="CYL113" s="81"/>
      <c r="CYM113" s="81"/>
      <c r="CYN113" s="81"/>
      <c r="CYO113" s="81"/>
      <c r="CYP113" s="81"/>
      <c r="CYQ113" s="81"/>
      <c r="CYR113" s="81"/>
      <c r="CYS113" s="81"/>
      <c r="CYT113" s="81"/>
      <c r="CYU113" s="81"/>
      <c r="CYV113" s="81"/>
      <c r="CYW113" s="81"/>
      <c r="CYX113" s="81"/>
      <c r="CYY113" s="81"/>
      <c r="CYZ113" s="81"/>
      <c r="CZA113" s="81"/>
      <c r="CZB113" s="81"/>
      <c r="CZC113" s="81"/>
      <c r="CZD113" s="81"/>
      <c r="CZE113" s="81"/>
      <c r="CZF113" s="81"/>
      <c r="CZG113" s="81"/>
      <c r="CZH113" s="81"/>
      <c r="CZI113" s="81"/>
      <c r="CZJ113" s="81"/>
      <c r="CZK113" s="81"/>
      <c r="CZL113" s="81"/>
      <c r="CZM113" s="81"/>
      <c r="CZN113" s="81"/>
      <c r="CZO113" s="81"/>
      <c r="CZP113" s="81"/>
      <c r="CZQ113" s="81"/>
      <c r="CZR113" s="81"/>
      <c r="CZS113" s="81"/>
      <c r="CZT113" s="81"/>
      <c r="CZU113" s="81"/>
      <c r="CZV113" s="81"/>
      <c r="CZW113" s="81"/>
      <c r="CZX113" s="81"/>
      <c r="CZY113" s="81"/>
      <c r="CZZ113" s="81"/>
      <c r="DAA113" s="81"/>
      <c r="DAB113" s="81"/>
      <c r="DAC113" s="81"/>
      <c r="DAD113" s="81"/>
      <c r="DAE113" s="81"/>
      <c r="DAF113" s="81"/>
      <c r="DAG113" s="81"/>
      <c r="DAH113" s="81"/>
      <c r="DAI113" s="81"/>
      <c r="DAJ113" s="81"/>
      <c r="DAK113" s="81"/>
      <c r="DAL113" s="81"/>
      <c r="DAM113" s="81"/>
      <c r="DAN113" s="81"/>
      <c r="DAO113" s="81"/>
      <c r="DAP113" s="81"/>
      <c r="DAQ113" s="81"/>
      <c r="DAR113" s="81"/>
      <c r="DAS113" s="81"/>
      <c r="DAT113" s="81"/>
      <c r="DAU113" s="81"/>
      <c r="DAV113" s="81"/>
      <c r="DAW113" s="81"/>
      <c r="DAX113" s="81"/>
      <c r="DAY113" s="81"/>
      <c r="DAZ113" s="81"/>
      <c r="DBA113" s="81"/>
      <c r="DBB113" s="81"/>
      <c r="DBC113" s="81"/>
      <c r="DBD113" s="81"/>
      <c r="DBE113" s="81"/>
      <c r="DBF113" s="81"/>
      <c r="DBG113" s="81"/>
      <c r="DBH113" s="81"/>
      <c r="DBI113" s="81"/>
      <c r="DBJ113" s="81"/>
      <c r="DBK113" s="81"/>
      <c r="DBL113" s="81"/>
      <c r="DBM113" s="81"/>
      <c r="DBN113" s="81"/>
      <c r="DBO113" s="81"/>
      <c r="DBP113" s="81"/>
      <c r="DBQ113" s="81"/>
      <c r="DBR113" s="81"/>
      <c r="DBS113" s="81"/>
      <c r="DBT113" s="81"/>
      <c r="DBU113" s="81"/>
      <c r="DBV113" s="81"/>
      <c r="DBW113" s="81"/>
      <c r="DBX113" s="81"/>
      <c r="DBY113" s="81"/>
      <c r="DBZ113" s="81"/>
      <c r="DCA113" s="81"/>
      <c r="DCB113" s="81"/>
      <c r="DCC113" s="81"/>
      <c r="DCD113" s="81"/>
      <c r="DCE113" s="81"/>
      <c r="DCF113" s="81"/>
      <c r="DCG113" s="81"/>
      <c r="DCH113" s="81"/>
      <c r="DCI113" s="81"/>
      <c r="DCJ113" s="81"/>
      <c r="DCK113" s="81"/>
      <c r="DCL113" s="81"/>
      <c r="DCM113" s="81"/>
      <c r="DCN113" s="81"/>
      <c r="DCO113" s="81"/>
      <c r="DCP113" s="81"/>
      <c r="DCQ113" s="81"/>
      <c r="DCR113" s="81"/>
      <c r="DCS113" s="81"/>
      <c r="DCT113" s="81"/>
      <c r="DCU113" s="81"/>
      <c r="DCV113" s="81"/>
      <c r="DCW113" s="81"/>
      <c r="DCX113" s="81"/>
      <c r="DCY113" s="81"/>
      <c r="DCZ113" s="81"/>
      <c r="DDA113" s="81"/>
      <c r="DDB113" s="81"/>
      <c r="DDC113" s="81"/>
      <c r="DDD113" s="81"/>
      <c r="DDE113" s="81"/>
      <c r="DDF113" s="81"/>
      <c r="DDG113" s="81"/>
      <c r="DDH113" s="81"/>
      <c r="DDI113" s="81"/>
      <c r="DDJ113" s="81"/>
      <c r="DDK113" s="81"/>
      <c r="DDL113" s="81"/>
      <c r="DDM113" s="81"/>
      <c r="DDN113" s="81"/>
      <c r="DDO113" s="81"/>
      <c r="DDP113" s="81"/>
      <c r="DDQ113" s="81"/>
      <c r="DDR113" s="81"/>
      <c r="DDS113" s="81"/>
      <c r="DDT113" s="81"/>
      <c r="DDU113" s="81"/>
      <c r="DDV113" s="81"/>
      <c r="DDW113" s="81"/>
      <c r="DDX113" s="81"/>
      <c r="DDY113" s="81"/>
      <c r="DDZ113" s="81"/>
      <c r="DEA113" s="81"/>
      <c r="DEB113" s="81"/>
      <c r="DEC113" s="81"/>
      <c r="DED113" s="81"/>
      <c r="DEE113" s="81"/>
      <c r="DEF113" s="81"/>
      <c r="DEG113" s="81"/>
      <c r="DEH113" s="81"/>
      <c r="DEI113" s="81"/>
      <c r="DEJ113" s="81"/>
      <c r="DEK113" s="81"/>
      <c r="DEL113" s="81"/>
      <c r="DEM113" s="81"/>
      <c r="DEN113" s="81"/>
      <c r="DEO113" s="81"/>
      <c r="DEP113" s="81"/>
      <c r="DEQ113" s="81"/>
      <c r="DER113" s="81"/>
      <c r="DES113" s="81"/>
      <c r="DET113" s="81"/>
      <c r="DEU113" s="81"/>
      <c r="DEV113" s="81"/>
      <c r="DEW113" s="81"/>
      <c r="DEX113" s="81"/>
      <c r="DEY113" s="81"/>
      <c r="DEZ113" s="81"/>
      <c r="DFA113" s="81"/>
      <c r="DFB113" s="81"/>
      <c r="DFC113" s="81"/>
      <c r="DFD113" s="81"/>
      <c r="DFE113" s="81"/>
      <c r="DFF113" s="81"/>
      <c r="DFG113" s="81"/>
      <c r="DFH113" s="81"/>
      <c r="DFI113" s="81"/>
      <c r="DFJ113" s="81"/>
      <c r="DFK113" s="81"/>
      <c r="DFL113" s="81"/>
      <c r="DFM113" s="81"/>
      <c r="DFN113" s="81"/>
      <c r="DFO113" s="81"/>
      <c r="DFP113" s="81"/>
      <c r="DFQ113" s="81"/>
      <c r="DFR113" s="81"/>
      <c r="DFS113" s="81"/>
      <c r="DFT113" s="81"/>
      <c r="DFU113" s="81"/>
      <c r="DFV113" s="81"/>
      <c r="DFW113" s="81"/>
      <c r="DFX113" s="81"/>
      <c r="DFY113" s="81"/>
      <c r="DFZ113" s="81"/>
      <c r="DGA113" s="81"/>
      <c r="DGB113" s="81"/>
      <c r="DGC113" s="81"/>
      <c r="DGD113" s="81"/>
      <c r="DGE113" s="81"/>
      <c r="DGF113" s="81"/>
      <c r="DGG113" s="81"/>
      <c r="DGH113" s="81"/>
      <c r="DGI113" s="81"/>
      <c r="DGJ113" s="81"/>
      <c r="DGK113" s="81"/>
      <c r="DGL113" s="81"/>
      <c r="DGM113" s="81"/>
      <c r="DGN113" s="81"/>
      <c r="DGO113" s="81"/>
      <c r="DGP113" s="81"/>
      <c r="DGQ113" s="81"/>
      <c r="DGR113" s="81"/>
      <c r="DGS113" s="81"/>
      <c r="DGT113" s="81"/>
      <c r="DGU113" s="81"/>
      <c r="DGV113" s="81"/>
      <c r="DGW113" s="81"/>
      <c r="DGX113" s="81"/>
      <c r="DGY113" s="81"/>
      <c r="DGZ113" s="81"/>
      <c r="DHA113" s="81"/>
      <c r="DHB113" s="81"/>
      <c r="DHC113" s="81"/>
      <c r="DHD113" s="81"/>
      <c r="DHE113" s="81"/>
      <c r="DHF113" s="81"/>
      <c r="DHG113" s="81"/>
      <c r="DHH113" s="81"/>
      <c r="DHI113" s="81"/>
      <c r="DHJ113" s="81"/>
      <c r="DHK113" s="81"/>
      <c r="DHL113" s="81"/>
      <c r="DHM113" s="81"/>
      <c r="DHN113" s="81"/>
      <c r="DHO113" s="81"/>
      <c r="DHP113" s="81"/>
      <c r="DHQ113" s="81"/>
      <c r="DHR113" s="81"/>
      <c r="DHS113" s="81"/>
      <c r="DHT113" s="81"/>
      <c r="DHU113" s="81"/>
      <c r="DHV113" s="81"/>
      <c r="DHW113" s="81"/>
      <c r="DHX113" s="81"/>
      <c r="DHY113" s="81"/>
      <c r="DHZ113" s="81"/>
      <c r="DIA113" s="81"/>
      <c r="DIB113" s="81"/>
      <c r="DIC113" s="81"/>
      <c r="DID113" s="81"/>
      <c r="DIE113" s="81"/>
      <c r="DIF113" s="81"/>
      <c r="DIG113" s="81"/>
      <c r="DIH113" s="81"/>
      <c r="DII113" s="81"/>
      <c r="DIJ113" s="81"/>
      <c r="DIK113" s="81"/>
      <c r="DIL113" s="81"/>
      <c r="DIM113" s="81"/>
      <c r="DIN113" s="81"/>
      <c r="DIO113" s="81"/>
      <c r="DIP113" s="81"/>
      <c r="DIQ113" s="81"/>
      <c r="DIR113" s="81"/>
      <c r="DIS113" s="81"/>
      <c r="DIT113" s="81"/>
      <c r="DIU113" s="81"/>
      <c r="DIV113" s="81"/>
      <c r="DIW113" s="81"/>
      <c r="DIX113" s="81"/>
      <c r="DIY113" s="81"/>
      <c r="DIZ113" s="81"/>
      <c r="DJA113" s="81"/>
      <c r="DJB113" s="81"/>
      <c r="DJC113" s="81"/>
      <c r="DJD113" s="81"/>
      <c r="DJE113" s="81"/>
      <c r="DJF113" s="81"/>
      <c r="DJG113" s="81"/>
      <c r="DJH113" s="81"/>
      <c r="DJI113" s="81"/>
      <c r="DJJ113" s="81"/>
      <c r="DJK113" s="81"/>
      <c r="DJL113" s="81"/>
      <c r="DJM113" s="81"/>
      <c r="DJN113" s="81"/>
      <c r="DJO113" s="81"/>
      <c r="DJP113" s="81"/>
      <c r="DJQ113" s="81"/>
      <c r="DJR113" s="81"/>
      <c r="DJS113" s="81"/>
      <c r="DJT113" s="81"/>
      <c r="DJU113" s="81"/>
      <c r="DJV113" s="81"/>
      <c r="DJW113" s="81"/>
      <c r="DJX113" s="81"/>
      <c r="DJY113" s="81"/>
      <c r="DJZ113" s="81"/>
      <c r="DKA113" s="81"/>
      <c r="DKB113" s="81"/>
      <c r="DKC113" s="81"/>
      <c r="DKD113" s="81"/>
      <c r="DKE113" s="81"/>
      <c r="DKF113" s="81"/>
      <c r="DKG113" s="81"/>
      <c r="DKH113" s="81"/>
      <c r="DKI113" s="81"/>
      <c r="DKJ113" s="81"/>
      <c r="DKK113" s="81"/>
      <c r="DKL113" s="81"/>
      <c r="DKM113" s="81"/>
      <c r="DKN113" s="81"/>
      <c r="DKO113" s="81"/>
      <c r="DKP113" s="81"/>
      <c r="DKQ113" s="81"/>
      <c r="DKR113" s="81"/>
      <c r="DKS113" s="81"/>
      <c r="DKT113" s="81"/>
      <c r="DKU113" s="81"/>
      <c r="DKV113" s="81"/>
      <c r="DKW113" s="81"/>
      <c r="DKX113" s="81"/>
      <c r="DKY113" s="81"/>
      <c r="DKZ113" s="81"/>
      <c r="DLA113" s="81"/>
      <c r="DLB113" s="81"/>
      <c r="DLC113" s="81"/>
      <c r="DLD113" s="81"/>
      <c r="DLE113" s="81"/>
      <c r="DLF113" s="81"/>
      <c r="DLG113" s="81"/>
      <c r="DLH113" s="81"/>
      <c r="DLI113" s="81"/>
      <c r="DLJ113" s="81"/>
      <c r="DLK113" s="81"/>
      <c r="DLL113" s="81"/>
      <c r="DLM113" s="81"/>
      <c r="DLN113" s="81"/>
      <c r="DLO113" s="81"/>
      <c r="DLP113" s="81"/>
      <c r="DLQ113" s="81"/>
      <c r="DLR113" s="81"/>
      <c r="DLS113" s="81"/>
      <c r="DLT113" s="81"/>
      <c r="DLU113" s="81"/>
      <c r="DLV113" s="81"/>
      <c r="DLW113" s="81"/>
      <c r="DLX113" s="81"/>
      <c r="DLY113" s="81"/>
      <c r="DLZ113" s="81"/>
      <c r="DMA113" s="81"/>
      <c r="DMB113" s="81"/>
      <c r="DMC113" s="81"/>
      <c r="DMD113" s="81"/>
      <c r="DME113" s="81"/>
      <c r="DMF113" s="81"/>
      <c r="DMG113" s="81"/>
      <c r="DMH113" s="81"/>
      <c r="DMI113" s="81"/>
      <c r="DMJ113" s="81"/>
      <c r="DMK113" s="81"/>
      <c r="DML113" s="81"/>
      <c r="DMM113" s="81"/>
      <c r="DMN113" s="81"/>
      <c r="DMO113" s="81"/>
      <c r="DMP113" s="81"/>
      <c r="DMQ113" s="81"/>
      <c r="DMR113" s="81"/>
      <c r="DMS113" s="81"/>
      <c r="DMT113" s="81"/>
      <c r="DMU113" s="81"/>
      <c r="DMV113" s="81"/>
      <c r="DMW113" s="81"/>
      <c r="DMX113" s="81"/>
      <c r="DMY113" s="81"/>
      <c r="DMZ113" s="81"/>
      <c r="DNA113" s="81"/>
      <c r="DNB113" s="81"/>
      <c r="DNC113" s="81"/>
      <c r="DND113" s="81"/>
      <c r="DNE113" s="81"/>
      <c r="DNF113" s="81"/>
      <c r="DNG113" s="81"/>
      <c r="DNH113" s="81"/>
      <c r="DNI113" s="81"/>
      <c r="DNJ113" s="81"/>
      <c r="DNK113" s="81"/>
      <c r="DNL113" s="81"/>
      <c r="DNM113" s="81"/>
      <c r="DNN113" s="81"/>
      <c r="DNO113" s="81"/>
      <c r="DNP113" s="81"/>
      <c r="DNQ113" s="81"/>
      <c r="DNR113" s="81"/>
      <c r="DNS113" s="81"/>
      <c r="DNT113" s="81"/>
      <c r="DNU113" s="81"/>
      <c r="DNV113" s="81"/>
      <c r="DNW113" s="81"/>
      <c r="DNX113" s="81"/>
      <c r="DNY113" s="81"/>
      <c r="DNZ113" s="81"/>
      <c r="DOA113" s="81"/>
      <c r="DOB113" s="81"/>
      <c r="DOC113" s="81"/>
      <c r="DOD113" s="81"/>
      <c r="DOE113" s="81"/>
      <c r="DOF113" s="81"/>
      <c r="DOG113" s="81"/>
      <c r="DOH113" s="81"/>
      <c r="DOI113" s="81"/>
      <c r="DOJ113" s="81"/>
      <c r="DOK113" s="81"/>
      <c r="DOL113" s="81"/>
      <c r="DOM113" s="81"/>
      <c r="DON113" s="81"/>
      <c r="DOO113" s="81"/>
      <c r="DOP113" s="81"/>
      <c r="DOQ113" s="81"/>
      <c r="DOR113" s="81"/>
      <c r="DOS113" s="81"/>
      <c r="DOT113" s="81"/>
      <c r="DOU113" s="81"/>
      <c r="DOV113" s="81"/>
      <c r="DOW113" s="81"/>
      <c r="DOX113" s="81"/>
      <c r="DOY113" s="81"/>
      <c r="DOZ113" s="81"/>
      <c r="DPA113" s="81"/>
      <c r="DPB113" s="81"/>
      <c r="DPC113" s="81"/>
      <c r="DPD113" s="81"/>
      <c r="DPE113" s="81"/>
      <c r="DPF113" s="81"/>
      <c r="DPG113" s="81"/>
      <c r="DPH113" s="81"/>
      <c r="DPI113" s="81"/>
      <c r="DPJ113" s="81"/>
      <c r="DPK113" s="81"/>
      <c r="DPL113" s="81"/>
      <c r="DPM113" s="81"/>
      <c r="DPN113" s="81"/>
      <c r="DPO113" s="81"/>
      <c r="DPP113" s="81"/>
      <c r="DPQ113" s="81"/>
      <c r="DPR113" s="81"/>
      <c r="DPS113" s="81"/>
      <c r="DPT113" s="81"/>
      <c r="DPU113" s="81"/>
      <c r="DPV113" s="81"/>
      <c r="DPW113" s="81"/>
      <c r="DPX113" s="81"/>
      <c r="DPY113" s="81"/>
      <c r="DPZ113" s="81"/>
      <c r="DQA113" s="81"/>
      <c r="DQB113" s="81"/>
      <c r="DQC113" s="81"/>
      <c r="DQD113" s="81"/>
      <c r="DQE113" s="81"/>
      <c r="DQF113" s="81"/>
      <c r="DQG113" s="81"/>
      <c r="DQH113" s="81"/>
      <c r="DQI113" s="81"/>
      <c r="DQJ113" s="81"/>
      <c r="DQK113" s="81"/>
      <c r="DQL113" s="81"/>
      <c r="DQM113" s="81"/>
      <c r="DQN113" s="81"/>
      <c r="DQO113" s="81"/>
      <c r="DQP113" s="81"/>
      <c r="DQQ113" s="81"/>
      <c r="DQR113" s="81"/>
      <c r="DQS113" s="81"/>
      <c r="DQT113" s="81"/>
      <c r="DQU113" s="81"/>
      <c r="DQV113" s="81"/>
      <c r="DQW113" s="81"/>
      <c r="DQX113" s="81"/>
      <c r="DQY113" s="81"/>
      <c r="DQZ113" s="81"/>
      <c r="DRA113" s="81"/>
      <c r="DRB113" s="81"/>
      <c r="DRC113" s="81"/>
      <c r="DRD113" s="81"/>
      <c r="DRE113" s="81"/>
      <c r="DRF113" s="81"/>
      <c r="DRG113" s="81"/>
      <c r="DRH113" s="81"/>
      <c r="DRI113" s="81"/>
      <c r="DRJ113" s="81"/>
      <c r="DRK113" s="81"/>
      <c r="DRL113" s="81"/>
      <c r="DRM113" s="81"/>
      <c r="DRN113" s="81"/>
      <c r="DRO113" s="81"/>
      <c r="DRP113" s="81"/>
      <c r="DRQ113" s="81"/>
      <c r="DRR113" s="81"/>
      <c r="DRS113" s="81"/>
      <c r="DRT113" s="81"/>
      <c r="DRU113" s="81"/>
      <c r="DRV113" s="81"/>
      <c r="DRW113" s="81"/>
      <c r="DRX113" s="81"/>
      <c r="DRY113" s="81"/>
      <c r="DRZ113" s="81"/>
      <c r="DSA113" s="81"/>
      <c r="DSB113" s="81"/>
      <c r="DSC113" s="81"/>
      <c r="DSD113" s="81"/>
      <c r="DSE113" s="81"/>
      <c r="DSF113" s="81"/>
      <c r="DSG113" s="81"/>
      <c r="DSH113" s="81"/>
      <c r="DSI113" s="81"/>
      <c r="DSJ113" s="81"/>
      <c r="DSK113" s="81"/>
      <c r="DSL113" s="81"/>
      <c r="DSM113" s="81"/>
      <c r="DSN113" s="81"/>
      <c r="DSO113" s="81"/>
      <c r="DSP113" s="81"/>
      <c r="DSQ113" s="81"/>
      <c r="DSR113" s="81"/>
      <c r="DSS113" s="81"/>
      <c r="DST113" s="81"/>
      <c r="DSU113" s="81"/>
      <c r="DSV113" s="81"/>
      <c r="DSW113" s="81"/>
      <c r="DSX113" s="81"/>
      <c r="DSY113" s="81"/>
      <c r="DSZ113" s="81"/>
      <c r="DTA113" s="81"/>
      <c r="DTB113" s="81"/>
      <c r="DTC113" s="81"/>
      <c r="DTD113" s="81"/>
      <c r="DTE113" s="81"/>
      <c r="DTF113" s="81"/>
      <c r="DTG113" s="81"/>
      <c r="DTH113" s="81"/>
      <c r="DTI113" s="81"/>
      <c r="DTJ113" s="81"/>
      <c r="DTK113" s="81"/>
      <c r="DTL113" s="81"/>
      <c r="DTM113" s="81"/>
      <c r="DTN113" s="81"/>
      <c r="DTO113" s="81"/>
      <c r="DTP113" s="81"/>
      <c r="DTQ113" s="81"/>
      <c r="DTR113" s="81"/>
      <c r="DTS113" s="81"/>
      <c r="DTT113" s="81"/>
      <c r="DTU113" s="81"/>
      <c r="DTV113" s="81"/>
      <c r="DTW113" s="81"/>
      <c r="DTX113" s="81"/>
      <c r="DTY113" s="81"/>
      <c r="DTZ113" s="81"/>
      <c r="DUA113" s="81"/>
      <c r="DUB113" s="81"/>
      <c r="DUC113" s="81"/>
      <c r="DUD113" s="81"/>
      <c r="DUE113" s="81"/>
      <c r="DUF113" s="81"/>
      <c r="DUG113" s="81"/>
      <c r="DUH113" s="81"/>
      <c r="DUI113" s="81"/>
      <c r="DUJ113" s="81"/>
      <c r="DUK113" s="81"/>
      <c r="DUL113" s="81"/>
      <c r="DUM113" s="81"/>
      <c r="DUN113" s="81"/>
      <c r="DUO113" s="81"/>
      <c r="DUP113" s="81"/>
      <c r="DUQ113" s="81"/>
      <c r="DUR113" s="81"/>
      <c r="DUS113" s="81"/>
      <c r="DUT113" s="81"/>
      <c r="DUU113" s="81"/>
      <c r="DUV113" s="81"/>
      <c r="DUW113" s="81"/>
      <c r="DUX113" s="81"/>
      <c r="DUY113" s="81"/>
      <c r="DUZ113" s="81"/>
      <c r="DVA113" s="81"/>
      <c r="DVB113" s="81"/>
      <c r="DVC113" s="81"/>
      <c r="DVD113" s="81"/>
      <c r="DVE113" s="81"/>
      <c r="DVF113" s="81"/>
      <c r="DVG113" s="81"/>
      <c r="DVH113" s="81"/>
      <c r="DVI113" s="81"/>
      <c r="DVJ113" s="81"/>
      <c r="DVK113" s="81"/>
      <c r="DVL113" s="81"/>
      <c r="DVM113" s="81"/>
      <c r="DVN113" s="81"/>
      <c r="DVO113" s="81"/>
      <c r="DVP113" s="81"/>
      <c r="DVQ113" s="81"/>
      <c r="DVR113" s="81"/>
      <c r="DVS113" s="81"/>
      <c r="DVT113" s="81"/>
      <c r="DVU113" s="81"/>
      <c r="DVV113" s="81"/>
      <c r="DVW113" s="81"/>
      <c r="DVX113" s="81"/>
      <c r="DVY113" s="81"/>
      <c r="DVZ113" s="81"/>
      <c r="DWA113" s="81"/>
      <c r="DWB113" s="81"/>
      <c r="DWC113" s="81"/>
      <c r="DWD113" s="81"/>
      <c r="DWE113" s="81"/>
      <c r="DWF113" s="81"/>
      <c r="DWG113" s="81"/>
      <c r="DWH113" s="81"/>
      <c r="DWI113" s="81"/>
      <c r="DWJ113" s="81"/>
      <c r="DWK113" s="81"/>
      <c r="DWL113" s="81"/>
      <c r="DWM113" s="81"/>
      <c r="DWN113" s="81"/>
      <c r="DWO113" s="81"/>
      <c r="DWP113" s="81"/>
      <c r="DWQ113" s="81"/>
      <c r="DWR113" s="81"/>
      <c r="DWS113" s="81"/>
      <c r="DWT113" s="81"/>
      <c r="DWU113" s="81"/>
      <c r="DWV113" s="81"/>
      <c r="DWW113" s="81"/>
      <c r="DWX113" s="81"/>
      <c r="DWY113" s="81"/>
      <c r="DWZ113" s="81"/>
      <c r="DXA113" s="81"/>
      <c r="DXB113" s="81"/>
      <c r="DXC113" s="81"/>
      <c r="DXD113" s="81"/>
      <c r="DXE113" s="81"/>
      <c r="DXF113" s="81"/>
      <c r="DXG113" s="81"/>
      <c r="DXH113" s="81"/>
      <c r="DXI113" s="81"/>
      <c r="DXJ113" s="81"/>
      <c r="DXK113" s="81"/>
      <c r="DXL113" s="81"/>
      <c r="DXM113" s="81"/>
      <c r="DXN113" s="81"/>
      <c r="DXO113" s="81"/>
      <c r="DXP113" s="81"/>
      <c r="DXQ113" s="81"/>
      <c r="DXR113" s="81"/>
      <c r="DXS113" s="81"/>
      <c r="DXT113" s="81"/>
      <c r="DXU113" s="81"/>
      <c r="DXV113" s="81"/>
      <c r="DXW113" s="81"/>
      <c r="DXX113" s="81"/>
      <c r="DXY113" s="81"/>
      <c r="DXZ113" s="81"/>
      <c r="DYA113" s="81"/>
      <c r="DYB113" s="81"/>
      <c r="DYC113" s="81"/>
      <c r="DYD113" s="81"/>
      <c r="DYE113" s="81"/>
      <c r="DYF113" s="81"/>
      <c r="DYG113" s="81"/>
      <c r="DYH113" s="81"/>
      <c r="DYI113" s="81"/>
      <c r="DYJ113" s="81"/>
      <c r="DYK113" s="81"/>
      <c r="DYL113" s="81"/>
      <c r="DYM113" s="81"/>
      <c r="DYN113" s="81"/>
      <c r="DYO113" s="81"/>
      <c r="DYP113" s="81"/>
      <c r="DYQ113" s="81"/>
      <c r="DYR113" s="81"/>
      <c r="DYS113" s="81"/>
      <c r="DYT113" s="81"/>
      <c r="DYU113" s="81"/>
      <c r="DYV113" s="81"/>
      <c r="DYW113" s="81"/>
      <c r="DYX113" s="81"/>
      <c r="DYY113" s="81"/>
      <c r="DYZ113" s="81"/>
      <c r="DZA113" s="81"/>
      <c r="DZB113" s="81"/>
      <c r="DZC113" s="81"/>
      <c r="DZD113" s="81"/>
      <c r="DZE113" s="81"/>
      <c r="DZF113" s="81"/>
      <c r="DZG113" s="81"/>
      <c r="DZH113" s="81"/>
      <c r="DZI113" s="81"/>
      <c r="DZJ113" s="81"/>
      <c r="DZK113" s="81"/>
      <c r="DZL113" s="81"/>
      <c r="DZM113" s="81"/>
      <c r="DZN113" s="81"/>
      <c r="DZO113" s="81"/>
      <c r="DZP113" s="81"/>
      <c r="DZQ113" s="81"/>
      <c r="DZR113" s="81"/>
      <c r="DZS113" s="81"/>
      <c r="DZT113" s="81"/>
      <c r="DZU113" s="81"/>
      <c r="DZV113" s="81"/>
      <c r="DZW113" s="81"/>
      <c r="DZX113" s="81"/>
      <c r="DZY113" s="81"/>
      <c r="DZZ113" s="81"/>
      <c r="EAA113" s="81"/>
      <c r="EAB113" s="81"/>
      <c r="EAC113" s="81"/>
      <c r="EAD113" s="81"/>
      <c r="EAE113" s="81"/>
      <c r="EAF113" s="81"/>
      <c r="EAG113" s="81"/>
      <c r="EAH113" s="81"/>
      <c r="EAI113" s="81"/>
      <c r="EAJ113" s="81"/>
      <c r="EAK113" s="81"/>
      <c r="EAL113" s="81"/>
      <c r="EAM113" s="81"/>
      <c r="EAN113" s="81"/>
      <c r="EAO113" s="81"/>
      <c r="EAP113" s="81"/>
      <c r="EAQ113" s="81"/>
      <c r="EAR113" s="81"/>
      <c r="EAS113" s="81"/>
      <c r="EAT113" s="81"/>
      <c r="EAU113" s="81"/>
      <c r="EAV113" s="81"/>
      <c r="EAW113" s="81"/>
      <c r="EAX113" s="81"/>
      <c r="EAY113" s="81"/>
      <c r="EAZ113" s="81"/>
      <c r="EBA113" s="81"/>
      <c r="EBB113" s="81"/>
      <c r="EBC113" s="81"/>
      <c r="EBD113" s="81"/>
      <c r="EBE113" s="81"/>
      <c r="EBF113" s="81"/>
      <c r="EBG113" s="81"/>
      <c r="EBH113" s="81"/>
      <c r="EBI113" s="81"/>
      <c r="EBJ113" s="81"/>
      <c r="EBK113" s="81"/>
      <c r="EBL113" s="81"/>
      <c r="EBM113" s="81"/>
      <c r="EBN113" s="81"/>
      <c r="EBO113" s="81"/>
      <c r="EBP113" s="81"/>
      <c r="EBQ113" s="81"/>
      <c r="EBR113" s="81"/>
      <c r="EBS113" s="81"/>
      <c r="EBT113" s="81"/>
      <c r="EBU113" s="81"/>
      <c r="EBV113" s="81"/>
      <c r="EBW113" s="81"/>
      <c r="EBX113" s="81"/>
      <c r="EBY113" s="81"/>
      <c r="EBZ113" s="81"/>
      <c r="ECA113" s="81"/>
      <c r="ECB113" s="81"/>
      <c r="ECC113" s="81"/>
      <c r="ECD113" s="81"/>
      <c r="ECE113" s="81"/>
      <c r="ECF113" s="81"/>
      <c r="ECG113" s="81"/>
      <c r="ECH113" s="81"/>
      <c r="ECI113" s="81"/>
      <c r="ECJ113" s="81"/>
      <c r="ECK113" s="81"/>
      <c r="ECL113" s="81"/>
      <c r="ECM113" s="81"/>
      <c r="ECN113" s="81"/>
      <c r="ECO113" s="81"/>
      <c r="ECP113" s="81"/>
      <c r="ECQ113" s="81"/>
      <c r="ECR113" s="81"/>
      <c r="ECS113" s="81"/>
      <c r="ECT113" s="81"/>
      <c r="ECU113" s="81"/>
      <c r="ECV113" s="81"/>
      <c r="ECW113" s="81"/>
      <c r="ECX113" s="81"/>
      <c r="ECY113" s="81"/>
      <c r="ECZ113" s="81"/>
      <c r="EDA113" s="81"/>
      <c r="EDB113" s="81"/>
      <c r="EDC113" s="81"/>
      <c r="EDD113" s="81"/>
      <c r="EDE113" s="81"/>
      <c r="EDF113" s="81"/>
      <c r="EDG113" s="81"/>
      <c r="EDH113" s="81"/>
      <c r="EDI113" s="81"/>
      <c r="EDJ113" s="81"/>
      <c r="EDK113" s="81"/>
      <c r="EDL113" s="81"/>
      <c r="EDM113" s="81"/>
      <c r="EDN113" s="81"/>
      <c r="EDO113" s="81"/>
      <c r="EDP113" s="81"/>
      <c r="EDQ113" s="81"/>
      <c r="EDR113" s="81"/>
      <c r="EDS113" s="81"/>
      <c r="EDT113" s="81"/>
      <c r="EDU113" s="81"/>
      <c r="EDV113" s="81"/>
      <c r="EDW113" s="81"/>
      <c r="EDX113" s="81"/>
      <c r="EDY113" s="81"/>
      <c r="EDZ113" s="81"/>
      <c r="EEA113" s="81"/>
      <c r="EEB113" s="81"/>
      <c r="EEC113" s="81"/>
      <c r="EED113" s="81"/>
      <c r="EEE113" s="81"/>
      <c r="EEF113" s="81"/>
      <c r="EEG113" s="81"/>
      <c r="EEH113" s="81"/>
      <c r="EEI113" s="81"/>
      <c r="EEJ113" s="81"/>
      <c r="EEK113" s="81"/>
      <c r="EEL113" s="81"/>
      <c r="EEM113" s="81"/>
      <c r="EEN113" s="81"/>
      <c r="EEO113" s="81"/>
      <c r="EEP113" s="81"/>
      <c r="EEQ113" s="81"/>
      <c r="EER113" s="81"/>
      <c r="EES113" s="81"/>
      <c r="EET113" s="81"/>
      <c r="EEU113" s="81"/>
      <c r="EEV113" s="81"/>
      <c r="EEW113" s="81"/>
      <c r="EEX113" s="81"/>
      <c r="EEY113" s="81"/>
      <c r="EEZ113" s="81"/>
      <c r="EFA113" s="81"/>
      <c r="EFB113" s="81"/>
      <c r="EFC113" s="81"/>
      <c r="EFD113" s="81"/>
      <c r="EFE113" s="81"/>
      <c r="EFF113" s="81"/>
      <c r="EFG113" s="81"/>
      <c r="EFH113" s="81"/>
      <c r="EFI113" s="81"/>
      <c r="EFJ113" s="81"/>
      <c r="EFK113" s="81"/>
      <c r="EFL113" s="81"/>
      <c r="EFM113" s="81"/>
      <c r="EFN113" s="81"/>
      <c r="EFO113" s="81"/>
      <c r="EFP113" s="81"/>
      <c r="EFQ113" s="81"/>
      <c r="EFR113" s="81"/>
      <c r="EFS113" s="81"/>
      <c r="EFT113" s="81"/>
      <c r="EFU113" s="81"/>
      <c r="EFV113" s="81"/>
      <c r="EFW113" s="81"/>
      <c r="EFX113" s="81"/>
      <c r="EFY113" s="81"/>
      <c r="EFZ113" s="81"/>
      <c r="EGA113" s="81"/>
      <c r="EGB113" s="81"/>
      <c r="EGC113" s="81"/>
      <c r="EGD113" s="81"/>
      <c r="EGE113" s="81"/>
      <c r="EGF113" s="81"/>
      <c r="EGG113" s="81"/>
      <c r="EGH113" s="81"/>
      <c r="EGI113" s="81"/>
      <c r="EGJ113" s="81"/>
      <c r="EGK113" s="81"/>
      <c r="EGL113" s="81"/>
      <c r="EGM113" s="81"/>
      <c r="EGN113" s="81"/>
      <c r="EGO113" s="81"/>
      <c r="EGP113" s="81"/>
      <c r="EGQ113" s="81"/>
      <c r="EGR113" s="81"/>
      <c r="EGS113" s="81"/>
      <c r="EGT113" s="81"/>
      <c r="EGU113" s="81"/>
      <c r="EGV113" s="81"/>
      <c r="EGW113" s="81"/>
      <c r="EGX113" s="81"/>
      <c r="EGY113" s="81"/>
      <c r="EGZ113" s="81"/>
      <c r="EHA113" s="81"/>
      <c r="EHB113" s="81"/>
      <c r="EHC113" s="81"/>
      <c r="EHD113" s="81"/>
      <c r="EHE113" s="81"/>
      <c r="EHF113" s="81"/>
      <c r="EHG113" s="81"/>
      <c r="EHH113" s="81"/>
      <c r="EHI113" s="81"/>
      <c r="EHJ113" s="81"/>
      <c r="EHK113" s="81"/>
      <c r="EHL113" s="81"/>
      <c r="EHM113" s="81"/>
      <c r="EHN113" s="81"/>
      <c r="EHO113" s="81"/>
      <c r="EHP113" s="81"/>
      <c r="EHQ113" s="81"/>
      <c r="EHR113" s="81"/>
      <c r="EHS113" s="81"/>
      <c r="EHT113" s="81"/>
      <c r="EHU113" s="81"/>
      <c r="EHV113" s="81"/>
      <c r="EHW113" s="81"/>
      <c r="EHX113" s="81"/>
      <c r="EHY113" s="81"/>
      <c r="EHZ113" s="81"/>
      <c r="EIA113" s="81"/>
      <c r="EIB113" s="81"/>
      <c r="EIC113" s="81"/>
      <c r="EID113" s="81"/>
      <c r="EIE113" s="81"/>
      <c r="EIF113" s="81"/>
      <c r="EIG113" s="81"/>
      <c r="EIH113" s="81"/>
      <c r="EII113" s="81"/>
      <c r="EIJ113" s="81"/>
      <c r="EIK113" s="81"/>
      <c r="EIL113" s="81"/>
      <c r="EIM113" s="81"/>
      <c r="EIN113" s="81"/>
      <c r="EIO113" s="81"/>
      <c r="EIP113" s="81"/>
      <c r="EIQ113" s="81"/>
      <c r="EIR113" s="81"/>
      <c r="EIS113" s="81"/>
      <c r="EIT113" s="81"/>
      <c r="EIU113" s="81"/>
      <c r="EIV113" s="81"/>
      <c r="EIW113" s="81"/>
      <c r="EIX113" s="81"/>
      <c r="EIY113" s="81"/>
      <c r="EIZ113" s="81"/>
      <c r="EJA113" s="81"/>
      <c r="EJB113" s="81"/>
      <c r="EJC113" s="81"/>
      <c r="EJD113" s="81"/>
      <c r="EJE113" s="81"/>
      <c r="EJF113" s="81"/>
      <c r="EJG113" s="81"/>
      <c r="EJH113" s="81"/>
      <c r="EJI113" s="81"/>
      <c r="EJJ113" s="81"/>
      <c r="EJK113" s="81"/>
      <c r="EJL113" s="81"/>
      <c r="EJM113" s="81"/>
      <c r="EJN113" s="81"/>
      <c r="EJO113" s="81"/>
      <c r="EJP113" s="81"/>
      <c r="EJQ113" s="81"/>
      <c r="EJR113" s="81"/>
      <c r="EJS113" s="81"/>
      <c r="EJT113" s="81"/>
      <c r="EJU113" s="81"/>
      <c r="EJV113" s="81"/>
      <c r="EJW113" s="81"/>
      <c r="EJX113" s="81"/>
      <c r="EJY113" s="81"/>
      <c r="EJZ113" s="81"/>
      <c r="EKA113" s="81"/>
      <c r="EKB113" s="81"/>
      <c r="EKC113" s="81"/>
      <c r="EKD113" s="81"/>
      <c r="EKE113" s="81"/>
      <c r="EKF113" s="81"/>
      <c r="EKG113" s="81"/>
      <c r="EKH113" s="81"/>
      <c r="EKI113" s="81"/>
      <c r="EKJ113" s="81"/>
      <c r="EKK113" s="81"/>
      <c r="EKL113" s="81"/>
      <c r="EKM113" s="81"/>
      <c r="EKN113" s="81"/>
      <c r="EKO113" s="81"/>
      <c r="EKP113" s="81"/>
      <c r="EKQ113" s="81"/>
      <c r="EKR113" s="81"/>
      <c r="EKS113" s="81"/>
      <c r="EKT113" s="81"/>
      <c r="EKU113" s="81"/>
      <c r="EKV113" s="81"/>
      <c r="EKW113" s="81"/>
      <c r="EKX113" s="81"/>
      <c r="EKY113" s="81"/>
      <c r="EKZ113" s="81"/>
      <c r="ELA113" s="81"/>
      <c r="ELB113" s="81"/>
      <c r="ELC113" s="81"/>
      <c r="ELD113" s="81"/>
      <c r="ELE113" s="81"/>
      <c r="ELF113" s="81"/>
      <c r="ELG113" s="81"/>
      <c r="ELH113" s="81"/>
      <c r="ELI113" s="81"/>
      <c r="ELJ113" s="81"/>
      <c r="ELK113" s="81"/>
      <c r="ELL113" s="81"/>
      <c r="ELM113" s="81"/>
      <c r="ELN113" s="81"/>
      <c r="ELO113" s="81"/>
      <c r="ELP113" s="81"/>
      <c r="ELQ113" s="81"/>
      <c r="ELR113" s="81"/>
      <c r="ELS113" s="81"/>
      <c r="ELT113" s="81"/>
      <c r="ELU113" s="81"/>
      <c r="ELV113" s="81"/>
      <c r="ELW113" s="81"/>
      <c r="ELX113" s="81"/>
      <c r="ELY113" s="81"/>
      <c r="ELZ113" s="81"/>
      <c r="EMA113" s="81"/>
      <c r="EMB113" s="81"/>
      <c r="EMC113" s="81"/>
      <c r="EMD113" s="81"/>
      <c r="EME113" s="81"/>
      <c r="EMF113" s="81"/>
      <c r="EMG113" s="81"/>
      <c r="EMH113" s="81"/>
      <c r="EMI113" s="81"/>
      <c r="EMJ113" s="81"/>
      <c r="EMK113" s="81"/>
      <c r="EML113" s="81"/>
      <c r="EMM113" s="81"/>
      <c r="EMN113" s="81"/>
      <c r="EMO113" s="81"/>
      <c r="EMP113" s="81"/>
      <c r="EMQ113" s="81"/>
      <c r="EMR113" s="81"/>
      <c r="EMS113" s="81"/>
      <c r="EMT113" s="81"/>
      <c r="EMU113" s="81"/>
      <c r="EMV113" s="81"/>
      <c r="EMW113" s="81"/>
      <c r="EMX113" s="81"/>
      <c r="EMY113" s="81"/>
      <c r="EMZ113" s="81"/>
      <c r="ENA113" s="81"/>
      <c r="ENB113" s="81"/>
      <c r="ENC113" s="81"/>
      <c r="END113" s="81"/>
      <c r="ENE113" s="81"/>
      <c r="ENF113" s="81"/>
      <c r="ENG113" s="81"/>
      <c r="ENH113" s="81"/>
      <c r="ENI113" s="81"/>
      <c r="ENJ113" s="81"/>
      <c r="ENK113" s="81"/>
      <c r="ENL113" s="81"/>
      <c r="ENM113" s="81"/>
      <c r="ENN113" s="81"/>
      <c r="ENO113" s="81"/>
      <c r="ENP113" s="81"/>
      <c r="ENQ113" s="81"/>
      <c r="ENR113" s="81"/>
      <c r="ENS113" s="81"/>
      <c r="ENT113" s="81"/>
      <c r="ENU113" s="81"/>
      <c r="ENV113" s="81"/>
      <c r="ENW113" s="81"/>
      <c r="ENX113" s="81"/>
      <c r="ENY113" s="81"/>
      <c r="ENZ113" s="81"/>
      <c r="EOA113" s="81"/>
      <c r="EOB113" s="81"/>
      <c r="EOC113" s="81"/>
      <c r="EOD113" s="81"/>
      <c r="EOE113" s="81"/>
      <c r="EOF113" s="81"/>
      <c r="EOG113" s="81"/>
      <c r="EOH113" s="81"/>
      <c r="EOI113" s="81"/>
      <c r="EOJ113" s="81"/>
      <c r="EOK113" s="81"/>
      <c r="EOL113" s="81"/>
      <c r="EOM113" s="81"/>
      <c r="EON113" s="81"/>
      <c r="EOO113" s="81"/>
      <c r="EOP113" s="81"/>
      <c r="EOQ113" s="81"/>
      <c r="EOR113" s="81"/>
      <c r="EOS113" s="81"/>
      <c r="EOT113" s="81"/>
      <c r="EOU113" s="81"/>
      <c r="EOV113" s="81"/>
      <c r="EOW113" s="81"/>
      <c r="EOX113" s="81"/>
      <c r="EOY113" s="81"/>
      <c r="EOZ113" s="81"/>
      <c r="EPA113" s="81"/>
      <c r="EPB113" s="81"/>
      <c r="EPC113" s="81"/>
      <c r="EPD113" s="81"/>
      <c r="EPE113" s="81"/>
      <c r="EPF113" s="81"/>
      <c r="EPG113" s="81"/>
      <c r="EPH113" s="81"/>
      <c r="EPI113" s="81"/>
      <c r="EPJ113" s="81"/>
      <c r="EPK113" s="81"/>
      <c r="EPL113" s="81"/>
      <c r="EPM113" s="81"/>
      <c r="EPN113" s="81"/>
      <c r="EPO113" s="81"/>
      <c r="EPP113" s="81"/>
      <c r="EPQ113" s="81"/>
      <c r="EPR113" s="81"/>
      <c r="EPS113" s="81"/>
      <c r="EPT113" s="81"/>
      <c r="EPU113" s="81"/>
      <c r="EPV113" s="81"/>
      <c r="EPW113" s="81"/>
      <c r="EPX113" s="81"/>
      <c r="EPY113" s="81"/>
      <c r="EPZ113" s="81"/>
      <c r="EQA113" s="81"/>
      <c r="EQB113" s="81"/>
      <c r="EQC113" s="81"/>
      <c r="EQD113" s="81"/>
      <c r="EQE113" s="81"/>
      <c r="EQF113" s="81"/>
      <c r="EQG113" s="81"/>
      <c r="EQH113" s="81"/>
      <c r="EQI113" s="81"/>
      <c r="EQJ113" s="81"/>
      <c r="EQK113" s="81"/>
      <c r="EQL113" s="81"/>
      <c r="EQM113" s="81"/>
      <c r="EQN113" s="81"/>
      <c r="EQO113" s="81"/>
      <c r="EQP113" s="81"/>
      <c r="EQQ113" s="81"/>
      <c r="EQR113" s="81"/>
      <c r="EQS113" s="81"/>
      <c r="EQT113" s="81"/>
      <c r="EQU113" s="81"/>
      <c r="EQV113" s="81"/>
      <c r="EQW113" s="81"/>
      <c r="EQX113" s="81"/>
      <c r="EQY113" s="81"/>
      <c r="EQZ113" s="81"/>
      <c r="ERA113" s="81"/>
      <c r="ERB113" s="81"/>
      <c r="ERC113" s="81"/>
      <c r="ERD113" s="81"/>
      <c r="ERE113" s="81"/>
      <c r="ERF113" s="81"/>
      <c r="ERG113" s="81"/>
      <c r="ERH113" s="81"/>
      <c r="ERI113" s="81"/>
      <c r="ERJ113" s="81"/>
      <c r="ERK113" s="81"/>
      <c r="ERL113" s="81"/>
      <c r="ERM113" s="81"/>
      <c r="ERN113" s="81"/>
      <c r="ERO113" s="81"/>
      <c r="ERP113" s="81"/>
      <c r="ERQ113" s="81"/>
      <c r="ERR113" s="81"/>
      <c r="ERS113" s="81"/>
      <c r="ERT113" s="81"/>
      <c r="ERU113" s="81"/>
      <c r="ERV113" s="81"/>
      <c r="ERW113" s="81"/>
      <c r="ERX113" s="81"/>
      <c r="ERY113" s="81"/>
      <c r="ERZ113" s="81"/>
      <c r="ESA113" s="81"/>
      <c r="ESB113" s="81"/>
      <c r="ESC113" s="81"/>
      <c r="ESD113" s="81"/>
      <c r="ESE113" s="81"/>
      <c r="ESF113" s="81"/>
      <c r="ESG113" s="81"/>
      <c r="ESH113" s="81"/>
      <c r="ESI113" s="81"/>
      <c r="ESJ113" s="81"/>
      <c r="ESK113" s="81"/>
      <c r="ESL113" s="81"/>
      <c r="ESM113" s="81"/>
      <c r="ESN113" s="81"/>
      <c r="ESO113" s="81"/>
      <c r="ESP113" s="81"/>
      <c r="ESQ113" s="81"/>
      <c r="ESR113" s="81"/>
      <c r="ESS113" s="81"/>
      <c r="EST113" s="81"/>
      <c r="ESU113" s="81"/>
      <c r="ESV113" s="81"/>
      <c r="ESW113" s="81"/>
      <c r="ESX113" s="81"/>
      <c r="ESY113" s="81"/>
      <c r="ESZ113" s="81"/>
      <c r="ETA113" s="81"/>
      <c r="ETB113" s="81"/>
      <c r="ETC113" s="81"/>
      <c r="ETD113" s="81"/>
      <c r="ETE113" s="81"/>
      <c r="ETF113" s="81"/>
      <c r="ETG113" s="81"/>
      <c r="ETH113" s="81"/>
      <c r="ETI113" s="81"/>
      <c r="ETJ113" s="81"/>
      <c r="ETK113" s="81"/>
      <c r="ETL113" s="81"/>
      <c r="ETM113" s="81"/>
      <c r="ETN113" s="81"/>
      <c r="ETO113" s="81"/>
      <c r="ETP113" s="81"/>
      <c r="ETQ113" s="81"/>
      <c r="ETR113" s="81"/>
      <c r="ETS113" s="81"/>
      <c r="ETT113" s="81"/>
      <c r="ETU113" s="81"/>
      <c r="ETV113" s="81"/>
      <c r="ETW113" s="81"/>
      <c r="ETX113" s="81"/>
      <c r="ETY113" s="81"/>
      <c r="ETZ113" s="81"/>
      <c r="EUA113" s="81"/>
      <c r="EUB113" s="81"/>
      <c r="EUC113" s="81"/>
      <c r="EUD113" s="81"/>
      <c r="EUE113" s="81"/>
      <c r="EUF113" s="81"/>
      <c r="EUG113" s="81"/>
      <c r="EUH113" s="81"/>
      <c r="EUI113" s="81"/>
      <c r="EUJ113" s="81"/>
      <c r="EUK113" s="81"/>
      <c r="EUL113" s="81"/>
      <c r="EUM113" s="81"/>
      <c r="EUN113" s="81"/>
      <c r="EUO113" s="81"/>
      <c r="EUP113" s="81"/>
      <c r="EUQ113" s="81"/>
      <c r="EUR113" s="81"/>
      <c r="EUS113" s="81"/>
      <c r="EUT113" s="81"/>
      <c r="EUU113" s="81"/>
      <c r="EUV113" s="81"/>
      <c r="EUW113" s="81"/>
      <c r="EUX113" s="81"/>
      <c r="EUY113" s="81"/>
      <c r="EUZ113" s="81"/>
      <c r="EVA113" s="81"/>
      <c r="EVB113" s="81"/>
      <c r="EVC113" s="81"/>
      <c r="EVD113" s="81"/>
      <c r="EVE113" s="81"/>
      <c r="EVF113" s="81"/>
      <c r="EVG113" s="81"/>
      <c r="EVH113" s="81"/>
      <c r="EVI113" s="81"/>
      <c r="EVJ113" s="81"/>
      <c r="EVK113" s="81"/>
      <c r="EVL113" s="81"/>
      <c r="EVM113" s="81"/>
      <c r="EVN113" s="81"/>
      <c r="EVO113" s="81"/>
      <c r="EVP113" s="81"/>
      <c r="EVQ113" s="81"/>
      <c r="EVR113" s="81"/>
      <c r="EVS113" s="81"/>
      <c r="EVT113" s="81"/>
      <c r="EVU113" s="81"/>
      <c r="EVV113" s="81"/>
      <c r="EVW113" s="81"/>
      <c r="EVX113" s="81"/>
      <c r="EVY113" s="81"/>
      <c r="EVZ113" s="81"/>
      <c r="EWA113" s="81"/>
      <c r="EWB113" s="81"/>
      <c r="EWC113" s="81"/>
      <c r="EWD113" s="81"/>
      <c r="EWE113" s="81"/>
      <c r="EWF113" s="81"/>
      <c r="EWG113" s="81"/>
      <c r="EWH113" s="81"/>
      <c r="EWI113" s="81"/>
      <c r="EWJ113" s="81"/>
      <c r="EWK113" s="81"/>
      <c r="EWL113" s="81"/>
      <c r="EWM113" s="81"/>
      <c r="EWN113" s="81"/>
      <c r="EWO113" s="81"/>
      <c r="EWP113" s="81"/>
      <c r="EWQ113" s="81"/>
      <c r="EWR113" s="81"/>
      <c r="EWS113" s="81"/>
      <c r="EWT113" s="81"/>
      <c r="EWU113" s="81"/>
      <c r="EWV113" s="81"/>
      <c r="EWW113" s="81"/>
      <c r="EWX113" s="81"/>
      <c r="EWY113" s="81"/>
      <c r="EWZ113" s="81"/>
      <c r="EXA113" s="81"/>
      <c r="EXB113" s="81"/>
      <c r="EXC113" s="81"/>
      <c r="EXD113" s="81"/>
      <c r="EXE113" s="81"/>
      <c r="EXF113" s="81"/>
      <c r="EXG113" s="81"/>
      <c r="EXH113" s="81"/>
      <c r="EXI113" s="81"/>
      <c r="EXJ113" s="81"/>
      <c r="EXK113" s="81"/>
      <c r="EXL113" s="81"/>
      <c r="EXM113" s="81"/>
      <c r="EXN113" s="81"/>
      <c r="EXO113" s="81"/>
      <c r="EXP113" s="81"/>
      <c r="EXQ113" s="81"/>
      <c r="EXR113" s="81"/>
      <c r="EXS113" s="81"/>
      <c r="EXT113" s="81"/>
      <c r="EXU113" s="81"/>
      <c r="EXV113" s="81"/>
      <c r="EXW113" s="81"/>
      <c r="EXX113" s="81"/>
      <c r="EXY113" s="81"/>
      <c r="EXZ113" s="81"/>
      <c r="EYA113" s="81"/>
      <c r="EYB113" s="81"/>
      <c r="EYC113" s="81"/>
      <c r="EYD113" s="81"/>
      <c r="EYE113" s="81"/>
      <c r="EYF113" s="81"/>
      <c r="EYG113" s="81"/>
      <c r="EYH113" s="81"/>
      <c r="EYI113" s="81"/>
      <c r="EYJ113" s="81"/>
      <c r="EYK113" s="81"/>
      <c r="EYL113" s="81"/>
      <c r="EYM113" s="81"/>
      <c r="EYN113" s="81"/>
      <c r="EYO113" s="81"/>
      <c r="EYP113" s="81"/>
      <c r="EYQ113" s="81"/>
      <c r="EYR113" s="81"/>
      <c r="EYS113" s="81"/>
      <c r="EYT113" s="81"/>
      <c r="EYU113" s="81"/>
      <c r="EYV113" s="81"/>
      <c r="EYW113" s="81"/>
      <c r="EYX113" s="81"/>
      <c r="EYY113" s="81"/>
      <c r="EYZ113" s="81"/>
      <c r="EZA113" s="81"/>
      <c r="EZB113" s="81"/>
      <c r="EZC113" s="81"/>
      <c r="EZD113" s="81"/>
      <c r="EZE113" s="81"/>
      <c r="EZF113" s="81"/>
      <c r="EZG113" s="81"/>
      <c r="EZH113" s="81"/>
      <c r="EZI113" s="81"/>
      <c r="EZJ113" s="81"/>
      <c r="EZK113" s="81"/>
      <c r="EZL113" s="81"/>
      <c r="EZM113" s="81"/>
      <c r="EZN113" s="81"/>
      <c r="EZO113" s="81"/>
      <c r="EZP113" s="81"/>
      <c r="EZQ113" s="81"/>
      <c r="EZR113" s="81"/>
      <c r="EZS113" s="81"/>
      <c r="EZT113" s="81"/>
      <c r="EZU113" s="81"/>
      <c r="EZV113" s="81"/>
      <c r="EZW113" s="81"/>
      <c r="EZX113" s="81"/>
      <c r="EZY113" s="81"/>
      <c r="EZZ113" s="81"/>
      <c r="FAA113" s="81"/>
      <c r="FAB113" s="81"/>
      <c r="FAC113" s="81"/>
      <c r="FAD113" s="81"/>
      <c r="FAE113" s="81"/>
      <c r="FAF113" s="81"/>
      <c r="FAG113" s="81"/>
      <c r="FAH113" s="81"/>
      <c r="FAI113" s="81"/>
      <c r="FAJ113" s="81"/>
      <c r="FAK113" s="81"/>
      <c r="FAL113" s="81"/>
      <c r="FAM113" s="81"/>
      <c r="FAN113" s="81"/>
      <c r="FAO113" s="81"/>
      <c r="FAP113" s="81"/>
      <c r="FAQ113" s="81"/>
      <c r="FAR113" s="81"/>
      <c r="FAS113" s="81"/>
      <c r="FAT113" s="81"/>
      <c r="FAU113" s="81"/>
      <c r="FAV113" s="81"/>
      <c r="FAW113" s="81"/>
      <c r="FAX113" s="81"/>
      <c r="FAY113" s="81"/>
      <c r="FAZ113" s="81"/>
      <c r="FBA113" s="81"/>
      <c r="FBB113" s="81"/>
      <c r="FBC113" s="81"/>
      <c r="FBD113" s="81"/>
      <c r="FBE113" s="81"/>
      <c r="FBF113" s="81"/>
      <c r="FBG113" s="81"/>
      <c r="FBH113" s="81"/>
      <c r="FBI113" s="81"/>
      <c r="FBJ113" s="81"/>
      <c r="FBK113" s="81"/>
      <c r="FBL113" s="81"/>
      <c r="FBM113" s="81"/>
      <c r="FBN113" s="81"/>
      <c r="FBO113" s="81"/>
      <c r="FBP113" s="81"/>
      <c r="FBQ113" s="81"/>
      <c r="FBR113" s="81"/>
      <c r="FBS113" s="81"/>
      <c r="FBT113" s="81"/>
      <c r="FBU113" s="81"/>
      <c r="FBV113" s="81"/>
      <c r="FBW113" s="81"/>
      <c r="FBX113" s="81"/>
      <c r="FBY113" s="81"/>
      <c r="FBZ113" s="81"/>
      <c r="FCA113" s="81"/>
      <c r="FCB113" s="81"/>
      <c r="FCC113" s="81"/>
      <c r="FCD113" s="81"/>
      <c r="FCE113" s="81"/>
      <c r="FCF113" s="81"/>
      <c r="FCG113" s="81"/>
      <c r="FCH113" s="81"/>
      <c r="FCI113" s="81"/>
      <c r="FCJ113" s="81"/>
      <c r="FCK113" s="81"/>
      <c r="FCL113" s="81"/>
      <c r="FCM113" s="81"/>
      <c r="FCN113" s="81"/>
      <c r="FCO113" s="81"/>
      <c r="FCP113" s="81"/>
      <c r="FCQ113" s="81"/>
      <c r="FCR113" s="81"/>
      <c r="FCS113" s="81"/>
      <c r="FCT113" s="81"/>
      <c r="FCU113" s="81"/>
      <c r="FCV113" s="81"/>
      <c r="FCW113" s="81"/>
      <c r="FCX113" s="81"/>
      <c r="FCY113" s="81"/>
      <c r="FCZ113" s="81"/>
      <c r="FDA113" s="81"/>
      <c r="FDB113" s="81"/>
      <c r="FDC113" s="81"/>
      <c r="FDD113" s="81"/>
      <c r="FDE113" s="81"/>
      <c r="FDF113" s="81"/>
      <c r="FDG113" s="81"/>
      <c r="FDH113" s="81"/>
      <c r="FDI113" s="81"/>
      <c r="FDJ113" s="81"/>
      <c r="FDK113" s="81"/>
      <c r="FDL113" s="81"/>
      <c r="FDM113" s="81"/>
      <c r="FDN113" s="81"/>
      <c r="FDO113" s="81"/>
      <c r="FDP113" s="81"/>
      <c r="FDQ113" s="81"/>
      <c r="FDR113" s="81"/>
      <c r="FDS113" s="81"/>
      <c r="FDT113" s="81"/>
      <c r="FDU113" s="81"/>
      <c r="FDV113" s="81"/>
      <c r="FDW113" s="81"/>
      <c r="FDX113" s="81"/>
      <c r="FDY113" s="81"/>
      <c r="FDZ113" s="81"/>
      <c r="FEA113" s="81"/>
      <c r="FEB113" s="81"/>
      <c r="FEC113" s="81"/>
      <c r="FED113" s="81"/>
      <c r="FEE113" s="81"/>
      <c r="FEF113" s="81"/>
      <c r="FEG113" s="81"/>
      <c r="FEH113" s="81"/>
      <c r="FEI113" s="81"/>
      <c r="FEJ113" s="81"/>
      <c r="FEK113" s="81"/>
      <c r="FEL113" s="81"/>
      <c r="FEM113" s="81"/>
      <c r="FEN113" s="81"/>
      <c r="FEO113" s="81"/>
      <c r="FEP113" s="81"/>
      <c r="FEQ113" s="81"/>
      <c r="FER113" s="81"/>
      <c r="FES113" s="81"/>
      <c r="FET113" s="81"/>
      <c r="FEU113" s="81"/>
      <c r="FEV113" s="81"/>
      <c r="FEW113" s="81"/>
      <c r="FEX113" s="81"/>
      <c r="FEY113" s="81"/>
      <c r="FEZ113" s="81"/>
      <c r="FFA113" s="81"/>
      <c r="FFB113" s="81"/>
      <c r="FFC113" s="81"/>
      <c r="FFD113" s="81"/>
      <c r="FFE113" s="81"/>
      <c r="FFF113" s="81"/>
      <c r="FFG113" s="81"/>
      <c r="FFH113" s="81"/>
      <c r="FFI113" s="81"/>
      <c r="FFJ113" s="81"/>
      <c r="FFK113" s="81"/>
      <c r="FFL113" s="81"/>
      <c r="FFM113" s="81"/>
      <c r="FFN113" s="81"/>
      <c r="FFO113" s="81"/>
      <c r="FFP113" s="81"/>
      <c r="FFQ113" s="81"/>
      <c r="FFR113" s="81"/>
      <c r="FFS113" s="81"/>
      <c r="FFT113" s="81"/>
      <c r="FFU113" s="81"/>
      <c r="FFV113" s="81"/>
      <c r="FFW113" s="81"/>
      <c r="FFX113" s="81"/>
      <c r="FFY113" s="81"/>
      <c r="FFZ113" s="81"/>
      <c r="FGA113" s="81"/>
      <c r="FGB113" s="81"/>
      <c r="FGC113" s="81"/>
      <c r="FGD113" s="81"/>
      <c r="FGE113" s="81"/>
      <c r="FGF113" s="81"/>
      <c r="FGG113" s="81"/>
      <c r="FGH113" s="81"/>
      <c r="FGI113" s="81"/>
      <c r="FGJ113" s="81"/>
      <c r="FGK113" s="81"/>
      <c r="FGL113" s="81"/>
      <c r="FGM113" s="81"/>
      <c r="FGN113" s="81"/>
      <c r="FGO113" s="81"/>
      <c r="FGP113" s="81"/>
      <c r="FGQ113" s="81"/>
      <c r="FGR113" s="81"/>
      <c r="FGS113" s="81"/>
      <c r="FGT113" s="81"/>
      <c r="FGU113" s="81"/>
      <c r="FGV113" s="81"/>
      <c r="FGW113" s="81"/>
      <c r="FGX113" s="81"/>
      <c r="FGY113" s="81"/>
      <c r="FGZ113" s="81"/>
      <c r="FHA113" s="81"/>
      <c r="FHB113" s="81"/>
      <c r="FHC113" s="81"/>
      <c r="FHD113" s="81"/>
      <c r="FHE113" s="81"/>
      <c r="FHF113" s="81"/>
      <c r="FHG113" s="81"/>
      <c r="FHH113" s="81"/>
      <c r="FHI113" s="81"/>
      <c r="FHJ113" s="81"/>
      <c r="FHK113" s="81"/>
      <c r="FHL113" s="81"/>
      <c r="FHM113" s="81"/>
      <c r="FHN113" s="81"/>
      <c r="FHO113" s="81"/>
      <c r="FHP113" s="81"/>
      <c r="FHQ113" s="81"/>
      <c r="FHR113" s="81"/>
      <c r="FHS113" s="81"/>
      <c r="FHT113" s="81"/>
      <c r="FHU113" s="81"/>
      <c r="FHV113" s="81"/>
      <c r="FHW113" s="81"/>
      <c r="FHX113" s="81"/>
      <c r="FHY113" s="81"/>
      <c r="FHZ113" s="81"/>
      <c r="FIA113" s="81"/>
      <c r="FIB113" s="81"/>
      <c r="FIC113" s="81"/>
      <c r="FID113" s="81"/>
      <c r="FIE113" s="81"/>
      <c r="FIF113" s="81"/>
      <c r="FIG113" s="81"/>
      <c r="FIH113" s="81"/>
      <c r="FII113" s="81"/>
      <c r="FIJ113" s="81"/>
      <c r="FIK113" s="81"/>
      <c r="FIL113" s="81"/>
      <c r="FIM113" s="81"/>
      <c r="FIN113" s="81"/>
      <c r="FIO113" s="81"/>
      <c r="FIP113" s="81"/>
      <c r="FIQ113" s="81"/>
      <c r="FIR113" s="81"/>
      <c r="FIS113" s="81"/>
      <c r="FIT113" s="81"/>
      <c r="FIU113" s="81"/>
      <c r="FIV113" s="81"/>
      <c r="FIW113" s="81"/>
      <c r="FIX113" s="81"/>
      <c r="FIY113" s="81"/>
      <c r="FIZ113" s="81"/>
      <c r="FJA113" s="81"/>
      <c r="FJB113" s="81"/>
      <c r="FJC113" s="81"/>
      <c r="FJD113" s="81"/>
      <c r="FJE113" s="81"/>
      <c r="FJF113" s="81"/>
      <c r="FJG113" s="81"/>
      <c r="FJH113" s="81"/>
      <c r="FJI113" s="81"/>
      <c r="FJJ113" s="81"/>
      <c r="FJK113" s="81"/>
      <c r="FJL113" s="81"/>
      <c r="FJM113" s="81"/>
      <c r="FJN113" s="81"/>
      <c r="FJO113" s="81"/>
      <c r="FJP113" s="81"/>
      <c r="FJQ113" s="81"/>
      <c r="FJR113" s="81"/>
      <c r="FJS113" s="81"/>
      <c r="FJT113" s="81"/>
      <c r="FJU113" s="81"/>
      <c r="FJV113" s="81"/>
      <c r="FJW113" s="81"/>
      <c r="FJX113" s="81"/>
      <c r="FJY113" s="81"/>
      <c r="FJZ113" s="81"/>
      <c r="FKA113" s="81"/>
      <c r="FKB113" s="81"/>
      <c r="FKC113" s="81"/>
      <c r="FKD113" s="81"/>
      <c r="FKE113" s="81"/>
      <c r="FKF113" s="81"/>
      <c r="FKG113" s="81"/>
      <c r="FKH113" s="81"/>
      <c r="FKI113" s="81"/>
      <c r="FKJ113" s="81"/>
      <c r="FKK113" s="81"/>
      <c r="FKL113" s="81"/>
      <c r="FKM113" s="81"/>
      <c r="FKN113" s="81"/>
      <c r="FKO113" s="81"/>
      <c r="FKP113" s="81"/>
      <c r="FKQ113" s="81"/>
      <c r="FKR113" s="81"/>
      <c r="FKS113" s="81"/>
      <c r="FKT113" s="81"/>
      <c r="FKU113" s="81"/>
      <c r="FKV113" s="81"/>
      <c r="FKW113" s="81"/>
      <c r="FKX113" s="81"/>
      <c r="FKY113" s="81"/>
      <c r="FKZ113" s="81"/>
      <c r="FLA113" s="81"/>
      <c r="FLB113" s="81"/>
      <c r="FLC113" s="81"/>
      <c r="FLD113" s="81"/>
      <c r="FLE113" s="81"/>
      <c r="FLF113" s="81"/>
      <c r="FLG113" s="81"/>
      <c r="FLH113" s="81"/>
      <c r="FLI113" s="81"/>
      <c r="FLJ113" s="81"/>
      <c r="FLK113" s="81"/>
      <c r="FLL113" s="81"/>
      <c r="FLM113" s="81"/>
      <c r="FLN113" s="81"/>
      <c r="FLO113" s="81"/>
      <c r="FLP113" s="81"/>
      <c r="FLQ113" s="81"/>
      <c r="FLR113" s="81"/>
      <c r="FLS113" s="81"/>
      <c r="FLT113" s="81"/>
      <c r="FLU113" s="81"/>
      <c r="FLV113" s="81"/>
      <c r="FLW113" s="81"/>
      <c r="FLX113" s="81"/>
      <c r="FLY113" s="81"/>
      <c r="FLZ113" s="81"/>
      <c r="FMA113" s="81"/>
      <c r="FMB113" s="81"/>
      <c r="FMC113" s="81"/>
      <c r="FMD113" s="81"/>
      <c r="FME113" s="81"/>
      <c r="FMF113" s="81"/>
      <c r="FMG113" s="81"/>
      <c r="FMH113" s="81"/>
      <c r="FMI113" s="81"/>
      <c r="FMJ113" s="81"/>
      <c r="FMK113" s="81"/>
      <c r="FML113" s="81"/>
      <c r="FMM113" s="81"/>
      <c r="FMN113" s="81"/>
      <c r="FMO113" s="81"/>
      <c r="FMP113" s="81"/>
      <c r="FMQ113" s="81"/>
      <c r="FMR113" s="81"/>
      <c r="FMS113" s="81"/>
      <c r="FMT113" s="81"/>
      <c r="FMU113" s="81"/>
      <c r="FMV113" s="81"/>
      <c r="FMW113" s="81"/>
      <c r="FMX113" s="81"/>
      <c r="FMY113" s="81"/>
      <c r="FMZ113" s="81"/>
      <c r="FNA113" s="81"/>
      <c r="FNB113" s="81"/>
      <c r="FNC113" s="81"/>
      <c r="FND113" s="81"/>
      <c r="FNE113" s="81"/>
      <c r="FNF113" s="81"/>
      <c r="FNG113" s="81"/>
      <c r="FNH113" s="81"/>
      <c r="FNI113" s="81"/>
      <c r="FNJ113" s="81"/>
      <c r="FNK113" s="81"/>
      <c r="FNL113" s="81"/>
      <c r="FNM113" s="81"/>
      <c r="FNN113" s="81"/>
      <c r="FNO113" s="81"/>
      <c r="FNP113" s="81"/>
      <c r="FNQ113" s="81"/>
      <c r="FNR113" s="81"/>
      <c r="FNS113" s="81"/>
      <c r="FNT113" s="81"/>
      <c r="FNU113" s="81"/>
      <c r="FNV113" s="81"/>
      <c r="FNW113" s="81"/>
      <c r="FNX113" s="81"/>
      <c r="FNY113" s="81"/>
      <c r="FNZ113" s="81"/>
      <c r="FOA113" s="81"/>
      <c r="FOB113" s="81"/>
      <c r="FOC113" s="81"/>
      <c r="FOD113" s="81"/>
      <c r="FOE113" s="81"/>
      <c r="FOF113" s="81"/>
      <c r="FOG113" s="81"/>
      <c r="FOH113" s="81"/>
      <c r="FOI113" s="81"/>
      <c r="FOJ113" s="81"/>
      <c r="FOK113" s="81"/>
      <c r="FOL113" s="81"/>
      <c r="FOM113" s="81"/>
      <c r="FON113" s="81"/>
      <c r="FOO113" s="81"/>
      <c r="FOP113" s="81"/>
      <c r="FOQ113" s="81"/>
      <c r="FOR113" s="81"/>
      <c r="FOS113" s="81"/>
      <c r="FOT113" s="81"/>
      <c r="FOU113" s="81"/>
      <c r="FOV113" s="81"/>
      <c r="FOW113" s="81"/>
      <c r="FOX113" s="81"/>
      <c r="FOY113" s="81"/>
      <c r="FOZ113" s="81"/>
      <c r="FPA113" s="81"/>
      <c r="FPB113" s="81"/>
      <c r="FPC113" s="81"/>
      <c r="FPD113" s="81"/>
      <c r="FPE113" s="81"/>
      <c r="FPF113" s="81"/>
      <c r="FPG113" s="81"/>
      <c r="FPH113" s="81"/>
      <c r="FPI113" s="81"/>
      <c r="FPJ113" s="81"/>
      <c r="FPK113" s="81"/>
      <c r="FPL113" s="81"/>
      <c r="FPM113" s="81"/>
      <c r="FPN113" s="81"/>
      <c r="FPO113" s="81"/>
      <c r="FPP113" s="81"/>
      <c r="FPQ113" s="81"/>
      <c r="FPR113" s="81"/>
      <c r="FPS113" s="81"/>
      <c r="FPT113" s="81"/>
      <c r="FPU113" s="81"/>
      <c r="FPV113" s="81"/>
      <c r="FPW113" s="81"/>
      <c r="FPX113" s="81"/>
      <c r="FPY113" s="81"/>
      <c r="FPZ113" s="81"/>
      <c r="FQA113" s="81"/>
      <c r="FQB113" s="81"/>
      <c r="FQC113" s="81"/>
      <c r="FQD113" s="81"/>
      <c r="FQE113" s="81"/>
      <c r="FQF113" s="81"/>
      <c r="FQG113" s="81"/>
      <c r="FQH113" s="81"/>
      <c r="FQI113" s="81"/>
      <c r="FQJ113" s="81"/>
      <c r="FQK113" s="81"/>
      <c r="FQL113" s="81"/>
      <c r="FQM113" s="81"/>
      <c r="FQN113" s="81"/>
      <c r="FQO113" s="81"/>
      <c r="FQP113" s="81"/>
      <c r="FQQ113" s="81"/>
      <c r="FQR113" s="81"/>
      <c r="FQS113" s="81"/>
      <c r="FQT113" s="81"/>
      <c r="FQU113" s="81"/>
      <c r="FQV113" s="81"/>
      <c r="FQW113" s="81"/>
      <c r="FQX113" s="81"/>
      <c r="FQY113" s="81"/>
      <c r="FQZ113" s="81"/>
      <c r="FRA113" s="81"/>
      <c r="FRB113" s="81"/>
      <c r="FRC113" s="81"/>
      <c r="FRD113" s="81"/>
      <c r="FRE113" s="81"/>
      <c r="FRF113" s="81"/>
      <c r="FRG113" s="81"/>
      <c r="FRH113" s="81"/>
      <c r="FRI113" s="81"/>
      <c r="FRJ113" s="81"/>
      <c r="FRK113" s="81"/>
      <c r="FRL113" s="81"/>
      <c r="FRM113" s="81"/>
      <c r="FRN113" s="81"/>
      <c r="FRO113" s="81"/>
      <c r="FRP113" s="81"/>
      <c r="FRQ113" s="81"/>
      <c r="FRR113" s="81"/>
      <c r="FRS113" s="81"/>
      <c r="FRT113" s="81"/>
      <c r="FRU113" s="81"/>
      <c r="FRV113" s="81"/>
      <c r="FRW113" s="81"/>
      <c r="FRX113" s="81"/>
      <c r="FRY113" s="81"/>
      <c r="FRZ113" s="81"/>
      <c r="FSA113" s="81"/>
      <c r="FSB113" s="81"/>
      <c r="FSC113" s="81"/>
      <c r="FSD113" s="81"/>
      <c r="FSE113" s="81"/>
      <c r="FSF113" s="81"/>
      <c r="FSG113" s="81"/>
      <c r="FSH113" s="81"/>
      <c r="FSI113" s="81"/>
      <c r="FSJ113" s="81"/>
      <c r="FSK113" s="81"/>
      <c r="FSL113" s="81"/>
      <c r="FSM113" s="81"/>
      <c r="FSN113" s="81"/>
      <c r="FSO113" s="81"/>
      <c r="FSP113" s="81"/>
      <c r="FSQ113" s="81"/>
      <c r="FSR113" s="81"/>
      <c r="FSS113" s="81"/>
      <c r="FST113" s="81"/>
      <c r="FSU113" s="81"/>
      <c r="FSV113" s="81"/>
      <c r="FSW113" s="81"/>
      <c r="FSX113" s="81"/>
      <c r="FSY113" s="81"/>
      <c r="FSZ113" s="81"/>
      <c r="FTA113" s="81"/>
      <c r="FTB113" s="81"/>
      <c r="FTC113" s="81"/>
      <c r="FTD113" s="81"/>
      <c r="FTE113" s="81"/>
      <c r="FTF113" s="81"/>
      <c r="FTG113" s="81"/>
      <c r="FTH113" s="81"/>
      <c r="FTI113" s="81"/>
      <c r="FTJ113" s="81"/>
      <c r="FTK113" s="81"/>
      <c r="FTL113" s="81"/>
      <c r="FTM113" s="81"/>
      <c r="FTN113" s="81"/>
      <c r="FTO113" s="81"/>
      <c r="FTP113" s="81"/>
      <c r="FTQ113" s="81"/>
      <c r="FTR113" s="81"/>
      <c r="FTS113" s="81"/>
      <c r="FTT113" s="81"/>
      <c r="FTU113" s="81"/>
      <c r="FTV113" s="81"/>
      <c r="FTW113" s="81"/>
      <c r="FTX113" s="81"/>
      <c r="FTY113" s="81"/>
      <c r="FTZ113" s="81"/>
      <c r="FUA113" s="81"/>
      <c r="FUB113" s="81"/>
      <c r="FUC113" s="81"/>
      <c r="FUD113" s="81"/>
      <c r="FUE113" s="81"/>
      <c r="FUF113" s="81"/>
      <c r="FUG113" s="81"/>
      <c r="FUH113" s="81"/>
      <c r="FUI113" s="81"/>
      <c r="FUJ113" s="81"/>
      <c r="FUK113" s="81"/>
      <c r="FUL113" s="81"/>
      <c r="FUM113" s="81"/>
      <c r="FUN113" s="81"/>
      <c r="FUO113" s="81"/>
      <c r="FUP113" s="81"/>
      <c r="FUQ113" s="81"/>
      <c r="FUR113" s="81"/>
      <c r="FUS113" s="81"/>
      <c r="FUT113" s="81"/>
      <c r="FUU113" s="81"/>
      <c r="FUV113" s="81"/>
      <c r="FUW113" s="81"/>
      <c r="FUX113" s="81"/>
      <c r="FUY113" s="81"/>
      <c r="FUZ113" s="81"/>
      <c r="FVA113" s="81"/>
      <c r="FVB113" s="81"/>
      <c r="FVC113" s="81"/>
      <c r="FVD113" s="81"/>
      <c r="FVE113" s="81"/>
      <c r="FVF113" s="81"/>
      <c r="FVG113" s="81"/>
      <c r="FVH113" s="81"/>
      <c r="FVI113" s="81"/>
      <c r="FVJ113" s="81"/>
      <c r="FVK113" s="81"/>
      <c r="FVL113" s="81"/>
      <c r="FVM113" s="81"/>
      <c r="FVN113" s="81"/>
      <c r="FVO113" s="81"/>
      <c r="FVP113" s="81"/>
      <c r="FVQ113" s="81"/>
      <c r="FVR113" s="81"/>
      <c r="FVS113" s="81"/>
      <c r="FVT113" s="81"/>
      <c r="FVU113" s="81"/>
      <c r="FVV113" s="81"/>
      <c r="FVW113" s="81"/>
      <c r="FVX113" s="81"/>
      <c r="FVY113" s="81"/>
      <c r="FVZ113" s="81"/>
      <c r="FWA113" s="81"/>
      <c r="FWB113" s="81"/>
      <c r="FWC113" s="81"/>
      <c r="FWD113" s="81"/>
      <c r="FWE113" s="81"/>
      <c r="FWF113" s="81"/>
      <c r="FWG113" s="81"/>
      <c r="FWH113" s="81"/>
      <c r="FWI113" s="81"/>
      <c r="FWJ113" s="81"/>
      <c r="FWK113" s="81"/>
      <c r="FWL113" s="81"/>
      <c r="FWM113" s="81"/>
      <c r="FWN113" s="81"/>
      <c r="FWO113" s="81"/>
      <c r="FWP113" s="81"/>
      <c r="FWQ113" s="81"/>
      <c r="FWR113" s="81"/>
      <c r="FWS113" s="81"/>
      <c r="FWT113" s="81"/>
      <c r="FWU113" s="81"/>
      <c r="FWV113" s="81"/>
      <c r="FWW113" s="81"/>
      <c r="FWX113" s="81"/>
      <c r="FWY113" s="81"/>
      <c r="FWZ113" s="81"/>
      <c r="FXA113" s="81"/>
      <c r="FXB113" s="81"/>
      <c r="FXC113" s="81"/>
      <c r="FXD113" s="81"/>
      <c r="FXE113" s="81"/>
      <c r="FXF113" s="81"/>
      <c r="FXG113" s="81"/>
      <c r="FXH113" s="81"/>
      <c r="FXI113" s="81"/>
      <c r="FXJ113" s="81"/>
      <c r="FXK113" s="81"/>
      <c r="FXL113" s="81"/>
      <c r="FXM113" s="81"/>
      <c r="FXN113" s="81"/>
      <c r="FXO113" s="81"/>
      <c r="FXP113" s="81"/>
      <c r="FXQ113" s="81"/>
      <c r="FXR113" s="81"/>
      <c r="FXS113" s="81"/>
      <c r="FXT113" s="81"/>
      <c r="FXU113" s="81"/>
      <c r="FXV113" s="81"/>
      <c r="FXW113" s="81"/>
      <c r="FXX113" s="81"/>
      <c r="FXY113" s="81"/>
      <c r="FXZ113" s="81"/>
      <c r="FYA113" s="81"/>
      <c r="FYB113" s="81"/>
      <c r="FYC113" s="81"/>
      <c r="FYD113" s="81"/>
      <c r="FYE113" s="81"/>
      <c r="FYF113" s="81"/>
      <c r="FYG113" s="81"/>
      <c r="FYH113" s="81"/>
      <c r="FYI113" s="81"/>
      <c r="FYJ113" s="81"/>
      <c r="FYK113" s="81"/>
      <c r="FYL113" s="81"/>
      <c r="FYM113" s="81"/>
      <c r="FYN113" s="81"/>
      <c r="FYO113" s="81"/>
      <c r="FYP113" s="81"/>
      <c r="FYQ113" s="81"/>
      <c r="FYR113" s="81"/>
      <c r="FYS113" s="81"/>
      <c r="FYT113" s="81"/>
      <c r="FYU113" s="81"/>
      <c r="FYV113" s="81"/>
      <c r="FYW113" s="81"/>
      <c r="FYX113" s="81"/>
      <c r="FYY113" s="81"/>
      <c r="FYZ113" s="81"/>
      <c r="FZA113" s="81"/>
      <c r="FZB113" s="81"/>
      <c r="FZC113" s="81"/>
      <c r="FZD113" s="81"/>
      <c r="FZE113" s="81"/>
      <c r="FZF113" s="81"/>
      <c r="FZG113" s="81"/>
      <c r="FZH113" s="81"/>
      <c r="FZI113" s="81"/>
      <c r="FZJ113" s="81"/>
      <c r="FZK113" s="81"/>
      <c r="FZL113" s="81"/>
      <c r="FZM113" s="81"/>
      <c r="FZN113" s="81"/>
      <c r="FZO113" s="81"/>
      <c r="FZP113" s="81"/>
      <c r="FZQ113" s="81"/>
      <c r="FZR113" s="81"/>
      <c r="FZS113" s="81"/>
      <c r="FZT113" s="81"/>
      <c r="FZU113" s="81"/>
      <c r="FZV113" s="81"/>
      <c r="FZW113" s="81"/>
      <c r="FZX113" s="81"/>
      <c r="FZY113" s="81"/>
      <c r="FZZ113" s="81"/>
      <c r="GAA113" s="81"/>
      <c r="GAB113" s="81"/>
      <c r="GAC113" s="81"/>
      <c r="GAD113" s="81"/>
      <c r="GAE113" s="81"/>
      <c r="GAF113" s="81"/>
      <c r="GAG113" s="81"/>
      <c r="GAH113" s="81"/>
      <c r="GAI113" s="81"/>
      <c r="GAJ113" s="81"/>
      <c r="GAK113" s="81"/>
      <c r="GAL113" s="81"/>
      <c r="GAM113" s="81"/>
      <c r="GAN113" s="81"/>
      <c r="GAO113" s="81"/>
      <c r="GAP113" s="81"/>
      <c r="GAQ113" s="81"/>
      <c r="GAR113" s="81"/>
      <c r="GAS113" s="81"/>
      <c r="GAT113" s="81"/>
      <c r="GAU113" s="81"/>
      <c r="GAV113" s="81"/>
      <c r="GAW113" s="81"/>
      <c r="GAX113" s="81"/>
      <c r="GAY113" s="81"/>
      <c r="GAZ113" s="81"/>
      <c r="GBA113" s="81"/>
      <c r="GBB113" s="81"/>
      <c r="GBC113" s="81"/>
      <c r="GBD113" s="81"/>
      <c r="GBE113" s="81"/>
      <c r="GBF113" s="81"/>
      <c r="GBG113" s="81"/>
      <c r="GBH113" s="81"/>
      <c r="GBI113" s="81"/>
      <c r="GBJ113" s="81"/>
      <c r="GBK113" s="81"/>
      <c r="GBL113" s="81"/>
      <c r="GBM113" s="81"/>
      <c r="GBN113" s="81"/>
      <c r="GBO113" s="81"/>
      <c r="GBP113" s="81"/>
      <c r="GBQ113" s="81"/>
      <c r="GBR113" s="81"/>
      <c r="GBS113" s="81"/>
      <c r="GBT113" s="81"/>
      <c r="GBU113" s="81"/>
      <c r="GBV113" s="81"/>
      <c r="GBW113" s="81"/>
      <c r="GBX113" s="81"/>
      <c r="GBY113" s="81"/>
      <c r="GBZ113" s="81"/>
      <c r="GCA113" s="81"/>
      <c r="GCB113" s="81"/>
      <c r="GCC113" s="81"/>
      <c r="GCD113" s="81"/>
      <c r="GCE113" s="81"/>
      <c r="GCF113" s="81"/>
      <c r="GCG113" s="81"/>
      <c r="GCH113" s="81"/>
      <c r="GCI113" s="81"/>
      <c r="GCJ113" s="81"/>
      <c r="GCK113" s="81"/>
      <c r="GCL113" s="81"/>
      <c r="GCM113" s="81"/>
      <c r="GCN113" s="81"/>
      <c r="GCO113" s="81"/>
      <c r="GCP113" s="81"/>
      <c r="GCQ113" s="81"/>
      <c r="GCR113" s="81"/>
      <c r="GCS113" s="81"/>
      <c r="GCT113" s="81"/>
      <c r="GCU113" s="81"/>
      <c r="GCV113" s="81"/>
      <c r="GCW113" s="81"/>
      <c r="GCX113" s="81"/>
      <c r="GCY113" s="81"/>
      <c r="GCZ113" s="81"/>
      <c r="GDA113" s="81"/>
      <c r="GDB113" s="81"/>
      <c r="GDC113" s="81"/>
      <c r="GDD113" s="81"/>
      <c r="GDE113" s="81"/>
      <c r="GDF113" s="81"/>
      <c r="GDG113" s="81"/>
      <c r="GDH113" s="81"/>
      <c r="GDI113" s="81"/>
      <c r="GDJ113" s="81"/>
      <c r="GDK113" s="81"/>
      <c r="GDL113" s="81"/>
      <c r="GDM113" s="81"/>
      <c r="GDN113" s="81"/>
      <c r="GDO113" s="81"/>
      <c r="GDP113" s="81"/>
      <c r="GDQ113" s="81"/>
      <c r="GDR113" s="81"/>
      <c r="GDS113" s="81"/>
      <c r="GDT113" s="81"/>
      <c r="GDU113" s="81"/>
      <c r="GDV113" s="81"/>
      <c r="GDW113" s="81"/>
      <c r="GDX113" s="81"/>
      <c r="GDY113" s="81"/>
      <c r="GDZ113" s="81"/>
      <c r="GEA113" s="81"/>
      <c r="GEB113" s="81"/>
      <c r="GEC113" s="81"/>
      <c r="GED113" s="81"/>
      <c r="GEE113" s="81"/>
      <c r="GEF113" s="81"/>
      <c r="GEG113" s="81"/>
      <c r="GEH113" s="81"/>
      <c r="GEI113" s="81"/>
      <c r="GEJ113" s="81"/>
      <c r="GEK113" s="81"/>
      <c r="GEL113" s="81"/>
      <c r="GEM113" s="81"/>
      <c r="GEN113" s="81"/>
      <c r="GEO113" s="81"/>
      <c r="GEP113" s="81"/>
      <c r="GEQ113" s="81"/>
      <c r="GER113" s="81"/>
      <c r="GES113" s="81"/>
      <c r="GET113" s="81"/>
      <c r="GEU113" s="81"/>
      <c r="GEV113" s="81"/>
      <c r="GEW113" s="81"/>
      <c r="GEX113" s="81"/>
      <c r="GEY113" s="81"/>
      <c r="GEZ113" s="81"/>
      <c r="GFA113" s="81"/>
      <c r="GFB113" s="81"/>
      <c r="GFC113" s="81"/>
      <c r="GFD113" s="81"/>
      <c r="GFE113" s="81"/>
      <c r="GFF113" s="81"/>
      <c r="GFG113" s="81"/>
      <c r="GFH113" s="81"/>
      <c r="GFI113" s="81"/>
      <c r="GFJ113" s="81"/>
      <c r="GFK113" s="81"/>
      <c r="GFL113" s="81"/>
      <c r="GFM113" s="81"/>
      <c r="GFN113" s="81"/>
      <c r="GFO113" s="81"/>
      <c r="GFP113" s="81"/>
      <c r="GFQ113" s="81"/>
      <c r="GFR113" s="81"/>
      <c r="GFS113" s="81"/>
      <c r="GFT113" s="81"/>
      <c r="GFU113" s="81"/>
      <c r="GFV113" s="81"/>
      <c r="GFW113" s="81"/>
      <c r="GFX113" s="81"/>
      <c r="GFY113" s="81"/>
      <c r="GFZ113" s="81"/>
      <c r="GGA113" s="81"/>
      <c r="GGB113" s="81"/>
      <c r="GGC113" s="81"/>
      <c r="GGD113" s="81"/>
      <c r="GGE113" s="81"/>
      <c r="GGF113" s="81"/>
      <c r="GGG113" s="81"/>
      <c r="GGH113" s="81"/>
      <c r="GGI113" s="81"/>
      <c r="GGJ113" s="81"/>
      <c r="GGK113" s="81"/>
      <c r="GGL113" s="81"/>
      <c r="GGM113" s="81"/>
      <c r="GGN113" s="81"/>
      <c r="GGO113" s="81"/>
      <c r="GGP113" s="81"/>
      <c r="GGQ113" s="81"/>
      <c r="GGR113" s="81"/>
      <c r="GGS113" s="81"/>
      <c r="GGT113" s="81"/>
      <c r="GGU113" s="81"/>
      <c r="GGV113" s="81"/>
      <c r="GGW113" s="81"/>
      <c r="GGX113" s="81"/>
      <c r="GGY113" s="81"/>
      <c r="GGZ113" s="81"/>
      <c r="GHA113" s="81"/>
      <c r="GHB113" s="81"/>
      <c r="GHC113" s="81"/>
      <c r="GHD113" s="81"/>
      <c r="GHE113" s="81"/>
      <c r="GHF113" s="81"/>
      <c r="GHG113" s="81"/>
      <c r="GHH113" s="81"/>
      <c r="GHI113" s="81"/>
      <c r="GHJ113" s="81"/>
      <c r="GHK113" s="81"/>
      <c r="GHL113" s="81"/>
      <c r="GHM113" s="81"/>
      <c r="GHN113" s="81"/>
      <c r="GHO113" s="81"/>
      <c r="GHP113" s="81"/>
      <c r="GHQ113" s="81"/>
      <c r="GHR113" s="81"/>
      <c r="GHS113" s="81"/>
      <c r="GHT113" s="81"/>
      <c r="GHU113" s="81"/>
      <c r="GHV113" s="81"/>
      <c r="GHW113" s="81"/>
      <c r="GHX113" s="81"/>
      <c r="GHY113" s="81"/>
      <c r="GHZ113" s="81"/>
      <c r="GIA113" s="81"/>
      <c r="GIB113" s="81"/>
      <c r="GIC113" s="81"/>
      <c r="GID113" s="81"/>
      <c r="GIE113" s="81"/>
      <c r="GIF113" s="81"/>
      <c r="GIG113" s="81"/>
      <c r="GIH113" s="81"/>
      <c r="GII113" s="81"/>
      <c r="GIJ113" s="81"/>
      <c r="GIK113" s="81"/>
      <c r="GIL113" s="81"/>
      <c r="GIM113" s="81"/>
      <c r="GIN113" s="81"/>
      <c r="GIO113" s="81"/>
      <c r="GIP113" s="81"/>
      <c r="GIQ113" s="81"/>
      <c r="GIR113" s="81"/>
      <c r="GIS113" s="81"/>
      <c r="GIT113" s="81"/>
      <c r="GIU113" s="81"/>
      <c r="GIV113" s="81"/>
      <c r="GIW113" s="81"/>
      <c r="GIX113" s="81"/>
      <c r="GIY113" s="81"/>
      <c r="GIZ113" s="81"/>
      <c r="GJA113" s="81"/>
      <c r="GJB113" s="81"/>
      <c r="GJC113" s="81"/>
      <c r="GJD113" s="81"/>
      <c r="GJE113" s="81"/>
      <c r="GJF113" s="81"/>
      <c r="GJG113" s="81"/>
      <c r="GJH113" s="81"/>
      <c r="GJI113" s="81"/>
      <c r="GJJ113" s="81"/>
      <c r="GJK113" s="81"/>
      <c r="GJL113" s="81"/>
      <c r="GJM113" s="81"/>
      <c r="GJN113" s="81"/>
      <c r="GJO113" s="81"/>
      <c r="GJP113" s="81"/>
      <c r="GJQ113" s="81"/>
      <c r="GJR113" s="81"/>
      <c r="GJS113" s="81"/>
      <c r="GJT113" s="81"/>
      <c r="GJU113" s="81"/>
      <c r="GJV113" s="81"/>
      <c r="GJW113" s="81"/>
      <c r="GJX113" s="81"/>
      <c r="GJY113" s="81"/>
      <c r="GJZ113" s="81"/>
      <c r="GKA113" s="81"/>
      <c r="GKB113" s="81"/>
      <c r="GKC113" s="81"/>
      <c r="GKD113" s="81"/>
      <c r="GKE113" s="81"/>
      <c r="GKF113" s="81"/>
      <c r="GKG113" s="81"/>
      <c r="GKH113" s="81"/>
      <c r="GKI113" s="81"/>
      <c r="GKJ113" s="81"/>
      <c r="GKK113" s="81"/>
      <c r="GKL113" s="81"/>
      <c r="GKM113" s="81"/>
      <c r="GKN113" s="81"/>
      <c r="GKO113" s="81"/>
      <c r="GKP113" s="81"/>
      <c r="GKQ113" s="81"/>
      <c r="GKR113" s="81"/>
      <c r="GKS113" s="81"/>
      <c r="GKT113" s="81"/>
      <c r="GKU113" s="81"/>
      <c r="GKV113" s="81"/>
      <c r="GKW113" s="81"/>
      <c r="GKX113" s="81"/>
      <c r="GKY113" s="81"/>
      <c r="GKZ113" s="81"/>
      <c r="GLA113" s="81"/>
      <c r="GLB113" s="81"/>
      <c r="GLC113" s="81"/>
      <c r="GLD113" s="81"/>
      <c r="GLE113" s="81"/>
      <c r="GLF113" s="81"/>
      <c r="GLG113" s="81"/>
      <c r="GLH113" s="81"/>
      <c r="GLI113" s="81"/>
      <c r="GLJ113" s="81"/>
      <c r="GLK113" s="81"/>
      <c r="GLL113" s="81"/>
      <c r="GLM113" s="81"/>
      <c r="GLN113" s="81"/>
      <c r="GLO113" s="81"/>
      <c r="GLP113" s="81"/>
      <c r="GLQ113" s="81"/>
      <c r="GLR113" s="81"/>
      <c r="GLS113" s="81"/>
      <c r="GLT113" s="81"/>
      <c r="GLU113" s="81"/>
      <c r="GLV113" s="81"/>
      <c r="GLW113" s="81"/>
      <c r="GLX113" s="81"/>
      <c r="GLY113" s="81"/>
      <c r="GLZ113" s="81"/>
      <c r="GMA113" s="81"/>
      <c r="GMB113" s="81"/>
      <c r="GMC113" s="81"/>
      <c r="GMD113" s="81"/>
      <c r="GME113" s="81"/>
      <c r="GMF113" s="81"/>
      <c r="GMG113" s="81"/>
      <c r="GMH113" s="81"/>
      <c r="GMI113" s="81"/>
      <c r="GMJ113" s="81"/>
      <c r="GMK113" s="81"/>
      <c r="GML113" s="81"/>
      <c r="GMM113" s="81"/>
      <c r="GMN113" s="81"/>
      <c r="GMO113" s="81"/>
      <c r="GMP113" s="81"/>
      <c r="GMQ113" s="81"/>
      <c r="GMR113" s="81"/>
      <c r="GMS113" s="81"/>
      <c r="GMT113" s="81"/>
      <c r="GMU113" s="81"/>
      <c r="GMV113" s="81"/>
      <c r="GMW113" s="81"/>
      <c r="GMX113" s="81"/>
      <c r="GMY113" s="81"/>
      <c r="GMZ113" s="81"/>
      <c r="GNA113" s="81"/>
      <c r="GNB113" s="81"/>
      <c r="GNC113" s="81"/>
      <c r="GND113" s="81"/>
      <c r="GNE113" s="81"/>
      <c r="GNF113" s="81"/>
      <c r="GNG113" s="81"/>
      <c r="GNH113" s="81"/>
      <c r="GNI113" s="81"/>
      <c r="GNJ113" s="81"/>
      <c r="GNK113" s="81"/>
      <c r="GNL113" s="81"/>
      <c r="GNM113" s="81"/>
      <c r="GNN113" s="81"/>
      <c r="GNO113" s="81"/>
      <c r="GNP113" s="81"/>
      <c r="GNQ113" s="81"/>
      <c r="GNR113" s="81"/>
      <c r="GNS113" s="81"/>
      <c r="GNT113" s="81"/>
      <c r="GNU113" s="81"/>
      <c r="GNV113" s="81"/>
      <c r="GNW113" s="81"/>
      <c r="GNX113" s="81"/>
      <c r="GNY113" s="81"/>
      <c r="GNZ113" s="81"/>
      <c r="GOA113" s="81"/>
      <c r="GOB113" s="81"/>
      <c r="GOC113" s="81"/>
      <c r="GOD113" s="81"/>
      <c r="GOE113" s="81"/>
      <c r="GOF113" s="81"/>
      <c r="GOG113" s="81"/>
      <c r="GOH113" s="81"/>
      <c r="GOI113" s="81"/>
      <c r="GOJ113" s="81"/>
      <c r="GOK113" s="81"/>
      <c r="GOL113" s="81"/>
      <c r="GOM113" s="81"/>
      <c r="GON113" s="81"/>
      <c r="GOO113" s="81"/>
      <c r="GOP113" s="81"/>
      <c r="GOQ113" s="81"/>
      <c r="GOR113" s="81"/>
      <c r="GOS113" s="81"/>
      <c r="GOT113" s="81"/>
      <c r="GOU113" s="81"/>
      <c r="GOV113" s="81"/>
      <c r="GOW113" s="81"/>
      <c r="GOX113" s="81"/>
      <c r="GOY113" s="81"/>
      <c r="GOZ113" s="81"/>
      <c r="GPA113" s="81"/>
      <c r="GPB113" s="81"/>
      <c r="GPC113" s="81"/>
      <c r="GPD113" s="81"/>
      <c r="GPE113" s="81"/>
      <c r="GPF113" s="81"/>
      <c r="GPG113" s="81"/>
      <c r="GPH113" s="81"/>
      <c r="GPI113" s="81"/>
      <c r="GPJ113" s="81"/>
      <c r="GPK113" s="81"/>
      <c r="GPL113" s="81"/>
      <c r="GPM113" s="81"/>
      <c r="GPN113" s="81"/>
      <c r="GPO113" s="81"/>
      <c r="GPP113" s="81"/>
      <c r="GPQ113" s="81"/>
      <c r="GPR113" s="81"/>
      <c r="GPS113" s="81"/>
      <c r="GPT113" s="81"/>
      <c r="GPU113" s="81"/>
      <c r="GPV113" s="81"/>
      <c r="GPW113" s="81"/>
      <c r="GPX113" s="81"/>
      <c r="GPY113" s="81"/>
      <c r="GPZ113" s="81"/>
      <c r="GQA113" s="81"/>
      <c r="GQB113" s="81"/>
      <c r="GQC113" s="81"/>
      <c r="GQD113" s="81"/>
      <c r="GQE113" s="81"/>
      <c r="GQF113" s="81"/>
      <c r="GQG113" s="81"/>
      <c r="GQH113" s="81"/>
      <c r="GQI113" s="81"/>
      <c r="GQJ113" s="81"/>
      <c r="GQK113" s="81"/>
      <c r="GQL113" s="81"/>
      <c r="GQM113" s="81"/>
      <c r="GQN113" s="81"/>
      <c r="GQO113" s="81"/>
      <c r="GQP113" s="81"/>
      <c r="GQQ113" s="81"/>
      <c r="GQR113" s="81"/>
      <c r="GQS113" s="81"/>
      <c r="GQT113" s="81"/>
      <c r="GQU113" s="81"/>
      <c r="GQV113" s="81"/>
      <c r="GQW113" s="81"/>
      <c r="GQX113" s="81"/>
      <c r="GQY113" s="81"/>
      <c r="GQZ113" s="81"/>
      <c r="GRA113" s="81"/>
      <c r="GRB113" s="81"/>
      <c r="GRC113" s="81"/>
      <c r="GRD113" s="81"/>
      <c r="GRE113" s="81"/>
      <c r="GRF113" s="81"/>
      <c r="GRG113" s="81"/>
      <c r="GRH113" s="81"/>
      <c r="GRI113" s="81"/>
      <c r="GRJ113" s="81"/>
      <c r="GRK113" s="81"/>
      <c r="GRL113" s="81"/>
      <c r="GRM113" s="81"/>
      <c r="GRN113" s="81"/>
      <c r="GRO113" s="81"/>
      <c r="GRP113" s="81"/>
      <c r="GRQ113" s="81"/>
      <c r="GRR113" s="81"/>
      <c r="GRS113" s="81"/>
      <c r="GRT113" s="81"/>
      <c r="GRU113" s="81"/>
      <c r="GRV113" s="81"/>
      <c r="GRW113" s="81"/>
      <c r="GRX113" s="81"/>
      <c r="GRY113" s="81"/>
      <c r="GRZ113" s="81"/>
      <c r="GSA113" s="81"/>
      <c r="GSB113" s="81"/>
      <c r="GSC113" s="81"/>
      <c r="GSD113" s="81"/>
      <c r="GSE113" s="81"/>
      <c r="GSF113" s="81"/>
      <c r="GSG113" s="81"/>
      <c r="GSH113" s="81"/>
      <c r="GSI113" s="81"/>
      <c r="GSJ113" s="81"/>
      <c r="GSK113" s="81"/>
      <c r="GSL113" s="81"/>
      <c r="GSM113" s="81"/>
      <c r="GSN113" s="81"/>
      <c r="GSO113" s="81"/>
      <c r="GSP113" s="81"/>
      <c r="GSQ113" s="81"/>
      <c r="GSR113" s="81"/>
      <c r="GSS113" s="81"/>
      <c r="GST113" s="81"/>
      <c r="GSU113" s="81"/>
      <c r="GSV113" s="81"/>
      <c r="GSW113" s="81"/>
      <c r="GSX113" s="81"/>
      <c r="GSY113" s="81"/>
      <c r="GSZ113" s="81"/>
      <c r="GTA113" s="81"/>
      <c r="GTB113" s="81"/>
      <c r="GTC113" s="81"/>
      <c r="GTD113" s="81"/>
      <c r="GTE113" s="81"/>
      <c r="GTF113" s="81"/>
      <c r="GTG113" s="81"/>
      <c r="GTH113" s="81"/>
      <c r="GTI113" s="81"/>
      <c r="GTJ113" s="81"/>
      <c r="GTK113" s="81"/>
      <c r="GTL113" s="81"/>
      <c r="GTM113" s="81"/>
      <c r="GTN113" s="81"/>
      <c r="GTO113" s="81"/>
      <c r="GTP113" s="81"/>
      <c r="GTQ113" s="81"/>
      <c r="GTR113" s="81"/>
      <c r="GTS113" s="81"/>
      <c r="GTT113" s="81"/>
      <c r="GTU113" s="81"/>
      <c r="GTV113" s="81"/>
      <c r="GTW113" s="81"/>
      <c r="GTX113" s="81"/>
      <c r="GTY113" s="81"/>
      <c r="GTZ113" s="81"/>
      <c r="GUA113" s="81"/>
      <c r="GUB113" s="81"/>
      <c r="GUC113" s="81"/>
      <c r="GUD113" s="81"/>
      <c r="GUE113" s="81"/>
      <c r="GUF113" s="81"/>
      <c r="GUG113" s="81"/>
      <c r="GUH113" s="81"/>
      <c r="GUI113" s="81"/>
      <c r="GUJ113" s="81"/>
      <c r="GUK113" s="81"/>
      <c r="GUL113" s="81"/>
      <c r="GUM113" s="81"/>
      <c r="GUN113" s="81"/>
      <c r="GUO113" s="81"/>
      <c r="GUP113" s="81"/>
      <c r="GUQ113" s="81"/>
      <c r="GUR113" s="81"/>
      <c r="GUS113" s="81"/>
      <c r="GUT113" s="81"/>
      <c r="GUU113" s="81"/>
      <c r="GUV113" s="81"/>
      <c r="GUW113" s="81"/>
      <c r="GUX113" s="81"/>
      <c r="GUY113" s="81"/>
      <c r="GUZ113" s="81"/>
      <c r="GVA113" s="81"/>
      <c r="GVB113" s="81"/>
      <c r="GVC113" s="81"/>
      <c r="GVD113" s="81"/>
      <c r="GVE113" s="81"/>
      <c r="GVF113" s="81"/>
      <c r="GVG113" s="81"/>
      <c r="GVH113" s="81"/>
      <c r="GVI113" s="81"/>
      <c r="GVJ113" s="81"/>
      <c r="GVK113" s="81"/>
      <c r="GVL113" s="81"/>
      <c r="GVM113" s="81"/>
      <c r="GVN113" s="81"/>
      <c r="GVO113" s="81"/>
      <c r="GVP113" s="81"/>
      <c r="GVQ113" s="81"/>
      <c r="GVR113" s="81"/>
      <c r="GVS113" s="81"/>
      <c r="GVT113" s="81"/>
      <c r="GVU113" s="81"/>
      <c r="GVV113" s="81"/>
      <c r="GVW113" s="81"/>
      <c r="GVX113" s="81"/>
      <c r="GVY113" s="81"/>
      <c r="GVZ113" s="81"/>
      <c r="GWA113" s="81"/>
      <c r="GWB113" s="81"/>
      <c r="GWC113" s="81"/>
      <c r="GWD113" s="81"/>
      <c r="GWE113" s="81"/>
      <c r="GWF113" s="81"/>
      <c r="GWG113" s="81"/>
      <c r="GWH113" s="81"/>
      <c r="GWI113" s="81"/>
      <c r="GWJ113" s="81"/>
      <c r="GWK113" s="81"/>
      <c r="GWL113" s="81"/>
      <c r="GWM113" s="81"/>
      <c r="GWN113" s="81"/>
      <c r="GWO113" s="81"/>
      <c r="GWP113" s="81"/>
      <c r="GWQ113" s="81"/>
      <c r="GWR113" s="81"/>
      <c r="GWS113" s="81"/>
      <c r="GWT113" s="81"/>
      <c r="GWU113" s="81"/>
      <c r="GWV113" s="81"/>
      <c r="GWW113" s="81"/>
      <c r="GWX113" s="81"/>
      <c r="GWY113" s="81"/>
      <c r="GWZ113" s="81"/>
      <c r="GXA113" s="81"/>
      <c r="GXB113" s="81"/>
      <c r="GXC113" s="81"/>
      <c r="GXD113" s="81"/>
      <c r="GXE113" s="81"/>
      <c r="GXF113" s="81"/>
      <c r="GXG113" s="81"/>
      <c r="GXH113" s="81"/>
      <c r="GXI113" s="81"/>
      <c r="GXJ113" s="81"/>
      <c r="GXK113" s="81"/>
      <c r="GXL113" s="81"/>
      <c r="GXM113" s="81"/>
      <c r="GXN113" s="81"/>
      <c r="GXO113" s="81"/>
      <c r="GXP113" s="81"/>
      <c r="GXQ113" s="81"/>
      <c r="GXR113" s="81"/>
      <c r="GXS113" s="81"/>
      <c r="GXT113" s="81"/>
      <c r="GXU113" s="81"/>
      <c r="GXV113" s="81"/>
      <c r="GXW113" s="81"/>
      <c r="GXX113" s="81"/>
      <c r="GXY113" s="81"/>
      <c r="GXZ113" s="81"/>
      <c r="GYA113" s="81"/>
      <c r="GYB113" s="81"/>
      <c r="GYC113" s="81"/>
      <c r="GYD113" s="81"/>
      <c r="GYE113" s="81"/>
      <c r="GYF113" s="81"/>
      <c r="GYG113" s="81"/>
      <c r="GYH113" s="81"/>
      <c r="GYI113" s="81"/>
      <c r="GYJ113" s="81"/>
      <c r="GYK113" s="81"/>
      <c r="GYL113" s="81"/>
      <c r="GYM113" s="81"/>
      <c r="GYN113" s="81"/>
      <c r="GYO113" s="81"/>
      <c r="GYP113" s="81"/>
      <c r="GYQ113" s="81"/>
      <c r="GYR113" s="81"/>
      <c r="GYS113" s="81"/>
      <c r="GYT113" s="81"/>
      <c r="GYU113" s="81"/>
      <c r="GYV113" s="81"/>
      <c r="GYW113" s="81"/>
      <c r="GYX113" s="81"/>
      <c r="GYY113" s="81"/>
      <c r="GYZ113" s="81"/>
      <c r="GZA113" s="81"/>
      <c r="GZB113" s="81"/>
      <c r="GZC113" s="81"/>
      <c r="GZD113" s="81"/>
      <c r="GZE113" s="81"/>
      <c r="GZF113" s="81"/>
      <c r="GZG113" s="81"/>
      <c r="GZH113" s="81"/>
      <c r="GZI113" s="81"/>
      <c r="GZJ113" s="81"/>
      <c r="GZK113" s="81"/>
      <c r="GZL113" s="81"/>
      <c r="GZM113" s="81"/>
      <c r="GZN113" s="81"/>
      <c r="GZO113" s="81"/>
      <c r="GZP113" s="81"/>
      <c r="GZQ113" s="81"/>
      <c r="GZR113" s="81"/>
      <c r="GZS113" s="81"/>
      <c r="GZT113" s="81"/>
      <c r="GZU113" s="81"/>
      <c r="GZV113" s="81"/>
      <c r="GZW113" s="81"/>
      <c r="GZX113" s="81"/>
      <c r="GZY113" s="81"/>
      <c r="GZZ113" s="81"/>
      <c r="HAA113" s="81"/>
      <c r="HAB113" s="81"/>
      <c r="HAC113" s="81"/>
      <c r="HAD113" s="81"/>
      <c r="HAE113" s="81"/>
      <c r="HAF113" s="81"/>
      <c r="HAG113" s="81"/>
      <c r="HAH113" s="81"/>
      <c r="HAI113" s="81"/>
      <c r="HAJ113" s="81"/>
      <c r="HAK113" s="81"/>
      <c r="HAL113" s="81"/>
      <c r="HAM113" s="81"/>
      <c r="HAN113" s="81"/>
      <c r="HAO113" s="81"/>
      <c r="HAP113" s="81"/>
      <c r="HAQ113" s="81"/>
      <c r="HAR113" s="81"/>
      <c r="HAS113" s="81"/>
      <c r="HAT113" s="81"/>
      <c r="HAU113" s="81"/>
      <c r="HAV113" s="81"/>
      <c r="HAW113" s="81"/>
      <c r="HAX113" s="81"/>
      <c r="HAY113" s="81"/>
      <c r="HAZ113" s="81"/>
      <c r="HBA113" s="81"/>
      <c r="HBB113" s="81"/>
      <c r="HBC113" s="81"/>
      <c r="HBD113" s="81"/>
      <c r="HBE113" s="81"/>
      <c r="HBF113" s="81"/>
      <c r="HBG113" s="81"/>
      <c r="HBH113" s="81"/>
      <c r="HBI113" s="81"/>
      <c r="HBJ113" s="81"/>
      <c r="HBK113" s="81"/>
      <c r="HBL113" s="81"/>
      <c r="HBM113" s="81"/>
      <c r="HBN113" s="81"/>
      <c r="HBO113" s="81"/>
      <c r="HBP113" s="81"/>
      <c r="HBQ113" s="81"/>
      <c r="HBR113" s="81"/>
      <c r="HBS113" s="81"/>
      <c r="HBT113" s="81"/>
      <c r="HBU113" s="81"/>
      <c r="HBV113" s="81"/>
      <c r="HBW113" s="81"/>
      <c r="HBX113" s="81"/>
      <c r="HBY113" s="81"/>
      <c r="HBZ113" s="81"/>
      <c r="HCA113" s="81"/>
      <c r="HCB113" s="81"/>
      <c r="HCC113" s="81"/>
      <c r="HCD113" s="81"/>
      <c r="HCE113" s="81"/>
      <c r="HCF113" s="81"/>
      <c r="HCG113" s="81"/>
      <c r="HCH113" s="81"/>
      <c r="HCI113" s="81"/>
      <c r="HCJ113" s="81"/>
      <c r="HCK113" s="81"/>
      <c r="HCL113" s="81"/>
      <c r="HCM113" s="81"/>
      <c r="HCN113" s="81"/>
      <c r="HCO113" s="81"/>
      <c r="HCP113" s="81"/>
      <c r="HCQ113" s="81"/>
      <c r="HCR113" s="81"/>
      <c r="HCS113" s="81"/>
      <c r="HCT113" s="81"/>
      <c r="HCU113" s="81"/>
      <c r="HCV113" s="81"/>
      <c r="HCW113" s="81"/>
      <c r="HCX113" s="81"/>
      <c r="HCY113" s="81"/>
      <c r="HCZ113" s="81"/>
      <c r="HDA113" s="81"/>
      <c r="HDB113" s="81"/>
      <c r="HDC113" s="81"/>
      <c r="HDD113" s="81"/>
      <c r="HDE113" s="81"/>
      <c r="HDF113" s="81"/>
      <c r="HDG113" s="81"/>
      <c r="HDH113" s="81"/>
      <c r="HDI113" s="81"/>
      <c r="HDJ113" s="81"/>
      <c r="HDK113" s="81"/>
      <c r="HDL113" s="81"/>
      <c r="HDM113" s="81"/>
      <c r="HDN113" s="81"/>
      <c r="HDO113" s="81"/>
      <c r="HDP113" s="81"/>
      <c r="HDQ113" s="81"/>
      <c r="HDR113" s="81"/>
      <c r="HDS113" s="81"/>
      <c r="HDT113" s="81"/>
      <c r="HDU113" s="81"/>
      <c r="HDV113" s="81"/>
      <c r="HDW113" s="81"/>
      <c r="HDX113" s="81"/>
      <c r="HDY113" s="81"/>
      <c r="HDZ113" s="81"/>
      <c r="HEA113" s="81"/>
      <c r="HEB113" s="81"/>
      <c r="HEC113" s="81"/>
      <c r="HED113" s="81"/>
      <c r="HEE113" s="81"/>
      <c r="HEF113" s="81"/>
      <c r="HEG113" s="81"/>
      <c r="HEH113" s="81"/>
      <c r="HEI113" s="81"/>
      <c r="HEJ113" s="81"/>
      <c r="HEK113" s="81"/>
      <c r="HEL113" s="81"/>
      <c r="HEM113" s="81"/>
      <c r="HEN113" s="81"/>
      <c r="HEO113" s="81"/>
      <c r="HEP113" s="81"/>
      <c r="HEQ113" s="81"/>
      <c r="HER113" s="81"/>
      <c r="HES113" s="81"/>
      <c r="HET113" s="81"/>
      <c r="HEU113" s="81"/>
      <c r="HEV113" s="81"/>
      <c r="HEW113" s="81"/>
      <c r="HEX113" s="81"/>
      <c r="HEY113" s="81"/>
      <c r="HEZ113" s="81"/>
      <c r="HFA113" s="81"/>
      <c r="HFB113" s="81"/>
      <c r="HFC113" s="81"/>
      <c r="HFD113" s="81"/>
      <c r="HFE113" s="81"/>
      <c r="HFF113" s="81"/>
      <c r="HFG113" s="81"/>
      <c r="HFH113" s="81"/>
      <c r="HFI113" s="81"/>
      <c r="HFJ113" s="81"/>
      <c r="HFK113" s="81"/>
      <c r="HFL113" s="81"/>
      <c r="HFM113" s="81"/>
      <c r="HFN113" s="81"/>
      <c r="HFO113" s="81"/>
      <c r="HFP113" s="81"/>
      <c r="HFQ113" s="81"/>
      <c r="HFR113" s="81"/>
      <c r="HFS113" s="81"/>
      <c r="HFT113" s="81"/>
      <c r="HFU113" s="81"/>
      <c r="HFV113" s="81"/>
      <c r="HFW113" s="81"/>
      <c r="HFX113" s="81"/>
      <c r="HFY113" s="81"/>
      <c r="HFZ113" s="81"/>
      <c r="HGA113" s="81"/>
      <c r="HGB113" s="81"/>
      <c r="HGC113" s="81"/>
      <c r="HGD113" s="81"/>
      <c r="HGE113" s="81"/>
      <c r="HGF113" s="81"/>
      <c r="HGG113" s="81"/>
      <c r="HGH113" s="81"/>
      <c r="HGI113" s="81"/>
      <c r="HGJ113" s="81"/>
      <c r="HGK113" s="81"/>
      <c r="HGL113" s="81"/>
      <c r="HGM113" s="81"/>
      <c r="HGN113" s="81"/>
      <c r="HGO113" s="81"/>
      <c r="HGP113" s="81"/>
      <c r="HGQ113" s="81"/>
      <c r="HGR113" s="81"/>
      <c r="HGS113" s="81"/>
      <c r="HGT113" s="81"/>
      <c r="HGU113" s="81"/>
      <c r="HGV113" s="81"/>
      <c r="HGW113" s="81"/>
      <c r="HGX113" s="81"/>
      <c r="HGY113" s="81"/>
      <c r="HGZ113" s="81"/>
      <c r="HHA113" s="81"/>
      <c r="HHB113" s="81"/>
      <c r="HHC113" s="81"/>
      <c r="HHD113" s="81"/>
      <c r="HHE113" s="81"/>
      <c r="HHF113" s="81"/>
      <c r="HHG113" s="81"/>
      <c r="HHH113" s="81"/>
      <c r="HHI113" s="81"/>
      <c r="HHJ113" s="81"/>
      <c r="HHK113" s="81"/>
      <c r="HHL113" s="81"/>
      <c r="HHM113" s="81"/>
      <c r="HHN113" s="81"/>
      <c r="HHO113" s="81"/>
      <c r="HHP113" s="81"/>
      <c r="HHQ113" s="81"/>
      <c r="HHR113" s="81"/>
      <c r="HHS113" s="81"/>
      <c r="HHT113" s="81"/>
      <c r="HHU113" s="81"/>
      <c r="HHV113" s="81"/>
      <c r="HHW113" s="81"/>
      <c r="HHX113" s="81"/>
      <c r="HHY113" s="81"/>
      <c r="HHZ113" s="81"/>
      <c r="HIA113" s="81"/>
      <c r="HIB113" s="81"/>
      <c r="HIC113" s="81"/>
      <c r="HID113" s="81"/>
      <c r="HIE113" s="81"/>
      <c r="HIF113" s="81"/>
      <c r="HIG113" s="81"/>
      <c r="HIH113" s="81"/>
      <c r="HII113" s="81"/>
      <c r="HIJ113" s="81"/>
      <c r="HIK113" s="81"/>
      <c r="HIL113" s="81"/>
      <c r="HIM113" s="81"/>
      <c r="HIN113" s="81"/>
      <c r="HIO113" s="81"/>
      <c r="HIP113" s="81"/>
      <c r="HIQ113" s="81"/>
      <c r="HIR113" s="81"/>
      <c r="HIS113" s="81"/>
      <c r="HIT113" s="81"/>
      <c r="HIU113" s="81"/>
      <c r="HIV113" s="81"/>
      <c r="HIW113" s="81"/>
      <c r="HIX113" s="81"/>
      <c r="HIY113" s="81"/>
      <c r="HIZ113" s="81"/>
      <c r="HJA113" s="81"/>
      <c r="HJB113" s="81"/>
      <c r="HJC113" s="81"/>
      <c r="HJD113" s="81"/>
      <c r="HJE113" s="81"/>
      <c r="HJF113" s="81"/>
      <c r="HJG113" s="81"/>
      <c r="HJH113" s="81"/>
      <c r="HJI113" s="81"/>
      <c r="HJJ113" s="81"/>
      <c r="HJK113" s="81"/>
      <c r="HJL113" s="81"/>
      <c r="HJM113" s="81"/>
      <c r="HJN113" s="81"/>
      <c r="HJO113" s="81"/>
      <c r="HJP113" s="81"/>
      <c r="HJQ113" s="81"/>
      <c r="HJR113" s="81"/>
      <c r="HJS113" s="81"/>
      <c r="HJT113" s="81"/>
      <c r="HJU113" s="81"/>
      <c r="HJV113" s="81"/>
      <c r="HJW113" s="81"/>
      <c r="HJX113" s="81"/>
      <c r="HJY113" s="81"/>
      <c r="HJZ113" s="81"/>
      <c r="HKA113" s="81"/>
      <c r="HKB113" s="81"/>
      <c r="HKC113" s="81"/>
      <c r="HKD113" s="81"/>
      <c r="HKE113" s="81"/>
      <c r="HKF113" s="81"/>
      <c r="HKG113" s="81"/>
      <c r="HKH113" s="81"/>
      <c r="HKI113" s="81"/>
      <c r="HKJ113" s="81"/>
      <c r="HKK113" s="81"/>
      <c r="HKL113" s="81"/>
      <c r="HKM113" s="81"/>
      <c r="HKN113" s="81"/>
      <c r="HKO113" s="81"/>
      <c r="HKP113" s="81"/>
      <c r="HKQ113" s="81"/>
      <c r="HKR113" s="81"/>
      <c r="HKS113" s="81"/>
      <c r="HKT113" s="81"/>
      <c r="HKU113" s="81"/>
      <c r="HKV113" s="81"/>
      <c r="HKW113" s="81"/>
      <c r="HKX113" s="81"/>
      <c r="HKY113" s="81"/>
      <c r="HKZ113" s="81"/>
      <c r="HLA113" s="81"/>
      <c r="HLB113" s="81"/>
      <c r="HLC113" s="81"/>
      <c r="HLD113" s="81"/>
      <c r="HLE113" s="81"/>
      <c r="HLF113" s="81"/>
      <c r="HLG113" s="81"/>
      <c r="HLH113" s="81"/>
      <c r="HLI113" s="81"/>
      <c r="HLJ113" s="81"/>
      <c r="HLK113" s="81"/>
      <c r="HLL113" s="81"/>
      <c r="HLM113" s="81"/>
      <c r="HLN113" s="81"/>
      <c r="HLO113" s="81"/>
      <c r="HLP113" s="81"/>
      <c r="HLQ113" s="81"/>
      <c r="HLR113" s="81"/>
      <c r="HLS113" s="81"/>
      <c r="HLT113" s="81"/>
      <c r="HLU113" s="81"/>
      <c r="HLV113" s="81"/>
      <c r="HLW113" s="81"/>
      <c r="HLX113" s="81"/>
      <c r="HLY113" s="81"/>
      <c r="HLZ113" s="81"/>
      <c r="HMA113" s="81"/>
      <c r="HMB113" s="81"/>
      <c r="HMC113" s="81"/>
      <c r="HMD113" s="81"/>
      <c r="HME113" s="81"/>
      <c r="HMF113" s="81"/>
      <c r="HMG113" s="81"/>
      <c r="HMH113" s="81"/>
      <c r="HMI113" s="81"/>
      <c r="HMJ113" s="81"/>
      <c r="HMK113" s="81"/>
      <c r="HML113" s="81"/>
      <c r="HMM113" s="81"/>
      <c r="HMN113" s="81"/>
      <c r="HMO113" s="81"/>
      <c r="HMP113" s="81"/>
      <c r="HMQ113" s="81"/>
      <c r="HMR113" s="81"/>
      <c r="HMS113" s="81"/>
      <c r="HMT113" s="81"/>
      <c r="HMU113" s="81"/>
      <c r="HMV113" s="81"/>
      <c r="HMW113" s="81"/>
      <c r="HMX113" s="81"/>
      <c r="HMY113" s="81"/>
      <c r="HMZ113" s="81"/>
      <c r="HNA113" s="81"/>
      <c r="HNB113" s="81"/>
      <c r="HNC113" s="81"/>
      <c r="HND113" s="81"/>
      <c r="HNE113" s="81"/>
      <c r="HNF113" s="81"/>
      <c r="HNG113" s="81"/>
      <c r="HNH113" s="81"/>
      <c r="HNI113" s="81"/>
      <c r="HNJ113" s="81"/>
      <c r="HNK113" s="81"/>
      <c r="HNL113" s="81"/>
      <c r="HNM113" s="81"/>
      <c r="HNN113" s="81"/>
      <c r="HNO113" s="81"/>
      <c r="HNP113" s="81"/>
      <c r="HNQ113" s="81"/>
      <c r="HNR113" s="81"/>
      <c r="HNS113" s="81"/>
      <c r="HNT113" s="81"/>
      <c r="HNU113" s="81"/>
      <c r="HNV113" s="81"/>
      <c r="HNW113" s="81"/>
      <c r="HNX113" s="81"/>
      <c r="HNY113" s="81"/>
      <c r="HNZ113" s="81"/>
      <c r="HOA113" s="81"/>
      <c r="HOB113" s="81"/>
      <c r="HOC113" s="81"/>
      <c r="HOD113" s="81"/>
      <c r="HOE113" s="81"/>
      <c r="HOF113" s="81"/>
      <c r="HOG113" s="81"/>
      <c r="HOH113" s="81"/>
      <c r="HOI113" s="81"/>
      <c r="HOJ113" s="81"/>
      <c r="HOK113" s="81"/>
      <c r="HOL113" s="81"/>
      <c r="HOM113" s="81"/>
      <c r="HON113" s="81"/>
      <c r="HOO113" s="81"/>
      <c r="HOP113" s="81"/>
      <c r="HOQ113" s="81"/>
      <c r="HOR113" s="81"/>
      <c r="HOS113" s="81"/>
      <c r="HOT113" s="81"/>
      <c r="HOU113" s="81"/>
      <c r="HOV113" s="81"/>
      <c r="HOW113" s="81"/>
      <c r="HOX113" s="81"/>
      <c r="HOY113" s="81"/>
      <c r="HOZ113" s="81"/>
      <c r="HPA113" s="81"/>
      <c r="HPB113" s="81"/>
      <c r="HPC113" s="81"/>
      <c r="HPD113" s="81"/>
      <c r="HPE113" s="81"/>
      <c r="HPF113" s="81"/>
      <c r="HPG113" s="81"/>
      <c r="HPH113" s="81"/>
      <c r="HPI113" s="81"/>
      <c r="HPJ113" s="81"/>
      <c r="HPK113" s="81"/>
      <c r="HPL113" s="81"/>
      <c r="HPM113" s="81"/>
      <c r="HPN113" s="81"/>
      <c r="HPO113" s="81"/>
      <c r="HPP113" s="81"/>
      <c r="HPQ113" s="81"/>
      <c r="HPR113" s="81"/>
      <c r="HPS113" s="81"/>
      <c r="HPT113" s="81"/>
      <c r="HPU113" s="81"/>
      <c r="HPV113" s="81"/>
      <c r="HPW113" s="81"/>
      <c r="HPX113" s="81"/>
      <c r="HPY113" s="81"/>
      <c r="HPZ113" s="81"/>
      <c r="HQA113" s="81"/>
      <c r="HQB113" s="81"/>
      <c r="HQC113" s="81"/>
      <c r="HQD113" s="81"/>
      <c r="HQE113" s="81"/>
      <c r="HQF113" s="81"/>
      <c r="HQG113" s="81"/>
      <c r="HQH113" s="81"/>
      <c r="HQI113" s="81"/>
      <c r="HQJ113" s="81"/>
      <c r="HQK113" s="81"/>
      <c r="HQL113" s="81"/>
      <c r="HQM113" s="81"/>
      <c r="HQN113" s="81"/>
      <c r="HQO113" s="81"/>
      <c r="HQP113" s="81"/>
      <c r="HQQ113" s="81"/>
      <c r="HQR113" s="81"/>
      <c r="HQS113" s="81"/>
      <c r="HQT113" s="81"/>
      <c r="HQU113" s="81"/>
      <c r="HQV113" s="81"/>
      <c r="HQW113" s="81"/>
      <c r="HQX113" s="81"/>
      <c r="HQY113" s="81"/>
      <c r="HQZ113" s="81"/>
      <c r="HRA113" s="81"/>
      <c r="HRB113" s="81"/>
      <c r="HRC113" s="81"/>
      <c r="HRD113" s="81"/>
      <c r="HRE113" s="81"/>
      <c r="HRF113" s="81"/>
      <c r="HRG113" s="81"/>
      <c r="HRH113" s="81"/>
      <c r="HRI113" s="81"/>
      <c r="HRJ113" s="81"/>
      <c r="HRK113" s="81"/>
      <c r="HRL113" s="81"/>
      <c r="HRM113" s="81"/>
      <c r="HRN113" s="81"/>
      <c r="HRO113" s="81"/>
      <c r="HRP113" s="81"/>
      <c r="HRQ113" s="81"/>
      <c r="HRR113" s="81"/>
      <c r="HRS113" s="81"/>
      <c r="HRT113" s="81"/>
      <c r="HRU113" s="81"/>
      <c r="HRV113" s="81"/>
      <c r="HRW113" s="81"/>
      <c r="HRX113" s="81"/>
      <c r="HRY113" s="81"/>
      <c r="HRZ113" s="81"/>
      <c r="HSA113" s="81"/>
      <c r="HSB113" s="81"/>
      <c r="HSC113" s="81"/>
      <c r="HSD113" s="81"/>
      <c r="HSE113" s="81"/>
      <c r="HSF113" s="81"/>
      <c r="HSG113" s="81"/>
      <c r="HSH113" s="81"/>
      <c r="HSI113" s="81"/>
      <c r="HSJ113" s="81"/>
      <c r="HSK113" s="81"/>
      <c r="HSL113" s="81"/>
      <c r="HSM113" s="81"/>
      <c r="HSN113" s="81"/>
      <c r="HSO113" s="81"/>
      <c r="HSP113" s="81"/>
      <c r="HSQ113" s="81"/>
      <c r="HSR113" s="81"/>
      <c r="HSS113" s="81"/>
      <c r="HST113" s="81"/>
      <c r="HSU113" s="81"/>
      <c r="HSV113" s="81"/>
      <c r="HSW113" s="81"/>
      <c r="HSX113" s="81"/>
      <c r="HSY113" s="81"/>
      <c r="HSZ113" s="81"/>
      <c r="HTA113" s="81"/>
      <c r="HTB113" s="81"/>
      <c r="HTC113" s="81"/>
      <c r="HTD113" s="81"/>
      <c r="HTE113" s="81"/>
      <c r="HTF113" s="81"/>
      <c r="HTG113" s="81"/>
      <c r="HTH113" s="81"/>
      <c r="HTI113" s="81"/>
      <c r="HTJ113" s="81"/>
      <c r="HTK113" s="81"/>
      <c r="HTL113" s="81"/>
      <c r="HTM113" s="81"/>
      <c r="HTN113" s="81"/>
      <c r="HTO113" s="81"/>
      <c r="HTP113" s="81"/>
      <c r="HTQ113" s="81"/>
      <c r="HTR113" s="81"/>
      <c r="HTS113" s="81"/>
      <c r="HTT113" s="81"/>
      <c r="HTU113" s="81"/>
      <c r="HTV113" s="81"/>
      <c r="HTW113" s="81"/>
      <c r="HTX113" s="81"/>
      <c r="HTY113" s="81"/>
      <c r="HTZ113" s="81"/>
      <c r="HUA113" s="81"/>
      <c r="HUB113" s="81"/>
      <c r="HUC113" s="81"/>
      <c r="HUD113" s="81"/>
      <c r="HUE113" s="81"/>
      <c r="HUF113" s="81"/>
      <c r="HUG113" s="81"/>
      <c r="HUH113" s="81"/>
      <c r="HUI113" s="81"/>
      <c r="HUJ113" s="81"/>
      <c r="HUK113" s="81"/>
      <c r="HUL113" s="81"/>
      <c r="HUM113" s="81"/>
      <c r="HUN113" s="81"/>
      <c r="HUO113" s="81"/>
      <c r="HUP113" s="81"/>
      <c r="HUQ113" s="81"/>
      <c r="HUR113" s="81"/>
      <c r="HUS113" s="81"/>
      <c r="HUT113" s="81"/>
      <c r="HUU113" s="81"/>
      <c r="HUV113" s="81"/>
      <c r="HUW113" s="81"/>
      <c r="HUX113" s="81"/>
      <c r="HUY113" s="81"/>
      <c r="HUZ113" s="81"/>
      <c r="HVA113" s="81"/>
      <c r="HVB113" s="81"/>
      <c r="HVC113" s="81"/>
      <c r="HVD113" s="81"/>
      <c r="HVE113" s="81"/>
      <c r="HVF113" s="81"/>
      <c r="HVG113" s="81"/>
      <c r="HVH113" s="81"/>
      <c r="HVI113" s="81"/>
      <c r="HVJ113" s="81"/>
      <c r="HVK113" s="81"/>
      <c r="HVL113" s="81"/>
      <c r="HVM113" s="81"/>
      <c r="HVN113" s="81"/>
      <c r="HVO113" s="81"/>
      <c r="HVP113" s="81"/>
      <c r="HVQ113" s="81"/>
      <c r="HVR113" s="81"/>
      <c r="HVS113" s="81"/>
      <c r="HVT113" s="81"/>
      <c r="HVU113" s="81"/>
      <c r="HVV113" s="81"/>
      <c r="HVW113" s="81"/>
      <c r="HVX113" s="81"/>
      <c r="HVY113" s="81"/>
      <c r="HVZ113" s="81"/>
      <c r="HWA113" s="81"/>
      <c r="HWB113" s="81"/>
      <c r="HWC113" s="81"/>
      <c r="HWD113" s="81"/>
      <c r="HWE113" s="81"/>
      <c r="HWF113" s="81"/>
      <c r="HWG113" s="81"/>
      <c r="HWH113" s="81"/>
      <c r="HWI113" s="81"/>
      <c r="HWJ113" s="81"/>
      <c r="HWK113" s="81"/>
      <c r="HWL113" s="81"/>
      <c r="HWM113" s="81"/>
      <c r="HWN113" s="81"/>
      <c r="HWO113" s="81"/>
      <c r="HWP113" s="81"/>
      <c r="HWQ113" s="81"/>
      <c r="HWR113" s="81"/>
      <c r="HWS113" s="81"/>
      <c r="HWT113" s="81"/>
      <c r="HWU113" s="81"/>
      <c r="HWV113" s="81"/>
      <c r="HWW113" s="81"/>
      <c r="HWX113" s="81"/>
      <c r="HWY113" s="81"/>
      <c r="HWZ113" s="81"/>
      <c r="HXA113" s="81"/>
      <c r="HXB113" s="81"/>
      <c r="HXC113" s="81"/>
      <c r="HXD113" s="81"/>
      <c r="HXE113" s="81"/>
      <c r="HXF113" s="81"/>
      <c r="HXG113" s="81"/>
      <c r="HXH113" s="81"/>
      <c r="HXI113" s="81"/>
      <c r="HXJ113" s="81"/>
      <c r="HXK113" s="81"/>
      <c r="HXL113" s="81"/>
      <c r="HXM113" s="81"/>
      <c r="HXN113" s="81"/>
      <c r="HXO113" s="81"/>
      <c r="HXP113" s="81"/>
      <c r="HXQ113" s="81"/>
      <c r="HXR113" s="81"/>
      <c r="HXS113" s="81"/>
      <c r="HXT113" s="81"/>
      <c r="HXU113" s="81"/>
      <c r="HXV113" s="81"/>
      <c r="HXW113" s="81"/>
      <c r="HXX113" s="81"/>
      <c r="HXY113" s="81"/>
      <c r="HXZ113" s="81"/>
      <c r="HYA113" s="81"/>
      <c r="HYB113" s="81"/>
      <c r="HYC113" s="81"/>
      <c r="HYD113" s="81"/>
      <c r="HYE113" s="81"/>
      <c r="HYF113" s="81"/>
      <c r="HYG113" s="81"/>
      <c r="HYH113" s="81"/>
      <c r="HYI113" s="81"/>
      <c r="HYJ113" s="81"/>
      <c r="HYK113" s="81"/>
      <c r="HYL113" s="81"/>
      <c r="HYM113" s="81"/>
      <c r="HYN113" s="81"/>
      <c r="HYO113" s="81"/>
      <c r="HYP113" s="81"/>
      <c r="HYQ113" s="81"/>
      <c r="HYR113" s="81"/>
      <c r="HYS113" s="81"/>
      <c r="HYT113" s="81"/>
      <c r="HYU113" s="81"/>
      <c r="HYV113" s="81"/>
      <c r="HYW113" s="81"/>
      <c r="HYX113" s="81"/>
      <c r="HYY113" s="81"/>
      <c r="HYZ113" s="81"/>
      <c r="HZA113" s="81"/>
      <c r="HZB113" s="81"/>
      <c r="HZC113" s="81"/>
      <c r="HZD113" s="81"/>
      <c r="HZE113" s="81"/>
      <c r="HZF113" s="81"/>
      <c r="HZG113" s="81"/>
      <c r="HZH113" s="81"/>
      <c r="HZI113" s="81"/>
      <c r="HZJ113" s="81"/>
      <c r="HZK113" s="81"/>
      <c r="HZL113" s="81"/>
      <c r="HZM113" s="81"/>
      <c r="HZN113" s="81"/>
      <c r="HZO113" s="81"/>
      <c r="HZP113" s="81"/>
      <c r="HZQ113" s="81"/>
      <c r="HZR113" s="81"/>
      <c r="HZS113" s="81"/>
      <c r="HZT113" s="81"/>
      <c r="HZU113" s="81"/>
      <c r="HZV113" s="81"/>
      <c r="HZW113" s="81"/>
      <c r="HZX113" s="81"/>
      <c r="HZY113" s="81"/>
      <c r="HZZ113" s="81"/>
      <c r="IAA113" s="81"/>
      <c r="IAB113" s="81"/>
      <c r="IAC113" s="81"/>
      <c r="IAD113" s="81"/>
      <c r="IAE113" s="81"/>
      <c r="IAF113" s="81"/>
      <c r="IAG113" s="81"/>
      <c r="IAH113" s="81"/>
      <c r="IAI113" s="81"/>
      <c r="IAJ113" s="81"/>
      <c r="IAK113" s="81"/>
      <c r="IAL113" s="81"/>
      <c r="IAM113" s="81"/>
      <c r="IAN113" s="81"/>
      <c r="IAO113" s="81"/>
      <c r="IAP113" s="81"/>
      <c r="IAQ113" s="81"/>
      <c r="IAR113" s="81"/>
      <c r="IAS113" s="81"/>
      <c r="IAT113" s="81"/>
      <c r="IAU113" s="81"/>
      <c r="IAV113" s="81"/>
      <c r="IAW113" s="81"/>
      <c r="IAX113" s="81"/>
      <c r="IAY113" s="81"/>
      <c r="IAZ113" s="81"/>
      <c r="IBA113" s="81"/>
      <c r="IBB113" s="81"/>
      <c r="IBC113" s="81"/>
      <c r="IBD113" s="81"/>
      <c r="IBE113" s="81"/>
      <c r="IBF113" s="81"/>
      <c r="IBG113" s="81"/>
      <c r="IBH113" s="81"/>
      <c r="IBI113" s="81"/>
      <c r="IBJ113" s="81"/>
      <c r="IBK113" s="81"/>
      <c r="IBL113" s="81"/>
      <c r="IBM113" s="81"/>
      <c r="IBN113" s="81"/>
      <c r="IBO113" s="81"/>
      <c r="IBP113" s="81"/>
      <c r="IBQ113" s="81"/>
      <c r="IBR113" s="81"/>
      <c r="IBS113" s="81"/>
      <c r="IBT113" s="81"/>
      <c r="IBU113" s="81"/>
      <c r="IBV113" s="81"/>
      <c r="IBW113" s="81"/>
      <c r="IBX113" s="81"/>
      <c r="IBY113" s="81"/>
      <c r="IBZ113" s="81"/>
      <c r="ICA113" s="81"/>
      <c r="ICB113" s="81"/>
      <c r="ICC113" s="81"/>
      <c r="ICD113" s="81"/>
      <c r="ICE113" s="81"/>
      <c r="ICF113" s="81"/>
      <c r="ICG113" s="81"/>
      <c r="ICH113" s="81"/>
      <c r="ICI113" s="81"/>
      <c r="ICJ113" s="81"/>
      <c r="ICK113" s="81"/>
      <c r="ICL113" s="81"/>
      <c r="ICM113" s="81"/>
      <c r="ICN113" s="81"/>
      <c r="ICO113" s="81"/>
      <c r="ICP113" s="81"/>
      <c r="ICQ113" s="81"/>
      <c r="ICR113" s="81"/>
      <c r="ICS113" s="81"/>
      <c r="ICT113" s="81"/>
      <c r="ICU113" s="81"/>
      <c r="ICV113" s="81"/>
      <c r="ICW113" s="81"/>
      <c r="ICX113" s="81"/>
      <c r="ICY113" s="81"/>
      <c r="ICZ113" s="81"/>
      <c r="IDA113" s="81"/>
      <c r="IDB113" s="81"/>
      <c r="IDC113" s="81"/>
      <c r="IDD113" s="81"/>
      <c r="IDE113" s="81"/>
      <c r="IDF113" s="81"/>
      <c r="IDG113" s="81"/>
      <c r="IDH113" s="81"/>
      <c r="IDI113" s="81"/>
      <c r="IDJ113" s="81"/>
      <c r="IDK113" s="81"/>
      <c r="IDL113" s="81"/>
      <c r="IDM113" s="81"/>
      <c r="IDN113" s="81"/>
      <c r="IDO113" s="81"/>
      <c r="IDP113" s="81"/>
      <c r="IDQ113" s="81"/>
      <c r="IDR113" s="81"/>
      <c r="IDS113" s="81"/>
      <c r="IDT113" s="81"/>
      <c r="IDU113" s="81"/>
      <c r="IDV113" s="81"/>
      <c r="IDW113" s="81"/>
      <c r="IDX113" s="81"/>
      <c r="IDY113" s="81"/>
      <c r="IDZ113" s="81"/>
      <c r="IEA113" s="81"/>
      <c r="IEB113" s="81"/>
      <c r="IEC113" s="81"/>
      <c r="IED113" s="81"/>
      <c r="IEE113" s="81"/>
      <c r="IEF113" s="81"/>
      <c r="IEG113" s="81"/>
      <c r="IEH113" s="81"/>
      <c r="IEI113" s="81"/>
      <c r="IEJ113" s="81"/>
      <c r="IEK113" s="81"/>
      <c r="IEL113" s="81"/>
      <c r="IEM113" s="81"/>
      <c r="IEN113" s="81"/>
      <c r="IEO113" s="81"/>
      <c r="IEP113" s="81"/>
      <c r="IEQ113" s="81"/>
      <c r="IER113" s="81"/>
      <c r="IES113" s="81"/>
      <c r="IET113" s="81"/>
      <c r="IEU113" s="81"/>
      <c r="IEV113" s="81"/>
      <c r="IEW113" s="81"/>
      <c r="IEX113" s="81"/>
      <c r="IEY113" s="81"/>
      <c r="IEZ113" s="81"/>
      <c r="IFA113" s="81"/>
      <c r="IFB113" s="81"/>
      <c r="IFC113" s="81"/>
      <c r="IFD113" s="81"/>
      <c r="IFE113" s="81"/>
      <c r="IFF113" s="81"/>
      <c r="IFG113" s="81"/>
      <c r="IFH113" s="81"/>
      <c r="IFI113" s="81"/>
      <c r="IFJ113" s="81"/>
      <c r="IFK113" s="81"/>
      <c r="IFL113" s="81"/>
      <c r="IFM113" s="81"/>
      <c r="IFN113" s="81"/>
      <c r="IFO113" s="81"/>
      <c r="IFP113" s="81"/>
      <c r="IFQ113" s="81"/>
      <c r="IFR113" s="81"/>
      <c r="IFS113" s="81"/>
      <c r="IFT113" s="81"/>
      <c r="IFU113" s="81"/>
      <c r="IFV113" s="81"/>
      <c r="IFW113" s="81"/>
      <c r="IFX113" s="81"/>
      <c r="IFY113" s="81"/>
      <c r="IFZ113" s="81"/>
      <c r="IGA113" s="81"/>
      <c r="IGB113" s="81"/>
      <c r="IGC113" s="81"/>
      <c r="IGD113" s="81"/>
      <c r="IGE113" s="81"/>
      <c r="IGF113" s="81"/>
      <c r="IGG113" s="81"/>
      <c r="IGH113" s="81"/>
      <c r="IGI113" s="81"/>
      <c r="IGJ113" s="81"/>
      <c r="IGK113" s="81"/>
      <c r="IGL113" s="81"/>
      <c r="IGM113" s="81"/>
      <c r="IGN113" s="81"/>
      <c r="IGO113" s="81"/>
      <c r="IGP113" s="81"/>
      <c r="IGQ113" s="81"/>
      <c r="IGR113" s="81"/>
      <c r="IGS113" s="81"/>
      <c r="IGT113" s="81"/>
      <c r="IGU113" s="81"/>
      <c r="IGV113" s="81"/>
      <c r="IGW113" s="81"/>
      <c r="IGX113" s="81"/>
      <c r="IGY113" s="81"/>
      <c r="IGZ113" s="81"/>
      <c r="IHA113" s="81"/>
      <c r="IHB113" s="81"/>
      <c r="IHC113" s="81"/>
      <c r="IHD113" s="81"/>
      <c r="IHE113" s="81"/>
      <c r="IHF113" s="81"/>
      <c r="IHG113" s="81"/>
      <c r="IHH113" s="81"/>
      <c r="IHI113" s="81"/>
      <c r="IHJ113" s="81"/>
      <c r="IHK113" s="81"/>
      <c r="IHL113" s="81"/>
      <c r="IHM113" s="81"/>
      <c r="IHN113" s="81"/>
      <c r="IHO113" s="81"/>
      <c r="IHP113" s="81"/>
      <c r="IHQ113" s="81"/>
      <c r="IHR113" s="81"/>
      <c r="IHS113" s="81"/>
      <c r="IHT113" s="81"/>
      <c r="IHU113" s="81"/>
      <c r="IHV113" s="81"/>
      <c r="IHW113" s="81"/>
      <c r="IHX113" s="81"/>
      <c r="IHY113" s="81"/>
      <c r="IHZ113" s="81"/>
      <c r="IIA113" s="81"/>
      <c r="IIB113" s="81"/>
      <c r="IIC113" s="81"/>
      <c r="IID113" s="81"/>
      <c r="IIE113" s="81"/>
      <c r="IIF113" s="81"/>
      <c r="IIG113" s="81"/>
      <c r="IIH113" s="81"/>
      <c r="III113" s="81"/>
      <c r="IIJ113" s="81"/>
      <c r="IIK113" s="81"/>
      <c r="IIL113" s="81"/>
      <c r="IIM113" s="81"/>
      <c r="IIN113" s="81"/>
      <c r="IIO113" s="81"/>
      <c r="IIP113" s="81"/>
      <c r="IIQ113" s="81"/>
      <c r="IIR113" s="81"/>
      <c r="IIS113" s="81"/>
      <c r="IIT113" s="81"/>
      <c r="IIU113" s="81"/>
      <c r="IIV113" s="81"/>
      <c r="IIW113" s="81"/>
      <c r="IIX113" s="81"/>
      <c r="IIY113" s="81"/>
      <c r="IIZ113" s="81"/>
      <c r="IJA113" s="81"/>
      <c r="IJB113" s="81"/>
      <c r="IJC113" s="81"/>
      <c r="IJD113" s="81"/>
      <c r="IJE113" s="81"/>
      <c r="IJF113" s="81"/>
      <c r="IJG113" s="81"/>
      <c r="IJH113" s="81"/>
      <c r="IJI113" s="81"/>
      <c r="IJJ113" s="81"/>
      <c r="IJK113" s="81"/>
      <c r="IJL113" s="81"/>
      <c r="IJM113" s="81"/>
      <c r="IJN113" s="81"/>
      <c r="IJO113" s="81"/>
      <c r="IJP113" s="81"/>
      <c r="IJQ113" s="81"/>
      <c r="IJR113" s="81"/>
      <c r="IJS113" s="81"/>
      <c r="IJT113" s="81"/>
      <c r="IJU113" s="81"/>
      <c r="IJV113" s="81"/>
      <c r="IJW113" s="81"/>
      <c r="IJX113" s="81"/>
      <c r="IJY113" s="81"/>
      <c r="IJZ113" s="81"/>
      <c r="IKA113" s="81"/>
      <c r="IKB113" s="81"/>
      <c r="IKC113" s="81"/>
      <c r="IKD113" s="81"/>
      <c r="IKE113" s="81"/>
      <c r="IKF113" s="81"/>
      <c r="IKG113" s="81"/>
      <c r="IKH113" s="81"/>
      <c r="IKI113" s="81"/>
      <c r="IKJ113" s="81"/>
      <c r="IKK113" s="81"/>
      <c r="IKL113" s="81"/>
      <c r="IKM113" s="81"/>
      <c r="IKN113" s="81"/>
      <c r="IKO113" s="81"/>
      <c r="IKP113" s="81"/>
      <c r="IKQ113" s="81"/>
      <c r="IKR113" s="81"/>
      <c r="IKS113" s="81"/>
      <c r="IKT113" s="81"/>
      <c r="IKU113" s="81"/>
      <c r="IKV113" s="81"/>
      <c r="IKW113" s="81"/>
      <c r="IKX113" s="81"/>
      <c r="IKY113" s="81"/>
      <c r="IKZ113" s="81"/>
      <c r="ILA113" s="81"/>
      <c r="ILB113" s="81"/>
      <c r="ILC113" s="81"/>
      <c r="ILD113" s="81"/>
      <c r="ILE113" s="81"/>
      <c r="ILF113" s="81"/>
      <c r="ILG113" s="81"/>
      <c r="ILH113" s="81"/>
      <c r="ILI113" s="81"/>
      <c r="ILJ113" s="81"/>
      <c r="ILK113" s="81"/>
      <c r="ILL113" s="81"/>
      <c r="ILM113" s="81"/>
      <c r="ILN113" s="81"/>
      <c r="ILO113" s="81"/>
      <c r="ILP113" s="81"/>
      <c r="ILQ113" s="81"/>
      <c r="ILR113" s="81"/>
      <c r="ILS113" s="81"/>
      <c r="ILT113" s="81"/>
      <c r="ILU113" s="81"/>
      <c r="ILV113" s="81"/>
      <c r="ILW113" s="81"/>
      <c r="ILX113" s="81"/>
      <c r="ILY113" s="81"/>
      <c r="ILZ113" s="81"/>
      <c r="IMA113" s="81"/>
      <c r="IMB113" s="81"/>
      <c r="IMC113" s="81"/>
      <c r="IMD113" s="81"/>
      <c r="IME113" s="81"/>
      <c r="IMF113" s="81"/>
      <c r="IMG113" s="81"/>
      <c r="IMH113" s="81"/>
      <c r="IMI113" s="81"/>
      <c r="IMJ113" s="81"/>
      <c r="IMK113" s="81"/>
      <c r="IML113" s="81"/>
      <c r="IMM113" s="81"/>
      <c r="IMN113" s="81"/>
      <c r="IMO113" s="81"/>
      <c r="IMP113" s="81"/>
      <c r="IMQ113" s="81"/>
      <c r="IMR113" s="81"/>
      <c r="IMS113" s="81"/>
      <c r="IMT113" s="81"/>
      <c r="IMU113" s="81"/>
      <c r="IMV113" s="81"/>
      <c r="IMW113" s="81"/>
      <c r="IMX113" s="81"/>
      <c r="IMY113" s="81"/>
      <c r="IMZ113" s="81"/>
      <c r="INA113" s="81"/>
      <c r="INB113" s="81"/>
      <c r="INC113" s="81"/>
      <c r="IND113" s="81"/>
      <c r="INE113" s="81"/>
      <c r="INF113" s="81"/>
      <c r="ING113" s="81"/>
      <c r="INH113" s="81"/>
      <c r="INI113" s="81"/>
      <c r="INJ113" s="81"/>
      <c r="INK113" s="81"/>
      <c r="INL113" s="81"/>
      <c r="INM113" s="81"/>
      <c r="INN113" s="81"/>
      <c r="INO113" s="81"/>
      <c r="INP113" s="81"/>
      <c r="INQ113" s="81"/>
      <c r="INR113" s="81"/>
      <c r="INS113" s="81"/>
      <c r="INT113" s="81"/>
      <c r="INU113" s="81"/>
      <c r="INV113" s="81"/>
      <c r="INW113" s="81"/>
      <c r="INX113" s="81"/>
      <c r="INY113" s="81"/>
      <c r="INZ113" s="81"/>
      <c r="IOA113" s="81"/>
      <c r="IOB113" s="81"/>
      <c r="IOC113" s="81"/>
      <c r="IOD113" s="81"/>
      <c r="IOE113" s="81"/>
      <c r="IOF113" s="81"/>
      <c r="IOG113" s="81"/>
      <c r="IOH113" s="81"/>
      <c r="IOI113" s="81"/>
      <c r="IOJ113" s="81"/>
      <c r="IOK113" s="81"/>
      <c r="IOL113" s="81"/>
      <c r="IOM113" s="81"/>
      <c r="ION113" s="81"/>
      <c r="IOO113" s="81"/>
      <c r="IOP113" s="81"/>
      <c r="IOQ113" s="81"/>
      <c r="IOR113" s="81"/>
      <c r="IOS113" s="81"/>
      <c r="IOT113" s="81"/>
      <c r="IOU113" s="81"/>
      <c r="IOV113" s="81"/>
      <c r="IOW113" s="81"/>
      <c r="IOX113" s="81"/>
      <c r="IOY113" s="81"/>
      <c r="IOZ113" s="81"/>
      <c r="IPA113" s="81"/>
      <c r="IPB113" s="81"/>
      <c r="IPC113" s="81"/>
      <c r="IPD113" s="81"/>
      <c r="IPE113" s="81"/>
      <c r="IPF113" s="81"/>
      <c r="IPG113" s="81"/>
      <c r="IPH113" s="81"/>
      <c r="IPI113" s="81"/>
      <c r="IPJ113" s="81"/>
      <c r="IPK113" s="81"/>
      <c r="IPL113" s="81"/>
      <c r="IPM113" s="81"/>
      <c r="IPN113" s="81"/>
      <c r="IPO113" s="81"/>
      <c r="IPP113" s="81"/>
      <c r="IPQ113" s="81"/>
      <c r="IPR113" s="81"/>
      <c r="IPS113" s="81"/>
      <c r="IPT113" s="81"/>
      <c r="IPU113" s="81"/>
      <c r="IPV113" s="81"/>
      <c r="IPW113" s="81"/>
      <c r="IPX113" s="81"/>
      <c r="IPY113" s="81"/>
      <c r="IPZ113" s="81"/>
      <c r="IQA113" s="81"/>
      <c r="IQB113" s="81"/>
      <c r="IQC113" s="81"/>
      <c r="IQD113" s="81"/>
      <c r="IQE113" s="81"/>
      <c r="IQF113" s="81"/>
      <c r="IQG113" s="81"/>
      <c r="IQH113" s="81"/>
      <c r="IQI113" s="81"/>
      <c r="IQJ113" s="81"/>
      <c r="IQK113" s="81"/>
      <c r="IQL113" s="81"/>
      <c r="IQM113" s="81"/>
      <c r="IQN113" s="81"/>
      <c r="IQO113" s="81"/>
      <c r="IQP113" s="81"/>
      <c r="IQQ113" s="81"/>
      <c r="IQR113" s="81"/>
      <c r="IQS113" s="81"/>
      <c r="IQT113" s="81"/>
      <c r="IQU113" s="81"/>
      <c r="IQV113" s="81"/>
      <c r="IQW113" s="81"/>
      <c r="IQX113" s="81"/>
      <c r="IQY113" s="81"/>
      <c r="IQZ113" s="81"/>
      <c r="IRA113" s="81"/>
      <c r="IRB113" s="81"/>
      <c r="IRC113" s="81"/>
      <c r="IRD113" s="81"/>
      <c r="IRE113" s="81"/>
      <c r="IRF113" s="81"/>
      <c r="IRG113" s="81"/>
      <c r="IRH113" s="81"/>
      <c r="IRI113" s="81"/>
      <c r="IRJ113" s="81"/>
      <c r="IRK113" s="81"/>
      <c r="IRL113" s="81"/>
      <c r="IRM113" s="81"/>
      <c r="IRN113" s="81"/>
      <c r="IRO113" s="81"/>
      <c r="IRP113" s="81"/>
      <c r="IRQ113" s="81"/>
      <c r="IRR113" s="81"/>
      <c r="IRS113" s="81"/>
      <c r="IRT113" s="81"/>
      <c r="IRU113" s="81"/>
      <c r="IRV113" s="81"/>
      <c r="IRW113" s="81"/>
      <c r="IRX113" s="81"/>
      <c r="IRY113" s="81"/>
      <c r="IRZ113" s="81"/>
      <c r="ISA113" s="81"/>
      <c r="ISB113" s="81"/>
      <c r="ISC113" s="81"/>
      <c r="ISD113" s="81"/>
      <c r="ISE113" s="81"/>
      <c r="ISF113" s="81"/>
      <c r="ISG113" s="81"/>
      <c r="ISH113" s="81"/>
      <c r="ISI113" s="81"/>
      <c r="ISJ113" s="81"/>
      <c r="ISK113" s="81"/>
      <c r="ISL113" s="81"/>
      <c r="ISM113" s="81"/>
      <c r="ISN113" s="81"/>
      <c r="ISO113" s="81"/>
      <c r="ISP113" s="81"/>
      <c r="ISQ113" s="81"/>
      <c r="ISR113" s="81"/>
      <c r="ISS113" s="81"/>
      <c r="IST113" s="81"/>
      <c r="ISU113" s="81"/>
      <c r="ISV113" s="81"/>
      <c r="ISW113" s="81"/>
      <c r="ISX113" s="81"/>
      <c r="ISY113" s="81"/>
      <c r="ISZ113" s="81"/>
      <c r="ITA113" s="81"/>
      <c r="ITB113" s="81"/>
      <c r="ITC113" s="81"/>
      <c r="ITD113" s="81"/>
      <c r="ITE113" s="81"/>
      <c r="ITF113" s="81"/>
      <c r="ITG113" s="81"/>
      <c r="ITH113" s="81"/>
      <c r="ITI113" s="81"/>
      <c r="ITJ113" s="81"/>
      <c r="ITK113" s="81"/>
      <c r="ITL113" s="81"/>
      <c r="ITM113" s="81"/>
      <c r="ITN113" s="81"/>
      <c r="ITO113" s="81"/>
      <c r="ITP113" s="81"/>
      <c r="ITQ113" s="81"/>
      <c r="ITR113" s="81"/>
      <c r="ITS113" s="81"/>
      <c r="ITT113" s="81"/>
      <c r="ITU113" s="81"/>
      <c r="ITV113" s="81"/>
      <c r="ITW113" s="81"/>
      <c r="ITX113" s="81"/>
      <c r="ITY113" s="81"/>
      <c r="ITZ113" s="81"/>
      <c r="IUA113" s="81"/>
      <c r="IUB113" s="81"/>
      <c r="IUC113" s="81"/>
      <c r="IUD113" s="81"/>
      <c r="IUE113" s="81"/>
      <c r="IUF113" s="81"/>
      <c r="IUG113" s="81"/>
      <c r="IUH113" s="81"/>
      <c r="IUI113" s="81"/>
      <c r="IUJ113" s="81"/>
      <c r="IUK113" s="81"/>
      <c r="IUL113" s="81"/>
      <c r="IUM113" s="81"/>
      <c r="IUN113" s="81"/>
      <c r="IUO113" s="81"/>
      <c r="IUP113" s="81"/>
      <c r="IUQ113" s="81"/>
      <c r="IUR113" s="81"/>
      <c r="IUS113" s="81"/>
      <c r="IUT113" s="81"/>
      <c r="IUU113" s="81"/>
      <c r="IUV113" s="81"/>
      <c r="IUW113" s="81"/>
      <c r="IUX113" s="81"/>
      <c r="IUY113" s="81"/>
      <c r="IUZ113" s="81"/>
      <c r="IVA113" s="81"/>
      <c r="IVB113" s="81"/>
      <c r="IVC113" s="81"/>
      <c r="IVD113" s="81"/>
      <c r="IVE113" s="81"/>
      <c r="IVF113" s="81"/>
      <c r="IVG113" s="81"/>
      <c r="IVH113" s="81"/>
      <c r="IVI113" s="81"/>
      <c r="IVJ113" s="81"/>
      <c r="IVK113" s="81"/>
      <c r="IVL113" s="81"/>
      <c r="IVM113" s="81"/>
      <c r="IVN113" s="81"/>
      <c r="IVO113" s="81"/>
      <c r="IVP113" s="81"/>
      <c r="IVQ113" s="81"/>
      <c r="IVR113" s="81"/>
      <c r="IVS113" s="81"/>
      <c r="IVT113" s="81"/>
      <c r="IVU113" s="81"/>
      <c r="IVV113" s="81"/>
      <c r="IVW113" s="81"/>
      <c r="IVX113" s="81"/>
      <c r="IVY113" s="81"/>
      <c r="IVZ113" s="81"/>
      <c r="IWA113" s="81"/>
      <c r="IWB113" s="81"/>
      <c r="IWC113" s="81"/>
      <c r="IWD113" s="81"/>
      <c r="IWE113" s="81"/>
      <c r="IWF113" s="81"/>
      <c r="IWG113" s="81"/>
      <c r="IWH113" s="81"/>
      <c r="IWI113" s="81"/>
      <c r="IWJ113" s="81"/>
      <c r="IWK113" s="81"/>
      <c r="IWL113" s="81"/>
      <c r="IWM113" s="81"/>
      <c r="IWN113" s="81"/>
      <c r="IWO113" s="81"/>
      <c r="IWP113" s="81"/>
      <c r="IWQ113" s="81"/>
      <c r="IWR113" s="81"/>
      <c r="IWS113" s="81"/>
      <c r="IWT113" s="81"/>
      <c r="IWU113" s="81"/>
      <c r="IWV113" s="81"/>
      <c r="IWW113" s="81"/>
      <c r="IWX113" s="81"/>
      <c r="IWY113" s="81"/>
      <c r="IWZ113" s="81"/>
      <c r="IXA113" s="81"/>
      <c r="IXB113" s="81"/>
      <c r="IXC113" s="81"/>
      <c r="IXD113" s="81"/>
      <c r="IXE113" s="81"/>
      <c r="IXF113" s="81"/>
      <c r="IXG113" s="81"/>
      <c r="IXH113" s="81"/>
      <c r="IXI113" s="81"/>
      <c r="IXJ113" s="81"/>
      <c r="IXK113" s="81"/>
      <c r="IXL113" s="81"/>
      <c r="IXM113" s="81"/>
      <c r="IXN113" s="81"/>
      <c r="IXO113" s="81"/>
      <c r="IXP113" s="81"/>
      <c r="IXQ113" s="81"/>
      <c r="IXR113" s="81"/>
      <c r="IXS113" s="81"/>
      <c r="IXT113" s="81"/>
      <c r="IXU113" s="81"/>
      <c r="IXV113" s="81"/>
      <c r="IXW113" s="81"/>
      <c r="IXX113" s="81"/>
      <c r="IXY113" s="81"/>
      <c r="IXZ113" s="81"/>
      <c r="IYA113" s="81"/>
      <c r="IYB113" s="81"/>
      <c r="IYC113" s="81"/>
      <c r="IYD113" s="81"/>
      <c r="IYE113" s="81"/>
      <c r="IYF113" s="81"/>
      <c r="IYG113" s="81"/>
      <c r="IYH113" s="81"/>
      <c r="IYI113" s="81"/>
      <c r="IYJ113" s="81"/>
      <c r="IYK113" s="81"/>
      <c r="IYL113" s="81"/>
      <c r="IYM113" s="81"/>
      <c r="IYN113" s="81"/>
      <c r="IYO113" s="81"/>
      <c r="IYP113" s="81"/>
      <c r="IYQ113" s="81"/>
      <c r="IYR113" s="81"/>
      <c r="IYS113" s="81"/>
      <c r="IYT113" s="81"/>
      <c r="IYU113" s="81"/>
      <c r="IYV113" s="81"/>
      <c r="IYW113" s="81"/>
      <c r="IYX113" s="81"/>
      <c r="IYY113" s="81"/>
      <c r="IYZ113" s="81"/>
      <c r="IZA113" s="81"/>
      <c r="IZB113" s="81"/>
      <c r="IZC113" s="81"/>
      <c r="IZD113" s="81"/>
      <c r="IZE113" s="81"/>
      <c r="IZF113" s="81"/>
      <c r="IZG113" s="81"/>
      <c r="IZH113" s="81"/>
      <c r="IZI113" s="81"/>
      <c r="IZJ113" s="81"/>
      <c r="IZK113" s="81"/>
      <c r="IZL113" s="81"/>
      <c r="IZM113" s="81"/>
      <c r="IZN113" s="81"/>
      <c r="IZO113" s="81"/>
      <c r="IZP113" s="81"/>
      <c r="IZQ113" s="81"/>
      <c r="IZR113" s="81"/>
      <c r="IZS113" s="81"/>
      <c r="IZT113" s="81"/>
      <c r="IZU113" s="81"/>
      <c r="IZV113" s="81"/>
      <c r="IZW113" s="81"/>
      <c r="IZX113" s="81"/>
      <c r="IZY113" s="81"/>
      <c r="IZZ113" s="81"/>
      <c r="JAA113" s="81"/>
      <c r="JAB113" s="81"/>
      <c r="JAC113" s="81"/>
      <c r="JAD113" s="81"/>
      <c r="JAE113" s="81"/>
      <c r="JAF113" s="81"/>
      <c r="JAG113" s="81"/>
      <c r="JAH113" s="81"/>
      <c r="JAI113" s="81"/>
      <c r="JAJ113" s="81"/>
      <c r="JAK113" s="81"/>
      <c r="JAL113" s="81"/>
      <c r="JAM113" s="81"/>
      <c r="JAN113" s="81"/>
      <c r="JAO113" s="81"/>
      <c r="JAP113" s="81"/>
      <c r="JAQ113" s="81"/>
      <c r="JAR113" s="81"/>
      <c r="JAS113" s="81"/>
      <c r="JAT113" s="81"/>
      <c r="JAU113" s="81"/>
      <c r="JAV113" s="81"/>
      <c r="JAW113" s="81"/>
      <c r="JAX113" s="81"/>
      <c r="JAY113" s="81"/>
      <c r="JAZ113" s="81"/>
      <c r="JBA113" s="81"/>
      <c r="JBB113" s="81"/>
      <c r="JBC113" s="81"/>
      <c r="JBD113" s="81"/>
      <c r="JBE113" s="81"/>
      <c r="JBF113" s="81"/>
      <c r="JBG113" s="81"/>
      <c r="JBH113" s="81"/>
      <c r="JBI113" s="81"/>
      <c r="JBJ113" s="81"/>
      <c r="JBK113" s="81"/>
      <c r="JBL113" s="81"/>
      <c r="JBM113" s="81"/>
      <c r="JBN113" s="81"/>
      <c r="JBO113" s="81"/>
      <c r="JBP113" s="81"/>
      <c r="JBQ113" s="81"/>
      <c r="JBR113" s="81"/>
      <c r="JBS113" s="81"/>
      <c r="JBT113" s="81"/>
      <c r="JBU113" s="81"/>
      <c r="JBV113" s="81"/>
      <c r="JBW113" s="81"/>
      <c r="JBX113" s="81"/>
      <c r="JBY113" s="81"/>
      <c r="JBZ113" s="81"/>
      <c r="JCA113" s="81"/>
      <c r="JCB113" s="81"/>
      <c r="JCC113" s="81"/>
      <c r="JCD113" s="81"/>
      <c r="JCE113" s="81"/>
      <c r="JCF113" s="81"/>
      <c r="JCG113" s="81"/>
      <c r="JCH113" s="81"/>
      <c r="JCI113" s="81"/>
      <c r="JCJ113" s="81"/>
      <c r="JCK113" s="81"/>
      <c r="JCL113" s="81"/>
      <c r="JCM113" s="81"/>
      <c r="JCN113" s="81"/>
      <c r="JCO113" s="81"/>
      <c r="JCP113" s="81"/>
      <c r="JCQ113" s="81"/>
      <c r="JCR113" s="81"/>
      <c r="JCS113" s="81"/>
      <c r="JCT113" s="81"/>
      <c r="JCU113" s="81"/>
      <c r="JCV113" s="81"/>
      <c r="JCW113" s="81"/>
      <c r="JCX113" s="81"/>
      <c r="JCY113" s="81"/>
      <c r="JCZ113" s="81"/>
      <c r="JDA113" s="81"/>
      <c r="JDB113" s="81"/>
      <c r="JDC113" s="81"/>
      <c r="JDD113" s="81"/>
      <c r="JDE113" s="81"/>
      <c r="JDF113" s="81"/>
      <c r="JDG113" s="81"/>
      <c r="JDH113" s="81"/>
      <c r="JDI113" s="81"/>
      <c r="JDJ113" s="81"/>
      <c r="JDK113" s="81"/>
      <c r="JDL113" s="81"/>
      <c r="JDM113" s="81"/>
      <c r="JDN113" s="81"/>
      <c r="JDO113" s="81"/>
      <c r="JDP113" s="81"/>
      <c r="JDQ113" s="81"/>
      <c r="JDR113" s="81"/>
      <c r="JDS113" s="81"/>
      <c r="JDT113" s="81"/>
      <c r="JDU113" s="81"/>
      <c r="JDV113" s="81"/>
      <c r="JDW113" s="81"/>
      <c r="JDX113" s="81"/>
      <c r="JDY113" s="81"/>
      <c r="JDZ113" s="81"/>
      <c r="JEA113" s="81"/>
      <c r="JEB113" s="81"/>
      <c r="JEC113" s="81"/>
      <c r="JED113" s="81"/>
      <c r="JEE113" s="81"/>
      <c r="JEF113" s="81"/>
      <c r="JEG113" s="81"/>
      <c r="JEH113" s="81"/>
      <c r="JEI113" s="81"/>
      <c r="JEJ113" s="81"/>
      <c r="JEK113" s="81"/>
      <c r="JEL113" s="81"/>
      <c r="JEM113" s="81"/>
      <c r="JEN113" s="81"/>
      <c r="JEO113" s="81"/>
      <c r="JEP113" s="81"/>
      <c r="JEQ113" s="81"/>
      <c r="JER113" s="81"/>
      <c r="JES113" s="81"/>
      <c r="JET113" s="81"/>
      <c r="JEU113" s="81"/>
      <c r="JEV113" s="81"/>
      <c r="JEW113" s="81"/>
      <c r="JEX113" s="81"/>
      <c r="JEY113" s="81"/>
      <c r="JEZ113" s="81"/>
      <c r="JFA113" s="81"/>
      <c r="JFB113" s="81"/>
      <c r="JFC113" s="81"/>
      <c r="JFD113" s="81"/>
      <c r="JFE113" s="81"/>
      <c r="JFF113" s="81"/>
      <c r="JFG113" s="81"/>
      <c r="JFH113" s="81"/>
      <c r="JFI113" s="81"/>
      <c r="JFJ113" s="81"/>
      <c r="JFK113" s="81"/>
      <c r="JFL113" s="81"/>
      <c r="JFM113" s="81"/>
      <c r="JFN113" s="81"/>
      <c r="JFO113" s="81"/>
      <c r="JFP113" s="81"/>
      <c r="JFQ113" s="81"/>
      <c r="JFR113" s="81"/>
      <c r="JFS113" s="81"/>
      <c r="JFT113" s="81"/>
      <c r="JFU113" s="81"/>
      <c r="JFV113" s="81"/>
      <c r="JFW113" s="81"/>
      <c r="JFX113" s="81"/>
      <c r="JFY113" s="81"/>
      <c r="JFZ113" s="81"/>
      <c r="JGA113" s="81"/>
      <c r="JGB113" s="81"/>
      <c r="JGC113" s="81"/>
      <c r="JGD113" s="81"/>
      <c r="JGE113" s="81"/>
      <c r="JGF113" s="81"/>
      <c r="JGG113" s="81"/>
      <c r="JGH113" s="81"/>
      <c r="JGI113" s="81"/>
      <c r="JGJ113" s="81"/>
      <c r="JGK113" s="81"/>
      <c r="JGL113" s="81"/>
      <c r="JGM113" s="81"/>
      <c r="JGN113" s="81"/>
      <c r="JGO113" s="81"/>
      <c r="JGP113" s="81"/>
      <c r="JGQ113" s="81"/>
      <c r="JGR113" s="81"/>
      <c r="JGS113" s="81"/>
      <c r="JGT113" s="81"/>
      <c r="JGU113" s="81"/>
      <c r="JGV113" s="81"/>
      <c r="JGW113" s="81"/>
      <c r="JGX113" s="81"/>
      <c r="JGY113" s="81"/>
      <c r="JGZ113" s="81"/>
      <c r="JHA113" s="81"/>
      <c r="JHB113" s="81"/>
      <c r="JHC113" s="81"/>
      <c r="JHD113" s="81"/>
      <c r="JHE113" s="81"/>
      <c r="JHF113" s="81"/>
      <c r="JHG113" s="81"/>
      <c r="JHH113" s="81"/>
      <c r="JHI113" s="81"/>
      <c r="JHJ113" s="81"/>
      <c r="JHK113" s="81"/>
      <c r="JHL113" s="81"/>
      <c r="JHM113" s="81"/>
      <c r="JHN113" s="81"/>
      <c r="JHO113" s="81"/>
      <c r="JHP113" s="81"/>
      <c r="JHQ113" s="81"/>
      <c r="JHR113" s="81"/>
      <c r="JHS113" s="81"/>
      <c r="JHT113" s="81"/>
      <c r="JHU113" s="81"/>
      <c r="JHV113" s="81"/>
      <c r="JHW113" s="81"/>
      <c r="JHX113" s="81"/>
      <c r="JHY113" s="81"/>
      <c r="JHZ113" s="81"/>
      <c r="JIA113" s="81"/>
      <c r="JIB113" s="81"/>
      <c r="JIC113" s="81"/>
      <c r="JID113" s="81"/>
      <c r="JIE113" s="81"/>
      <c r="JIF113" s="81"/>
      <c r="JIG113" s="81"/>
      <c r="JIH113" s="81"/>
      <c r="JII113" s="81"/>
      <c r="JIJ113" s="81"/>
      <c r="JIK113" s="81"/>
      <c r="JIL113" s="81"/>
      <c r="JIM113" s="81"/>
      <c r="JIN113" s="81"/>
      <c r="JIO113" s="81"/>
      <c r="JIP113" s="81"/>
      <c r="JIQ113" s="81"/>
      <c r="JIR113" s="81"/>
      <c r="JIS113" s="81"/>
      <c r="JIT113" s="81"/>
      <c r="JIU113" s="81"/>
      <c r="JIV113" s="81"/>
      <c r="JIW113" s="81"/>
      <c r="JIX113" s="81"/>
      <c r="JIY113" s="81"/>
      <c r="JIZ113" s="81"/>
      <c r="JJA113" s="81"/>
      <c r="JJB113" s="81"/>
      <c r="JJC113" s="81"/>
      <c r="JJD113" s="81"/>
      <c r="JJE113" s="81"/>
      <c r="JJF113" s="81"/>
      <c r="JJG113" s="81"/>
      <c r="JJH113" s="81"/>
      <c r="JJI113" s="81"/>
      <c r="JJJ113" s="81"/>
      <c r="JJK113" s="81"/>
      <c r="JJL113" s="81"/>
      <c r="JJM113" s="81"/>
      <c r="JJN113" s="81"/>
      <c r="JJO113" s="81"/>
      <c r="JJP113" s="81"/>
      <c r="JJQ113" s="81"/>
      <c r="JJR113" s="81"/>
      <c r="JJS113" s="81"/>
      <c r="JJT113" s="81"/>
      <c r="JJU113" s="81"/>
      <c r="JJV113" s="81"/>
      <c r="JJW113" s="81"/>
      <c r="JJX113" s="81"/>
      <c r="JJY113" s="81"/>
      <c r="JJZ113" s="81"/>
      <c r="JKA113" s="81"/>
      <c r="JKB113" s="81"/>
      <c r="JKC113" s="81"/>
      <c r="JKD113" s="81"/>
      <c r="JKE113" s="81"/>
      <c r="JKF113" s="81"/>
      <c r="JKG113" s="81"/>
      <c r="JKH113" s="81"/>
      <c r="JKI113" s="81"/>
      <c r="JKJ113" s="81"/>
      <c r="JKK113" s="81"/>
      <c r="JKL113" s="81"/>
      <c r="JKM113" s="81"/>
      <c r="JKN113" s="81"/>
      <c r="JKO113" s="81"/>
      <c r="JKP113" s="81"/>
      <c r="JKQ113" s="81"/>
      <c r="JKR113" s="81"/>
      <c r="JKS113" s="81"/>
      <c r="JKT113" s="81"/>
      <c r="JKU113" s="81"/>
      <c r="JKV113" s="81"/>
      <c r="JKW113" s="81"/>
      <c r="JKX113" s="81"/>
      <c r="JKY113" s="81"/>
      <c r="JKZ113" s="81"/>
      <c r="JLA113" s="81"/>
      <c r="JLB113" s="81"/>
      <c r="JLC113" s="81"/>
      <c r="JLD113" s="81"/>
      <c r="JLE113" s="81"/>
      <c r="JLF113" s="81"/>
      <c r="JLG113" s="81"/>
      <c r="JLH113" s="81"/>
      <c r="JLI113" s="81"/>
      <c r="JLJ113" s="81"/>
      <c r="JLK113" s="81"/>
      <c r="JLL113" s="81"/>
      <c r="JLM113" s="81"/>
      <c r="JLN113" s="81"/>
      <c r="JLO113" s="81"/>
      <c r="JLP113" s="81"/>
      <c r="JLQ113" s="81"/>
      <c r="JLR113" s="81"/>
      <c r="JLS113" s="81"/>
      <c r="JLT113" s="81"/>
      <c r="JLU113" s="81"/>
      <c r="JLV113" s="81"/>
      <c r="JLW113" s="81"/>
      <c r="JLX113" s="81"/>
      <c r="JLY113" s="81"/>
      <c r="JLZ113" s="81"/>
      <c r="JMA113" s="81"/>
      <c r="JMB113" s="81"/>
      <c r="JMC113" s="81"/>
      <c r="JMD113" s="81"/>
      <c r="JME113" s="81"/>
      <c r="JMF113" s="81"/>
      <c r="JMG113" s="81"/>
      <c r="JMH113" s="81"/>
      <c r="JMI113" s="81"/>
      <c r="JMJ113" s="81"/>
      <c r="JMK113" s="81"/>
      <c r="JML113" s="81"/>
      <c r="JMM113" s="81"/>
      <c r="JMN113" s="81"/>
      <c r="JMO113" s="81"/>
      <c r="JMP113" s="81"/>
      <c r="JMQ113" s="81"/>
      <c r="JMR113" s="81"/>
      <c r="JMS113" s="81"/>
      <c r="JMT113" s="81"/>
      <c r="JMU113" s="81"/>
      <c r="JMV113" s="81"/>
      <c r="JMW113" s="81"/>
      <c r="JMX113" s="81"/>
      <c r="JMY113" s="81"/>
      <c r="JMZ113" s="81"/>
      <c r="JNA113" s="81"/>
      <c r="JNB113" s="81"/>
      <c r="JNC113" s="81"/>
      <c r="JND113" s="81"/>
      <c r="JNE113" s="81"/>
      <c r="JNF113" s="81"/>
      <c r="JNG113" s="81"/>
      <c r="JNH113" s="81"/>
      <c r="JNI113" s="81"/>
      <c r="JNJ113" s="81"/>
      <c r="JNK113" s="81"/>
      <c r="JNL113" s="81"/>
      <c r="JNM113" s="81"/>
      <c r="JNN113" s="81"/>
      <c r="JNO113" s="81"/>
      <c r="JNP113" s="81"/>
      <c r="JNQ113" s="81"/>
      <c r="JNR113" s="81"/>
      <c r="JNS113" s="81"/>
      <c r="JNT113" s="81"/>
      <c r="JNU113" s="81"/>
      <c r="JNV113" s="81"/>
      <c r="JNW113" s="81"/>
      <c r="JNX113" s="81"/>
      <c r="JNY113" s="81"/>
      <c r="JNZ113" s="81"/>
      <c r="JOA113" s="81"/>
      <c r="JOB113" s="81"/>
      <c r="JOC113" s="81"/>
      <c r="JOD113" s="81"/>
      <c r="JOE113" s="81"/>
      <c r="JOF113" s="81"/>
      <c r="JOG113" s="81"/>
      <c r="JOH113" s="81"/>
      <c r="JOI113" s="81"/>
      <c r="JOJ113" s="81"/>
      <c r="JOK113" s="81"/>
      <c r="JOL113" s="81"/>
      <c r="JOM113" s="81"/>
      <c r="JON113" s="81"/>
      <c r="JOO113" s="81"/>
      <c r="JOP113" s="81"/>
      <c r="JOQ113" s="81"/>
      <c r="JOR113" s="81"/>
      <c r="JOS113" s="81"/>
      <c r="JOT113" s="81"/>
      <c r="JOU113" s="81"/>
      <c r="JOV113" s="81"/>
      <c r="JOW113" s="81"/>
      <c r="JOX113" s="81"/>
      <c r="JOY113" s="81"/>
      <c r="JOZ113" s="81"/>
      <c r="JPA113" s="81"/>
      <c r="JPB113" s="81"/>
      <c r="JPC113" s="81"/>
      <c r="JPD113" s="81"/>
      <c r="JPE113" s="81"/>
      <c r="JPF113" s="81"/>
      <c r="JPG113" s="81"/>
      <c r="JPH113" s="81"/>
      <c r="JPI113" s="81"/>
      <c r="JPJ113" s="81"/>
      <c r="JPK113" s="81"/>
      <c r="JPL113" s="81"/>
      <c r="JPM113" s="81"/>
      <c r="JPN113" s="81"/>
      <c r="JPO113" s="81"/>
      <c r="JPP113" s="81"/>
      <c r="JPQ113" s="81"/>
      <c r="JPR113" s="81"/>
      <c r="JPS113" s="81"/>
      <c r="JPT113" s="81"/>
      <c r="JPU113" s="81"/>
      <c r="JPV113" s="81"/>
      <c r="JPW113" s="81"/>
      <c r="JPX113" s="81"/>
      <c r="JPY113" s="81"/>
      <c r="JPZ113" s="81"/>
      <c r="JQA113" s="81"/>
      <c r="JQB113" s="81"/>
      <c r="JQC113" s="81"/>
      <c r="JQD113" s="81"/>
      <c r="JQE113" s="81"/>
      <c r="JQF113" s="81"/>
      <c r="JQG113" s="81"/>
      <c r="JQH113" s="81"/>
      <c r="JQI113" s="81"/>
      <c r="JQJ113" s="81"/>
      <c r="JQK113" s="81"/>
      <c r="JQL113" s="81"/>
      <c r="JQM113" s="81"/>
      <c r="JQN113" s="81"/>
      <c r="JQO113" s="81"/>
      <c r="JQP113" s="81"/>
      <c r="JQQ113" s="81"/>
      <c r="JQR113" s="81"/>
      <c r="JQS113" s="81"/>
      <c r="JQT113" s="81"/>
      <c r="JQU113" s="81"/>
      <c r="JQV113" s="81"/>
      <c r="JQW113" s="81"/>
      <c r="JQX113" s="81"/>
      <c r="JQY113" s="81"/>
      <c r="JQZ113" s="81"/>
      <c r="JRA113" s="81"/>
      <c r="JRB113" s="81"/>
      <c r="JRC113" s="81"/>
      <c r="JRD113" s="81"/>
      <c r="JRE113" s="81"/>
      <c r="JRF113" s="81"/>
      <c r="JRG113" s="81"/>
      <c r="JRH113" s="81"/>
      <c r="JRI113" s="81"/>
      <c r="JRJ113" s="81"/>
      <c r="JRK113" s="81"/>
      <c r="JRL113" s="81"/>
      <c r="JRM113" s="81"/>
      <c r="JRN113" s="81"/>
      <c r="JRO113" s="81"/>
      <c r="JRP113" s="81"/>
      <c r="JRQ113" s="81"/>
      <c r="JRR113" s="81"/>
      <c r="JRS113" s="81"/>
      <c r="JRT113" s="81"/>
      <c r="JRU113" s="81"/>
      <c r="JRV113" s="81"/>
      <c r="JRW113" s="81"/>
      <c r="JRX113" s="81"/>
      <c r="JRY113" s="81"/>
      <c r="JRZ113" s="81"/>
      <c r="JSA113" s="81"/>
      <c r="JSB113" s="81"/>
      <c r="JSC113" s="81"/>
      <c r="JSD113" s="81"/>
      <c r="JSE113" s="81"/>
      <c r="JSF113" s="81"/>
      <c r="JSG113" s="81"/>
      <c r="JSH113" s="81"/>
      <c r="JSI113" s="81"/>
      <c r="JSJ113" s="81"/>
      <c r="JSK113" s="81"/>
      <c r="JSL113" s="81"/>
      <c r="JSM113" s="81"/>
      <c r="JSN113" s="81"/>
      <c r="JSO113" s="81"/>
      <c r="JSP113" s="81"/>
      <c r="JSQ113" s="81"/>
      <c r="JSR113" s="81"/>
      <c r="JSS113" s="81"/>
      <c r="JST113" s="81"/>
      <c r="JSU113" s="81"/>
      <c r="JSV113" s="81"/>
      <c r="JSW113" s="81"/>
      <c r="JSX113" s="81"/>
      <c r="JSY113" s="81"/>
      <c r="JSZ113" s="81"/>
      <c r="JTA113" s="81"/>
      <c r="JTB113" s="81"/>
      <c r="JTC113" s="81"/>
      <c r="JTD113" s="81"/>
      <c r="JTE113" s="81"/>
      <c r="JTF113" s="81"/>
      <c r="JTG113" s="81"/>
      <c r="JTH113" s="81"/>
      <c r="JTI113" s="81"/>
      <c r="JTJ113" s="81"/>
      <c r="JTK113" s="81"/>
      <c r="JTL113" s="81"/>
      <c r="JTM113" s="81"/>
      <c r="JTN113" s="81"/>
      <c r="JTO113" s="81"/>
      <c r="JTP113" s="81"/>
      <c r="JTQ113" s="81"/>
      <c r="JTR113" s="81"/>
      <c r="JTS113" s="81"/>
      <c r="JTT113" s="81"/>
      <c r="JTU113" s="81"/>
      <c r="JTV113" s="81"/>
      <c r="JTW113" s="81"/>
      <c r="JTX113" s="81"/>
      <c r="JTY113" s="81"/>
      <c r="JTZ113" s="81"/>
      <c r="JUA113" s="81"/>
      <c r="JUB113" s="81"/>
      <c r="JUC113" s="81"/>
      <c r="JUD113" s="81"/>
      <c r="JUE113" s="81"/>
      <c r="JUF113" s="81"/>
      <c r="JUG113" s="81"/>
      <c r="JUH113" s="81"/>
      <c r="JUI113" s="81"/>
      <c r="JUJ113" s="81"/>
      <c r="JUK113" s="81"/>
      <c r="JUL113" s="81"/>
      <c r="JUM113" s="81"/>
      <c r="JUN113" s="81"/>
      <c r="JUO113" s="81"/>
      <c r="JUP113" s="81"/>
      <c r="JUQ113" s="81"/>
      <c r="JUR113" s="81"/>
      <c r="JUS113" s="81"/>
      <c r="JUT113" s="81"/>
      <c r="JUU113" s="81"/>
      <c r="JUV113" s="81"/>
      <c r="JUW113" s="81"/>
      <c r="JUX113" s="81"/>
      <c r="JUY113" s="81"/>
      <c r="JUZ113" s="81"/>
      <c r="JVA113" s="81"/>
      <c r="JVB113" s="81"/>
      <c r="JVC113" s="81"/>
      <c r="JVD113" s="81"/>
      <c r="JVE113" s="81"/>
      <c r="JVF113" s="81"/>
      <c r="JVG113" s="81"/>
      <c r="JVH113" s="81"/>
      <c r="JVI113" s="81"/>
      <c r="JVJ113" s="81"/>
      <c r="JVK113" s="81"/>
      <c r="JVL113" s="81"/>
      <c r="JVM113" s="81"/>
      <c r="JVN113" s="81"/>
      <c r="JVO113" s="81"/>
      <c r="JVP113" s="81"/>
      <c r="JVQ113" s="81"/>
      <c r="JVR113" s="81"/>
      <c r="JVS113" s="81"/>
      <c r="JVT113" s="81"/>
      <c r="JVU113" s="81"/>
      <c r="JVV113" s="81"/>
      <c r="JVW113" s="81"/>
      <c r="JVX113" s="81"/>
      <c r="JVY113" s="81"/>
      <c r="JVZ113" s="81"/>
      <c r="JWA113" s="81"/>
      <c r="JWB113" s="81"/>
      <c r="JWC113" s="81"/>
      <c r="JWD113" s="81"/>
      <c r="JWE113" s="81"/>
      <c r="JWF113" s="81"/>
      <c r="JWG113" s="81"/>
      <c r="JWH113" s="81"/>
      <c r="JWI113" s="81"/>
      <c r="JWJ113" s="81"/>
      <c r="JWK113" s="81"/>
      <c r="JWL113" s="81"/>
      <c r="JWM113" s="81"/>
      <c r="JWN113" s="81"/>
      <c r="JWO113" s="81"/>
      <c r="JWP113" s="81"/>
      <c r="JWQ113" s="81"/>
      <c r="JWR113" s="81"/>
      <c r="JWS113" s="81"/>
      <c r="JWT113" s="81"/>
      <c r="JWU113" s="81"/>
      <c r="JWV113" s="81"/>
      <c r="JWW113" s="81"/>
      <c r="JWX113" s="81"/>
      <c r="JWY113" s="81"/>
      <c r="JWZ113" s="81"/>
      <c r="JXA113" s="81"/>
      <c r="JXB113" s="81"/>
      <c r="JXC113" s="81"/>
      <c r="JXD113" s="81"/>
      <c r="JXE113" s="81"/>
      <c r="JXF113" s="81"/>
      <c r="JXG113" s="81"/>
      <c r="JXH113" s="81"/>
      <c r="JXI113" s="81"/>
      <c r="JXJ113" s="81"/>
      <c r="JXK113" s="81"/>
      <c r="JXL113" s="81"/>
      <c r="JXM113" s="81"/>
      <c r="JXN113" s="81"/>
      <c r="JXO113" s="81"/>
      <c r="JXP113" s="81"/>
      <c r="JXQ113" s="81"/>
      <c r="JXR113" s="81"/>
      <c r="JXS113" s="81"/>
      <c r="JXT113" s="81"/>
      <c r="JXU113" s="81"/>
      <c r="JXV113" s="81"/>
      <c r="JXW113" s="81"/>
      <c r="JXX113" s="81"/>
      <c r="JXY113" s="81"/>
      <c r="JXZ113" s="81"/>
      <c r="JYA113" s="81"/>
      <c r="JYB113" s="81"/>
      <c r="JYC113" s="81"/>
      <c r="JYD113" s="81"/>
      <c r="JYE113" s="81"/>
      <c r="JYF113" s="81"/>
      <c r="JYG113" s="81"/>
      <c r="JYH113" s="81"/>
      <c r="JYI113" s="81"/>
      <c r="JYJ113" s="81"/>
      <c r="JYK113" s="81"/>
      <c r="JYL113" s="81"/>
      <c r="JYM113" s="81"/>
      <c r="JYN113" s="81"/>
      <c r="JYO113" s="81"/>
      <c r="JYP113" s="81"/>
      <c r="JYQ113" s="81"/>
      <c r="JYR113" s="81"/>
      <c r="JYS113" s="81"/>
      <c r="JYT113" s="81"/>
      <c r="JYU113" s="81"/>
      <c r="JYV113" s="81"/>
      <c r="JYW113" s="81"/>
      <c r="JYX113" s="81"/>
      <c r="JYY113" s="81"/>
      <c r="JYZ113" s="81"/>
      <c r="JZA113" s="81"/>
      <c r="JZB113" s="81"/>
      <c r="JZC113" s="81"/>
      <c r="JZD113" s="81"/>
      <c r="JZE113" s="81"/>
      <c r="JZF113" s="81"/>
      <c r="JZG113" s="81"/>
      <c r="JZH113" s="81"/>
      <c r="JZI113" s="81"/>
      <c r="JZJ113" s="81"/>
      <c r="JZK113" s="81"/>
      <c r="JZL113" s="81"/>
      <c r="JZM113" s="81"/>
      <c r="JZN113" s="81"/>
      <c r="JZO113" s="81"/>
      <c r="JZP113" s="81"/>
      <c r="JZQ113" s="81"/>
      <c r="JZR113" s="81"/>
      <c r="JZS113" s="81"/>
      <c r="JZT113" s="81"/>
      <c r="JZU113" s="81"/>
      <c r="JZV113" s="81"/>
      <c r="JZW113" s="81"/>
      <c r="JZX113" s="81"/>
      <c r="JZY113" s="81"/>
      <c r="JZZ113" s="81"/>
      <c r="KAA113" s="81"/>
      <c r="KAB113" s="81"/>
      <c r="KAC113" s="81"/>
      <c r="KAD113" s="81"/>
      <c r="KAE113" s="81"/>
      <c r="KAF113" s="81"/>
      <c r="KAG113" s="81"/>
      <c r="KAH113" s="81"/>
      <c r="KAI113" s="81"/>
      <c r="KAJ113" s="81"/>
      <c r="KAK113" s="81"/>
      <c r="KAL113" s="81"/>
      <c r="KAM113" s="81"/>
      <c r="KAN113" s="81"/>
      <c r="KAO113" s="81"/>
      <c r="KAP113" s="81"/>
      <c r="KAQ113" s="81"/>
      <c r="KAR113" s="81"/>
      <c r="KAS113" s="81"/>
      <c r="KAT113" s="81"/>
      <c r="KAU113" s="81"/>
      <c r="KAV113" s="81"/>
      <c r="KAW113" s="81"/>
      <c r="KAX113" s="81"/>
      <c r="KAY113" s="81"/>
      <c r="KAZ113" s="81"/>
      <c r="KBA113" s="81"/>
      <c r="KBB113" s="81"/>
      <c r="KBC113" s="81"/>
      <c r="KBD113" s="81"/>
      <c r="KBE113" s="81"/>
      <c r="KBF113" s="81"/>
      <c r="KBG113" s="81"/>
      <c r="KBH113" s="81"/>
      <c r="KBI113" s="81"/>
      <c r="KBJ113" s="81"/>
      <c r="KBK113" s="81"/>
      <c r="KBL113" s="81"/>
      <c r="KBM113" s="81"/>
      <c r="KBN113" s="81"/>
      <c r="KBO113" s="81"/>
      <c r="KBP113" s="81"/>
      <c r="KBQ113" s="81"/>
      <c r="KBR113" s="81"/>
      <c r="KBS113" s="81"/>
      <c r="KBT113" s="81"/>
      <c r="KBU113" s="81"/>
      <c r="KBV113" s="81"/>
      <c r="KBW113" s="81"/>
      <c r="KBX113" s="81"/>
      <c r="KBY113" s="81"/>
      <c r="KBZ113" s="81"/>
      <c r="KCA113" s="81"/>
      <c r="KCB113" s="81"/>
      <c r="KCC113" s="81"/>
      <c r="KCD113" s="81"/>
      <c r="KCE113" s="81"/>
      <c r="KCF113" s="81"/>
      <c r="KCG113" s="81"/>
      <c r="KCH113" s="81"/>
      <c r="KCI113" s="81"/>
      <c r="KCJ113" s="81"/>
      <c r="KCK113" s="81"/>
      <c r="KCL113" s="81"/>
      <c r="KCM113" s="81"/>
      <c r="KCN113" s="81"/>
      <c r="KCO113" s="81"/>
      <c r="KCP113" s="81"/>
      <c r="KCQ113" s="81"/>
      <c r="KCR113" s="81"/>
      <c r="KCS113" s="81"/>
      <c r="KCT113" s="81"/>
      <c r="KCU113" s="81"/>
      <c r="KCV113" s="81"/>
      <c r="KCW113" s="81"/>
      <c r="KCX113" s="81"/>
      <c r="KCY113" s="81"/>
      <c r="KCZ113" s="81"/>
      <c r="KDA113" s="81"/>
      <c r="KDB113" s="81"/>
      <c r="KDC113" s="81"/>
      <c r="KDD113" s="81"/>
      <c r="KDE113" s="81"/>
      <c r="KDF113" s="81"/>
      <c r="KDG113" s="81"/>
      <c r="KDH113" s="81"/>
      <c r="KDI113" s="81"/>
      <c r="KDJ113" s="81"/>
      <c r="KDK113" s="81"/>
      <c r="KDL113" s="81"/>
      <c r="KDM113" s="81"/>
      <c r="KDN113" s="81"/>
      <c r="KDO113" s="81"/>
      <c r="KDP113" s="81"/>
      <c r="KDQ113" s="81"/>
      <c r="KDR113" s="81"/>
      <c r="KDS113" s="81"/>
      <c r="KDT113" s="81"/>
      <c r="KDU113" s="81"/>
      <c r="KDV113" s="81"/>
      <c r="KDW113" s="81"/>
      <c r="KDX113" s="81"/>
      <c r="KDY113" s="81"/>
      <c r="KDZ113" s="81"/>
      <c r="KEA113" s="81"/>
      <c r="KEB113" s="81"/>
      <c r="KEC113" s="81"/>
      <c r="KED113" s="81"/>
      <c r="KEE113" s="81"/>
      <c r="KEF113" s="81"/>
      <c r="KEG113" s="81"/>
      <c r="KEH113" s="81"/>
      <c r="KEI113" s="81"/>
      <c r="KEJ113" s="81"/>
      <c r="KEK113" s="81"/>
      <c r="KEL113" s="81"/>
      <c r="KEM113" s="81"/>
      <c r="KEN113" s="81"/>
      <c r="KEO113" s="81"/>
      <c r="KEP113" s="81"/>
      <c r="KEQ113" s="81"/>
      <c r="KER113" s="81"/>
      <c r="KES113" s="81"/>
      <c r="KET113" s="81"/>
      <c r="KEU113" s="81"/>
      <c r="KEV113" s="81"/>
      <c r="KEW113" s="81"/>
      <c r="KEX113" s="81"/>
      <c r="KEY113" s="81"/>
      <c r="KEZ113" s="81"/>
      <c r="KFA113" s="81"/>
      <c r="KFB113" s="81"/>
      <c r="KFC113" s="81"/>
      <c r="KFD113" s="81"/>
      <c r="KFE113" s="81"/>
      <c r="KFF113" s="81"/>
      <c r="KFG113" s="81"/>
      <c r="KFH113" s="81"/>
      <c r="KFI113" s="81"/>
      <c r="KFJ113" s="81"/>
      <c r="KFK113" s="81"/>
      <c r="KFL113" s="81"/>
      <c r="KFM113" s="81"/>
      <c r="KFN113" s="81"/>
      <c r="KFO113" s="81"/>
      <c r="KFP113" s="81"/>
      <c r="KFQ113" s="81"/>
      <c r="KFR113" s="81"/>
      <c r="KFS113" s="81"/>
      <c r="KFT113" s="81"/>
      <c r="KFU113" s="81"/>
      <c r="KFV113" s="81"/>
      <c r="KFW113" s="81"/>
      <c r="KFX113" s="81"/>
      <c r="KFY113" s="81"/>
      <c r="KFZ113" s="81"/>
      <c r="KGA113" s="81"/>
      <c r="KGB113" s="81"/>
      <c r="KGC113" s="81"/>
      <c r="KGD113" s="81"/>
      <c r="KGE113" s="81"/>
      <c r="KGF113" s="81"/>
      <c r="KGG113" s="81"/>
      <c r="KGH113" s="81"/>
      <c r="KGI113" s="81"/>
      <c r="KGJ113" s="81"/>
      <c r="KGK113" s="81"/>
      <c r="KGL113" s="81"/>
      <c r="KGM113" s="81"/>
      <c r="KGN113" s="81"/>
      <c r="KGO113" s="81"/>
      <c r="KGP113" s="81"/>
      <c r="KGQ113" s="81"/>
      <c r="KGR113" s="81"/>
      <c r="KGS113" s="81"/>
      <c r="KGT113" s="81"/>
      <c r="KGU113" s="81"/>
      <c r="KGV113" s="81"/>
      <c r="KGW113" s="81"/>
      <c r="KGX113" s="81"/>
      <c r="KGY113" s="81"/>
      <c r="KGZ113" s="81"/>
      <c r="KHA113" s="81"/>
      <c r="KHB113" s="81"/>
      <c r="KHC113" s="81"/>
      <c r="KHD113" s="81"/>
      <c r="KHE113" s="81"/>
      <c r="KHF113" s="81"/>
      <c r="KHG113" s="81"/>
      <c r="KHH113" s="81"/>
      <c r="KHI113" s="81"/>
      <c r="KHJ113" s="81"/>
      <c r="KHK113" s="81"/>
      <c r="KHL113" s="81"/>
      <c r="KHM113" s="81"/>
      <c r="KHN113" s="81"/>
      <c r="KHO113" s="81"/>
      <c r="KHP113" s="81"/>
      <c r="KHQ113" s="81"/>
      <c r="KHR113" s="81"/>
      <c r="KHS113" s="81"/>
      <c r="KHT113" s="81"/>
      <c r="KHU113" s="81"/>
      <c r="KHV113" s="81"/>
      <c r="KHW113" s="81"/>
      <c r="KHX113" s="81"/>
      <c r="KHY113" s="81"/>
      <c r="KHZ113" s="81"/>
      <c r="KIA113" s="81"/>
      <c r="KIB113" s="81"/>
      <c r="KIC113" s="81"/>
      <c r="KID113" s="81"/>
      <c r="KIE113" s="81"/>
      <c r="KIF113" s="81"/>
      <c r="KIG113" s="81"/>
      <c r="KIH113" s="81"/>
      <c r="KII113" s="81"/>
      <c r="KIJ113" s="81"/>
      <c r="KIK113" s="81"/>
      <c r="KIL113" s="81"/>
      <c r="KIM113" s="81"/>
      <c r="KIN113" s="81"/>
      <c r="KIO113" s="81"/>
      <c r="KIP113" s="81"/>
      <c r="KIQ113" s="81"/>
      <c r="KIR113" s="81"/>
      <c r="KIS113" s="81"/>
      <c r="KIT113" s="81"/>
      <c r="KIU113" s="81"/>
      <c r="KIV113" s="81"/>
      <c r="KIW113" s="81"/>
      <c r="KIX113" s="81"/>
      <c r="KIY113" s="81"/>
      <c r="KIZ113" s="81"/>
      <c r="KJA113" s="81"/>
      <c r="KJB113" s="81"/>
      <c r="KJC113" s="81"/>
      <c r="KJD113" s="81"/>
      <c r="KJE113" s="81"/>
      <c r="KJF113" s="81"/>
      <c r="KJG113" s="81"/>
      <c r="KJH113" s="81"/>
      <c r="KJI113" s="81"/>
      <c r="KJJ113" s="81"/>
      <c r="KJK113" s="81"/>
      <c r="KJL113" s="81"/>
      <c r="KJM113" s="81"/>
      <c r="KJN113" s="81"/>
      <c r="KJO113" s="81"/>
      <c r="KJP113" s="81"/>
      <c r="KJQ113" s="81"/>
      <c r="KJR113" s="81"/>
      <c r="KJS113" s="81"/>
      <c r="KJT113" s="81"/>
      <c r="KJU113" s="81"/>
      <c r="KJV113" s="81"/>
      <c r="KJW113" s="81"/>
      <c r="KJX113" s="81"/>
      <c r="KJY113" s="81"/>
      <c r="KJZ113" s="81"/>
      <c r="KKA113" s="81"/>
      <c r="KKB113" s="81"/>
      <c r="KKC113" s="81"/>
      <c r="KKD113" s="81"/>
      <c r="KKE113" s="81"/>
      <c r="KKF113" s="81"/>
      <c r="KKG113" s="81"/>
      <c r="KKH113" s="81"/>
      <c r="KKI113" s="81"/>
      <c r="KKJ113" s="81"/>
      <c r="KKK113" s="81"/>
      <c r="KKL113" s="81"/>
      <c r="KKM113" s="81"/>
      <c r="KKN113" s="81"/>
      <c r="KKO113" s="81"/>
      <c r="KKP113" s="81"/>
      <c r="KKQ113" s="81"/>
      <c r="KKR113" s="81"/>
      <c r="KKS113" s="81"/>
      <c r="KKT113" s="81"/>
      <c r="KKU113" s="81"/>
      <c r="KKV113" s="81"/>
      <c r="KKW113" s="81"/>
      <c r="KKX113" s="81"/>
      <c r="KKY113" s="81"/>
      <c r="KKZ113" s="81"/>
      <c r="KLA113" s="81"/>
      <c r="KLB113" s="81"/>
      <c r="KLC113" s="81"/>
      <c r="KLD113" s="81"/>
      <c r="KLE113" s="81"/>
      <c r="KLF113" s="81"/>
      <c r="KLG113" s="81"/>
      <c r="KLH113" s="81"/>
      <c r="KLI113" s="81"/>
      <c r="KLJ113" s="81"/>
      <c r="KLK113" s="81"/>
      <c r="KLL113" s="81"/>
      <c r="KLM113" s="81"/>
      <c r="KLN113" s="81"/>
      <c r="KLO113" s="81"/>
      <c r="KLP113" s="81"/>
      <c r="KLQ113" s="81"/>
      <c r="KLR113" s="81"/>
      <c r="KLS113" s="81"/>
      <c r="KLT113" s="81"/>
      <c r="KLU113" s="81"/>
      <c r="KLV113" s="81"/>
      <c r="KLW113" s="81"/>
      <c r="KLX113" s="81"/>
      <c r="KLY113" s="81"/>
      <c r="KLZ113" s="81"/>
      <c r="KMA113" s="81"/>
      <c r="KMB113" s="81"/>
      <c r="KMC113" s="81"/>
      <c r="KMD113" s="81"/>
      <c r="KME113" s="81"/>
      <c r="KMF113" s="81"/>
      <c r="KMG113" s="81"/>
      <c r="KMH113" s="81"/>
      <c r="KMI113" s="81"/>
      <c r="KMJ113" s="81"/>
      <c r="KMK113" s="81"/>
      <c r="KML113" s="81"/>
      <c r="KMM113" s="81"/>
      <c r="KMN113" s="81"/>
      <c r="KMO113" s="81"/>
      <c r="KMP113" s="81"/>
      <c r="KMQ113" s="81"/>
      <c r="KMR113" s="81"/>
      <c r="KMS113" s="81"/>
      <c r="KMT113" s="81"/>
      <c r="KMU113" s="81"/>
      <c r="KMV113" s="81"/>
      <c r="KMW113" s="81"/>
      <c r="KMX113" s="81"/>
      <c r="KMY113" s="81"/>
      <c r="KMZ113" s="81"/>
      <c r="KNA113" s="81"/>
      <c r="KNB113" s="81"/>
      <c r="KNC113" s="81"/>
      <c r="KND113" s="81"/>
      <c r="KNE113" s="81"/>
      <c r="KNF113" s="81"/>
      <c r="KNG113" s="81"/>
      <c r="KNH113" s="81"/>
      <c r="KNI113" s="81"/>
      <c r="KNJ113" s="81"/>
      <c r="KNK113" s="81"/>
      <c r="KNL113" s="81"/>
      <c r="KNM113" s="81"/>
      <c r="KNN113" s="81"/>
      <c r="KNO113" s="81"/>
      <c r="KNP113" s="81"/>
      <c r="KNQ113" s="81"/>
      <c r="KNR113" s="81"/>
      <c r="KNS113" s="81"/>
      <c r="KNT113" s="81"/>
      <c r="KNU113" s="81"/>
      <c r="KNV113" s="81"/>
      <c r="KNW113" s="81"/>
      <c r="KNX113" s="81"/>
      <c r="KNY113" s="81"/>
      <c r="KNZ113" s="81"/>
      <c r="KOA113" s="81"/>
      <c r="KOB113" s="81"/>
      <c r="KOC113" s="81"/>
      <c r="KOD113" s="81"/>
      <c r="KOE113" s="81"/>
      <c r="KOF113" s="81"/>
      <c r="KOG113" s="81"/>
      <c r="KOH113" s="81"/>
      <c r="KOI113" s="81"/>
      <c r="KOJ113" s="81"/>
      <c r="KOK113" s="81"/>
      <c r="KOL113" s="81"/>
      <c r="KOM113" s="81"/>
      <c r="KON113" s="81"/>
      <c r="KOO113" s="81"/>
      <c r="KOP113" s="81"/>
      <c r="KOQ113" s="81"/>
      <c r="KOR113" s="81"/>
      <c r="KOS113" s="81"/>
      <c r="KOT113" s="81"/>
      <c r="KOU113" s="81"/>
      <c r="KOV113" s="81"/>
      <c r="KOW113" s="81"/>
      <c r="KOX113" s="81"/>
      <c r="KOY113" s="81"/>
      <c r="KOZ113" s="81"/>
      <c r="KPA113" s="81"/>
      <c r="KPB113" s="81"/>
      <c r="KPC113" s="81"/>
      <c r="KPD113" s="81"/>
      <c r="KPE113" s="81"/>
      <c r="KPF113" s="81"/>
      <c r="KPG113" s="81"/>
      <c r="KPH113" s="81"/>
      <c r="KPI113" s="81"/>
      <c r="KPJ113" s="81"/>
      <c r="KPK113" s="81"/>
      <c r="KPL113" s="81"/>
      <c r="KPM113" s="81"/>
      <c r="KPN113" s="81"/>
      <c r="KPO113" s="81"/>
      <c r="KPP113" s="81"/>
      <c r="KPQ113" s="81"/>
      <c r="KPR113" s="81"/>
      <c r="KPS113" s="81"/>
      <c r="KPT113" s="81"/>
      <c r="KPU113" s="81"/>
      <c r="KPV113" s="81"/>
      <c r="KPW113" s="81"/>
      <c r="KPX113" s="81"/>
      <c r="KPY113" s="81"/>
      <c r="KPZ113" s="81"/>
      <c r="KQA113" s="81"/>
      <c r="KQB113" s="81"/>
      <c r="KQC113" s="81"/>
      <c r="KQD113" s="81"/>
      <c r="KQE113" s="81"/>
      <c r="KQF113" s="81"/>
      <c r="KQG113" s="81"/>
      <c r="KQH113" s="81"/>
      <c r="KQI113" s="81"/>
      <c r="KQJ113" s="81"/>
      <c r="KQK113" s="81"/>
      <c r="KQL113" s="81"/>
      <c r="KQM113" s="81"/>
      <c r="KQN113" s="81"/>
      <c r="KQO113" s="81"/>
      <c r="KQP113" s="81"/>
      <c r="KQQ113" s="81"/>
      <c r="KQR113" s="81"/>
      <c r="KQS113" s="81"/>
      <c r="KQT113" s="81"/>
      <c r="KQU113" s="81"/>
      <c r="KQV113" s="81"/>
      <c r="KQW113" s="81"/>
      <c r="KQX113" s="81"/>
      <c r="KQY113" s="81"/>
      <c r="KQZ113" s="81"/>
      <c r="KRA113" s="81"/>
      <c r="KRB113" s="81"/>
      <c r="KRC113" s="81"/>
      <c r="KRD113" s="81"/>
      <c r="KRE113" s="81"/>
      <c r="KRF113" s="81"/>
      <c r="KRG113" s="81"/>
      <c r="KRH113" s="81"/>
      <c r="KRI113" s="81"/>
      <c r="KRJ113" s="81"/>
      <c r="KRK113" s="81"/>
      <c r="KRL113" s="81"/>
      <c r="KRM113" s="81"/>
      <c r="KRN113" s="81"/>
      <c r="KRO113" s="81"/>
      <c r="KRP113" s="81"/>
      <c r="KRQ113" s="81"/>
      <c r="KRR113" s="81"/>
      <c r="KRS113" s="81"/>
      <c r="KRT113" s="81"/>
      <c r="KRU113" s="81"/>
      <c r="KRV113" s="81"/>
      <c r="KRW113" s="81"/>
      <c r="KRX113" s="81"/>
      <c r="KRY113" s="81"/>
      <c r="KRZ113" s="81"/>
      <c r="KSA113" s="81"/>
      <c r="KSB113" s="81"/>
      <c r="KSC113" s="81"/>
      <c r="KSD113" s="81"/>
      <c r="KSE113" s="81"/>
      <c r="KSF113" s="81"/>
      <c r="KSG113" s="81"/>
      <c r="KSH113" s="81"/>
      <c r="KSI113" s="81"/>
      <c r="KSJ113" s="81"/>
      <c r="KSK113" s="81"/>
      <c r="KSL113" s="81"/>
      <c r="KSM113" s="81"/>
      <c r="KSN113" s="81"/>
      <c r="KSO113" s="81"/>
      <c r="KSP113" s="81"/>
      <c r="KSQ113" s="81"/>
      <c r="KSR113" s="81"/>
      <c r="KSS113" s="81"/>
      <c r="KST113" s="81"/>
      <c r="KSU113" s="81"/>
      <c r="KSV113" s="81"/>
      <c r="KSW113" s="81"/>
      <c r="KSX113" s="81"/>
      <c r="KSY113" s="81"/>
      <c r="KSZ113" s="81"/>
      <c r="KTA113" s="81"/>
      <c r="KTB113" s="81"/>
      <c r="KTC113" s="81"/>
      <c r="KTD113" s="81"/>
      <c r="KTE113" s="81"/>
      <c r="KTF113" s="81"/>
      <c r="KTG113" s="81"/>
      <c r="KTH113" s="81"/>
      <c r="KTI113" s="81"/>
      <c r="KTJ113" s="81"/>
      <c r="KTK113" s="81"/>
      <c r="KTL113" s="81"/>
      <c r="KTM113" s="81"/>
      <c r="KTN113" s="81"/>
      <c r="KTO113" s="81"/>
      <c r="KTP113" s="81"/>
      <c r="KTQ113" s="81"/>
      <c r="KTR113" s="81"/>
      <c r="KTS113" s="81"/>
      <c r="KTT113" s="81"/>
      <c r="KTU113" s="81"/>
      <c r="KTV113" s="81"/>
      <c r="KTW113" s="81"/>
      <c r="KTX113" s="81"/>
      <c r="KTY113" s="81"/>
      <c r="KTZ113" s="81"/>
      <c r="KUA113" s="81"/>
      <c r="KUB113" s="81"/>
      <c r="KUC113" s="81"/>
      <c r="KUD113" s="81"/>
      <c r="KUE113" s="81"/>
      <c r="KUF113" s="81"/>
      <c r="KUG113" s="81"/>
      <c r="KUH113" s="81"/>
      <c r="KUI113" s="81"/>
      <c r="KUJ113" s="81"/>
      <c r="KUK113" s="81"/>
      <c r="KUL113" s="81"/>
      <c r="KUM113" s="81"/>
      <c r="KUN113" s="81"/>
      <c r="KUO113" s="81"/>
      <c r="KUP113" s="81"/>
      <c r="KUQ113" s="81"/>
      <c r="KUR113" s="81"/>
      <c r="KUS113" s="81"/>
      <c r="KUT113" s="81"/>
      <c r="KUU113" s="81"/>
      <c r="KUV113" s="81"/>
      <c r="KUW113" s="81"/>
      <c r="KUX113" s="81"/>
      <c r="KUY113" s="81"/>
      <c r="KUZ113" s="81"/>
      <c r="KVA113" s="81"/>
      <c r="KVB113" s="81"/>
      <c r="KVC113" s="81"/>
      <c r="KVD113" s="81"/>
      <c r="KVE113" s="81"/>
      <c r="KVF113" s="81"/>
      <c r="KVG113" s="81"/>
      <c r="KVH113" s="81"/>
      <c r="KVI113" s="81"/>
      <c r="KVJ113" s="81"/>
      <c r="KVK113" s="81"/>
      <c r="KVL113" s="81"/>
      <c r="KVM113" s="81"/>
      <c r="KVN113" s="81"/>
      <c r="KVO113" s="81"/>
      <c r="KVP113" s="81"/>
      <c r="KVQ113" s="81"/>
      <c r="KVR113" s="81"/>
      <c r="KVS113" s="81"/>
      <c r="KVT113" s="81"/>
      <c r="KVU113" s="81"/>
      <c r="KVV113" s="81"/>
      <c r="KVW113" s="81"/>
      <c r="KVX113" s="81"/>
      <c r="KVY113" s="81"/>
      <c r="KVZ113" s="81"/>
      <c r="KWA113" s="81"/>
      <c r="KWB113" s="81"/>
      <c r="KWC113" s="81"/>
      <c r="KWD113" s="81"/>
      <c r="KWE113" s="81"/>
      <c r="KWF113" s="81"/>
      <c r="KWG113" s="81"/>
      <c r="KWH113" s="81"/>
      <c r="KWI113" s="81"/>
      <c r="KWJ113" s="81"/>
      <c r="KWK113" s="81"/>
      <c r="KWL113" s="81"/>
      <c r="KWM113" s="81"/>
      <c r="KWN113" s="81"/>
      <c r="KWO113" s="81"/>
      <c r="KWP113" s="81"/>
      <c r="KWQ113" s="81"/>
      <c r="KWR113" s="81"/>
      <c r="KWS113" s="81"/>
      <c r="KWT113" s="81"/>
      <c r="KWU113" s="81"/>
      <c r="KWV113" s="81"/>
      <c r="KWW113" s="81"/>
      <c r="KWX113" s="81"/>
      <c r="KWY113" s="81"/>
      <c r="KWZ113" s="81"/>
      <c r="KXA113" s="81"/>
      <c r="KXB113" s="81"/>
      <c r="KXC113" s="81"/>
      <c r="KXD113" s="81"/>
      <c r="KXE113" s="81"/>
      <c r="KXF113" s="81"/>
      <c r="KXG113" s="81"/>
      <c r="KXH113" s="81"/>
      <c r="KXI113" s="81"/>
      <c r="KXJ113" s="81"/>
      <c r="KXK113" s="81"/>
      <c r="KXL113" s="81"/>
      <c r="KXM113" s="81"/>
      <c r="KXN113" s="81"/>
      <c r="KXO113" s="81"/>
      <c r="KXP113" s="81"/>
      <c r="KXQ113" s="81"/>
      <c r="KXR113" s="81"/>
      <c r="KXS113" s="81"/>
      <c r="KXT113" s="81"/>
      <c r="KXU113" s="81"/>
      <c r="KXV113" s="81"/>
      <c r="KXW113" s="81"/>
      <c r="KXX113" s="81"/>
      <c r="KXY113" s="81"/>
      <c r="KXZ113" s="81"/>
      <c r="KYA113" s="81"/>
      <c r="KYB113" s="81"/>
      <c r="KYC113" s="81"/>
      <c r="KYD113" s="81"/>
      <c r="KYE113" s="81"/>
      <c r="KYF113" s="81"/>
      <c r="KYG113" s="81"/>
      <c r="KYH113" s="81"/>
      <c r="KYI113" s="81"/>
      <c r="KYJ113" s="81"/>
      <c r="KYK113" s="81"/>
      <c r="KYL113" s="81"/>
      <c r="KYM113" s="81"/>
      <c r="KYN113" s="81"/>
      <c r="KYO113" s="81"/>
      <c r="KYP113" s="81"/>
      <c r="KYQ113" s="81"/>
      <c r="KYR113" s="81"/>
      <c r="KYS113" s="81"/>
      <c r="KYT113" s="81"/>
      <c r="KYU113" s="81"/>
      <c r="KYV113" s="81"/>
      <c r="KYW113" s="81"/>
      <c r="KYX113" s="81"/>
      <c r="KYY113" s="81"/>
      <c r="KYZ113" s="81"/>
      <c r="KZA113" s="81"/>
      <c r="KZB113" s="81"/>
      <c r="KZC113" s="81"/>
      <c r="KZD113" s="81"/>
      <c r="KZE113" s="81"/>
      <c r="KZF113" s="81"/>
      <c r="KZG113" s="81"/>
      <c r="KZH113" s="81"/>
      <c r="KZI113" s="81"/>
      <c r="KZJ113" s="81"/>
      <c r="KZK113" s="81"/>
      <c r="KZL113" s="81"/>
      <c r="KZM113" s="81"/>
      <c r="KZN113" s="81"/>
      <c r="KZO113" s="81"/>
      <c r="KZP113" s="81"/>
      <c r="KZQ113" s="81"/>
      <c r="KZR113" s="81"/>
      <c r="KZS113" s="81"/>
      <c r="KZT113" s="81"/>
      <c r="KZU113" s="81"/>
      <c r="KZV113" s="81"/>
      <c r="KZW113" s="81"/>
      <c r="KZX113" s="81"/>
      <c r="KZY113" s="81"/>
      <c r="KZZ113" s="81"/>
      <c r="LAA113" s="81"/>
      <c r="LAB113" s="81"/>
      <c r="LAC113" s="81"/>
      <c r="LAD113" s="81"/>
      <c r="LAE113" s="81"/>
      <c r="LAF113" s="81"/>
      <c r="LAG113" s="81"/>
      <c r="LAH113" s="81"/>
      <c r="LAI113" s="81"/>
      <c r="LAJ113" s="81"/>
      <c r="LAK113" s="81"/>
      <c r="LAL113" s="81"/>
      <c r="LAM113" s="81"/>
      <c r="LAN113" s="81"/>
      <c r="LAO113" s="81"/>
      <c r="LAP113" s="81"/>
      <c r="LAQ113" s="81"/>
      <c r="LAR113" s="81"/>
      <c r="LAS113" s="81"/>
      <c r="LAT113" s="81"/>
      <c r="LAU113" s="81"/>
      <c r="LAV113" s="81"/>
      <c r="LAW113" s="81"/>
      <c r="LAX113" s="81"/>
      <c r="LAY113" s="81"/>
      <c r="LAZ113" s="81"/>
      <c r="LBA113" s="81"/>
      <c r="LBB113" s="81"/>
      <c r="LBC113" s="81"/>
      <c r="LBD113" s="81"/>
      <c r="LBE113" s="81"/>
      <c r="LBF113" s="81"/>
      <c r="LBG113" s="81"/>
      <c r="LBH113" s="81"/>
      <c r="LBI113" s="81"/>
      <c r="LBJ113" s="81"/>
      <c r="LBK113" s="81"/>
      <c r="LBL113" s="81"/>
      <c r="LBM113" s="81"/>
      <c r="LBN113" s="81"/>
      <c r="LBO113" s="81"/>
      <c r="LBP113" s="81"/>
      <c r="LBQ113" s="81"/>
      <c r="LBR113" s="81"/>
      <c r="LBS113" s="81"/>
      <c r="LBT113" s="81"/>
      <c r="LBU113" s="81"/>
      <c r="LBV113" s="81"/>
      <c r="LBW113" s="81"/>
      <c r="LBX113" s="81"/>
      <c r="LBY113" s="81"/>
      <c r="LBZ113" s="81"/>
      <c r="LCA113" s="81"/>
      <c r="LCB113" s="81"/>
      <c r="LCC113" s="81"/>
      <c r="LCD113" s="81"/>
      <c r="LCE113" s="81"/>
      <c r="LCF113" s="81"/>
      <c r="LCG113" s="81"/>
      <c r="LCH113" s="81"/>
      <c r="LCI113" s="81"/>
      <c r="LCJ113" s="81"/>
      <c r="LCK113" s="81"/>
      <c r="LCL113" s="81"/>
      <c r="LCM113" s="81"/>
      <c r="LCN113" s="81"/>
      <c r="LCO113" s="81"/>
      <c r="LCP113" s="81"/>
      <c r="LCQ113" s="81"/>
      <c r="LCR113" s="81"/>
      <c r="LCS113" s="81"/>
      <c r="LCT113" s="81"/>
      <c r="LCU113" s="81"/>
      <c r="LCV113" s="81"/>
      <c r="LCW113" s="81"/>
      <c r="LCX113" s="81"/>
      <c r="LCY113" s="81"/>
      <c r="LCZ113" s="81"/>
      <c r="LDA113" s="81"/>
      <c r="LDB113" s="81"/>
      <c r="LDC113" s="81"/>
      <c r="LDD113" s="81"/>
      <c r="LDE113" s="81"/>
      <c r="LDF113" s="81"/>
      <c r="LDG113" s="81"/>
      <c r="LDH113" s="81"/>
      <c r="LDI113" s="81"/>
      <c r="LDJ113" s="81"/>
      <c r="LDK113" s="81"/>
      <c r="LDL113" s="81"/>
      <c r="LDM113" s="81"/>
      <c r="LDN113" s="81"/>
      <c r="LDO113" s="81"/>
      <c r="LDP113" s="81"/>
      <c r="LDQ113" s="81"/>
      <c r="LDR113" s="81"/>
      <c r="LDS113" s="81"/>
      <c r="LDT113" s="81"/>
      <c r="LDU113" s="81"/>
      <c r="LDV113" s="81"/>
      <c r="LDW113" s="81"/>
      <c r="LDX113" s="81"/>
      <c r="LDY113" s="81"/>
      <c r="LDZ113" s="81"/>
      <c r="LEA113" s="81"/>
      <c r="LEB113" s="81"/>
      <c r="LEC113" s="81"/>
      <c r="LED113" s="81"/>
      <c r="LEE113" s="81"/>
      <c r="LEF113" s="81"/>
      <c r="LEG113" s="81"/>
      <c r="LEH113" s="81"/>
      <c r="LEI113" s="81"/>
      <c r="LEJ113" s="81"/>
      <c r="LEK113" s="81"/>
      <c r="LEL113" s="81"/>
      <c r="LEM113" s="81"/>
      <c r="LEN113" s="81"/>
      <c r="LEO113" s="81"/>
      <c r="LEP113" s="81"/>
      <c r="LEQ113" s="81"/>
      <c r="LER113" s="81"/>
      <c r="LES113" s="81"/>
      <c r="LET113" s="81"/>
      <c r="LEU113" s="81"/>
      <c r="LEV113" s="81"/>
      <c r="LEW113" s="81"/>
      <c r="LEX113" s="81"/>
      <c r="LEY113" s="81"/>
      <c r="LEZ113" s="81"/>
      <c r="LFA113" s="81"/>
      <c r="LFB113" s="81"/>
      <c r="LFC113" s="81"/>
      <c r="LFD113" s="81"/>
      <c r="LFE113" s="81"/>
      <c r="LFF113" s="81"/>
      <c r="LFG113" s="81"/>
      <c r="LFH113" s="81"/>
      <c r="LFI113" s="81"/>
      <c r="LFJ113" s="81"/>
      <c r="LFK113" s="81"/>
      <c r="LFL113" s="81"/>
      <c r="LFM113" s="81"/>
      <c r="LFN113" s="81"/>
      <c r="LFO113" s="81"/>
      <c r="LFP113" s="81"/>
      <c r="LFQ113" s="81"/>
      <c r="LFR113" s="81"/>
      <c r="LFS113" s="81"/>
      <c r="LFT113" s="81"/>
      <c r="LFU113" s="81"/>
      <c r="LFV113" s="81"/>
      <c r="LFW113" s="81"/>
      <c r="LFX113" s="81"/>
      <c r="LFY113" s="81"/>
      <c r="LFZ113" s="81"/>
      <c r="LGA113" s="81"/>
      <c r="LGB113" s="81"/>
      <c r="LGC113" s="81"/>
      <c r="LGD113" s="81"/>
      <c r="LGE113" s="81"/>
      <c r="LGF113" s="81"/>
      <c r="LGG113" s="81"/>
      <c r="LGH113" s="81"/>
      <c r="LGI113" s="81"/>
      <c r="LGJ113" s="81"/>
      <c r="LGK113" s="81"/>
      <c r="LGL113" s="81"/>
      <c r="LGM113" s="81"/>
      <c r="LGN113" s="81"/>
      <c r="LGO113" s="81"/>
      <c r="LGP113" s="81"/>
      <c r="LGQ113" s="81"/>
      <c r="LGR113" s="81"/>
      <c r="LGS113" s="81"/>
      <c r="LGT113" s="81"/>
      <c r="LGU113" s="81"/>
      <c r="LGV113" s="81"/>
      <c r="LGW113" s="81"/>
      <c r="LGX113" s="81"/>
      <c r="LGY113" s="81"/>
      <c r="LGZ113" s="81"/>
      <c r="LHA113" s="81"/>
      <c r="LHB113" s="81"/>
      <c r="LHC113" s="81"/>
      <c r="LHD113" s="81"/>
      <c r="LHE113" s="81"/>
      <c r="LHF113" s="81"/>
      <c r="LHG113" s="81"/>
      <c r="LHH113" s="81"/>
      <c r="LHI113" s="81"/>
      <c r="LHJ113" s="81"/>
      <c r="LHK113" s="81"/>
      <c r="LHL113" s="81"/>
      <c r="LHM113" s="81"/>
      <c r="LHN113" s="81"/>
      <c r="LHO113" s="81"/>
      <c r="LHP113" s="81"/>
      <c r="LHQ113" s="81"/>
      <c r="LHR113" s="81"/>
      <c r="LHS113" s="81"/>
      <c r="LHT113" s="81"/>
      <c r="LHU113" s="81"/>
      <c r="LHV113" s="81"/>
      <c r="LHW113" s="81"/>
      <c r="LHX113" s="81"/>
      <c r="LHY113" s="81"/>
      <c r="LHZ113" s="81"/>
      <c r="LIA113" s="81"/>
      <c r="LIB113" s="81"/>
      <c r="LIC113" s="81"/>
      <c r="LID113" s="81"/>
      <c r="LIE113" s="81"/>
      <c r="LIF113" s="81"/>
      <c r="LIG113" s="81"/>
      <c r="LIH113" s="81"/>
      <c r="LII113" s="81"/>
      <c r="LIJ113" s="81"/>
      <c r="LIK113" s="81"/>
      <c r="LIL113" s="81"/>
      <c r="LIM113" s="81"/>
      <c r="LIN113" s="81"/>
      <c r="LIO113" s="81"/>
      <c r="LIP113" s="81"/>
      <c r="LIQ113" s="81"/>
      <c r="LIR113" s="81"/>
      <c r="LIS113" s="81"/>
      <c r="LIT113" s="81"/>
      <c r="LIU113" s="81"/>
      <c r="LIV113" s="81"/>
      <c r="LIW113" s="81"/>
      <c r="LIX113" s="81"/>
      <c r="LIY113" s="81"/>
      <c r="LIZ113" s="81"/>
      <c r="LJA113" s="81"/>
      <c r="LJB113" s="81"/>
      <c r="LJC113" s="81"/>
      <c r="LJD113" s="81"/>
      <c r="LJE113" s="81"/>
      <c r="LJF113" s="81"/>
      <c r="LJG113" s="81"/>
      <c r="LJH113" s="81"/>
      <c r="LJI113" s="81"/>
      <c r="LJJ113" s="81"/>
      <c r="LJK113" s="81"/>
      <c r="LJL113" s="81"/>
      <c r="LJM113" s="81"/>
      <c r="LJN113" s="81"/>
      <c r="LJO113" s="81"/>
      <c r="LJP113" s="81"/>
      <c r="LJQ113" s="81"/>
      <c r="LJR113" s="81"/>
      <c r="LJS113" s="81"/>
      <c r="LJT113" s="81"/>
      <c r="LJU113" s="81"/>
      <c r="LJV113" s="81"/>
      <c r="LJW113" s="81"/>
      <c r="LJX113" s="81"/>
      <c r="LJY113" s="81"/>
      <c r="LJZ113" s="81"/>
      <c r="LKA113" s="81"/>
      <c r="LKB113" s="81"/>
      <c r="LKC113" s="81"/>
      <c r="LKD113" s="81"/>
      <c r="LKE113" s="81"/>
      <c r="LKF113" s="81"/>
      <c r="LKG113" s="81"/>
      <c r="LKH113" s="81"/>
      <c r="LKI113" s="81"/>
      <c r="LKJ113" s="81"/>
      <c r="LKK113" s="81"/>
      <c r="LKL113" s="81"/>
      <c r="LKM113" s="81"/>
      <c r="LKN113" s="81"/>
      <c r="LKO113" s="81"/>
      <c r="LKP113" s="81"/>
      <c r="LKQ113" s="81"/>
      <c r="LKR113" s="81"/>
      <c r="LKS113" s="81"/>
      <c r="LKT113" s="81"/>
      <c r="LKU113" s="81"/>
      <c r="LKV113" s="81"/>
      <c r="LKW113" s="81"/>
      <c r="LKX113" s="81"/>
      <c r="LKY113" s="81"/>
      <c r="LKZ113" s="81"/>
      <c r="LLA113" s="81"/>
      <c r="LLB113" s="81"/>
      <c r="LLC113" s="81"/>
      <c r="LLD113" s="81"/>
      <c r="LLE113" s="81"/>
      <c r="LLF113" s="81"/>
      <c r="LLG113" s="81"/>
      <c r="LLH113" s="81"/>
      <c r="LLI113" s="81"/>
      <c r="LLJ113" s="81"/>
      <c r="LLK113" s="81"/>
      <c r="LLL113" s="81"/>
      <c r="LLM113" s="81"/>
      <c r="LLN113" s="81"/>
      <c r="LLO113" s="81"/>
      <c r="LLP113" s="81"/>
      <c r="LLQ113" s="81"/>
      <c r="LLR113" s="81"/>
      <c r="LLS113" s="81"/>
      <c r="LLT113" s="81"/>
      <c r="LLU113" s="81"/>
      <c r="LLV113" s="81"/>
      <c r="LLW113" s="81"/>
      <c r="LLX113" s="81"/>
      <c r="LLY113" s="81"/>
      <c r="LLZ113" s="81"/>
      <c r="LMA113" s="81"/>
      <c r="LMB113" s="81"/>
      <c r="LMC113" s="81"/>
      <c r="LMD113" s="81"/>
      <c r="LME113" s="81"/>
      <c r="LMF113" s="81"/>
      <c r="LMG113" s="81"/>
      <c r="LMH113" s="81"/>
      <c r="LMI113" s="81"/>
      <c r="LMJ113" s="81"/>
      <c r="LMK113" s="81"/>
      <c r="LML113" s="81"/>
      <c r="LMM113" s="81"/>
      <c r="LMN113" s="81"/>
      <c r="LMO113" s="81"/>
      <c r="LMP113" s="81"/>
      <c r="LMQ113" s="81"/>
      <c r="LMR113" s="81"/>
      <c r="LMS113" s="81"/>
      <c r="LMT113" s="81"/>
      <c r="LMU113" s="81"/>
      <c r="LMV113" s="81"/>
      <c r="LMW113" s="81"/>
      <c r="LMX113" s="81"/>
      <c r="LMY113" s="81"/>
      <c r="LMZ113" s="81"/>
      <c r="LNA113" s="81"/>
      <c r="LNB113" s="81"/>
      <c r="LNC113" s="81"/>
      <c r="LND113" s="81"/>
      <c r="LNE113" s="81"/>
      <c r="LNF113" s="81"/>
      <c r="LNG113" s="81"/>
      <c r="LNH113" s="81"/>
      <c r="LNI113" s="81"/>
      <c r="LNJ113" s="81"/>
      <c r="LNK113" s="81"/>
      <c r="LNL113" s="81"/>
      <c r="LNM113" s="81"/>
      <c r="LNN113" s="81"/>
      <c r="LNO113" s="81"/>
      <c r="LNP113" s="81"/>
      <c r="LNQ113" s="81"/>
      <c r="LNR113" s="81"/>
      <c r="LNS113" s="81"/>
      <c r="LNT113" s="81"/>
      <c r="LNU113" s="81"/>
      <c r="LNV113" s="81"/>
      <c r="LNW113" s="81"/>
      <c r="LNX113" s="81"/>
      <c r="LNY113" s="81"/>
      <c r="LNZ113" s="81"/>
      <c r="LOA113" s="81"/>
      <c r="LOB113" s="81"/>
      <c r="LOC113" s="81"/>
      <c r="LOD113" s="81"/>
      <c r="LOE113" s="81"/>
      <c r="LOF113" s="81"/>
      <c r="LOG113" s="81"/>
      <c r="LOH113" s="81"/>
      <c r="LOI113" s="81"/>
      <c r="LOJ113" s="81"/>
      <c r="LOK113" s="81"/>
      <c r="LOL113" s="81"/>
      <c r="LOM113" s="81"/>
      <c r="LON113" s="81"/>
      <c r="LOO113" s="81"/>
      <c r="LOP113" s="81"/>
      <c r="LOQ113" s="81"/>
      <c r="LOR113" s="81"/>
      <c r="LOS113" s="81"/>
      <c r="LOT113" s="81"/>
      <c r="LOU113" s="81"/>
      <c r="LOV113" s="81"/>
      <c r="LOW113" s="81"/>
      <c r="LOX113" s="81"/>
      <c r="LOY113" s="81"/>
      <c r="LOZ113" s="81"/>
      <c r="LPA113" s="81"/>
      <c r="LPB113" s="81"/>
      <c r="LPC113" s="81"/>
      <c r="LPD113" s="81"/>
      <c r="LPE113" s="81"/>
      <c r="LPF113" s="81"/>
      <c r="LPG113" s="81"/>
      <c r="LPH113" s="81"/>
      <c r="LPI113" s="81"/>
      <c r="LPJ113" s="81"/>
      <c r="LPK113" s="81"/>
      <c r="LPL113" s="81"/>
      <c r="LPM113" s="81"/>
      <c r="LPN113" s="81"/>
      <c r="LPO113" s="81"/>
      <c r="LPP113" s="81"/>
      <c r="LPQ113" s="81"/>
      <c r="LPR113" s="81"/>
      <c r="LPS113" s="81"/>
      <c r="LPT113" s="81"/>
      <c r="LPU113" s="81"/>
      <c r="LPV113" s="81"/>
      <c r="LPW113" s="81"/>
      <c r="LPX113" s="81"/>
      <c r="LPY113" s="81"/>
      <c r="LPZ113" s="81"/>
      <c r="LQA113" s="81"/>
      <c r="LQB113" s="81"/>
      <c r="LQC113" s="81"/>
      <c r="LQD113" s="81"/>
      <c r="LQE113" s="81"/>
      <c r="LQF113" s="81"/>
      <c r="LQG113" s="81"/>
      <c r="LQH113" s="81"/>
      <c r="LQI113" s="81"/>
      <c r="LQJ113" s="81"/>
      <c r="LQK113" s="81"/>
      <c r="LQL113" s="81"/>
      <c r="LQM113" s="81"/>
      <c r="LQN113" s="81"/>
      <c r="LQO113" s="81"/>
      <c r="LQP113" s="81"/>
      <c r="LQQ113" s="81"/>
      <c r="LQR113" s="81"/>
      <c r="LQS113" s="81"/>
      <c r="LQT113" s="81"/>
      <c r="LQU113" s="81"/>
      <c r="LQV113" s="81"/>
      <c r="LQW113" s="81"/>
      <c r="LQX113" s="81"/>
      <c r="LQY113" s="81"/>
      <c r="LQZ113" s="81"/>
      <c r="LRA113" s="81"/>
      <c r="LRB113" s="81"/>
      <c r="LRC113" s="81"/>
      <c r="LRD113" s="81"/>
      <c r="LRE113" s="81"/>
      <c r="LRF113" s="81"/>
      <c r="LRG113" s="81"/>
      <c r="LRH113" s="81"/>
      <c r="LRI113" s="81"/>
      <c r="LRJ113" s="81"/>
      <c r="LRK113" s="81"/>
      <c r="LRL113" s="81"/>
      <c r="LRM113" s="81"/>
      <c r="LRN113" s="81"/>
      <c r="LRO113" s="81"/>
      <c r="LRP113" s="81"/>
      <c r="LRQ113" s="81"/>
      <c r="LRR113" s="81"/>
      <c r="LRS113" s="81"/>
      <c r="LRT113" s="81"/>
      <c r="LRU113" s="81"/>
      <c r="LRV113" s="81"/>
      <c r="LRW113" s="81"/>
      <c r="LRX113" s="81"/>
      <c r="LRY113" s="81"/>
      <c r="LRZ113" s="81"/>
      <c r="LSA113" s="81"/>
      <c r="LSB113" s="81"/>
      <c r="LSC113" s="81"/>
      <c r="LSD113" s="81"/>
      <c r="LSE113" s="81"/>
      <c r="LSF113" s="81"/>
      <c r="LSG113" s="81"/>
      <c r="LSH113" s="81"/>
      <c r="LSI113" s="81"/>
      <c r="LSJ113" s="81"/>
      <c r="LSK113" s="81"/>
      <c r="LSL113" s="81"/>
      <c r="LSM113" s="81"/>
      <c r="LSN113" s="81"/>
      <c r="LSO113" s="81"/>
      <c r="LSP113" s="81"/>
      <c r="LSQ113" s="81"/>
      <c r="LSR113" s="81"/>
      <c r="LSS113" s="81"/>
      <c r="LST113" s="81"/>
      <c r="LSU113" s="81"/>
      <c r="LSV113" s="81"/>
      <c r="LSW113" s="81"/>
      <c r="LSX113" s="81"/>
      <c r="LSY113" s="81"/>
      <c r="LSZ113" s="81"/>
      <c r="LTA113" s="81"/>
      <c r="LTB113" s="81"/>
      <c r="LTC113" s="81"/>
      <c r="LTD113" s="81"/>
      <c r="LTE113" s="81"/>
      <c r="LTF113" s="81"/>
      <c r="LTG113" s="81"/>
      <c r="LTH113" s="81"/>
      <c r="LTI113" s="81"/>
      <c r="LTJ113" s="81"/>
      <c r="LTK113" s="81"/>
      <c r="LTL113" s="81"/>
      <c r="LTM113" s="81"/>
      <c r="LTN113" s="81"/>
      <c r="LTO113" s="81"/>
      <c r="LTP113" s="81"/>
      <c r="LTQ113" s="81"/>
      <c r="LTR113" s="81"/>
      <c r="LTS113" s="81"/>
      <c r="LTT113" s="81"/>
      <c r="LTU113" s="81"/>
      <c r="LTV113" s="81"/>
      <c r="LTW113" s="81"/>
      <c r="LTX113" s="81"/>
      <c r="LTY113" s="81"/>
      <c r="LTZ113" s="81"/>
      <c r="LUA113" s="81"/>
      <c r="LUB113" s="81"/>
      <c r="LUC113" s="81"/>
      <c r="LUD113" s="81"/>
      <c r="LUE113" s="81"/>
      <c r="LUF113" s="81"/>
      <c r="LUG113" s="81"/>
      <c r="LUH113" s="81"/>
      <c r="LUI113" s="81"/>
      <c r="LUJ113" s="81"/>
      <c r="LUK113" s="81"/>
      <c r="LUL113" s="81"/>
      <c r="LUM113" s="81"/>
      <c r="LUN113" s="81"/>
      <c r="LUO113" s="81"/>
      <c r="LUP113" s="81"/>
      <c r="LUQ113" s="81"/>
      <c r="LUR113" s="81"/>
      <c r="LUS113" s="81"/>
      <c r="LUT113" s="81"/>
      <c r="LUU113" s="81"/>
      <c r="LUV113" s="81"/>
      <c r="LUW113" s="81"/>
      <c r="LUX113" s="81"/>
      <c r="LUY113" s="81"/>
      <c r="LUZ113" s="81"/>
      <c r="LVA113" s="81"/>
      <c r="LVB113" s="81"/>
      <c r="LVC113" s="81"/>
      <c r="LVD113" s="81"/>
      <c r="LVE113" s="81"/>
      <c r="LVF113" s="81"/>
      <c r="LVG113" s="81"/>
      <c r="LVH113" s="81"/>
      <c r="LVI113" s="81"/>
      <c r="LVJ113" s="81"/>
      <c r="LVK113" s="81"/>
      <c r="LVL113" s="81"/>
      <c r="LVM113" s="81"/>
      <c r="LVN113" s="81"/>
      <c r="LVO113" s="81"/>
      <c r="LVP113" s="81"/>
      <c r="LVQ113" s="81"/>
      <c r="LVR113" s="81"/>
      <c r="LVS113" s="81"/>
      <c r="LVT113" s="81"/>
      <c r="LVU113" s="81"/>
      <c r="LVV113" s="81"/>
      <c r="LVW113" s="81"/>
      <c r="LVX113" s="81"/>
      <c r="LVY113" s="81"/>
      <c r="LVZ113" s="81"/>
      <c r="LWA113" s="81"/>
      <c r="LWB113" s="81"/>
      <c r="LWC113" s="81"/>
      <c r="LWD113" s="81"/>
      <c r="LWE113" s="81"/>
      <c r="LWF113" s="81"/>
      <c r="LWG113" s="81"/>
      <c r="LWH113" s="81"/>
      <c r="LWI113" s="81"/>
      <c r="LWJ113" s="81"/>
      <c r="LWK113" s="81"/>
      <c r="LWL113" s="81"/>
      <c r="LWM113" s="81"/>
      <c r="LWN113" s="81"/>
      <c r="LWO113" s="81"/>
      <c r="LWP113" s="81"/>
      <c r="LWQ113" s="81"/>
      <c r="LWR113" s="81"/>
      <c r="LWS113" s="81"/>
      <c r="LWT113" s="81"/>
      <c r="LWU113" s="81"/>
      <c r="LWV113" s="81"/>
      <c r="LWW113" s="81"/>
      <c r="LWX113" s="81"/>
      <c r="LWY113" s="81"/>
      <c r="LWZ113" s="81"/>
      <c r="LXA113" s="81"/>
      <c r="LXB113" s="81"/>
      <c r="LXC113" s="81"/>
      <c r="LXD113" s="81"/>
      <c r="LXE113" s="81"/>
      <c r="LXF113" s="81"/>
      <c r="LXG113" s="81"/>
      <c r="LXH113" s="81"/>
      <c r="LXI113" s="81"/>
      <c r="LXJ113" s="81"/>
      <c r="LXK113" s="81"/>
      <c r="LXL113" s="81"/>
      <c r="LXM113" s="81"/>
      <c r="LXN113" s="81"/>
      <c r="LXO113" s="81"/>
      <c r="LXP113" s="81"/>
      <c r="LXQ113" s="81"/>
      <c r="LXR113" s="81"/>
      <c r="LXS113" s="81"/>
      <c r="LXT113" s="81"/>
      <c r="LXU113" s="81"/>
      <c r="LXV113" s="81"/>
      <c r="LXW113" s="81"/>
      <c r="LXX113" s="81"/>
      <c r="LXY113" s="81"/>
      <c r="LXZ113" s="81"/>
      <c r="LYA113" s="81"/>
      <c r="LYB113" s="81"/>
      <c r="LYC113" s="81"/>
      <c r="LYD113" s="81"/>
      <c r="LYE113" s="81"/>
      <c r="LYF113" s="81"/>
      <c r="LYG113" s="81"/>
      <c r="LYH113" s="81"/>
      <c r="LYI113" s="81"/>
      <c r="LYJ113" s="81"/>
      <c r="LYK113" s="81"/>
      <c r="LYL113" s="81"/>
      <c r="LYM113" s="81"/>
      <c r="LYN113" s="81"/>
      <c r="LYO113" s="81"/>
      <c r="LYP113" s="81"/>
      <c r="LYQ113" s="81"/>
      <c r="LYR113" s="81"/>
      <c r="LYS113" s="81"/>
      <c r="LYT113" s="81"/>
      <c r="LYU113" s="81"/>
      <c r="LYV113" s="81"/>
      <c r="LYW113" s="81"/>
      <c r="LYX113" s="81"/>
      <c r="LYY113" s="81"/>
      <c r="LYZ113" s="81"/>
      <c r="LZA113" s="81"/>
      <c r="LZB113" s="81"/>
      <c r="LZC113" s="81"/>
      <c r="LZD113" s="81"/>
      <c r="LZE113" s="81"/>
      <c r="LZF113" s="81"/>
      <c r="LZG113" s="81"/>
      <c r="LZH113" s="81"/>
      <c r="LZI113" s="81"/>
      <c r="LZJ113" s="81"/>
      <c r="LZK113" s="81"/>
      <c r="LZL113" s="81"/>
      <c r="LZM113" s="81"/>
      <c r="LZN113" s="81"/>
      <c r="LZO113" s="81"/>
      <c r="LZP113" s="81"/>
      <c r="LZQ113" s="81"/>
      <c r="LZR113" s="81"/>
      <c r="LZS113" s="81"/>
      <c r="LZT113" s="81"/>
      <c r="LZU113" s="81"/>
      <c r="LZV113" s="81"/>
      <c r="LZW113" s="81"/>
      <c r="LZX113" s="81"/>
      <c r="LZY113" s="81"/>
      <c r="LZZ113" s="81"/>
      <c r="MAA113" s="81"/>
      <c r="MAB113" s="81"/>
      <c r="MAC113" s="81"/>
      <c r="MAD113" s="81"/>
      <c r="MAE113" s="81"/>
      <c r="MAF113" s="81"/>
      <c r="MAG113" s="81"/>
      <c r="MAH113" s="81"/>
      <c r="MAI113" s="81"/>
      <c r="MAJ113" s="81"/>
      <c r="MAK113" s="81"/>
      <c r="MAL113" s="81"/>
      <c r="MAM113" s="81"/>
      <c r="MAN113" s="81"/>
      <c r="MAO113" s="81"/>
      <c r="MAP113" s="81"/>
      <c r="MAQ113" s="81"/>
      <c r="MAR113" s="81"/>
      <c r="MAS113" s="81"/>
      <c r="MAT113" s="81"/>
      <c r="MAU113" s="81"/>
      <c r="MAV113" s="81"/>
      <c r="MAW113" s="81"/>
      <c r="MAX113" s="81"/>
      <c r="MAY113" s="81"/>
      <c r="MAZ113" s="81"/>
      <c r="MBA113" s="81"/>
      <c r="MBB113" s="81"/>
      <c r="MBC113" s="81"/>
      <c r="MBD113" s="81"/>
      <c r="MBE113" s="81"/>
      <c r="MBF113" s="81"/>
      <c r="MBG113" s="81"/>
      <c r="MBH113" s="81"/>
      <c r="MBI113" s="81"/>
      <c r="MBJ113" s="81"/>
      <c r="MBK113" s="81"/>
      <c r="MBL113" s="81"/>
      <c r="MBM113" s="81"/>
      <c r="MBN113" s="81"/>
      <c r="MBO113" s="81"/>
      <c r="MBP113" s="81"/>
      <c r="MBQ113" s="81"/>
      <c r="MBR113" s="81"/>
      <c r="MBS113" s="81"/>
      <c r="MBT113" s="81"/>
      <c r="MBU113" s="81"/>
      <c r="MBV113" s="81"/>
      <c r="MBW113" s="81"/>
      <c r="MBX113" s="81"/>
      <c r="MBY113" s="81"/>
      <c r="MBZ113" s="81"/>
      <c r="MCA113" s="81"/>
      <c r="MCB113" s="81"/>
      <c r="MCC113" s="81"/>
      <c r="MCD113" s="81"/>
      <c r="MCE113" s="81"/>
      <c r="MCF113" s="81"/>
      <c r="MCG113" s="81"/>
      <c r="MCH113" s="81"/>
      <c r="MCI113" s="81"/>
      <c r="MCJ113" s="81"/>
      <c r="MCK113" s="81"/>
      <c r="MCL113" s="81"/>
      <c r="MCM113" s="81"/>
      <c r="MCN113" s="81"/>
      <c r="MCO113" s="81"/>
      <c r="MCP113" s="81"/>
      <c r="MCQ113" s="81"/>
      <c r="MCR113" s="81"/>
      <c r="MCS113" s="81"/>
      <c r="MCT113" s="81"/>
      <c r="MCU113" s="81"/>
      <c r="MCV113" s="81"/>
      <c r="MCW113" s="81"/>
      <c r="MCX113" s="81"/>
      <c r="MCY113" s="81"/>
      <c r="MCZ113" s="81"/>
      <c r="MDA113" s="81"/>
      <c r="MDB113" s="81"/>
      <c r="MDC113" s="81"/>
      <c r="MDD113" s="81"/>
      <c r="MDE113" s="81"/>
      <c r="MDF113" s="81"/>
      <c r="MDG113" s="81"/>
      <c r="MDH113" s="81"/>
      <c r="MDI113" s="81"/>
      <c r="MDJ113" s="81"/>
      <c r="MDK113" s="81"/>
      <c r="MDL113" s="81"/>
      <c r="MDM113" s="81"/>
      <c r="MDN113" s="81"/>
      <c r="MDO113" s="81"/>
      <c r="MDP113" s="81"/>
      <c r="MDQ113" s="81"/>
      <c r="MDR113" s="81"/>
      <c r="MDS113" s="81"/>
      <c r="MDT113" s="81"/>
      <c r="MDU113" s="81"/>
      <c r="MDV113" s="81"/>
      <c r="MDW113" s="81"/>
      <c r="MDX113" s="81"/>
      <c r="MDY113" s="81"/>
      <c r="MDZ113" s="81"/>
      <c r="MEA113" s="81"/>
      <c r="MEB113" s="81"/>
      <c r="MEC113" s="81"/>
      <c r="MED113" s="81"/>
      <c r="MEE113" s="81"/>
      <c r="MEF113" s="81"/>
      <c r="MEG113" s="81"/>
      <c r="MEH113" s="81"/>
      <c r="MEI113" s="81"/>
      <c r="MEJ113" s="81"/>
      <c r="MEK113" s="81"/>
      <c r="MEL113" s="81"/>
      <c r="MEM113" s="81"/>
      <c r="MEN113" s="81"/>
      <c r="MEO113" s="81"/>
      <c r="MEP113" s="81"/>
      <c r="MEQ113" s="81"/>
      <c r="MER113" s="81"/>
      <c r="MES113" s="81"/>
      <c r="MET113" s="81"/>
      <c r="MEU113" s="81"/>
      <c r="MEV113" s="81"/>
      <c r="MEW113" s="81"/>
      <c r="MEX113" s="81"/>
      <c r="MEY113" s="81"/>
      <c r="MEZ113" s="81"/>
      <c r="MFA113" s="81"/>
      <c r="MFB113" s="81"/>
      <c r="MFC113" s="81"/>
      <c r="MFD113" s="81"/>
      <c r="MFE113" s="81"/>
      <c r="MFF113" s="81"/>
      <c r="MFG113" s="81"/>
      <c r="MFH113" s="81"/>
      <c r="MFI113" s="81"/>
      <c r="MFJ113" s="81"/>
      <c r="MFK113" s="81"/>
      <c r="MFL113" s="81"/>
      <c r="MFM113" s="81"/>
      <c r="MFN113" s="81"/>
      <c r="MFO113" s="81"/>
      <c r="MFP113" s="81"/>
      <c r="MFQ113" s="81"/>
      <c r="MFR113" s="81"/>
      <c r="MFS113" s="81"/>
      <c r="MFT113" s="81"/>
      <c r="MFU113" s="81"/>
      <c r="MFV113" s="81"/>
      <c r="MFW113" s="81"/>
      <c r="MFX113" s="81"/>
      <c r="MFY113" s="81"/>
      <c r="MFZ113" s="81"/>
      <c r="MGA113" s="81"/>
      <c r="MGB113" s="81"/>
      <c r="MGC113" s="81"/>
      <c r="MGD113" s="81"/>
      <c r="MGE113" s="81"/>
      <c r="MGF113" s="81"/>
      <c r="MGG113" s="81"/>
      <c r="MGH113" s="81"/>
      <c r="MGI113" s="81"/>
      <c r="MGJ113" s="81"/>
      <c r="MGK113" s="81"/>
      <c r="MGL113" s="81"/>
      <c r="MGM113" s="81"/>
      <c r="MGN113" s="81"/>
      <c r="MGO113" s="81"/>
      <c r="MGP113" s="81"/>
      <c r="MGQ113" s="81"/>
      <c r="MGR113" s="81"/>
      <c r="MGS113" s="81"/>
      <c r="MGT113" s="81"/>
      <c r="MGU113" s="81"/>
      <c r="MGV113" s="81"/>
      <c r="MGW113" s="81"/>
      <c r="MGX113" s="81"/>
      <c r="MGY113" s="81"/>
      <c r="MGZ113" s="81"/>
      <c r="MHA113" s="81"/>
      <c r="MHB113" s="81"/>
      <c r="MHC113" s="81"/>
      <c r="MHD113" s="81"/>
      <c r="MHE113" s="81"/>
      <c r="MHF113" s="81"/>
      <c r="MHG113" s="81"/>
      <c r="MHH113" s="81"/>
      <c r="MHI113" s="81"/>
      <c r="MHJ113" s="81"/>
      <c r="MHK113" s="81"/>
      <c r="MHL113" s="81"/>
      <c r="MHM113" s="81"/>
      <c r="MHN113" s="81"/>
      <c r="MHO113" s="81"/>
      <c r="MHP113" s="81"/>
      <c r="MHQ113" s="81"/>
      <c r="MHR113" s="81"/>
      <c r="MHS113" s="81"/>
      <c r="MHT113" s="81"/>
      <c r="MHU113" s="81"/>
      <c r="MHV113" s="81"/>
      <c r="MHW113" s="81"/>
      <c r="MHX113" s="81"/>
      <c r="MHY113" s="81"/>
      <c r="MHZ113" s="81"/>
      <c r="MIA113" s="81"/>
      <c r="MIB113" s="81"/>
      <c r="MIC113" s="81"/>
      <c r="MID113" s="81"/>
      <c r="MIE113" s="81"/>
      <c r="MIF113" s="81"/>
      <c r="MIG113" s="81"/>
      <c r="MIH113" s="81"/>
      <c r="MII113" s="81"/>
      <c r="MIJ113" s="81"/>
      <c r="MIK113" s="81"/>
      <c r="MIL113" s="81"/>
      <c r="MIM113" s="81"/>
      <c r="MIN113" s="81"/>
      <c r="MIO113" s="81"/>
      <c r="MIP113" s="81"/>
      <c r="MIQ113" s="81"/>
      <c r="MIR113" s="81"/>
      <c r="MIS113" s="81"/>
      <c r="MIT113" s="81"/>
      <c r="MIU113" s="81"/>
      <c r="MIV113" s="81"/>
      <c r="MIW113" s="81"/>
      <c r="MIX113" s="81"/>
      <c r="MIY113" s="81"/>
      <c r="MIZ113" s="81"/>
      <c r="MJA113" s="81"/>
      <c r="MJB113" s="81"/>
      <c r="MJC113" s="81"/>
      <c r="MJD113" s="81"/>
      <c r="MJE113" s="81"/>
      <c r="MJF113" s="81"/>
      <c r="MJG113" s="81"/>
      <c r="MJH113" s="81"/>
      <c r="MJI113" s="81"/>
      <c r="MJJ113" s="81"/>
      <c r="MJK113" s="81"/>
      <c r="MJL113" s="81"/>
      <c r="MJM113" s="81"/>
      <c r="MJN113" s="81"/>
      <c r="MJO113" s="81"/>
      <c r="MJP113" s="81"/>
      <c r="MJQ113" s="81"/>
      <c r="MJR113" s="81"/>
      <c r="MJS113" s="81"/>
      <c r="MJT113" s="81"/>
      <c r="MJU113" s="81"/>
      <c r="MJV113" s="81"/>
      <c r="MJW113" s="81"/>
      <c r="MJX113" s="81"/>
      <c r="MJY113" s="81"/>
      <c r="MJZ113" s="81"/>
      <c r="MKA113" s="81"/>
      <c r="MKB113" s="81"/>
      <c r="MKC113" s="81"/>
      <c r="MKD113" s="81"/>
      <c r="MKE113" s="81"/>
      <c r="MKF113" s="81"/>
      <c r="MKG113" s="81"/>
      <c r="MKH113" s="81"/>
      <c r="MKI113" s="81"/>
      <c r="MKJ113" s="81"/>
      <c r="MKK113" s="81"/>
      <c r="MKL113" s="81"/>
      <c r="MKM113" s="81"/>
      <c r="MKN113" s="81"/>
      <c r="MKO113" s="81"/>
      <c r="MKP113" s="81"/>
      <c r="MKQ113" s="81"/>
      <c r="MKR113" s="81"/>
      <c r="MKS113" s="81"/>
      <c r="MKT113" s="81"/>
      <c r="MKU113" s="81"/>
      <c r="MKV113" s="81"/>
      <c r="MKW113" s="81"/>
      <c r="MKX113" s="81"/>
      <c r="MKY113" s="81"/>
      <c r="MKZ113" s="81"/>
      <c r="MLA113" s="81"/>
      <c r="MLB113" s="81"/>
      <c r="MLC113" s="81"/>
      <c r="MLD113" s="81"/>
      <c r="MLE113" s="81"/>
      <c r="MLF113" s="81"/>
      <c r="MLG113" s="81"/>
      <c r="MLH113" s="81"/>
      <c r="MLI113" s="81"/>
      <c r="MLJ113" s="81"/>
      <c r="MLK113" s="81"/>
      <c r="MLL113" s="81"/>
      <c r="MLM113" s="81"/>
      <c r="MLN113" s="81"/>
      <c r="MLO113" s="81"/>
      <c r="MLP113" s="81"/>
      <c r="MLQ113" s="81"/>
      <c r="MLR113" s="81"/>
      <c r="MLS113" s="81"/>
      <c r="MLT113" s="81"/>
      <c r="MLU113" s="81"/>
      <c r="MLV113" s="81"/>
      <c r="MLW113" s="81"/>
      <c r="MLX113" s="81"/>
      <c r="MLY113" s="81"/>
      <c r="MLZ113" s="81"/>
      <c r="MMA113" s="81"/>
      <c r="MMB113" s="81"/>
      <c r="MMC113" s="81"/>
      <c r="MMD113" s="81"/>
      <c r="MME113" s="81"/>
      <c r="MMF113" s="81"/>
      <c r="MMG113" s="81"/>
      <c r="MMH113" s="81"/>
      <c r="MMI113" s="81"/>
      <c r="MMJ113" s="81"/>
      <c r="MMK113" s="81"/>
      <c r="MML113" s="81"/>
      <c r="MMM113" s="81"/>
      <c r="MMN113" s="81"/>
      <c r="MMO113" s="81"/>
      <c r="MMP113" s="81"/>
      <c r="MMQ113" s="81"/>
      <c r="MMR113" s="81"/>
      <c r="MMS113" s="81"/>
      <c r="MMT113" s="81"/>
      <c r="MMU113" s="81"/>
      <c r="MMV113" s="81"/>
      <c r="MMW113" s="81"/>
      <c r="MMX113" s="81"/>
      <c r="MMY113" s="81"/>
      <c r="MMZ113" s="81"/>
      <c r="MNA113" s="81"/>
      <c r="MNB113" s="81"/>
      <c r="MNC113" s="81"/>
      <c r="MND113" s="81"/>
      <c r="MNE113" s="81"/>
      <c r="MNF113" s="81"/>
      <c r="MNG113" s="81"/>
      <c r="MNH113" s="81"/>
      <c r="MNI113" s="81"/>
      <c r="MNJ113" s="81"/>
      <c r="MNK113" s="81"/>
      <c r="MNL113" s="81"/>
      <c r="MNM113" s="81"/>
      <c r="MNN113" s="81"/>
      <c r="MNO113" s="81"/>
      <c r="MNP113" s="81"/>
      <c r="MNQ113" s="81"/>
      <c r="MNR113" s="81"/>
      <c r="MNS113" s="81"/>
      <c r="MNT113" s="81"/>
      <c r="MNU113" s="81"/>
      <c r="MNV113" s="81"/>
      <c r="MNW113" s="81"/>
      <c r="MNX113" s="81"/>
      <c r="MNY113" s="81"/>
      <c r="MNZ113" s="81"/>
      <c r="MOA113" s="81"/>
      <c r="MOB113" s="81"/>
      <c r="MOC113" s="81"/>
      <c r="MOD113" s="81"/>
      <c r="MOE113" s="81"/>
      <c r="MOF113" s="81"/>
      <c r="MOG113" s="81"/>
      <c r="MOH113" s="81"/>
      <c r="MOI113" s="81"/>
      <c r="MOJ113" s="81"/>
      <c r="MOK113" s="81"/>
      <c r="MOL113" s="81"/>
      <c r="MOM113" s="81"/>
      <c r="MON113" s="81"/>
      <c r="MOO113" s="81"/>
      <c r="MOP113" s="81"/>
      <c r="MOQ113" s="81"/>
      <c r="MOR113" s="81"/>
      <c r="MOS113" s="81"/>
      <c r="MOT113" s="81"/>
      <c r="MOU113" s="81"/>
      <c r="MOV113" s="81"/>
      <c r="MOW113" s="81"/>
      <c r="MOX113" s="81"/>
      <c r="MOY113" s="81"/>
      <c r="MOZ113" s="81"/>
      <c r="MPA113" s="81"/>
      <c r="MPB113" s="81"/>
      <c r="MPC113" s="81"/>
      <c r="MPD113" s="81"/>
      <c r="MPE113" s="81"/>
      <c r="MPF113" s="81"/>
      <c r="MPG113" s="81"/>
      <c r="MPH113" s="81"/>
      <c r="MPI113" s="81"/>
      <c r="MPJ113" s="81"/>
      <c r="MPK113" s="81"/>
      <c r="MPL113" s="81"/>
      <c r="MPM113" s="81"/>
      <c r="MPN113" s="81"/>
      <c r="MPO113" s="81"/>
      <c r="MPP113" s="81"/>
      <c r="MPQ113" s="81"/>
      <c r="MPR113" s="81"/>
      <c r="MPS113" s="81"/>
      <c r="MPT113" s="81"/>
      <c r="MPU113" s="81"/>
      <c r="MPV113" s="81"/>
      <c r="MPW113" s="81"/>
      <c r="MPX113" s="81"/>
      <c r="MPY113" s="81"/>
      <c r="MPZ113" s="81"/>
      <c r="MQA113" s="81"/>
      <c r="MQB113" s="81"/>
      <c r="MQC113" s="81"/>
      <c r="MQD113" s="81"/>
      <c r="MQE113" s="81"/>
      <c r="MQF113" s="81"/>
      <c r="MQG113" s="81"/>
      <c r="MQH113" s="81"/>
      <c r="MQI113" s="81"/>
      <c r="MQJ113" s="81"/>
      <c r="MQK113" s="81"/>
      <c r="MQL113" s="81"/>
      <c r="MQM113" s="81"/>
      <c r="MQN113" s="81"/>
      <c r="MQO113" s="81"/>
      <c r="MQP113" s="81"/>
      <c r="MQQ113" s="81"/>
      <c r="MQR113" s="81"/>
      <c r="MQS113" s="81"/>
      <c r="MQT113" s="81"/>
      <c r="MQU113" s="81"/>
      <c r="MQV113" s="81"/>
      <c r="MQW113" s="81"/>
      <c r="MQX113" s="81"/>
      <c r="MQY113" s="81"/>
      <c r="MQZ113" s="81"/>
      <c r="MRA113" s="81"/>
      <c r="MRB113" s="81"/>
      <c r="MRC113" s="81"/>
      <c r="MRD113" s="81"/>
      <c r="MRE113" s="81"/>
      <c r="MRF113" s="81"/>
      <c r="MRG113" s="81"/>
      <c r="MRH113" s="81"/>
      <c r="MRI113" s="81"/>
      <c r="MRJ113" s="81"/>
      <c r="MRK113" s="81"/>
      <c r="MRL113" s="81"/>
      <c r="MRM113" s="81"/>
      <c r="MRN113" s="81"/>
      <c r="MRO113" s="81"/>
      <c r="MRP113" s="81"/>
      <c r="MRQ113" s="81"/>
      <c r="MRR113" s="81"/>
      <c r="MRS113" s="81"/>
      <c r="MRT113" s="81"/>
      <c r="MRU113" s="81"/>
      <c r="MRV113" s="81"/>
      <c r="MRW113" s="81"/>
      <c r="MRX113" s="81"/>
      <c r="MRY113" s="81"/>
      <c r="MRZ113" s="81"/>
      <c r="MSA113" s="81"/>
      <c r="MSB113" s="81"/>
      <c r="MSC113" s="81"/>
      <c r="MSD113" s="81"/>
      <c r="MSE113" s="81"/>
      <c r="MSF113" s="81"/>
      <c r="MSG113" s="81"/>
      <c r="MSH113" s="81"/>
      <c r="MSI113" s="81"/>
      <c r="MSJ113" s="81"/>
      <c r="MSK113" s="81"/>
      <c r="MSL113" s="81"/>
      <c r="MSM113" s="81"/>
      <c r="MSN113" s="81"/>
      <c r="MSO113" s="81"/>
      <c r="MSP113" s="81"/>
      <c r="MSQ113" s="81"/>
      <c r="MSR113" s="81"/>
      <c r="MSS113" s="81"/>
      <c r="MST113" s="81"/>
      <c r="MSU113" s="81"/>
      <c r="MSV113" s="81"/>
      <c r="MSW113" s="81"/>
      <c r="MSX113" s="81"/>
      <c r="MSY113" s="81"/>
      <c r="MSZ113" s="81"/>
      <c r="MTA113" s="81"/>
      <c r="MTB113" s="81"/>
      <c r="MTC113" s="81"/>
      <c r="MTD113" s="81"/>
      <c r="MTE113" s="81"/>
      <c r="MTF113" s="81"/>
      <c r="MTG113" s="81"/>
      <c r="MTH113" s="81"/>
      <c r="MTI113" s="81"/>
      <c r="MTJ113" s="81"/>
      <c r="MTK113" s="81"/>
      <c r="MTL113" s="81"/>
      <c r="MTM113" s="81"/>
      <c r="MTN113" s="81"/>
      <c r="MTO113" s="81"/>
      <c r="MTP113" s="81"/>
      <c r="MTQ113" s="81"/>
      <c r="MTR113" s="81"/>
      <c r="MTS113" s="81"/>
      <c r="MTT113" s="81"/>
      <c r="MTU113" s="81"/>
      <c r="MTV113" s="81"/>
      <c r="MTW113" s="81"/>
      <c r="MTX113" s="81"/>
      <c r="MTY113" s="81"/>
      <c r="MTZ113" s="81"/>
      <c r="MUA113" s="81"/>
      <c r="MUB113" s="81"/>
      <c r="MUC113" s="81"/>
      <c r="MUD113" s="81"/>
      <c r="MUE113" s="81"/>
      <c r="MUF113" s="81"/>
      <c r="MUG113" s="81"/>
      <c r="MUH113" s="81"/>
      <c r="MUI113" s="81"/>
      <c r="MUJ113" s="81"/>
      <c r="MUK113" s="81"/>
      <c r="MUL113" s="81"/>
      <c r="MUM113" s="81"/>
      <c r="MUN113" s="81"/>
      <c r="MUO113" s="81"/>
      <c r="MUP113" s="81"/>
      <c r="MUQ113" s="81"/>
      <c r="MUR113" s="81"/>
      <c r="MUS113" s="81"/>
      <c r="MUT113" s="81"/>
      <c r="MUU113" s="81"/>
      <c r="MUV113" s="81"/>
      <c r="MUW113" s="81"/>
      <c r="MUX113" s="81"/>
      <c r="MUY113" s="81"/>
      <c r="MUZ113" s="81"/>
      <c r="MVA113" s="81"/>
      <c r="MVB113" s="81"/>
      <c r="MVC113" s="81"/>
      <c r="MVD113" s="81"/>
      <c r="MVE113" s="81"/>
      <c r="MVF113" s="81"/>
      <c r="MVG113" s="81"/>
      <c r="MVH113" s="81"/>
      <c r="MVI113" s="81"/>
      <c r="MVJ113" s="81"/>
      <c r="MVK113" s="81"/>
      <c r="MVL113" s="81"/>
      <c r="MVM113" s="81"/>
      <c r="MVN113" s="81"/>
      <c r="MVO113" s="81"/>
      <c r="MVP113" s="81"/>
      <c r="MVQ113" s="81"/>
      <c r="MVR113" s="81"/>
      <c r="MVS113" s="81"/>
      <c r="MVT113" s="81"/>
      <c r="MVU113" s="81"/>
      <c r="MVV113" s="81"/>
      <c r="MVW113" s="81"/>
      <c r="MVX113" s="81"/>
      <c r="MVY113" s="81"/>
      <c r="MVZ113" s="81"/>
      <c r="MWA113" s="81"/>
      <c r="MWB113" s="81"/>
      <c r="MWC113" s="81"/>
      <c r="MWD113" s="81"/>
      <c r="MWE113" s="81"/>
      <c r="MWF113" s="81"/>
      <c r="MWG113" s="81"/>
      <c r="MWH113" s="81"/>
      <c r="MWI113" s="81"/>
      <c r="MWJ113" s="81"/>
      <c r="MWK113" s="81"/>
      <c r="MWL113" s="81"/>
      <c r="MWM113" s="81"/>
      <c r="MWN113" s="81"/>
      <c r="MWO113" s="81"/>
      <c r="MWP113" s="81"/>
      <c r="MWQ113" s="81"/>
      <c r="MWR113" s="81"/>
      <c r="MWS113" s="81"/>
      <c r="MWT113" s="81"/>
      <c r="MWU113" s="81"/>
      <c r="MWV113" s="81"/>
      <c r="MWW113" s="81"/>
      <c r="MWX113" s="81"/>
      <c r="MWY113" s="81"/>
      <c r="MWZ113" s="81"/>
      <c r="MXA113" s="81"/>
      <c r="MXB113" s="81"/>
      <c r="MXC113" s="81"/>
      <c r="MXD113" s="81"/>
      <c r="MXE113" s="81"/>
      <c r="MXF113" s="81"/>
      <c r="MXG113" s="81"/>
      <c r="MXH113" s="81"/>
      <c r="MXI113" s="81"/>
      <c r="MXJ113" s="81"/>
      <c r="MXK113" s="81"/>
      <c r="MXL113" s="81"/>
      <c r="MXM113" s="81"/>
      <c r="MXN113" s="81"/>
      <c r="MXO113" s="81"/>
      <c r="MXP113" s="81"/>
      <c r="MXQ113" s="81"/>
      <c r="MXR113" s="81"/>
      <c r="MXS113" s="81"/>
      <c r="MXT113" s="81"/>
      <c r="MXU113" s="81"/>
      <c r="MXV113" s="81"/>
      <c r="MXW113" s="81"/>
      <c r="MXX113" s="81"/>
      <c r="MXY113" s="81"/>
      <c r="MXZ113" s="81"/>
      <c r="MYA113" s="81"/>
      <c r="MYB113" s="81"/>
      <c r="MYC113" s="81"/>
      <c r="MYD113" s="81"/>
      <c r="MYE113" s="81"/>
      <c r="MYF113" s="81"/>
      <c r="MYG113" s="81"/>
      <c r="MYH113" s="81"/>
      <c r="MYI113" s="81"/>
      <c r="MYJ113" s="81"/>
      <c r="MYK113" s="81"/>
      <c r="MYL113" s="81"/>
      <c r="MYM113" s="81"/>
      <c r="MYN113" s="81"/>
      <c r="MYO113" s="81"/>
      <c r="MYP113" s="81"/>
      <c r="MYQ113" s="81"/>
      <c r="MYR113" s="81"/>
      <c r="MYS113" s="81"/>
      <c r="MYT113" s="81"/>
      <c r="MYU113" s="81"/>
      <c r="MYV113" s="81"/>
      <c r="MYW113" s="81"/>
      <c r="MYX113" s="81"/>
      <c r="MYY113" s="81"/>
      <c r="MYZ113" s="81"/>
      <c r="MZA113" s="81"/>
      <c r="MZB113" s="81"/>
      <c r="MZC113" s="81"/>
      <c r="MZD113" s="81"/>
      <c r="MZE113" s="81"/>
      <c r="MZF113" s="81"/>
      <c r="MZG113" s="81"/>
      <c r="MZH113" s="81"/>
      <c r="MZI113" s="81"/>
      <c r="MZJ113" s="81"/>
      <c r="MZK113" s="81"/>
      <c r="MZL113" s="81"/>
      <c r="MZM113" s="81"/>
      <c r="MZN113" s="81"/>
      <c r="MZO113" s="81"/>
      <c r="MZP113" s="81"/>
      <c r="MZQ113" s="81"/>
      <c r="MZR113" s="81"/>
      <c r="MZS113" s="81"/>
      <c r="MZT113" s="81"/>
      <c r="MZU113" s="81"/>
      <c r="MZV113" s="81"/>
      <c r="MZW113" s="81"/>
      <c r="MZX113" s="81"/>
      <c r="MZY113" s="81"/>
      <c r="MZZ113" s="81"/>
      <c r="NAA113" s="81"/>
      <c r="NAB113" s="81"/>
      <c r="NAC113" s="81"/>
      <c r="NAD113" s="81"/>
      <c r="NAE113" s="81"/>
      <c r="NAF113" s="81"/>
      <c r="NAG113" s="81"/>
      <c r="NAH113" s="81"/>
      <c r="NAI113" s="81"/>
      <c r="NAJ113" s="81"/>
      <c r="NAK113" s="81"/>
      <c r="NAL113" s="81"/>
      <c r="NAM113" s="81"/>
      <c r="NAN113" s="81"/>
      <c r="NAO113" s="81"/>
      <c r="NAP113" s="81"/>
      <c r="NAQ113" s="81"/>
      <c r="NAR113" s="81"/>
      <c r="NAS113" s="81"/>
      <c r="NAT113" s="81"/>
      <c r="NAU113" s="81"/>
      <c r="NAV113" s="81"/>
      <c r="NAW113" s="81"/>
      <c r="NAX113" s="81"/>
      <c r="NAY113" s="81"/>
      <c r="NAZ113" s="81"/>
      <c r="NBA113" s="81"/>
      <c r="NBB113" s="81"/>
      <c r="NBC113" s="81"/>
      <c r="NBD113" s="81"/>
      <c r="NBE113" s="81"/>
      <c r="NBF113" s="81"/>
      <c r="NBG113" s="81"/>
      <c r="NBH113" s="81"/>
      <c r="NBI113" s="81"/>
      <c r="NBJ113" s="81"/>
      <c r="NBK113" s="81"/>
      <c r="NBL113" s="81"/>
      <c r="NBM113" s="81"/>
      <c r="NBN113" s="81"/>
      <c r="NBO113" s="81"/>
      <c r="NBP113" s="81"/>
      <c r="NBQ113" s="81"/>
      <c r="NBR113" s="81"/>
      <c r="NBS113" s="81"/>
      <c r="NBT113" s="81"/>
      <c r="NBU113" s="81"/>
      <c r="NBV113" s="81"/>
      <c r="NBW113" s="81"/>
      <c r="NBX113" s="81"/>
      <c r="NBY113" s="81"/>
      <c r="NBZ113" s="81"/>
      <c r="NCA113" s="81"/>
      <c r="NCB113" s="81"/>
      <c r="NCC113" s="81"/>
      <c r="NCD113" s="81"/>
      <c r="NCE113" s="81"/>
      <c r="NCF113" s="81"/>
      <c r="NCG113" s="81"/>
      <c r="NCH113" s="81"/>
      <c r="NCI113" s="81"/>
      <c r="NCJ113" s="81"/>
      <c r="NCK113" s="81"/>
      <c r="NCL113" s="81"/>
      <c r="NCM113" s="81"/>
      <c r="NCN113" s="81"/>
      <c r="NCO113" s="81"/>
      <c r="NCP113" s="81"/>
      <c r="NCQ113" s="81"/>
      <c r="NCR113" s="81"/>
      <c r="NCS113" s="81"/>
      <c r="NCT113" s="81"/>
      <c r="NCU113" s="81"/>
      <c r="NCV113" s="81"/>
      <c r="NCW113" s="81"/>
      <c r="NCX113" s="81"/>
      <c r="NCY113" s="81"/>
      <c r="NCZ113" s="81"/>
      <c r="NDA113" s="81"/>
      <c r="NDB113" s="81"/>
      <c r="NDC113" s="81"/>
      <c r="NDD113" s="81"/>
      <c r="NDE113" s="81"/>
      <c r="NDF113" s="81"/>
      <c r="NDG113" s="81"/>
      <c r="NDH113" s="81"/>
      <c r="NDI113" s="81"/>
      <c r="NDJ113" s="81"/>
      <c r="NDK113" s="81"/>
      <c r="NDL113" s="81"/>
      <c r="NDM113" s="81"/>
      <c r="NDN113" s="81"/>
      <c r="NDO113" s="81"/>
      <c r="NDP113" s="81"/>
      <c r="NDQ113" s="81"/>
      <c r="NDR113" s="81"/>
      <c r="NDS113" s="81"/>
      <c r="NDT113" s="81"/>
      <c r="NDU113" s="81"/>
      <c r="NDV113" s="81"/>
      <c r="NDW113" s="81"/>
      <c r="NDX113" s="81"/>
      <c r="NDY113" s="81"/>
      <c r="NDZ113" s="81"/>
      <c r="NEA113" s="81"/>
      <c r="NEB113" s="81"/>
      <c r="NEC113" s="81"/>
      <c r="NED113" s="81"/>
      <c r="NEE113" s="81"/>
      <c r="NEF113" s="81"/>
      <c r="NEG113" s="81"/>
      <c r="NEH113" s="81"/>
      <c r="NEI113" s="81"/>
      <c r="NEJ113" s="81"/>
      <c r="NEK113" s="81"/>
      <c r="NEL113" s="81"/>
      <c r="NEM113" s="81"/>
      <c r="NEN113" s="81"/>
      <c r="NEO113" s="81"/>
      <c r="NEP113" s="81"/>
      <c r="NEQ113" s="81"/>
      <c r="NER113" s="81"/>
      <c r="NES113" s="81"/>
      <c r="NET113" s="81"/>
      <c r="NEU113" s="81"/>
      <c r="NEV113" s="81"/>
      <c r="NEW113" s="81"/>
      <c r="NEX113" s="81"/>
      <c r="NEY113" s="81"/>
      <c r="NEZ113" s="81"/>
      <c r="NFA113" s="81"/>
      <c r="NFB113" s="81"/>
      <c r="NFC113" s="81"/>
      <c r="NFD113" s="81"/>
      <c r="NFE113" s="81"/>
      <c r="NFF113" s="81"/>
      <c r="NFG113" s="81"/>
      <c r="NFH113" s="81"/>
      <c r="NFI113" s="81"/>
      <c r="NFJ113" s="81"/>
      <c r="NFK113" s="81"/>
      <c r="NFL113" s="81"/>
      <c r="NFM113" s="81"/>
      <c r="NFN113" s="81"/>
      <c r="NFO113" s="81"/>
      <c r="NFP113" s="81"/>
      <c r="NFQ113" s="81"/>
      <c r="NFR113" s="81"/>
      <c r="NFS113" s="81"/>
      <c r="NFT113" s="81"/>
      <c r="NFU113" s="81"/>
      <c r="NFV113" s="81"/>
      <c r="NFW113" s="81"/>
      <c r="NFX113" s="81"/>
      <c r="NFY113" s="81"/>
      <c r="NFZ113" s="81"/>
      <c r="NGA113" s="81"/>
      <c r="NGB113" s="81"/>
      <c r="NGC113" s="81"/>
      <c r="NGD113" s="81"/>
      <c r="NGE113" s="81"/>
      <c r="NGF113" s="81"/>
      <c r="NGG113" s="81"/>
      <c r="NGH113" s="81"/>
      <c r="NGI113" s="81"/>
      <c r="NGJ113" s="81"/>
      <c r="NGK113" s="81"/>
      <c r="NGL113" s="81"/>
      <c r="NGM113" s="81"/>
      <c r="NGN113" s="81"/>
      <c r="NGO113" s="81"/>
      <c r="NGP113" s="81"/>
      <c r="NGQ113" s="81"/>
      <c r="NGR113" s="81"/>
      <c r="NGS113" s="81"/>
      <c r="NGT113" s="81"/>
      <c r="NGU113" s="81"/>
      <c r="NGV113" s="81"/>
      <c r="NGW113" s="81"/>
      <c r="NGX113" s="81"/>
      <c r="NGY113" s="81"/>
      <c r="NGZ113" s="81"/>
      <c r="NHA113" s="81"/>
      <c r="NHB113" s="81"/>
      <c r="NHC113" s="81"/>
      <c r="NHD113" s="81"/>
      <c r="NHE113" s="81"/>
      <c r="NHF113" s="81"/>
      <c r="NHG113" s="81"/>
      <c r="NHH113" s="81"/>
      <c r="NHI113" s="81"/>
      <c r="NHJ113" s="81"/>
      <c r="NHK113" s="81"/>
      <c r="NHL113" s="81"/>
      <c r="NHM113" s="81"/>
      <c r="NHN113" s="81"/>
      <c r="NHO113" s="81"/>
      <c r="NHP113" s="81"/>
      <c r="NHQ113" s="81"/>
      <c r="NHR113" s="81"/>
      <c r="NHS113" s="81"/>
      <c r="NHT113" s="81"/>
      <c r="NHU113" s="81"/>
      <c r="NHV113" s="81"/>
      <c r="NHW113" s="81"/>
      <c r="NHX113" s="81"/>
      <c r="NHY113" s="81"/>
      <c r="NHZ113" s="81"/>
      <c r="NIA113" s="81"/>
      <c r="NIB113" s="81"/>
      <c r="NIC113" s="81"/>
      <c r="NID113" s="81"/>
      <c r="NIE113" s="81"/>
      <c r="NIF113" s="81"/>
      <c r="NIG113" s="81"/>
      <c r="NIH113" s="81"/>
      <c r="NII113" s="81"/>
      <c r="NIJ113" s="81"/>
      <c r="NIK113" s="81"/>
      <c r="NIL113" s="81"/>
      <c r="NIM113" s="81"/>
      <c r="NIN113" s="81"/>
      <c r="NIO113" s="81"/>
      <c r="NIP113" s="81"/>
      <c r="NIQ113" s="81"/>
      <c r="NIR113" s="81"/>
      <c r="NIS113" s="81"/>
      <c r="NIT113" s="81"/>
      <c r="NIU113" s="81"/>
      <c r="NIV113" s="81"/>
      <c r="NIW113" s="81"/>
      <c r="NIX113" s="81"/>
      <c r="NIY113" s="81"/>
      <c r="NIZ113" s="81"/>
      <c r="NJA113" s="81"/>
      <c r="NJB113" s="81"/>
      <c r="NJC113" s="81"/>
      <c r="NJD113" s="81"/>
      <c r="NJE113" s="81"/>
      <c r="NJF113" s="81"/>
      <c r="NJG113" s="81"/>
      <c r="NJH113" s="81"/>
      <c r="NJI113" s="81"/>
      <c r="NJJ113" s="81"/>
      <c r="NJK113" s="81"/>
      <c r="NJL113" s="81"/>
      <c r="NJM113" s="81"/>
      <c r="NJN113" s="81"/>
      <c r="NJO113" s="81"/>
      <c r="NJP113" s="81"/>
      <c r="NJQ113" s="81"/>
      <c r="NJR113" s="81"/>
      <c r="NJS113" s="81"/>
      <c r="NJT113" s="81"/>
      <c r="NJU113" s="81"/>
      <c r="NJV113" s="81"/>
      <c r="NJW113" s="81"/>
      <c r="NJX113" s="81"/>
      <c r="NJY113" s="81"/>
      <c r="NJZ113" s="81"/>
      <c r="NKA113" s="81"/>
      <c r="NKB113" s="81"/>
      <c r="NKC113" s="81"/>
      <c r="NKD113" s="81"/>
      <c r="NKE113" s="81"/>
      <c r="NKF113" s="81"/>
      <c r="NKG113" s="81"/>
      <c r="NKH113" s="81"/>
      <c r="NKI113" s="81"/>
      <c r="NKJ113" s="81"/>
      <c r="NKK113" s="81"/>
      <c r="NKL113" s="81"/>
      <c r="NKM113" s="81"/>
      <c r="NKN113" s="81"/>
      <c r="NKO113" s="81"/>
      <c r="NKP113" s="81"/>
      <c r="NKQ113" s="81"/>
      <c r="NKR113" s="81"/>
      <c r="NKS113" s="81"/>
      <c r="NKT113" s="81"/>
      <c r="NKU113" s="81"/>
      <c r="NKV113" s="81"/>
      <c r="NKW113" s="81"/>
      <c r="NKX113" s="81"/>
      <c r="NKY113" s="81"/>
      <c r="NKZ113" s="81"/>
      <c r="NLA113" s="81"/>
      <c r="NLB113" s="81"/>
      <c r="NLC113" s="81"/>
      <c r="NLD113" s="81"/>
      <c r="NLE113" s="81"/>
      <c r="NLF113" s="81"/>
      <c r="NLG113" s="81"/>
      <c r="NLH113" s="81"/>
      <c r="NLI113" s="81"/>
      <c r="NLJ113" s="81"/>
      <c r="NLK113" s="81"/>
      <c r="NLL113" s="81"/>
      <c r="NLM113" s="81"/>
      <c r="NLN113" s="81"/>
      <c r="NLO113" s="81"/>
      <c r="NLP113" s="81"/>
      <c r="NLQ113" s="81"/>
      <c r="NLR113" s="81"/>
      <c r="NLS113" s="81"/>
      <c r="NLT113" s="81"/>
      <c r="NLU113" s="81"/>
      <c r="NLV113" s="81"/>
      <c r="NLW113" s="81"/>
      <c r="NLX113" s="81"/>
      <c r="NLY113" s="81"/>
      <c r="NLZ113" s="81"/>
      <c r="NMA113" s="81"/>
      <c r="NMB113" s="81"/>
      <c r="NMC113" s="81"/>
      <c r="NMD113" s="81"/>
      <c r="NME113" s="81"/>
      <c r="NMF113" s="81"/>
      <c r="NMG113" s="81"/>
      <c r="NMH113" s="81"/>
      <c r="NMI113" s="81"/>
      <c r="NMJ113" s="81"/>
      <c r="NMK113" s="81"/>
      <c r="NML113" s="81"/>
      <c r="NMM113" s="81"/>
      <c r="NMN113" s="81"/>
      <c r="NMO113" s="81"/>
      <c r="NMP113" s="81"/>
      <c r="NMQ113" s="81"/>
      <c r="NMR113" s="81"/>
      <c r="NMS113" s="81"/>
      <c r="NMT113" s="81"/>
      <c r="NMU113" s="81"/>
      <c r="NMV113" s="81"/>
      <c r="NMW113" s="81"/>
      <c r="NMX113" s="81"/>
      <c r="NMY113" s="81"/>
      <c r="NMZ113" s="81"/>
      <c r="NNA113" s="81"/>
      <c r="NNB113" s="81"/>
      <c r="NNC113" s="81"/>
      <c r="NND113" s="81"/>
      <c r="NNE113" s="81"/>
      <c r="NNF113" s="81"/>
      <c r="NNG113" s="81"/>
      <c r="NNH113" s="81"/>
      <c r="NNI113" s="81"/>
      <c r="NNJ113" s="81"/>
      <c r="NNK113" s="81"/>
      <c r="NNL113" s="81"/>
      <c r="NNM113" s="81"/>
      <c r="NNN113" s="81"/>
      <c r="NNO113" s="81"/>
      <c r="NNP113" s="81"/>
      <c r="NNQ113" s="81"/>
      <c r="NNR113" s="81"/>
      <c r="NNS113" s="81"/>
      <c r="NNT113" s="81"/>
      <c r="NNU113" s="81"/>
      <c r="NNV113" s="81"/>
      <c r="NNW113" s="81"/>
      <c r="NNX113" s="81"/>
      <c r="NNY113" s="81"/>
      <c r="NNZ113" s="81"/>
      <c r="NOA113" s="81"/>
      <c r="NOB113" s="81"/>
      <c r="NOC113" s="81"/>
      <c r="NOD113" s="81"/>
      <c r="NOE113" s="81"/>
      <c r="NOF113" s="81"/>
      <c r="NOG113" s="81"/>
      <c r="NOH113" s="81"/>
      <c r="NOI113" s="81"/>
      <c r="NOJ113" s="81"/>
      <c r="NOK113" s="81"/>
      <c r="NOL113" s="81"/>
      <c r="NOM113" s="81"/>
      <c r="NON113" s="81"/>
      <c r="NOO113" s="81"/>
      <c r="NOP113" s="81"/>
      <c r="NOQ113" s="81"/>
      <c r="NOR113" s="81"/>
      <c r="NOS113" s="81"/>
      <c r="NOT113" s="81"/>
      <c r="NOU113" s="81"/>
      <c r="NOV113" s="81"/>
      <c r="NOW113" s="81"/>
      <c r="NOX113" s="81"/>
      <c r="NOY113" s="81"/>
      <c r="NOZ113" s="81"/>
      <c r="NPA113" s="81"/>
      <c r="NPB113" s="81"/>
      <c r="NPC113" s="81"/>
      <c r="NPD113" s="81"/>
      <c r="NPE113" s="81"/>
      <c r="NPF113" s="81"/>
      <c r="NPG113" s="81"/>
      <c r="NPH113" s="81"/>
      <c r="NPI113" s="81"/>
      <c r="NPJ113" s="81"/>
      <c r="NPK113" s="81"/>
      <c r="NPL113" s="81"/>
      <c r="NPM113" s="81"/>
      <c r="NPN113" s="81"/>
      <c r="NPO113" s="81"/>
      <c r="NPP113" s="81"/>
      <c r="NPQ113" s="81"/>
      <c r="NPR113" s="81"/>
      <c r="NPS113" s="81"/>
      <c r="NPT113" s="81"/>
      <c r="NPU113" s="81"/>
      <c r="NPV113" s="81"/>
      <c r="NPW113" s="81"/>
      <c r="NPX113" s="81"/>
      <c r="NPY113" s="81"/>
      <c r="NPZ113" s="81"/>
      <c r="NQA113" s="81"/>
      <c r="NQB113" s="81"/>
      <c r="NQC113" s="81"/>
      <c r="NQD113" s="81"/>
      <c r="NQE113" s="81"/>
      <c r="NQF113" s="81"/>
      <c r="NQG113" s="81"/>
      <c r="NQH113" s="81"/>
      <c r="NQI113" s="81"/>
      <c r="NQJ113" s="81"/>
      <c r="NQK113" s="81"/>
      <c r="NQL113" s="81"/>
      <c r="NQM113" s="81"/>
      <c r="NQN113" s="81"/>
      <c r="NQO113" s="81"/>
      <c r="NQP113" s="81"/>
      <c r="NQQ113" s="81"/>
      <c r="NQR113" s="81"/>
      <c r="NQS113" s="81"/>
      <c r="NQT113" s="81"/>
      <c r="NQU113" s="81"/>
      <c r="NQV113" s="81"/>
      <c r="NQW113" s="81"/>
      <c r="NQX113" s="81"/>
      <c r="NQY113" s="81"/>
      <c r="NQZ113" s="81"/>
      <c r="NRA113" s="81"/>
      <c r="NRB113" s="81"/>
      <c r="NRC113" s="81"/>
      <c r="NRD113" s="81"/>
      <c r="NRE113" s="81"/>
      <c r="NRF113" s="81"/>
      <c r="NRG113" s="81"/>
      <c r="NRH113" s="81"/>
      <c r="NRI113" s="81"/>
      <c r="NRJ113" s="81"/>
      <c r="NRK113" s="81"/>
      <c r="NRL113" s="81"/>
      <c r="NRM113" s="81"/>
      <c r="NRN113" s="81"/>
      <c r="NRO113" s="81"/>
      <c r="NRP113" s="81"/>
      <c r="NRQ113" s="81"/>
      <c r="NRR113" s="81"/>
      <c r="NRS113" s="81"/>
      <c r="NRT113" s="81"/>
      <c r="NRU113" s="81"/>
      <c r="NRV113" s="81"/>
      <c r="NRW113" s="81"/>
      <c r="NRX113" s="81"/>
      <c r="NRY113" s="81"/>
      <c r="NRZ113" s="81"/>
      <c r="NSA113" s="81"/>
      <c r="NSB113" s="81"/>
      <c r="NSC113" s="81"/>
      <c r="NSD113" s="81"/>
      <c r="NSE113" s="81"/>
      <c r="NSF113" s="81"/>
      <c r="NSG113" s="81"/>
      <c r="NSH113" s="81"/>
      <c r="NSI113" s="81"/>
      <c r="NSJ113" s="81"/>
      <c r="NSK113" s="81"/>
      <c r="NSL113" s="81"/>
      <c r="NSM113" s="81"/>
      <c r="NSN113" s="81"/>
      <c r="NSO113" s="81"/>
      <c r="NSP113" s="81"/>
      <c r="NSQ113" s="81"/>
      <c r="NSR113" s="81"/>
      <c r="NSS113" s="81"/>
      <c r="NST113" s="81"/>
      <c r="NSU113" s="81"/>
      <c r="NSV113" s="81"/>
      <c r="NSW113" s="81"/>
      <c r="NSX113" s="81"/>
      <c r="NSY113" s="81"/>
      <c r="NSZ113" s="81"/>
      <c r="NTA113" s="81"/>
      <c r="NTB113" s="81"/>
      <c r="NTC113" s="81"/>
      <c r="NTD113" s="81"/>
      <c r="NTE113" s="81"/>
      <c r="NTF113" s="81"/>
      <c r="NTG113" s="81"/>
      <c r="NTH113" s="81"/>
      <c r="NTI113" s="81"/>
      <c r="NTJ113" s="81"/>
      <c r="NTK113" s="81"/>
      <c r="NTL113" s="81"/>
      <c r="NTM113" s="81"/>
      <c r="NTN113" s="81"/>
      <c r="NTO113" s="81"/>
      <c r="NTP113" s="81"/>
      <c r="NTQ113" s="81"/>
      <c r="NTR113" s="81"/>
      <c r="NTS113" s="81"/>
      <c r="NTT113" s="81"/>
      <c r="NTU113" s="81"/>
      <c r="NTV113" s="81"/>
      <c r="NTW113" s="81"/>
      <c r="NTX113" s="81"/>
      <c r="NTY113" s="81"/>
      <c r="NTZ113" s="81"/>
      <c r="NUA113" s="81"/>
      <c r="NUB113" s="81"/>
      <c r="NUC113" s="81"/>
      <c r="NUD113" s="81"/>
      <c r="NUE113" s="81"/>
      <c r="NUF113" s="81"/>
      <c r="NUG113" s="81"/>
      <c r="NUH113" s="81"/>
      <c r="NUI113" s="81"/>
      <c r="NUJ113" s="81"/>
      <c r="NUK113" s="81"/>
      <c r="NUL113" s="81"/>
      <c r="NUM113" s="81"/>
      <c r="NUN113" s="81"/>
      <c r="NUO113" s="81"/>
      <c r="NUP113" s="81"/>
      <c r="NUQ113" s="81"/>
      <c r="NUR113" s="81"/>
      <c r="NUS113" s="81"/>
      <c r="NUT113" s="81"/>
      <c r="NUU113" s="81"/>
      <c r="NUV113" s="81"/>
      <c r="NUW113" s="81"/>
      <c r="NUX113" s="81"/>
      <c r="NUY113" s="81"/>
      <c r="NUZ113" s="81"/>
      <c r="NVA113" s="81"/>
      <c r="NVB113" s="81"/>
      <c r="NVC113" s="81"/>
      <c r="NVD113" s="81"/>
      <c r="NVE113" s="81"/>
      <c r="NVF113" s="81"/>
      <c r="NVG113" s="81"/>
      <c r="NVH113" s="81"/>
      <c r="NVI113" s="81"/>
      <c r="NVJ113" s="81"/>
      <c r="NVK113" s="81"/>
      <c r="NVL113" s="81"/>
      <c r="NVM113" s="81"/>
      <c r="NVN113" s="81"/>
      <c r="NVO113" s="81"/>
      <c r="NVP113" s="81"/>
      <c r="NVQ113" s="81"/>
      <c r="NVR113" s="81"/>
      <c r="NVS113" s="81"/>
      <c r="NVT113" s="81"/>
      <c r="NVU113" s="81"/>
      <c r="NVV113" s="81"/>
      <c r="NVW113" s="81"/>
      <c r="NVX113" s="81"/>
      <c r="NVY113" s="81"/>
      <c r="NVZ113" s="81"/>
      <c r="NWA113" s="81"/>
      <c r="NWB113" s="81"/>
      <c r="NWC113" s="81"/>
      <c r="NWD113" s="81"/>
      <c r="NWE113" s="81"/>
      <c r="NWF113" s="81"/>
      <c r="NWG113" s="81"/>
      <c r="NWH113" s="81"/>
      <c r="NWI113" s="81"/>
      <c r="NWJ113" s="81"/>
      <c r="NWK113" s="81"/>
      <c r="NWL113" s="81"/>
      <c r="NWM113" s="81"/>
      <c r="NWN113" s="81"/>
      <c r="NWO113" s="81"/>
      <c r="NWP113" s="81"/>
      <c r="NWQ113" s="81"/>
      <c r="NWR113" s="81"/>
      <c r="NWS113" s="81"/>
      <c r="NWT113" s="81"/>
      <c r="NWU113" s="81"/>
      <c r="NWV113" s="81"/>
      <c r="NWW113" s="81"/>
      <c r="NWX113" s="81"/>
      <c r="NWY113" s="81"/>
      <c r="NWZ113" s="81"/>
      <c r="NXA113" s="81"/>
      <c r="NXB113" s="81"/>
      <c r="NXC113" s="81"/>
      <c r="NXD113" s="81"/>
      <c r="NXE113" s="81"/>
      <c r="NXF113" s="81"/>
      <c r="NXG113" s="81"/>
      <c r="NXH113" s="81"/>
      <c r="NXI113" s="81"/>
      <c r="NXJ113" s="81"/>
      <c r="NXK113" s="81"/>
      <c r="NXL113" s="81"/>
      <c r="NXM113" s="81"/>
      <c r="NXN113" s="81"/>
      <c r="NXO113" s="81"/>
      <c r="NXP113" s="81"/>
      <c r="NXQ113" s="81"/>
      <c r="NXR113" s="81"/>
      <c r="NXS113" s="81"/>
      <c r="NXT113" s="81"/>
      <c r="NXU113" s="81"/>
      <c r="NXV113" s="81"/>
      <c r="NXW113" s="81"/>
      <c r="NXX113" s="81"/>
      <c r="NXY113" s="81"/>
      <c r="NXZ113" s="81"/>
      <c r="NYA113" s="81"/>
      <c r="NYB113" s="81"/>
      <c r="NYC113" s="81"/>
      <c r="NYD113" s="81"/>
      <c r="NYE113" s="81"/>
      <c r="NYF113" s="81"/>
      <c r="NYG113" s="81"/>
      <c r="NYH113" s="81"/>
      <c r="NYI113" s="81"/>
      <c r="NYJ113" s="81"/>
      <c r="NYK113" s="81"/>
      <c r="NYL113" s="81"/>
      <c r="NYM113" s="81"/>
      <c r="NYN113" s="81"/>
      <c r="NYO113" s="81"/>
      <c r="NYP113" s="81"/>
      <c r="NYQ113" s="81"/>
      <c r="NYR113" s="81"/>
      <c r="NYS113" s="81"/>
      <c r="NYT113" s="81"/>
      <c r="NYU113" s="81"/>
      <c r="NYV113" s="81"/>
      <c r="NYW113" s="81"/>
      <c r="NYX113" s="81"/>
      <c r="NYY113" s="81"/>
      <c r="NYZ113" s="81"/>
      <c r="NZA113" s="81"/>
      <c r="NZB113" s="81"/>
      <c r="NZC113" s="81"/>
      <c r="NZD113" s="81"/>
      <c r="NZE113" s="81"/>
      <c r="NZF113" s="81"/>
      <c r="NZG113" s="81"/>
      <c r="NZH113" s="81"/>
      <c r="NZI113" s="81"/>
      <c r="NZJ113" s="81"/>
      <c r="NZK113" s="81"/>
      <c r="NZL113" s="81"/>
      <c r="NZM113" s="81"/>
      <c r="NZN113" s="81"/>
      <c r="NZO113" s="81"/>
      <c r="NZP113" s="81"/>
      <c r="NZQ113" s="81"/>
      <c r="NZR113" s="81"/>
      <c r="NZS113" s="81"/>
      <c r="NZT113" s="81"/>
      <c r="NZU113" s="81"/>
      <c r="NZV113" s="81"/>
      <c r="NZW113" s="81"/>
      <c r="NZX113" s="81"/>
      <c r="NZY113" s="81"/>
      <c r="NZZ113" s="81"/>
      <c r="OAA113" s="81"/>
      <c r="OAB113" s="81"/>
      <c r="OAC113" s="81"/>
      <c r="OAD113" s="81"/>
      <c r="OAE113" s="81"/>
      <c r="OAF113" s="81"/>
      <c r="OAG113" s="81"/>
      <c r="OAH113" s="81"/>
      <c r="OAI113" s="81"/>
      <c r="OAJ113" s="81"/>
      <c r="OAK113" s="81"/>
      <c r="OAL113" s="81"/>
      <c r="OAM113" s="81"/>
      <c r="OAN113" s="81"/>
      <c r="OAO113" s="81"/>
      <c r="OAP113" s="81"/>
      <c r="OAQ113" s="81"/>
      <c r="OAR113" s="81"/>
      <c r="OAS113" s="81"/>
      <c r="OAT113" s="81"/>
      <c r="OAU113" s="81"/>
      <c r="OAV113" s="81"/>
      <c r="OAW113" s="81"/>
      <c r="OAX113" s="81"/>
      <c r="OAY113" s="81"/>
      <c r="OAZ113" s="81"/>
      <c r="OBA113" s="81"/>
      <c r="OBB113" s="81"/>
      <c r="OBC113" s="81"/>
      <c r="OBD113" s="81"/>
      <c r="OBE113" s="81"/>
      <c r="OBF113" s="81"/>
      <c r="OBG113" s="81"/>
      <c r="OBH113" s="81"/>
      <c r="OBI113" s="81"/>
      <c r="OBJ113" s="81"/>
      <c r="OBK113" s="81"/>
      <c r="OBL113" s="81"/>
      <c r="OBM113" s="81"/>
      <c r="OBN113" s="81"/>
      <c r="OBO113" s="81"/>
      <c r="OBP113" s="81"/>
      <c r="OBQ113" s="81"/>
      <c r="OBR113" s="81"/>
      <c r="OBS113" s="81"/>
      <c r="OBT113" s="81"/>
      <c r="OBU113" s="81"/>
      <c r="OBV113" s="81"/>
      <c r="OBW113" s="81"/>
      <c r="OBX113" s="81"/>
      <c r="OBY113" s="81"/>
      <c r="OBZ113" s="81"/>
      <c r="OCA113" s="81"/>
      <c r="OCB113" s="81"/>
      <c r="OCC113" s="81"/>
      <c r="OCD113" s="81"/>
      <c r="OCE113" s="81"/>
      <c r="OCF113" s="81"/>
      <c r="OCG113" s="81"/>
      <c r="OCH113" s="81"/>
      <c r="OCI113" s="81"/>
      <c r="OCJ113" s="81"/>
      <c r="OCK113" s="81"/>
      <c r="OCL113" s="81"/>
      <c r="OCM113" s="81"/>
      <c r="OCN113" s="81"/>
      <c r="OCO113" s="81"/>
      <c r="OCP113" s="81"/>
      <c r="OCQ113" s="81"/>
      <c r="OCR113" s="81"/>
      <c r="OCS113" s="81"/>
      <c r="OCT113" s="81"/>
      <c r="OCU113" s="81"/>
      <c r="OCV113" s="81"/>
      <c r="OCW113" s="81"/>
      <c r="OCX113" s="81"/>
      <c r="OCY113" s="81"/>
      <c r="OCZ113" s="81"/>
      <c r="ODA113" s="81"/>
      <c r="ODB113" s="81"/>
      <c r="ODC113" s="81"/>
      <c r="ODD113" s="81"/>
      <c r="ODE113" s="81"/>
      <c r="ODF113" s="81"/>
      <c r="ODG113" s="81"/>
      <c r="ODH113" s="81"/>
      <c r="ODI113" s="81"/>
      <c r="ODJ113" s="81"/>
      <c r="ODK113" s="81"/>
      <c r="ODL113" s="81"/>
      <c r="ODM113" s="81"/>
      <c r="ODN113" s="81"/>
      <c r="ODO113" s="81"/>
      <c r="ODP113" s="81"/>
      <c r="ODQ113" s="81"/>
      <c r="ODR113" s="81"/>
      <c r="ODS113" s="81"/>
      <c r="ODT113" s="81"/>
      <c r="ODU113" s="81"/>
      <c r="ODV113" s="81"/>
      <c r="ODW113" s="81"/>
      <c r="ODX113" s="81"/>
      <c r="ODY113" s="81"/>
      <c r="ODZ113" s="81"/>
      <c r="OEA113" s="81"/>
      <c r="OEB113" s="81"/>
      <c r="OEC113" s="81"/>
      <c r="OED113" s="81"/>
      <c r="OEE113" s="81"/>
      <c r="OEF113" s="81"/>
      <c r="OEG113" s="81"/>
      <c r="OEH113" s="81"/>
      <c r="OEI113" s="81"/>
      <c r="OEJ113" s="81"/>
      <c r="OEK113" s="81"/>
      <c r="OEL113" s="81"/>
      <c r="OEM113" s="81"/>
      <c r="OEN113" s="81"/>
      <c r="OEO113" s="81"/>
      <c r="OEP113" s="81"/>
      <c r="OEQ113" s="81"/>
      <c r="OER113" s="81"/>
      <c r="OES113" s="81"/>
      <c r="OET113" s="81"/>
      <c r="OEU113" s="81"/>
      <c r="OEV113" s="81"/>
      <c r="OEW113" s="81"/>
      <c r="OEX113" s="81"/>
      <c r="OEY113" s="81"/>
      <c r="OEZ113" s="81"/>
      <c r="OFA113" s="81"/>
      <c r="OFB113" s="81"/>
      <c r="OFC113" s="81"/>
      <c r="OFD113" s="81"/>
      <c r="OFE113" s="81"/>
      <c r="OFF113" s="81"/>
      <c r="OFG113" s="81"/>
      <c r="OFH113" s="81"/>
      <c r="OFI113" s="81"/>
      <c r="OFJ113" s="81"/>
      <c r="OFK113" s="81"/>
      <c r="OFL113" s="81"/>
      <c r="OFM113" s="81"/>
      <c r="OFN113" s="81"/>
      <c r="OFO113" s="81"/>
      <c r="OFP113" s="81"/>
      <c r="OFQ113" s="81"/>
      <c r="OFR113" s="81"/>
      <c r="OFS113" s="81"/>
      <c r="OFT113" s="81"/>
      <c r="OFU113" s="81"/>
      <c r="OFV113" s="81"/>
      <c r="OFW113" s="81"/>
      <c r="OFX113" s="81"/>
      <c r="OFY113" s="81"/>
      <c r="OFZ113" s="81"/>
      <c r="OGA113" s="81"/>
      <c r="OGB113" s="81"/>
      <c r="OGC113" s="81"/>
      <c r="OGD113" s="81"/>
      <c r="OGE113" s="81"/>
      <c r="OGF113" s="81"/>
      <c r="OGG113" s="81"/>
      <c r="OGH113" s="81"/>
      <c r="OGI113" s="81"/>
      <c r="OGJ113" s="81"/>
      <c r="OGK113" s="81"/>
      <c r="OGL113" s="81"/>
      <c r="OGM113" s="81"/>
      <c r="OGN113" s="81"/>
      <c r="OGO113" s="81"/>
      <c r="OGP113" s="81"/>
      <c r="OGQ113" s="81"/>
      <c r="OGR113" s="81"/>
      <c r="OGS113" s="81"/>
      <c r="OGT113" s="81"/>
      <c r="OGU113" s="81"/>
      <c r="OGV113" s="81"/>
      <c r="OGW113" s="81"/>
      <c r="OGX113" s="81"/>
      <c r="OGY113" s="81"/>
      <c r="OGZ113" s="81"/>
      <c r="OHA113" s="81"/>
      <c r="OHB113" s="81"/>
      <c r="OHC113" s="81"/>
      <c r="OHD113" s="81"/>
      <c r="OHE113" s="81"/>
      <c r="OHF113" s="81"/>
      <c r="OHG113" s="81"/>
      <c r="OHH113" s="81"/>
      <c r="OHI113" s="81"/>
      <c r="OHJ113" s="81"/>
      <c r="OHK113" s="81"/>
      <c r="OHL113" s="81"/>
      <c r="OHM113" s="81"/>
      <c r="OHN113" s="81"/>
      <c r="OHO113" s="81"/>
      <c r="OHP113" s="81"/>
      <c r="OHQ113" s="81"/>
      <c r="OHR113" s="81"/>
      <c r="OHS113" s="81"/>
      <c r="OHT113" s="81"/>
      <c r="OHU113" s="81"/>
      <c r="OHV113" s="81"/>
      <c r="OHW113" s="81"/>
      <c r="OHX113" s="81"/>
      <c r="OHY113" s="81"/>
      <c r="OHZ113" s="81"/>
      <c r="OIA113" s="81"/>
      <c r="OIB113" s="81"/>
      <c r="OIC113" s="81"/>
      <c r="OID113" s="81"/>
      <c r="OIE113" s="81"/>
      <c r="OIF113" s="81"/>
      <c r="OIG113" s="81"/>
      <c r="OIH113" s="81"/>
      <c r="OII113" s="81"/>
      <c r="OIJ113" s="81"/>
      <c r="OIK113" s="81"/>
      <c r="OIL113" s="81"/>
      <c r="OIM113" s="81"/>
      <c r="OIN113" s="81"/>
      <c r="OIO113" s="81"/>
      <c r="OIP113" s="81"/>
      <c r="OIQ113" s="81"/>
      <c r="OIR113" s="81"/>
      <c r="OIS113" s="81"/>
      <c r="OIT113" s="81"/>
      <c r="OIU113" s="81"/>
      <c r="OIV113" s="81"/>
      <c r="OIW113" s="81"/>
      <c r="OIX113" s="81"/>
      <c r="OIY113" s="81"/>
      <c r="OIZ113" s="81"/>
      <c r="OJA113" s="81"/>
      <c r="OJB113" s="81"/>
      <c r="OJC113" s="81"/>
      <c r="OJD113" s="81"/>
      <c r="OJE113" s="81"/>
      <c r="OJF113" s="81"/>
      <c r="OJG113" s="81"/>
      <c r="OJH113" s="81"/>
      <c r="OJI113" s="81"/>
      <c r="OJJ113" s="81"/>
      <c r="OJK113" s="81"/>
      <c r="OJL113" s="81"/>
      <c r="OJM113" s="81"/>
      <c r="OJN113" s="81"/>
      <c r="OJO113" s="81"/>
      <c r="OJP113" s="81"/>
      <c r="OJQ113" s="81"/>
      <c r="OJR113" s="81"/>
      <c r="OJS113" s="81"/>
      <c r="OJT113" s="81"/>
      <c r="OJU113" s="81"/>
      <c r="OJV113" s="81"/>
      <c r="OJW113" s="81"/>
      <c r="OJX113" s="81"/>
      <c r="OJY113" s="81"/>
      <c r="OJZ113" s="81"/>
      <c r="OKA113" s="81"/>
      <c r="OKB113" s="81"/>
      <c r="OKC113" s="81"/>
      <c r="OKD113" s="81"/>
      <c r="OKE113" s="81"/>
      <c r="OKF113" s="81"/>
      <c r="OKG113" s="81"/>
      <c r="OKH113" s="81"/>
      <c r="OKI113" s="81"/>
      <c r="OKJ113" s="81"/>
      <c r="OKK113" s="81"/>
      <c r="OKL113" s="81"/>
      <c r="OKM113" s="81"/>
      <c r="OKN113" s="81"/>
      <c r="OKO113" s="81"/>
      <c r="OKP113" s="81"/>
      <c r="OKQ113" s="81"/>
      <c r="OKR113" s="81"/>
      <c r="OKS113" s="81"/>
      <c r="OKT113" s="81"/>
      <c r="OKU113" s="81"/>
      <c r="OKV113" s="81"/>
      <c r="OKW113" s="81"/>
      <c r="OKX113" s="81"/>
      <c r="OKY113" s="81"/>
      <c r="OKZ113" s="81"/>
      <c r="OLA113" s="81"/>
      <c r="OLB113" s="81"/>
      <c r="OLC113" s="81"/>
      <c r="OLD113" s="81"/>
      <c r="OLE113" s="81"/>
      <c r="OLF113" s="81"/>
      <c r="OLG113" s="81"/>
      <c r="OLH113" s="81"/>
      <c r="OLI113" s="81"/>
      <c r="OLJ113" s="81"/>
      <c r="OLK113" s="81"/>
      <c r="OLL113" s="81"/>
      <c r="OLM113" s="81"/>
      <c r="OLN113" s="81"/>
      <c r="OLO113" s="81"/>
      <c r="OLP113" s="81"/>
      <c r="OLQ113" s="81"/>
      <c r="OLR113" s="81"/>
      <c r="OLS113" s="81"/>
      <c r="OLT113" s="81"/>
      <c r="OLU113" s="81"/>
      <c r="OLV113" s="81"/>
      <c r="OLW113" s="81"/>
      <c r="OLX113" s="81"/>
      <c r="OLY113" s="81"/>
      <c r="OLZ113" s="81"/>
      <c r="OMA113" s="81"/>
      <c r="OMB113" s="81"/>
      <c r="OMC113" s="81"/>
      <c r="OMD113" s="81"/>
      <c r="OME113" s="81"/>
      <c r="OMF113" s="81"/>
      <c r="OMG113" s="81"/>
      <c r="OMH113" s="81"/>
      <c r="OMI113" s="81"/>
      <c r="OMJ113" s="81"/>
      <c r="OMK113" s="81"/>
      <c r="OML113" s="81"/>
      <c r="OMM113" s="81"/>
      <c r="OMN113" s="81"/>
      <c r="OMO113" s="81"/>
      <c r="OMP113" s="81"/>
      <c r="OMQ113" s="81"/>
      <c r="OMR113" s="81"/>
      <c r="OMS113" s="81"/>
      <c r="OMT113" s="81"/>
      <c r="OMU113" s="81"/>
      <c r="OMV113" s="81"/>
      <c r="OMW113" s="81"/>
      <c r="OMX113" s="81"/>
      <c r="OMY113" s="81"/>
      <c r="OMZ113" s="81"/>
      <c r="ONA113" s="81"/>
      <c r="ONB113" s="81"/>
      <c r="ONC113" s="81"/>
      <c r="OND113" s="81"/>
      <c r="ONE113" s="81"/>
      <c r="ONF113" s="81"/>
      <c r="ONG113" s="81"/>
      <c r="ONH113" s="81"/>
      <c r="ONI113" s="81"/>
      <c r="ONJ113" s="81"/>
      <c r="ONK113" s="81"/>
      <c r="ONL113" s="81"/>
      <c r="ONM113" s="81"/>
      <c r="ONN113" s="81"/>
      <c r="ONO113" s="81"/>
      <c r="ONP113" s="81"/>
      <c r="ONQ113" s="81"/>
      <c r="ONR113" s="81"/>
      <c r="ONS113" s="81"/>
      <c r="ONT113" s="81"/>
      <c r="ONU113" s="81"/>
      <c r="ONV113" s="81"/>
      <c r="ONW113" s="81"/>
      <c r="ONX113" s="81"/>
      <c r="ONY113" s="81"/>
      <c r="ONZ113" s="81"/>
      <c r="OOA113" s="81"/>
      <c r="OOB113" s="81"/>
      <c r="OOC113" s="81"/>
      <c r="OOD113" s="81"/>
      <c r="OOE113" s="81"/>
      <c r="OOF113" s="81"/>
      <c r="OOG113" s="81"/>
      <c r="OOH113" s="81"/>
      <c r="OOI113" s="81"/>
      <c r="OOJ113" s="81"/>
      <c r="OOK113" s="81"/>
      <c r="OOL113" s="81"/>
      <c r="OOM113" s="81"/>
      <c r="OON113" s="81"/>
      <c r="OOO113" s="81"/>
      <c r="OOP113" s="81"/>
      <c r="OOQ113" s="81"/>
      <c r="OOR113" s="81"/>
      <c r="OOS113" s="81"/>
      <c r="OOT113" s="81"/>
      <c r="OOU113" s="81"/>
      <c r="OOV113" s="81"/>
      <c r="OOW113" s="81"/>
      <c r="OOX113" s="81"/>
      <c r="OOY113" s="81"/>
      <c r="OOZ113" s="81"/>
      <c r="OPA113" s="81"/>
      <c r="OPB113" s="81"/>
      <c r="OPC113" s="81"/>
      <c r="OPD113" s="81"/>
      <c r="OPE113" s="81"/>
      <c r="OPF113" s="81"/>
      <c r="OPG113" s="81"/>
      <c r="OPH113" s="81"/>
      <c r="OPI113" s="81"/>
      <c r="OPJ113" s="81"/>
      <c r="OPK113" s="81"/>
      <c r="OPL113" s="81"/>
      <c r="OPM113" s="81"/>
      <c r="OPN113" s="81"/>
      <c r="OPO113" s="81"/>
      <c r="OPP113" s="81"/>
      <c r="OPQ113" s="81"/>
      <c r="OPR113" s="81"/>
      <c r="OPS113" s="81"/>
      <c r="OPT113" s="81"/>
      <c r="OPU113" s="81"/>
      <c r="OPV113" s="81"/>
      <c r="OPW113" s="81"/>
      <c r="OPX113" s="81"/>
      <c r="OPY113" s="81"/>
      <c r="OPZ113" s="81"/>
      <c r="OQA113" s="81"/>
      <c r="OQB113" s="81"/>
      <c r="OQC113" s="81"/>
      <c r="OQD113" s="81"/>
      <c r="OQE113" s="81"/>
      <c r="OQF113" s="81"/>
      <c r="OQG113" s="81"/>
      <c r="OQH113" s="81"/>
      <c r="OQI113" s="81"/>
      <c r="OQJ113" s="81"/>
      <c r="OQK113" s="81"/>
      <c r="OQL113" s="81"/>
      <c r="OQM113" s="81"/>
      <c r="OQN113" s="81"/>
      <c r="OQO113" s="81"/>
      <c r="OQP113" s="81"/>
      <c r="OQQ113" s="81"/>
      <c r="OQR113" s="81"/>
      <c r="OQS113" s="81"/>
      <c r="OQT113" s="81"/>
      <c r="OQU113" s="81"/>
      <c r="OQV113" s="81"/>
      <c r="OQW113" s="81"/>
      <c r="OQX113" s="81"/>
      <c r="OQY113" s="81"/>
      <c r="OQZ113" s="81"/>
      <c r="ORA113" s="81"/>
      <c r="ORB113" s="81"/>
      <c r="ORC113" s="81"/>
      <c r="ORD113" s="81"/>
      <c r="ORE113" s="81"/>
      <c r="ORF113" s="81"/>
      <c r="ORG113" s="81"/>
      <c r="ORH113" s="81"/>
      <c r="ORI113" s="81"/>
      <c r="ORJ113" s="81"/>
      <c r="ORK113" s="81"/>
      <c r="ORL113" s="81"/>
      <c r="ORM113" s="81"/>
      <c r="ORN113" s="81"/>
      <c r="ORO113" s="81"/>
      <c r="ORP113" s="81"/>
      <c r="ORQ113" s="81"/>
      <c r="ORR113" s="81"/>
      <c r="ORS113" s="81"/>
      <c r="ORT113" s="81"/>
      <c r="ORU113" s="81"/>
      <c r="ORV113" s="81"/>
      <c r="ORW113" s="81"/>
      <c r="ORX113" s="81"/>
      <c r="ORY113" s="81"/>
      <c r="ORZ113" s="81"/>
      <c r="OSA113" s="81"/>
      <c r="OSB113" s="81"/>
      <c r="OSC113" s="81"/>
      <c r="OSD113" s="81"/>
      <c r="OSE113" s="81"/>
      <c r="OSF113" s="81"/>
      <c r="OSG113" s="81"/>
      <c r="OSH113" s="81"/>
      <c r="OSI113" s="81"/>
      <c r="OSJ113" s="81"/>
      <c r="OSK113" s="81"/>
      <c r="OSL113" s="81"/>
      <c r="OSM113" s="81"/>
      <c r="OSN113" s="81"/>
      <c r="OSO113" s="81"/>
      <c r="OSP113" s="81"/>
      <c r="OSQ113" s="81"/>
      <c r="OSR113" s="81"/>
      <c r="OSS113" s="81"/>
      <c r="OST113" s="81"/>
      <c r="OSU113" s="81"/>
      <c r="OSV113" s="81"/>
      <c r="OSW113" s="81"/>
      <c r="OSX113" s="81"/>
      <c r="OSY113" s="81"/>
      <c r="OSZ113" s="81"/>
      <c r="OTA113" s="81"/>
      <c r="OTB113" s="81"/>
      <c r="OTC113" s="81"/>
      <c r="OTD113" s="81"/>
      <c r="OTE113" s="81"/>
      <c r="OTF113" s="81"/>
      <c r="OTG113" s="81"/>
      <c r="OTH113" s="81"/>
      <c r="OTI113" s="81"/>
      <c r="OTJ113" s="81"/>
      <c r="OTK113" s="81"/>
      <c r="OTL113" s="81"/>
      <c r="OTM113" s="81"/>
      <c r="OTN113" s="81"/>
      <c r="OTO113" s="81"/>
      <c r="OTP113" s="81"/>
      <c r="OTQ113" s="81"/>
      <c r="OTR113" s="81"/>
      <c r="OTS113" s="81"/>
      <c r="OTT113" s="81"/>
      <c r="OTU113" s="81"/>
      <c r="OTV113" s="81"/>
      <c r="OTW113" s="81"/>
      <c r="OTX113" s="81"/>
      <c r="OTY113" s="81"/>
      <c r="OTZ113" s="81"/>
      <c r="OUA113" s="81"/>
      <c r="OUB113" s="81"/>
      <c r="OUC113" s="81"/>
      <c r="OUD113" s="81"/>
      <c r="OUE113" s="81"/>
      <c r="OUF113" s="81"/>
      <c r="OUG113" s="81"/>
      <c r="OUH113" s="81"/>
      <c r="OUI113" s="81"/>
      <c r="OUJ113" s="81"/>
      <c r="OUK113" s="81"/>
      <c r="OUL113" s="81"/>
      <c r="OUM113" s="81"/>
      <c r="OUN113" s="81"/>
      <c r="OUO113" s="81"/>
      <c r="OUP113" s="81"/>
      <c r="OUQ113" s="81"/>
      <c r="OUR113" s="81"/>
      <c r="OUS113" s="81"/>
      <c r="OUT113" s="81"/>
      <c r="OUU113" s="81"/>
      <c r="OUV113" s="81"/>
      <c r="OUW113" s="81"/>
      <c r="OUX113" s="81"/>
      <c r="OUY113" s="81"/>
      <c r="OUZ113" s="81"/>
      <c r="OVA113" s="81"/>
      <c r="OVB113" s="81"/>
      <c r="OVC113" s="81"/>
      <c r="OVD113" s="81"/>
      <c r="OVE113" s="81"/>
      <c r="OVF113" s="81"/>
      <c r="OVG113" s="81"/>
      <c r="OVH113" s="81"/>
      <c r="OVI113" s="81"/>
      <c r="OVJ113" s="81"/>
      <c r="OVK113" s="81"/>
      <c r="OVL113" s="81"/>
      <c r="OVM113" s="81"/>
      <c r="OVN113" s="81"/>
      <c r="OVO113" s="81"/>
      <c r="OVP113" s="81"/>
      <c r="OVQ113" s="81"/>
      <c r="OVR113" s="81"/>
      <c r="OVS113" s="81"/>
      <c r="OVT113" s="81"/>
      <c r="OVU113" s="81"/>
      <c r="OVV113" s="81"/>
      <c r="OVW113" s="81"/>
      <c r="OVX113" s="81"/>
      <c r="OVY113" s="81"/>
      <c r="OVZ113" s="81"/>
      <c r="OWA113" s="81"/>
      <c r="OWB113" s="81"/>
      <c r="OWC113" s="81"/>
      <c r="OWD113" s="81"/>
      <c r="OWE113" s="81"/>
      <c r="OWF113" s="81"/>
      <c r="OWG113" s="81"/>
      <c r="OWH113" s="81"/>
      <c r="OWI113" s="81"/>
      <c r="OWJ113" s="81"/>
      <c r="OWK113" s="81"/>
      <c r="OWL113" s="81"/>
      <c r="OWM113" s="81"/>
      <c r="OWN113" s="81"/>
      <c r="OWO113" s="81"/>
      <c r="OWP113" s="81"/>
      <c r="OWQ113" s="81"/>
      <c r="OWR113" s="81"/>
      <c r="OWS113" s="81"/>
      <c r="OWT113" s="81"/>
      <c r="OWU113" s="81"/>
      <c r="OWV113" s="81"/>
      <c r="OWW113" s="81"/>
      <c r="OWX113" s="81"/>
      <c r="OWY113" s="81"/>
      <c r="OWZ113" s="81"/>
      <c r="OXA113" s="81"/>
      <c r="OXB113" s="81"/>
      <c r="OXC113" s="81"/>
      <c r="OXD113" s="81"/>
      <c r="OXE113" s="81"/>
      <c r="OXF113" s="81"/>
      <c r="OXG113" s="81"/>
      <c r="OXH113" s="81"/>
      <c r="OXI113" s="81"/>
      <c r="OXJ113" s="81"/>
      <c r="OXK113" s="81"/>
      <c r="OXL113" s="81"/>
      <c r="OXM113" s="81"/>
      <c r="OXN113" s="81"/>
      <c r="OXO113" s="81"/>
      <c r="OXP113" s="81"/>
      <c r="OXQ113" s="81"/>
      <c r="OXR113" s="81"/>
      <c r="OXS113" s="81"/>
      <c r="OXT113" s="81"/>
      <c r="OXU113" s="81"/>
      <c r="OXV113" s="81"/>
      <c r="OXW113" s="81"/>
      <c r="OXX113" s="81"/>
      <c r="OXY113" s="81"/>
      <c r="OXZ113" s="81"/>
      <c r="OYA113" s="81"/>
      <c r="OYB113" s="81"/>
      <c r="OYC113" s="81"/>
      <c r="OYD113" s="81"/>
      <c r="OYE113" s="81"/>
      <c r="OYF113" s="81"/>
      <c r="OYG113" s="81"/>
      <c r="OYH113" s="81"/>
      <c r="OYI113" s="81"/>
      <c r="OYJ113" s="81"/>
      <c r="OYK113" s="81"/>
      <c r="OYL113" s="81"/>
      <c r="OYM113" s="81"/>
      <c r="OYN113" s="81"/>
      <c r="OYO113" s="81"/>
      <c r="OYP113" s="81"/>
      <c r="OYQ113" s="81"/>
      <c r="OYR113" s="81"/>
      <c r="OYS113" s="81"/>
      <c r="OYT113" s="81"/>
      <c r="OYU113" s="81"/>
      <c r="OYV113" s="81"/>
      <c r="OYW113" s="81"/>
      <c r="OYX113" s="81"/>
      <c r="OYY113" s="81"/>
      <c r="OYZ113" s="81"/>
      <c r="OZA113" s="81"/>
      <c r="OZB113" s="81"/>
      <c r="OZC113" s="81"/>
      <c r="OZD113" s="81"/>
      <c r="OZE113" s="81"/>
      <c r="OZF113" s="81"/>
      <c r="OZG113" s="81"/>
      <c r="OZH113" s="81"/>
      <c r="OZI113" s="81"/>
      <c r="OZJ113" s="81"/>
      <c r="OZK113" s="81"/>
      <c r="OZL113" s="81"/>
      <c r="OZM113" s="81"/>
      <c r="OZN113" s="81"/>
      <c r="OZO113" s="81"/>
      <c r="OZP113" s="81"/>
      <c r="OZQ113" s="81"/>
      <c r="OZR113" s="81"/>
      <c r="OZS113" s="81"/>
      <c r="OZT113" s="81"/>
      <c r="OZU113" s="81"/>
      <c r="OZV113" s="81"/>
      <c r="OZW113" s="81"/>
      <c r="OZX113" s="81"/>
      <c r="OZY113" s="81"/>
      <c r="OZZ113" s="81"/>
      <c r="PAA113" s="81"/>
      <c r="PAB113" s="81"/>
      <c r="PAC113" s="81"/>
      <c r="PAD113" s="81"/>
      <c r="PAE113" s="81"/>
      <c r="PAF113" s="81"/>
      <c r="PAG113" s="81"/>
      <c r="PAH113" s="81"/>
      <c r="PAI113" s="81"/>
      <c r="PAJ113" s="81"/>
      <c r="PAK113" s="81"/>
      <c r="PAL113" s="81"/>
      <c r="PAM113" s="81"/>
      <c r="PAN113" s="81"/>
      <c r="PAO113" s="81"/>
      <c r="PAP113" s="81"/>
      <c r="PAQ113" s="81"/>
      <c r="PAR113" s="81"/>
      <c r="PAS113" s="81"/>
      <c r="PAT113" s="81"/>
      <c r="PAU113" s="81"/>
      <c r="PAV113" s="81"/>
      <c r="PAW113" s="81"/>
      <c r="PAX113" s="81"/>
      <c r="PAY113" s="81"/>
      <c r="PAZ113" s="81"/>
      <c r="PBA113" s="81"/>
      <c r="PBB113" s="81"/>
      <c r="PBC113" s="81"/>
      <c r="PBD113" s="81"/>
      <c r="PBE113" s="81"/>
      <c r="PBF113" s="81"/>
      <c r="PBG113" s="81"/>
      <c r="PBH113" s="81"/>
      <c r="PBI113" s="81"/>
      <c r="PBJ113" s="81"/>
      <c r="PBK113" s="81"/>
      <c r="PBL113" s="81"/>
      <c r="PBM113" s="81"/>
      <c r="PBN113" s="81"/>
      <c r="PBO113" s="81"/>
      <c r="PBP113" s="81"/>
      <c r="PBQ113" s="81"/>
      <c r="PBR113" s="81"/>
      <c r="PBS113" s="81"/>
      <c r="PBT113" s="81"/>
      <c r="PBU113" s="81"/>
      <c r="PBV113" s="81"/>
      <c r="PBW113" s="81"/>
      <c r="PBX113" s="81"/>
      <c r="PBY113" s="81"/>
      <c r="PBZ113" s="81"/>
      <c r="PCA113" s="81"/>
      <c r="PCB113" s="81"/>
      <c r="PCC113" s="81"/>
      <c r="PCD113" s="81"/>
      <c r="PCE113" s="81"/>
      <c r="PCF113" s="81"/>
      <c r="PCG113" s="81"/>
      <c r="PCH113" s="81"/>
      <c r="PCI113" s="81"/>
      <c r="PCJ113" s="81"/>
      <c r="PCK113" s="81"/>
      <c r="PCL113" s="81"/>
      <c r="PCM113" s="81"/>
      <c r="PCN113" s="81"/>
      <c r="PCO113" s="81"/>
      <c r="PCP113" s="81"/>
      <c r="PCQ113" s="81"/>
      <c r="PCR113" s="81"/>
      <c r="PCS113" s="81"/>
      <c r="PCT113" s="81"/>
      <c r="PCU113" s="81"/>
      <c r="PCV113" s="81"/>
      <c r="PCW113" s="81"/>
      <c r="PCX113" s="81"/>
      <c r="PCY113" s="81"/>
      <c r="PCZ113" s="81"/>
      <c r="PDA113" s="81"/>
      <c r="PDB113" s="81"/>
      <c r="PDC113" s="81"/>
      <c r="PDD113" s="81"/>
      <c r="PDE113" s="81"/>
      <c r="PDF113" s="81"/>
      <c r="PDG113" s="81"/>
      <c r="PDH113" s="81"/>
      <c r="PDI113" s="81"/>
      <c r="PDJ113" s="81"/>
      <c r="PDK113" s="81"/>
      <c r="PDL113" s="81"/>
      <c r="PDM113" s="81"/>
      <c r="PDN113" s="81"/>
      <c r="PDO113" s="81"/>
      <c r="PDP113" s="81"/>
      <c r="PDQ113" s="81"/>
      <c r="PDR113" s="81"/>
      <c r="PDS113" s="81"/>
      <c r="PDT113" s="81"/>
      <c r="PDU113" s="81"/>
      <c r="PDV113" s="81"/>
      <c r="PDW113" s="81"/>
      <c r="PDX113" s="81"/>
      <c r="PDY113" s="81"/>
      <c r="PDZ113" s="81"/>
      <c r="PEA113" s="81"/>
      <c r="PEB113" s="81"/>
      <c r="PEC113" s="81"/>
      <c r="PED113" s="81"/>
      <c r="PEE113" s="81"/>
      <c r="PEF113" s="81"/>
      <c r="PEG113" s="81"/>
      <c r="PEH113" s="81"/>
      <c r="PEI113" s="81"/>
      <c r="PEJ113" s="81"/>
      <c r="PEK113" s="81"/>
      <c r="PEL113" s="81"/>
      <c r="PEM113" s="81"/>
      <c r="PEN113" s="81"/>
      <c r="PEO113" s="81"/>
      <c r="PEP113" s="81"/>
      <c r="PEQ113" s="81"/>
      <c r="PER113" s="81"/>
      <c r="PES113" s="81"/>
      <c r="PET113" s="81"/>
      <c r="PEU113" s="81"/>
      <c r="PEV113" s="81"/>
      <c r="PEW113" s="81"/>
      <c r="PEX113" s="81"/>
      <c r="PEY113" s="81"/>
      <c r="PEZ113" s="81"/>
      <c r="PFA113" s="81"/>
      <c r="PFB113" s="81"/>
      <c r="PFC113" s="81"/>
      <c r="PFD113" s="81"/>
      <c r="PFE113" s="81"/>
      <c r="PFF113" s="81"/>
      <c r="PFG113" s="81"/>
      <c r="PFH113" s="81"/>
      <c r="PFI113" s="81"/>
      <c r="PFJ113" s="81"/>
      <c r="PFK113" s="81"/>
      <c r="PFL113" s="81"/>
      <c r="PFM113" s="81"/>
      <c r="PFN113" s="81"/>
      <c r="PFO113" s="81"/>
      <c r="PFP113" s="81"/>
      <c r="PFQ113" s="81"/>
      <c r="PFR113" s="81"/>
      <c r="PFS113" s="81"/>
      <c r="PFT113" s="81"/>
      <c r="PFU113" s="81"/>
      <c r="PFV113" s="81"/>
      <c r="PFW113" s="81"/>
      <c r="PFX113" s="81"/>
      <c r="PFY113" s="81"/>
      <c r="PFZ113" s="81"/>
      <c r="PGA113" s="81"/>
      <c r="PGB113" s="81"/>
      <c r="PGC113" s="81"/>
      <c r="PGD113" s="81"/>
      <c r="PGE113" s="81"/>
      <c r="PGF113" s="81"/>
      <c r="PGG113" s="81"/>
      <c r="PGH113" s="81"/>
      <c r="PGI113" s="81"/>
      <c r="PGJ113" s="81"/>
      <c r="PGK113" s="81"/>
      <c r="PGL113" s="81"/>
      <c r="PGM113" s="81"/>
      <c r="PGN113" s="81"/>
      <c r="PGO113" s="81"/>
      <c r="PGP113" s="81"/>
      <c r="PGQ113" s="81"/>
      <c r="PGR113" s="81"/>
      <c r="PGS113" s="81"/>
      <c r="PGT113" s="81"/>
      <c r="PGU113" s="81"/>
      <c r="PGV113" s="81"/>
      <c r="PGW113" s="81"/>
      <c r="PGX113" s="81"/>
      <c r="PGY113" s="81"/>
      <c r="PGZ113" s="81"/>
      <c r="PHA113" s="81"/>
      <c r="PHB113" s="81"/>
      <c r="PHC113" s="81"/>
      <c r="PHD113" s="81"/>
      <c r="PHE113" s="81"/>
      <c r="PHF113" s="81"/>
      <c r="PHG113" s="81"/>
      <c r="PHH113" s="81"/>
      <c r="PHI113" s="81"/>
      <c r="PHJ113" s="81"/>
      <c r="PHK113" s="81"/>
      <c r="PHL113" s="81"/>
      <c r="PHM113" s="81"/>
      <c r="PHN113" s="81"/>
      <c r="PHO113" s="81"/>
      <c r="PHP113" s="81"/>
      <c r="PHQ113" s="81"/>
      <c r="PHR113" s="81"/>
      <c r="PHS113" s="81"/>
      <c r="PHT113" s="81"/>
      <c r="PHU113" s="81"/>
      <c r="PHV113" s="81"/>
      <c r="PHW113" s="81"/>
      <c r="PHX113" s="81"/>
      <c r="PHY113" s="81"/>
      <c r="PHZ113" s="81"/>
      <c r="PIA113" s="81"/>
      <c r="PIB113" s="81"/>
      <c r="PIC113" s="81"/>
      <c r="PID113" s="81"/>
      <c r="PIE113" s="81"/>
      <c r="PIF113" s="81"/>
      <c r="PIG113" s="81"/>
      <c r="PIH113" s="81"/>
      <c r="PII113" s="81"/>
      <c r="PIJ113" s="81"/>
      <c r="PIK113" s="81"/>
      <c r="PIL113" s="81"/>
      <c r="PIM113" s="81"/>
      <c r="PIN113" s="81"/>
      <c r="PIO113" s="81"/>
      <c r="PIP113" s="81"/>
      <c r="PIQ113" s="81"/>
      <c r="PIR113" s="81"/>
      <c r="PIS113" s="81"/>
      <c r="PIT113" s="81"/>
      <c r="PIU113" s="81"/>
      <c r="PIV113" s="81"/>
      <c r="PIW113" s="81"/>
      <c r="PIX113" s="81"/>
      <c r="PIY113" s="81"/>
      <c r="PIZ113" s="81"/>
      <c r="PJA113" s="81"/>
      <c r="PJB113" s="81"/>
      <c r="PJC113" s="81"/>
      <c r="PJD113" s="81"/>
      <c r="PJE113" s="81"/>
      <c r="PJF113" s="81"/>
      <c r="PJG113" s="81"/>
      <c r="PJH113" s="81"/>
      <c r="PJI113" s="81"/>
      <c r="PJJ113" s="81"/>
      <c r="PJK113" s="81"/>
      <c r="PJL113" s="81"/>
      <c r="PJM113" s="81"/>
      <c r="PJN113" s="81"/>
      <c r="PJO113" s="81"/>
      <c r="PJP113" s="81"/>
      <c r="PJQ113" s="81"/>
      <c r="PJR113" s="81"/>
      <c r="PJS113" s="81"/>
      <c r="PJT113" s="81"/>
      <c r="PJU113" s="81"/>
      <c r="PJV113" s="81"/>
      <c r="PJW113" s="81"/>
      <c r="PJX113" s="81"/>
      <c r="PJY113" s="81"/>
      <c r="PJZ113" s="81"/>
      <c r="PKA113" s="81"/>
      <c r="PKB113" s="81"/>
      <c r="PKC113" s="81"/>
      <c r="PKD113" s="81"/>
      <c r="PKE113" s="81"/>
      <c r="PKF113" s="81"/>
      <c r="PKG113" s="81"/>
      <c r="PKH113" s="81"/>
      <c r="PKI113" s="81"/>
      <c r="PKJ113" s="81"/>
      <c r="PKK113" s="81"/>
      <c r="PKL113" s="81"/>
      <c r="PKM113" s="81"/>
      <c r="PKN113" s="81"/>
      <c r="PKO113" s="81"/>
      <c r="PKP113" s="81"/>
      <c r="PKQ113" s="81"/>
      <c r="PKR113" s="81"/>
      <c r="PKS113" s="81"/>
      <c r="PKT113" s="81"/>
      <c r="PKU113" s="81"/>
      <c r="PKV113" s="81"/>
      <c r="PKW113" s="81"/>
      <c r="PKX113" s="81"/>
      <c r="PKY113" s="81"/>
      <c r="PKZ113" s="81"/>
      <c r="PLA113" s="81"/>
      <c r="PLB113" s="81"/>
      <c r="PLC113" s="81"/>
      <c r="PLD113" s="81"/>
      <c r="PLE113" s="81"/>
      <c r="PLF113" s="81"/>
      <c r="PLG113" s="81"/>
      <c r="PLH113" s="81"/>
      <c r="PLI113" s="81"/>
      <c r="PLJ113" s="81"/>
      <c r="PLK113" s="81"/>
      <c r="PLL113" s="81"/>
      <c r="PLM113" s="81"/>
      <c r="PLN113" s="81"/>
      <c r="PLO113" s="81"/>
      <c r="PLP113" s="81"/>
      <c r="PLQ113" s="81"/>
      <c r="PLR113" s="81"/>
      <c r="PLS113" s="81"/>
      <c r="PLT113" s="81"/>
      <c r="PLU113" s="81"/>
      <c r="PLV113" s="81"/>
      <c r="PLW113" s="81"/>
      <c r="PLX113" s="81"/>
      <c r="PLY113" s="81"/>
      <c r="PLZ113" s="81"/>
      <c r="PMA113" s="81"/>
      <c r="PMB113" s="81"/>
      <c r="PMC113" s="81"/>
      <c r="PMD113" s="81"/>
      <c r="PME113" s="81"/>
      <c r="PMF113" s="81"/>
      <c r="PMG113" s="81"/>
      <c r="PMH113" s="81"/>
      <c r="PMI113" s="81"/>
      <c r="PMJ113" s="81"/>
      <c r="PMK113" s="81"/>
      <c r="PML113" s="81"/>
      <c r="PMM113" s="81"/>
      <c r="PMN113" s="81"/>
      <c r="PMO113" s="81"/>
      <c r="PMP113" s="81"/>
      <c r="PMQ113" s="81"/>
      <c r="PMR113" s="81"/>
      <c r="PMS113" s="81"/>
      <c r="PMT113" s="81"/>
      <c r="PMU113" s="81"/>
      <c r="PMV113" s="81"/>
      <c r="PMW113" s="81"/>
      <c r="PMX113" s="81"/>
      <c r="PMY113" s="81"/>
      <c r="PMZ113" s="81"/>
      <c r="PNA113" s="81"/>
      <c r="PNB113" s="81"/>
      <c r="PNC113" s="81"/>
      <c r="PND113" s="81"/>
      <c r="PNE113" s="81"/>
      <c r="PNF113" s="81"/>
      <c r="PNG113" s="81"/>
      <c r="PNH113" s="81"/>
      <c r="PNI113" s="81"/>
      <c r="PNJ113" s="81"/>
      <c r="PNK113" s="81"/>
      <c r="PNL113" s="81"/>
      <c r="PNM113" s="81"/>
      <c r="PNN113" s="81"/>
      <c r="PNO113" s="81"/>
      <c r="PNP113" s="81"/>
      <c r="PNQ113" s="81"/>
      <c r="PNR113" s="81"/>
      <c r="PNS113" s="81"/>
      <c r="PNT113" s="81"/>
      <c r="PNU113" s="81"/>
      <c r="PNV113" s="81"/>
      <c r="PNW113" s="81"/>
      <c r="PNX113" s="81"/>
      <c r="PNY113" s="81"/>
      <c r="PNZ113" s="81"/>
      <c r="POA113" s="81"/>
      <c r="POB113" s="81"/>
      <c r="POC113" s="81"/>
      <c r="POD113" s="81"/>
      <c r="POE113" s="81"/>
      <c r="POF113" s="81"/>
      <c r="POG113" s="81"/>
      <c r="POH113" s="81"/>
      <c r="POI113" s="81"/>
      <c r="POJ113" s="81"/>
      <c r="POK113" s="81"/>
      <c r="POL113" s="81"/>
      <c r="POM113" s="81"/>
      <c r="PON113" s="81"/>
      <c r="POO113" s="81"/>
      <c r="POP113" s="81"/>
      <c r="POQ113" s="81"/>
      <c r="POR113" s="81"/>
      <c r="POS113" s="81"/>
      <c r="POT113" s="81"/>
      <c r="POU113" s="81"/>
      <c r="POV113" s="81"/>
      <c r="POW113" s="81"/>
      <c r="POX113" s="81"/>
      <c r="POY113" s="81"/>
      <c r="POZ113" s="81"/>
      <c r="PPA113" s="81"/>
      <c r="PPB113" s="81"/>
      <c r="PPC113" s="81"/>
      <c r="PPD113" s="81"/>
      <c r="PPE113" s="81"/>
      <c r="PPF113" s="81"/>
      <c r="PPG113" s="81"/>
      <c r="PPH113" s="81"/>
      <c r="PPI113" s="81"/>
      <c r="PPJ113" s="81"/>
      <c r="PPK113" s="81"/>
      <c r="PPL113" s="81"/>
      <c r="PPM113" s="81"/>
      <c r="PPN113" s="81"/>
      <c r="PPO113" s="81"/>
      <c r="PPP113" s="81"/>
      <c r="PPQ113" s="81"/>
      <c r="PPR113" s="81"/>
      <c r="PPS113" s="81"/>
      <c r="PPT113" s="81"/>
      <c r="PPU113" s="81"/>
      <c r="PPV113" s="81"/>
      <c r="PPW113" s="81"/>
      <c r="PPX113" s="81"/>
      <c r="PPY113" s="81"/>
      <c r="PPZ113" s="81"/>
      <c r="PQA113" s="81"/>
      <c r="PQB113" s="81"/>
      <c r="PQC113" s="81"/>
      <c r="PQD113" s="81"/>
      <c r="PQE113" s="81"/>
      <c r="PQF113" s="81"/>
      <c r="PQG113" s="81"/>
      <c r="PQH113" s="81"/>
      <c r="PQI113" s="81"/>
      <c r="PQJ113" s="81"/>
      <c r="PQK113" s="81"/>
      <c r="PQL113" s="81"/>
      <c r="PQM113" s="81"/>
      <c r="PQN113" s="81"/>
      <c r="PQO113" s="81"/>
      <c r="PQP113" s="81"/>
      <c r="PQQ113" s="81"/>
      <c r="PQR113" s="81"/>
      <c r="PQS113" s="81"/>
      <c r="PQT113" s="81"/>
      <c r="PQU113" s="81"/>
      <c r="PQV113" s="81"/>
      <c r="PQW113" s="81"/>
      <c r="PQX113" s="81"/>
      <c r="PQY113" s="81"/>
      <c r="PQZ113" s="81"/>
      <c r="PRA113" s="81"/>
      <c r="PRB113" s="81"/>
      <c r="PRC113" s="81"/>
      <c r="PRD113" s="81"/>
      <c r="PRE113" s="81"/>
      <c r="PRF113" s="81"/>
      <c r="PRG113" s="81"/>
      <c r="PRH113" s="81"/>
      <c r="PRI113" s="81"/>
      <c r="PRJ113" s="81"/>
      <c r="PRK113" s="81"/>
      <c r="PRL113" s="81"/>
      <c r="PRM113" s="81"/>
      <c r="PRN113" s="81"/>
      <c r="PRO113" s="81"/>
      <c r="PRP113" s="81"/>
      <c r="PRQ113" s="81"/>
      <c r="PRR113" s="81"/>
      <c r="PRS113" s="81"/>
      <c r="PRT113" s="81"/>
      <c r="PRU113" s="81"/>
      <c r="PRV113" s="81"/>
      <c r="PRW113" s="81"/>
      <c r="PRX113" s="81"/>
      <c r="PRY113" s="81"/>
      <c r="PRZ113" s="81"/>
      <c r="PSA113" s="81"/>
      <c r="PSB113" s="81"/>
      <c r="PSC113" s="81"/>
      <c r="PSD113" s="81"/>
      <c r="PSE113" s="81"/>
      <c r="PSF113" s="81"/>
      <c r="PSG113" s="81"/>
      <c r="PSH113" s="81"/>
      <c r="PSI113" s="81"/>
      <c r="PSJ113" s="81"/>
      <c r="PSK113" s="81"/>
      <c r="PSL113" s="81"/>
      <c r="PSM113" s="81"/>
      <c r="PSN113" s="81"/>
      <c r="PSO113" s="81"/>
      <c r="PSP113" s="81"/>
      <c r="PSQ113" s="81"/>
      <c r="PSR113" s="81"/>
      <c r="PSS113" s="81"/>
      <c r="PST113" s="81"/>
      <c r="PSU113" s="81"/>
      <c r="PSV113" s="81"/>
      <c r="PSW113" s="81"/>
      <c r="PSX113" s="81"/>
      <c r="PSY113" s="81"/>
      <c r="PSZ113" s="81"/>
      <c r="PTA113" s="81"/>
      <c r="PTB113" s="81"/>
      <c r="PTC113" s="81"/>
      <c r="PTD113" s="81"/>
      <c r="PTE113" s="81"/>
      <c r="PTF113" s="81"/>
      <c r="PTG113" s="81"/>
      <c r="PTH113" s="81"/>
      <c r="PTI113" s="81"/>
      <c r="PTJ113" s="81"/>
      <c r="PTK113" s="81"/>
      <c r="PTL113" s="81"/>
      <c r="PTM113" s="81"/>
      <c r="PTN113" s="81"/>
      <c r="PTO113" s="81"/>
      <c r="PTP113" s="81"/>
      <c r="PTQ113" s="81"/>
      <c r="PTR113" s="81"/>
      <c r="PTS113" s="81"/>
      <c r="PTT113" s="81"/>
      <c r="PTU113" s="81"/>
      <c r="PTV113" s="81"/>
      <c r="PTW113" s="81"/>
      <c r="PTX113" s="81"/>
      <c r="PTY113" s="81"/>
      <c r="PTZ113" s="81"/>
      <c r="PUA113" s="81"/>
      <c r="PUB113" s="81"/>
      <c r="PUC113" s="81"/>
      <c r="PUD113" s="81"/>
      <c r="PUE113" s="81"/>
      <c r="PUF113" s="81"/>
      <c r="PUG113" s="81"/>
      <c r="PUH113" s="81"/>
      <c r="PUI113" s="81"/>
      <c r="PUJ113" s="81"/>
      <c r="PUK113" s="81"/>
      <c r="PUL113" s="81"/>
      <c r="PUM113" s="81"/>
      <c r="PUN113" s="81"/>
      <c r="PUO113" s="81"/>
      <c r="PUP113" s="81"/>
      <c r="PUQ113" s="81"/>
      <c r="PUR113" s="81"/>
      <c r="PUS113" s="81"/>
      <c r="PUT113" s="81"/>
      <c r="PUU113" s="81"/>
      <c r="PUV113" s="81"/>
      <c r="PUW113" s="81"/>
      <c r="PUX113" s="81"/>
      <c r="PUY113" s="81"/>
      <c r="PUZ113" s="81"/>
      <c r="PVA113" s="81"/>
      <c r="PVB113" s="81"/>
      <c r="PVC113" s="81"/>
      <c r="PVD113" s="81"/>
      <c r="PVE113" s="81"/>
      <c r="PVF113" s="81"/>
      <c r="PVG113" s="81"/>
      <c r="PVH113" s="81"/>
      <c r="PVI113" s="81"/>
      <c r="PVJ113" s="81"/>
      <c r="PVK113" s="81"/>
      <c r="PVL113" s="81"/>
      <c r="PVM113" s="81"/>
      <c r="PVN113" s="81"/>
      <c r="PVO113" s="81"/>
      <c r="PVP113" s="81"/>
      <c r="PVQ113" s="81"/>
      <c r="PVR113" s="81"/>
      <c r="PVS113" s="81"/>
      <c r="PVT113" s="81"/>
      <c r="PVU113" s="81"/>
      <c r="PVV113" s="81"/>
      <c r="PVW113" s="81"/>
      <c r="PVX113" s="81"/>
      <c r="PVY113" s="81"/>
      <c r="PVZ113" s="81"/>
      <c r="PWA113" s="81"/>
      <c r="PWB113" s="81"/>
      <c r="PWC113" s="81"/>
      <c r="PWD113" s="81"/>
      <c r="PWE113" s="81"/>
      <c r="PWF113" s="81"/>
      <c r="PWG113" s="81"/>
      <c r="PWH113" s="81"/>
      <c r="PWI113" s="81"/>
      <c r="PWJ113" s="81"/>
      <c r="PWK113" s="81"/>
      <c r="PWL113" s="81"/>
      <c r="PWM113" s="81"/>
      <c r="PWN113" s="81"/>
      <c r="PWO113" s="81"/>
      <c r="PWP113" s="81"/>
      <c r="PWQ113" s="81"/>
      <c r="PWR113" s="81"/>
      <c r="PWS113" s="81"/>
      <c r="PWT113" s="81"/>
      <c r="PWU113" s="81"/>
      <c r="PWV113" s="81"/>
      <c r="PWW113" s="81"/>
      <c r="PWX113" s="81"/>
      <c r="PWY113" s="81"/>
      <c r="PWZ113" s="81"/>
      <c r="PXA113" s="81"/>
      <c r="PXB113" s="81"/>
      <c r="PXC113" s="81"/>
      <c r="PXD113" s="81"/>
      <c r="PXE113" s="81"/>
      <c r="PXF113" s="81"/>
      <c r="PXG113" s="81"/>
      <c r="PXH113" s="81"/>
      <c r="PXI113" s="81"/>
      <c r="PXJ113" s="81"/>
      <c r="PXK113" s="81"/>
      <c r="PXL113" s="81"/>
      <c r="PXM113" s="81"/>
      <c r="PXN113" s="81"/>
      <c r="PXO113" s="81"/>
      <c r="PXP113" s="81"/>
      <c r="PXQ113" s="81"/>
      <c r="PXR113" s="81"/>
      <c r="PXS113" s="81"/>
      <c r="PXT113" s="81"/>
      <c r="PXU113" s="81"/>
      <c r="PXV113" s="81"/>
      <c r="PXW113" s="81"/>
      <c r="PXX113" s="81"/>
      <c r="PXY113" s="81"/>
      <c r="PXZ113" s="81"/>
      <c r="PYA113" s="81"/>
      <c r="PYB113" s="81"/>
      <c r="PYC113" s="81"/>
      <c r="PYD113" s="81"/>
      <c r="PYE113" s="81"/>
      <c r="PYF113" s="81"/>
      <c r="PYG113" s="81"/>
      <c r="PYH113" s="81"/>
      <c r="PYI113" s="81"/>
      <c r="PYJ113" s="81"/>
      <c r="PYK113" s="81"/>
      <c r="PYL113" s="81"/>
      <c r="PYM113" s="81"/>
      <c r="PYN113" s="81"/>
      <c r="PYO113" s="81"/>
      <c r="PYP113" s="81"/>
      <c r="PYQ113" s="81"/>
      <c r="PYR113" s="81"/>
      <c r="PYS113" s="81"/>
      <c r="PYT113" s="81"/>
      <c r="PYU113" s="81"/>
      <c r="PYV113" s="81"/>
      <c r="PYW113" s="81"/>
      <c r="PYX113" s="81"/>
      <c r="PYY113" s="81"/>
      <c r="PYZ113" s="81"/>
      <c r="PZA113" s="81"/>
      <c r="PZB113" s="81"/>
      <c r="PZC113" s="81"/>
      <c r="PZD113" s="81"/>
      <c r="PZE113" s="81"/>
      <c r="PZF113" s="81"/>
      <c r="PZG113" s="81"/>
      <c r="PZH113" s="81"/>
      <c r="PZI113" s="81"/>
      <c r="PZJ113" s="81"/>
      <c r="PZK113" s="81"/>
      <c r="PZL113" s="81"/>
      <c r="PZM113" s="81"/>
      <c r="PZN113" s="81"/>
      <c r="PZO113" s="81"/>
      <c r="PZP113" s="81"/>
      <c r="PZQ113" s="81"/>
      <c r="PZR113" s="81"/>
      <c r="PZS113" s="81"/>
      <c r="PZT113" s="81"/>
      <c r="PZU113" s="81"/>
      <c r="PZV113" s="81"/>
      <c r="PZW113" s="81"/>
      <c r="PZX113" s="81"/>
      <c r="PZY113" s="81"/>
      <c r="PZZ113" s="81"/>
      <c r="QAA113" s="81"/>
      <c r="QAB113" s="81"/>
      <c r="QAC113" s="81"/>
      <c r="QAD113" s="81"/>
      <c r="QAE113" s="81"/>
      <c r="QAF113" s="81"/>
      <c r="QAG113" s="81"/>
      <c r="QAH113" s="81"/>
      <c r="QAI113" s="81"/>
      <c r="QAJ113" s="81"/>
      <c r="QAK113" s="81"/>
      <c r="QAL113" s="81"/>
      <c r="QAM113" s="81"/>
      <c r="QAN113" s="81"/>
      <c r="QAO113" s="81"/>
      <c r="QAP113" s="81"/>
      <c r="QAQ113" s="81"/>
      <c r="QAR113" s="81"/>
      <c r="QAS113" s="81"/>
      <c r="QAT113" s="81"/>
      <c r="QAU113" s="81"/>
      <c r="QAV113" s="81"/>
      <c r="QAW113" s="81"/>
      <c r="QAX113" s="81"/>
      <c r="QAY113" s="81"/>
      <c r="QAZ113" s="81"/>
      <c r="QBA113" s="81"/>
      <c r="QBB113" s="81"/>
      <c r="QBC113" s="81"/>
      <c r="QBD113" s="81"/>
      <c r="QBE113" s="81"/>
      <c r="QBF113" s="81"/>
      <c r="QBG113" s="81"/>
      <c r="QBH113" s="81"/>
      <c r="QBI113" s="81"/>
      <c r="QBJ113" s="81"/>
      <c r="QBK113" s="81"/>
      <c r="QBL113" s="81"/>
      <c r="QBM113" s="81"/>
      <c r="QBN113" s="81"/>
      <c r="QBO113" s="81"/>
      <c r="QBP113" s="81"/>
      <c r="QBQ113" s="81"/>
      <c r="QBR113" s="81"/>
      <c r="QBS113" s="81"/>
      <c r="QBT113" s="81"/>
      <c r="QBU113" s="81"/>
      <c r="QBV113" s="81"/>
      <c r="QBW113" s="81"/>
      <c r="QBX113" s="81"/>
      <c r="QBY113" s="81"/>
      <c r="QBZ113" s="81"/>
      <c r="QCA113" s="81"/>
      <c r="QCB113" s="81"/>
      <c r="QCC113" s="81"/>
      <c r="QCD113" s="81"/>
      <c r="QCE113" s="81"/>
      <c r="QCF113" s="81"/>
      <c r="QCG113" s="81"/>
      <c r="QCH113" s="81"/>
      <c r="QCI113" s="81"/>
      <c r="QCJ113" s="81"/>
      <c r="QCK113" s="81"/>
      <c r="QCL113" s="81"/>
      <c r="QCM113" s="81"/>
      <c r="QCN113" s="81"/>
      <c r="QCO113" s="81"/>
      <c r="QCP113" s="81"/>
      <c r="QCQ113" s="81"/>
      <c r="QCR113" s="81"/>
      <c r="QCS113" s="81"/>
      <c r="QCT113" s="81"/>
      <c r="QCU113" s="81"/>
      <c r="QCV113" s="81"/>
      <c r="QCW113" s="81"/>
      <c r="QCX113" s="81"/>
      <c r="QCY113" s="81"/>
      <c r="QCZ113" s="81"/>
      <c r="QDA113" s="81"/>
      <c r="QDB113" s="81"/>
      <c r="QDC113" s="81"/>
      <c r="QDD113" s="81"/>
      <c r="QDE113" s="81"/>
      <c r="QDF113" s="81"/>
      <c r="QDG113" s="81"/>
      <c r="QDH113" s="81"/>
      <c r="QDI113" s="81"/>
      <c r="QDJ113" s="81"/>
      <c r="QDK113" s="81"/>
      <c r="QDL113" s="81"/>
      <c r="QDM113" s="81"/>
      <c r="QDN113" s="81"/>
      <c r="QDO113" s="81"/>
      <c r="QDP113" s="81"/>
      <c r="QDQ113" s="81"/>
      <c r="QDR113" s="81"/>
      <c r="QDS113" s="81"/>
      <c r="QDT113" s="81"/>
      <c r="QDU113" s="81"/>
      <c r="QDV113" s="81"/>
      <c r="QDW113" s="81"/>
      <c r="QDX113" s="81"/>
      <c r="QDY113" s="81"/>
      <c r="QDZ113" s="81"/>
      <c r="QEA113" s="81"/>
      <c r="QEB113" s="81"/>
      <c r="QEC113" s="81"/>
      <c r="QED113" s="81"/>
      <c r="QEE113" s="81"/>
      <c r="QEF113" s="81"/>
      <c r="QEG113" s="81"/>
      <c r="QEH113" s="81"/>
      <c r="QEI113" s="81"/>
      <c r="QEJ113" s="81"/>
      <c r="QEK113" s="81"/>
      <c r="QEL113" s="81"/>
      <c r="QEM113" s="81"/>
      <c r="QEN113" s="81"/>
      <c r="QEO113" s="81"/>
      <c r="QEP113" s="81"/>
      <c r="QEQ113" s="81"/>
      <c r="QER113" s="81"/>
      <c r="QES113" s="81"/>
      <c r="QET113" s="81"/>
      <c r="QEU113" s="81"/>
      <c r="QEV113" s="81"/>
      <c r="QEW113" s="81"/>
      <c r="QEX113" s="81"/>
      <c r="QEY113" s="81"/>
      <c r="QEZ113" s="81"/>
      <c r="QFA113" s="81"/>
      <c r="QFB113" s="81"/>
      <c r="QFC113" s="81"/>
      <c r="QFD113" s="81"/>
      <c r="QFE113" s="81"/>
      <c r="QFF113" s="81"/>
      <c r="QFG113" s="81"/>
      <c r="QFH113" s="81"/>
      <c r="QFI113" s="81"/>
      <c r="QFJ113" s="81"/>
      <c r="QFK113" s="81"/>
      <c r="QFL113" s="81"/>
      <c r="QFM113" s="81"/>
      <c r="QFN113" s="81"/>
      <c r="QFO113" s="81"/>
      <c r="QFP113" s="81"/>
      <c r="QFQ113" s="81"/>
      <c r="QFR113" s="81"/>
      <c r="QFS113" s="81"/>
      <c r="QFT113" s="81"/>
      <c r="QFU113" s="81"/>
      <c r="QFV113" s="81"/>
      <c r="QFW113" s="81"/>
      <c r="QFX113" s="81"/>
      <c r="QFY113" s="81"/>
      <c r="QFZ113" s="81"/>
      <c r="QGA113" s="81"/>
      <c r="QGB113" s="81"/>
      <c r="QGC113" s="81"/>
      <c r="QGD113" s="81"/>
      <c r="QGE113" s="81"/>
      <c r="QGF113" s="81"/>
      <c r="QGG113" s="81"/>
      <c r="QGH113" s="81"/>
      <c r="QGI113" s="81"/>
      <c r="QGJ113" s="81"/>
      <c r="QGK113" s="81"/>
      <c r="QGL113" s="81"/>
      <c r="QGM113" s="81"/>
      <c r="QGN113" s="81"/>
      <c r="QGO113" s="81"/>
      <c r="QGP113" s="81"/>
      <c r="QGQ113" s="81"/>
      <c r="QGR113" s="81"/>
      <c r="QGS113" s="81"/>
      <c r="QGT113" s="81"/>
      <c r="QGU113" s="81"/>
      <c r="QGV113" s="81"/>
      <c r="QGW113" s="81"/>
      <c r="QGX113" s="81"/>
      <c r="QGY113" s="81"/>
      <c r="QGZ113" s="81"/>
      <c r="QHA113" s="81"/>
      <c r="QHB113" s="81"/>
      <c r="QHC113" s="81"/>
      <c r="QHD113" s="81"/>
      <c r="QHE113" s="81"/>
      <c r="QHF113" s="81"/>
      <c r="QHG113" s="81"/>
      <c r="QHH113" s="81"/>
      <c r="QHI113" s="81"/>
      <c r="QHJ113" s="81"/>
      <c r="QHK113" s="81"/>
      <c r="QHL113" s="81"/>
      <c r="QHM113" s="81"/>
      <c r="QHN113" s="81"/>
      <c r="QHO113" s="81"/>
      <c r="QHP113" s="81"/>
      <c r="QHQ113" s="81"/>
      <c r="QHR113" s="81"/>
      <c r="QHS113" s="81"/>
      <c r="QHT113" s="81"/>
      <c r="QHU113" s="81"/>
      <c r="QHV113" s="81"/>
      <c r="QHW113" s="81"/>
      <c r="QHX113" s="81"/>
      <c r="QHY113" s="81"/>
      <c r="QHZ113" s="81"/>
      <c r="QIA113" s="81"/>
      <c r="QIB113" s="81"/>
      <c r="QIC113" s="81"/>
      <c r="QID113" s="81"/>
      <c r="QIE113" s="81"/>
      <c r="QIF113" s="81"/>
      <c r="QIG113" s="81"/>
      <c r="QIH113" s="81"/>
      <c r="QII113" s="81"/>
      <c r="QIJ113" s="81"/>
      <c r="QIK113" s="81"/>
      <c r="QIL113" s="81"/>
      <c r="QIM113" s="81"/>
      <c r="QIN113" s="81"/>
      <c r="QIO113" s="81"/>
      <c r="QIP113" s="81"/>
      <c r="QIQ113" s="81"/>
      <c r="QIR113" s="81"/>
      <c r="QIS113" s="81"/>
      <c r="QIT113" s="81"/>
      <c r="QIU113" s="81"/>
      <c r="QIV113" s="81"/>
      <c r="QIW113" s="81"/>
      <c r="QIX113" s="81"/>
      <c r="QIY113" s="81"/>
      <c r="QIZ113" s="81"/>
      <c r="QJA113" s="81"/>
      <c r="QJB113" s="81"/>
      <c r="QJC113" s="81"/>
      <c r="QJD113" s="81"/>
      <c r="QJE113" s="81"/>
      <c r="QJF113" s="81"/>
      <c r="QJG113" s="81"/>
      <c r="QJH113" s="81"/>
      <c r="QJI113" s="81"/>
      <c r="QJJ113" s="81"/>
      <c r="QJK113" s="81"/>
      <c r="QJL113" s="81"/>
      <c r="QJM113" s="81"/>
      <c r="QJN113" s="81"/>
      <c r="QJO113" s="81"/>
      <c r="QJP113" s="81"/>
      <c r="QJQ113" s="81"/>
      <c r="QJR113" s="81"/>
      <c r="QJS113" s="81"/>
      <c r="QJT113" s="81"/>
      <c r="QJU113" s="81"/>
      <c r="QJV113" s="81"/>
      <c r="QJW113" s="81"/>
      <c r="QJX113" s="81"/>
      <c r="QJY113" s="81"/>
      <c r="QJZ113" s="81"/>
      <c r="QKA113" s="81"/>
      <c r="QKB113" s="81"/>
      <c r="QKC113" s="81"/>
      <c r="QKD113" s="81"/>
      <c r="QKE113" s="81"/>
      <c r="QKF113" s="81"/>
      <c r="QKG113" s="81"/>
      <c r="QKH113" s="81"/>
      <c r="QKI113" s="81"/>
      <c r="QKJ113" s="81"/>
      <c r="QKK113" s="81"/>
      <c r="QKL113" s="81"/>
      <c r="QKM113" s="81"/>
      <c r="QKN113" s="81"/>
      <c r="QKO113" s="81"/>
      <c r="QKP113" s="81"/>
      <c r="QKQ113" s="81"/>
      <c r="QKR113" s="81"/>
      <c r="QKS113" s="81"/>
      <c r="QKT113" s="81"/>
      <c r="QKU113" s="81"/>
      <c r="QKV113" s="81"/>
      <c r="QKW113" s="81"/>
      <c r="QKX113" s="81"/>
      <c r="QKY113" s="81"/>
      <c r="QKZ113" s="81"/>
      <c r="QLA113" s="81"/>
      <c r="QLB113" s="81"/>
      <c r="QLC113" s="81"/>
      <c r="QLD113" s="81"/>
      <c r="QLE113" s="81"/>
      <c r="QLF113" s="81"/>
      <c r="QLG113" s="81"/>
      <c r="QLH113" s="81"/>
      <c r="QLI113" s="81"/>
      <c r="QLJ113" s="81"/>
      <c r="QLK113" s="81"/>
      <c r="QLL113" s="81"/>
      <c r="QLM113" s="81"/>
      <c r="QLN113" s="81"/>
      <c r="QLO113" s="81"/>
      <c r="QLP113" s="81"/>
      <c r="QLQ113" s="81"/>
      <c r="QLR113" s="81"/>
      <c r="QLS113" s="81"/>
      <c r="QLT113" s="81"/>
      <c r="QLU113" s="81"/>
      <c r="QLV113" s="81"/>
      <c r="QLW113" s="81"/>
      <c r="QLX113" s="81"/>
      <c r="QLY113" s="81"/>
      <c r="QLZ113" s="81"/>
      <c r="QMA113" s="81"/>
      <c r="QMB113" s="81"/>
      <c r="QMC113" s="81"/>
      <c r="QMD113" s="81"/>
      <c r="QME113" s="81"/>
      <c r="QMF113" s="81"/>
      <c r="QMG113" s="81"/>
      <c r="QMH113" s="81"/>
      <c r="QMI113" s="81"/>
      <c r="QMJ113" s="81"/>
      <c r="QMK113" s="81"/>
      <c r="QML113" s="81"/>
      <c r="QMM113" s="81"/>
      <c r="QMN113" s="81"/>
      <c r="QMO113" s="81"/>
      <c r="QMP113" s="81"/>
      <c r="QMQ113" s="81"/>
      <c r="QMR113" s="81"/>
      <c r="QMS113" s="81"/>
      <c r="QMT113" s="81"/>
      <c r="QMU113" s="81"/>
      <c r="QMV113" s="81"/>
      <c r="QMW113" s="81"/>
      <c r="QMX113" s="81"/>
      <c r="QMY113" s="81"/>
      <c r="QMZ113" s="81"/>
      <c r="QNA113" s="81"/>
      <c r="QNB113" s="81"/>
      <c r="QNC113" s="81"/>
      <c r="QND113" s="81"/>
      <c r="QNE113" s="81"/>
      <c r="QNF113" s="81"/>
      <c r="QNG113" s="81"/>
      <c r="QNH113" s="81"/>
      <c r="QNI113" s="81"/>
      <c r="QNJ113" s="81"/>
      <c r="QNK113" s="81"/>
      <c r="QNL113" s="81"/>
      <c r="QNM113" s="81"/>
      <c r="QNN113" s="81"/>
      <c r="QNO113" s="81"/>
      <c r="QNP113" s="81"/>
      <c r="QNQ113" s="81"/>
      <c r="QNR113" s="81"/>
      <c r="QNS113" s="81"/>
      <c r="QNT113" s="81"/>
      <c r="QNU113" s="81"/>
      <c r="QNV113" s="81"/>
      <c r="QNW113" s="81"/>
      <c r="QNX113" s="81"/>
      <c r="QNY113" s="81"/>
      <c r="QNZ113" s="81"/>
      <c r="QOA113" s="81"/>
      <c r="QOB113" s="81"/>
      <c r="QOC113" s="81"/>
      <c r="QOD113" s="81"/>
      <c r="QOE113" s="81"/>
      <c r="QOF113" s="81"/>
      <c r="QOG113" s="81"/>
      <c r="QOH113" s="81"/>
      <c r="QOI113" s="81"/>
      <c r="QOJ113" s="81"/>
      <c r="QOK113" s="81"/>
      <c r="QOL113" s="81"/>
      <c r="QOM113" s="81"/>
      <c r="QON113" s="81"/>
      <c r="QOO113" s="81"/>
      <c r="QOP113" s="81"/>
      <c r="QOQ113" s="81"/>
      <c r="QOR113" s="81"/>
      <c r="QOS113" s="81"/>
      <c r="QOT113" s="81"/>
      <c r="QOU113" s="81"/>
      <c r="QOV113" s="81"/>
      <c r="QOW113" s="81"/>
      <c r="QOX113" s="81"/>
      <c r="QOY113" s="81"/>
      <c r="QOZ113" s="81"/>
      <c r="QPA113" s="81"/>
      <c r="QPB113" s="81"/>
      <c r="QPC113" s="81"/>
      <c r="QPD113" s="81"/>
      <c r="QPE113" s="81"/>
      <c r="QPF113" s="81"/>
      <c r="QPG113" s="81"/>
      <c r="QPH113" s="81"/>
      <c r="QPI113" s="81"/>
      <c r="QPJ113" s="81"/>
      <c r="QPK113" s="81"/>
      <c r="QPL113" s="81"/>
      <c r="QPM113" s="81"/>
      <c r="QPN113" s="81"/>
      <c r="QPO113" s="81"/>
      <c r="QPP113" s="81"/>
      <c r="QPQ113" s="81"/>
      <c r="QPR113" s="81"/>
      <c r="QPS113" s="81"/>
      <c r="QPT113" s="81"/>
      <c r="QPU113" s="81"/>
      <c r="QPV113" s="81"/>
      <c r="QPW113" s="81"/>
      <c r="QPX113" s="81"/>
      <c r="QPY113" s="81"/>
      <c r="QPZ113" s="81"/>
      <c r="QQA113" s="81"/>
      <c r="QQB113" s="81"/>
      <c r="QQC113" s="81"/>
      <c r="QQD113" s="81"/>
      <c r="QQE113" s="81"/>
      <c r="QQF113" s="81"/>
      <c r="QQG113" s="81"/>
      <c r="QQH113" s="81"/>
      <c r="QQI113" s="81"/>
      <c r="QQJ113" s="81"/>
      <c r="QQK113" s="81"/>
      <c r="QQL113" s="81"/>
      <c r="QQM113" s="81"/>
      <c r="QQN113" s="81"/>
      <c r="QQO113" s="81"/>
      <c r="QQP113" s="81"/>
      <c r="QQQ113" s="81"/>
      <c r="QQR113" s="81"/>
      <c r="QQS113" s="81"/>
      <c r="QQT113" s="81"/>
      <c r="QQU113" s="81"/>
      <c r="QQV113" s="81"/>
      <c r="QQW113" s="81"/>
      <c r="QQX113" s="81"/>
      <c r="QQY113" s="81"/>
      <c r="QQZ113" s="81"/>
      <c r="QRA113" s="81"/>
      <c r="QRB113" s="81"/>
      <c r="QRC113" s="81"/>
      <c r="QRD113" s="81"/>
      <c r="QRE113" s="81"/>
      <c r="QRF113" s="81"/>
      <c r="QRG113" s="81"/>
      <c r="QRH113" s="81"/>
      <c r="QRI113" s="81"/>
      <c r="QRJ113" s="81"/>
      <c r="QRK113" s="81"/>
      <c r="QRL113" s="81"/>
      <c r="QRM113" s="81"/>
      <c r="QRN113" s="81"/>
      <c r="QRO113" s="81"/>
      <c r="QRP113" s="81"/>
      <c r="QRQ113" s="81"/>
      <c r="QRR113" s="81"/>
      <c r="QRS113" s="81"/>
      <c r="QRT113" s="81"/>
      <c r="QRU113" s="81"/>
      <c r="QRV113" s="81"/>
      <c r="QRW113" s="81"/>
      <c r="QRX113" s="81"/>
      <c r="QRY113" s="81"/>
      <c r="QRZ113" s="81"/>
      <c r="QSA113" s="81"/>
      <c r="QSB113" s="81"/>
      <c r="QSC113" s="81"/>
      <c r="QSD113" s="81"/>
      <c r="QSE113" s="81"/>
      <c r="QSF113" s="81"/>
      <c r="QSG113" s="81"/>
      <c r="QSH113" s="81"/>
      <c r="QSI113" s="81"/>
      <c r="QSJ113" s="81"/>
      <c r="QSK113" s="81"/>
      <c r="QSL113" s="81"/>
      <c r="QSM113" s="81"/>
      <c r="QSN113" s="81"/>
      <c r="QSO113" s="81"/>
      <c r="QSP113" s="81"/>
      <c r="QSQ113" s="81"/>
      <c r="QSR113" s="81"/>
      <c r="QSS113" s="81"/>
      <c r="QST113" s="81"/>
      <c r="QSU113" s="81"/>
      <c r="QSV113" s="81"/>
      <c r="QSW113" s="81"/>
      <c r="QSX113" s="81"/>
      <c r="QSY113" s="81"/>
      <c r="QSZ113" s="81"/>
      <c r="QTA113" s="81"/>
      <c r="QTB113" s="81"/>
      <c r="QTC113" s="81"/>
      <c r="QTD113" s="81"/>
      <c r="QTE113" s="81"/>
      <c r="QTF113" s="81"/>
      <c r="QTG113" s="81"/>
      <c r="QTH113" s="81"/>
      <c r="QTI113" s="81"/>
      <c r="QTJ113" s="81"/>
      <c r="QTK113" s="81"/>
      <c r="QTL113" s="81"/>
      <c r="QTM113" s="81"/>
      <c r="QTN113" s="81"/>
      <c r="QTO113" s="81"/>
      <c r="QTP113" s="81"/>
      <c r="QTQ113" s="81"/>
      <c r="QTR113" s="81"/>
      <c r="QTS113" s="81"/>
      <c r="QTT113" s="81"/>
      <c r="QTU113" s="81"/>
      <c r="QTV113" s="81"/>
      <c r="QTW113" s="81"/>
      <c r="QTX113" s="81"/>
      <c r="QTY113" s="81"/>
      <c r="QTZ113" s="81"/>
      <c r="QUA113" s="81"/>
      <c r="QUB113" s="81"/>
      <c r="QUC113" s="81"/>
      <c r="QUD113" s="81"/>
      <c r="QUE113" s="81"/>
      <c r="QUF113" s="81"/>
      <c r="QUG113" s="81"/>
      <c r="QUH113" s="81"/>
      <c r="QUI113" s="81"/>
      <c r="QUJ113" s="81"/>
      <c r="QUK113" s="81"/>
      <c r="QUL113" s="81"/>
      <c r="QUM113" s="81"/>
      <c r="QUN113" s="81"/>
      <c r="QUO113" s="81"/>
      <c r="QUP113" s="81"/>
      <c r="QUQ113" s="81"/>
      <c r="QUR113" s="81"/>
      <c r="QUS113" s="81"/>
      <c r="QUT113" s="81"/>
      <c r="QUU113" s="81"/>
      <c r="QUV113" s="81"/>
      <c r="QUW113" s="81"/>
      <c r="QUX113" s="81"/>
      <c r="QUY113" s="81"/>
      <c r="QUZ113" s="81"/>
      <c r="QVA113" s="81"/>
      <c r="QVB113" s="81"/>
      <c r="QVC113" s="81"/>
      <c r="QVD113" s="81"/>
      <c r="QVE113" s="81"/>
      <c r="QVF113" s="81"/>
      <c r="QVG113" s="81"/>
      <c r="QVH113" s="81"/>
      <c r="QVI113" s="81"/>
      <c r="QVJ113" s="81"/>
      <c r="QVK113" s="81"/>
      <c r="QVL113" s="81"/>
      <c r="QVM113" s="81"/>
      <c r="QVN113" s="81"/>
      <c r="QVO113" s="81"/>
      <c r="QVP113" s="81"/>
      <c r="QVQ113" s="81"/>
      <c r="QVR113" s="81"/>
      <c r="QVS113" s="81"/>
      <c r="QVT113" s="81"/>
      <c r="QVU113" s="81"/>
      <c r="QVV113" s="81"/>
      <c r="QVW113" s="81"/>
      <c r="QVX113" s="81"/>
      <c r="QVY113" s="81"/>
      <c r="QVZ113" s="81"/>
      <c r="QWA113" s="81"/>
      <c r="QWB113" s="81"/>
      <c r="QWC113" s="81"/>
      <c r="QWD113" s="81"/>
      <c r="QWE113" s="81"/>
      <c r="QWF113" s="81"/>
      <c r="QWG113" s="81"/>
      <c r="QWH113" s="81"/>
      <c r="QWI113" s="81"/>
      <c r="QWJ113" s="81"/>
      <c r="QWK113" s="81"/>
      <c r="QWL113" s="81"/>
      <c r="QWM113" s="81"/>
      <c r="QWN113" s="81"/>
      <c r="QWO113" s="81"/>
      <c r="QWP113" s="81"/>
      <c r="QWQ113" s="81"/>
      <c r="QWR113" s="81"/>
      <c r="QWS113" s="81"/>
      <c r="QWT113" s="81"/>
      <c r="QWU113" s="81"/>
      <c r="QWV113" s="81"/>
      <c r="QWW113" s="81"/>
      <c r="QWX113" s="81"/>
      <c r="QWY113" s="81"/>
      <c r="QWZ113" s="81"/>
      <c r="QXA113" s="81"/>
      <c r="QXB113" s="81"/>
      <c r="QXC113" s="81"/>
      <c r="QXD113" s="81"/>
      <c r="QXE113" s="81"/>
      <c r="QXF113" s="81"/>
      <c r="QXG113" s="81"/>
      <c r="QXH113" s="81"/>
      <c r="QXI113" s="81"/>
      <c r="QXJ113" s="81"/>
      <c r="QXK113" s="81"/>
      <c r="QXL113" s="81"/>
      <c r="QXM113" s="81"/>
      <c r="QXN113" s="81"/>
      <c r="QXO113" s="81"/>
      <c r="QXP113" s="81"/>
      <c r="QXQ113" s="81"/>
      <c r="QXR113" s="81"/>
      <c r="QXS113" s="81"/>
      <c r="QXT113" s="81"/>
      <c r="QXU113" s="81"/>
      <c r="QXV113" s="81"/>
      <c r="QXW113" s="81"/>
      <c r="QXX113" s="81"/>
      <c r="QXY113" s="81"/>
      <c r="QXZ113" s="81"/>
      <c r="QYA113" s="81"/>
      <c r="QYB113" s="81"/>
      <c r="QYC113" s="81"/>
      <c r="QYD113" s="81"/>
      <c r="QYE113" s="81"/>
      <c r="QYF113" s="81"/>
      <c r="QYG113" s="81"/>
      <c r="QYH113" s="81"/>
      <c r="QYI113" s="81"/>
      <c r="QYJ113" s="81"/>
      <c r="QYK113" s="81"/>
      <c r="QYL113" s="81"/>
      <c r="QYM113" s="81"/>
      <c r="QYN113" s="81"/>
      <c r="QYO113" s="81"/>
      <c r="QYP113" s="81"/>
      <c r="QYQ113" s="81"/>
      <c r="QYR113" s="81"/>
      <c r="QYS113" s="81"/>
      <c r="QYT113" s="81"/>
      <c r="QYU113" s="81"/>
      <c r="QYV113" s="81"/>
      <c r="QYW113" s="81"/>
      <c r="QYX113" s="81"/>
      <c r="QYY113" s="81"/>
      <c r="QYZ113" s="81"/>
      <c r="QZA113" s="81"/>
      <c r="QZB113" s="81"/>
      <c r="QZC113" s="81"/>
      <c r="QZD113" s="81"/>
      <c r="QZE113" s="81"/>
      <c r="QZF113" s="81"/>
      <c r="QZG113" s="81"/>
      <c r="QZH113" s="81"/>
      <c r="QZI113" s="81"/>
      <c r="QZJ113" s="81"/>
      <c r="QZK113" s="81"/>
      <c r="QZL113" s="81"/>
      <c r="QZM113" s="81"/>
      <c r="QZN113" s="81"/>
      <c r="QZO113" s="81"/>
      <c r="QZP113" s="81"/>
      <c r="QZQ113" s="81"/>
      <c r="QZR113" s="81"/>
      <c r="QZS113" s="81"/>
      <c r="QZT113" s="81"/>
      <c r="QZU113" s="81"/>
      <c r="QZV113" s="81"/>
      <c r="QZW113" s="81"/>
      <c r="QZX113" s="81"/>
      <c r="QZY113" s="81"/>
      <c r="QZZ113" s="81"/>
      <c r="RAA113" s="81"/>
      <c r="RAB113" s="81"/>
      <c r="RAC113" s="81"/>
      <c r="RAD113" s="81"/>
      <c r="RAE113" s="81"/>
      <c r="RAF113" s="81"/>
      <c r="RAG113" s="81"/>
      <c r="RAH113" s="81"/>
      <c r="RAI113" s="81"/>
      <c r="RAJ113" s="81"/>
      <c r="RAK113" s="81"/>
      <c r="RAL113" s="81"/>
      <c r="RAM113" s="81"/>
      <c r="RAN113" s="81"/>
      <c r="RAO113" s="81"/>
      <c r="RAP113" s="81"/>
      <c r="RAQ113" s="81"/>
      <c r="RAR113" s="81"/>
      <c r="RAS113" s="81"/>
      <c r="RAT113" s="81"/>
      <c r="RAU113" s="81"/>
      <c r="RAV113" s="81"/>
      <c r="RAW113" s="81"/>
      <c r="RAX113" s="81"/>
      <c r="RAY113" s="81"/>
      <c r="RAZ113" s="81"/>
      <c r="RBA113" s="81"/>
      <c r="RBB113" s="81"/>
      <c r="RBC113" s="81"/>
      <c r="RBD113" s="81"/>
      <c r="RBE113" s="81"/>
      <c r="RBF113" s="81"/>
      <c r="RBG113" s="81"/>
      <c r="RBH113" s="81"/>
      <c r="RBI113" s="81"/>
      <c r="RBJ113" s="81"/>
      <c r="RBK113" s="81"/>
      <c r="RBL113" s="81"/>
      <c r="RBM113" s="81"/>
      <c r="RBN113" s="81"/>
      <c r="RBO113" s="81"/>
      <c r="RBP113" s="81"/>
      <c r="RBQ113" s="81"/>
      <c r="RBR113" s="81"/>
      <c r="RBS113" s="81"/>
      <c r="RBT113" s="81"/>
      <c r="RBU113" s="81"/>
      <c r="RBV113" s="81"/>
      <c r="RBW113" s="81"/>
      <c r="RBX113" s="81"/>
      <c r="RBY113" s="81"/>
      <c r="RBZ113" s="81"/>
      <c r="RCA113" s="81"/>
      <c r="RCB113" s="81"/>
      <c r="RCC113" s="81"/>
      <c r="RCD113" s="81"/>
      <c r="RCE113" s="81"/>
      <c r="RCF113" s="81"/>
      <c r="RCG113" s="81"/>
      <c r="RCH113" s="81"/>
      <c r="RCI113" s="81"/>
      <c r="RCJ113" s="81"/>
      <c r="RCK113" s="81"/>
      <c r="RCL113" s="81"/>
      <c r="RCM113" s="81"/>
      <c r="RCN113" s="81"/>
      <c r="RCO113" s="81"/>
      <c r="RCP113" s="81"/>
      <c r="RCQ113" s="81"/>
      <c r="RCR113" s="81"/>
      <c r="RCS113" s="81"/>
      <c r="RCT113" s="81"/>
      <c r="RCU113" s="81"/>
      <c r="RCV113" s="81"/>
      <c r="RCW113" s="81"/>
      <c r="RCX113" s="81"/>
      <c r="RCY113" s="81"/>
      <c r="RCZ113" s="81"/>
      <c r="RDA113" s="81"/>
      <c r="RDB113" s="81"/>
      <c r="RDC113" s="81"/>
      <c r="RDD113" s="81"/>
      <c r="RDE113" s="81"/>
      <c r="RDF113" s="81"/>
      <c r="RDG113" s="81"/>
      <c r="RDH113" s="81"/>
      <c r="RDI113" s="81"/>
      <c r="RDJ113" s="81"/>
      <c r="RDK113" s="81"/>
      <c r="RDL113" s="81"/>
      <c r="RDM113" s="81"/>
      <c r="RDN113" s="81"/>
      <c r="RDO113" s="81"/>
      <c r="RDP113" s="81"/>
      <c r="RDQ113" s="81"/>
      <c r="RDR113" s="81"/>
      <c r="RDS113" s="81"/>
      <c r="RDT113" s="81"/>
      <c r="RDU113" s="81"/>
      <c r="RDV113" s="81"/>
      <c r="RDW113" s="81"/>
      <c r="RDX113" s="81"/>
      <c r="RDY113" s="81"/>
      <c r="RDZ113" s="81"/>
      <c r="REA113" s="81"/>
      <c r="REB113" s="81"/>
      <c r="REC113" s="81"/>
      <c r="RED113" s="81"/>
      <c r="REE113" s="81"/>
      <c r="REF113" s="81"/>
      <c r="REG113" s="81"/>
      <c r="REH113" s="81"/>
      <c r="REI113" s="81"/>
      <c r="REJ113" s="81"/>
      <c r="REK113" s="81"/>
      <c r="REL113" s="81"/>
      <c r="REM113" s="81"/>
      <c r="REN113" s="81"/>
      <c r="REO113" s="81"/>
      <c r="REP113" s="81"/>
      <c r="REQ113" s="81"/>
      <c r="RER113" s="81"/>
      <c r="RES113" s="81"/>
      <c r="RET113" s="81"/>
      <c r="REU113" s="81"/>
      <c r="REV113" s="81"/>
      <c r="REW113" s="81"/>
      <c r="REX113" s="81"/>
      <c r="REY113" s="81"/>
      <c r="REZ113" s="81"/>
      <c r="RFA113" s="81"/>
      <c r="RFB113" s="81"/>
      <c r="RFC113" s="81"/>
      <c r="RFD113" s="81"/>
      <c r="RFE113" s="81"/>
      <c r="RFF113" s="81"/>
      <c r="RFG113" s="81"/>
      <c r="RFH113" s="81"/>
      <c r="RFI113" s="81"/>
      <c r="RFJ113" s="81"/>
      <c r="RFK113" s="81"/>
      <c r="RFL113" s="81"/>
      <c r="RFM113" s="81"/>
      <c r="RFN113" s="81"/>
      <c r="RFO113" s="81"/>
      <c r="RFP113" s="81"/>
      <c r="RFQ113" s="81"/>
      <c r="RFR113" s="81"/>
      <c r="RFS113" s="81"/>
      <c r="RFT113" s="81"/>
      <c r="RFU113" s="81"/>
      <c r="RFV113" s="81"/>
      <c r="RFW113" s="81"/>
      <c r="RFX113" s="81"/>
      <c r="RFY113" s="81"/>
      <c r="RFZ113" s="81"/>
      <c r="RGA113" s="81"/>
      <c r="RGB113" s="81"/>
      <c r="RGC113" s="81"/>
      <c r="RGD113" s="81"/>
      <c r="RGE113" s="81"/>
      <c r="RGF113" s="81"/>
      <c r="RGG113" s="81"/>
      <c r="RGH113" s="81"/>
      <c r="RGI113" s="81"/>
      <c r="RGJ113" s="81"/>
      <c r="RGK113" s="81"/>
      <c r="RGL113" s="81"/>
      <c r="RGM113" s="81"/>
      <c r="RGN113" s="81"/>
      <c r="RGO113" s="81"/>
      <c r="RGP113" s="81"/>
      <c r="RGQ113" s="81"/>
      <c r="RGR113" s="81"/>
      <c r="RGS113" s="81"/>
      <c r="RGT113" s="81"/>
      <c r="RGU113" s="81"/>
      <c r="RGV113" s="81"/>
      <c r="RGW113" s="81"/>
      <c r="RGX113" s="81"/>
      <c r="RGY113" s="81"/>
      <c r="RGZ113" s="81"/>
      <c r="RHA113" s="81"/>
      <c r="RHB113" s="81"/>
      <c r="RHC113" s="81"/>
      <c r="RHD113" s="81"/>
      <c r="RHE113" s="81"/>
      <c r="RHF113" s="81"/>
      <c r="RHG113" s="81"/>
      <c r="RHH113" s="81"/>
      <c r="RHI113" s="81"/>
      <c r="RHJ113" s="81"/>
      <c r="RHK113" s="81"/>
      <c r="RHL113" s="81"/>
      <c r="RHM113" s="81"/>
      <c r="RHN113" s="81"/>
      <c r="RHO113" s="81"/>
      <c r="RHP113" s="81"/>
      <c r="RHQ113" s="81"/>
      <c r="RHR113" s="81"/>
      <c r="RHS113" s="81"/>
      <c r="RHT113" s="81"/>
      <c r="RHU113" s="81"/>
      <c r="RHV113" s="81"/>
      <c r="RHW113" s="81"/>
      <c r="RHX113" s="81"/>
      <c r="RHY113" s="81"/>
      <c r="RHZ113" s="81"/>
      <c r="RIA113" s="81"/>
      <c r="RIB113" s="81"/>
      <c r="RIC113" s="81"/>
      <c r="RID113" s="81"/>
      <c r="RIE113" s="81"/>
      <c r="RIF113" s="81"/>
      <c r="RIG113" s="81"/>
      <c r="RIH113" s="81"/>
      <c r="RII113" s="81"/>
      <c r="RIJ113" s="81"/>
      <c r="RIK113" s="81"/>
      <c r="RIL113" s="81"/>
      <c r="RIM113" s="81"/>
      <c r="RIN113" s="81"/>
      <c r="RIO113" s="81"/>
      <c r="RIP113" s="81"/>
      <c r="RIQ113" s="81"/>
      <c r="RIR113" s="81"/>
      <c r="RIS113" s="81"/>
      <c r="RIT113" s="81"/>
      <c r="RIU113" s="81"/>
      <c r="RIV113" s="81"/>
      <c r="RIW113" s="81"/>
      <c r="RIX113" s="81"/>
      <c r="RIY113" s="81"/>
      <c r="RIZ113" s="81"/>
      <c r="RJA113" s="81"/>
      <c r="RJB113" s="81"/>
      <c r="RJC113" s="81"/>
      <c r="RJD113" s="81"/>
      <c r="RJE113" s="81"/>
      <c r="RJF113" s="81"/>
      <c r="RJG113" s="81"/>
      <c r="RJH113" s="81"/>
      <c r="RJI113" s="81"/>
      <c r="RJJ113" s="81"/>
      <c r="RJK113" s="81"/>
      <c r="RJL113" s="81"/>
      <c r="RJM113" s="81"/>
      <c r="RJN113" s="81"/>
      <c r="RJO113" s="81"/>
      <c r="RJP113" s="81"/>
      <c r="RJQ113" s="81"/>
      <c r="RJR113" s="81"/>
      <c r="RJS113" s="81"/>
      <c r="RJT113" s="81"/>
      <c r="RJU113" s="81"/>
      <c r="RJV113" s="81"/>
      <c r="RJW113" s="81"/>
      <c r="RJX113" s="81"/>
      <c r="RJY113" s="81"/>
      <c r="RJZ113" s="81"/>
      <c r="RKA113" s="81"/>
      <c r="RKB113" s="81"/>
      <c r="RKC113" s="81"/>
      <c r="RKD113" s="81"/>
      <c r="RKE113" s="81"/>
      <c r="RKF113" s="81"/>
      <c r="RKG113" s="81"/>
      <c r="RKH113" s="81"/>
      <c r="RKI113" s="81"/>
      <c r="RKJ113" s="81"/>
      <c r="RKK113" s="81"/>
      <c r="RKL113" s="81"/>
      <c r="RKM113" s="81"/>
      <c r="RKN113" s="81"/>
      <c r="RKO113" s="81"/>
      <c r="RKP113" s="81"/>
      <c r="RKQ113" s="81"/>
      <c r="RKR113" s="81"/>
      <c r="RKS113" s="81"/>
      <c r="RKT113" s="81"/>
      <c r="RKU113" s="81"/>
      <c r="RKV113" s="81"/>
      <c r="RKW113" s="81"/>
      <c r="RKX113" s="81"/>
      <c r="RKY113" s="81"/>
      <c r="RKZ113" s="81"/>
      <c r="RLA113" s="81"/>
      <c r="RLB113" s="81"/>
      <c r="RLC113" s="81"/>
      <c r="RLD113" s="81"/>
      <c r="RLE113" s="81"/>
      <c r="RLF113" s="81"/>
      <c r="RLG113" s="81"/>
      <c r="RLH113" s="81"/>
      <c r="RLI113" s="81"/>
      <c r="RLJ113" s="81"/>
      <c r="RLK113" s="81"/>
      <c r="RLL113" s="81"/>
      <c r="RLM113" s="81"/>
      <c r="RLN113" s="81"/>
      <c r="RLO113" s="81"/>
      <c r="RLP113" s="81"/>
      <c r="RLQ113" s="81"/>
      <c r="RLR113" s="81"/>
      <c r="RLS113" s="81"/>
      <c r="RLT113" s="81"/>
      <c r="RLU113" s="81"/>
      <c r="RLV113" s="81"/>
      <c r="RLW113" s="81"/>
      <c r="RLX113" s="81"/>
      <c r="RLY113" s="81"/>
      <c r="RLZ113" s="81"/>
      <c r="RMA113" s="81"/>
      <c r="RMB113" s="81"/>
      <c r="RMC113" s="81"/>
      <c r="RMD113" s="81"/>
      <c r="RME113" s="81"/>
      <c r="RMF113" s="81"/>
      <c r="RMG113" s="81"/>
      <c r="RMH113" s="81"/>
      <c r="RMI113" s="81"/>
      <c r="RMJ113" s="81"/>
      <c r="RMK113" s="81"/>
      <c r="RML113" s="81"/>
      <c r="RMM113" s="81"/>
      <c r="RMN113" s="81"/>
      <c r="RMO113" s="81"/>
      <c r="RMP113" s="81"/>
      <c r="RMQ113" s="81"/>
      <c r="RMR113" s="81"/>
      <c r="RMS113" s="81"/>
      <c r="RMT113" s="81"/>
      <c r="RMU113" s="81"/>
      <c r="RMV113" s="81"/>
      <c r="RMW113" s="81"/>
      <c r="RMX113" s="81"/>
      <c r="RMY113" s="81"/>
      <c r="RMZ113" s="81"/>
      <c r="RNA113" s="81"/>
      <c r="RNB113" s="81"/>
      <c r="RNC113" s="81"/>
      <c r="RND113" s="81"/>
      <c r="RNE113" s="81"/>
      <c r="RNF113" s="81"/>
      <c r="RNG113" s="81"/>
      <c r="RNH113" s="81"/>
      <c r="RNI113" s="81"/>
      <c r="RNJ113" s="81"/>
      <c r="RNK113" s="81"/>
      <c r="RNL113" s="81"/>
      <c r="RNM113" s="81"/>
      <c r="RNN113" s="81"/>
      <c r="RNO113" s="81"/>
      <c r="RNP113" s="81"/>
      <c r="RNQ113" s="81"/>
      <c r="RNR113" s="81"/>
      <c r="RNS113" s="81"/>
      <c r="RNT113" s="81"/>
      <c r="RNU113" s="81"/>
      <c r="RNV113" s="81"/>
      <c r="RNW113" s="81"/>
      <c r="RNX113" s="81"/>
      <c r="RNY113" s="81"/>
      <c r="RNZ113" s="81"/>
      <c r="ROA113" s="81"/>
      <c r="ROB113" s="81"/>
      <c r="ROC113" s="81"/>
      <c r="ROD113" s="81"/>
      <c r="ROE113" s="81"/>
      <c r="ROF113" s="81"/>
      <c r="ROG113" s="81"/>
      <c r="ROH113" s="81"/>
      <c r="ROI113" s="81"/>
      <c r="ROJ113" s="81"/>
      <c r="ROK113" s="81"/>
      <c r="ROL113" s="81"/>
      <c r="ROM113" s="81"/>
      <c r="RON113" s="81"/>
      <c r="ROO113" s="81"/>
      <c r="ROP113" s="81"/>
      <c r="ROQ113" s="81"/>
      <c r="ROR113" s="81"/>
      <c r="ROS113" s="81"/>
      <c r="ROT113" s="81"/>
      <c r="ROU113" s="81"/>
      <c r="ROV113" s="81"/>
      <c r="ROW113" s="81"/>
      <c r="ROX113" s="81"/>
      <c r="ROY113" s="81"/>
      <c r="ROZ113" s="81"/>
      <c r="RPA113" s="81"/>
      <c r="RPB113" s="81"/>
      <c r="RPC113" s="81"/>
      <c r="RPD113" s="81"/>
      <c r="RPE113" s="81"/>
      <c r="RPF113" s="81"/>
      <c r="RPG113" s="81"/>
      <c r="RPH113" s="81"/>
      <c r="RPI113" s="81"/>
      <c r="RPJ113" s="81"/>
      <c r="RPK113" s="81"/>
      <c r="RPL113" s="81"/>
      <c r="RPM113" s="81"/>
      <c r="RPN113" s="81"/>
      <c r="RPO113" s="81"/>
      <c r="RPP113" s="81"/>
      <c r="RPQ113" s="81"/>
      <c r="RPR113" s="81"/>
      <c r="RPS113" s="81"/>
      <c r="RPT113" s="81"/>
      <c r="RPU113" s="81"/>
      <c r="RPV113" s="81"/>
      <c r="RPW113" s="81"/>
      <c r="RPX113" s="81"/>
      <c r="RPY113" s="81"/>
      <c r="RPZ113" s="81"/>
      <c r="RQA113" s="81"/>
      <c r="RQB113" s="81"/>
      <c r="RQC113" s="81"/>
      <c r="RQD113" s="81"/>
      <c r="RQE113" s="81"/>
      <c r="RQF113" s="81"/>
      <c r="RQG113" s="81"/>
      <c r="RQH113" s="81"/>
      <c r="RQI113" s="81"/>
      <c r="RQJ113" s="81"/>
      <c r="RQK113" s="81"/>
      <c r="RQL113" s="81"/>
      <c r="RQM113" s="81"/>
      <c r="RQN113" s="81"/>
      <c r="RQO113" s="81"/>
      <c r="RQP113" s="81"/>
      <c r="RQQ113" s="81"/>
      <c r="RQR113" s="81"/>
      <c r="RQS113" s="81"/>
      <c r="RQT113" s="81"/>
      <c r="RQU113" s="81"/>
      <c r="RQV113" s="81"/>
      <c r="RQW113" s="81"/>
      <c r="RQX113" s="81"/>
      <c r="RQY113" s="81"/>
      <c r="RQZ113" s="81"/>
      <c r="RRA113" s="81"/>
      <c r="RRB113" s="81"/>
      <c r="RRC113" s="81"/>
      <c r="RRD113" s="81"/>
      <c r="RRE113" s="81"/>
      <c r="RRF113" s="81"/>
      <c r="RRG113" s="81"/>
      <c r="RRH113" s="81"/>
      <c r="RRI113" s="81"/>
      <c r="RRJ113" s="81"/>
      <c r="RRK113" s="81"/>
      <c r="RRL113" s="81"/>
      <c r="RRM113" s="81"/>
      <c r="RRN113" s="81"/>
      <c r="RRO113" s="81"/>
      <c r="RRP113" s="81"/>
      <c r="RRQ113" s="81"/>
      <c r="RRR113" s="81"/>
      <c r="RRS113" s="81"/>
      <c r="RRT113" s="81"/>
      <c r="RRU113" s="81"/>
      <c r="RRV113" s="81"/>
      <c r="RRW113" s="81"/>
      <c r="RRX113" s="81"/>
      <c r="RRY113" s="81"/>
      <c r="RRZ113" s="81"/>
      <c r="RSA113" s="81"/>
      <c r="RSB113" s="81"/>
      <c r="RSC113" s="81"/>
      <c r="RSD113" s="81"/>
      <c r="RSE113" s="81"/>
      <c r="RSF113" s="81"/>
      <c r="RSG113" s="81"/>
      <c r="RSH113" s="81"/>
      <c r="RSI113" s="81"/>
      <c r="RSJ113" s="81"/>
      <c r="RSK113" s="81"/>
      <c r="RSL113" s="81"/>
      <c r="RSM113" s="81"/>
      <c r="RSN113" s="81"/>
      <c r="RSO113" s="81"/>
      <c r="RSP113" s="81"/>
      <c r="RSQ113" s="81"/>
      <c r="RSR113" s="81"/>
      <c r="RSS113" s="81"/>
      <c r="RST113" s="81"/>
      <c r="RSU113" s="81"/>
      <c r="RSV113" s="81"/>
      <c r="RSW113" s="81"/>
      <c r="RSX113" s="81"/>
      <c r="RSY113" s="81"/>
      <c r="RSZ113" s="81"/>
      <c r="RTA113" s="81"/>
      <c r="RTB113" s="81"/>
      <c r="RTC113" s="81"/>
      <c r="RTD113" s="81"/>
      <c r="RTE113" s="81"/>
      <c r="RTF113" s="81"/>
      <c r="RTG113" s="81"/>
      <c r="RTH113" s="81"/>
      <c r="RTI113" s="81"/>
      <c r="RTJ113" s="81"/>
      <c r="RTK113" s="81"/>
      <c r="RTL113" s="81"/>
      <c r="RTM113" s="81"/>
      <c r="RTN113" s="81"/>
      <c r="RTO113" s="81"/>
      <c r="RTP113" s="81"/>
      <c r="RTQ113" s="81"/>
      <c r="RTR113" s="81"/>
      <c r="RTS113" s="81"/>
      <c r="RTT113" s="81"/>
      <c r="RTU113" s="81"/>
      <c r="RTV113" s="81"/>
      <c r="RTW113" s="81"/>
      <c r="RTX113" s="81"/>
      <c r="RTY113" s="81"/>
      <c r="RTZ113" s="81"/>
      <c r="RUA113" s="81"/>
      <c r="RUB113" s="81"/>
      <c r="RUC113" s="81"/>
      <c r="RUD113" s="81"/>
      <c r="RUE113" s="81"/>
      <c r="RUF113" s="81"/>
      <c r="RUG113" s="81"/>
      <c r="RUH113" s="81"/>
      <c r="RUI113" s="81"/>
      <c r="RUJ113" s="81"/>
      <c r="RUK113" s="81"/>
      <c r="RUL113" s="81"/>
      <c r="RUM113" s="81"/>
      <c r="RUN113" s="81"/>
      <c r="RUO113" s="81"/>
      <c r="RUP113" s="81"/>
      <c r="RUQ113" s="81"/>
      <c r="RUR113" s="81"/>
      <c r="RUS113" s="81"/>
      <c r="RUT113" s="81"/>
      <c r="RUU113" s="81"/>
      <c r="RUV113" s="81"/>
      <c r="RUW113" s="81"/>
      <c r="RUX113" s="81"/>
      <c r="RUY113" s="81"/>
      <c r="RUZ113" s="81"/>
      <c r="RVA113" s="81"/>
      <c r="RVB113" s="81"/>
      <c r="RVC113" s="81"/>
      <c r="RVD113" s="81"/>
      <c r="RVE113" s="81"/>
      <c r="RVF113" s="81"/>
      <c r="RVG113" s="81"/>
      <c r="RVH113" s="81"/>
      <c r="RVI113" s="81"/>
      <c r="RVJ113" s="81"/>
      <c r="RVK113" s="81"/>
      <c r="RVL113" s="81"/>
      <c r="RVM113" s="81"/>
      <c r="RVN113" s="81"/>
      <c r="RVO113" s="81"/>
      <c r="RVP113" s="81"/>
      <c r="RVQ113" s="81"/>
      <c r="RVR113" s="81"/>
      <c r="RVS113" s="81"/>
      <c r="RVT113" s="81"/>
      <c r="RVU113" s="81"/>
      <c r="RVV113" s="81"/>
      <c r="RVW113" s="81"/>
      <c r="RVX113" s="81"/>
      <c r="RVY113" s="81"/>
      <c r="RVZ113" s="81"/>
      <c r="RWA113" s="81"/>
      <c r="RWB113" s="81"/>
      <c r="RWC113" s="81"/>
      <c r="RWD113" s="81"/>
      <c r="RWE113" s="81"/>
      <c r="RWF113" s="81"/>
      <c r="RWG113" s="81"/>
      <c r="RWH113" s="81"/>
      <c r="RWI113" s="81"/>
      <c r="RWJ113" s="81"/>
      <c r="RWK113" s="81"/>
      <c r="RWL113" s="81"/>
      <c r="RWM113" s="81"/>
      <c r="RWN113" s="81"/>
      <c r="RWO113" s="81"/>
      <c r="RWP113" s="81"/>
      <c r="RWQ113" s="81"/>
      <c r="RWR113" s="81"/>
      <c r="RWS113" s="81"/>
      <c r="RWT113" s="81"/>
      <c r="RWU113" s="81"/>
      <c r="RWV113" s="81"/>
      <c r="RWW113" s="81"/>
      <c r="RWX113" s="81"/>
      <c r="RWY113" s="81"/>
      <c r="RWZ113" s="81"/>
      <c r="RXA113" s="81"/>
      <c r="RXB113" s="81"/>
      <c r="RXC113" s="81"/>
      <c r="RXD113" s="81"/>
      <c r="RXE113" s="81"/>
      <c r="RXF113" s="81"/>
      <c r="RXG113" s="81"/>
      <c r="RXH113" s="81"/>
      <c r="RXI113" s="81"/>
      <c r="RXJ113" s="81"/>
      <c r="RXK113" s="81"/>
      <c r="RXL113" s="81"/>
      <c r="RXM113" s="81"/>
      <c r="RXN113" s="81"/>
      <c r="RXO113" s="81"/>
      <c r="RXP113" s="81"/>
      <c r="RXQ113" s="81"/>
      <c r="RXR113" s="81"/>
      <c r="RXS113" s="81"/>
      <c r="RXT113" s="81"/>
      <c r="RXU113" s="81"/>
      <c r="RXV113" s="81"/>
      <c r="RXW113" s="81"/>
      <c r="RXX113" s="81"/>
      <c r="RXY113" s="81"/>
      <c r="RXZ113" s="81"/>
      <c r="RYA113" s="81"/>
      <c r="RYB113" s="81"/>
      <c r="RYC113" s="81"/>
      <c r="RYD113" s="81"/>
      <c r="RYE113" s="81"/>
      <c r="RYF113" s="81"/>
      <c r="RYG113" s="81"/>
      <c r="RYH113" s="81"/>
      <c r="RYI113" s="81"/>
      <c r="RYJ113" s="81"/>
      <c r="RYK113" s="81"/>
      <c r="RYL113" s="81"/>
      <c r="RYM113" s="81"/>
      <c r="RYN113" s="81"/>
      <c r="RYO113" s="81"/>
      <c r="RYP113" s="81"/>
      <c r="RYQ113" s="81"/>
      <c r="RYR113" s="81"/>
      <c r="RYS113" s="81"/>
      <c r="RYT113" s="81"/>
      <c r="RYU113" s="81"/>
      <c r="RYV113" s="81"/>
      <c r="RYW113" s="81"/>
      <c r="RYX113" s="81"/>
      <c r="RYY113" s="81"/>
      <c r="RYZ113" s="81"/>
      <c r="RZA113" s="81"/>
      <c r="RZB113" s="81"/>
      <c r="RZC113" s="81"/>
      <c r="RZD113" s="81"/>
      <c r="RZE113" s="81"/>
      <c r="RZF113" s="81"/>
      <c r="RZG113" s="81"/>
      <c r="RZH113" s="81"/>
      <c r="RZI113" s="81"/>
      <c r="RZJ113" s="81"/>
      <c r="RZK113" s="81"/>
      <c r="RZL113" s="81"/>
      <c r="RZM113" s="81"/>
      <c r="RZN113" s="81"/>
      <c r="RZO113" s="81"/>
      <c r="RZP113" s="81"/>
      <c r="RZQ113" s="81"/>
      <c r="RZR113" s="81"/>
      <c r="RZS113" s="81"/>
      <c r="RZT113" s="81"/>
      <c r="RZU113" s="81"/>
      <c r="RZV113" s="81"/>
      <c r="RZW113" s="81"/>
      <c r="RZX113" s="81"/>
      <c r="RZY113" s="81"/>
      <c r="RZZ113" s="81"/>
      <c r="SAA113" s="81"/>
      <c r="SAB113" s="81"/>
      <c r="SAC113" s="81"/>
      <c r="SAD113" s="81"/>
      <c r="SAE113" s="81"/>
      <c r="SAF113" s="81"/>
      <c r="SAG113" s="81"/>
      <c r="SAH113" s="81"/>
      <c r="SAI113" s="81"/>
      <c r="SAJ113" s="81"/>
      <c r="SAK113" s="81"/>
      <c r="SAL113" s="81"/>
      <c r="SAM113" s="81"/>
      <c r="SAN113" s="81"/>
      <c r="SAO113" s="81"/>
      <c r="SAP113" s="81"/>
      <c r="SAQ113" s="81"/>
      <c r="SAR113" s="81"/>
      <c r="SAS113" s="81"/>
      <c r="SAT113" s="81"/>
      <c r="SAU113" s="81"/>
      <c r="SAV113" s="81"/>
      <c r="SAW113" s="81"/>
      <c r="SAX113" s="81"/>
      <c r="SAY113" s="81"/>
      <c r="SAZ113" s="81"/>
      <c r="SBA113" s="81"/>
      <c r="SBB113" s="81"/>
      <c r="SBC113" s="81"/>
      <c r="SBD113" s="81"/>
      <c r="SBE113" s="81"/>
      <c r="SBF113" s="81"/>
      <c r="SBG113" s="81"/>
      <c r="SBH113" s="81"/>
      <c r="SBI113" s="81"/>
      <c r="SBJ113" s="81"/>
      <c r="SBK113" s="81"/>
      <c r="SBL113" s="81"/>
      <c r="SBM113" s="81"/>
      <c r="SBN113" s="81"/>
      <c r="SBO113" s="81"/>
      <c r="SBP113" s="81"/>
      <c r="SBQ113" s="81"/>
      <c r="SBR113" s="81"/>
      <c r="SBS113" s="81"/>
      <c r="SBT113" s="81"/>
      <c r="SBU113" s="81"/>
      <c r="SBV113" s="81"/>
      <c r="SBW113" s="81"/>
      <c r="SBX113" s="81"/>
      <c r="SBY113" s="81"/>
      <c r="SBZ113" s="81"/>
      <c r="SCA113" s="81"/>
      <c r="SCB113" s="81"/>
      <c r="SCC113" s="81"/>
      <c r="SCD113" s="81"/>
      <c r="SCE113" s="81"/>
      <c r="SCF113" s="81"/>
      <c r="SCG113" s="81"/>
      <c r="SCH113" s="81"/>
      <c r="SCI113" s="81"/>
      <c r="SCJ113" s="81"/>
      <c r="SCK113" s="81"/>
      <c r="SCL113" s="81"/>
      <c r="SCM113" s="81"/>
      <c r="SCN113" s="81"/>
      <c r="SCO113" s="81"/>
      <c r="SCP113" s="81"/>
      <c r="SCQ113" s="81"/>
      <c r="SCR113" s="81"/>
      <c r="SCS113" s="81"/>
      <c r="SCT113" s="81"/>
      <c r="SCU113" s="81"/>
      <c r="SCV113" s="81"/>
      <c r="SCW113" s="81"/>
      <c r="SCX113" s="81"/>
      <c r="SCY113" s="81"/>
      <c r="SCZ113" s="81"/>
      <c r="SDA113" s="81"/>
      <c r="SDB113" s="81"/>
      <c r="SDC113" s="81"/>
      <c r="SDD113" s="81"/>
      <c r="SDE113" s="81"/>
      <c r="SDF113" s="81"/>
      <c r="SDG113" s="81"/>
      <c r="SDH113" s="81"/>
      <c r="SDI113" s="81"/>
      <c r="SDJ113" s="81"/>
      <c r="SDK113" s="81"/>
      <c r="SDL113" s="81"/>
      <c r="SDM113" s="81"/>
      <c r="SDN113" s="81"/>
      <c r="SDO113" s="81"/>
      <c r="SDP113" s="81"/>
      <c r="SDQ113" s="81"/>
      <c r="SDR113" s="81"/>
      <c r="SDS113" s="81"/>
      <c r="SDT113" s="81"/>
      <c r="SDU113" s="81"/>
      <c r="SDV113" s="81"/>
      <c r="SDW113" s="81"/>
      <c r="SDX113" s="81"/>
      <c r="SDY113" s="81"/>
      <c r="SDZ113" s="81"/>
      <c r="SEA113" s="81"/>
      <c r="SEB113" s="81"/>
      <c r="SEC113" s="81"/>
      <c r="SED113" s="81"/>
      <c r="SEE113" s="81"/>
      <c r="SEF113" s="81"/>
      <c r="SEG113" s="81"/>
      <c r="SEH113" s="81"/>
      <c r="SEI113" s="81"/>
      <c r="SEJ113" s="81"/>
      <c r="SEK113" s="81"/>
      <c r="SEL113" s="81"/>
      <c r="SEM113" s="81"/>
      <c r="SEN113" s="81"/>
      <c r="SEO113" s="81"/>
      <c r="SEP113" s="81"/>
      <c r="SEQ113" s="81"/>
      <c r="SER113" s="81"/>
      <c r="SES113" s="81"/>
      <c r="SET113" s="81"/>
      <c r="SEU113" s="81"/>
      <c r="SEV113" s="81"/>
      <c r="SEW113" s="81"/>
      <c r="SEX113" s="81"/>
      <c r="SEY113" s="81"/>
      <c r="SEZ113" s="81"/>
      <c r="SFA113" s="81"/>
      <c r="SFB113" s="81"/>
      <c r="SFC113" s="81"/>
      <c r="SFD113" s="81"/>
      <c r="SFE113" s="81"/>
      <c r="SFF113" s="81"/>
      <c r="SFG113" s="81"/>
      <c r="SFH113" s="81"/>
      <c r="SFI113" s="81"/>
      <c r="SFJ113" s="81"/>
      <c r="SFK113" s="81"/>
      <c r="SFL113" s="81"/>
      <c r="SFM113" s="81"/>
      <c r="SFN113" s="81"/>
      <c r="SFO113" s="81"/>
      <c r="SFP113" s="81"/>
      <c r="SFQ113" s="81"/>
      <c r="SFR113" s="81"/>
      <c r="SFS113" s="81"/>
      <c r="SFT113" s="81"/>
      <c r="SFU113" s="81"/>
      <c r="SFV113" s="81"/>
      <c r="SFW113" s="81"/>
      <c r="SFX113" s="81"/>
      <c r="SFY113" s="81"/>
      <c r="SFZ113" s="81"/>
      <c r="SGA113" s="81"/>
      <c r="SGB113" s="81"/>
      <c r="SGC113" s="81"/>
      <c r="SGD113" s="81"/>
      <c r="SGE113" s="81"/>
      <c r="SGF113" s="81"/>
      <c r="SGG113" s="81"/>
      <c r="SGH113" s="81"/>
      <c r="SGI113" s="81"/>
      <c r="SGJ113" s="81"/>
      <c r="SGK113" s="81"/>
      <c r="SGL113" s="81"/>
      <c r="SGM113" s="81"/>
      <c r="SGN113" s="81"/>
      <c r="SGO113" s="81"/>
      <c r="SGP113" s="81"/>
      <c r="SGQ113" s="81"/>
      <c r="SGR113" s="81"/>
      <c r="SGS113" s="81"/>
      <c r="SGT113" s="81"/>
      <c r="SGU113" s="81"/>
      <c r="SGV113" s="81"/>
      <c r="SGW113" s="81"/>
      <c r="SGX113" s="81"/>
      <c r="SGY113" s="81"/>
      <c r="SGZ113" s="81"/>
      <c r="SHA113" s="81"/>
      <c r="SHB113" s="81"/>
      <c r="SHC113" s="81"/>
      <c r="SHD113" s="81"/>
      <c r="SHE113" s="81"/>
      <c r="SHF113" s="81"/>
      <c r="SHG113" s="81"/>
      <c r="SHH113" s="81"/>
      <c r="SHI113" s="81"/>
      <c r="SHJ113" s="81"/>
      <c r="SHK113" s="81"/>
      <c r="SHL113" s="81"/>
      <c r="SHM113" s="81"/>
      <c r="SHN113" s="81"/>
      <c r="SHO113" s="81"/>
      <c r="SHP113" s="81"/>
      <c r="SHQ113" s="81"/>
      <c r="SHR113" s="81"/>
      <c r="SHS113" s="81"/>
      <c r="SHT113" s="81"/>
      <c r="SHU113" s="81"/>
      <c r="SHV113" s="81"/>
      <c r="SHW113" s="81"/>
      <c r="SHX113" s="81"/>
      <c r="SHY113" s="81"/>
      <c r="SHZ113" s="81"/>
      <c r="SIA113" s="81"/>
      <c r="SIB113" s="81"/>
      <c r="SIC113" s="81"/>
      <c r="SID113" s="81"/>
      <c r="SIE113" s="81"/>
      <c r="SIF113" s="81"/>
      <c r="SIG113" s="81"/>
      <c r="SIH113" s="81"/>
      <c r="SII113" s="81"/>
      <c r="SIJ113" s="81"/>
      <c r="SIK113" s="81"/>
      <c r="SIL113" s="81"/>
      <c r="SIM113" s="81"/>
      <c r="SIN113" s="81"/>
      <c r="SIO113" s="81"/>
      <c r="SIP113" s="81"/>
      <c r="SIQ113" s="81"/>
      <c r="SIR113" s="81"/>
      <c r="SIS113" s="81"/>
      <c r="SIT113" s="81"/>
      <c r="SIU113" s="81"/>
      <c r="SIV113" s="81"/>
      <c r="SIW113" s="81"/>
      <c r="SIX113" s="81"/>
      <c r="SIY113" s="81"/>
      <c r="SIZ113" s="81"/>
      <c r="SJA113" s="81"/>
      <c r="SJB113" s="81"/>
      <c r="SJC113" s="81"/>
      <c r="SJD113" s="81"/>
      <c r="SJE113" s="81"/>
      <c r="SJF113" s="81"/>
      <c r="SJG113" s="81"/>
      <c r="SJH113" s="81"/>
      <c r="SJI113" s="81"/>
      <c r="SJJ113" s="81"/>
      <c r="SJK113" s="81"/>
      <c r="SJL113" s="81"/>
      <c r="SJM113" s="81"/>
      <c r="SJN113" s="81"/>
      <c r="SJO113" s="81"/>
      <c r="SJP113" s="81"/>
      <c r="SJQ113" s="81"/>
      <c r="SJR113" s="81"/>
      <c r="SJS113" s="81"/>
      <c r="SJT113" s="81"/>
      <c r="SJU113" s="81"/>
      <c r="SJV113" s="81"/>
      <c r="SJW113" s="81"/>
      <c r="SJX113" s="81"/>
      <c r="SJY113" s="81"/>
      <c r="SJZ113" s="81"/>
      <c r="SKA113" s="81"/>
      <c r="SKB113" s="81"/>
      <c r="SKC113" s="81"/>
      <c r="SKD113" s="81"/>
      <c r="SKE113" s="81"/>
      <c r="SKF113" s="81"/>
      <c r="SKG113" s="81"/>
      <c r="SKH113" s="81"/>
      <c r="SKI113" s="81"/>
      <c r="SKJ113" s="81"/>
      <c r="SKK113" s="81"/>
      <c r="SKL113" s="81"/>
      <c r="SKM113" s="81"/>
      <c r="SKN113" s="81"/>
      <c r="SKO113" s="81"/>
      <c r="SKP113" s="81"/>
      <c r="SKQ113" s="81"/>
      <c r="SKR113" s="81"/>
      <c r="SKS113" s="81"/>
      <c r="SKT113" s="81"/>
      <c r="SKU113" s="81"/>
      <c r="SKV113" s="81"/>
      <c r="SKW113" s="81"/>
      <c r="SKX113" s="81"/>
      <c r="SKY113" s="81"/>
      <c r="SKZ113" s="81"/>
      <c r="SLA113" s="81"/>
      <c r="SLB113" s="81"/>
      <c r="SLC113" s="81"/>
      <c r="SLD113" s="81"/>
      <c r="SLE113" s="81"/>
      <c r="SLF113" s="81"/>
      <c r="SLG113" s="81"/>
      <c r="SLH113" s="81"/>
      <c r="SLI113" s="81"/>
      <c r="SLJ113" s="81"/>
      <c r="SLK113" s="81"/>
      <c r="SLL113" s="81"/>
      <c r="SLM113" s="81"/>
      <c r="SLN113" s="81"/>
      <c r="SLO113" s="81"/>
      <c r="SLP113" s="81"/>
      <c r="SLQ113" s="81"/>
      <c r="SLR113" s="81"/>
      <c r="SLS113" s="81"/>
      <c r="SLT113" s="81"/>
      <c r="SLU113" s="81"/>
      <c r="SLV113" s="81"/>
      <c r="SLW113" s="81"/>
      <c r="SLX113" s="81"/>
      <c r="SLY113" s="81"/>
      <c r="SLZ113" s="81"/>
      <c r="SMA113" s="81"/>
      <c r="SMB113" s="81"/>
      <c r="SMC113" s="81"/>
      <c r="SMD113" s="81"/>
      <c r="SME113" s="81"/>
      <c r="SMF113" s="81"/>
      <c r="SMG113" s="81"/>
      <c r="SMH113" s="81"/>
      <c r="SMI113" s="81"/>
      <c r="SMJ113" s="81"/>
      <c r="SMK113" s="81"/>
      <c r="SML113" s="81"/>
      <c r="SMM113" s="81"/>
      <c r="SMN113" s="81"/>
      <c r="SMO113" s="81"/>
      <c r="SMP113" s="81"/>
      <c r="SMQ113" s="81"/>
      <c r="SMR113" s="81"/>
      <c r="SMS113" s="81"/>
      <c r="SMT113" s="81"/>
      <c r="SMU113" s="81"/>
      <c r="SMV113" s="81"/>
      <c r="SMW113" s="81"/>
      <c r="SMX113" s="81"/>
      <c r="SMY113" s="81"/>
      <c r="SMZ113" s="81"/>
      <c r="SNA113" s="81"/>
      <c r="SNB113" s="81"/>
      <c r="SNC113" s="81"/>
      <c r="SND113" s="81"/>
      <c r="SNE113" s="81"/>
      <c r="SNF113" s="81"/>
      <c r="SNG113" s="81"/>
      <c r="SNH113" s="81"/>
      <c r="SNI113" s="81"/>
      <c r="SNJ113" s="81"/>
      <c r="SNK113" s="81"/>
      <c r="SNL113" s="81"/>
      <c r="SNM113" s="81"/>
      <c r="SNN113" s="81"/>
      <c r="SNO113" s="81"/>
      <c r="SNP113" s="81"/>
      <c r="SNQ113" s="81"/>
      <c r="SNR113" s="81"/>
      <c r="SNS113" s="81"/>
      <c r="SNT113" s="81"/>
      <c r="SNU113" s="81"/>
      <c r="SNV113" s="81"/>
      <c r="SNW113" s="81"/>
      <c r="SNX113" s="81"/>
      <c r="SNY113" s="81"/>
      <c r="SNZ113" s="81"/>
      <c r="SOA113" s="81"/>
      <c r="SOB113" s="81"/>
      <c r="SOC113" s="81"/>
      <c r="SOD113" s="81"/>
      <c r="SOE113" s="81"/>
      <c r="SOF113" s="81"/>
      <c r="SOG113" s="81"/>
      <c r="SOH113" s="81"/>
      <c r="SOI113" s="81"/>
      <c r="SOJ113" s="81"/>
      <c r="SOK113" s="81"/>
      <c r="SOL113" s="81"/>
      <c r="SOM113" s="81"/>
      <c r="SON113" s="81"/>
      <c r="SOO113" s="81"/>
      <c r="SOP113" s="81"/>
      <c r="SOQ113" s="81"/>
      <c r="SOR113" s="81"/>
      <c r="SOS113" s="81"/>
      <c r="SOT113" s="81"/>
      <c r="SOU113" s="81"/>
      <c r="SOV113" s="81"/>
      <c r="SOW113" s="81"/>
      <c r="SOX113" s="81"/>
      <c r="SOY113" s="81"/>
      <c r="SOZ113" s="81"/>
      <c r="SPA113" s="81"/>
      <c r="SPB113" s="81"/>
      <c r="SPC113" s="81"/>
      <c r="SPD113" s="81"/>
      <c r="SPE113" s="81"/>
      <c r="SPF113" s="81"/>
      <c r="SPG113" s="81"/>
      <c r="SPH113" s="81"/>
      <c r="SPI113" s="81"/>
      <c r="SPJ113" s="81"/>
      <c r="SPK113" s="81"/>
      <c r="SPL113" s="81"/>
      <c r="SPM113" s="81"/>
      <c r="SPN113" s="81"/>
      <c r="SPO113" s="81"/>
      <c r="SPP113" s="81"/>
      <c r="SPQ113" s="81"/>
      <c r="SPR113" s="81"/>
      <c r="SPS113" s="81"/>
      <c r="SPT113" s="81"/>
      <c r="SPU113" s="81"/>
      <c r="SPV113" s="81"/>
      <c r="SPW113" s="81"/>
      <c r="SPX113" s="81"/>
      <c r="SPY113" s="81"/>
      <c r="SPZ113" s="81"/>
      <c r="SQA113" s="81"/>
      <c r="SQB113" s="81"/>
      <c r="SQC113" s="81"/>
      <c r="SQD113" s="81"/>
      <c r="SQE113" s="81"/>
      <c r="SQF113" s="81"/>
      <c r="SQG113" s="81"/>
      <c r="SQH113" s="81"/>
      <c r="SQI113" s="81"/>
      <c r="SQJ113" s="81"/>
      <c r="SQK113" s="81"/>
      <c r="SQL113" s="81"/>
      <c r="SQM113" s="81"/>
      <c r="SQN113" s="81"/>
      <c r="SQO113" s="81"/>
      <c r="SQP113" s="81"/>
      <c r="SQQ113" s="81"/>
      <c r="SQR113" s="81"/>
      <c r="SQS113" s="81"/>
      <c r="SQT113" s="81"/>
      <c r="SQU113" s="81"/>
      <c r="SQV113" s="81"/>
      <c r="SQW113" s="81"/>
      <c r="SQX113" s="81"/>
      <c r="SQY113" s="81"/>
      <c r="SQZ113" s="81"/>
      <c r="SRA113" s="81"/>
      <c r="SRB113" s="81"/>
      <c r="SRC113" s="81"/>
      <c r="SRD113" s="81"/>
      <c r="SRE113" s="81"/>
      <c r="SRF113" s="81"/>
      <c r="SRG113" s="81"/>
      <c r="SRH113" s="81"/>
      <c r="SRI113" s="81"/>
      <c r="SRJ113" s="81"/>
      <c r="SRK113" s="81"/>
      <c r="SRL113" s="81"/>
      <c r="SRM113" s="81"/>
      <c r="SRN113" s="81"/>
      <c r="SRO113" s="81"/>
      <c r="SRP113" s="81"/>
      <c r="SRQ113" s="81"/>
      <c r="SRR113" s="81"/>
      <c r="SRS113" s="81"/>
      <c r="SRT113" s="81"/>
      <c r="SRU113" s="81"/>
      <c r="SRV113" s="81"/>
      <c r="SRW113" s="81"/>
      <c r="SRX113" s="81"/>
      <c r="SRY113" s="81"/>
      <c r="SRZ113" s="81"/>
      <c r="SSA113" s="81"/>
      <c r="SSB113" s="81"/>
      <c r="SSC113" s="81"/>
      <c r="SSD113" s="81"/>
      <c r="SSE113" s="81"/>
      <c r="SSF113" s="81"/>
      <c r="SSG113" s="81"/>
      <c r="SSH113" s="81"/>
      <c r="SSI113" s="81"/>
      <c r="SSJ113" s="81"/>
      <c r="SSK113" s="81"/>
      <c r="SSL113" s="81"/>
      <c r="SSM113" s="81"/>
      <c r="SSN113" s="81"/>
      <c r="SSO113" s="81"/>
      <c r="SSP113" s="81"/>
      <c r="SSQ113" s="81"/>
      <c r="SSR113" s="81"/>
      <c r="SSS113" s="81"/>
      <c r="SST113" s="81"/>
      <c r="SSU113" s="81"/>
      <c r="SSV113" s="81"/>
      <c r="SSW113" s="81"/>
      <c r="SSX113" s="81"/>
      <c r="SSY113" s="81"/>
      <c r="SSZ113" s="81"/>
      <c r="STA113" s="81"/>
      <c r="STB113" s="81"/>
      <c r="STC113" s="81"/>
      <c r="STD113" s="81"/>
      <c r="STE113" s="81"/>
      <c r="STF113" s="81"/>
      <c r="STG113" s="81"/>
      <c r="STH113" s="81"/>
      <c r="STI113" s="81"/>
      <c r="STJ113" s="81"/>
      <c r="STK113" s="81"/>
      <c r="STL113" s="81"/>
      <c r="STM113" s="81"/>
      <c r="STN113" s="81"/>
      <c r="STO113" s="81"/>
      <c r="STP113" s="81"/>
      <c r="STQ113" s="81"/>
      <c r="STR113" s="81"/>
      <c r="STS113" s="81"/>
      <c r="STT113" s="81"/>
      <c r="STU113" s="81"/>
      <c r="STV113" s="81"/>
      <c r="STW113" s="81"/>
      <c r="STX113" s="81"/>
      <c r="STY113" s="81"/>
      <c r="STZ113" s="81"/>
      <c r="SUA113" s="81"/>
      <c r="SUB113" s="81"/>
      <c r="SUC113" s="81"/>
      <c r="SUD113" s="81"/>
      <c r="SUE113" s="81"/>
      <c r="SUF113" s="81"/>
      <c r="SUG113" s="81"/>
      <c r="SUH113" s="81"/>
      <c r="SUI113" s="81"/>
      <c r="SUJ113" s="81"/>
      <c r="SUK113" s="81"/>
      <c r="SUL113" s="81"/>
      <c r="SUM113" s="81"/>
      <c r="SUN113" s="81"/>
      <c r="SUO113" s="81"/>
      <c r="SUP113" s="81"/>
      <c r="SUQ113" s="81"/>
      <c r="SUR113" s="81"/>
      <c r="SUS113" s="81"/>
      <c r="SUT113" s="81"/>
      <c r="SUU113" s="81"/>
      <c r="SUV113" s="81"/>
      <c r="SUW113" s="81"/>
      <c r="SUX113" s="81"/>
      <c r="SUY113" s="81"/>
      <c r="SUZ113" s="81"/>
      <c r="SVA113" s="81"/>
      <c r="SVB113" s="81"/>
      <c r="SVC113" s="81"/>
      <c r="SVD113" s="81"/>
      <c r="SVE113" s="81"/>
      <c r="SVF113" s="81"/>
      <c r="SVG113" s="81"/>
      <c r="SVH113" s="81"/>
      <c r="SVI113" s="81"/>
      <c r="SVJ113" s="81"/>
      <c r="SVK113" s="81"/>
      <c r="SVL113" s="81"/>
      <c r="SVM113" s="81"/>
      <c r="SVN113" s="81"/>
      <c r="SVO113" s="81"/>
      <c r="SVP113" s="81"/>
      <c r="SVQ113" s="81"/>
      <c r="SVR113" s="81"/>
      <c r="SVS113" s="81"/>
      <c r="SVT113" s="81"/>
      <c r="SVU113" s="81"/>
      <c r="SVV113" s="81"/>
      <c r="SVW113" s="81"/>
      <c r="SVX113" s="81"/>
      <c r="SVY113" s="81"/>
      <c r="SVZ113" s="81"/>
      <c r="SWA113" s="81"/>
      <c r="SWB113" s="81"/>
      <c r="SWC113" s="81"/>
      <c r="SWD113" s="81"/>
      <c r="SWE113" s="81"/>
      <c r="SWF113" s="81"/>
      <c r="SWG113" s="81"/>
      <c r="SWH113" s="81"/>
      <c r="SWI113" s="81"/>
      <c r="SWJ113" s="81"/>
      <c r="SWK113" s="81"/>
      <c r="SWL113" s="81"/>
      <c r="SWM113" s="81"/>
      <c r="SWN113" s="81"/>
      <c r="SWO113" s="81"/>
      <c r="SWP113" s="81"/>
      <c r="SWQ113" s="81"/>
      <c r="SWR113" s="81"/>
      <c r="SWS113" s="81"/>
      <c r="SWT113" s="81"/>
      <c r="SWU113" s="81"/>
      <c r="SWV113" s="81"/>
      <c r="SWW113" s="81"/>
      <c r="SWX113" s="81"/>
      <c r="SWY113" s="81"/>
      <c r="SWZ113" s="81"/>
      <c r="SXA113" s="81"/>
      <c r="SXB113" s="81"/>
      <c r="SXC113" s="81"/>
      <c r="SXD113" s="81"/>
      <c r="SXE113" s="81"/>
      <c r="SXF113" s="81"/>
      <c r="SXG113" s="81"/>
      <c r="SXH113" s="81"/>
      <c r="SXI113" s="81"/>
      <c r="SXJ113" s="81"/>
      <c r="SXK113" s="81"/>
      <c r="SXL113" s="81"/>
      <c r="SXM113" s="81"/>
      <c r="SXN113" s="81"/>
      <c r="SXO113" s="81"/>
      <c r="SXP113" s="81"/>
      <c r="SXQ113" s="81"/>
      <c r="SXR113" s="81"/>
      <c r="SXS113" s="81"/>
      <c r="SXT113" s="81"/>
      <c r="SXU113" s="81"/>
      <c r="SXV113" s="81"/>
      <c r="SXW113" s="81"/>
      <c r="SXX113" s="81"/>
      <c r="SXY113" s="81"/>
      <c r="SXZ113" s="81"/>
      <c r="SYA113" s="81"/>
      <c r="SYB113" s="81"/>
      <c r="SYC113" s="81"/>
      <c r="SYD113" s="81"/>
      <c r="SYE113" s="81"/>
      <c r="SYF113" s="81"/>
      <c r="SYG113" s="81"/>
      <c r="SYH113" s="81"/>
      <c r="SYI113" s="81"/>
      <c r="SYJ113" s="81"/>
      <c r="SYK113" s="81"/>
      <c r="SYL113" s="81"/>
      <c r="SYM113" s="81"/>
      <c r="SYN113" s="81"/>
      <c r="SYO113" s="81"/>
      <c r="SYP113" s="81"/>
      <c r="SYQ113" s="81"/>
      <c r="SYR113" s="81"/>
      <c r="SYS113" s="81"/>
      <c r="SYT113" s="81"/>
      <c r="SYU113" s="81"/>
      <c r="SYV113" s="81"/>
      <c r="SYW113" s="81"/>
      <c r="SYX113" s="81"/>
      <c r="SYY113" s="81"/>
      <c r="SYZ113" s="81"/>
      <c r="SZA113" s="81"/>
      <c r="SZB113" s="81"/>
      <c r="SZC113" s="81"/>
      <c r="SZD113" s="81"/>
      <c r="SZE113" s="81"/>
      <c r="SZF113" s="81"/>
      <c r="SZG113" s="81"/>
      <c r="SZH113" s="81"/>
      <c r="SZI113" s="81"/>
      <c r="SZJ113" s="81"/>
      <c r="SZK113" s="81"/>
      <c r="SZL113" s="81"/>
      <c r="SZM113" s="81"/>
      <c r="SZN113" s="81"/>
      <c r="SZO113" s="81"/>
      <c r="SZP113" s="81"/>
      <c r="SZQ113" s="81"/>
      <c r="SZR113" s="81"/>
      <c r="SZS113" s="81"/>
      <c r="SZT113" s="81"/>
      <c r="SZU113" s="81"/>
      <c r="SZV113" s="81"/>
      <c r="SZW113" s="81"/>
      <c r="SZX113" s="81"/>
      <c r="SZY113" s="81"/>
      <c r="SZZ113" s="81"/>
      <c r="TAA113" s="81"/>
      <c r="TAB113" s="81"/>
      <c r="TAC113" s="81"/>
      <c r="TAD113" s="81"/>
      <c r="TAE113" s="81"/>
      <c r="TAF113" s="81"/>
      <c r="TAG113" s="81"/>
      <c r="TAH113" s="81"/>
      <c r="TAI113" s="81"/>
      <c r="TAJ113" s="81"/>
      <c r="TAK113" s="81"/>
      <c r="TAL113" s="81"/>
      <c r="TAM113" s="81"/>
      <c r="TAN113" s="81"/>
      <c r="TAO113" s="81"/>
      <c r="TAP113" s="81"/>
      <c r="TAQ113" s="81"/>
      <c r="TAR113" s="81"/>
      <c r="TAS113" s="81"/>
      <c r="TAT113" s="81"/>
      <c r="TAU113" s="81"/>
      <c r="TAV113" s="81"/>
      <c r="TAW113" s="81"/>
      <c r="TAX113" s="81"/>
      <c r="TAY113" s="81"/>
      <c r="TAZ113" s="81"/>
      <c r="TBA113" s="81"/>
      <c r="TBB113" s="81"/>
      <c r="TBC113" s="81"/>
      <c r="TBD113" s="81"/>
      <c r="TBE113" s="81"/>
      <c r="TBF113" s="81"/>
      <c r="TBG113" s="81"/>
      <c r="TBH113" s="81"/>
      <c r="TBI113" s="81"/>
      <c r="TBJ113" s="81"/>
      <c r="TBK113" s="81"/>
      <c r="TBL113" s="81"/>
      <c r="TBM113" s="81"/>
      <c r="TBN113" s="81"/>
      <c r="TBO113" s="81"/>
      <c r="TBP113" s="81"/>
      <c r="TBQ113" s="81"/>
      <c r="TBR113" s="81"/>
      <c r="TBS113" s="81"/>
      <c r="TBT113" s="81"/>
      <c r="TBU113" s="81"/>
      <c r="TBV113" s="81"/>
      <c r="TBW113" s="81"/>
      <c r="TBX113" s="81"/>
      <c r="TBY113" s="81"/>
      <c r="TBZ113" s="81"/>
      <c r="TCA113" s="81"/>
      <c r="TCB113" s="81"/>
      <c r="TCC113" s="81"/>
      <c r="TCD113" s="81"/>
      <c r="TCE113" s="81"/>
      <c r="TCF113" s="81"/>
      <c r="TCG113" s="81"/>
      <c r="TCH113" s="81"/>
      <c r="TCI113" s="81"/>
      <c r="TCJ113" s="81"/>
      <c r="TCK113" s="81"/>
      <c r="TCL113" s="81"/>
      <c r="TCM113" s="81"/>
      <c r="TCN113" s="81"/>
      <c r="TCO113" s="81"/>
      <c r="TCP113" s="81"/>
      <c r="TCQ113" s="81"/>
      <c r="TCR113" s="81"/>
      <c r="TCS113" s="81"/>
      <c r="TCT113" s="81"/>
      <c r="TCU113" s="81"/>
      <c r="TCV113" s="81"/>
      <c r="TCW113" s="81"/>
      <c r="TCX113" s="81"/>
      <c r="TCY113" s="81"/>
      <c r="TCZ113" s="81"/>
      <c r="TDA113" s="81"/>
      <c r="TDB113" s="81"/>
      <c r="TDC113" s="81"/>
      <c r="TDD113" s="81"/>
      <c r="TDE113" s="81"/>
      <c r="TDF113" s="81"/>
      <c r="TDG113" s="81"/>
      <c r="TDH113" s="81"/>
      <c r="TDI113" s="81"/>
      <c r="TDJ113" s="81"/>
      <c r="TDK113" s="81"/>
      <c r="TDL113" s="81"/>
      <c r="TDM113" s="81"/>
      <c r="TDN113" s="81"/>
      <c r="TDO113" s="81"/>
      <c r="TDP113" s="81"/>
      <c r="TDQ113" s="81"/>
      <c r="TDR113" s="81"/>
      <c r="TDS113" s="81"/>
      <c r="TDT113" s="81"/>
      <c r="TDU113" s="81"/>
      <c r="TDV113" s="81"/>
      <c r="TDW113" s="81"/>
      <c r="TDX113" s="81"/>
      <c r="TDY113" s="81"/>
      <c r="TDZ113" s="81"/>
      <c r="TEA113" s="81"/>
      <c r="TEB113" s="81"/>
      <c r="TEC113" s="81"/>
      <c r="TED113" s="81"/>
      <c r="TEE113" s="81"/>
      <c r="TEF113" s="81"/>
      <c r="TEG113" s="81"/>
      <c r="TEH113" s="81"/>
      <c r="TEI113" s="81"/>
      <c r="TEJ113" s="81"/>
      <c r="TEK113" s="81"/>
      <c r="TEL113" s="81"/>
      <c r="TEM113" s="81"/>
      <c r="TEN113" s="81"/>
      <c r="TEO113" s="81"/>
      <c r="TEP113" s="81"/>
      <c r="TEQ113" s="81"/>
      <c r="TER113" s="81"/>
      <c r="TES113" s="81"/>
      <c r="TET113" s="81"/>
      <c r="TEU113" s="81"/>
      <c r="TEV113" s="81"/>
      <c r="TEW113" s="81"/>
      <c r="TEX113" s="81"/>
      <c r="TEY113" s="81"/>
      <c r="TEZ113" s="81"/>
      <c r="TFA113" s="81"/>
      <c r="TFB113" s="81"/>
      <c r="TFC113" s="81"/>
      <c r="TFD113" s="81"/>
      <c r="TFE113" s="81"/>
      <c r="TFF113" s="81"/>
      <c r="TFG113" s="81"/>
      <c r="TFH113" s="81"/>
      <c r="TFI113" s="81"/>
      <c r="TFJ113" s="81"/>
      <c r="TFK113" s="81"/>
      <c r="TFL113" s="81"/>
      <c r="TFM113" s="81"/>
      <c r="TFN113" s="81"/>
      <c r="TFO113" s="81"/>
      <c r="TFP113" s="81"/>
      <c r="TFQ113" s="81"/>
      <c r="TFR113" s="81"/>
      <c r="TFS113" s="81"/>
      <c r="TFT113" s="81"/>
      <c r="TFU113" s="81"/>
      <c r="TFV113" s="81"/>
      <c r="TFW113" s="81"/>
      <c r="TFX113" s="81"/>
      <c r="TFY113" s="81"/>
      <c r="TFZ113" s="81"/>
      <c r="TGA113" s="81"/>
      <c r="TGB113" s="81"/>
      <c r="TGC113" s="81"/>
      <c r="TGD113" s="81"/>
      <c r="TGE113" s="81"/>
      <c r="TGF113" s="81"/>
      <c r="TGG113" s="81"/>
      <c r="TGH113" s="81"/>
      <c r="TGI113" s="81"/>
      <c r="TGJ113" s="81"/>
      <c r="TGK113" s="81"/>
      <c r="TGL113" s="81"/>
      <c r="TGM113" s="81"/>
      <c r="TGN113" s="81"/>
      <c r="TGO113" s="81"/>
      <c r="TGP113" s="81"/>
      <c r="TGQ113" s="81"/>
      <c r="TGR113" s="81"/>
      <c r="TGS113" s="81"/>
      <c r="TGT113" s="81"/>
      <c r="TGU113" s="81"/>
      <c r="TGV113" s="81"/>
      <c r="TGW113" s="81"/>
      <c r="TGX113" s="81"/>
      <c r="TGY113" s="81"/>
      <c r="TGZ113" s="81"/>
      <c r="THA113" s="81"/>
      <c r="THB113" s="81"/>
      <c r="THC113" s="81"/>
      <c r="THD113" s="81"/>
      <c r="THE113" s="81"/>
      <c r="THF113" s="81"/>
      <c r="THG113" s="81"/>
      <c r="THH113" s="81"/>
      <c r="THI113" s="81"/>
      <c r="THJ113" s="81"/>
      <c r="THK113" s="81"/>
      <c r="THL113" s="81"/>
      <c r="THM113" s="81"/>
      <c r="THN113" s="81"/>
      <c r="THO113" s="81"/>
      <c r="THP113" s="81"/>
      <c r="THQ113" s="81"/>
      <c r="THR113" s="81"/>
      <c r="THS113" s="81"/>
      <c r="THT113" s="81"/>
      <c r="THU113" s="81"/>
      <c r="THV113" s="81"/>
      <c r="THW113" s="81"/>
      <c r="THX113" s="81"/>
      <c r="THY113" s="81"/>
      <c r="THZ113" s="81"/>
      <c r="TIA113" s="81"/>
      <c r="TIB113" s="81"/>
      <c r="TIC113" s="81"/>
      <c r="TID113" s="81"/>
      <c r="TIE113" s="81"/>
      <c r="TIF113" s="81"/>
      <c r="TIG113" s="81"/>
      <c r="TIH113" s="81"/>
      <c r="TII113" s="81"/>
      <c r="TIJ113" s="81"/>
      <c r="TIK113" s="81"/>
      <c r="TIL113" s="81"/>
      <c r="TIM113" s="81"/>
      <c r="TIN113" s="81"/>
      <c r="TIO113" s="81"/>
      <c r="TIP113" s="81"/>
      <c r="TIQ113" s="81"/>
      <c r="TIR113" s="81"/>
      <c r="TIS113" s="81"/>
      <c r="TIT113" s="81"/>
      <c r="TIU113" s="81"/>
      <c r="TIV113" s="81"/>
      <c r="TIW113" s="81"/>
      <c r="TIX113" s="81"/>
      <c r="TIY113" s="81"/>
      <c r="TIZ113" s="81"/>
      <c r="TJA113" s="81"/>
      <c r="TJB113" s="81"/>
      <c r="TJC113" s="81"/>
      <c r="TJD113" s="81"/>
      <c r="TJE113" s="81"/>
      <c r="TJF113" s="81"/>
      <c r="TJG113" s="81"/>
      <c r="TJH113" s="81"/>
      <c r="TJI113" s="81"/>
      <c r="TJJ113" s="81"/>
      <c r="TJK113" s="81"/>
      <c r="TJL113" s="81"/>
      <c r="TJM113" s="81"/>
      <c r="TJN113" s="81"/>
      <c r="TJO113" s="81"/>
      <c r="TJP113" s="81"/>
      <c r="TJQ113" s="81"/>
      <c r="TJR113" s="81"/>
      <c r="TJS113" s="81"/>
      <c r="TJT113" s="81"/>
      <c r="TJU113" s="81"/>
      <c r="TJV113" s="81"/>
      <c r="TJW113" s="81"/>
      <c r="TJX113" s="81"/>
      <c r="TJY113" s="81"/>
      <c r="TJZ113" s="81"/>
      <c r="TKA113" s="81"/>
      <c r="TKB113" s="81"/>
      <c r="TKC113" s="81"/>
      <c r="TKD113" s="81"/>
      <c r="TKE113" s="81"/>
      <c r="TKF113" s="81"/>
      <c r="TKG113" s="81"/>
      <c r="TKH113" s="81"/>
      <c r="TKI113" s="81"/>
      <c r="TKJ113" s="81"/>
      <c r="TKK113" s="81"/>
      <c r="TKL113" s="81"/>
      <c r="TKM113" s="81"/>
      <c r="TKN113" s="81"/>
      <c r="TKO113" s="81"/>
      <c r="TKP113" s="81"/>
      <c r="TKQ113" s="81"/>
      <c r="TKR113" s="81"/>
      <c r="TKS113" s="81"/>
      <c r="TKT113" s="81"/>
      <c r="TKU113" s="81"/>
      <c r="TKV113" s="81"/>
      <c r="TKW113" s="81"/>
      <c r="TKX113" s="81"/>
      <c r="TKY113" s="81"/>
      <c r="TKZ113" s="81"/>
      <c r="TLA113" s="81"/>
      <c r="TLB113" s="81"/>
      <c r="TLC113" s="81"/>
      <c r="TLD113" s="81"/>
      <c r="TLE113" s="81"/>
      <c r="TLF113" s="81"/>
      <c r="TLG113" s="81"/>
      <c r="TLH113" s="81"/>
      <c r="TLI113" s="81"/>
      <c r="TLJ113" s="81"/>
      <c r="TLK113" s="81"/>
      <c r="TLL113" s="81"/>
      <c r="TLM113" s="81"/>
      <c r="TLN113" s="81"/>
      <c r="TLO113" s="81"/>
      <c r="TLP113" s="81"/>
      <c r="TLQ113" s="81"/>
      <c r="TLR113" s="81"/>
      <c r="TLS113" s="81"/>
      <c r="TLT113" s="81"/>
      <c r="TLU113" s="81"/>
      <c r="TLV113" s="81"/>
      <c r="TLW113" s="81"/>
      <c r="TLX113" s="81"/>
      <c r="TLY113" s="81"/>
      <c r="TLZ113" s="81"/>
      <c r="TMA113" s="81"/>
      <c r="TMB113" s="81"/>
      <c r="TMC113" s="81"/>
      <c r="TMD113" s="81"/>
      <c r="TME113" s="81"/>
      <c r="TMF113" s="81"/>
      <c r="TMG113" s="81"/>
      <c r="TMH113" s="81"/>
      <c r="TMI113" s="81"/>
      <c r="TMJ113" s="81"/>
      <c r="TMK113" s="81"/>
      <c r="TML113" s="81"/>
      <c r="TMM113" s="81"/>
      <c r="TMN113" s="81"/>
      <c r="TMO113" s="81"/>
      <c r="TMP113" s="81"/>
      <c r="TMQ113" s="81"/>
      <c r="TMR113" s="81"/>
      <c r="TMS113" s="81"/>
      <c r="TMT113" s="81"/>
      <c r="TMU113" s="81"/>
      <c r="TMV113" s="81"/>
      <c r="TMW113" s="81"/>
      <c r="TMX113" s="81"/>
      <c r="TMY113" s="81"/>
      <c r="TMZ113" s="81"/>
      <c r="TNA113" s="81"/>
      <c r="TNB113" s="81"/>
      <c r="TNC113" s="81"/>
      <c r="TND113" s="81"/>
      <c r="TNE113" s="81"/>
      <c r="TNF113" s="81"/>
      <c r="TNG113" s="81"/>
      <c r="TNH113" s="81"/>
      <c r="TNI113" s="81"/>
      <c r="TNJ113" s="81"/>
      <c r="TNK113" s="81"/>
      <c r="TNL113" s="81"/>
      <c r="TNM113" s="81"/>
      <c r="TNN113" s="81"/>
      <c r="TNO113" s="81"/>
      <c r="TNP113" s="81"/>
      <c r="TNQ113" s="81"/>
      <c r="TNR113" s="81"/>
      <c r="TNS113" s="81"/>
      <c r="TNT113" s="81"/>
      <c r="TNU113" s="81"/>
      <c r="TNV113" s="81"/>
      <c r="TNW113" s="81"/>
      <c r="TNX113" s="81"/>
      <c r="TNY113" s="81"/>
      <c r="TNZ113" s="81"/>
      <c r="TOA113" s="81"/>
      <c r="TOB113" s="81"/>
      <c r="TOC113" s="81"/>
      <c r="TOD113" s="81"/>
      <c r="TOE113" s="81"/>
      <c r="TOF113" s="81"/>
      <c r="TOG113" s="81"/>
      <c r="TOH113" s="81"/>
      <c r="TOI113" s="81"/>
      <c r="TOJ113" s="81"/>
      <c r="TOK113" s="81"/>
      <c r="TOL113" s="81"/>
      <c r="TOM113" s="81"/>
      <c r="TON113" s="81"/>
      <c r="TOO113" s="81"/>
      <c r="TOP113" s="81"/>
      <c r="TOQ113" s="81"/>
      <c r="TOR113" s="81"/>
      <c r="TOS113" s="81"/>
      <c r="TOT113" s="81"/>
      <c r="TOU113" s="81"/>
      <c r="TOV113" s="81"/>
      <c r="TOW113" s="81"/>
      <c r="TOX113" s="81"/>
      <c r="TOY113" s="81"/>
      <c r="TOZ113" s="81"/>
      <c r="TPA113" s="81"/>
      <c r="TPB113" s="81"/>
      <c r="TPC113" s="81"/>
      <c r="TPD113" s="81"/>
      <c r="TPE113" s="81"/>
      <c r="TPF113" s="81"/>
      <c r="TPG113" s="81"/>
      <c r="TPH113" s="81"/>
      <c r="TPI113" s="81"/>
      <c r="TPJ113" s="81"/>
      <c r="TPK113" s="81"/>
      <c r="TPL113" s="81"/>
      <c r="TPM113" s="81"/>
      <c r="TPN113" s="81"/>
      <c r="TPO113" s="81"/>
      <c r="TPP113" s="81"/>
      <c r="TPQ113" s="81"/>
      <c r="TPR113" s="81"/>
      <c r="TPS113" s="81"/>
      <c r="TPT113" s="81"/>
      <c r="TPU113" s="81"/>
      <c r="TPV113" s="81"/>
      <c r="TPW113" s="81"/>
      <c r="TPX113" s="81"/>
      <c r="TPY113" s="81"/>
      <c r="TPZ113" s="81"/>
      <c r="TQA113" s="81"/>
      <c r="TQB113" s="81"/>
      <c r="TQC113" s="81"/>
      <c r="TQD113" s="81"/>
      <c r="TQE113" s="81"/>
      <c r="TQF113" s="81"/>
      <c r="TQG113" s="81"/>
      <c r="TQH113" s="81"/>
      <c r="TQI113" s="81"/>
      <c r="TQJ113" s="81"/>
      <c r="TQK113" s="81"/>
      <c r="TQL113" s="81"/>
      <c r="TQM113" s="81"/>
      <c r="TQN113" s="81"/>
      <c r="TQO113" s="81"/>
      <c r="TQP113" s="81"/>
      <c r="TQQ113" s="81"/>
      <c r="TQR113" s="81"/>
      <c r="TQS113" s="81"/>
      <c r="TQT113" s="81"/>
      <c r="TQU113" s="81"/>
      <c r="TQV113" s="81"/>
      <c r="TQW113" s="81"/>
      <c r="TQX113" s="81"/>
      <c r="TQY113" s="81"/>
      <c r="TQZ113" s="81"/>
      <c r="TRA113" s="81"/>
      <c r="TRB113" s="81"/>
      <c r="TRC113" s="81"/>
      <c r="TRD113" s="81"/>
      <c r="TRE113" s="81"/>
      <c r="TRF113" s="81"/>
      <c r="TRG113" s="81"/>
      <c r="TRH113" s="81"/>
      <c r="TRI113" s="81"/>
      <c r="TRJ113" s="81"/>
      <c r="TRK113" s="81"/>
      <c r="TRL113" s="81"/>
      <c r="TRM113" s="81"/>
      <c r="TRN113" s="81"/>
      <c r="TRO113" s="81"/>
      <c r="TRP113" s="81"/>
      <c r="TRQ113" s="81"/>
      <c r="TRR113" s="81"/>
      <c r="TRS113" s="81"/>
      <c r="TRT113" s="81"/>
      <c r="TRU113" s="81"/>
      <c r="TRV113" s="81"/>
      <c r="TRW113" s="81"/>
      <c r="TRX113" s="81"/>
      <c r="TRY113" s="81"/>
      <c r="TRZ113" s="81"/>
      <c r="TSA113" s="81"/>
      <c r="TSB113" s="81"/>
      <c r="TSC113" s="81"/>
      <c r="TSD113" s="81"/>
      <c r="TSE113" s="81"/>
      <c r="TSF113" s="81"/>
      <c r="TSG113" s="81"/>
      <c r="TSH113" s="81"/>
      <c r="TSI113" s="81"/>
      <c r="TSJ113" s="81"/>
      <c r="TSK113" s="81"/>
      <c r="TSL113" s="81"/>
      <c r="TSM113" s="81"/>
      <c r="TSN113" s="81"/>
      <c r="TSO113" s="81"/>
      <c r="TSP113" s="81"/>
      <c r="TSQ113" s="81"/>
      <c r="TSR113" s="81"/>
      <c r="TSS113" s="81"/>
      <c r="TST113" s="81"/>
      <c r="TSU113" s="81"/>
      <c r="TSV113" s="81"/>
      <c r="TSW113" s="81"/>
      <c r="TSX113" s="81"/>
      <c r="TSY113" s="81"/>
      <c r="TSZ113" s="81"/>
      <c r="TTA113" s="81"/>
      <c r="TTB113" s="81"/>
      <c r="TTC113" s="81"/>
      <c r="TTD113" s="81"/>
      <c r="TTE113" s="81"/>
      <c r="TTF113" s="81"/>
      <c r="TTG113" s="81"/>
      <c r="TTH113" s="81"/>
      <c r="TTI113" s="81"/>
      <c r="TTJ113" s="81"/>
      <c r="TTK113" s="81"/>
      <c r="TTL113" s="81"/>
      <c r="TTM113" s="81"/>
      <c r="TTN113" s="81"/>
      <c r="TTO113" s="81"/>
      <c r="TTP113" s="81"/>
      <c r="TTQ113" s="81"/>
      <c r="TTR113" s="81"/>
      <c r="TTS113" s="81"/>
      <c r="TTT113" s="81"/>
      <c r="TTU113" s="81"/>
      <c r="TTV113" s="81"/>
      <c r="TTW113" s="81"/>
      <c r="TTX113" s="81"/>
      <c r="TTY113" s="81"/>
      <c r="TTZ113" s="81"/>
      <c r="TUA113" s="81"/>
      <c r="TUB113" s="81"/>
      <c r="TUC113" s="81"/>
      <c r="TUD113" s="81"/>
      <c r="TUE113" s="81"/>
      <c r="TUF113" s="81"/>
      <c r="TUG113" s="81"/>
      <c r="TUH113" s="81"/>
      <c r="TUI113" s="81"/>
      <c r="TUJ113" s="81"/>
      <c r="TUK113" s="81"/>
      <c r="TUL113" s="81"/>
      <c r="TUM113" s="81"/>
      <c r="TUN113" s="81"/>
      <c r="TUO113" s="81"/>
      <c r="TUP113" s="81"/>
      <c r="TUQ113" s="81"/>
      <c r="TUR113" s="81"/>
      <c r="TUS113" s="81"/>
      <c r="TUT113" s="81"/>
      <c r="TUU113" s="81"/>
      <c r="TUV113" s="81"/>
      <c r="TUW113" s="81"/>
      <c r="TUX113" s="81"/>
      <c r="TUY113" s="81"/>
      <c r="TUZ113" s="81"/>
      <c r="TVA113" s="81"/>
      <c r="TVB113" s="81"/>
      <c r="TVC113" s="81"/>
      <c r="TVD113" s="81"/>
      <c r="TVE113" s="81"/>
      <c r="TVF113" s="81"/>
      <c r="TVG113" s="81"/>
      <c r="TVH113" s="81"/>
      <c r="TVI113" s="81"/>
      <c r="TVJ113" s="81"/>
      <c r="TVK113" s="81"/>
      <c r="TVL113" s="81"/>
      <c r="TVM113" s="81"/>
      <c r="TVN113" s="81"/>
      <c r="TVO113" s="81"/>
      <c r="TVP113" s="81"/>
      <c r="TVQ113" s="81"/>
      <c r="TVR113" s="81"/>
      <c r="TVS113" s="81"/>
      <c r="TVT113" s="81"/>
      <c r="TVU113" s="81"/>
      <c r="TVV113" s="81"/>
      <c r="TVW113" s="81"/>
      <c r="TVX113" s="81"/>
      <c r="TVY113" s="81"/>
      <c r="TVZ113" s="81"/>
      <c r="TWA113" s="81"/>
      <c r="TWB113" s="81"/>
      <c r="TWC113" s="81"/>
      <c r="TWD113" s="81"/>
      <c r="TWE113" s="81"/>
      <c r="TWF113" s="81"/>
      <c r="TWG113" s="81"/>
      <c r="TWH113" s="81"/>
      <c r="TWI113" s="81"/>
      <c r="TWJ113" s="81"/>
      <c r="TWK113" s="81"/>
      <c r="TWL113" s="81"/>
      <c r="TWM113" s="81"/>
      <c r="TWN113" s="81"/>
      <c r="TWO113" s="81"/>
      <c r="TWP113" s="81"/>
      <c r="TWQ113" s="81"/>
      <c r="TWR113" s="81"/>
      <c r="TWS113" s="81"/>
      <c r="TWT113" s="81"/>
      <c r="TWU113" s="81"/>
      <c r="TWV113" s="81"/>
      <c r="TWW113" s="81"/>
      <c r="TWX113" s="81"/>
      <c r="TWY113" s="81"/>
      <c r="TWZ113" s="81"/>
      <c r="TXA113" s="81"/>
      <c r="TXB113" s="81"/>
      <c r="TXC113" s="81"/>
      <c r="TXD113" s="81"/>
      <c r="TXE113" s="81"/>
      <c r="TXF113" s="81"/>
      <c r="TXG113" s="81"/>
      <c r="TXH113" s="81"/>
      <c r="TXI113" s="81"/>
      <c r="TXJ113" s="81"/>
      <c r="TXK113" s="81"/>
      <c r="TXL113" s="81"/>
      <c r="TXM113" s="81"/>
      <c r="TXN113" s="81"/>
      <c r="TXO113" s="81"/>
      <c r="TXP113" s="81"/>
      <c r="TXQ113" s="81"/>
      <c r="TXR113" s="81"/>
      <c r="TXS113" s="81"/>
      <c r="TXT113" s="81"/>
      <c r="TXU113" s="81"/>
      <c r="TXV113" s="81"/>
      <c r="TXW113" s="81"/>
      <c r="TXX113" s="81"/>
      <c r="TXY113" s="81"/>
      <c r="TXZ113" s="81"/>
      <c r="TYA113" s="81"/>
      <c r="TYB113" s="81"/>
      <c r="TYC113" s="81"/>
      <c r="TYD113" s="81"/>
      <c r="TYE113" s="81"/>
      <c r="TYF113" s="81"/>
      <c r="TYG113" s="81"/>
      <c r="TYH113" s="81"/>
      <c r="TYI113" s="81"/>
      <c r="TYJ113" s="81"/>
      <c r="TYK113" s="81"/>
      <c r="TYL113" s="81"/>
      <c r="TYM113" s="81"/>
      <c r="TYN113" s="81"/>
      <c r="TYO113" s="81"/>
      <c r="TYP113" s="81"/>
      <c r="TYQ113" s="81"/>
      <c r="TYR113" s="81"/>
      <c r="TYS113" s="81"/>
      <c r="TYT113" s="81"/>
      <c r="TYU113" s="81"/>
      <c r="TYV113" s="81"/>
      <c r="TYW113" s="81"/>
      <c r="TYX113" s="81"/>
      <c r="TYY113" s="81"/>
      <c r="TYZ113" s="81"/>
      <c r="TZA113" s="81"/>
      <c r="TZB113" s="81"/>
      <c r="TZC113" s="81"/>
      <c r="TZD113" s="81"/>
      <c r="TZE113" s="81"/>
      <c r="TZF113" s="81"/>
      <c r="TZG113" s="81"/>
      <c r="TZH113" s="81"/>
      <c r="TZI113" s="81"/>
      <c r="TZJ113" s="81"/>
      <c r="TZK113" s="81"/>
      <c r="TZL113" s="81"/>
      <c r="TZM113" s="81"/>
      <c r="TZN113" s="81"/>
      <c r="TZO113" s="81"/>
      <c r="TZP113" s="81"/>
      <c r="TZQ113" s="81"/>
      <c r="TZR113" s="81"/>
      <c r="TZS113" s="81"/>
      <c r="TZT113" s="81"/>
      <c r="TZU113" s="81"/>
      <c r="TZV113" s="81"/>
      <c r="TZW113" s="81"/>
      <c r="TZX113" s="81"/>
      <c r="TZY113" s="81"/>
      <c r="TZZ113" s="81"/>
      <c r="UAA113" s="81"/>
      <c r="UAB113" s="81"/>
      <c r="UAC113" s="81"/>
      <c r="UAD113" s="81"/>
      <c r="UAE113" s="81"/>
      <c r="UAF113" s="81"/>
      <c r="UAG113" s="81"/>
      <c r="UAH113" s="81"/>
      <c r="UAI113" s="81"/>
      <c r="UAJ113" s="81"/>
      <c r="UAK113" s="81"/>
      <c r="UAL113" s="81"/>
      <c r="UAM113" s="81"/>
      <c r="UAN113" s="81"/>
      <c r="UAO113" s="81"/>
      <c r="UAP113" s="81"/>
      <c r="UAQ113" s="81"/>
      <c r="UAR113" s="81"/>
      <c r="UAS113" s="81"/>
      <c r="UAT113" s="81"/>
      <c r="UAU113" s="81"/>
      <c r="UAV113" s="81"/>
      <c r="UAW113" s="81"/>
      <c r="UAX113" s="81"/>
      <c r="UAY113" s="81"/>
      <c r="UAZ113" s="81"/>
      <c r="UBA113" s="81"/>
      <c r="UBB113" s="81"/>
      <c r="UBC113" s="81"/>
      <c r="UBD113" s="81"/>
      <c r="UBE113" s="81"/>
      <c r="UBF113" s="81"/>
      <c r="UBG113" s="81"/>
      <c r="UBH113" s="81"/>
      <c r="UBI113" s="81"/>
      <c r="UBJ113" s="81"/>
      <c r="UBK113" s="81"/>
      <c r="UBL113" s="81"/>
      <c r="UBM113" s="81"/>
      <c r="UBN113" s="81"/>
      <c r="UBO113" s="81"/>
      <c r="UBP113" s="81"/>
      <c r="UBQ113" s="81"/>
      <c r="UBR113" s="81"/>
      <c r="UBS113" s="81"/>
      <c r="UBT113" s="81"/>
      <c r="UBU113" s="81"/>
      <c r="UBV113" s="81"/>
      <c r="UBW113" s="81"/>
      <c r="UBX113" s="81"/>
      <c r="UBY113" s="81"/>
      <c r="UBZ113" s="81"/>
      <c r="UCA113" s="81"/>
      <c r="UCB113" s="81"/>
      <c r="UCC113" s="81"/>
      <c r="UCD113" s="81"/>
      <c r="UCE113" s="81"/>
      <c r="UCF113" s="81"/>
      <c r="UCG113" s="81"/>
      <c r="UCH113" s="81"/>
      <c r="UCI113" s="81"/>
      <c r="UCJ113" s="81"/>
      <c r="UCK113" s="81"/>
      <c r="UCL113" s="81"/>
      <c r="UCM113" s="81"/>
      <c r="UCN113" s="81"/>
      <c r="UCO113" s="81"/>
      <c r="UCP113" s="81"/>
      <c r="UCQ113" s="81"/>
      <c r="UCR113" s="81"/>
      <c r="UCS113" s="81"/>
      <c r="UCT113" s="81"/>
      <c r="UCU113" s="81"/>
      <c r="UCV113" s="81"/>
      <c r="UCW113" s="81"/>
      <c r="UCX113" s="81"/>
      <c r="UCY113" s="81"/>
      <c r="UCZ113" s="81"/>
      <c r="UDA113" s="81"/>
      <c r="UDB113" s="81"/>
      <c r="UDC113" s="81"/>
      <c r="UDD113" s="81"/>
      <c r="UDE113" s="81"/>
      <c r="UDF113" s="81"/>
      <c r="UDG113" s="81"/>
      <c r="UDH113" s="81"/>
      <c r="UDI113" s="81"/>
      <c r="UDJ113" s="81"/>
      <c r="UDK113" s="81"/>
      <c r="UDL113" s="81"/>
      <c r="UDM113" s="81"/>
      <c r="UDN113" s="81"/>
      <c r="UDO113" s="81"/>
      <c r="UDP113" s="81"/>
      <c r="UDQ113" s="81"/>
      <c r="UDR113" s="81"/>
      <c r="UDS113" s="81"/>
      <c r="UDT113" s="81"/>
      <c r="UDU113" s="81"/>
      <c r="UDV113" s="81"/>
      <c r="UDW113" s="81"/>
      <c r="UDX113" s="81"/>
      <c r="UDY113" s="81"/>
      <c r="UDZ113" s="81"/>
      <c r="UEA113" s="81"/>
      <c r="UEB113" s="81"/>
      <c r="UEC113" s="81"/>
      <c r="UED113" s="81"/>
      <c r="UEE113" s="81"/>
      <c r="UEF113" s="81"/>
      <c r="UEG113" s="81"/>
      <c r="UEH113" s="81"/>
      <c r="UEI113" s="81"/>
      <c r="UEJ113" s="81"/>
      <c r="UEK113" s="81"/>
      <c r="UEL113" s="81"/>
      <c r="UEM113" s="81"/>
      <c r="UEN113" s="81"/>
      <c r="UEO113" s="81"/>
      <c r="UEP113" s="81"/>
      <c r="UEQ113" s="81"/>
      <c r="UER113" s="81"/>
      <c r="UES113" s="81"/>
      <c r="UET113" s="81"/>
      <c r="UEU113" s="81"/>
      <c r="UEV113" s="81"/>
      <c r="UEW113" s="81"/>
      <c r="UEX113" s="81"/>
      <c r="UEY113" s="81"/>
      <c r="UEZ113" s="81"/>
      <c r="UFA113" s="81"/>
      <c r="UFB113" s="81"/>
      <c r="UFC113" s="81"/>
      <c r="UFD113" s="81"/>
      <c r="UFE113" s="81"/>
      <c r="UFF113" s="81"/>
      <c r="UFG113" s="81"/>
      <c r="UFH113" s="81"/>
      <c r="UFI113" s="81"/>
      <c r="UFJ113" s="81"/>
      <c r="UFK113" s="81"/>
      <c r="UFL113" s="81"/>
      <c r="UFM113" s="81"/>
      <c r="UFN113" s="81"/>
      <c r="UFO113" s="81"/>
      <c r="UFP113" s="81"/>
      <c r="UFQ113" s="81"/>
      <c r="UFR113" s="81"/>
      <c r="UFS113" s="81"/>
      <c r="UFT113" s="81"/>
      <c r="UFU113" s="81"/>
      <c r="UFV113" s="81"/>
      <c r="UFW113" s="81"/>
      <c r="UFX113" s="81"/>
      <c r="UFY113" s="81"/>
      <c r="UFZ113" s="81"/>
      <c r="UGA113" s="81"/>
      <c r="UGB113" s="81"/>
      <c r="UGC113" s="81"/>
      <c r="UGD113" s="81"/>
      <c r="UGE113" s="81"/>
      <c r="UGF113" s="81"/>
      <c r="UGG113" s="81"/>
      <c r="UGH113" s="81"/>
      <c r="UGI113" s="81"/>
      <c r="UGJ113" s="81"/>
      <c r="UGK113" s="81"/>
      <c r="UGL113" s="81"/>
      <c r="UGM113" s="81"/>
      <c r="UGN113" s="81"/>
      <c r="UGO113" s="81"/>
      <c r="UGP113" s="81"/>
      <c r="UGQ113" s="81"/>
      <c r="UGR113" s="81"/>
      <c r="UGS113" s="81"/>
      <c r="UGT113" s="81"/>
      <c r="UGU113" s="81"/>
      <c r="UGV113" s="81"/>
      <c r="UGW113" s="81"/>
      <c r="UGX113" s="81"/>
      <c r="UGY113" s="81"/>
      <c r="UGZ113" s="81"/>
      <c r="UHA113" s="81"/>
      <c r="UHB113" s="81"/>
      <c r="UHC113" s="81"/>
      <c r="UHD113" s="81"/>
      <c r="UHE113" s="81"/>
      <c r="UHF113" s="81"/>
      <c r="UHG113" s="81"/>
      <c r="UHH113" s="81"/>
      <c r="UHI113" s="81"/>
      <c r="UHJ113" s="81"/>
      <c r="UHK113" s="81"/>
      <c r="UHL113" s="81"/>
      <c r="UHM113" s="81"/>
      <c r="UHN113" s="81"/>
      <c r="UHO113" s="81"/>
      <c r="UHP113" s="81"/>
      <c r="UHQ113" s="81"/>
      <c r="UHR113" s="81"/>
      <c r="UHS113" s="81"/>
      <c r="UHT113" s="81"/>
      <c r="UHU113" s="81"/>
      <c r="UHV113" s="81"/>
      <c r="UHW113" s="81"/>
      <c r="UHX113" s="81"/>
      <c r="UHY113" s="81"/>
      <c r="UHZ113" s="81"/>
      <c r="UIA113" s="81"/>
      <c r="UIB113" s="81"/>
      <c r="UIC113" s="81"/>
      <c r="UID113" s="81"/>
      <c r="UIE113" s="81"/>
      <c r="UIF113" s="81"/>
      <c r="UIG113" s="81"/>
      <c r="UIH113" s="81"/>
      <c r="UII113" s="81"/>
      <c r="UIJ113" s="81"/>
      <c r="UIK113" s="81"/>
      <c r="UIL113" s="81"/>
      <c r="UIM113" s="81"/>
      <c r="UIN113" s="81"/>
      <c r="UIO113" s="81"/>
      <c r="UIP113" s="81"/>
      <c r="UIQ113" s="81"/>
      <c r="UIR113" s="81"/>
      <c r="UIS113" s="81"/>
      <c r="UIT113" s="81"/>
      <c r="UIU113" s="81"/>
      <c r="UIV113" s="81"/>
      <c r="UIW113" s="81"/>
      <c r="UIX113" s="81"/>
      <c r="UIY113" s="81"/>
      <c r="UIZ113" s="81"/>
      <c r="UJA113" s="81"/>
      <c r="UJB113" s="81"/>
      <c r="UJC113" s="81"/>
      <c r="UJD113" s="81"/>
      <c r="UJE113" s="81"/>
      <c r="UJF113" s="81"/>
      <c r="UJG113" s="81"/>
      <c r="UJH113" s="81"/>
      <c r="UJI113" s="81"/>
      <c r="UJJ113" s="81"/>
      <c r="UJK113" s="81"/>
      <c r="UJL113" s="81"/>
      <c r="UJM113" s="81"/>
      <c r="UJN113" s="81"/>
      <c r="UJO113" s="81"/>
      <c r="UJP113" s="81"/>
      <c r="UJQ113" s="81"/>
      <c r="UJR113" s="81"/>
      <c r="UJS113" s="81"/>
      <c r="UJT113" s="81"/>
      <c r="UJU113" s="81"/>
      <c r="UJV113" s="81"/>
      <c r="UJW113" s="81"/>
      <c r="UJX113" s="81"/>
      <c r="UJY113" s="81"/>
      <c r="UJZ113" s="81"/>
      <c r="UKA113" s="81"/>
      <c r="UKB113" s="81"/>
      <c r="UKC113" s="81"/>
      <c r="UKD113" s="81"/>
      <c r="UKE113" s="81"/>
      <c r="UKF113" s="81"/>
      <c r="UKG113" s="81"/>
      <c r="UKH113" s="81"/>
      <c r="UKI113" s="81"/>
      <c r="UKJ113" s="81"/>
      <c r="UKK113" s="81"/>
      <c r="UKL113" s="81"/>
      <c r="UKM113" s="81"/>
      <c r="UKN113" s="81"/>
      <c r="UKO113" s="81"/>
      <c r="UKP113" s="81"/>
      <c r="UKQ113" s="81"/>
      <c r="UKR113" s="81"/>
      <c r="UKS113" s="81"/>
      <c r="UKT113" s="81"/>
      <c r="UKU113" s="81"/>
      <c r="UKV113" s="81"/>
      <c r="UKW113" s="81"/>
      <c r="UKX113" s="81"/>
      <c r="UKY113" s="81"/>
      <c r="UKZ113" s="81"/>
      <c r="ULA113" s="81"/>
      <c r="ULB113" s="81"/>
      <c r="ULC113" s="81"/>
      <c r="ULD113" s="81"/>
      <c r="ULE113" s="81"/>
      <c r="ULF113" s="81"/>
      <c r="ULG113" s="81"/>
      <c r="ULH113" s="81"/>
      <c r="ULI113" s="81"/>
      <c r="ULJ113" s="81"/>
      <c r="ULK113" s="81"/>
      <c r="ULL113" s="81"/>
      <c r="ULM113" s="81"/>
      <c r="ULN113" s="81"/>
      <c r="ULO113" s="81"/>
      <c r="ULP113" s="81"/>
      <c r="ULQ113" s="81"/>
      <c r="ULR113" s="81"/>
      <c r="ULS113" s="81"/>
      <c r="ULT113" s="81"/>
      <c r="ULU113" s="81"/>
      <c r="ULV113" s="81"/>
      <c r="ULW113" s="81"/>
      <c r="ULX113" s="81"/>
      <c r="ULY113" s="81"/>
      <c r="ULZ113" s="81"/>
      <c r="UMA113" s="81"/>
      <c r="UMB113" s="81"/>
      <c r="UMC113" s="81"/>
      <c r="UMD113" s="81"/>
      <c r="UME113" s="81"/>
      <c r="UMF113" s="81"/>
      <c r="UMG113" s="81"/>
      <c r="UMH113" s="81"/>
      <c r="UMI113" s="81"/>
      <c r="UMJ113" s="81"/>
      <c r="UMK113" s="81"/>
      <c r="UML113" s="81"/>
      <c r="UMM113" s="81"/>
      <c r="UMN113" s="81"/>
      <c r="UMO113" s="81"/>
      <c r="UMP113" s="81"/>
      <c r="UMQ113" s="81"/>
      <c r="UMR113" s="81"/>
      <c r="UMS113" s="81"/>
      <c r="UMT113" s="81"/>
      <c r="UMU113" s="81"/>
      <c r="UMV113" s="81"/>
      <c r="UMW113" s="81"/>
      <c r="UMX113" s="81"/>
      <c r="UMY113" s="81"/>
      <c r="UMZ113" s="81"/>
      <c r="UNA113" s="81"/>
      <c r="UNB113" s="81"/>
      <c r="UNC113" s="81"/>
      <c r="UND113" s="81"/>
      <c r="UNE113" s="81"/>
      <c r="UNF113" s="81"/>
      <c r="UNG113" s="81"/>
      <c r="UNH113" s="81"/>
      <c r="UNI113" s="81"/>
      <c r="UNJ113" s="81"/>
      <c r="UNK113" s="81"/>
      <c r="UNL113" s="81"/>
      <c r="UNM113" s="81"/>
      <c r="UNN113" s="81"/>
      <c r="UNO113" s="81"/>
      <c r="UNP113" s="81"/>
      <c r="UNQ113" s="81"/>
      <c r="UNR113" s="81"/>
      <c r="UNS113" s="81"/>
      <c r="UNT113" s="81"/>
      <c r="UNU113" s="81"/>
      <c r="UNV113" s="81"/>
      <c r="UNW113" s="81"/>
      <c r="UNX113" s="81"/>
      <c r="UNY113" s="81"/>
      <c r="UNZ113" s="81"/>
      <c r="UOA113" s="81"/>
      <c r="UOB113" s="81"/>
      <c r="UOC113" s="81"/>
      <c r="UOD113" s="81"/>
      <c r="UOE113" s="81"/>
      <c r="UOF113" s="81"/>
      <c r="UOG113" s="81"/>
      <c r="UOH113" s="81"/>
      <c r="UOI113" s="81"/>
      <c r="UOJ113" s="81"/>
      <c r="UOK113" s="81"/>
      <c r="UOL113" s="81"/>
      <c r="UOM113" s="81"/>
      <c r="UON113" s="81"/>
      <c r="UOO113" s="81"/>
      <c r="UOP113" s="81"/>
      <c r="UOQ113" s="81"/>
      <c r="UOR113" s="81"/>
      <c r="UOS113" s="81"/>
      <c r="UOT113" s="81"/>
      <c r="UOU113" s="81"/>
      <c r="UOV113" s="81"/>
      <c r="UOW113" s="81"/>
      <c r="UOX113" s="81"/>
      <c r="UOY113" s="81"/>
      <c r="UOZ113" s="81"/>
      <c r="UPA113" s="81"/>
      <c r="UPB113" s="81"/>
      <c r="UPC113" s="81"/>
      <c r="UPD113" s="81"/>
      <c r="UPE113" s="81"/>
      <c r="UPF113" s="81"/>
      <c r="UPG113" s="81"/>
      <c r="UPH113" s="81"/>
      <c r="UPI113" s="81"/>
      <c r="UPJ113" s="81"/>
      <c r="UPK113" s="81"/>
      <c r="UPL113" s="81"/>
      <c r="UPM113" s="81"/>
      <c r="UPN113" s="81"/>
      <c r="UPO113" s="81"/>
      <c r="UPP113" s="81"/>
      <c r="UPQ113" s="81"/>
      <c r="UPR113" s="81"/>
      <c r="UPS113" s="81"/>
      <c r="UPT113" s="81"/>
      <c r="UPU113" s="81"/>
      <c r="UPV113" s="81"/>
      <c r="UPW113" s="81"/>
      <c r="UPX113" s="81"/>
      <c r="UPY113" s="81"/>
      <c r="UPZ113" s="81"/>
      <c r="UQA113" s="81"/>
      <c r="UQB113" s="81"/>
      <c r="UQC113" s="81"/>
      <c r="UQD113" s="81"/>
      <c r="UQE113" s="81"/>
      <c r="UQF113" s="81"/>
      <c r="UQG113" s="81"/>
      <c r="UQH113" s="81"/>
      <c r="UQI113" s="81"/>
      <c r="UQJ113" s="81"/>
      <c r="UQK113" s="81"/>
      <c r="UQL113" s="81"/>
      <c r="UQM113" s="81"/>
      <c r="UQN113" s="81"/>
      <c r="UQO113" s="81"/>
      <c r="UQP113" s="81"/>
      <c r="UQQ113" s="81"/>
      <c r="UQR113" s="81"/>
      <c r="UQS113" s="81"/>
      <c r="UQT113" s="81"/>
      <c r="UQU113" s="81"/>
      <c r="UQV113" s="81"/>
      <c r="UQW113" s="81"/>
      <c r="UQX113" s="81"/>
      <c r="UQY113" s="81"/>
      <c r="UQZ113" s="81"/>
      <c r="URA113" s="81"/>
      <c r="URB113" s="81"/>
      <c r="URC113" s="81"/>
      <c r="URD113" s="81"/>
      <c r="URE113" s="81"/>
      <c r="URF113" s="81"/>
      <c r="URG113" s="81"/>
      <c r="URH113" s="81"/>
      <c r="URI113" s="81"/>
      <c r="URJ113" s="81"/>
      <c r="URK113" s="81"/>
      <c r="URL113" s="81"/>
      <c r="URM113" s="81"/>
      <c r="URN113" s="81"/>
      <c r="URO113" s="81"/>
      <c r="URP113" s="81"/>
      <c r="URQ113" s="81"/>
      <c r="URR113" s="81"/>
      <c r="URS113" s="81"/>
      <c r="URT113" s="81"/>
      <c r="URU113" s="81"/>
      <c r="URV113" s="81"/>
      <c r="URW113" s="81"/>
      <c r="URX113" s="81"/>
      <c r="URY113" s="81"/>
      <c r="URZ113" s="81"/>
      <c r="USA113" s="81"/>
      <c r="USB113" s="81"/>
      <c r="USC113" s="81"/>
      <c r="USD113" s="81"/>
      <c r="USE113" s="81"/>
      <c r="USF113" s="81"/>
      <c r="USG113" s="81"/>
      <c r="USH113" s="81"/>
      <c r="USI113" s="81"/>
      <c r="USJ113" s="81"/>
      <c r="USK113" s="81"/>
      <c r="USL113" s="81"/>
      <c r="USM113" s="81"/>
      <c r="USN113" s="81"/>
      <c r="USO113" s="81"/>
      <c r="USP113" s="81"/>
      <c r="USQ113" s="81"/>
      <c r="USR113" s="81"/>
      <c r="USS113" s="81"/>
      <c r="UST113" s="81"/>
      <c r="USU113" s="81"/>
      <c r="USV113" s="81"/>
      <c r="USW113" s="81"/>
      <c r="USX113" s="81"/>
      <c r="USY113" s="81"/>
      <c r="USZ113" s="81"/>
      <c r="UTA113" s="81"/>
      <c r="UTB113" s="81"/>
      <c r="UTC113" s="81"/>
      <c r="UTD113" s="81"/>
      <c r="UTE113" s="81"/>
      <c r="UTF113" s="81"/>
      <c r="UTG113" s="81"/>
      <c r="UTH113" s="81"/>
      <c r="UTI113" s="81"/>
      <c r="UTJ113" s="81"/>
      <c r="UTK113" s="81"/>
      <c r="UTL113" s="81"/>
      <c r="UTM113" s="81"/>
      <c r="UTN113" s="81"/>
      <c r="UTO113" s="81"/>
      <c r="UTP113" s="81"/>
      <c r="UTQ113" s="81"/>
      <c r="UTR113" s="81"/>
      <c r="UTS113" s="81"/>
      <c r="UTT113" s="81"/>
      <c r="UTU113" s="81"/>
      <c r="UTV113" s="81"/>
      <c r="UTW113" s="81"/>
      <c r="UTX113" s="81"/>
      <c r="UTY113" s="81"/>
      <c r="UTZ113" s="81"/>
      <c r="UUA113" s="81"/>
      <c r="UUB113" s="81"/>
      <c r="UUC113" s="81"/>
      <c r="UUD113" s="81"/>
      <c r="UUE113" s="81"/>
      <c r="UUF113" s="81"/>
      <c r="UUG113" s="81"/>
      <c r="UUH113" s="81"/>
      <c r="UUI113" s="81"/>
      <c r="UUJ113" s="81"/>
      <c r="UUK113" s="81"/>
      <c r="UUL113" s="81"/>
      <c r="UUM113" s="81"/>
      <c r="UUN113" s="81"/>
      <c r="UUO113" s="81"/>
      <c r="UUP113" s="81"/>
      <c r="UUQ113" s="81"/>
      <c r="UUR113" s="81"/>
      <c r="UUS113" s="81"/>
      <c r="UUT113" s="81"/>
      <c r="UUU113" s="81"/>
      <c r="UUV113" s="81"/>
      <c r="UUW113" s="81"/>
      <c r="UUX113" s="81"/>
      <c r="UUY113" s="81"/>
      <c r="UUZ113" s="81"/>
      <c r="UVA113" s="81"/>
      <c r="UVB113" s="81"/>
      <c r="UVC113" s="81"/>
      <c r="UVD113" s="81"/>
      <c r="UVE113" s="81"/>
      <c r="UVF113" s="81"/>
      <c r="UVG113" s="81"/>
      <c r="UVH113" s="81"/>
      <c r="UVI113" s="81"/>
      <c r="UVJ113" s="81"/>
      <c r="UVK113" s="81"/>
      <c r="UVL113" s="81"/>
      <c r="UVM113" s="81"/>
      <c r="UVN113" s="81"/>
      <c r="UVO113" s="81"/>
      <c r="UVP113" s="81"/>
      <c r="UVQ113" s="81"/>
      <c r="UVR113" s="81"/>
      <c r="UVS113" s="81"/>
      <c r="UVT113" s="81"/>
      <c r="UVU113" s="81"/>
      <c r="UVV113" s="81"/>
      <c r="UVW113" s="81"/>
      <c r="UVX113" s="81"/>
      <c r="UVY113" s="81"/>
      <c r="UVZ113" s="81"/>
      <c r="UWA113" s="81"/>
      <c r="UWB113" s="81"/>
      <c r="UWC113" s="81"/>
      <c r="UWD113" s="81"/>
      <c r="UWE113" s="81"/>
      <c r="UWF113" s="81"/>
      <c r="UWG113" s="81"/>
      <c r="UWH113" s="81"/>
      <c r="UWI113" s="81"/>
      <c r="UWJ113" s="81"/>
      <c r="UWK113" s="81"/>
      <c r="UWL113" s="81"/>
      <c r="UWM113" s="81"/>
      <c r="UWN113" s="81"/>
      <c r="UWO113" s="81"/>
      <c r="UWP113" s="81"/>
      <c r="UWQ113" s="81"/>
      <c r="UWR113" s="81"/>
      <c r="UWS113" s="81"/>
      <c r="UWT113" s="81"/>
      <c r="UWU113" s="81"/>
      <c r="UWV113" s="81"/>
      <c r="UWW113" s="81"/>
      <c r="UWX113" s="81"/>
      <c r="UWY113" s="81"/>
      <c r="UWZ113" s="81"/>
      <c r="UXA113" s="81"/>
      <c r="UXB113" s="81"/>
      <c r="UXC113" s="81"/>
      <c r="UXD113" s="81"/>
      <c r="UXE113" s="81"/>
      <c r="UXF113" s="81"/>
      <c r="UXG113" s="81"/>
      <c r="UXH113" s="81"/>
      <c r="UXI113" s="81"/>
      <c r="UXJ113" s="81"/>
      <c r="UXK113" s="81"/>
      <c r="UXL113" s="81"/>
      <c r="UXM113" s="81"/>
      <c r="UXN113" s="81"/>
      <c r="UXO113" s="81"/>
      <c r="UXP113" s="81"/>
      <c r="UXQ113" s="81"/>
      <c r="UXR113" s="81"/>
      <c r="UXS113" s="81"/>
      <c r="UXT113" s="81"/>
      <c r="UXU113" s="81"/>
      <c r="UXV113" s="81"/>
      <c r="UXW113" s="81"/>
      <c r="UXX113" s="81"/>
      <c r="UXY113" s="81"/>
      <c r="UXZ113" s="81"/>
      <c r="UYA113" s="81"/>
      <c r="UYB113" s="81"/>
      <c r="UYC113" s="81"/>
      <c r="UYD113" s="81"/>
      <c r="UYE113" s="81"/>
      <c r="UYF113" s="81"/>
      <c r="UYG113" s="81"/>
      <c r="UYH113" s="81"/>
      <c r="UYI113" s="81"/>
      <c r="UYJ113" s="81"/>
      <c r="UYK113" s="81"/>
      <c r="UYL113" s="81"/>
      <c r="UYM113" s="81"/>
      <c r="UYN113" s="81"/>
      <c r="UYO113" s="81"/>
      <c r="UYP113" s="81"/>
      <c r="UYQ113" s="81"/>
      <c r="UYR113" s="81"/>
      <c r="UYS113" s="81"/>
      <c r="UYT113" s="81"/>
      <c r="UYU113" s="81"/>
      <c r="UYV113" s="81"/>
      <c r="UYW113" s="81"/>
      <c r="UYX113" s="81"/>
      <c r="UYY113" s="81"/>
      <c r="UYZ113" s="81"/>
      <c r="UZA113" s="81"/>
      <c r="UZB113" s="81"/>
      <c r="UZC113" s="81"/>
      <c r="UZD113" s="81"/>
      <c r="UZE113" s="81"/>
      <c r="UZF113" s="81"/>
      <c r="UZG113" s="81"/>
      <c r="UZH113" s="81"/>
      <c r="UZI113" s="81"/>
      <c r="UZJ113" s="81"/>
      <c r="UZK113" s="81"/>
      <c r="UZL113" s="81"/>
      <c r="UZM113" s="81"/>
      <c r="UZN113" s="81"/>
      <c r="UZO113" s="81"/>
      <c r="UZP113" s="81"/>
      <c r="UZQ113" s="81"/>
      <c r="UZR113" s="81"/>
      <c r="UZS113" s="81"/>
      <c r="UZT113" s="81"/>
      <c r="UZU113" s="81"/>
      <c r="UZV113" s="81"/>
      <c r="UZW113" s="81"/>
      <c r="UZX113" s="81"/>
      <c r="UZY113" s="81"/>
      <c r="UZZ113" s="81"/>
      <c r="VAA113" s="81"/>
      <c r="VAB113" s="81"/>
      <c r="VAC113" s="81"/>
      <c r="VAD113" s="81"/>
      <c r="VAE113" s="81"/>
      <c r="VAF113" s="81"/>
      <c r="VAG113" s="81"/>
      <c r="VAH113" s="81"/>
      <c r="VAI113" s="81"/>
      <c r="VAJ113" s="81"/>
      <c r="VAK113" s="81"/>
      <c r="VAL113" s="81"/>
      <c r="VAM113" s="81"/>
      <c r="VAN113" s="81"/>
      <c r="VAO113" s="81"/>
      <c r="VAP113" s="81"/>
      <c r="VAQ113" s="81"/>
      <c r="VAR113" s="81"/>
      <c r="VAS113" s="81"/>
      <c r="VAT113" s="81"/>
      <c r="VAU113" s="81"/>
      <c r="VAV113" s="81"/>
      <c r="VAW113" s="81"/>
      <c r="VAX113" s="81"/>
      <c r="VAY113" s="81"/>
      <c r="VAZ113" s="81"/>
      <c r="VBA113" s="81"/>
      <c r="VBB113" s="81"/>
      <c r="VBC113" s="81"/>
      <c r="VBD113" s="81"/>
      <c r="VBE113" s="81"/>
      <c r="VBF113" s="81"/>
      <c r="VBG113" s="81"/>
      <c r="VBH113" s="81"/>
      <c r="VBI113" s="81"/>
      <c r="VBJ113" s="81"/>
      <c r="VBK113" s="81"/>
      <c r="VBL113" s="81"/>
      <c r="VBM113" s="81"/>
      <c r="VBN113" s="81"/>
      <c r="VBO113" s="81"/>
      <c r="VBP113" s="81"/>
      <c r="VBQ113" s="81"/>
      <c r="VBR113" s="81"/>
      <c r="VBS113" s="81"/>
      <c r="VBT113" s="81"/>
      <c r="VBU113" s="81"/>
      <c r="VBV113" s="81"/>
      <c r="VBW113" s="81"/>
      <c r="VBX113" s="81"/>
      <c r="VBY113" s="81"/>
      <c r="VBZ113" s="81"/>
      <c r="VCA113" s="81"/>
      <c r="VCB113" s="81"/>
      <c r="VCC113" s="81"/>
      <c r="VCD113" s="81"/>
      <c r="VCE113" s="81"/>
      <c r="VCF113" s="81"/>
      <c r="VCG113" s="81"/>
      <c r="VCH113" s="81"/>
      <c r="VCI113" s="81"/>
      <c r="VCJ113" s="81"/>
      <c r="VCK113" s="81"/>
      <c r="VCL113" s="81"/>
      <c r="VCM113" s="81"/>
      <c r="VCN113" s="81"/>
      <c r="VCO113" s="81"/>
      <c r="VCP113" s="81"/>
      <c r="VCQ113" s="81"/>
      <c r="VCR113" s="81"/>
      <c r="VCS113" s="81"/>
      <c r="VCT113" s="81"/>
      <c r="VCU113" s="81"/>
      <c r="VCV113" s="81"/>
      <c r="VCW113" s="81"/>
      <c r="VCX113" s="81"/>
      <c r="VCY113" s="81"/>
      <c r="VCZ113" s="81"/>
      <c r="VDA113" s="81"/>
      <c r="VDB113" s="81"/>
      <c r="VDC113" s="81"/>
      <c r="VDD113" s="81"/>
      <c r="VDE113" s="81"/>
      <c r="VDF113" s="81"/>
      <c r="VDG113" s="81"/>
      <c r="VDH113" s="81"/>
      <c r="VDI113" s="81"/>
      <c r="VDJ113" s="81"/>
      <c r="VDK113" s="81"/>
      <c r="VDL113" s="81"/>
      <c r="VDM113" s="81"/>
      <c r="VDN113" s="81"/>
      <c r="VDO113" s="81"/>
      <c r="VDP113" s="81"/>
      <c r="VDQ113" s="81"/>
      <c r="VDR113" s="81"/>
      <c r="VDS113" s="81"/>
      <c r="VDT113" s="81"/>
      <c r="VDU113" s="81"/>
      <c r="VDV113" s="81"/>
      <c r="VDW113" s="81"/>
      <c r="VDX113" s="81"/>
      <c r="VDY113" s="81"/>
      <c r="VDZ113" s="81"/>
      <c r="VEA113" s="81"/>
      <c r="VEB113" s="81"/>
      <c r="VEC113" s="81"/>
      <c r="VED113" s="81"/>
      <c r="VEE113" s="81"/>
      <c r="VEF113" s="81"/>
      <c r="VEG113" s="81"/>
      <c r="VEH113" s="81"/>
      <c r="VEI113" s="81"/>
      <c r="VEJ113" s="81"/>
      <c r="VEK113" s="81"/>
      <c r="VEL113" s="81"/>
      <c r="VEM113" s="81"/>
      <c r="VEN113" s="81"/>
      <c r="VEO113" s="81"/>
      <c r="VEP113" s="81"/>
      <c r="VEQ113" s="81"/>
      <c r="VER113" s="81"/>
      <c r="VES113" s="81"/>
      <c r="VET113" s="81"/>
      <c r="VEU113" s="81"/>
      <c r="VEV113" s="81"/>
      <c r="VEW113" s="81"/>
      <c r="VEX113" s="81"/>
      <c r="VEY113" s="81"/>
      <c r="VEZ113" s="81"/>
      <c r="VFA113" s="81"/>
      <c r="VFB113" s="81"/>
      <c r="VFC113" s="81"/>
      <c r="VFD113" s="81"/>
      <c r="VFE113" s="81"/>
      <c r="VFF113" s="81"/>
      <c r="VFG113" s="81"/>
      <c r="VFH113" s="81"/>
      <c r="VFI113" s="81"/>
      <c r="VFJ113" s="81"/>
      <c r="VFK113" s="81"/>
      <c r="VFL113" s="81"/>
      <c r="VFM113" s="81"/>
      <c r="VFN113" s="81"/>
      <c r="VFO113" s="81"/>
      <c r="VFP113" s="81"/>
      <c r="VFQ113" s="81"/>
      <c r="VFR113" s="81"/>
      <c r="VFS113" s="81"/>
      <c r="VFT113" s="81"/>
      <c r="VFU113" s="81"/>
      <c r="VFV113" s="81"/>
      <c r="VFW113" s="81"/>
      <c r="VFX113" s="81"/>
      <c r="VFY113" s="81"/>
      <c r="VFZ113" s="81"/>
      <c r="VGA113" s="81"/>
      <c r="VGB113" s="81"/>
      <c r="VGC113" s="81"/>
      <c r="VGD113" s="81"/>
      <c r="VGE113" s="81"/>
      <c r="VGF113" s="81"/>
      <c r="VGG113" s="81"/>
      <c r="VGH113" s="81"/>
      <c r="VGI113" s="81"/>
      <c r="VGJ113" s="81"/>
      <c r="VGK113" s="81"/>
      <c r="VGL113" s="81"/>
      <c r="VGM113" s="81"/>
      <c r="VGN113" s="81"/>
      <c r="VGO113" s="81"/>
      <c r="VGP113" s="81"/>
      <c r="VGQ113" s="81"/>
      <c r="VGR113" s="81"/>
      <c r="VGS113" s="81"/>
      <c r="VGT113" s="81"/>
      <c r="VGU113" s="81"/>
      <c r="VGV113" s="81"/>
      <c r="VGW113" s="81"/>
      <c r="VGX113" s="81"/>
      <c r="VGY113" s="81"/>
      <c r="VGZ113" s="81"/>
      <c r="VHA113" s="81"/>
      <c r="VHB113" s="81"/>
      <c r="VHC113" s="81"/>
      <c r="VHD113" s="81"/>
      <c r="VHE113" s="81"/>
      <c r="VHF113" s="81"/>
      <c r="VHG113" s="81"/>
      <c r="VHH113" s="81"/>
      <c r="VHI113" s="81"/>
      <c r="VHJ113" s="81"/>
      <c r="VHK113" s="81"/>
      <c r="VHL113" s="81"/>
      <c r="VHM113" s="81"/>
      <c r="VHN113" s="81"/>
      <c r="VHO113" s="81"/>
      <c r="VHP113" s="81"/>
      <c r="VHQ113" s="81"/>
      <c r="VHR113" s="81"/>
      <c r="VHS113" s="81"/>
      <c r="VHT113" s="81"/>
      <c r="VHU113" s="81"/>
      <c r="VHV113" s="81"/>
      <c r="VHW113" s="81"/>
      <c r="VHX113" s="81"/>
      <c r="VHY113" s="81"/>
      <c r="VHZ113" s="81"/>
      <c r="VIA113" s="81"/>
      <c r="VIB113" s="81"/>
      <c r="VIC113" s="81"/>
      <c r="VID113" s="81"/>
      <c r="VIE113" s="81"/>
      <c r="VIF113" s="81"/>
      <c r="VIG113" s="81"/>
      <c r="VIH113" s="81"/>
      <c r="VII113" s="81"/>
      <c r="VIJ113" s="81"/>
      <c r="VIK113" s="81"/>
      <c r="VIL113" s="81"/>
      <c r="VIM113" s="81"/>
      <c r="VIN113" s="81"/>
      <c r="VIO113" s="81"/>
      <c r="VIP113" s="81"/>
      <c r="VIQ113" s="81"/>
      <c r="VIR113" s="81"/>
      <c r="VIS113" s="81"/>
      <c r="VIT113" s="81"/>
      <c r="VIU113" s="81"/>
      <c r="VIV113" s="81"/>
      <c r="VIW113" s="81"/>
      <c r="VIX113" s="81"/>
      <c r="VIY113" s="81"/>
      <c r="VIZ113" s="81"/>
      <c r="VJA113" s="81"/>
      <c r="VJB113" s="81"/>
      <c r="VJC113" s="81"/>
      <c r="VJD113" s="81"/>
      <c r="VJE113" s="81"/>
      <c r="VJF113" s="81"/>
      <c r="VJG113" s="81"/>
      <c r="VJH113" s="81"/>
      <c r="VJI113" s="81"/>
      <c r="VJJ113" s="81"/>
      <c r="VJK113" s="81"/>
      <c r="VJL113" s="81"/>
      <c r="VJM113" s="81"/>
      <c r="VJN113" s="81"/>
      <c r="VJO113" s="81"/>
      <c r="VJP113" s="81"/>
      <c r="VJQ113" s="81"/>
      <c r="VJR113" s="81"/>
      <c r="VJS113" s="81"/>
      <c r="VJT113" s="81"/>
      <c r="VJU113" s="81"/>
      <c r="VJV113" s="81"/>
      <c r="VJW113" s="81"/>
      <c r="VJX113" s="81"/>
      <c r="VJY113" s="81"/>
      <c r="VJZ113" s="81"/>
      <c r="VKA113" s="81"/>
      <c r="VKB113" s="81"/>
      <c r="VKC113" s="81"/>
      <c r="VKD113" s="81"/>
      <c r="VKE113" s="81"/>
      <c r="VKF113" s="81"/>
      <c r="VKG113" s="81"/>
      <c r="VKH113" s="81"/>
      <c r="VKI113" s="81"/>
      <c r="VKJ113" s="81"/>
      <c r="VKK113" s="81"/>
      <c r="VKL113" s="81"/>
      <c r="VKM113" s="81"/>
      <c r="VKN113" s="81"/>
      <c r="VKO113" s="81"/>
      <c r="VKP113" s="81"/>
      <c r="VKQ113" s="81"/>
      <c r="VKR113" s="81"/>
      <c r="VKS113" s="81"/>
      <c r="VKT113" s="81"/>
      <c r="VKU113" s="81"/>
      <c r="VKV113" s="81"/>
      <c r="VKW113" s="81"/>
      <c r="VKX113" s="81"/>
      <c r="VKY113" s="81"/>
      <c r="VKZ113" s="81"/>
      <c r="VLA113" s="81"/>
      <c r="VLB113" s="81"/>
      <c r="VLC113" s="81"/>
      <c r="VLD113" s="81"/>
      <c r="VLE113" s="81"/>
      <c r="VLF113" s="81"/>
      <c r="VLG113" s="81"/>
      <c r="VLH113" s="81"/>
      <c r="VLI113" s="81"/>
      <c r="VLJ113" s="81"/>
      <c r="VLK113" s="81"/>
      <c r="VLL113" s="81"/>
      <c r="VLM113" s="81"/>
      <c r="VLN113" s="81"/>
      <c r="VLO113" s="81"/>
      <c r="VLP113" s="81"/>
      <c r="VLQ113" s="81"/>
      <c r="VLR113" s="81"/>
      <c r="VLS113" s="81"/>
      <c r="VLT113" s="81"/>
      <c r="VLU113" s="81"/>
      <c r="VLV113" s="81"/>
      <c r="VLW113" s="81"/>
      <c r="VLX113" s="81"/>
      <c r="VLY113" s="81"/>
      <c r="VLZ113" s="81"/>
      <c r="VMA113" s="81"/>
      <c r="VMB113" s="81"/>
      <c r="VMC113" s="81"/>
      <c r="VMD113" s="81"/>
      <c r="VME113" s="81"/>
      <c r="VMF113" s="81"/>
      <c r="VMG113" s="81"/>
      <c r="VMH113" s="81"/>
      <c r="VMI113" s="81"/>
      <c r="VMJ113" s="81"/>
      <c r="VMK113" s="81"/>
      <c r="VML113" s="81"/>
      <c r="VMM113" s="81"/>
      <c r="VMN113" s="81"/>
      <c r="VMO113" s="81"/>
      <c r="VMP113" s="81"/>
      <c r="VMQ113" s="81"/>
      <c r="VMR113" s="81"/>
      <c r="VMS113" s="81"/>
      <c r="VMT113" s="81"/>
      <c r="VMU113" s="81"/>
      <c r="VMV113" s="81"/>
      <c r="VMW113" s="81"/>
      <c r="VMX113" s="81"/>
      <c r="VMY113" s="81"/>
      <c r="VMZ113" s="81"/>
      <c r="VNA113" s="81"/>
      <c r="VNB113" s="81"/>
      <c r="VNC113" s="81"/>
      <c r="VND113" s="81"/>
      <c r="VNE113" s="81"/>
      <c r="VNF113" s="81"/>
      <c r="VNG113" s="81"/>
      <c r="VNH113" s="81"/>
      <c r="VNI113" s="81"/>
      <c r="VNJ113" s="81"/>
      <c r="VNK113" s="81"/>
      <c r="VNL113" s="81"/>
      <c r="VNM113" s="81"/>
      <c r="VNN113" s="81"/>
      <c r="VNO113" s="81"/>
      <c r="VNP113" s="81"/>
      <c r="VNQ113" s="81"/>
      <c r="VNR113" s="81"/>
      <c r="VNS113" s="81"/>
      <c r="VNT113" s="81"/>
      <c r="VNU113" s="81"/>
      <c r="VNV113" s="81"/>
      <c r="VNW113" s="81"/>
      <c r="VNX113" s="81"/>
      <c r="VNY113" s="81"/>
      <c r="VNZ113" s="81"/>
      <c r="VOA113" s="81"/>
      <c r="VOB113" s="81"/>
      <c r="VOC113" s="81"/>
      <c r="VOD113" s="81"/>
      <c r="VOE113" s="81"/>
      <c r="VOF113" s="81"/>
      <c r="VOG113" s="81"/>
      <c r="VOH113" s="81"/>
      <c r="VOI113" s="81"/>
      <c r="VOJ113" s="81"/>
      <c r="VOK113" s="81"/>
      <c r="VOL113" s="81"/>
      <c r="VOM113" s="81"/>
      <c r="VON113" s="81"/>
      <c r="VOO113" s="81"/>
      <c r="VOP113" s="81"/>
      <c r="VOQ113" s="81"/>
      <c r="VOR113" s="81"/>
      <c r="VOS113" s="81"/>
      <c r="VOT113" s="81"/>
      <c r="VOU113" s="81"/>
      <c r="VOV113" s="81"/>
      <c r="VOW113" s="81"/>
      <c r="VOX113" s="81"/>
      <c r="VOY113" s="81"/>
      <c r="VOZ113" s="81"/>
      <c r="VPA113" s="81"/>
      <c r="VPB113" s="81"/>
      <c r="VPC113" s="81"/>
      <c r="VPD113" s="81"/>
      <c r="VPE113" s="81"/>
      <c r="VPF113" s="81"/>
      <c r="VPG113" s="81"/>
      <c r="VPH113" s="81"/>
      <c r="VPI113" s="81"/>
      <c r="VPJ113" s="81"/>
      <c r="VPK113" s="81"/>
      <c r="VPL113" s="81"/>
      <c r="VPM113" s="81"/>
      <c r="VPN113" s="81"/>
      <c r="VPO113" s="81"/>
      <c r="VPP113" s="81"/>
      <c r="VPQ113" s="81"/>
      <c r="VPR113" s="81"/>
      <c r="VPS113" s="81"/>
      <c r="VPT113" s="81"/>
      <c r="VPU113" s="81"/>
      <c r="VPV113" s="81"/>
      <c r="VPW113" s="81"/>
      <c r="VPX113" s="81"/>
      <c r="VPY113" s="81"/>
      <c r="VPZ113" s="81"/>
      <c r="VQA113" s="81"/>
      <c r="VQB113" s="81"/>
      <c r="VQC113" s="81"/>
      <c r="VQD113" s="81"/>
      <c r="VQE113" s="81"/>
      <c r="VQF113" s="81"/>
      <c r="VQG113" s="81"/>
      <c r="VQH113" s="81"/>
      <c r="VQI113" s="81"/>
      <c r="VQJ113" s="81"/>
      <c r="VQK113" s="81"/>
      <c r="VQL113" s="81"/>
      <c r="VQM113" s="81"/>
      <c r="VQN113" s="81"/>
      <c r="VQO113" s="81"/>
      <c r="VQP113" s="81"/>
      <c r="VQQ113" s="81"/>
      <c r="VQR113" s="81"/>
      <c r="VQS113" s="81"/>
      <c r="VQT113" s="81"/>
      <c r="VQU113" s="81"/>
      <c r="VQV113" s="81"/>
      <c r="VQW113" s="81"/>
      <c r="VQX113" s="81"/>
      <c r="VQY113" s="81"/>
      <c r="VQZ113" s="81"/>
      <c r="VRA113" s="81"/>
      <c r="VRB113" s="81"/>
      <c r="VRC113" s="81"/>
      <c r="VRD113" s="81"/>
      <c r="VRE113" s="81"/>
      <c r="VRF113" s="81"/>
      <c r="VRG113" s="81"/>
      <c r="VRH113" s="81"/>
      <c r="VRI113" s="81"/>
      <c r="VRJ113" s="81"/>
      <c r="VRK113" s="81"/>
      <c r="VRL113" s="81"/>
      <c r="VRM113" s="81"/>
      <c r="VRN113" s="81"/>
      <c r="VRO113" s="81"/>
      <c r="VRP113" s="81"/>
      <c r="VRQ113" s="81"/>
      <c r="VRR113" s="81"/>
      <c r="VRS113" s="81"/>
      <c r="VRT113" s="81"/>
      <c r="VRU113" s="81"/>
      <c r="VRV113" s="81"/>
      <c r="VRW113" s="81"/>
      <c r="VRX113" s="81"/>
      <c r="VRY113" s="81"/>
      <c r="VRZ113" s="81"/>
      <c r="VSA113" s="81"/>
      <c r="VSB113" s="81"/>
      <c r="VSC113" s="81"/>
      <c r="VSD113" s="81"/>
      <c r="VSE113" s="81"/>
      <c r="VSF113" s="81"/>
      <c r="VSG113" s="81"/>
      <c r="VSH113" s="81"/>
      <c r="VSI113" s="81"/>
      <c r="VSJ113" s="81"/>
      <c r="VSK113" s="81"/>
      <c r="VSL113" s="81"/>
      <c r="VSM113" s="81"/>
      <c r="VSN113" s="81"/>
      <c r="VSO113" s="81"/>
      <c r="VSP113" s="81"/>
      <c r="VSQ113" s="81"/>
      <c r="VSR113" s="81"/>
      <c r="VSS113" s="81"/>
      <c r="VST113" s="81"/>
      <c r="VSU113" s="81"/>
      <c r="VSV113" s="81"/>
      <c r="VSW113" s="81"/>
      <c r="VSX113" s="81"/>
      <c r="VSY113" s="81"/>
      <c r="VSZ113" s="81"/>
      <c r="VTA113" s="81"/>
      <c r="VTB113" s="81"/>
      <c r="VTC113" s="81"/>
      <c r="VTD113" s="81"/>
      <c r="VTE113" s="81"/>
      <c r="VTF113" s="81"/>
      <c r="VTG113" s="81"/>
      <c r="VTH113" s="81"/>
      <c r="VTI113" s="81"/>
      <c r="VTJ113" s="81"/>
      <c r="VTK113" s="81"/>
      <c r="VTL113" s="81"/>
      <c r="VTM113" s="81"/>
      <c r="VTN113" s="81"/>
      <c r="VTO113" s="81"/>
      <c r="VTP113" s="81"/>
      <c r="VTQ113" s="81"/>
      <c r="VTR113" s="81"/>
      <c r="VTS113" s="81"/>
      <c r="VTT113" s="81"/>
      <c r="VTU113" s="81"/>
      <c r="VTV113" s="81"/>
      <c r="VTW113" s="81"/>
      <c r="VTX113" s="81"/>
      <c r="VTY113" s="81"/>
      <c r="VTZ113" s="81"/>
      <c r="VUA113" s="81"/>
      <c r="VUB113" s="81"/>
      <c r="VUC113" s="81"/>
      <c r="VUD113" s="81"/>
      <c r="VUE113" s="81"/>
      <c r="VUF113" s="81"/>
      <c r="VUG113" s="81"/>
      <c r="VUH113" s="81"/>
      <c r="VUI113" s="81"/>
      <c r="VUJ113" s="81"/>
      <c r="VUK113" s="81"/>
      <c r="VUL113" s="81"/>
      <c r="VUM113" s="81"/>
      <c r="VUN113" s="81"/>
      <c r="VUO113" s="81"/>
      <c r="VUP113" s="81"/>
      <c r="VUQ113" s="81"/>
      <c r="VUR113" s="81"/>
      <c r="VUS113" s="81"/>
      <c r="VUT113" s="81"/>
      <c r="VUU113" s="81"/>
      <c r="VUV113" s="81"/>
      <c r="VUW113" s="81"/>
      <c r="VUX113" s="81"/>
      <c r="VUY113" s="81"/>
      <c r="VUZ113" s="81"/>
      <c r="VVA113" s="81"/>
      <c r="VVB113" s="81"/>
      <c r="VVC113" s="81"/>
      <c r="VVD113" s="81"/>
      <c r="VVE113" s="81"/>
      <c r="VVF113" s="81"/>
      <c r="VVG113" s="81"/>
      <c r="VVH113" s="81"/>
      <c r="VVI113" s="81"/>
      <c r="VVJ113" s="81"/>
      <c r="VVK113" s="81"/>
      <c r="VVL113" s="81"/>
      <c r="VVM113" s="81"/>
      <c r="VVN113" s="81"/>
      <c r="VVO113" s="81"/>
      <c r="VVP113" s="81"/>
      <c r="VVQ113" s="81"/>
      <c r="VVR113" s="81"/>
      <c r="VVS113" s="81"/>
      <c r="VVT113" s="81"/>
      <c r="VVU113" s="81"/>
      <c r="VVV113" s="81"/>
      <c r="VVW113" s="81"/>
      <c r="VVX113" s="81"/>
      <c r="VVY113" s="81"/>
      <c r="VVZ113" s="81"/>
      <c r="VWA113" s="81"/>
      <c r="VWB113" s="81"/>
      <c r="VWC113" s="81"/>
      <c r="VWD113" s="81"/>
      <c r="VWE113" s="81"/>
      <c r="VWF113" s="81"/>
      <c r="VWG113" s="81"/>
      <c r="VWH113" s="81"/>
      <c r="VWI113" s="81"/>
      <c r="VWJ113" s="81"/>
      <c r="VWK113" s="81"/>
      <c r="VWL113" s="81"/>
      <c r="VWM113" s="81"/>
      <c r="VWN113" s="81"/>
      <c r="VWO113" s="81"/>
      <c r="VWP113" s="81"/>
      <c r="VWQ113" s="81"/>
      <c r="VWR113" s="81"/>
      <c r="VWS113" s="81"/>
      <c r="VWT113" s="81"/>
      <c r="VWU113" s="81"/>
      <c r="VWV113" s="81"/>
      <c r="VWW113" s="81"/>
      <c r="VWX113" s="81"/>
      <c r="VWY113" s="81"/>
      <c r="VWZ113" s="81"/>
      <c r="VXA113" s="81"/>
      <c r="VXB113" s="81"/>
      <c r="VXC113" s="81"/>
      <c r="VXD113" s="81"/>
      <c r="VXE113" s="81"/>
      <c r="VXF113" s="81"/>
      <c r="VXG113" s="81"/>
      <c r="VXH113" s="81"/>
      <c r="VXI113" s="81"/>
      <c r="VXJ113" s="81"/>
      <c r="VXK113" s="81"/>
      <c r="VXL113" s="81"/>
      <c r="VXM113" s="81"/>
      <c r="VXN113" s="81"/>
      <c r="VXO113" s="81"/>
      <c r="VXP113" s="81"/>
      <c r="VXQ113" s="81"/>
      <c r="VXR113" s="81"/>
      <c r="VXS113" s="81"/>
      <c r="VXT113" s="81"/>
      <c r="VXU113" s="81"/>
      <c r="VXV113" s="81"/>
      <c r="VXW113" s="81"/>
      <c r="VXX113" s="81"/>
      <c r="VXY113" s="81"/>
      <c r="VXZ113" s="81"/>
      <c r="VYA113" s="81"/>
      <c r="VYB113" s="81"/>
      <c r="VYC113" s="81"/>
      <c r="VYD113" s="81"/>
      <c r="VYE113" s="81"/>
      <c r="VYF113" s="81"/>
      <c r="VYG113" s="81"/>
      <c r="VYH113" s="81"/>
      <c r="VYI113" s="81"/>
      <c r="VYJ113" s="81"/>
      <c r="VYK113" s="81"/>
      <c r="VYL113" s="81"/>
      <c r="VYM113" s="81"/>
      <c r="VYN113" s="81"/>
      <c r="VYO113" s="81"/>
      <c r="VYP113" s="81"/>
      <c r="VYQ113" s="81"/>
      <c r="VYR113" s="81"/>
      <c r="VYS113" s="81"/>
      <c r="VYT113" s="81"/>
      <c r="VYU113" s="81"/>
      <c r="VYV113" s="81"/>
      <c r="VYW113" s="81"/>
      <c r="VYX113" s="81"/>
      <c r="VYY113" s="81"/>
      <c r="VYZ113" s="81"/>
      <c r="VZA113" s="81"/>
      <c r="VZB113" s="81"/>
      <c r="VZC113" s="81"/>
      <c r="VZD113" s="81"/>
      <c r="VZE113" s="81"/>
      <c r="VZF113" s="81"/>
      <c r="VZG113" s="81"/>
      <c r="VZH113" s="81"/>
      <c r="VZI113" s="81"/>
      <c r="VZJ113" s="81"/>
      <c r="VZK113" s="81"/>
      <c r="VZL113" s="81"/>
      <c r="VZM113" s="81"/>
      <c r="VZN113" s="81"/>
      <c r="VZO113" s="81"/>
      <c r="VZP113" s="81"/>
      <c r="VZQ113" s="81"/>
      <c r="VZR113" s="81"/>
      <c r="VZS113" s="81"/>
      <c r="VZT113" s="81"/>
      <c r="VZU113" s="81"/>
      <c r="VZV113" s="81"/>
      <c r="VZW113" s="81"/>
      <c r="VZX113" s="81"/>
      <c r="VZY113" s="81"/>
      <c r="VZZ113" s="81"/>
      <c r="WAA113" s="81"/>
      <c r="WAB113" s="81"/>
      <c r="WAC113" s="81"/>
      <c r="WAD113" s="81"/>
      <c r="WAE113" s="81"/>
      <c r="WAF113" s="81"/>
      <c r="WAG113" s="81"/>
      <c r="WAH113" s="81"/>
      <c r="WAI113" s="81"/>
      <c r="WAJ113" s="81"/>
      <c r="WAK113" s="81"/>
      <c r="WAL113" s="81"/>
      <c r="WAM113" s="81"/>
      <c r="WAN113" s="81"/>
      <c r="WAO113" s="81"/>
      <c r="WAP113" s="81"/>
      <c r="WAQ113" s="81"/>
      <c r="WAR113" s="81"/>
      <c r="WAS113" s="81"/>
      <c r="WAT113" s="81"/>
      <c r="WAU113" s="81"/>
      <c r="WAV113" s="81"/>
      <c r="WAW113" s="81"/>
      <c r="WAX113" s="81"/>
      <c r="WAY113" s="81"/>
      <c r="WAZ113" s="81"/>
      <c r="WBA113" s="81"/>
      <c r="WBB113" s="81"/>
      <c r="WBC113" s="81"/>
      <c r="WBD113" s="81"/>
      <c r="WBE113" s="81"/>
      <c r="WBF113" s="81"/>
      <c r="WBG113" s="81"/>
      <c r="WBH113" s="81"/>
      <c r="WBI113" s="81"/>
      <c r="WBJ113" s="81"/>
      <c r="WBK113" s="81"/>
      <c r="WBL113" s="81"/>
      <c r="WBM113" s="81"/>
      <c r="WBN113" s="81"/>
      <c r="WBO113" s="81"/>
      <c r="WBP113" s="81"/>
      <c r="WBQ113" s="81"/>
      <c r="WBR113" s="81"/>
      <c r="WBS113" s="81"/>
      <c r="WBT113" s="81"/>
      <c r="WBU113" s="81"/>
      <c r="WBV113" s="81"/>
      <c r="WBW113" s="81"/>
      <c r="WBX113" s="81"/>
      <c r="WBY113" s="81"/>
      <c r="WBZ113" s="81"/>
      <c r="WCA113" s="81"/>
      <c r="WCB113" s="81"/>
      <c r="WCC113" s="81"/>
      <c r="WCD113" s="81"/>
      <c r="WCE113" s="81"/>
      <c r="WCF113" s="81"/>
      <c r="WCG113" s="81"/>
      <c r="WCH113" s="81"/>
      <c r="WCI113" s="81"/>
      <c r="WCJ113" s="81"/>
      <c r="WCK113" s="81"/>
      <c r="WCL113" s="81"/>
      <c r="WCM113" s="81"/>
      <c r="WCN113" s="81"/>
      <c r="WCO113" s="81"/>
      <c r="WCP113" s="81"/>
      <c r="WCQ113" s="81"/>
      <c r="WCR113" s="81"/>
      <c r="WCS113" s="81"/>
      <c r="WCT113" s="81"/>
      <c r="WCU113" s="81"/>
      <c r="WCV113" s="81"/>
      <c r="WCW113" s="81"/>
      <c r="WCX113" s="81"/>
      <c r="WCY113" s="81"/>
      <c r="WCZ113" s="81"/>
      <c r="WDA113" s="81"/>
      <c r="WDB113" s="81"/>
      <c r="WDC113" s="81"/>
      <c r="WDD113" s="81"/>
      <c r="WDE113" s="81"/>
      <c r="WDF113" s="81"/>
      <c r="WDG113" s="81"/>
      <c r="WDH113" s="81"/>
      <c r="WDI113" s="81"/>
      <c r="WDJ113" s="81"/>
      <c r="WDK113" s="81"/>
      <c r="WDL113" s="81"/>
      <c r="WDM113" s="81"/>
      <c r="WDN113" s="81"/>
      <c r="WDO113" s="81"/>
      <c r="WDP113" s="81"/>
      <c r="WDQ113" s="81"/>
      <c r="WDR113" s="81"/>
      <c r="WDS113" s="81"/>
      <c r="WDT113" s="81"/>
      <c r="WDU113" s="81"/>
      <c r="WDV113" s="81"/>
      <c r="WDW113" s="81"/>
      <c r="WDX113" s="81"/>
      <c r="WDY113" s="81"/>
      <c r="WDZ113" s="81"/>
      <c r="WEA113" s="81"/>
      <c r="WEB113" s="81"/>
      <c r="WEC113" s="81"/>
      <c r="WED113" s="81"/>
      <c r="WEE113" s="81"/>
      <c r="WEF113" s="81"/>
      <c r="WEG113" s="81"/>
      <c r="WEH113" s="81"/>
      <c r="WEI113" s="81"/>
      <c r="WEJ113" s="81"/>
      <c r="WEK113" s="81"/>
      <c r="WEL113" s="81"/>
      <c r="WEM113" s="81"/>
      <c r="WEN113" s="81"/>
      <c r="WEO113" s="81"/>
      <c r="WEP113" s="81"/>
      <c r="WEQ113" s="81"/>
      <c r="WER113" s="81"/>
      <c r="WES113" s="81"/>
      <c r="WET113" s="81"/>
      <c r="WEU113" s="81"/>
      <c r="WEV113" s="81"/>
      <c r="WEW113" s="81"/>
      <c r="WEX113" s="81"/>
      <c r="WEY113" s="81"/>
      <c r="WEZ113" s="81"/>
      <c r="WFA113" s="81"/>
      <c r="WFB113" s="81"/>
      <c r="WFC113" s="81"/>
      <c r="WFD113" s="81"/>
      <c r="WFE113" s="81"/>
      <c r="WFF113" s="81"/>
      <c r="WFG113" s="81"/>
      <c r="WFH113" s="81"/>
      <c r="WFI113" s="81"/>
      <c r="WFJ113" s="81"/>
      <c r="WFK113" s="81"/>
      <c r="WFL113" s="81"/>
      <c r="WFM113" s="81"/>
      <c r="WFN113" s="81"/>
      <c r="WFO113" s="81"/>
      <c r="WFP113" s="81"/>
      <c r="WFQ113" s="81"/>
      <c r="WFR113" s="81"/>
      <c r="WFS113" s="81"/>
      <c r="WFT113" s="81"/>
      <c r="WFU113" s="81"/>
      <c r="WFV113" s="81"/>
      <c r="WFW113" s="81"/>
      <c r="WFX113" s="81"/>
      <c r="WFY113" s="81"/>
      <c r="WFZ113" s="81"/>
      <c r="WGA113" s="81"/>
      <c r="WGB113" s="81"/>
      <c r="WGC113" s="81"/>
      <c r="WGD113" s="81"/>
      <c r="WGE113" s="81"/>
      <c r="WGF113" s="81"/>
      <c r="WGG113" s="81"/>
      <c r="WGH113" s="81"/>
      <c r="WGI113" s="81"/>
      <c r="WGJ113" s="81"/>
      <c r="WGK113" s="81"/>
      <c r="WGL113" s="81"/>
      <c r="WGM113" s="81"/>
      <c r="WGN113" s="81"/>
      <c r="WGO113" s="81"/>
      <c r="WGP113" s="81"/>
      <c r="WGQ113" s="81"/>
      <c r="WGR113" s="81"/>
      <c r="WGS113" s="81"/>
      <c r="WGT113" s="81"/>
      <c r="WGU113" s="81"/>
      <c r="WGV113" s="81"/>
      <c r="WGW113" s="81"/>
      <c r="WGX113" s="81"/>
      <c r="WGY113" s="81"/>
      <c r="WGZ113" s="81"/>
      <c r="WHA113" s="81"/>
      <c r="WHB113" s="81"/>
      <c r="WHC113" s="81"/>
      <c r="WHD113" s="81"/>
      <c r="WHE113" s="81"/>
      <c r="WHF113" s="81"/>
      <c r="WHG113" s="81"/>
      <c r="WHH113" s="81"/>
      <c r="WHI113" s="81"/>
      <c r="WHJ113" s="81"/>
      <c r="WHK113" s="81"/>
      <c r="WHL113" s="81"/>
      <c r="WHM113" s="81"/>
      <c r="WHN113" s="81"/>
      <c r="WHO113" s="81"/>
      <c r="WHP113" s="81"/>
      <c r="WHQ113" s="81"/>
      <c r="WHR113" s="81"/>
      <c r="WHS113" s="81"/>
      <c r="WHT113" s="81"/>
      <c r="WHU113" s="81"/>
      <c r="WHV113" s="81"/>
      <c r="WHW113" s="81"/>
      <c r="WHX113" s="81"/>
      <c r="WHY113" s="81"/>
      <c r="WHZ113" s="81"/>
      <c r="WIA113" s="81"/>
      <c r="WIB113" s="81"/>
      <c r="WIC113" s="81"/>
      <c r="WID113" s="81"/>
      <c r="WIE113" s="81"/>
      <c r="WIF113" s="81"/>
      <c r="WIG113" s="81"/>
      <c r="WIH113" s="81"/>
      <c r="WII113" s="81"/>
      <c r="WIJ113" s="81"/>
      <c r="WIK113" s="81"/>
      <c r="WIL113" s="81"/>
      <c r="WIM113" s="81"/>
      <c r="WIN113" s="81"/>
      <c r="WIO113" s="81"/>
      <c r="WIP113" s="81"/>
      <c r="WIQ113" s="81"/>
      <c r="WIR113" s="81"/>
      <c r="WIS113" s="81"/>
      <c r="WIT113" s="81"/>
      <c r="WIU113" s="81"/>
      <c r="WIV113" s="81"/>
      <c r="WIW113" s="81"/>
      <c r="WIX113" s="81"/>
      <c r="WIY113" s="81"/>
      <c r="WIZ113" s="81"/>
      <c r="WJA113" s="81"/>
      <c r="WJB113" s="81"/>
      <c r="WJC113" s="81"/>
      <c r="WJD113" s="81"/>
      <c r="WJE113" s="81"/>
      <c r="WJF113" s="81"/>
      <c r="WJG113" s="81"/>
      <c r="WJH113" s="81"/>
      <c r="WJI113" s="81"/>
      <c r="WJJ113" s="81"/>
      <c r="WJK113" s="81"/>
      <c r="WJL113" s="81"/>
      <c r="WJM113" s="81"/>
      <c r="WJN113" s="81"/>
      <c r="WJO113" s="81"/>
      <c r="WJP113" s="81"/>
      <c r="WJQ113" s="81"/>
      <c r="WJR113" s="81"/>
      <c r="WJS113" s="81"/>
      <c r="WJT113" s="81"/>
      <c r="WJU113" s="81"/>
      <c r="WJV113" s="81"/>
      <c r="WJW113" s="81"/>
      <c r="WJX113" s="81"/>
      <c r="WJY113" s="81"/>
      <c r="WJZ113" s="81"/>
      <c r="WKA113" s="81"/>
      <c r="WKB113" s="81"/>
      <c r="WKC113" s="81"/>
      <c r="WKD113" s="81"/>
      <c r="WKE113" s="81"/>
      <c r="WKF113" s="81"/>
      <c r="WKG113" s="81"/>
      <c r="WKH113" s="81"/>
      <c r="WKI113" s="81"/>
      <c r="WKJ113" s="81"/>
      <c r="WKK113" s="81"/>
      <c r="WKL113" s="81"/>
      <c r="WKM113" s="81"/>
      <c r="WKN113" s="81"/>
      <c r="WKO113" s="81"/>
      <c r="WKP113" s="81"/>
      <c r="WKQ113" s="81"/>
      <c r="WKR113" s="81"/>
      <c r="WKS113" s="81"/>
      <c r="WKT113" s="81"/>
      <c r="WKU113" s="81"/>
      <c r="WKV113" s="81"/>
      <c r="WKW113" s="81"/>
      <c r="WKX113" s="81"/>
      <c r="WKY113" s="81"/>
      <c r="WKZ113" s="81"/>
      <c r="WLA113" s="81"/>
      <c r="WLB113" s="81"/>
      <c r="WLC113" s="81"/>
      <c r="WLD113" s="81"/>
      <c r="WLE113" s="81"/>
      <c r="WLF113" s="81"/>
      <c r="WLG113" s="81"/>
      <c r="WLH113" s="81"/>
      <c r="WLI113" s="81"/>
      <c r="WLJ113" s="81"/>
      <c r="WLK113" s="81"/>
      <c r="WLL113" s="81"/>
      <c r="WLM113" s="81"/>
      <c r="WLN113" s="81"/>
      <c r="WLO113" s="81"/>
      <c r="WLP113" s="81"/>
      <c r="WLQ113" s="81"/>
      <c r="WLR113" s="81"/>
      <c r="WLS113" s="81"/>
      <c r="WLT113" s="81"/>
      <c r="WLU113" s="81"/>
      <c r="WLV113" s="81"/>
      <c r="WLW113" s="81"/>
      <c r="WLX113" s="81"/>
      <c r="WLY113" s="81"/>
      <c r="WLZ113" s="81"/>
      <c r="WMA113" s="81"/>
      <c r="WMB113" s="81"/>
      <c r="WMC113" s="81"/>
      <c r="WMD113" s="81"/>
      <c r="WME113" s="81"/>
      <c r="WMF113" s="81"/>
      <c r="WMG113" s="81"/>
      <c r="WMH113" s="81"/>
      <c r="WMI113" s="81"/>
      <c r="WMJ113" s="81"/>
      <c r="WMK113" s="81"/>
      <c r="WML113" s="81"/>
      <c r="WMM113" s="81"/>
      <c r="WMN113" s="81"/>
      <c r="WMO113" s="81"/>
      <c r="WMP113" s="81"/>
      <c r="WMQ113" s="81"/>
      <c r="WMR113" s="81"/>
      <c r="WMS113" s="81"/>
      <c r="WMT113" s="81"/>
      <c r="WMU113" s="81"/>
      <c r="WMV113" s="81"/>
      <c r="WMW113" s="81"/>
      <c r="WMX113" s="81"/>
      <c r="WMY113" s="81"/>
      <c r="WMZ113" s="81"/>
      <c r="WNA113" s="81"/>
      <c r="WNB113" s="81"/>
      <c r="WNC113" s="81"/>
      <c r="WND113" s="81"/>
      <c r="WNE113" s="81"/>
      <c r="WNF113" s="81"/>
      <c r="WNG113" s="81"/>
      <c r="WNH113" s="81"/>
      <c r="WNI113" s="81"/>
      <c r="WNJ113" s="81"/>
      <c r="WNK113" s="81"/>
      <c r="WNL113" s="81"/>
      <c r="WNM113" s="81"/>
      <c r="WNN113" s="81"/>
      <c r="WNO113" s="81"/>
      <c r="WNP113" s="81"/>
      <c r="WNQ113" s="81"/>
      <c r="WNR113" s="81"/>
      <c r="WNS113" s="81"/>
      <c r="WNT113" s="81"/>
      <c r="WNU113" s="81"/>
      <c r="WNV113" s="81"/>
      <c r="WNW113" s="81"/>
      <c r="WNX113" s="81"/>
      <c r="WNY113" s="81"/>
      <c r="WNZ113" s="81"/>
      <c r="WOA113" s="81"/>
      <c r="WOB113" s="81"/>
      <c r="WOC113" s="81"/>
      <c r="WOD113" s="81"/>
      <c r="WOE113" s="81"/>
      <c r="WOF113" s="81"/>
      <c r="WOG113" s="81"/>
      <c r="WOH113" s="81"/>
      <c r="WOI113" s="81"/>
      <c r="WOJ113" s="81"/>
      <c r="WOK113" s="81"/>
      <c r="WOL113" s="81"/>
      <c r="WOM113" s="81"/>
      <c r="WON113" s="81"/>
      <c r="WOO113" s="81"/>
      <c r="WOP113" s="81"/>
      <c r="WOQ113" s="81"/>
      <c r="WOR113" s="81"/>
      <c r="WOS113" s="81"/>
      <c r="WOT113" s="81"/>
      <c r="WOU113" s="81"/>
      <c r="WOV113" s="81"/>
      <c r="WOW113" s="81"/>
      <c r="WOX113" s="81"/>
      <c r="WOY113" s="81"/>
      <c r="WOZ113" s="81"/>
      <c r="WPA113" s="81"/>
      <c r="WPB113" s="81"/>
      <c r="WPC113" s="81"/>
      <c r="WPD113" s="81"/>
      <c r="WPE113" s="81"/>
      <c r="WPF113" s="81"/>
      <c r="WPG113" s="81"/>
      <c r="WPH113" s="81"/>
      <c r="WPI113" s="81"/>
      <c r="WPJ113" s="81"/>
      <c r="WPK113" s="81"/>
      <c r="WPL113" s="81"/>
      <c r="WPM113" s="81"/>
      <c r="WPN113" s="81"/>
      <c r="WPO113" s="81"/>
      <c r="WPP113" s="81"/>
      <c r="WPQ113" s="81"/>
      <c r="WPR113" s="81"/>
      <c r="WPS113" s="81"/>
      <c r="WPT113" s="81"/>
      <c r="WPU113" s="81"/>
      <c r="WPV113" s="81"/>
      <c r="WPW113" s="81"/>
      <c r="WPX113" s="81"/>
      <c r="WPY113" s="81"/>
      <c r="WPZ113" s="81"/>
      <c r="WQA113" s="81"/>
      <c r="WQB113" s="81"/>
      <c r="WQC113" s="81"/>
      <c r="WQD113" s="81"/>
      <c r="WQE113" s="81"/>
      <c r="WQF113" s="81"/>
      <c r="WQG113" s="81"/>
      <c r="WQH113" s="81"/>
      <c r="WQI113" s="81"/>
      <c r="WQJ113" s="81"/>
      <c r="WQK113" s="81"/>
      <c r="WQL113" s="81"/>
      <c r="WQM113" s="81"/>
      <c r="WQN113" s="81"/>
      <c r="WQO113" s="81"/>
      <c r="WQP113" s="81"/>
      <c r="WQQ113" s="81"/>
      <c r="WQR113" s="81"/>
      <c r="WQS113" s="81"/>
      <c r="WQT113" s="81"/>
      <c r="WQU113" s="81"/>
      <c r="WQV113" s="81"/>
      <c r="WQW113" s="81"/>
      <c r="WQX113" s="81"/>
      <c r="WQY113" s="81"/>
      <c r="WQZ113" s="81"/>
      <c r="WRA113" s="81"/>
      <c r="WRB113" s="81"/>
      <c r="WRC113" s="81"/>
      <c r="WRD113" s="81"/>
      <c r="WRE113" s="81"/>
      <c r="WRF113" s="81"/>
      <c r="WRG113" s="81"/>
      <c r="WRH113" s="81"/>
      <c r="WRI113" s="81"/>
      <c r="WRJ113" s="81"/>
      <c r="WRK113" s="81"/>
      <c r="WRL113" s="81"/>
      <c r="WRM113" s="81"/>
      <c r="WRN113" s="81"/>
      <c r="WRO113" s="81"/>
      <c r="WRP113" s="81"/>
      <c r="WRQ113" s="81"/>
      <c r="WRR113" s="81"/>
      <c r="WRS113" s="81"/>
      <c r="WRT113" s="81"/>
      <c r="WRU113" s="81"/>
      <c r="WRV113" s="81"/>
      <c r="WRW113" s="81"/>
      <c r="WRX113" s="81"/>
      <c r="WRY113" s="81"/>
      <c r="WRZ113" s="81"/>
      <c r="WSA113" s="81"/>
      <c r="WSB113" s="81"/>
      <c r="WSC113" s="81"/>
      <c r="WSD113" s="81"/>
      <c r="WSE113" s="81"/>
      <c r="WSF113" s="81"/>
      <c r="WSG113" s="81"/>
      <c r="WSH113" s="81"/>
      <c r="WSI113" s="81"/>
      <c r="WSJ113" s="81"/>
      <c r="WSK113" s="81"/>
      <c r="WSL113" s="81"/>
      <c r="WSM113" s="81"/>
      <c r="WSN113" s="81"/>
      <c r="WSO113" s="81"/>
      <c r="WSP113" s="81"/>
      <c r="WSQ113" s="81"/>
      <c r="WSR113" s="81"/>
      <c r="WSS113" s="81"/>
      <c r="WST113" s="81"/>
      <c r="WSU113" s="81"/>
      <c r="WSV113" s="81"/>
      <c r="WSW113" s="81"/>
      <c r="WSX113" s="81"/>
      <c r="WSY113" s="81"/>
      <c r="WSZ113" s="81"/>
      <c r="WTA113" s="81"/>
      <c r="WTB113" s="81"/>
      <c r="WTC113" s="81"/>
      <c r="WTD113" s="81"/>
      <c r="WTE113" s="81"/>
      <c r="WTF113" s="81"/>
      <c r="WTG113" s="81"/>
      <c r="WTH113" s="81"/>
      <c r="WTI113" s="81"/>
      <c r="WTJ113" s="81"/>
      <c r="WTK113" s="81"/>
      <c r="WTL113" s="81"/>
      <c r="WTM113" s="81"/>
      <c r="WTN113" s="81"/>
      <c r="WTO113" s="81"/>
      <c r="WTP113" s="81"/>
      <c r="WTQ113" s="81"/>
      <c r="WTR113" s="81"/>
      <c r="WTS113" s="81"/>
      <c r="WTT113" s="81"/>
      <c r="WTU113" s="81"/>
      <c r="WTV113" s="81"/>
      <c r="WTW113" s="81"/>
      <c r="WTX113" s="81"/>
      <c r="WTY113" s="81"/>
      <c r="WTZ113" s="81"/>
      <c r="WUA113" s="81"/>
      <c r="WUB113" s="81"/>
      <c r="WUC113" s="81"/>
      <c r="WUD113" s="81"/>
      <c r="WUE113" s="81"/>
      <c r="WUF113" s="81"/>
      <c r="WUG113" s="81"/>
      <c r="WUH113" s="81"/>
      <c r="WUI113" s="81"/>
      <c r="WUJ113" s="81"/>
      <c r="WUK113" s="81"/>
      <c r="WUL113" s="81"/>
      <c r="WUM113" s="81"/>
      <c r="WUN113" s="81"/>
      <c r="WUO113" s="81"/>
      <c r="WUP113" s="81"/>
      <c r="WUQ113" s="81"/>
      <c r="WUR113" s="81"/>
      <c r="WUS113" s="81"/>
      <c r="WUT113" s="81"/>
      <c r="WUU113" s="81"/>
      <c r="WUV113" s="81"/>
      <c r="WUW113" s="81"/>
      <c r="WUX113" s="81"/>
      <c r="WUY113" s="81"/>
      <c r="WUZ113" s="81"/>
      <c r="WVA113" s="81"/>
      <c r="WVB113" s="81"/>
      <c r="WVC113" s="81"/>
      <c r="WVD113" s="81"/>
      <c r="WVE113" s="81"/>
      <c r="WVF113" s="81"/>
      <c r="WVG113" s="81"/>
      <c r="WVH113" s="81"/>
      <c r="WVI113" s="81"/>
      <c r="WVJ113" s="81"/>
      <c r="WVK113" s="81"/>
      <c r="WVL113" s="81"/>
      <c r="WVM113" s="81"/>
      <c r="WVN113" s="81"/>
      <c r="WVO113" s="81"/>
      <c r="WVP113" s="81"/>
      <c r="WVQ113" s="81"/>
      <c r="WVR113" s="81"/>
      <c r="WVS113" s="81"/>
      <c r="WVT113" s="81"/>
      <c r="WVU113" s="81"/>
      <c r="WVV113" s="81"/>
      <c r="WVW113" s="81"/>
      <c r="WVX113" s="81"/>
      <c r="WVY113" s="81"/>
      <c r="WVZ113" s="81"/>
      <c r="WWA113" s="81"/>
      <c r="WWB113" s="81"/>
      <c r="WWC113" s="81"/>
      <c r="WWD113" s="81"/>
      <c r="WWE113" s="81"/>
      <c r="WWF113" s="81"/>
      <c r="WWG113" s="81"/>
      <c r="WWH113" s="81"/>
      <c r="WWI113" s="81"/>
      <c r="WWJ113" s="81"/>
      <c r="WWK113" s="81"/>
      <c r="WWL113" s="81"/>
      <c r="WWM113" s="81"/>
      <c r="WWN113" s="81"/>
      <c r="WWO113" s="81"/>
      <c r="WWP113" s="81"/>
      <c r="WWQ113" s="81"/>
      <c r="WWR113" s="81"/>
      <c r="WWS113" s="81"/>
      <c r="WWT113" s="81"/>
      <c r="WWU113" s="81"/>
      <c r="WWV113" s="81"/>
      <c r="WWW113" s="81"/>
      <c r="WWX113" s="81"/>
      <c r="WWY113" s="81"/>
      <c r="WWZ113" s="81"/>
      <c r="WXA113" s="81"/>
      <c r="WXB113" s="81"/>
      <c r="WXC113" s="81"/>
      <c r="WXD113" s="81"/>
      <c r="WXE113" s="81"/>
      <c r="WXF113" s="81"/>
      <c r="WXG113" s="81"/>
      <c r="WXH113" s="81"/>
      <c r="WXI113" s="81"/>
      <c r="WXJ113" s="81"/>
      <c r="WXK113" s="81"/>
      <c r="WXL113" s="81"/>
      <c r="WXM113" s="81"/>
      <c r="WXN113" s="81"/>
      <c r="WXO113" s="81"/>
      <c r="WXP113" s="81"/>
      <c r="WXQ113" s="81"/>
      <c r="WXR113" s="81"/>
      <c r="WXS113" s="81"/>
      <c r="WXT113" s="81"/>
      <c r="WXU113" s="81"/>
      <c r="WXV113" s="81"/>
      <c r="WXW113" s="81"/>
      <c r="WXX113" s="81"/>
      <c r="WXY113" s="81"/>
      <c r="WXZ113" s="81"/>
      <c r="WYA113" s="81"/>
      <c r="WYB113" s="81"/>
      <c r="WYC113" s="81"/>
      <c r="WYD113" s="81"/>
      <c r="WYE113" s="81"/>
      <c r="WYF113" s="81"/>
      <c r="WYG113" s="81"/>
      <c r="WYH113" s="81"/>
      <c r="WYI113" s="81"/>
      <c r="WYJ113" s="81"/>
      <c r="WYK113" s="81"/>
      <c r="WYL113" s="81"/>
      <c r="WYM113" s="81"/>
      <c r="WYN113" s="81"/>
      <c r="WYO113" s="81"/>
      <c r="WYP113" s="81"/>
      <c r="WYQ113" s="81"/>
      <c r="WYR113" s="81"/>
      <c r="WYS113" s="81"/>
      <c r="WYT113" s="81"/>
      <c r="WYU113" s="81"/>
      <c r="WYV113" s="81"/>
      <c r="WYW113" s="81"/>
      <c r="WYX113" s="81"/>
      <c r="WYY113" s="81"/>
      <c r="WYZ113" s="81"/>
      <c r="WZA113" s="81"/>
      <c r="WZB113" s="81"/>
      <c r="WZC113" s="81"/>
      <c r="WZD113" s="81"/>
      <c r="WZE113" s="81"/>
      <c r="WZF113" s="81"/>
      <c r="WZG113" s="81"/>
      <c r="WZH113" s="81"/>
      <c r="WZI113" s="81"/>
      <c r="WZJ113" s="81"/>
      <c r="WZK113" s="81"/>
      <c r="WZL113" s="81"/>
      <c r="WZM113" s="81"/>
      <c r="WZN113" s="81"/>
      <c r="WZO113" s="81"/>
      <c r="WZP113" s="81"/>
      <c r="WZQ113" s="81"/>
      <c r="WZR113" s="81"/>
      <c r="WZS113" s="81"/>
      <c r="WZT113" s="81"/>
      <c r="WZU113" s="81"/>
      <c r="WZV113" s="81"/>
      <c r="WZW113" s="81"/>
      <c r="WZX113" s="81"/>
      <c r="WZY113" s="81"/>
      <c r="WZZ113" s="81"/>
      <c r="XAA113" s="81"/>
      <c r="XAB113" s="81"/>
      <c r="XAC113" s="81"/>
      <c r="XAD113" s="81"/>
      <c r="XAE113" s="81"/>
      <c r="XAF113" s="81"/>
      <c r="XAG113" s="81"/>
      <c r="XAH113" s="81"/>
      <c r="XAI113" s="81"/>
      <c r="XAJ113" s="81"/>
      <c r="XAK113" s="81"/>
      <c r="XAL113" s="81"/>
      <c r="XAM113" s="81"/>
      <c r="XAN113" s="81"/>
      <c r="XAO113" s="81"/>
      <c r="XAP113" s="81"/>
      <c r="XAQ113" s="81"/>
      <c r="XAR113" s="81"/>
      <c r="XAS113" s="81"/>
      <c r="XAT113" s="81"/>
      <c r="XAU113" s="81"/>
      <c r="XAV113" s="81"/>
      <c r="XAW113" s="81"/>
      <c r="XAX113" s="81"/>
      <c r="XAY113" s="81"/>
      <c r="XAZ113" s="81"/>
      <c r="XBA113" s="81"/>
      <c r="XBB113" s="81"/>
      <c r="XBC113" s="81"/>
      <c r="XBD113" s="81"/>
      <c r="XBE113" s="81"/>
      <c r="XBF113" s="81"/>
      <c r="XBG113" s="81"/>
      <c r="XBH113" s="81"/>
      <c r="XBI113" s="81"/>
      <c r="XBJ113" s="81"/>
      <c r="XBK113" s="81"/>
      <c r="XBL113" s="81"/>
      <c r="XBM113" s="81"/>
      <c r="XBN113" s="81"/>
      <c r="XBO113" s="81"/>
      <c r="XBP113" s="81"/>
      <c r="XBQ113" s="81"/>
      <c r="XBR113" s="81"/>
      <c r="XBS113" s="81"/>
      <c r="XBT113" s="81"/>
      <c r="XBU113" s="81"/>
      <c r="XBV113" s="81"/>
      <c r="XBW113" s="81"/>
      <c r="XBX113" s="81"/>
      <c r="XBY113" s="81"/>
      <c r="XBZ113" s="81"/>
      <c r="XCA113" s="81"/>
      <c r="XCB113" s="81"/>
      <c r="XCC113" s="81"/>
      <c r="XCD113" s="81"/>
      <c r="XCE113" s="81"/>
      <c r="XCF113" s="81"/>
      <c r="XCG113" s="81"/>
      <c r="XCH113" s="81"/>
      <c r="XCI113" s="81"/>
      <c r="XCJ113" s="81"/>
      <c r="XCK113" s="81"/>
      <c r="XCL113" s="81"/>
      <c r="XCM113" s="81"/>
      <c r="XCN113" s="81"/>
      <c r="XCO113" s="81"/>
      <c r="XCP113" s="81"/>
      <c r="XCQ113" s="81"/>
      <c r="XCR113" s="81"/>
      <c r="XCS113" s="81"/>
      <c r="XCT113" s="81"/>
      <c r="XCU113" s="81"/>
      <c r="XCV113" s="81"/>
      <c r="XCW113" s="81"/>
      <c r="XCX113" s="81"/>
      <c r="XCY113" s="81"/>
      <c r="XCZ113" s="81"/>
      <c r="XDA113" s="81"/>
      <c r="XDB113" s="81"/>
      <c r="XDC113" s="81"/>
      <c r="XDD113" s="81"/>
      <c r="XDE113" s="81"/>
      <c r="XDF113" s="81"/>
      <c r="XDG113" s="81"/>
      <c r="XDH113" s="81"/>
      <c r="XDI113" s="81"/>
      <c r="XDJ113" s="81"/>
      <c r="XDK113" s="81"/>
      <c r="XDL113" s="81"/>
      <c r="XDM113" s="81"/>
      <c r="XDN113" s="81"/>
      <c r="XDO113" s="81"/>
      <c r="XDP113" s="81"/>
      <c r="XDQ113" s="81"/>
      <c r="XDR113" s="81"/>
      <c r="XDS113" s="81"/>
      <c r="XDT113" s="81"/>
      <c r="XDU113" s="81"/>
      <c r="XDV113" s="81"/>
      <c r="XDW113" s="81"/>
      <c r="XDX113" s="81"/>
      <c r="XDY113" s="81"/>
      <c r="XDZ113" s="81"/>
      <c r="XEA113" s="81"/>
      <c r="XEB113" s="81"/>
      <c r="XEC113" s="81"/>
      <c r="XED113" s="81"/>
      <c r="XEE113" s="81"/>
      <c r="XEF113" s="81"/>
      <c r="XEG113" s="81"/>
      <c r="XEH113" s="81"/>
      <c r="XEI113" s="81"/>
      <c r="XEJ113" s="81"/>
      <c r="XEK113" s="81"/>
      <c r="XEL113" s="81"/>
      <c r="XEM113" s="81"/>
      <c r="XEN113" s="81"/>
      <c r="XEO113" s="81"/>
      <c r="XEP113" s="81"/>
      <c r="XEQ113" s="81"/>
      <c r="XER113" s="81"/>
      <c r="XES113" s="81"/>
      <c r="XET113" s="81"/>
    </row>
    <row r="114" spans="2:16374" s="77" customFormat="1" x14ac:dyDescent="0.2">
      <c r="B114" s="151" t="s">
        <v>318</v>
      </c>
      <c r="C114" s="152">
        <f>SUM(H45:J45)</f>
        <v>191903765.62</v>
      </c>
      <c r="D114" s="153">
        <f t="shared" si="58"/>
        <v>-0.27009429748615277</v>
      </c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N114" s="81"/>
      <c r="AO114" s="81"/>
      <c r="AP114" s="81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1"/>
      <c r="BF114" s="81"/>
      <c r="BG114" s="81"/>
      <c r="BH114" s="81"/>
      <c r="BI114" s="81"/>
      <c r="BJ114" s="81"/>
      <c r="BK114" s="81"/>
      <c r="BL114" s="81"/>
      <c r="BM114" s="81"/>
      <c r="BN114" s="81"/>
      <c r="BO114" s="81"/>
      <c r="BP114" s="81"/>
      <c r="BQ114" s="81"/>
      <c r="BR114" s="81"/>
      <c r="BS114" s="81"/>
      <c r="BT114" s="81"/>
      <c r="BU114" s="81"/>
      <c r="BV114" s="81"/>
      <c r="BW114" s="81"/>
      <c r="BX114" s="81"/>
      <c r="BY114" s="81"/>
      <c r="BZ114" s="81"/>
      <c r="CA114" s="81"/>
      <c r="CB114" s="81"/>
      <c r="CC114" s="81"/>
      <c r="CD114" s="81"/>
      <c r="CE114" s="81"/>
      <c r="CF114" s="81"/>
      <c r="CG114" s="81"/>
      <c r="CH114" s="81"/>
      <c r="CI114" s="81"/>
      <c r="CJ114" s="81"/>
      <c r="CK114" s="81"/>
      <c r="CL114" s="81"/>
      <c r="CM114" s="81"/>
      <c r="CN114" s="81"/>
      <c r="CO114" s="81"/>
      <c r="CP114" s="81"/>
      <c r="CQ114" s="81"/>
      <c r="CR114" s="81"/>
      <c r="CS114" s="81"/>
      <c r="CT114" s="81"/>
      <c r="CU114" s="81"/>
      <c r="CV114" s="81"/>
      <c r="CW114" s="81"/>
      <c r="CX114" s="81"/>
      <c r="CY114" s="81"/>
      <c r="CZ114" s="81"/>
      <c r="DA114" s="81"/>
      <c r="DB114" s="81"/>
      <c r="DC114" s="81"/>
      <c r="DD114" s="81"/>
      <c r="DE114" s="81"/>
      <c r="DF114" s="81"/>
      <c r="DG114" s="81"/>
      <c r="DH114" s="81"/>
      <c r="DI114" s="81"/>
      <c r="DJ114" s="81"/>
      <c r="DK114" s="81"/>
      <c r="DL114" s="81"/>
      <c r="DM114" s="81"/>
      <c r="DN114" s="81"/>
      <c r="DO114" s="81"/>
      <c r="DP114" s="81"/>
      <c r="DQ114" s="81"/>
      <c r="DR114" s="81"/>
      <c r="DS114" s="81"/>
      <c r="DT114" s="81"/>
      <c r="DU114" s="81"/>
      <c r="DV114" s="81"/>
      <c r="DW114" s="81"/>
      <c r="DX114" s="81"/>
      <c r="DY114" s="81"/>
      <c r="DZ114" s="81"/>
      <c r="EA114" s="81"/>
      <c r="EB114" s="81"/>
      <c r="EC114" s="81"/>
      <c r="ED114" s="81"/>
      <c r="EE114" s="81"/>
      <c r="EF114" s="81"/>
      <c r="EG114" s="81"/>
      <c r="EH114" s="81"/>
      <c r="EI114" s="81"/>
      <c r="EJ114" s="81"/>
      <c r="EK114" s="81"/>
      <c r="EL114" s="81"/>
      <c r="EM114" s="81"/>
      <c r="EN114" s="81"/>
      <c r="EO114" s="81"/>
      <c r="EP114" s="81"/>
      <c r="EQ114" s="81"/>
      <c r="ER114" s="81"/>
      <c r="ES114" s="81"/>
      <c r="ET114" s="81"/>
      <c r="EU114" s="81"/>
      <c r="EV114" s="81"/>
      <c r="EW114" s="81"/>
      <c r="EX114" s="81"/>
      <c r="EY114" s="81"/>
      <c r="EZ114" s="81"/>
      <c r="FA114" s="81"/>
      <c r="FB114" s="81"/>
      <c r="FC114" s="81"/>
      <c r="FD114" s="81"/>
      <c r="FE114" s="81"/>
      <c r="FF114" s="81"/>
      <c r="FG114" s="81"/>
      <c r="FH114" s="81"/>
      <c r="FI114" s="81"/>
      <c r="FJ114" s="81"/>
      <c r="FK114" s="81"/>
      <c r="FL114" s="81"/>
      <c r="FM114" s="81"/>
      <c r="FN114" s="81"/>
      <c r="FO114" s="81"/>
      <c r="FP114" s="81"/>
      <c r="FQ114" s="81"/>
      <c r="FR114" s="81"/>
      <c r="FS114" s="81"/>
      <c r="FT114" s="81"/>
      <c r="FU114" s="81"/>
      <c r="FV114" s="81"/>
      <c r="FW114" s="81"/>
      <c r="FX114" s="81"/>
      <c r="FY114" s="81"/>
      <c r="FZ114" s="81"/>
      <c r="GA114" s="81"/>
      <c r="GB114" s="81"/>
      <c r="GC114" s="81"/>
      <c r="GD114" s="81"/>
      <c r="GE114" s="81"/>
      <c r="GF114" s="81"/>
      <c r="GG114" s="81"/>
      <c r="GH114" s="81"/>
      <c r="GI114" s="81"/>
      <c r="GJ114" s="81"/>
      <c r="GK114" s="81"/>
      <c r="GL114" s="81"/>
      <c r="GM114" s="81"/>
      <c r="GN114" s="81"/>
      <c r="GO114" s="81"/>
      <c r="GP114" s="81"/>
      <c r="GQ114" s="81"/>
      <c r="GR114" s="81"/>
      <c r="GS114" s="81"/>
      <c r="GT114" s="81"/>
      <c r="GU114" s="81"/>
      <c r="GV114" s="81"/>
      <c r="GW114" s="81"/>
      <c r="GX114" s="81"/>
      <c r="GY114" s="81"/>
      <c r="GZ114" s="81"/>
      <c r="HA114" s="81"/>
      <c r="HB114" s="81"/>
      <c r="HC114" s="81"/>
      <c r="HD114" s="81"/>
      <c r="HE114" s="81"/>
      <c r="HF114" s="81"/>
      <c r="HG114" s="81"/>
      <c r="HH114" s="81"/>
      <c r="HI114" s="81"/>
      <c r="HJ114" s="81"/>
      <c r="HK114" s="81"/>
      <c r="HL114" s="81"/>
      <c r="HM114" s="81"/>
      <c r="HN114" s="81"/>
      <c r="HO114" s="81"/>
      <c r="HP114" s="81"/>
      <c r="HQ114" s="81"/>
      <c r="HR114" s="81"/>
      <c r="HS114" s="81"/>
      <c r="HT114" s="81"/>
      <c r="HU114" s="81"/>
      <c r="HV114" s="81"/>
      <c r="HW114" s="81"/>
      <c r="HX114" s="81"/>
      <c r="HY114" s="81"/>
      <c r="HZ114" s="81"/>
      <c r="IA114" s="81"/>
      <c r="IB114" s="81"/>
      <c r="IC114" s="81"/>
      <c r="ID114" s="81"/>
      <c r="IE114" s="81"/>
      <c r="IF114" s="81"/>
      <c r="IG114" s="81"/>
      <c r="IH114" s="81"/>
      <c r="II114" s="81"/>
      <c r="IJ114" s="81"/>
      <c r="IK114" s="81"/>
      <c r="IL114" s="81"/>
      <c r="IM114" s="81"/>
      <c r="IN114" s="81"/>
      <c r="IO114" s="81"/>
      <c r="IP114" s="81"/>
      <c r="IQ114" s="81"/>
      <c r="IR114" s="81"/>
      <c r="IS114" s="81"/>
      <c r="IT114" s="81"/>
      <c r="IU114" s="81"/>
      <c r="IV114" s="81"/>
      <c r="IW114" s="81"/>
      <c r="IX114" s="81"/>
      <c r="IY114" s="81"/>
      <c r="IZ114" s="81"/>
      <c r="JA114" s="81"/>
      <c r="JB114" s="81"/>
      <c r="JC114" s="81"/>
      <c r="JD114" s="81"/>
      <c r="JE114" s="81"/>
      <c r="JF114" s="81"/>
      <c r="JG114" s="81"/>
      <c r="JH114" s="81"/>
      <c r="JI114" s="81"/>
      <c r="JJ114" s="81"/>
      <c r="JK114" s="81"/>
      <c r="JL114" s="81"/>
      <c r="JM114" s="81"/>
      <c r="JN114" s="81"/>
      <c r="JO114" s="81"/>
      <c r="JP114" s="81"/>
      <c r="JQ114" s="81"/>
      <c r="JR114" s="81"/>
      <c r="JS114" s="81"/>
      <c r="JT114" s="81"/>
      <c r="JU114" s="81"/>
      <c r="JV114" s="81"/>
      <c r="JW114" s="81"/>
      <c r="JX114" s="81"/>
      <c r="JY114" s="81"/>
      <c r="JZ114" s="81"/>
      <c r="KA114" s="81"/>
      <c r="KB114" s="81"/>
      <c r="KC114" s="81"/>
      <c r="KD114" s="81"/>
      <c r="KE114" s="81"/>
      <c r="KF114" s="81"/>
      <c r="KG114" s="81"/>
      <c r="KH114" s="81"/>
      <c r="KI114" s="81"/>
      <c r="KJ114" s="81"/>
      <c r="KK114" s="81"/>
      <c r="KL114" s="81"/>
      <c r="KM114" s="81"/>
      <c r="KN114" s="81"/>
      <c r="KO114" s="81"/>
      <c r="KP114" s="81"/>
      <c r="KQ114" s="81"/>
      <c r="KR114" s="81"/>
      <c r="KS114" s="81"/>
      <c r="KT114" s="81"/>
      <c r="KU114" s="81"/>
      <c r="KV114" s="81"/>
      <c r="KW114" s="81"/>
      <c r="KX114" s="81"/>
      <c r="KY114" s="81"/>
      <c r="KZ114" s="81"/>
      <c r="LA114" s="81"/>
      <c r="LB114" s="81"/>
      <c r="LC114" s="81"/>
      <c r="LD114" s="81"/>
      <c r="LE114" s="81"/>
      <c r="LF114" s="81"/>
      <c r="LG114" s="81"/>
      <c r="LH114" s="81"/>
      <c r="LI114" s="81"/>
      <c r="LJ114" s="81"/>
      <c r="LK114" s="81"/>
      <c r="LL114" s="81"/>
      <c r="LM114" s="81"/>
      <c r="LN114" s="81"/>
      <c r="LO114" s="81"/>
      <c r="LP114" s="81"/>
      <c r="LQ114" s="81"/>
      <c r="LR114" s="81"/>
      <c r="LS114" s="81"/>
      <c r="LT114" s="81"/>
      <c r="LU114" s="81"/>
      <c r="LV114" s="81"/>
      <c r="LW114" s="81"/>
      <c r="LX114" s="81"/>
      <c r="LY114" s="81"/>
      <c r="LZ114" s="81"/>
      <c r="MA114" s="81"/>
      <c r="MB114" s="81"/>
      <c r="MC114" s="81"/>
      <c r="MD114" s="81"/>
      <c r="ME114" s="81"/>
      <c r="MF114" s="81"/>
      <c r="MG114" s="81"/>
      <c r="MH114" s="81"/>
      <c r="MI114" s="81"/>
      <c r="MJ114" s="81"/>
      <c r="MK114" s="81"/>
      <c r="ML114" s="81"/>
      <c r="MM114" s="81"/>
      <c r="MN114" s="81"/>
      <c r="MO114" s="81"/>
      <c r="MP114" s="81"/>
      <c r="MQ114" s="81"/>
      <c r="MR114" s="81"/>
      <c r="MS114" s="81"/>
      <c r="MT114" s="81"/>
      <c r="MU114" s="81"/>
      <c r="MV114" s="81"/>
      <c r="MW114" s="81"/>
      <c r="MX114" s="81"/>
      <c r="MY114" s="81"/>
      <c r="MZ114" s="81"/>
      <c r="NA114" s="81"/>
      <c r="NB114" s="81"/>
      <c r="NC114" s="81"/>
      <c r="ND114" s="81"/>
      <c r="NE114" s="81"/>
      <c r="NF114" s="81"/>
      <c r="NG114" s="81"/>
      <c r="NH114" s="81"/>
      <c r="NI114" s="81"/>
      <c r="NJ114" s="81"/>
      <c r="NK114" s="81"/>
      <c r="NL114" s="81"/>
      <c r="NM114" s="81"/>
      <c r="NN114" s="81"/>
      <c r="NO114" s="81"/>
      <c r="NP114" s="81"/>
      <c r="NQ114" s="81"/>
      <c r="NR114" s="81"/>
      <c r="NS114" s="81"/>
      <c r="NT114" s="81"/>
      <c r="NU114" s="81"/>
      <c r="NV114" s="81"/>
      <c r="NW114" s="81"/>
      <c r="NX114" s="81"/>
      <c r="NY114" s="81"/>
      <c r="NZ114" s="81"/>
      <c r="OA114" s="81"/>
      <c r="OB114" s="81"/>
      <c r="OC114" s="81"/>
      <c r="OD114" s="81"/>
      <c r="OE114" s="81"/>
      <c r="OF114" s="81"/>
      <c r="OG114" s="81"/>
      <c r="OH114" s="81"/>
      <c r="OI114" s="81"/>
      <c r="OJ114" s="81"/>
      <c r="OK114" s="81"/>
      <c r="OL114" s="81"/>
      <c r="OM114" s="81"/>
      <c r="ON114" s="81"/>
      <c r="OO114" s="81"/>
      <c r="OP114" s="81"/>
      <c r="OQ114" s="81"/>
      <c r="OR114" s="81"/>
      <c r="OS114" s="81"/>
      <c r="OT114" s="81"/>
      <c r="OU114" s="81"/>
      <c r="OV114" s="81"/>
      <c r="OW114" s="81"/>
      <c r="OX114" s="81"/>
      <c r="OY114" s="81"/>
      <c r="OZ114" s="81"/>
      <c r="PA114" s="81"/>
      <c r="PB114" s="81"/>
      <c r="PC114" s="81"/>
      <c r="PD114" s="81"/>
      <c r="PE114" s="81"/>
      <c r="PF114" s="81"/>
      <c r="PG114" s="81"/>
      <c r="PH114" s="81"/>
      <c r="PI114" s="81"/>
      <c r="PJ114" s="81"/>
      <c r="PK114" s="81"/>
      <c r="PL114" s="81"/>
      <c r="PM114" s="81"/>
      <c r="PN114" s="81"/>
      <c r="PO114" s="81"/>
      <c r="PP114" s="81"/>
      <c r="PQ114" s="81"/>
      <c r="PR114" s="81"/>
      <c r="PS114" s="81"/>
      <c r="PT114" s="81"/>
      <c r="PU114" s="81"/>
      <c r="PV114" s="81"/>
      <c r="PW114" s="81"/>
      <c r="PX114" s="81"/>
      <c r="PY114" s="81"/>
      <c r="PZ114" s="81"/>
      <c r="QA114" s="81"/>
      <c r="QB114" s="81"/>
      <c r="QC114" s="81"/>
      <c r="QD114" s="81"/>
      <c r="QE114" s="81"/>
      <c r="QF114" s="81"/>
      <c r="QG114" s="81"/>
      <c r="QH114" s="81"/>
      <c r="QI114" s="81"/>
      <c r="QJ114" s="81"/>
      <c r="QK114" s="81"/>
      <c r="QL114" s="81"/>
      <c r="QM114" s="81"/>
      <c r="QN114" s="81"/>
      <c r="QO114" s="81"/>
      <c r="QP114" s="81"/>
      <c r="QQ114" s="81"/>
      <c r="QR114" s="81"/>
      <c r="QS114" s="81"/>
      <c r="QT114" s="81"/>
      <c r="QU114" s="81"/>
      <c r="QV114" s="81"/>
      <c r="QW114" s="81"/>
      <c r="QX114" s="81"/>
      <c r="QY114" s="81"/>
      <c r="QZ114" s="81"/>
      <c r="RA114" s="81"/>
      <c r="RB114" s="81"/>
      <c r="RC114" s="81"/>
      <c r="RD114" s="81"/>
      <c r="RE114" s="81"/>
      <c r="RF114" s="81"/>
      <c r="RG114" s="81"/>
      <c r="RH114" s="81"/>
      <c r="RI114" s="81"/>
      <c r="RJ114" s="81"/>
      <c r="RK114" s="81"/>
      <c r="RL114" s="81"/>
      <c r="RM114" s="81"/>
      <c r="RN114" s="81"/>
      <c r="RO114" s="81"/>
      <c r="RP114" s="81"/>
      <c r="RQ114" s="81"/>
      <c r="RR114" s="81"/>
      <c r="RS114" s="81"/>
      <c r="RT114" s="81"/>
      <c r="RU114" s="81"/>
      <c r="RV114" s="81"/>
      <c r="RW114" s="81"/>
      <c r="RX114" s="81"/>
      <c r="RY114" s="81"/>
      <c r="RZ114" s="81"/>
      <c r="SA114" s="81"/>
      <c r="SB114" s="81"/>
      <c r="SC114" s="81"/>
      <c r="SD114" s="81"/>
      <c r="SE114" s="81"/>
      <c r="SF114" s="81"/>
      <c r="SG114" s="81"/>
      <c r="SH114" s="81"/>
      <c r="SI114" s="81"/>
      <c r="SJ114" s="81"/>
      <c r="SK114" s="81"/>
      <c r="SL114" s="81"/>
      <c r="SM114" s="81"/>
      <c r="SN114" s="81"/>
      <c r="SO114" s="81"/>
      <c r="SP114" s="81"/>
      <c r="SQ114" s="81"/>
      <c r="SR114" s="81"/>
      <c r="SS114" s="81"/>
      <c r="ST114" s="81"/>
      <c r="SU114" s="81"/>
      <c r="SV114" s="81"/>
      <c r="SW114" s="81"/>
      <c r="SX114" s="81"/>
      <c r="SY114" s="81"/>
      <c r="SZ114" s="81"/>
      <c r="TA114" s="81"/>
      <c r="TB114" s="81"/>
      <c r="TC114" s="81"/>
      <c r="TD114" s="81"/>
      <c r="TE114" s="81"/>
      <c r="TF114" s="81"/>
      <c r="TG114" s="81"/>
      <c r="TH114" s="81"/>
      <c r="TI114" s="81"/>
      <c r="TJ114" s="81"/>
      <c r="TK114" s="81"/>
      <c r="TL114" s="81"/>
      <c r="TM114" s="81"/>
      <c r="TN114" s="81"/>
      <c r="TO114" s="81"/>
      <c r="TP114" s="81"/>
      <c r="TQ114" s="81"/>
      <c r="TR114" s="81"/>
      <c r="TS114" s="81"/>
      <c r="TT114" s="81"/>
      <c r="TU114" s="81"/>
      <c r="TV114" s="81"/>
      <c r="TW114" s="81"/>
      <c r="TX114" s="81"/>
      <c r="TY114" s="81"/>
      <c r="TZ114" s="81"/>
      <c r="UA114" s="81"/>
      <c r="UB114" s="81"/>
      <c r="UC114" s="81"/>
      <c r="UD114" s="81"/>
      <c r="UE114" s="81"/>
      <c r="UF114" s="81"/>
      <c r="UG114" s="81"/>
      <c r="UH114" s="81"/>
      <c r="UI114" s="81"/>
      <c r="UJ114" s="81"/>
      <c r="UK114" s="81"/>
      <c r="UL114" s="81"/>
      <c r="UM114" s="81"/>
      <c r="UN114" s="81"/>
      <c r="UO114" s="81"/>
      <c r="UP114" s="81"/>
      <c r="UQ114" s="81"/>
      <c r="UR114" s="81"/>
      <c r="US114" s="81"/>
      <c r="UT114" s="81"/>
      <c r="UU114" s="81"/>
      <c r="UV114" s="81"/>
      <c r="UW114" s="81"/>
      <c r="UX114" s="81"/>
      <c r="UY114" s="81"/>
      <c r="UZ114" s="81"/>
      <c r="VA114" s="81"/>
      <c r="VB114" s="81"/>
      <c r="VC114" s="81"/>
      <c r="VD114" s="81"/>
      <c r="VE114" s="81"/>
      <c r="VF114" s="81"/>
      <c r="VG114" s="81"/>
      <c r="VH114" s="81"/>
      <c r="VI114" s="81"/>
      <c r="VJ114" s="81"/>
      <c r="VK114" s="81"/>
      <c r="VL114" s="81"/>
      <c r="VM114" s="81"/>
      <c r="VN114" s="81"/>
      <c r="VO114" s="81"/>
      <c r="VP114" s="81"/>
      <c r="VQ114" s="81"/>
      <c r="VR114" s="81"/>
      <c r="VS114" s="81"/>
      <c r="VT114" s="81"/>
      <c r="VU114" s="81"/>
      <c r="VV114" s="81"/>
      <c r="VW114" s="81"/>
      <c r="VX114" s="81"/>
      <c r="VY114" s="81"/>
      <c r="VZ114" s="81"/>
      <c r="WA114" s="81"/>
      <c r="WB114" s="81"/>
      <c r="WC114" s="81"/>
      <c r="WD114" s="81"/>
      <c r="WE114" s="81"/>
      <c r="WF114" s="81"/>
      <c r="WG114" s="81"/>
      <c r="WH114" s="81"/>
      <c r="WI114" s="81"/>
      <c r="WJ114" s="81"/>
      <c r="WK114" s="81"/>
      <c r="WL114" s="81"/>
      <c r="WM114" s="81"/>
      <c r="WN114" s="81"/>
      <c r="WO114" s="81"/>
      <c r="WP114" s="81"/>
      <c r="WQ114" s="81"/>
      <c r="WR114" s="81"/>
      <c r="WS114" s="81"/>
      <c r="WT114" s="81"/>
      <c r="WU114" s="81"/>
      <c r="WV114" s="81"/>
      <c r="WW114" s="81"/>
      <c r="WX114" s="81"/>
      <c r="WY114" s="81"/>
      <c r="WZ114" s="81"/>
      <c r="XA114" s="81"/>
      <c r="XB114" s="81"/>
      <c r="XC114" s="81"/>
      <c r="XD114" s="81"/>
      <c r="XE114" s="81"/>
      <c r="XF114" s="81"/>
      <c r="XG114" s="81"/>
      <c r="XH114" s="81"/>
      <c r="XI114" s="81"/>
      <c r="XJ114" s="81"/>
      <c r="XK114" s="81"/>
      <c r="XL114" s="81"/>
      <c r="XM114" s="81"/>
      <c r="XN114" s="81"/>
      <c r="XO114" s="81"/>
      <c r="XP114" s="81"/>
      <c r="XQ114" s="81"/>
      <c r="XR114" s="81"/>
      <c r="XS114" s="81"/>
      <c r="XT114" s="81"/>
      <c r="XU114" s="81"/>
      <c r="XV114" s="81"/>
      <c r="XW114" s="81"/>
      <c r="XX114" s="81"/>
      <c r="XY114" s="81"/>
      <c r="XZ114" s="81"/>
      <c r="YA114" s="81"/>
      <c r="YB114" s="81"/>
      <c r="YC114" s="81"/>
      <c r="YD114" s="81"/>
      <c r="YE114" s="81"/>
      <c r="YF114" s="81"/>
      <c r="YG114" s="81"/>
      <c r="YH114" s="81"/>
      <c r="YI114" s="81"/>
      <c r="YJ114" s="81"/>
      <c r="YK114" s="81"/>
      <c r="YL114" s="81"/>
      <c r="YM114" s="81"/>
      <c r="YN114" s="81"/>
      <c r="YO114" s="81"/>
      <c r="YP114" s="81"/>
      <c r="YQ114" s="81"/>
      <c r="YR114" s="81"/>
      <c r="YS114" s="81"/>
      <c r="YT114" s="81"/>
      <c r="YU114" s="81"/>
      <c r="YV114" s="81"/>
      <c r="YW114" s="81"/>
      <c r="YX114" s="81"/>
      <c r="YY114" s="81"/>
      <c r="YZ114" s="81"/>
      <c r="ZA114" s="81"/>
      <c r="ZB114" s="81"/>
      <c r="ZC114" s="81"/>
      <c r="ZD114" s="81"/>
      <c r="ZE114" s="81"/>
      <c r="ZF114" s="81"/>
      <c r="ZG114" s="81"/>
      <c r="ZH114" s="81"/>
      <c r="ZI114" s="81"/>
      <c r="ZJ114" s="81"/>
      <c r="ZK114" s="81"/>
      <c r="ZL114" s="81"/>
      <c r="ZM114" s="81"/>
      <c r="ZN114" s="81"/>
      <c r="ZO114" s="81"/>
      <c r="ZP114" s="81"/>
      <c r="ZQ114" s="81"/>
      <c r="ZR114" s="81"/>
      <c r="ZS114" s="81"/>
      <c r="ZT114" s="81"/>
      <c r="ZU114" s="81"/>
      <c r="ZV114" s="81"/>
      <c r="ZW114" s="81"/>
      <c r="ZX114" s="81"/>
      <c r="ZY114" s="81"/>
      <c r="ZZ114" s="81"/>
      <c r="AAA114" s="81"/>
      <c r="AAB114" s="81"/>
      <c r="AAC114" s="81"/>
      <c r="AAD114" s="81"/>
      <c r="AAE114" s="81"/>
      <c r="AAF114" s="81"/>
      <c r="AAG114" s="81"/>
      <c r="AAH114" s="81"/>
      <c r="AAI114" s="81"/>
      <c r="AAJ114" s="81"/>
      <c r="AAK114" s="81"/>
      <c r="AAL114" s="81"/>
      <c r="AAM114" s="81"/>
      <c r="AAN114" s="81"/>
      <c r="AAO114" s="81"/>
      <c r="AAP114" s="81"/>
      <c r="AAQ114" s="81"/>
      <c r="AAR114" s="81"/>
      <c r="AAS114" s="81"/>
      <c r="AAT114" s="81"/>
      <c r="AAU114" s="81"/>
      <c r="AAV114" s="81"/>
      <c r="AAW114" s="81"/>
      <c r="AAX114" s="81"/>
      <c r="AAY114" s="81"/>
      <c r="AAZ114" s="81"/>
      <c r="ABA114" s="81"/>
      <c r="ABB114" s="81"/>
      <c r="ABC114" s="81"/>
      <c r="ABD114" s="81"/>
      <c r="ABE114" s="81"/>
      <c r="ABF114" s="81"/>
      <c r="ABG114" s="81"/>
      <c r="ABH114" s="81"/>
      <c r="ABI114" s="81"/>
      <c r="ABJ114" s="81"/>
      <c r="ABK114" s="81"/>
      <c r="ABL114" s="81"/>
      <c r="ABM114" s="81"/>
      <c r="ABN114" s="81"/>
      <c r="ABO114" s="81"/>
      <c r="ABP114" s="81"/>
      <c r="ABQ114" s="81"/>
      <c r="ABR114" s="81"/>
      <c r="ABS114" s="81"/>
      <c r="ABT114" s="81"/>
      <c r="ABU114" s="81"/>
      <c r="ABV114" s="81"/>
      <c r="ABW114" s="81"/>
      <c r="ABX114" s="81"/>
      <c r="ABY114" s="81"/>
      <c r="ABZ114" s="81"/>
      <c r="ACA114" s="81"/>
      <c r="ACB114" s="81"/>
      <c r="ACC114" s="81"/>
      <c r="ACD114" s="81"/>
      <c r="ACE114" s="81"/>
      <c r="ACF114" s="81"/>
      <c r="ACG114" s="81"/>
      <c r="ACH114" s="81"/>
      <c r="ACI114" s="81"/>
      <c r="ACJ114" s="81"/>
      <c r="ACK114" s="81"/>
      <c r="ACL114" s="81"/>
      <c r="ACM114" s="81"/>
      <c r="ACN114" s="81"/>
      <c r="ACO114" s="81"/>
      <c r="ACP114" s="81"/>
      <c r="ACQ114" s="81"/>
      <c r="ACR114" s="81"/>
      <c r="ACS114" s="81"/>
      <c r="ACT114" s="81"/>
      <c r="ACU114" s="81"/>
      <c r="ACV114" s="81"/>
      <c r="ACW114" s="81"/>
      <c r="ACX114" s="81"/>
      <c r="ACY114" s="81"/>
      <c r="ACZ114" s="81"/>
      <c r="ADA114" s="81"/>
      <c r="ADB114" s="81"/>
      <c r="ADC114" s="81"/>
      <c r="ADD114" s="81"/>
      <c r="ADE114" s="81"/>
      <c r="ADF114" s="81"/>
      <c r="ADG114" s="81"/>
      <c r="ADH114" s="81"/>
      <c r="ADI114" s="81"/>
      <c r="ADJ114" s="81"/>
      <c r="ADK114" s="81"/>
      <c r="ADL114" s="81"/>
      <c r="ADM114" s="81"/>
      <c r="ADN114" s="81"/>
      <c r="ADO114" s="81"/>
      <c r="ADP114" s="81"/>
      <c r="ADQ114" s="81"/>
      <c r="ADR114" s="81"/>
      <c r="ADS114" s="81"/>
      <c r="ADT114" s="81"/>
      <c r="ADU114" s="81"/>
      <c r="ADV114" s="81"/>
      <c r="ADW114" s="81"/>
      <c r="ADX114" s="81"/>
      <c r="ADY114" s="81"/>
      <c r="ADZ114" s="81"/>
      <c r="AEA114" s="81"/>
      <c r="AEB114" s="81"/>
      <c r="AEC114" s="81"/>
      <c r="AED114" s="81"/>
      <c r="AEE114" s="81"/>
      <c r="AEF114" s="81"/>
      <c r="AEG114" s="81"/>
      <c r="AEH114" s="81"/>
      <c r="AEI114" s="81"/>
      <c r="AEJ114" s="81"/>
      <c r="AEK114" s="81"/>
      <c r="AEL114" s="81"/>
      <c r="AEM114" s="81"/>
      <c r="AEN114" s="81"/>
      <c r="AEO114" s="81"/>
      <c r="AEP114" s="81"/>
      <c r="AEQ114" s="81"/>
      <c r="AER114" s="81"/>
      <c r="AES114" s="81"/>
      <c r="AET114" s="81"/>
      <c r="AEU114" s="81"/>
      <c r="AEV114" s="81"/>
      <c r="AEW114" s="81"/>
      <c r="AEX114" s="81"/>
      <c r="AEY114" s="81"/>
      <c r="AEZ114" s="81"/>
      <c r="AFA114" s="81"/>
      <c r="AFB114" s="81"/>
      <c r="AFC114" s="81"/>
      <c r="AFD114" s="81"/>
      <c r="AFE114" s="81"/>
      <c r="AFF114" s="81"/>
      <c r="AFG114" s="81"/>
      <c r="AFH114" s="81"/>
      <c r="AFI114" s="81"/>
      <c r="AFJ114" s="81"/>
      <c r="AFK114" s="81"/>
      <c r="AFL114" s="81"/>
      <c r="AFM114" s="81"/>
      <c r="AFN114" s="81"/>
      <c r="AFO114" s="81"/>
      <c r="AFP114" s="81"/>
      <c r="AFQ114" s="81"/>
      <c r="AFR114" s="81"/>
      <c r="AFS114" s="81"/>
      <c r="AFT114" s="81"/>
      <c r="AFU114" s="81"/>
      <c r="AFV114" s="81"/>
      <c r="AFW114" s="81"/>
      <c r="AFX114" s="81"/>
      <c r="AFY114" s="81"/>
      <c r="AFZ114" s="81"/>
      <c r="AGA114" s="81"/>
      <c r="AGB114" s="81"/>
      <c r="AGC114" s="81"/>
      <c r="AGD114" s="81"/>
      <c r="AGE114" s="81"/>
      <c r="AGF114" s="81"/>
      <c r="AGG114" s="81"/>
      <c r="AGH114" s="81"/>
      <c r="AGI114" s="81"/>
      <c r="AGJ114" s="81"/>
      <c r="AGK114" s="81"/>
      <c r="AGL114" s="81"/>
      <c r="AGM114" s="81"/>
      <c r="AGN114" s="81"/>
      <c r="AGO114" s="81"/>
      <c r="AGP114" s="81"/>
      <c r="AGQ114" s="81"/>
      <c r="AGR114" s="81"/>
      <c r="AGS114" s="81"/>
      <c r="AGT114" s="81"/>
      <c r="AGU114" s="81"/>
      <c r="AGV114" s="81"/>
      <c r="AGW114" s="81"/>
      <c r="AGX114" s="81"/>
      <c r="AGY114" s="81"/>
      <c r="AGZ114" s="81"/>
      <c r="AHA114" s="81"/>
      <c r="AHB114" s="81"/>
      <c r="AHC114" s="81"/>
      <c r="AHD114" s="81"/>
      <c r="AHE114" s="81"/>
      <c r="AHF114" s="81"/>
      <c r="AHG114" s="81"/>
      <c r="AHH114" s="81"/>
      <c r="AHI114" s="81"/>
      <c r="AHJ114" s="81"/>
      <c r="AHK114" s="81"/>
      <c r="AHL114" s="81"/>
      <c r="AHM114" s="81"/>
      <c r="AHN114" s="81"/>
      <c r="AHO114" s="81"/>
      <c r="AHP114" s="81"/>
      <c r="AHQ114" s="81"/>
      <c r="AHR114" s="81"/>
      <c r="AHS114" s="81"/>
      <c r="AHT114" s="81"/>
      <c r="AHU114" s="81"/>
      <c r="AHV114" s="81"/>
      <c r="AHW114" s="81"/>
      <c r="AHX114" s="81"/>
      <c r="AHY114" s="81"/>
      <c r="AHZ114" s="81"/>
      <c r="AIA114" s="81"/>
      <c r="AIB114" s="81"/>
      <c r="AIC114" s="81"/>
      <c r="AID114" s="81"/>
      <c r="AIE114" s="81"/>
      <c r="AIF114" s="81"/>
      <c r="AIG114" s="81"/>
      <c r="AIH114" s="81"/>
      <c r="AII114" s="81"/>
      <c r="AIJ114" s="81"/>
      <c r="AIK114" s="81"/>
      <c r="AIL114" s="81"/>
      <c r="AIM114" s="81"/>
      <c r="AIN114" s="81"/>
      <c r="AIO114" s="81"/>
      <c r="AIP114" s="81"/>
      <c r="AIQ114" s="81"/>
      <c r="AIR114" s="81"/>
      <c r="AIS114" s="81"/>
      <c r="AIT114" s="81"/>
      <c r="AIU114" s="81"/>
      <c r="AIV114" s="81"/>
      <c r="AIW114" s="81"/>
      <c r="AIX114" s="81"/>
      <c r="AIY114" s="81"/>
      <c r="AIZ114" s="81"/>
      <c r="AJA114" s="81"/>
      <c r="AJB114" s="81"/>
      <c r="AJC114" s="81"/>
      <c r="AJD114" s="81"/>
      <c r="AJE114" s="81"/>
      <c r="AJF114" s="81"/>
      <c r="AJG114" s="81"/>
      <c r="AJH114" s="81"/>
      <c r="AJI114" s="81"/>
      <c r="AJJ114" s="81"/>
      <c r="AJK114" s="81"/>
      <c r="AJL114" s="81"/>
      <c r="AJM114" s="81"/>
      <c r="AJN114" s="81"/>
      <c r="AJO114" s="81"/>
      <c r="AJP114" s="81"/>
      <c r="AJQ114" s="81"/>
      <c r="AJR114" s="81"/>
      <c r="AJS114" s="81"/>
      <c r="AJT114" s="81"/>
      <c r="AJU114" s="81"/>
      <c r="AJV114" s="81"/>
      <c r="AJW114" s="81"/>
      <c r="AJX114" s="81"/>
      <c r="AJY114" s="81"/>
      <c r="AJZ114" s="81"/>
      <c r="AKA114" s="81"/>
      <c r="AKB114" s="81"/>
      <c r="AKC114" s="81"/>
      <c r="AKD114" s="81"/>
      <c r="AKE114" s="81"/>
      <c r="AKF114" s="81"/>
      <c r="AKG114" s="81"/>
      <c r="AKH114" s="81"/>
      <c r="AKI114" s="81"/>
      <c r="AKJ114" s="81"/>
      <c r="AKK114" s="81"/>
      <c r="AKL114" s="81"/>
      <c r="AKM114" s="81"/>
      <c r="AKN114" s="81"/>
      <c r="AKO114" s="81"/>
      <c r="AKP114" s="81"/>
      <c r="AKQ114" s="81"/>
      <c r="AKR114" s="81"/>
      <c r="AKS114" s="81"/>
      <c r="AKT114" s="81"/>
      <c r="AKU114" s="81"/>
      <c r="AKV114" s="81"/>
      <c r="AKW114" s="81"/>
      <c r="AKX114" s="81"/>
      <c r="AKY114" s="81"/>
      <c r="AKZ114" s="81"/>
      <c r="ALA114" s="81"/>
      <c r="ALB114" s="81"/>
      <c r="ALC114" s="81"/>
      <c r="ALD114" s="81"/>
      <c r="ALE114" s="81"/>
      <c r="ALF114" s="81"/>
      <c r="ALG114" s="81"/>
      <c r="ALH114" s="81"/>
      <c r="ALI114" s="81"/>
      <c r="ALJ114" s="81"/>
      <c r="ALK114" s="81"/>
      <c r="ALL114" s="81"/>
      <c r="ALM114" s="81"/>
      <c r="ALN114" s="81"/>
      <c r="ALO114" s="81"/>
      <c r="ALP114" s="81"/>
      <c r="ALQ114" s="81"/>
      <c r="ALR114" s="81"/>
      <c r="ALS114" s="81"/>
      <c r="ALT114" s="81"/>
      <c r="ALU114" s="81"/>
      <c r="ALV114" s="81"/>
      <c r="ALW114" s="81"/>
      <c r="ALX114" s="81"/>
      <c r="ALY114" s="81"/>
      <c r="ALZ114" s="81"/>
      <c r="AMA114" s="81"/>
      <c r="AMB114" s="81"/>
      <c r="AMC114" s="81"/>
      <c r="AMD114" s="81"/>
      <c r="AME114" s="81"/>
      <c r="AMF114" s="81"/>
      <c r="AMG114" s="81"/>
      <c r="AMH114" s="81"/>
      <c r="AMI114" s="81"/>
      <c r="AMJ114" s="81"/>
      <c r="AMK114" s="81"/>
      <c r="AML114" s="81"/>
      <c r="AMM114" s="81"/>
      <c r="AMN114" s="81"/>
      <c r="AMO114" s="81"/>
      <c r="AMP114" s="81"/>
      <c r="AMQ114" s="81"/>
      <c r="AMR114" s="81"/>
      <c r="AMS114" s="81"/>
      <c r="AMT114" s="81"/>
      <c r="AMU114" s="81"/>
      <c r="AMV114" s="81"/>
      <c r="AMW114" s="81"/>
      <c r="AMX114" s="81"/>
      <c r="AMY114" s="81"/>
      <c r="AMZ114" s="81"/>
      <c r="ANA114" s="81"/>
      <c r="ANB114" s="81"/>
      <c r="ANC114" s="81"/>
      <c r="AND114" s="81"/>
      <c r="ANE114" s="81"/>
      <c r="ANF114" s="81"/>
      <c r="ANG114" s="81"/>
      <c r="ANH114" s="81"/>
      <c r="ANI114" s="81"/>
      <c r="ANJ114" s="81"/>
      <c r="ANK114" s="81"/>
      <c r="ANL114" s="81"/>
      <c r="ANM114" s="81"/>
      <c r="ANN114" s="81"/>
      <c r="ANO114" s="81"/>
      <c r="ANP114" s="81"/>
      <c r="ANQ114" s="81"/>
      <c r="ANR114" s="81"/>
      <c r="ANS114" s="81"/>
      <c r="ANT114" s="81"/>
      <c r="ANU114" s="81"/>
      <c r="ANV114" s="81"/>
      <c r="ANW114" s="81"/>
      <c r="ANX114" s="81"/>
      <c r="ANY114" s="81"/>
      <c r="ANZ114" s="81"/>
      <c r="AOA114" s="81"/>
      <c r="AOB114" s="81"/>
      <c r="AOC114" s="81"/>
      <c r="AOD114" s="81"/>
      <c r="AOE114" s="81"/>
      <c r="AOF114" s="81"/>
      <c r="AOG114" s="81"/>
      <c r="AOH114" s="81"/>
      <c r="AOI114" s="81"/>
      <c r="AOJ114" s="81"/>
      <c r="AOK114" s="81"/>
      <c r="AOL114" s="81"/>
      <c r="AOM114" s="81"/>
      <c r="AON114" s="81"/>
      <c r="AOO114" s="81"/>
      <c r="AOP114" s="81"/>
      <c r="AOQ114" s="81"/>
      <c r="AOR114" s="81"/>
      <c r="AOS114" s="81"/>
      <c r="AOT114" s="81"/>
      <c r="AOU114" s="81"/>
      <c r="AOV114" s="81"/>
      <c r="AOW114" s="81"/>
      <c r="AOX114" s="81"/>
      <c r="AOY114" s="81"/>
      <c r="AOZ114" s="81"/>
      <c r="APA114" s="81"/>
      <c r="APB114" s="81"/>
      <c r="APC114" s="81"/>
      <c r="APD114" s="81"/>
      <c r="APE114" s="81"/>
      <c r="APF114" s="81"/>
      <c r="APG114" s="81"/>
      <c r="APH114" s="81"/>
      <c r="API114" s="81"/>
      <c r="APJ114" s="81"/>
      <c r="APK114" s="81"/>
      <c r="APL114" s="81"/>
      <c r="APM114" s="81"/>
      <c r="APN114" s="81"/>
      <c r="APO114" s="81"/>
      <c r="APP114" s="81"/>
      <c r="APQ114" s="81"/>
      <c r="APR114" s="81"/>
      <c r="APS114" s="81"/>
      <c r="APT114" s="81"/>
      <c r="APU114" s="81"/>
      <c r="APV114" s="81"/>
      <c r="APW114" s="81"/>
      <c r="APX114" s="81"/>
      <c r="APY114" s="81"/>
      <c r="APZ114" s="81"/>
      <c r="AQA114" s="81"/>
      <c r="AQB114" s="81"/>
      <c r="AQC114" s="81"/>
      <c r="AQD114" s="81"/>
      <c r="AQE114" s="81"/>
      <c r="AQF114" s="81"/>
      <c r="AQG114" s="81"/>
      <c r="AQH114" s="81"/>
      <c r="AQI114" s="81"/>
      <c r="AQJ114" s="81"/>
      <c r="AQK114" s="81"/>
      <c r="AQL114" s="81"/>
      <c r="AQM114" s="81"/>
      <c r="AQN114" s="81"/>
      <c r="AQO114" s="81"/>
      <c r="AQP114" s="81"/>
      <c r="AQQ114" s="81"/>
      <c r="AQR114" s="81"/>
      <c r="AQS114" s="81"/>
      <c r="AQT114" s="81"/>
      <c r="AQU114" s="81"/>
      <c r="AQV114" s="81"/>
      <c r="AQW114" s="81"/>
      <c r="AQX114" s="81"/>
      <c r="AQY114" s="81"/>
      <c r="AQZ114" s="81"/>
      <c r="ARA114" s="81"/>
      <c r="ARB114" s="81"/>
      <c r="ARC114" s="81"/>
      <c r="ARD114" s="81"/>
      <c r="ARE114" s="81"/>
      <c r="ARF114" s="81"/>
      <c r="ARG114" s="81"/>
      <c r="ARH114" s="81"/>
      <c r="ARI114" s="81"/>
      <c r="ARJ114" s="81"/>
      <c r="ARK114" s="81"/>
      <c r="ARL114" s="81"/>
      <c r="ARM114" s="81"/>
      <c r="ARN114" s="81"/>
      <c r="ARO114" s="81"/>
      <c r="ARP114" s="81"/>
      <c r="ARQ114" s="81"/>
      <c r="ARR114" s="81"/>
      <c r="ARS114" s="81"/>
      <c r="ART114" s="81"/>
      <c r="ARU114" s="81"/>
      <c r="ARV114" s="81"/>
      <c r="ARW114" s="81"/>
      <c r="ARX114" s="81"/>
      <c r="ARY114" s="81"/>
      <c r="ARZ114" s="81"/>
      <c r="ASA114" s="81"/>
      <c r="ASB114" s="81"/>
      <c r="ASC114" s="81"/>
      <c r="ASD114" s="81"/>
      <c r="ASE114" s="81"/>
      <c r="ASF114" s="81"/>
      <c r="ASG114" s="81"/>
      <c r="ASH114" s="81"/>
      <c r="ASI114" s="81"/>
      <c r="ASJ114" s="81"/>
      <c r="ASK114" s="81"/>
      <c r="ASL114" s="81"/>
      <c r="ASM114" s="81"/>
      <c r="ASN114" s="81"/>
      <c r="ASO114" s="81"/>
      <c r="ASP114" s="81"/>
      <c r="ASQ114" s="81"/>
      <c r="ASR114" s="81"/>
      <c r="ASS114" s="81"/>
      <c r="AST114" s="81"/>
      <c r="ASU114" s="81"/>
      <c r="ASV114" s="81"/>
      <c r="ASW114" s="81"/>
      <c r="ASX114" s="81"/>
      <c r="ASY114" s="81"/>
      <c r="ASZ114" s="81"/>
      <c r="ATA114" s="81"/>
      <c r="ATB114" s="81"/>
      <c r="ATC114" s="81"/>
      <c r="ATD114" s="81"/>
      <c r="ATE114" s="81"/>
      <c r="ATF114" s="81"/>
      <c r="ATG114" s="81"/>
      <c r="ATH114" s="81"/>
      <c r="ATI114" s="81"/>
      <c r="ATJ114" s="81"/>
      <c r="ATK114" s="81"/>
      <c r="ATL114" s="81"/>
      <c r="ATM114" s="81"/>
      <c r="ATN114" s="81"/>
      <c r="ATO114" s="81"/>
      <c r="ATP114" s="81"/>
      <c r="ATQ114" s="81"/>
      <c r="ATR114" s="81"/>
      <c r="ATS114" s="81"/>
      <c r="ATT114" s="81"/>
      <c r="ATU114" s="81"/>
      <c r="ATV114" s="81"/>
      <c r="ATW114" s="81"/>
      <c r="ATX114" s="81"/>
      <c r="ATY114" s="81"/>
      <c r="ATZ114" s="81"/>
      <c r="AUA114" s="81"/>
      <c r="AUB114" s="81"/>
      <c r="AUC114" s="81"/>
      <c r="AUD114" s="81"/>
      <c r="AUE114" s="81"/>
      <c r="AUF114" s="81"/>
      <c r="AUG114" s="81"/>
      <c r="AUH114" s="81"/>
      <c r="AUI114" s="81"/>
      <c r="AUJ114" s="81"/>
      <c r="AUK114" s="81"/>
      <c r="AUL114" s="81"/>
      <c r="AUM114" s="81"/>
      <c r="AUN114" s="81"/>
      <c r="AUO114" s="81"/>
      <c r="AUP114" s="81"/>
      <c r="AUQ114" s="81"/>
      <c r="AUR114" s="81"/>
      <c r="AUS114" s="81"/>
      <c r="AUT114" s="81"/>
      <c r="AUU114" s="81"/>
      <c r="AUV114" s="81"/>
      <c r="AUW114" s="81"/>
      <c r="AUX114" s="81"/>
      <c r="AUY114" s="81"/>
      <c r="AUZ114" s="81"/>
      <c r="AVA114" s="81"/>
      <c r="AVB114" s="81"/>
      <c r="AVC114" s="81"/>
      <c r="AVD114" s="81"/>
      <c r="AVE114" s="81"/>
      <c r="AVF114" s="81"/>
      <c r="AVG114" s="81"/>
      <c r="AVH114" s="81"/>
      <c r="AVI114" s="81"/>
      <c r="AVJ114" s="81"/>
      <c r="AVK114" s="81"/>
      <c r="AVL114" s="81"/>
      <c r="AVM114" s="81"/>
      <c r="AVN114" s="81"/>
      <c r="AVO114" s="81"/>
      <c r="AVP114" s="81"/>
      <c r="AVQ114" s="81"/>
      <c r="AVR114" s="81"/>
      <c r="AVS114" s="81"/>
      <c r="AVT114" s="81"/>
      <c r="AVU114" s="81"/>
      <c r="AVV114" s="81"/>
      <c r="AVW114" s="81"/>
      <c r="AVX114" s="81"/>
      <c r="AVY114" s="81"/>
      <c r="AVZ114" s="81"/>
      <c r="AWA114" s="81"/>
      <c r="AWB114" s="81"/>
      <c r="AWC114" s="81"/>
      <c r="AWD114" s="81"/>
      <c r="AWE114" s="81"/>
      <c r="AWF114" s="81"/>
      <c r="AWG114" s="81"/>
      <c r="AWH114" s="81"/>
      <c r="AWI114" s="81"/>
      <c r="AWJ114" s="81"/>
      <c r="AWK114" s="81"/>
      <c r="AWL114" s="81"/>
      <c r="AWM114" s="81"/>
      <c r="AWN114" s="81"/>
      <c r="AWO114" s="81"/>
      <c r="AWP114" s="81"/>
      <c r="AWQ114" s="81"/>
      <c r="AWR114" s="81"/>
      <c r="AWS114" s="81"/>
      <c r="AWT114" s="81"/>
      <c r="AWU114" s="81"/>
      <c r="AWV114" s="81"/>
      <c r="AWW114" s="81"/>
      <c r="AWX114" s="81"/>
      <c r="AWY114" s="81"/>
      <c r="AWZ114" s="81"/>
      <c r="AXA114" s="81"/>
      <c r="AXB114" s="81"/>
      <c r="AXC114" s="81"/>
      <c r="AXD114" s="81"/>
      <c r="AXE114" s="81"/>
      <c r="AXF114" s="81"/>
      <c r="AXG114" s="81"/>
      <c r="AXH114" s="81"/>
      <c r="AXI114" s="81"/>
      <c r="AXJ114" s="81"/>
      <c r="AXK114" s="81"/>
      <c r="AXL114" s="81"/>
      <c r="AXM114" s="81"/>
      <c r="AXN114" s="81"/>
      <c r="AXO114" s="81"/>
      <c r="AXP114" s="81"/>
      <c r="AXQ114" s="81"/>
      <c r="AXR114" s="81"/>
      <c r="AXS114" s="81"/>
      <c r="AXT114" s="81"/>
      <c r="AXU114" s="81"/>
      <c r="AXV114" s="81"/>
      <c r="AXW114" s="81"/>
      <c r="AXX114" s="81"/>
      <c r="AXY114" s="81"/>
      <c r="AXZ114" s="81"/>
      <c r="AYA114" s="81"/>
      <c r="AYB114" s="81"/>
      <c r="AYC114" s="81"/>
      <c r="AYD114" s="81"/>
      <c r="AYE114" s="81"/>
      <c r="AYF114" s="81"/>
      <c r="AYG114" s="81"/>
      <c r="AYH114" s="81"/>
      <c r="AYI114" s="81"/>
      <c r="AYJ114" s="81"/>
      <c r="AYK114" s="81"/>
      <c r="AYL114" s="81"/>
      <c r="AYM114" s="81"/>
      <c r="AYN114" s="81"/>
      <c r="AYO114" s="81"/>
      <c r="AYP114" s="81"/>
      <c r="AYQ114" s="81"/>
      <c r="AYR114" s="81"/>
      <c r="AYS114" s="81"/>
      <c r="AYT114" s="81"/>
      <c r="AYU114" s="81"/>
      <c r="AYV114" s="81"/>
      <c r="AYW114" s="81"/>
      <c r="AYX114" s="81"/>
      <c r="AYY114" s="81"/>
      <c r="AYZ114" s="81"/>
      <c r="AZA114" s="81"/>
      <c r="AZB114" s="81"/>
      <c r="AZC114" s="81"/>
      <c r="AZD114" s="81"/>
      <c r="AZE114" s="81"/>
      <c r="AZF114" s="81"/>
      <c r="AZG114" s="81"/>
      <c r="AZH114" s="81"/>
      <c r="AZI114" s="81"/>
      <c r="AZJ114" s="81"/>
      <c r="AZK114" s="81"/>
      <c r="AZL114" s="81"/>
      <c r="AZM114" s="81"/>
      <c r="AZN114" s="81"/>
      <c r="AZO114" s="81"/>
      <c r="AZP114" s="81"/>
      <c r="AZQ114" s="81"/>
      <c r="AZR114" s="81"/>
      <c r="AZS114" s="81"/>
      <c r="AZT114" s="81"/>
      <c r="AZU114" s="81"/>
      <c r="AZV114" s="81"/>
      <c r="AZW114" s="81"/>
      <c r="AZX114" s="81"/>
      <c r="AZY114" s="81"/>
      <c r="AZZ114" s="81"/>
      <c r="BAA114" s="81"/>
      <c r="BAB114" s="81"/>
      <c r="BAC114" s="81"/>
      <c r="BAD114" s="81"/>
      <c r="BAE114" s="81"/>
      <c r="BAF114" s="81"/>
      <c r="BAG114" s="81"/>
      <c r="BAH114" s="81"/>
      <c r="BAI114" s="81"/>
      <c r="BAJ114" s="81"/>
      <c r="BAK114" s="81"/>
      <c r="BAL114" s="81"/>
      <c r="BAM114" s="81"/>
      <c r="BAN114" s="81"/>
      <c r="BAO114" s="81"/>
      <c r="BAP114" s="81"/>
      <c r="BAQ114" s="81"/>
      <c r="BAR114" s="81"/>
      <c r="BAS114" s="81"/>
      <c r="BAT114" s="81"/>
      <c r="BAU114" s="81"/>
      <c r="BAV114" s="81"/>
      <c r="BAW114" s="81"/>
      <c r="BAX114" s="81"/>
      <c r="BAY114" s="81"/>
      <c r="BAZ114" s="81"/>
      <c r="BBA114" s="81"/>
      <c r="BBB114" s="81"/>
      <c r="BBC114" s="81"/>
      <c r="BBD114" s="81"/>
      <c r="BBE114" s="81"/>
      <c r="BBF114" s="81"/>
      <c r="BBG114" s="81"/>
      <c r="BBH114" s="81"/>
      <c r="BBI114" s="81"/>
      <c r="BBJ114" s="81"/>
      <c r="BBK114" s="81"/>
      <c r="BBL114" s="81"/>
      <c r="BBM114" s="81"/>
      <c r="BBN114" s="81"/>
      <c r="BBO114" s="81"/>
      <c r="BBP114" s="81"/>
      <c r="BBQ114" s="81"/>
      <c r="BBR114" s="81"/>
      <c r="BBS114" s="81"/>
      <c r="BBT114" s="81"/>
      <c r="BBU114" s="81"/>
      <c r="BBV114" s="81"/>
      <c r="BBW114" s="81"/>
      <c r="BBX114" s="81"/>
      <c r="BBY114" s="81"/>
      <c r="BBZ114" s="81"/>
      <c r="BCA114" s="81"/>
      <c r="BCB114" s="81"/>
      <c r="BCC114" s="81"/>
      <c r="BCD114" s="81"/>
      <c r="BCE114" s="81"/>
      <c r="BCF114" s="81"/>
      <c r="BCG114" s="81"/>
      <c r="BCH114" s="81"/>
      <c r="BCI114" s="81"/>
      <c r="BCJ114" s="81"/>
      <c r="BCK114" s="81"/>
      <c r="BCL114" s="81"/>
      <c r="BCM114" s="81"/>
      <c r="BCN114" s="81"/>
      <c r="BCO114" s="81"/>
      <c r="BCP114" s="81"/>
      <c r="BCQ114" s="81"/>
      <c r="BCR114" s="81"/>
      <c r="BCS114" s="81"/>
      <c r="BCT114" s="81"/>
      <c r="BCU114" s="81"/>
      <c r="BCV114" s="81"/>
      <c r="BCW114" s="81"/>
      <c r="BCX114" s="81"/>
      <c r="BCY114" s="81"/>
      <c r="BCZ114" s="81"/>
      <c r="BDA114" s="81"/>
      <c r="BDB114" s="81"/>
      <c r="BDC114" s="81"/>
      <c r="BDD114" s="81"/>
      <c r="BDE114" s="81"/>
      <c r="BDF114" s="81"/>
      <c r="BDG114" s="81"/>
      <c r="BDH114" s="81"/>
      <c r="BDI114" s="81"/>
      <c r="BDJ114" s="81"/>
      <c r="BDK114" s="81"/>
      <c r="BDL114" s="81"/>
      <c r="BDM114" s="81"/>
      <c r="BDN114" s="81"/>
      <c r="BDO114" s="81"/>
      <c r="BDP114" s="81"/>
      <c r="BDQ114" s="81"/>
      <c r="BDR114" s="81"/>
      <c r="BDS114" s="81"/>
      <c r="BDT114" s="81"/>
      <c r="BDU114" s="81"/>
      <c r="BDV114" s="81"/>
      <c r="BDW114" s="81"/>
      <c r="BDX114" s="81"/>
      <c r="BDY114" s="81"/>
      <c r="BDZ114" s="81"/>
      <c r="BEA114" s="81"/>
      <c r="BEB114" s="81"/>
      <c r="BEC114" s="81"/>
      <c r="BED114" s="81"/>
      <c r="BEE114" s="81"/>
      <c r="BEF114" s="81"/>
      <c r="BEG114" s="81"/>
      <c r="BEH114" s="81"/>
      <c r="BEI114" s="81"/>
      <c r="BEJ114" s="81"/>
      <c r="BEK114" s="81"/>
      <c r="BEL114" s="81"/>
      <c r="BEM114" s="81"/>
      <c r="BEN114" s="81"/>
      <c r="BEO114" s="81"/>
      <c r="BEP114" s="81"/>
      <c r="BEQ114" s="81"/>
      <c r="BER114" s="81"/>
      <c r="BES114" s="81"/>
      <c r="BET114" s="81"/>
      <c r="BEU114" s="81"/>
      <c r="BEV114" s="81"/>
      <c r="BEW114" s="81"/>
      <c r="BEX114" s="81"/>
      <c r="BEY114" s="81"/>
      <c r="BEZ114" s="81"/>
      <c r="BFA114" s="81"/>
      <c r="BFB114" s="81"/>
      <c r="BFC114" s="81"/>
      <c r="BFD114" s="81"/>
      <c r="BFE114" s="81"/>
      <c r="BFF114" s="81"/>
      <c r="BFG114" s="81"/>
      <c r="BFH114" s="81"/>
      <c r="BFI114" s="81"/>
      <c r="BFJ114" s="81"/>
      <c r="BFK114" s="81"/>
      <c r="BFL114" s="81"/>
      <c r="BFM114" s="81"/>
      <c r="BFN114" s="81"/>
      <c r="BFO114" s="81"/>
      <c r="BFP114" s="81"/>
      <c r="BFQ114" s="81"/>
      <c r="BFR114" s="81"/>
      <c r="BFS114" s="81"/>
      <c r="BFT114" s="81"/>
      <c r="BFU114" s="81"/>
      <c r="BFV114" s="81"/>
      <c r="BFW114" s="81"/>
      <c r="BFX114" s="81"/>
      <c r="BFY114" s="81"/>
      <c r="BFZ114" s="81"/>
      <c r="BGA114" s="81"/>
      <c r="BGB114" s="81"/>
      <c r="BGC114" s="81"/>
      <c r="BGD114" s="81"/>
      <c r="BGE114" s="81"/>
      <c r="BGF114" s="81"/>
      <c r="BGG114" s="81"/>
      <c r="BGH114" s="81"/>
      <c r="BGI114" s="81"/>
      <c r="BGJ114" s="81"/>
      <c r="BGK114" s="81"/>
      <c r="BGL114" s="81"/>
      <c r="BGM114" s="81"/>
      <c r="BGN114" s="81"/>
      <c r="BGO114" s="81"/>
      <c r="BGP114" s="81"/>
      <c r="BGQ114" s="81"/>
      <c r="BGR114" s="81"/>
      <c r="BGS114" s="81"/>
      <c r="BGT114" s="81"/>
      <c r="BGU114" s="81"/>
      <c r="BGV114" s="81"/>
      <c r="BGW114" s="81"/>
      <c r="BGX114" s="81"/>
      <c r="BGY114" s="81"/>
      <c r="BGZ114" s="81"/>
      <c r="BHA114" s="81"/>
      <c r="BHB114" s="81"/>
      <c r="BHC114" s="81"/>
      <c r="BHD114" s="81"/>
      <c r="BHE114" s="81"/>
      <c r="BHF114" s="81"/>
      <c r="BHG114" s="81"/>
      <c r="BHH114" s="81"/>
      <c r="BHI114" s="81"/>
      <c r="BHJ114" s="81"/>
      <c r="BHK114" s="81"/>
      <c r="BHL114" s="81"/>
      <c r="BHM114" s="81"/>
      <c r="BHN114" s="81"/>
      <c r="BHO114" s="81"/>
      <c r="BHP114" s="81"/>
      <c r="BHQ114" s="81"/>
      <c r="BHR114" s="81"/>
      <c r="BHS114" s="81"/>
      <c r="BHT114" s="81"/>
      <c r="BHU114" s="81"/>
      <c r="BHV114" s="81"/>
      <c r="BHW114" s="81"/>
      <c r="BHX114" s="81"/>
      <c r="BHY114" s="81"/>
      <c r="BHZ114" s="81"/>
      <c r="BIA114" s="81"/>
      <c r="BIB114" s="81"/>
      <c r="BIC114" s="81"/>
      <c r="BID114" s="81"/>
      <c r="BIE114" s="81"/>
      <c r="BIF114" s="81"/>
      <c r="BIG114" s="81"/>
      <c r="BIH114" s="81"/>
      <c r="BII114" s="81"/>
      <c r="BIJ114" s="81"/>
      <c r="BIK114" s="81"/>
      <c r="BIL114" s="81"/>
      <c r="BIM114" s="81"/>
      <c r="BIN114" s="81"/>
      <c r="BIO114" s="81"/>
      <c r="BIP114" s="81"/>
      <c r="BIQ114" s="81"/>
      <c r="BIR114" s="81"/>
      <c r="BIS114" s="81"/>
      <c r="BIT114" s="81"/>
      <c r="BIU114" s="81"/>
      <c r="BIV114" s="81"/>
      <c r="BIW114" s="81"/>
      <c r="BIX114" s="81"/>
      <c r="BIY114" s="81"/>
      <c r="BIZ114" s="81"/>
      <c r="BJA114" s="81"/>
      <c r="BJB114" s="81"/>
      <c r="BJC114" s="81"/>
      <c r="BJD114" s="81"/>
      <c r="BJE114" s="81"/>
      <c r="BJF114" s="81"/>
      <c r="BJG114" s="81"/>
      <c r="BJH114" s="81"/>
      <c r="BJI114" s="81"/>
      <c r="BJJ114" s="81"/>
      <c r="BJK114" s="81"/>
      <c r="BJL114" s="81"/>
      <c r="BJM114" s="81"/>
      <c r="BJN114" s="81"/>
      <c r="BJO114" s="81"/>
      <c r="BJP114" s="81"/>
      <c r="BJQ114" s="81"/>
      <c r="BJR114" s="81"/>
      <c r="BJS114" s="81"/>
      <c r="BJT114" s="81"/>
      <c r="BJU114" s="81"/>
      <c r="BJV114" s="81"/>
      <c r="BJW114" s="81"/>
      <c r="BJX114" s="81"/>
      <c r="BJY114" s="81"/>
      <c r="BJZ114" s="81"/>
      <c r="BKA114" s="81"/>
      <c r="BKB114" s="81"/>
      <c r="BKC114" s="81"/>
      <c r="BKD114" s="81"/>
      <c r="BKE114" s="81"/>
      <c r="BKF114" s="81"/>
      <c r="BKG114" s="81"/>
      <c r="BKH114" s="81"/>
      <c r="BKI114" s="81"/>
      <c r="BKJ114" s="81"/>
      <c r="BKK114" s="81"/>
      <c r="BKL114" s="81"/>
      <c r="BKM114" s="81"/>
      <c r="BKN114" s="81"/>
      <c r="BKO114" s="81"/>
      <c r="BKP114" s="81"/>
      <c r="BKQ114" s="81"/>
      <c r="BKR114" s="81"/>
      <c r="BKS114" s="81"/>
      <c r="BKT114" s="81"/>
      <c r="BKU114" s="81"/>
      <c r="BKV114" s="81"/>
      <c r="BKW114" s="81"/>
      <c r="BKX114" s="81"/>
      <c r="BKY114" s="81"/>
      <c r="BKZ114" s="81"/>
      <c r="BLA114" s="81"/>
      <c r="BLB114" s="81"/>
      <c r="BLC114" s="81"/>
      <c r="BLD114" s="81"/>
      <c r="BLE114" s="81"/>
      <c r="BLF114" s="81"/>
      <c r="BLG114" s="81"/>
      <c r="BLH114" s="81"/>
      <c r="BLI114" s="81"/>
      <c r="BLJ114" s="81"/>
      <c r="BLK114" s="81"/>
      <c r="BLL114" s="81"/>
      <c r="BLM114" s="81"/>
      <c r="BLN114" s="81"/>
      <c r="BLO114" s="81"/>
      <c r="BLP114" s="81"/>
      <c r="BLQ114" s="81"/>
      <c r="BLR114" s="81"/>
      <c r="BLS114" s="81"/>
      <c r="BLT114" s="81"/>
      <c r="BLU114" s="81"/>
      <c r="BLV114" s="81"/>
      <c r="BLW114" s="81"/>
      <c r="BLX114" s="81"/>
      <c r="BLY114" s="81"/>
      <c r="BLZ114" s="81"/>
      <c r="BMA114" s="81"/>
      <c r="BMB114" s="81"/>
      <c r="BMC114" s="81"/>
      <c r="BMD114" s="81"/>
      <c r="BME114" s="81"/>
      <c r="BMF114" s="81"/>
      <c r="BMG114" s="81"/>
      <c r="BMH114" s="81"/>
      <c r="BMI114" s="81"/>
      <c r="BMJ114" s="81"/>
      <c r="BMK114" s="81"/>
      <c r="BML114" s="81"/>
      <c r="BMM114" s="81"/>
      <c r="BMN114" s="81"/>
      <c r="BMO114" s="81"/>
      <c r="BMP114" s="81"/>
      <c r="BMQ114" s="81"/>
      <c r="BMR114" s="81"/>
      <c r="BMS114" s="81"/>
      <c r="BMT114" s="81"/>
      <c r="BMU114" s="81"/>
      <c r="BMV114" s="81"/>
      <c r="BMW114" s="81"/>
      <c r="BMX114" s="81"/>
      <c r="BMY114" s="81"/>
      <c r="BMZ114" s="81"/>
      <c r="BNA114" s="81"/>
      <c r="BNB114" s="81"/>
      <c r="BNC114" s="81"/>
      <c r="BND114" s="81"/>
      <c r="BNE114" s="81"/>
      <c r="BNF114" s="81"/>
      <c r="BNG114" s="81"/>
      <c r="BNH114" s="81"/>
      <c r="BNI114" s="81"/>
      <c r="BNJ114" s="81"/>
      <c r="BNK114" s="81"/>
      <c r="BNL114" s="81"/>
      <c r="BNM114" s="81"/>
      <c r="BNN114" s="81"/>
      <c r="BNO114" s="81"/>
      <c r="BNP114" s="81"/>
      <c r="BNQ114" s="81"/>
      <c r="BNR114" s="81"/>
      <c r="BNS114" s="81"/>
      <c r="BNT114" s="81"/>
      <c r="BNU114" s="81"/>
      <c r="BNV114" s="81"/>
      <c r="BNW114" s="81"/>
      <c r="BNX114" s="81"/>
      <c r="BNY114" s="81"/>
      <c r="BNZ114" s="81"/>
      <c r="BOA114" s="81"/>
      <c r="BOB114" s="81"/>
      <c r="BOC114" s="81"/>
      <c r="BOD114" s="81"/>
      <c r="BOE114" s="81"/>
      <c r="BOF114" s="81"/>
      <c r="BOG114" s="81"/>
      <c r="BOH114" s="81"/>
      <c r="BOI114" s="81"/>
      <c r="BOJ114" s="81"/>
      <c r="BOK114" s="81"/>
      <c r="BOL114" s="81"/>
      <c r="BOM114" s="81"/>
      <c r="BON114" s="81"/>
      <c r="BOO114" s="81"/>
      <c r="BOP114" s="81"/>
      <c r="BOQ114" s="81"/>
      <c r="BOR114" s="81"/>
      <c r="BOS114" s="81"/>
      <c r="BOT114" s="81"/>
      <c r="BOU114" s="81"/>
      <c r="BOV114" s="81"/>
      <c r="BOW114" s="81"/>
      <c r="BOX114" s="81"/>
      <c r="BOY114" s="81"/>
      <c r="BOZ114" s="81"/>
      <c r="BPA114" s="81"/>
      <c r="BPB114" s="81"/>
      <c r="BPC114" s="81"/>
      <c r="BPD114" s="81"/>
      <c r="BPE114" s="81"/>
      <c r="BPF114" s="81"/>
      <c r="BPG114" s="81"/>
      <c r="BPH114" s="81"/>
      <c r="BPI114" s="81"/>
      <c r="BPJ114" s="81"/>
      <c r="BPK114" s="81"/>
      <c r="BPL114" s="81"/>
      <c r="BPM114" s="81"/>
      <c r="BPN114" s="81"/>
      <c r="BPO114" s="81"/>
      <c r="BPP114" s="81"/>
      <c r="BPQ114" s="81"/>
      <c r="BPR114" s="81"/>
      <c r="BPS114" s="81"/>
      <c r="BPT114" s="81"/>
      <c r="BPU114" s="81"/>
      <c r="BPV114" s="81"/>
      <c r="BPW114" s="81"/>
      <c r="BPX114" s="81"/>
      <c r="BPY114" s="81"/>
      <c r="BPZ114" s="81"/>
      <c r="BQA114" s="81"/>
      <c r="BQB114" s="81"/>
      <c r="BQC114" s="81"/>
      <c r="BQD114" s="81"/>
      <c r="BQE114" s="81"/>
      <c r="BQF114" s="81"/>
      <c r="BQG114" s="81"/>
      <c r="BQH114" s="81"/>
      <c r="BQI114" s="81"/>
      <c r="BQJ114" s="81"/>
      <c r="BQK114" s="81"/>
      <c r="BQL114" s="81"/>
      <c r="BQM114" s="81"/>
      <c r="BQN114" s="81"/>
      <c r="BQO114" s="81"/>
      <c r="BQP114" s="81"/>
      <c r="BQQ114" s="81"/>
      <c r="BQR114" s="81"/>
      <c r="BQS114" s="81"/>
      <c r="BQT114" s="81"/>
      <c r="BQU114" s="81"/>
      <c r="BQV114" s="81"/>
      <c r="BQW114" s="81"/>
      <c r="BQX114" s="81"/>
      <c r="BQY114" s="81"/>
      <c r="BQZ114" s="81"/>
      <c r="BRA114" s="81"/>
      <c r="BRB114" s="81"/>
      <c r="BRC114" s="81"/>
      <c r="BRD114" s="81"/>
      <c r="BRE114" s="81"/>
      <c r="BRF114" s="81"/>
      <c r="BRG114" s="81"/>
      <c r="BRH114" s="81"/>
      <c r="BRI114" s="81"/>
      <c r="BRJ114" s="81"/>
      <c r="BRK114" s="81"/>
      <c r="BRL114" s="81"/>
      <c r="BRM114" s="81"/>
      <c r="BRN114" s="81"/>
      <c r="BRO114" s="81"/>
      <c r="BRP114" s="81"/>
      <c r="BRQ114" s="81"/>
      <c r="BRR114" s="81"/>
      <c r="BRS114" s="81"/>
      <c r="BRT114" s="81"/>
      <c r="BRU114" s="81"/>
      <c r="BRV114" s="81"/>
      <c r="BRW114" s="81"/>
      <c r="BRX114" s="81"/>
      <c r="BRY114" s="81"/>
      <c r="BRZ114" s="81"/>
      <c r="BSA114" s="81"/>
      <c r="BSB114" s="81"/>
      <c r="BSC114" s="81"/>
      <c r="BSD114" s="81"/>
      <c r="BSE114" s="81"/>
      <c r="BSF114" s="81"/>
      <c r="BSG114" s="81"/>
      <c r="BSH114" s="81"/>
      <c r="BSI114" s="81"/>
      <c r="BSJ114" s="81"/>
      <c r="BSK114" s="81"/>
      <c r="BSL114" s="81"/>
      <c r="BSM114" s="81"/>
      <c r="BSN114" s="81"/>
      <c r="BSO114" s="81"/>
      <c r="BSP114" s="81"/>
      <c r="BSQ114" s="81"/>
      <c r="BSR114" s="81"/>
      <c r="BSS114" s="81"/>
      <c r="BST114" s="81"/>
      <c r="BSU114" s="81"/>
      <c r="BSV114" s="81"/>
      <c r="BSW114" s="81"/>
      <c r="BSX114" s="81"/>
      <c r="BSY114" s="81"/>
      <c r="BSZ114" s="81"/>
      <c r="BTA114" s="81"/>
      <c r="BTB114" s="81"/>
      <c r="BTC114" s="81"/>
      <c r="BTD114" s="81"/>
      <c r="BTE114" s="81"/>
      <c r="BTF114" s="81"/>
      <c r="BTG114" s="81"/>
      <c r="BTH114" s="81"/>
      <c r="BTI114" s="81"/>
      <c r="BTJ114" s="81"/>
      <c r="BTK114" s="81"/>
      <c r="BTL114" s="81"/>
      <c r="BTM114" s="81"/>
      <c r="BTN114" s="81"/>
      <c r="BTO114" s="81"/>
      <c r="BTP114" s="81"/>
      <c r="BTQ114" s="81"/>
      <c r="BTR114" s="81"/>
      <c r="BTS114" s="81"/>
      <c r="BTT114" s="81"/>
      <c r="BTU114" s="81"/>
      <c r="BTV114" s="81"/>
      <c r="BTW114" s="81"/>
      <c r="BTX114" s="81"/>
      <c r="BTY114" s="81"/>
      <c r="BTZ114" s="81"/>
      <c r="BUA114" s="81"/>
      <c r="BUB114" s="81"/>
      <c r="BUC114" s="81"/>
      <c r="BUD114" s="81"/>
      <c r="BUE114" s="81"/>
      <c r="BUF114" s="81"/>
      <c r="BUG114" s="81"/>
      <c r="BUH114" s="81"/>
      <c r="BUI114" s="81"/>
      <c r="BUJ114" s="81"/>
      <c r="BUK114" s="81"/>
      <c r="BUL114" s="81"/>
      <c r="BUM114" s="81"/>
      <c r="BUN114" s="81"/>
      <c r="BUO114" s="81"/>
      <c r="BUP114" s="81"/>
      <c r="BUQ114" s="81"/>
      <c r="BUR114" s="81"/>
      <c r="BUS114" s="81"/>
      <c r="BUT114" s="81"/>
      <c r="BUU114" s="81"/>
      <c r="BUV114" s="81"/>
      <c r="BUW114" s="81"/>
      <c r="BUX114" s="81"/>
      <c r="BUY114" s="81"/>
      <c r="BUZ114" s="81"/>
      <c r="BVA114" s="81"/>
      <c r="BVB114" s="81"/>
      <c r="BVC114" s="81"/>
      <c r="BVD114" s="81"/>
      <c r="BVE114" s="81"/>
      <c r="BVF114" s="81"/>
      <c r="BVG114" s="81"/>
      <c r="BVH114" s="81"/>
      <c r="BVI114" s="81"/>
      <c r="BVJ114" s="81"/>
      <c r="BVK114" s="81"/>
      <c r="BVL114" s="81"/>
      <c r="BVM114" s="81"/>
      <c r="BVN114" s="81"/>
      <c r="BVO114" s="81"/>
      <c r="BVP114" s="81"/>
      <c r="BVQ114" s="81"/>
      <c r="BVR114" s="81"/>
      <c r="BVS114" s="81"/>
      <c r="BVT114" s="81"/>
      <c r="BVU114" s="81"/>
      <c r="BVV114" s="81"/>
      <c r="BVW114" s="81"/>
      <c r="BVX114" s="81"/>
      <c r="BVY114" s="81"/>
      <c r="BVZ114" s="81"/>
      <c r="BWA114" s="81"/>
      <c r="BWB114" s="81"/>
      <c r="BWC114" s="81"/>
      <c r="BWD114" s="81"/>
      <c r="BWE114" s="81"/>
      <c r="BWF114" s="81"/>
      <c r="BWG114" s="81"/>
      <c r="BWH114" s="81"/>
      <c r="BWI114" s="81"/>
      <c r="BWJ114" s="81"/>
      <c r="BWK114" s="81"/>
      <c r="BWL114" s="81"/>
      <c r="BWM114" s="81"/>
      <c r="BWN114" s="81"/>
      <c r="BWO114" s="81"/>
      <c r="BWP114" s="81"/>
      <c r="BWQ114" s="81"/>
      <c r="BWR114" s="81"/>
      <c r="BWS114" s="81"/>
      <c r="BWT114" s="81"/>
      <c r="BWU114" s="81"/>
      <c r="BWV114" s="81"/>
      <c r="BWW114" s="81"/>
      <c r="BWX114" s="81"/>
      <c r="BWY114" s="81"/>
      <c r="BWZ114" s="81"/>
      <c r="BXA114" s="81"/>
      <c r="BXB114" s="81"/>
      <c r="BXC114" s="81"/>
      <c r="BXD114" s="81"/>
      <c r="BXE114" s="81"/>
      <c r="BXF114" s="81"/>
      <c r="BXG114" s="81"/>
      <c r="BXH114" s="81"/>
      <c r="BXI114" s="81"/>
      <c r="BXJ114" s="81"/>
      <c r="BXK114" s="81"/>
      <c r="BXL114" s="81"/>
      <c r="BXM114" s="81"/>
      <c r="BXN114" s="81"/>
      <c r="BXO114" s="81"/>
      <c r="BXP114" s="81"/>
      <c r="BXQ114" s="81"/>
      <c r="BXR114" s="81"/>
      <c r="BXS114" s="81"/>
      <c r="BXT114" s="81"/>
      <c r="BXU114" s="81"/>
      <c r="BXV114" s="81"/>
      <c r="BXW114" s="81"/>
      <c r="BXX114" s="81"/>
      <c r="BXY114" s="81"/>
      <c r="BXZ114" s="81"/>
      <c r="BYA114" s="81"/>
      <c r="BYB114" s="81"/>
      <c r="BYC114" s="81"/>
      <c r="BYD114" s="81"/>
      <c r="BYE114" s="81"/>
      <c r="BYF114" s="81"/>
      <c r="BYG114" s="81"/>
      <c r="BYH114" s="81"/>
      <c r="BYI114" s="81"/>
      <c r="BYJ114" s="81"/>
      <c r="BYK114" s="81"/>
      <c r="BYL114" s="81"/>
      <c r="BYM114" s="81"/>
      <c r="BYN114" s="81"/>
      <c r="BYO114" s="81"/>
      <c r="BYP114" s="81"/>
      <c r="BYQ114" s="81"/>
      <c r="BYR114" s="81"/>
      <c r="BYS114" s="81"/>
      <c r="BYT114" s="81"/>
      <c r="BYU114" s="81"/>
      <c r="BYV114" s="81"/>
      <c r="BYW114" s="81"/>
      <c r="BYX114" s="81"/>
      <c r="BYY114" s="81"/>
      <c r="BYZ114" s="81"/>
      <c r="BZA114" s="81"/>
      <c r="BZB114" s="81"/>
      <c r="BZC114" s="81"/>
      <c r="BZD114" s="81"/>
      <c r="BZE114" s="81"/>
      <c r="BZF114" s="81"/>
      <c r="BZG114" s="81"/>
      <c r="BZH114" s="81"/>
      <c r="BZI114" s="81"/>
      <c r="BZJ114" s="81"/>
      <c r="BZK114" s="81"/>
      <c r="BZL114" s="81"/>
      <c r="BZM114" s="81"/>
      <c r="BZN114" s="81"/>
      <c r="BZO114" s="81"/>
      <c r="BZP114" s="81"/>
      <c r="BZQ114" s="81"/>
      <c r="BZR114" s="81"/>
      <c r="BZS114" s="81"/>
      <c r="BZT114" s="81"/>
      <c r="BZU114" s="81"/>
      <c r="BZV114" s="81"/>
      <c r="BZW114" s="81"/>
      <c r="BZX114" s="81"/>
      <c r="BZY114" s="81"/>
      <c r="BZZ114" s="81"/>
      <c r="CAA114" s="81"/>
      <c r="CAB114" s="81"/>
      <c r="CAC114" s="81"/>
      <c r="CAD114" s="81"/>
      <c r="CAE114" s="81"/>
      <c r="CAF114" s="81"/>
      <c r="CAG114" s="81"/>
      <c r="CAH114" s="81"/>
      <c r="CAI114" s="81"/>
      <c r="CAJ114" s="81"/>
      <c r="CAK114" s="81"/>
      <c r="CAL114" s="81"/>
      <c r="CAM114" s="81"/>
      <c r="CAN114" s="81"/>
      <c r="CAO114" s="81"/>
      <c r="CAP114" s="81"/>
      <c r="CAQ114" s="81"/>
      <c r="CAR114" s="81"/>
      <c r="CAS114" s="81"/>
      <c r="CAT114" s="81"/>
      <c r="CAU114" s="81"/>
      <c r="CAV114" s="81"/>
      <c r="CAW114" s="81"/>
      <c r="CAX114" s="81"/>
      <c r="CAY114" s="81"/>
      <c r="CAZ114" s="81"/>
      <c r="CBA114" s="81"/>
      <c r="CBB114" s="81"/>
      <c r="CBC114" s="81"/>
      <c r="CBD114" s="81"/>
      <c r="CBE114" s="81"/>
      <c r="CBF114" s="81"/>
      <c r="CBG114" s="81"/>
      <c r="CBH114" s="81"/>
      <c r="CBI114" s="81"/>
      <c r="CBJ114" s="81"/>
      <c r="CBK114" s="81"/>
      <c r="CBL114" s="81"/>
      <c r="CBM114" s="81"/>
      <c r="CBN114" s="81"/>
      <c r="CBO114" s="81"/>
      <c r="CBP114" s="81"/>
      <c r="CBQ114" s="81"/>
      <c r="CBR114" s="81"/>
      <c r="CBS114" s="81"/>
      <c r="CBT114" s="81"/>
      <c r="CBU114" s="81"/>
      <c r="CBV114" s="81"/>
      <c r="CBW114" s="81"/>
      <c r="CBX114" s="81"/>
      <c r="CBY114" s="81"/>
      <c r="CBZ114" s="81"/>
      <c r="CCA114" s="81"/>
      <c r="CCB114" s="81"/>
      <c r="CCC114" s="81"/>
      <c r="CCD114" s="81"/>
      <c r="CCE114" s="81"/>
      <c r="CCF114" s="81"/>
      <c r="CCG114" s="81"/>
      <c r="CCH114" s="81"/>
      <c r="CCI114" s="81"/>
      <c r="CCJ114" s="81"/>
      <c r="CCK114" s="81"/>
      <c r="CCL114" s="81"/>
      <c r="CCM114" s="81"/>
      <c r="CCN114" s="81"/>
      <c r="CCO114" s="81"/>
      <c r="CCP114" s="81"/>
      <c r="CCQ114" s="81"/>
      <c r="CCR114" s="81"/>
      <c r="CCS114" s="81"/>
      <c r="CCT114" s="81"/>
      <c r="CCU114" s="81"/>
      <c r="CCV114" s="81"/>
      <c r="CCW114" s="81"/>
      <c r="CCX114" s="81"/>
      <c r="CCY114" s="81"/>
      <c r="CCZ114" s="81"/>
      <c r="CDA114" s="81"/>
      <c r="CDB114" s="81"/>
      <c r="CDC114" s="81"/>
      <c r="CDD114" s="81"/>
      <c r="CDE114" s="81"/>
      <c r="CDF114" s="81"/>
      <c r="CDG114" s="81"/>
      <c r="CDH114" s="81"/>
      <c r="CDI114" s="81"/>
      <c r="CDJ114" s="81"/>
      <c r="CDK114" s="81"/>
      <c r="CDL114" s="81"/>
      <c r="CDM114" s="81"/>
      <c r="CDN114" s="81"/>
      <c r="CDO114" s="81"/>
      <c r="CDP114" s="81"/>
      <c r="CDQ114" s="81"/>
      <c r="CDR114" s="81"/>
      <c r="CDS114" s="81"/>
      <c r="CDT114" s="81"/>
      <c r="CDU114" s="81"/>
      <c r="CDV114" s="81"/>
      <c r="CDW114" s="81"/>
      <c r="CDX114" s="81"/>
      <c r="CDY114" s="81"/>
      <c r="CDZ114" s="81"/>
      <c r="CEA114" s="81"/>
      <c r="CEB114" s="81"/>
      <c r="CEC114" s="81"/>
      <c r="CED114" s="81"/>
      <c r="CEE114" s="81"/>
      <c r="CEF114" s="81"/>
      <c r="CEG114" s="81"/>
      <c r="CEH114" s="81"/>
      <c r="CEI114" s="81"/>
      <c r="CEJ114" s="81"/>
      <c r="CEK114" s="81"/>
      <c r="CEL114" s="81"/>
      <c r="CEM114" s="81"/>
      <c r="CEN114" s="81"/>
      <c r="CEO114" s="81"/>
      <c r="CEP114" s="81"/>
      <c r="CEQ114" s="81"/>
      <c r="CER114" s="81"/>
      <c r="CES114" s="81"/>
      <c r="CET114" s="81"/>
      <c r="CEU114" s="81"/>
      <c r="CEV114" s="81"/>
      <c r="CEW114" s="81"/>
      <c r="CEX114" s="81"/>
      <c r="CEY114" s="81"/>
      <c r="CEZ114" s="81"/>
      <c r="CFA114" s="81"/>
      <c r="CFB114" s="81"/>
      <c r="CFC114" s="81"/>
      <c r="CFD114" s="81"/>
      <c r="CFE114" s="81"/>
      <c r="CFF114" s="81"/>
      <c r="CFG114" s="81"/>
      <c r="CFH114" s="81"/>
      <c r="CFI114" s="81"/>
      <c r="CFJ114" s="81"/>
      <c r="CFK114" s="81"/>
      <c r="CFL114" s="81"/>
      <c r="CFM114" s="81"/>
      <c r="CFN114" s="81"/>
      <c r="CFO114" s="81"/>
      <c r="CFP114" s="81"/>
      <c r="CFQ114" s="81"/>
      <c r="CFR114" s="81"/>
      <c r="CFS114" s="81"/>
      <c r="CFT114" s="81"/>
      <c r="CFU114" s="81"/>
      <c r="CFV114" s="81"/>
      <c r="CFW114" s="81"/>
      <c r="CFX114" s="81"/>
      <c r="CFY114" s="81"/>
      <c r="CFZ114" s="81"/>
      <c r="CGA114" s="81"/>
      <c r="CGB114" s="81"/>
      <c r="CGC114" s="81"/>
      <c r="CGD114" s="81"/>
      <c r="CGE114" s="81"/>
      <c r="CGF114" s="81"/>
      <c r="CGG114" s="81"/>
      <c r="CGH114" s="81"/>
      <c r="CGI114" s="81"/>
      <c r="CGJ114" s="81"/>
      <c r="CGK114" s="81"/>
      <c r="CGL114" s="81"/>
      <c r="CGM114" s="81"/>
      <c r="CGN114" s="81"/>
      <c r="CGO114" s="81"/>
      <c r="CGP114" s="81"/>
      <c r="CGQ114" s="81"/>
      <c r="CGR114" s="81"/>
      <c r="CGS114" s="81"/>
      <c r="CGT114" s="81"/>
      <c r="CGU114" s="81"/>
      <c r="CGV114" s="81"/>
      <c r="CGW114" s="81"/>
      <c r="CGX114" s="81"/>
      <c r="CGY114" s="81"/>
      <c r="CGZ114" s="81"/>
      <c r="CHA114" s="81"/>
      <c r="CHB114" s="81"/>
      <c r="CHC114" s="81"/>
      <c r="CHD114" s="81"/>
      <c r="CHE114" s="81"/>
      <c r="CHF114" s="81"/>
      <c r="CHG114" s="81"/>
      <c r="CHH114" s="81"/>
      <c r="CHI114" s="81"/>
      <c r="CHJ114" s="81"/>
      <c r="CHK114" s="81"/>
      <c r="CHL114" s="81"/>
      <c r="CHM114" s="81"/>
      <c r="CHN114" s="81"/>
      <c r="CHO114" s="81"/>
      <c r="CHP114" s="81"/>
      <c r="CHQ114" s="81"/>
      <c r="CHR114" s="81"/>
      <c r="CHS114" s="81"/>
      <c r="CHT114" s="81"/>
      <c r="CHU114" s="81"/>
      <c r="CHV114" s="81"/>
      <c r="CHW114" s="81"/>
      <c r="CHX114" s="81"/>
      <c r="CHY114" s="81"/>
      <c r="CHZ114" s="81"/>
      <c r="CIA114" s="81"/>
      <c r="CIB114" s="81"/>
      <c r="CIC114" s="81"/>
      <c r="CID114" s="81"/>
      <c r="CIE114" s="81"/>
      <c r="CIF114" s="81"/>
      <c r="CIG114" s="81"/>
      <c r="CIH114" s="81"/>
      <c r="CII114" s="81"/>
      <c r="CIJ114" s="81"/>
      <c r="CIK114" s="81"/>
      <c r="CIL114" s="81"/>
      <c r="CIM114" s="81"/>
      <c r="CIN114" s="81"/>
      <c r="CIO114" s="81"/>
      <c r="CIP114" s="81"/>
      <c r="CIQ114" s="81"/>
      <c r="CIR114" s="81"/>
      <c r="CIS114" s="81"/>
      <c r="CIT114" s="81"/>
      <c r="CIU114" s="81"/>
      <c r="CIV114" s="81"/>
      <c r="CIW114" s="81"/>
      <c r="CIX114" s="81"/>
      <c r="CIY114" s="81"/>
      <c r="CIZ114" s="81"/>
      <c r="CJA114" s="81"/>
      <c r="CJB114" s="81"/>
      <c r="CJC114" s="81"/>
      <c r="CJD114" s="81"/>
      <c r="CJE114" s="81"/>
      <c r="CJF114" s="81"/>
      <c r="CJG114" s="81"/>
      <c r="CJH114" s="81"/>
      <c r="CJI114" s="81"/>
      <c r="CJJ114" s="81"/>
      <c r="CJK114" s="81"/>
      <c r="CJL114" s="81"/>
      <c r="CJM114" s="81"/>
      <c r="CJN114" s="81"/>
      <c r="CJO114" s="81"/>
      <c r="CJP114" s="81"/>
      <c r="CJQ114" s="81"/>
      <c r="CJR114" s="81"/>
      <c r="CJS114" s="81"/>
      <c r="CJT114" s="81"/>
      <c r="CJU114" s="81"/>
      <c r="CJV114" s="81"/>
      <c r="CJW114" s="81"/>
      <c r="CJX114" s="81"/>
      <c r="CJY114" s="81"/>
      <c r="CJZ114" s="81"/>
      <c r="CKA114" s="81"/>
      <c r="CKB114" s="81"/>
      <c r="CKC114" s="81"/>
      <c r="CKD114" s="81"/>
      <c r="CKE114" s="81"/>
      <c r="CKF114" s="81"/>
      <c r="CKG114" s="81"/>
      <c r="CKH114" s="81"/>
      <c r="CKI114" s="81"/>
      <c r="CKJ114" s="81"/>
      <c r="CKK114" s="81"/>
      <c r="CKL114" s="81"/>
      <c r="CKM114" s="81"/>
      <c r="CKN114" s="81"/>
      <c r="CKO114" s="81"/>
      <c r="CKP114" s="81"/>
      <c r="CKQ114" s="81"/>
      <c r="CKR114" s="81"/>
      <c r="CKS114" s="81"/>
      <c r="CKT114" s="81"/>
      <c r="CKU114" s="81"/>
      <c r="CKV114" s="81"/>
      <c r="CKW114" s="81"/>
      <c r="CKX114" s="81"/>
      <c r="CKY114" s="81"/>
      <c r="CKZ114" s="81"/>
      <c r="CLA114" s="81"/>
      <c r="CLB114" s="81"/>
      <c r="CLC114" s="81"/>
      <c r="CLD114" s="81"/>
      <c r="CLE114" s="81"/>
      <c r="CLF114" s="81"/>
      <c r="CLG114" s="81"/>
      <c r="CLH114" s="81"/>
      <c r="CLI114" s="81"/>
      <c r="CLJ114" s="81"/>
      <c r="CLK114" s="81"/>
      <c r="CLL114" s="81"/>
      <c r="CLM114" s="81"/>
      <c r="CLN114" s="81"/>
      <c r="CLO114" s="81"/>
      <c r="CLP114" s="81"/>
      <c r="CLQ114" s="81"/>
      <c r="CLR114" s="81"/>
      <c r="CLS114" s="81"/>
      <c r="CLT114" s="81"/>
      <c r="CLU114" s="81"/>
      <c r="CLV114" s="81"/>
      <c r="CLW114" s="81"/>
      <c r="CLX114" s="81"/>
      <c r="CLY114" s="81"/>
      <c r="CLZ114" s="81"/>
      <c r="CMA114" s="81"/>
      <c r="CMB114" s="81"/>
      <c r="CMC114" s="81"/>
      <c r="CMD114" s="81"/>
      <c r="CME114" s="81"/>
      <c r="CMF114" s="81"/>
      <c r="CMG114" s="81"/>
      <c r="CMH114" s="81"/>
      <c r="CMI114" s="81"/>
      <c r="CMJ114" s="81"/>
      <c r="CMK114" s="81"/>
      <c r="CML114" s="81"/>
      <c r="CMM114" s="81"/>
      <c r="CMN114" s="81"/>
      <c r="CMO114" s="81"/>
      <c r="CMP114" s="81"/>
      <c r="CMQ114" s="81"/>
      <c r="CMR114" s="81"/>
      <c r="CMS114" s="81"/>
      <c r="CMT114" s="81"/>
      <c r="CMU114" s="81"/>
      <c r="CMV114" s="81"/>
      <c r="CMW114" s="81"/>
      <c r="CMX114" s="81"/>
      <c r="CMY114" s="81"/>
      <c r="CMZ114" s="81"/>
      <c r="CNA114" s="81"/>
      <c r="CNB114" s="81"/>
      <c r="CNC114" s="81"/>
      <c r="CND114" s="81"/>
      <c r="CNE114" s="81"/>
      <c r="CNF114" s="81"/>
      <c r="CNG114" s="81"/>
      <c r="CNH114" s="81"/>
      <c r="CNI114" s="81"/>
      <c r="CNJ114" s="81"/>
      <c r="CNK114" s="81"/>
      <c r="CNL114" s="81"/>
      <c r="CNM114" s="81"/>
      <c r="CNN114" s="81"/>
      <c r="CNO114" s="81"/>
      <c r="CNP114" s="81"/>
      <c r="CNQ114" s="81"/>
      <c r="CNR114" s="81"/>
      <c r="CNS114" s="81"/>
      <c r="CNT114" s="81"/>
      <c r="CNU114" s="81"/>
      <c r="CNV114" s="81"/>
      <c r="CNW114" s="81"/>
      <c r="CNX114" s="81"/>
      <c r="CNY114" s="81"/>
      <c r="CNZ114" s="81"/>
      <c r="COA114" s="81"/>
      <c r="COB114" s="81"/>
      <c r="COC114" s="81"/>
      <c r="COD114" s="81"/>
      <c r="COE114" s="81"/>
      <c r="COF114" s="81"/>
      <c r="COG114" s="81"/>
      <c r="COH114" s="81"/>
      <c r="COI114" s="81"/>
      <c r="COJ114" s="81"/>
      <c r="COK114" s="81"/>
      <c r="COL114" s="81"/>
      <c r="COM114" s="81"/>
      <c r="CON114" s="81"/>
      <c r="COO114" s="81"/>
      <c r="COP114" s="81"/>
      <c r="COQ114" s="81"/>
      <c r="COR114" s="81"/>
      <c r="COS114" s="81"/>
      <c r="COT114" s="81"/>
      <c r="COU114" s="81"/>
      <c r="COV114" s="81"/>
      <c r="COW114" s="81"/>
      <c r="COX114" s="81"/>
      <c r="COY114" s="81"/>
      <c r="COZ114" s="81"/>
      <c r="CPA114" s="81"/>
      <c r="CPB114" s="81"/>
      <c r="CPC114" s="81"/>
      <c r="CPD114" s="81"/>
      <c r="CPE114" s="81"/>
      <c r="CPF114" s="81"/>
      <c r="CPG114" s="81"/>
      <c r="CPH114" s="81"/>
      <c r="CPI114" s="81"/>
      <c r="CPJ114" s="81"/>
      <c r="CPK114" s="81"/>
      <c r="CPL114" s="81"/>
      <c r="CPM114" s="81"/>
      <c r="CPN114" s="81"/>
      <c r="CPO114" s="81"/>
      <c r="CPP114" s="81"/>
      <c r="CPQ114" s="81"/>
      <c r="CPR114" s="81"/>
      <c r="CPS114" s="81"/>
      <c r="CPT114" s="81"/>
      <c r="CPU114" s="81"/>
      <c r="CPV114" s="81"/>
      <c r="CPW114" s="81"/>
      <c r="CPX114" s="81"/>
      <c r="CPY114" s="81"/>
      <c r="CPZ114" s="81"/>
      <c r="CQA114" s="81"/>
      <c r="CQB114" s="81"/>
      <c r="CQC114" s="81"/>
      <c r="CQD114" s="81"/>
      <c r="CQE114" s="81"/>
      <c r="CQF114" s="81"/>
      <c r="CQG114" s="81"/>
      <c r="CQH114" s="81"/>
      <c r="CQI114" s="81"/>
      <c r="CQJ114" s="81"/>
      <c r="CQK114" s="81"/>
      <c r="CQL114" s="81"/>
      <c r="CQM114" s="81"/>
      <c r="CQN114" s="81"/>
      <c r="CQO114" s="81"/>
      <c r="CQP114" s="81"/>
      <c r="CQQ114" s="81"/>
      <c r="CQR114" s="81"/>
      <c r="CQS114" s="81"/>
      <c r="CQT114" s="81"/>
      <c r="CQU114" s="81"/>
      <c r="CQV114" s="81"/>
      <c r="CQW114" s="81"/>
      <c r="CQX114" s="81"/>
      <c r="CQY114" s="81"/>
      <c r="CQZ114" s="81"/>
      <c r="CRA114" s="81"/>
      <c r="CRB114" s="81"/>
      <c r="CRC114" s="81"/>
      <c r="CRD114" s="81"/>
      <c r="CRE114" s="81"/>
      <c r="CRF114" s="81"/>
      <c r="CRG114" s="81"/>
      <c r="CRH114" s="81"/>
      <c r="CRI114" s="81"/>
      <c r="CRJ114" s="81"/>
      <c r="CRK114" s="81"/>
      <c r="CRL114" s="81"/>
      <c r="CRM114" s="81"/>
      <c r="CRN114" s="81"/>
      <c r="CRO114" s="81"/>
      <c r="CRP114" s="81"/>
      <c r="CRQ114" s="81"/>
      <c r="CRR114" s="81"/>
      <c r="CRS114" s="81"/>
      <c r="CRT114" s="81"/>
      <c r="CRU114" s="81"/>
      <c r="CRV114" s="81"/>
      <c r="CRW114" s="81"/>
      <c r="CRX114" s="81"/>
      <c r="CRY114" s="81"/>
      <c r="CRZ114" s="81"/>
      <c r="CSA114" s="81"/>
      <c r="CSB114" s="81"/>
      <c r="CSC114" s="81"/>
      <c r="CSD114" s="81"/>
      <c r="CSE114" s="81"/>
      <c r="CSF114" s="81"/>
      <c r="CSG114" s="81"/>
      <c r="CSH114" s="81"/>
      <c r="CSI114" s="81"/>
      <c r="CSJ114" s="81"/>
      <c r="CSK114" s="81"/>
      <c r="CSL114" s="81"/>
      <c r="CSM114" s="81"/>
      <c r="CSN114" s="81"/>
      <c r="CSO114" s="81"/>
      <c r="CSP114" s="81"/>
      <c r="CSQ114" s="81"/>
      <c r="CSR114" s="81"/>
      <c r="CSS114" s="81"/>
      <c r="CST114" s="81"/>
      <c r="CSU114" s="81"/>
      <c r="CSV114" s="81"/>
      <c r="CSW114" s="81"/>
      <c r="CSX114" s="81"/>
      <c r="CSY114" s="81"/>
      <c r="CSZ114" s="81"/>
      <c r="CTA114" s="81"/>
      <c r="CTB114" s="81"/>
      <c r="CTC114" s="81"/>
      <c r="CTD114" s="81"/>
      <c r="CTE114" s="81"/>
      <c r="CTF114" s="81"/>
      <c r="CTG114" s="81"/>
      <c r="CTH114" s="81"/>
      <c r="CTI114" s="81"/>
      <c r="CTJ114" s="81"/>
      <c r="CTK114" s="81"/>
      <c r="CTL114" s="81"/>
      <c r="CTM114" s="81"/>
      <c r="CTN114" s="81"/>
      <c r="CTO114" s="81"/>
      <c r="CTP114" s="81"/>
      <c r="CTQ114" s="81"/>
      <c r="CTR114" s="81"/>
      <c r="CTS114" s="81"/>
      <c r="CTT114" s="81"/>
      <c r="CTU114" s="81"/>
      <c r="CTV114" s="81"/>
      <c r="CTW114" s="81"/>
      <c r="CTX114" s="81"/>
      <c r="CTY114" s="81"/>
      <c r="CTZ114" s="81"/>
      <c r="CUA114" s="81"/>
      <c r="CUB114" s="81"/>
      <c r="CUC114" s="81"/>
      <c r="CUD114" s="81"/>
      <c r="CUE114" s="81"/>
      <c r="CUF114" s="81"/>
      <c r="CUG114" s="81"/>
      <c r="CUH114" s="81"/>
      <c r="CUI114" s="81"/>
      <c r="CUJ114" s="81"/>
      <c r="CUK114" s="81"/>
      <c r="CUL114" s="81"/>
      <c r="CUM114" s="81"/>
      <c r="CUN114" s="81"/>
      <c r="CUO114" s="81"/>
      <c r="CUP114" s="81"/>
      <c r="CUQ114" s="81"/>
      <c r="CUR114" s="81"/>
      <c r="CUS114" s="81"/>
      <c r="CUT114" s="81"/>
      <c r="CUU114" s="81"/>
      <c r="CUV114" s="81"/>
      <c r="CUW114" s="81"/>
      <c r="CUX114" s="81"/>
      <c r="CUY114" s="81"/>
      <c r="CUZ114" s="81"/>
      <c r="CVA114" s="81"/>
      <c r="CVB114" s="81"/>
      <c r="CVC114" s="81"/>
      <c r="CVD114" s="81"/>
      <c r="CVE114" s="81"/>
      <c r="CVF114" s="81"/>
      <c r="CVG114" s="81"/>
      <c r="CVH114" s="81"/>
      <c r="CVI114" s="81"/>
      <c r="CVJ114" s="81"/>
      <c r="CVK114" s="81"/>
      <c r="CVL114" s="81"/>
      <c r="CVM114" s="81"/>
      <c r="CVN114" s="81"/>
      <c r="CVO114" s="81"/>
      <c r="CVP114" s="81"/>
      <c r="CVQ114" s="81"/>
      <c r="CVR114" s="81"/>
      <c r="CVS114" s="81"/>
      <c r="CVT114" s="81"/>
      <c r="CVU114" s="81"/>
      <c r="CVV114" s="81"/>
      <c r="CVW114" s="81"/>
      <c r="CVX114" s="81"/>
      <c r="CVY114" s="81"/>
      <c r="CVZ114" s="81"/>
      <c r="CWA114" s="81"/>
      <c r="CWB114" s="81"/>
      <c r="CWC114" s="81"/>
      <c r="CWD114" s="81"/>
      <c r="CWE114" s="81"/>
      <c r="CWF114" s="81"/>
      <c r="CWG114" s="81"/>
      <c r="CWH114" s="81"/>
      <c r="CWI114" s="81"/>
      <c r="CWJ114" s="81"/>
      <c r="CWK114" s="81"/>
      <c r="CWL114" s="81"/>
      <c r="CWM114" s="81"/>
      <c r="CWN114" s="81"/>
      <c r="CWO114" s="81"/>
      <c r="CWP114" s="81"/>
      <c r="CWQ114" s="81"/>
      <c r="CWR114" s="81"/>
      <c r="CWS114" s="81"/>
      <c r="CWT114" s="81"/>
      <c r="CWU114" s="81"/>
      <c r="CWV114" s="81"/>
      <c r="CWW114" s="81"/>
      <c r="CWX114" s="81"/>
      <c r="CWY114" s="81"/>
      <c r="CWZ114" s="81"/>
      <c r="CXA114" s="81"/>
      <c r="CXB114" s="81"/>
      <c r="CXC114" s="81"/>
      <c r="CXD114" s="81"/>
      <c r="CXE114" s="81"/>
      <c r="CXF114" s="81"/>
      <c r="CXG114" s="81"/>
      <c r="CXH114" s="81"/>
      <c r="CXI114" s="81"/>
      <c r="CXJ114" s="81"/>
      <c r="CXK114" s="81"/>
      <c r="CXL114" s="81"/>
      <c r="CXM114" s="81"/>
      <c r="CXN114" s="81"/>
      <c r="CXO114" s="81"/>
      <c r="CXP114" s="81"/>
      <c r="CXQ114" s="81"/>
      <c r="CXR114" s="81"/>
      <c r="CXS114" s="81"/>
      <c r="CXT114" s="81"/>
      <c r="CXU114" s="81"/>
      <c r="CXV114" s="81"/>
      <c r="CXW114" s="81"/>
      <c r="CXX114" s="81"/>
      <c r="CXY114" s="81"/>
      <c r="CXZ114" s="81"/>
      <c r="CYA114" s="81"/>
      <c r="CYB114" s="81"/>
      <c r="CYC114" s="81"/>
      <c r="CYD114" s="81"/>
      <c r="CYE114" s="81"/>
      <c r="CYF114" s="81"/>
      <c r="CYG114" s="81"/>
      <c r="CYH114" s="81"/>
      <c r="CYI114" s="81"/>
      <c r="CYJ114" s="81"/>
      <c r="CYK114" s="81"/>
      <c r="CYL114" s="81"/>
      <c r="CYM114" s="81"/>
      <c r="CYN114" s="81"/>
      <c r="CYO114" s="81"/>
      <c r="CYP114" s="81"/>
      <c r="CYQ114" s="81"/>
      <c r="CYR114" s="81"/>
      <c r="CYS114" s="81"/>
      <c r="CYT114" s="81"/>
      <c r="CYU114" s="81"/>
      <c r="CYV114" s="81"/>
      <c r="CYW114" s="81"/>
      <c r="CYX114" s="81"/>
      <c r="CYY114" s="81"/>
      <c r="CYZ114" s="81"/>
      <c r="CZA114" s="81"/>
      <c r="CZB114" s="81"/>
      <c r="CZC114" s="81"/>
      <c r="CZD114" s="81"/>
      <c r="CZE114" s="81"/>
      <c r="CZF114" s="81"/>
      <c r="CZG114" s="81"/>
      <c r="CZH114" s="81"/>
      <c r="CZI114" s="81"/>
      <c r="CZJ114" s="81"/>
      <c r="CZK114" s="81"/>
      <c r="CZL114" s="81"/>
      <c r="CZM114" s="81"/>
      <c r="CZN114" s="81"/>
      <c r="CZO114" s="81"/>
      <c r="CZP114" s="81"/>
      <c r="CZQ114" s="81"/>
      <c r="CZR114" s="81"/>
      <c r="CZS114" s="81"/>
      <c r="CZT114" s="81"/>
      <c r="CZU114" s="81"/>
      <c r="CZV114" s="81"/>
      <c r="CZW114" s="81"/>
      <c r="CZX114" s="81"/>
      <c r="CZY114" s="81"/>
      <c r="CZZ114" s="81"/>
      <c r="DAA114" s="81"/>
      <c r="DAB114" s="81"/>
      <c r="DAC114" s="81"/>
      <c r="DAD114" s="81"/>
      <c r="DAE114" s="81"/>
      <c r="DAF114" s="81"/>
      <c r="DAG114" s="81"/>
      <c r="DAH114" s="81"/>
      <c r="DAI114" s="81"/>
      <c r="DAJ114" s="81"/>
      <c r="DAK114" s="81"/>
      <c r="DAL114" s="81"/>
      <c r="DAM114" s="81"/>
      <c r="DAN114" s="81"/>
      <c r="DAO114" s="81"/>
      <c r="DAP114" s="81"/>
      <c r="DAQ114" s="81"/>
      <c r="DAR114" s="81"/>
      <c r="DAS114" s="81"/>
      <c r="DAT114" s="81"/>
      <c r="DAU114" s="81"/>
      <c r="DAV114" s="81"/>
      <c r="DAW114" s="81"/>
      <c r="DAX114" s="81"/>
      <c r="DAY114" s="81"/>
      <c r="DAZ114" s="81"/>
      <c r="DBA114" s="81"/>
      <c r="DBB114" s="81"/>
      <c r="DBC114" s="81"/>
      <c r="DBD114" s="81"/>
      <c r="DBE114" s="81"/>
      <c r="DBF114" s="81"/>
      <c r="DBG114" s="81"/>
      <c r="DBH114" s="81"/>
      <c r="DBI114" s="81"/>
      <c r="DBJ114" s="81"/>
      <c r="DBK114" s="81"/>
      <c r="DBL114" s="81"/>
      <c r="DBM114" s="81"/>
      <c r="DBN114" s="81"/>
      <c r="DBO114" s="81"/>
      <c r="DBP114" s="81"/>
      <c r="DBQ114" s="81"/>
      <c r="DBR114" s="81"/>
      <c r="DBS114" s="81"/>
      <c r="DBT114" s="81"/>
      <c r="DBU114" s="81"/>
      <c r="DBV114" s="81"/>
      <c r="DBW114" s="81"/>
      <c r="DBX114" s="81"/>
      <c r="DBY114" s="81"/>
      <c r="DBZ114" s="81"/>
      <c r="DCA114" s="81"/>
      <c r="DCB114" s="81"/>
      <c r="DCC114" s="81"/>
      <c r="DCD114" s="81"/>
      <c r="DCE114" s="81"/>
      <c r="DCF114" s="81"/>
      <c r="DCG114" s="81"/>
      <c r="DCH114" s="81"/>
      <c r="DCI114" s="81"/>
      <c r="DCJ114" s="81"/>
      <c r="DCK114" s="81"/>
      <c r="DCL114" s="81"/>
      <c r="DCM114" s="81"/>
      <c r="DCN114" s="81"/>
      <c r="DCO114" s="81"/>
      <c r="DCP114" s="81"/>
      <c r="DCQ114" s="81"/>
      <c r="DCR114" s="81"/>
      <c r="DCS114" s="81"/>
      <c r="DCT114" s="81"/>
      <c r="DCU114" s="81"/>
      <c r="DCV114" s="81"/>
      <c r="DCW114" s="81"/>
      <c r="DCX114" s="81"/>
      <c r="DCY114" s="81"/>
      <c r="DCZ114" s="81"/>
      <c r="DDA114" s="81"/>
      <c r="DDB114" s="81"/>
      <c r="DDC114" s="81"/>
      <c r="DDD114" s="81"/>
      <c r="DDE114" s="81"/>
      <c r="DDF114" s="81"/>
      <c r="DDG114" s="81"/>
      <c r="DDH114" s="81"/>
      <c r="DDI114" s="81"/>
      <c r="DDJ114" s="81"/>
      <c r="DDK114" s="81"/>
      <c r="DDL114" s="81"/>
      <c r="DDM114" s="81"/>
      <c r="DDN114" s="81"/>
      <c r="DDO114" s="81"/>
      <c r="DDP114" s="81"/>
      <c r="DDQ114" s="81"/>
      <c r="DDR114" s="81"/>
      <c r="DDS114" s="81"/>
      <c r="DDT114" s="81"/>
      <c r="DDU114" s="81"/>
      <c r="DDV114" s="81"/>
      <c r="DDW114" s="81"/>
      <c r="DDX114" s="81"/>
      <c r="DDY114" s="81"/>
      <c r="DDZ114" s="81"/>
      <c r="DEA114" s="81"/>
      <c r="DEB114" s="81"/>
      <c r="DEC114" s="81"/>
      <c r="DED114" s="81"/>
      <c r="DEE114" s="81"/>
      <c r="DEF114" s="81"/>
      <c r="DEG114" s="81"/>
      <c r="DEH114" s="81"/>
      <c r="DEI114" s="81"/>
      <c r="DEJ114" s="81"/>
      <c r="DEK114" s="81"/>
      <c r="DEL114" s="81"/>
      <c r="DEM114" s="81"/>
      <c r="DEN114" s="81"/>
      <c r="DEO114" s="81"/>
      <c r="DEP114" s="81"/>
      <c r="DEQ114" s="81"/>
      <c r="DER114" s="81"/>
      <c r="DES114" s="81"/>
      <c r="DET114" s="81"/>
      <c r="DEU114" s="81"/>
      <c r="DEV114" s="81"/>
      <c r="DEW114" s="81"/>
      <c r="DEX114" s="81"/>
      <c r="DEY114" s="81"/>
      <c r="DEZ114" s="81"/>
      <c r="DFA114" s="81"/>
      <c r="DFB114" s="81"/>
      <c r="DFC114" s="81"/>
      <c r="DFD114" s="81"/>
      <c r="DFE114" s="81"/>
      <c r="DFF114" s="81"/>
      <c r="DFG114" s="81"/>
      <c r="DFH114" s="81"/>
      <c r="DFI114" s="81"/>
      <c r="DFJ114" s="81"/>
      <c r="DFK114" s="81"/>
      <c r="DFL114" s="81"/>
      <c r="DFM114" s="81"/>
      <c r="DFN114" s="81"/>
      <c r="DFO114" s="81"/>
      <c r="DFP114" s="81"/>
      <c r="DFQ114" s="81"/>
      <c r="DFR114" s="81"/>
      <c r="DFS114" s="81"/>
      <c r="DFT114" s="81"/>
      <c r="DFU114" s="81"/>
      <c r="DFV114" s="81"/>
      <c r="DFW114" s="81"/>
      <c r="DFX114" s="81"/>
      <c r="DFY114" s="81"/>
      <c r="DFZ114" s="81"/>
      <c r="DGA114" s="81"/>
      <c r="DGB114" s="81"/>
      <c r="DGC114" s="81"/>
      <c r="DGD114" s="81"/>
      <c r="DGE114" s="81"/>
      <c r="DGF114" s="81"/>
      <c r="DGG114" s="81"/>
      <c r="DGH114" s="81"/>
      <c r="DGI114" s="81"/>
      <c r="DGJ114" s="81"/>
      <c r="DGK114" s="81"/>
      <c r="DGL114" s="81"/>
      <c r="DGM114" s="81"/>
      <c r="DGN114" s="81"/>
      <c r="DGO114" s="81"/>
      <c r="DGP114" s="81"/>
      <c r="DGQ114" s="81"/>
      <c r="DGR114" s="81"/>
      <c r="DGS114" s="81"/>
      <c r="DGT114" s="81"/>
      <c r="DGU114" s="81"/>
      <c r="DGV114" s="81"/>
      <c r="DGW114" s="81"/>
      <c r="DGX114" s="81"/>
      <c r="DGY114" s="81"/>
      <c r="DGZ114" s="81"/>
      <c r="DHA114" s="81"/>
      <c r="DHB114" s="81"/>
      <c r="DHC114" s="81"/>
      <c r="DHD114" s="81"/>
      <c r="DHE114" s="81"/>
      <c r="DHF114" s="81"/>
      <c r="DHG114" s="81"/>
      <c r="DHH114" s="81"/>
      <c r="DHI114" s="81"/>
      <c r="DHJ114" s="81"/>
      <c r="DHK114" s="81"/>
      <c r="DHL114" s="81"/>
      <c r="DHM114" s="81"/>
      <c r="DHN114" s="81"/>
      <c r="DHO114" s="81"/>
      <c r="DHP114" s="81"/>
      <c r="DHQ114" s="81"/>
      <c r="DHR114" s="81"/>
      <c r="DHS114" s="81"/>
      <c r="DHT114" s="81"/>
      <c r="DHU114" s="81"/>
      <c r="DHV114" s="81"/>
      <c r="DHW114" s="81"/>
      <c r="DHX114" s="81"/>
      <c r="DHY114" s="81"/>
      <c r="DHZ114" s="81"/>
      <c r="DIA114" s="81"/>
      <c r="DIB114" s="81"/>
      <c r="DIC114" s="81"/>
      <c r="DID114" s="81"/>
      <c r="DIE114" s="81"/>
      <c r="DIF114" s="81"/>
      <c r="DIG114" s="81"/>
      <c r="DIH114" s="81"/>
      <c r="DII114" s="81"/>
      <c r="DIJ114" s="81"/>
      <c r="DIK114" s="81"/>
      <c r="DIL114" s="81"/>
      <c r="DIM114" s="81"/>
      <c r="DIN114" s="81"/>
      <c r="DIO114" s="81"/>
      <c r="DIP114" s="81"/>
      <c r="DIQ114" s="81"/>
      <c r="DIR114" s="81"/>
      <c r="DIS114" s="81"/>
      <c r="DIT114" s="81"/>
      <c r="DIU114" s="81"/>
      <c r="DIV114" s="81"/>
      <c r="DIW114" s="81"/>
      <c r="DIX114" s="81"/>
      <c r="DIY114" s="81"/>
      <c r="DIZ114" s="81"/>
      <c r="DJA114" s="81"/>
      <c r="DJB114" s="81"/>
      <c r="DJC114" s="81"/>
      <c r="DJD114" s="81"/>
      <c r="DJE114" s="81"/>
      <c r="DJF114" s="81"/>
      <c r="DJG114" s="81"/>
      <c r="DJH114" s="81"/>
      <c r="DJI114" s="81"/>
      <c r="DJJ114" s="81"/>
      <c r="DJK114" s="81"/>
      <c r="DJL114" s="81"/>
      <c r="DJM114" s="81"/>
      <c r="DJN114" s="81"/>
      <c r="DJO114" s="81"/>
      <c r="DJP114" s="81"/>
      <c r="DJQ114" s="81"/>
      <c r="DJR114" s="81"/>
      <c r="DJS114" s="81"/>
      <c r="DJT114" s="81"/>
      <c r="DJU114" s="81"/>
      <c r="DJV114" s="81"/>
      <c r="DJW114" s="81"/>
      <c r="DJX114" s="81"/>
      <c r="DJY114" s="81"/>
      <c r="DJZ114" s="81"/>
      <c r="DKA114" s="81"/>
      <c r="DKB114" s="81"/>
      <c r="DKC114" s="81"/>
      <c r="DKD114" s="81"/>
      <c r="DKE114" s="81"/>
      <c r="DKF114" s="81"/>
      <c r="DKG114" s="81"/>
      <c r="DKH114" s="81"/>
      <c r="DKI114" s="81"/>
      <c r="DKJ114" s="81"/>
      <c r="DKK114" s="81"/>
      <c r="DKL114" s="81"/>
      <c r="DKM114" s="81"/>
      <c r="DKN114" s="81"/>
      <c r="DKO114" s="81"/>
      <c r="DKP114" s="81"/>
      <c r="DKQ114" s="81"/>
      <c r="DKR114" s="81"/>
      <c r="DKS114" s="81"/>
      <c r="DKT114" s="81"/>
      <c r="DKU114" s="81"/>
      <c r="DKV114" s="81"/>
      <c r="DKW114" s="81"/>
      <c r="DKX114" s="81"/>
      <c r="DKY114" s="81"/>
      <c r="DKZ114" s="81"/>
      <c r="DLA114" s="81"/>
      <c r="DLB114" s="81"/>
      <c r="DLC114" s="81"/>
      <c r="DLD114" s="81"/>
      <c r="DLE114" s="81"/>
      <c r="DLF114" s="81"/>
      <c r="DLG114" s="81"/>
      <c r="DLH114" s="81"/>
      <c r="DLI114" s="81"/>
      <c r="DLJ114" s="81"/>
      <c r="DLK114" s="81"/>
      <c r="DLL114" s="81"/>
      <c r="DLM114" s="81"/>
      <c r="DLN114" s="81"/>
      <c r="DLO114" s="81"/>
      <c r="DLP114" s="81"/>
      <c r="DLQ114" s="81"/>
      <c r="DLR114" s="81"/>
      <c r="DLS114" s="81"/>
      <c r="DLT114" s="81"/>
      <c r="DLU114" s="81"/>
      <c r="DLV114" s="81"/>
      <c r="DLW114" s="81"/>
      <c r="DLX114" s="81"/>
      <c r="DLY114" s="81"/>
      <c r="DLZ114" s="81"/>
      <c r="DMA114" s="81"/>
      <c r="DMB114" s="81"/>
      <c r="DMC114" s="81"/>
      <c r="DMD114" s="81"/>
      <c r="DME114" s="81"/>
      <c r="DMF114" s="81"/>
      <c r="DMG114" s="81"/>
      <c r="DMH114" s="81"/>
      <c r="DMI114" s="81"/>
      <c r="DMJ114" s="81"/>
      <c r="DMK114" s="81"/>
      <c r="DML114" s="81"/>
      <c r="DMM114" s="81"/>
      <c r="DMN114" s="81"/>
      <c r="DMO114" s="81"/>
      <c r="DMP114" s="81"/>
      <c r="DMQ114" s="81"/>
      <c r="DMR114" s="81"/>
      <c r="DMS114" s="81"/>
      <c r="DMT114" s="81"/>
      <c r="DMU114" s="81"/>
      <c r="DMV114" s="81"/>
      <c r="DMW114" s="81"/>
      <c r="DMX114" s="81"/>
      <c r="DMY114" s="81"/>
      <c r="DMZ114" s="81"/>
      <c r="DNA114" s="81"/>
      <c r="DNB114" s="81"/>
      <c r="DNC114" s="81"/>
      <c r="DND114" s="81"/>
      <c r="DNE114" s="81"/>
      <c r="DNF114" s="81"/>
      <c r="DNG114" s="81"/>
      <c r="DNH114" s="81"/>
      <c r="DNI114" s="81"/>
      <c r="DNJ114" s="81"/>
      <c r="DNK114" s="81"/>
      <c r="DNL114" s="81"/>
      <c r="DNM114" s="81"/>
      <c r="DNN114" s="81"/>
      <c r="DNO114" s="81"/>
      <c r="DNP114" s="81"/>
      <c r="DNQ114" s="81"/>
      <c r="DNR114" s="81"/>
      <c r="DNS114" s="81"/>
      <c r="DNT114" s="81"/>
      <c r="DNU114" s="81"/>
      <c r="DNV114" s="81"/>
      <c r="DNW114" s="81"/>
      <c r="DNX114" s="81"/>
      <c r="DNY114" s="81"/>
      <c r="DNZ114" s="81"/>
      <c r="DOA114" s="81"/>
      <c r="DOB114" s="81"/>
      <c r="DOC114" s="81"/>
      <c r="DOD114" s="81"/>
      <c r="DOE114" s="81"/>
      <c r="DOF114" s="81"/>
      <c r="DOG114" s="81"/>
      <c r="DOH114" s="81"/>
      <c r="DOI114" s="81"/>
      <c r="DOJ114" s="81"/>
      <c r="DOK114" s="81"/>
      <c r="DOL114" s="81"/>
      <c r="DOM114" s="81"/>
      <c r="DON114" s="81"/>
      <c r="DOO114" s="81"/>
      <c r="DOP114" s="81"/>
      <c r="DOQ114" s="81"/>
      <c r="DOR114" s="81"/>
      <c r="DOS114" s="81"/>
      <c r="DOT114" s="81"/>
      <c r="DOU114" s="81"/>
      <c r="DOV114" s="81"/>
      <c r="DOW114" s="81"/>
      <c r="DOX114" s="81"/>
      <c r="DOY114" s="81"/>
      <c r="DOZ114" s="81"/>
      <c r="DPA114" s="81"/>
      <c r="DPB114" s="81"/>
      <c r="DPC114" s="81"/>
      <c r="DPD114" s="81"/>
      <c r="DPE114" s="81"/>
      <c r="DPF114" s="81"/>
      <c r="DPG114" s="81"/>
      <c r="DPH114" s="81"/>
      <c r="DPI114" s="81"/>
      <c r="DPJ114" s="81"/>
      <c r="DPK114" s="81"/>
      <c r="DPL114" s="81"/>
      <c r="DPM114" s="81"/>
      <c r="DPN114" s="81"/>
      <c r="DPO114" s="81"/>
      <c r="DPP114" s="81"/>
      <c r="DPQ114" s="81"/>
      <c r="DPR114" s="81"/>
      <c r="DPS114" s="81"/>
      <c r="DPT114" s="81"/>
      <c r="DPU114" s="81"/>
      <c r="DPV114" s="81"/>
      <c r="DPW114" s="81"/>
      <c r="DPX114" s="81"/>
      <c r="DPY114" s="81"/>
      <c r="DPZ114" s="81"/>
      <c r="DQA114" s="81"/>
      <c r="DQB114" s="81"/>
      <c r="DQC114" s="81"/>
      <c r="DQD114" s="81"/>
      <c r="DQE114" s="81"/>
      <c r="DQF114" s="81"/>
      <c r="DQG114" s="81"/>
      <c r="DQH114" s="81"/>
      <c r="DQI114" s="81"/>
      <c r="DQJ114" s="81"/>
      <c r="DQK114" s="81"/>
      <c r="DQL114" s="81"/>
      <c r="DQM114" s="81"/>
      <c r="DQN114" s="81"/>
      <c r="DQO114" s="81"/>
      <c r="DQP114" s="81"/>
      <c r="DQQ114" s="81"/>
      <c r="DQR114" s="81"/>
      <c r="DQS114" s="81"/>
      <c r="DQT114" s="81"/>
      <c r="DQU114" s="81"/>
      <c r="DQV114" s="81"/>
      <c r="DQW114" s="81"/>
      <c r="DQX114" s="81"/>
      <c r="DQY114" s="81"/>
      <c r="DQZ114" s="81"/>
      <c r="DRA114" s="81"/>
      <c r="DRB114" s="81"/>
      <c r="DRC114" s="81"/>
      <c r="DRD114" s="81"/>
      <c r="DRE114" s="81"/>
      <c r="DRF114" s="81"/>
      <c r="DRG114" s="81"/>
      <c r="DRH114" s="81"/>
      <c r="DRI114" s="81"/>
      <c r="DRJ114" s="81"/>
      <c r="DRK114" s="81"/>
      <c r="DRL114" s="81"/>
      <c r="DRM114" s="81"/>
      <c r="DRN114" s="81"/>
      <c r="DRO114" s="81"/>
      <c r="DRP114" s="81"/>
      <c r="DRQ114" s="81"/>
      <c r="DRR114" s="81"/>
      <c r="DRS114" s="81"/>
      <c r="DRT114" s="81"/>
      <c r="DRU114" s="81"/>
      <c r="DRV114" s="81"/>
      <c r="DRW114" s="81"/>
      <c r="DRX114" s="81"/>
      <c r="DRY114" s="81"/>
      <c r="DRZ114" s="81"/>
      <c r="DSA114" s="81"/>
      <c r="DSB114" s="81"/>
      <c r="DSC114" s="81"/>
      <c r="DSD114" s="81"/>
      <c r="DSE114" s="81"/>
      <c r="DSF114" s="81"/>
      <c r="DSG114" s="81"/>
      <c r="DSH114" s="81"/>
      <c r="DSI114" s="81"/>
      <c r="DSJ114" s="81"/>
      <c r="DSK114" s="81"/>
      <c r="DSL114" s="81"/>
      <c r="DSM114" s="81"/>
      <c r="DSN114" s="81"/>
      <c r="DSO114" s="81"/>
      <c r="DSP114" s="81"/>
      <c r="DSQ114" s="81"/>
      <c r="DSR114" s="81"/>
      <c r="DSS114" s="81"/>
      <c r="DST114" s="81"/>
      <c r="DSU114" s="81"/>
      <c r="DSV114" s="81"/>
      <c r="DSW114" s="81"/>
      <c r="DSX114" s="81"/>
      <c r="DSY114" s="81"/>
      <c r="DSZ114" s="81"/>
      <c r="DTA114" s="81"/>
      <c r="DTB114" s="81"/>
      <c r="DTC114" s="81"/>
      <c r="DTD114" s="81"/>
      <c r="DTE114" s="81"/>
      <c r="DTF114" s="81"/>
      <c r="DTG114" s="81"/>
      <c r="DTH114" s="81"/>
      <c r="DTI114" s="81"/>
      <c r="DTJ114" s="81"/>
      <c r="DTK114" s="81"/>
      <c r="DTL114" s="81"/>
      <c r="DTM114" s="81"/>
      <c r="DTN114" s="81"/>
      <c r="DTO114" s="81"/>
      <c r="DTP114" s="81"/>
      <c r="DTQ114" s="81"/>
      <c r="DTR114" s="81"/>
      <c r="DTS114" s="81"/>
      <c r="DTT114" s="81"/>
      <c r="DTU114" s="81"/>
      <c r="DTV114" s="81"/>
      <c r="DTW114" s="81"/>
      <c r="DTX114" s="81"/>
      <c r="DTY114" s="81"/>
      <c r="DTZ114" s="81"/>
      <c r="DUA114" s="81"/>
      <c r="DUB114" s="81"/>
      <c r="DUC114" s="81"/>
      <c r="DUD114" s="81"/>
      <c r="DUE114" s="81"/>
      <c r="DUF114" s="81"/>
      <c r="DUG114" s="81"/>
      <c r="DUH114" s="81"/>
      <c r="DUI114" s="81"/>
      <c r="DUJ114" s="81"/>
      <c r="DUK114" s="81"/>
      <c r="DUL114" s="81"/>
      <c r="DUM114" s="81"/>
      <c r="DUN114" s="81"/>
      <c r="DUO114" s="81"/>
      <c r="DUP114" s="81"/>
      <c r="DUQ114" s="81"/>
      <c r="DUR114" s="81"/>
      <c r="DUS114" s="81"/>
      <c r="DUT114" s="81"/>
      <c r="DUU114" s="81"/>
      <c r="DUV114" s="81"/>
      <c r="DUW114" s="81"/>
      <c r="DUX114" s="81"/>
      <c r="DUY114" s="81"/>
      <c r="DUZ114" s="81"/>
      <c r="DVA114" s="81"/>
      <c r="DVB114" s="81"/>
      <c r="DVC114" s="81"/>
      <c r="DVD114" s="81"/>
      <c r="DVE114" s="81"/>
      <c r="DVF114" s="81"/>
      <c r="DVG114" s="81"/>
      <c r="DVH114" s="81"/>
      <c r="DVI114" s="81"/>
      <c r="DVJ114" s="81"/>
      <c r="DVK114" s="81"/>
      <c r="DVL114" s="81"/>
      <c r="DVM114" s="81"/>
      <c r="DVN114" s="81"/>
      <c r="DVO114" s="81"/>
      <c r="DVP114" s="81"/>
      <c r="DVQ114" s="81"/>
      <c r="DVR114" s="81"/>
      <c r="DVS114" s="81"/>
      <c r="DVT114" s="81"/>
      <c r="DVU114" s="81"/>
      <c r="DVV114" s="81"/>
      <c r="DVW114" s="81"/>
      <c r="DVX114" s="81"/>
      <c r="DVY114" s="81"/>
      <c r="DVZ114" s="81"/>
      <c r="DWA114" s="81"/>
      <c r="DWB114" s="81"/>
      <c r="DWC114" s="81"/>
      <c r="DWD114" s="81"/>
      <c r="DWE114" s="81"/>
      <c r="DWF114" s="81"/>
      <c r="DWG114" s="81"/>
      <c r="DWH114" s="81"/>
      <c r="DWI114" s="81"/>
      <c r="DWJ114" s="81"/>
      <c r="DWK114" s="81"/>
      <c r="DWL114" s="81"/>
      <c r="DWM114" s="81"/>
      <c r="DWN114" s="81"/>
      <c r="DWO114" s="81"/>
      <c r="DWP114" s="81"/>
      <c r="DWQ114" s="81"/>
      <c r="DWR114" s="81"/>
      <c r="DWS114" s="81"/>
      <c r="DWT114" s="81"/>
      <c r="DWU114" s="81"/>
      <c r="DWV114" s="81"/>
      <c r="DWW114" s="81"/>
      <c r="DWX114" s="81"/>
      <c r="DWY114" s="81"/>
      <c r="DWZ114" s="81"/>
      <c r="DXA114" s="81"/>
      <c r="DXB114" s="81"/>
      <c r="DXC114" s="81"/>
      <c r="DXD114" s="81"/>
      <c r="DXE114" s="81"/>
      <c r="DXF114" s="81"/>
      <c r="DXG114" s="81"/>
      <c r="DXH114" s="81"/>
      <c r="DXI114" s="81"/>
      <c r="DXJ114" s="81"/>
      <c r="DXK114" s="81"/>
      <c r="DXL114" s="81"/>
      <c r="DXM114" s="81"/>
      <c r="DXN114" s="81"/>
      <c r="DXO114" s="81"/>
      <c r="DXP114" s="81"/>
      <c r="DXQ114" s="81"/>
      <c r="DXR114" s="81"/>
      <c r="DXS114" s="81"/>
      <c r="DXT114" s="81"/>
      <c r="DXU114" s="81"/>
      <c r="DXV114" s="81"/>
      <c r="DXW114" s="81"/>
      <c r="DXX114" s="81"/>
      <c r="DXY114" s="81"/>
      <c r="DXZ114" s="81"/>
      <c r="DYA114" s="81"/>
      <c r="DYB114" s="81"/>
      <c r="DYC114" s="81"/>
      <c r="DYD114" s="81"/>
      <c r="DYE114" s="81"/>
      <c r="DYF114" s="81"/>
      <c r="DYG114" s="81"/>
      <c r="DYH114" s="81"/>
      <c r="DYI114" s="81"/>
      <c r="DYJ114" s="81"/>
      <c r="DYK114" s="81"/>
      <c r="DYL114" s="81"/>
      <c r="DYM114" s="81"/>
      <c r="DYN114" s="81"/>
      <c r="DYO114" s="81"/>
      <c r="DYP114" s="81"/>
      <c r="DYQ114" s="81"/>
      <c r="DYR114" s="81"/>
      <c r="DYS114" s="81"/>
      <c r="DYT114" s="81"/>
      <c r="DYU114" s="81"/>
      <c r="DYV114" s="81"/>
      <c r="DYW114" s="81"/>
      <c r="DYX114" s="81"/>
      <c r="DYY114" s="81"/>
      <c r="DYZ114" s="81"/>
      <c r="DZA114" s="81"/>
      <c r="DZB114" s="81"/>
      <c r="DZC114" s="81"/>
      <c r="DZD114" s="81"/>
      <c r="DZE114" s="81"/>
      <c r="DZF114" s="81"/>
      <c r="DZG114" s="81"/>
      <c r="DZH114" s="81"/>
      <c r="DZI114" s="81"/>
      <c r="DZJ114" s="81"/>
      <c r="DZK114" s="81"/>
      <c r="DZL114" s="81"/>
      <c r="DZM114" s="81"/>
      <c r="DZN114" s="81"/>
      <c r="DZO114" s="81"/>
      <c r="DZP114" s="81"/>
      <c r="DZQ114" s="81"/>
      <c r="DZR114" s="81"/>
      <c r="DZS114" s="81"/>
      <c r="DZT114" s="81"/>
      <c r="DZU114" s="81"/>
      <c r="DZV114" s="81"/>
      <c r="DZW114" s="81"/>
      <c r="DZX114" s="81"/>
      <c r="DZY114" s="81"/>
      <c r="DZZ114" s="81"/>
      <c r="EAA114" s="81"/>
      <c r="EAB114" s="81"/>
      <c r="EAC114" s="81"/>
      <c r="EAD114" s="81"/>
      <c r="EAE114" s="81"/>
      <c r="EAF114" s="81"/>
      <c r="EAG114" s="81"/>
      <c r="EAH114" s="81"/>
      <c r="EAI114" s="81"/>
      <c r="EAJ114" s="81"/>
      <c r="EAK114" s="81"/>
      <c r="EAL114" s="81"/>
      <c r="EAM114" s="81"/>
      <c r="EAN114" s="81"/>
      <c r="EAO114" s="81"/>
      <c r="EAP114" s="81"/>
      <c r="EAQ114" s="81"/>
      <c r="EAR114" s="81"/>
      <c r="EAS114" s="81"/>
      <c r="EAT114" s="81"/>
      <c r="EAU114" s="81"/>
      <c r="EAV114" s="81"/>
      <c r="EAW114" s="81"/>
      <c r="EAX114" s="81"/>
      <c r="EAY114" s="81"/>
      <c r="EAZ114" s="81"/>
      <c r="EBA114" s="81"/>
      <c r="EBB114" s="81"/>
      <c r="EBC114" s="81"/>
      <c r="EBD114" s="81"/>
      <c r="EBE114" s="81"/>
      <c r="EBF114" s="81"/>
      <c r="EBG114" s="81"/>
      <c r="EBH114" s="81"/>
      <c r="EBI114" s="81"/>
      <c r="EBJ114" s="81"/>
      <c r="EBK114" s="81"/>
      <c r="EBL114" s="81"/>
      <c r="EBM114" s="81"/>
      <c r="EBN114" s="81"/>
      <c r="EBO114" s="81"/>
      <c r="EBP114" s="81"/>
      <c r="EBQ114" s="81"/>
      <c r="EBR114" s="81"/>
      <c r="EBS114" s="81"/>
      <c r="EBT114" s="81"/>
      <c r="EBU114" s="81"/>
      <c r="EBV114" s="81"/>
      <c r="EBW114" s="81"/>
      <c r="EBX114" s="81"/>
      <c r="EBY114" s="81"/>
      <c r="EBZ114" s="81"/>
      <c r="ECA114" s="81"/>
      <c r="ECB114" s="81"/>
      <c r="ECC114" s="81"/>
      <c r="ECD114" s="81"/>
      <c r="ECE114" s="81"/>
      <c r="ECF114" s="81"/>
      <c r="ECG114" s="81"/>
      <c r="ECH114" s="81"/>
      <c r="ECI114" s="81"/>
      <c r="ECJ114" s="81"/>
      <c r="ECK114" s="81"/>
      <c r="ECL114" s="81"/>
      <c r="ECM114" s="81"/>
      <c r="ECN114" s="81"/>
      <c r="ECO114" s="81"/>
      <c r="ECP114" s="81"/>
      <c r="ECQ114" s="81"/>
      <c r="ECR114" s="81"/>
      <c r="ECS114" s="81"/>
      <c r="ECT114" s="81"/>
      <c r="ECU114" s="81"/>
      <c r="ECV114" s="81"/>
      <c r="ECW114" s="81"/>
      <c r="ECX114" s="81"/>
      <c r="ECY114" s="81"/>
      <c r="ECZ114" s="81"/>
      <c r="EDA114" s="81"/>
      <c r="EDB114" s="81"/>
      <c r="EDC114" s="81"/>
      <c r="EDD114" s="81"/>
      <c r="EDE114" s="81"/>
      <c r="EDF114" s="81"/>
      <c r="EDG114" s="81"/>
      <c r="EDH114" s="81"/>
      <c r="EDI114" s="81"/>
      <c r="EDJ114" s="81"/>
      <c r="EDK114" s="81"/>
      <c r="EDL114" s="81"/>
      <c r="EDM114" s="81"/>
      <c r="EDN114" s="81"/>
      <c r="EDO114" s="81"/>
      <c r="EDP114" s="81"/>
      <c r="EDQ114" s="81"/>
      <c r="EDR114" s="81"/>
      <c r="EDS114" s="81"/>
      <c r="EDT114" s="81"/>
      <c r="EDU114" s="81"/>
      <c r="EDV114" s="81"/>
      <c r="EDW114" s="81"/>
      <c r="EDX114" s="81"/>
      <c r="EDY114" s="81"/>
      <c r="EDZ114" s="81"/>
      <c r="EEA114" s="81"/>
      <c r="EEB114" s="81"/>
      <c r="EEC114" s="81"/>
      <c r="EED114" s="81"/>
      <c r="EEE114" s="81"/>
      <c r="EEF114" s="81"/>
      <c r="EEG114" s="81"/>
      <c r="EEH114" s="81"/>
      <c r="EEI114" s="81"/>
      <c r="EEJ114" s="81"/>
      <c r="EEK114" s="81"/>
      <c r="EEL114" s="81"/>
      <c r="EEM114" s="81"/>
      <c r="EEN114" s="81"/>
      <c r="EEO114" s="81"/>
      <c r="EEP114" s="81"/>
      <c r="EEQ114" s="81"/>
      <c r="EER114" s="81"/>
      <c r="EES114" s="81"/>
      <c r="EET114" s="81"/>
      <c r="EEU114" s="81"/>
      <c r="EEV114" s="81"/>
      <c r="EEW114" s="81"/>
      <c r="EEX114" s="81"/>
      <c r="EEY114" s="81"/>
      <c r="EEZ114" s="81"/>
      <c r="EFA114" s="81"/>
      <c r="EFB114" s="81"/>
      <c r="EFC114" s="81"/>
      <c r="EFD114" s="81"/>
      <c r="EFE114" s="81"/>
      <c r="EFF114" s="81"/>
      <c r="EFG114" s="81"/>
      <c r="EFH114" s="81"/>
      <c r="EFI114" s="81"/>
      <c r="EFJ114" s="81"/>
      <c r="EFK114" s="81"/>
      <c r="EFL114" s="81"/>
      <c r="EFM114" s="81"/>
      <c r="EFN114" s="81"/>
      <c r="EFO114" s="81"/>
      <c r="EFP114" s="81"/>
      <c r="EFQ114" s="81"/>
      <c r="EFR114" s="81"/>
      <c r="EFS114" s="81"/>
      <c r="EFT114" s="81"/>
      <c r="EFU114" s="81"/>
      <c r="EFV114" s="81"/>
      <c r="EFW114" s="81"/>
      <c r="EFX114" s="81"/>
      <c r="EFY114" s="81"/>
      <c r="EFZ114" s="81"/>
      <c r="EGA114" s="81"/>
      <c r="EGB114" s="81"/>
      <c r="EGC114" s="81"/>
      <c r="EGD114" s="81"/>
      <c r="EGE114" s="81"/>
      <c r="EGF114" s="81"/>
      <c r="EGG114" s="81"/>
      <c r="EGH114" s="81"/>
      <c r="EGI114" s="81"/>
      <c r="EGJ114" s="81"/>
      <c r="EGK114" s="81"/>
      <c r="EGL114" s="81"/>
      <c r="EGM114" s="81"/>
      <c r="EGN114" s="81"/>
      <c r="EGO114" s="81"/>
      <c r="EGP114" s="81"/>
      <c r="EGQ114" s="81"/>
      <c r="EGR114" s="81"/>
      <c r="EGS114" s="81"/>
      <c r="EGT114" s="81"/>
      <c r="EGU114" s="81"/>
      <c r="EGV114" s="81"/>
      <c r="EGW114" s="81"/>
      <c r="EGX114" s="81"/>
      <c r="EGY114" s="81"/>
      <c r="EGZ114" s="81"/>
      <c r="EHA114" s="81"/>
      <c r="EHB114" s="81"/>
      <c r="EHC114" s="81"/>
      <c r="EHD114" s="81"/>
      <c r="EHE114" s="81"/>
      <c r="EHF114" s="81"/>
      <c r="EHG114" s="81"/>
      <c r="EHH114" s="81"/>
      <c r="EHI114" s="81"/>
      <c r="EHJ114" s="81"/>
      <c r="EHK114" s="81"/>
      <c r="EHL114" s="81"/>
      <c r="EHM114" s="81"/>
      <c r="EHN114" s="81"/>
      <c r="EHO114" s="81"/>
      <c r="EHP114" s="81"/>
      <c r="EHQ114" s="81"/>
      <c r="EHR114" s="81"/>
      <c r="EHS114" s="81"/>
      <c r="EHT114" s="81"/>
      <c r="EHU114" s="81"/>
      <c r="EHV114" s="81"/>
      <c r="EHW114" s="81"/>
      <c r="EHX114" s="81"/>
      <c r="EHY114" s="81"/>
      <c r="EHZ114" s="81"/>
      <c r="EIA114" s="81"/>
      <c r="EIB114" s="81"/>
      <c r="EIC114" s="81"/>
      <c r="EID114" s="81"/>
      <c r="EIE114" s="81"/>
      <c r="EIF114" s="81"/>
      <c r="EIG114" s="81"/>
      <c r="EIH114" s="81"/>
      <c r="EII114" s="81"/>
      <c r="EIJ114" s="81"/>
      <c r="EIK114" s="81"/>
      <c r="EIL114" s="81"/>
      <c r="EIM114" s="81"/>
      <c r="EIN114" s="81"/>
      <c r="EIO114" s="81"/>
      <c r="EIP114" s="81"/>
      <c r="EIQ114" s="81"/>
      <c r="EIR114" s="81"/>
      <c r="EIS114" s="81"/>
      <c r="EIT114" s="81"/>
      <c r="EIU114" s="81"/>
      <c r="EIV114" s="81"/>
      <c r="EIW114" s="81"/>
      <c r="EIX114" s="81"/>
      <c r="EIY114" s="81"/>
      <c r="EIZ114" s="81"/>
      <c r="EJA114" s="81"/>
      <c r="EJB114" s="81"/>
      <c r="EJC114" s="81"/>
      <c r="EJD114" s="81"/>
      <c r="EJE114" s="81"/>
      <c r="EJF114" s="81"/>
      <c r="EJG114" s="81"/>
      <c r="EJH114" s="81"/>
      <c r="EJI114" s="81"/>
      <c r="EJJ114" s="81"/>
      <c r="EJK114" s="81"/>
      <c r="EJL114" s="81"/>
      <c r="EJM114" s="81"/>
      <c r="EJN114" s="81"/>
      <c r="EJO114" s="81"/>
      <c r="EJP114" s="81"/>
      <c r="EJQ114" s="81"/>
      <c r="EJR114" s="81"/>
      <c r="EJS114" s="81"/>
      <c r="EJT114" s="81"/>
      <c r="EJU114" s="81"/>
      <c r="EJV114" s="81"/>
      <c r="EJW114" s="81"/>
      <c r="EJX114" s="81"/>
      <c r="EJY114" s="81"/>
      <c r="EJZ114" s="81"/>
      <c r="EKA114" s="81"/>
      <c r="EKB114" s="81"/>
      <c r="EKC114" s="81"/>
      <c r="EKD114" s="81"/>
      <c r="EKE114" s="81"/>
      <c r="EKF114" s="81"/>
      <c r="EKG114" s="81"/>
      <c r="EKH114" s="81"/>
      <c r="EKI114" s="81"/>
      <c r="EKJ114" s="81"/>
      <c r="EKK114" s="81"/>
      <c r="EKL114" s="81"/>
      <c r="EKM114" s="81"/>
      <c r="EKN114" s="81"/>
      <c r="EKO114" s="81"/>
      <c r="EKP114" s="81"/>
      <c r="EKQ114" s="81"/>
      <c r="EKR114" s="81"/>
      <c r="EKS114" s="81"/>
      <c r="EKT114" s="81"/>
      <c r="EKU114" s="81"/>
      <c r="EKV114" s="81"/>
      <c r="EKW114" s="81"/>
      <c r="EKX114" s="81"/>
      <c r="EKY114" s="81"/>
      <c r="EKZ114" s="81"/>
      <c r="ELA114" s="81"/>
      <c r="ELB114" s="81"/>
      <c r="ELC114" s="81"/>
      <c r="ELD114" s="81"/>
      <c r="ELE114" s="81"/>
      <c r="ELF114" s="81"/>
      <c r="ELG114" s="81"/>
      <c r="ELH114" s="81"/>
      <c r="ELI114" s="81"/>
      <c r="ELJ114" s="81"/>
      <c r="ELK114" s="81"/>
      <c r="ELL114" s="81"/>
      <c r="ELM114" s="81"/>
      <c r="ELN114" s="81"/>
      <c r="ELO114" s="81"/>
      <c r="ELP114" s="81"/>
      <c r="ELQ114" s="81"/>
      <c r="ELR114" s="81"/>
      <c r="ELS114" s="81"/>
      <c r="ELT114" s="81"/>
      <c r="ELU114" s="81"/>
      <c r="ELV114" s="81"/>
      <c r="ELW114" s="81"/>
      <c r="ELX114" s="81"/>
      <c r="ELY114" s="81"/>
      <c r="ELZ114" s="81"/>
      <c r="EMA114" s="81"/>
      <c r="EMB114" s="81"/>
      <c r="EMC114" s="81"/>
      <c r="EMD114" s="81"/>
      <c r="EME114" s="81"/>
      <c r="EMF114" s="81"/>
      <c r="EMG114" s="81"/>
      <c r="EMH114" s="81"/>
      <c r="EMI114" s="81"/>
      <c r="EMJ114" s="81"/>
      <c r="EMK114" s="81"/>
      <c r="EML114" s="81"/>
      <c r="EMM114" s="81"/>
      <c r="EMN114" s="81"/>
      <c r="EMO114" s="81"/>
      <c r="EMP114" s="81"/>
      <c r="EMQ114" s="81"/>
      <c r="EMR114" s="81"/>
      <c r="EMS114" s="81"/>
      <c r="EMT114" s="81"/>
      <c r="EMU114" s="81"/>
      <c r="EMV114" s="81"/>
      <c r="EMW114" s="81"/>
      <c r="EMX114" s="81"/>
      <c r="EMY114" s="81"/>
      <c r="EMZ114" s="81"/>
      <c r="ENA114" s="81"/>
      <c r="ENB114" s="81"/>
      <c r="ENC114" s="81"/>
      <c r="END114" s="81"/>
      <c r="ENE114" s="81"/>
      <c r="ENF114" s="81"/>
      <c r="ENG114" s="81"/>
      <c r="ENH114" s="81"/>
      <c r="ENI114" s="81"/>
      <c r="ENJ114" s="81"/>
      <c r="ENK114" s="81"/>
      <c r="ENL114" s="81"/>
      <c r="ENM114" s="81"/>
      <c r="ENN114" s="81"/>
      <c r="ENO114" s="81"/>
      <c r="ENP114" s="81"/>
      <c r="ENQ114" s="81"/>
      <c r="ENR114" s="81"/>
      <c r="ENS114" s="81"/>
      <c r="ENT114" s="81"/>
      <c r="ENU114" s="81"/>
      <c r="ENV114" s="81"/>
      <c r="ENW114" s="81"/>
      <c r="ENX114" s="81"/>
      <c r="ENY114" s="81"/>
      <c r="ENZ114" s="81"/>
      <c r="EOA114" s="81"/>
      <c r="EOB114" s="81"/>
      <c r="EOC114" s="81"/>
      <c r="EOD114" s="81"/>
      <c r="EOE114" s="81"/>
      <c r="EOF114" s="81"/>
      <c r="EOG114" s="81"/>
      <c r="EOH114" s="81"/>
      <c r="EOI114" s="81"/>
      <c r="EOJ114" s="81"/>
      <c r="EOK114" s="81"/>
      <c r="EOL114" s="81"/>
      <c r="EOM114" s="81"/>
      <c r="EON114" s="81"/>
      <c r="EOO114" s="81"/>
      <c r="EOP114" s="81"/>
      <c r="EOQ114" s="81"/>
      <c r="EOR114" s="81"/>
      <c r="EOS114" s="81"/>
      <c r="EOT114" s="81"/>
      <c r="EOU114" s="81"/>
      <c r="EOV114" s="81"/>
      <c r="EOW114" s="81"/>
      <c r="EOX114" s="81"/>
      <c r="EOY114" s="81"/>
      <c r="EOZ114" s="81"/>
      <c r="EPA114" s="81"/>
      <c r="EPB114" s="81"/>
      <c r="EPC114" s="81"/>
      <c r="EPD114" s="81"/>
      <c r="EPE114" s="81"/>
      <c r="EPF114" s="81"/>
      <c r="EPG114" s="81"/>
      <c r="EPH114" s="81"/>
      <c r="EPI114" s="81"/>
      <c r="EPJ114" s="81"/>
      <c r="EPK114" s="81"/>
      <c r="EPL114" s="81"/>
      <c r="EPM114" s="81"/>
      <c r="EPN114" s="81"/>
      <c r="EPO114" s="81"/>
      <c r="EPP114" s="81"/>
      <c r="EPQ114" s="81"/>
      <c r="EPR114" s="81"/>
      <c r="EPS114" s="81"/>
      <c r="EPT114" s="81"/>
      <c r="EPU114" s="81"/>
      <c r="EPV114" s="81"/>
      <c r="EPW114" s="81"/>
      <c r="EPX114" s="81"/>
      <c r="EPY114" s="81"/>
      <c r="EPZ114" s="81"/>
      <c r="EQA114" s="81"/>
      <c r="EQB114" s="81"/>
      <c r="EQC114" s="81"/>
      <c r="EQD114" s="81"/>
      <c r="EQE114" s="81"/>
      <c r="EQF114" s="81"/>
      <c r="EQG114" s="81"/>
      <c r="EQH114" s="81"/>
      <c r="EQI114" s="81"/>
      <c r="EQJ114" s="81"/>
      <c r="EQK114" s="81"/>
      <c r="EQL114" s="81"/>
      <c r="EQM114" s="81"/>
      <c r="EQN114" s="81"/>
      <c r="EQO114" s="81"/>
      <c r="EQP114" s="81"/>
      <c r="EQQ114" s="81"/>
      <c r="EQR114" s="81"/>
      <c r="EQS114" s="81"/>
      <c r="EQT114" s="81"/>
      <c r="EQU114" s="81"/>
      <c r="EQV114" s="81"/>
      <c r="EQW114" s="81"/>
      <c r="EQX114" s="81"/>
      <c r="EQY114" s="81"/>
      <c r="EQZ114" s="81"/>
      <c r="ERA114" s="81"/>
      <c r="ERB114" s="81"/>
      <c r="ERC114" s="81"/>
      <c r="ERD114" s="81"/>
      <c r="ERE114" s="81"/>
      <c r="ERF114" s="81"/>
      <c r="ERG114" s="81"/>
      <c r="ERH114" s="81"/>
      <c r="ERI114" s="81"/>
      <c r="ERJ114" s="81"/>
      <c r="ERK114" s="81"/>
      <c r="ERL114" s="81"/>
      <c r="ERM114" s="81"/>
      <c r="ERN114" s="81"/>
      <c r="ERO114" s="81"/>
      <c r="ERP114" s="81"/>
      <c r="ERQ114" s="81"/>
      <c r="ERR114" s="81"/>
      <c r="ERS114" s="81"/>
      <c r="ERT114" s="81"/>
      <c r="ERU114" s="81"/>
      <c r="ERV114" s="81"/>
      <c r="ERW114" s="81"/>
      <c r="ERX114" s="81"/>
      <c r="ERY114" s="81"/>
      <c r="ERZ114" s="81"/>
      <c r="ESA114" s="81"/>
      <c r="ESB114" s="81"/>
      <c r="ESC114" s="81"/>
      <c r="ESD114" s="81"/>
      <c r="ESE114" s="81"/>
      <c r="ESF114" s="81"/>
      <c r="ESG114" s="81"/>
      <c r="ESH114" s="81"/>
      <c r="ESI114" s="81"/>
      <c r="ESJ114" s="81"/>
      <c r="ESK114" s="81"/>
      <c r="ESL114" s="81"/>
      <c r="ESM114" s="81"/>
      <c r="ESN114" s="81"/>
      <c r="ESO114" s="81"/>
      <c r="ESP114" s="81"/>
      <c r="ESQ114" s="81"/>
      <c r="ESR114" s="81"/>
      <c r="ESS114" s="81"/>
      <c r="EST114" s="81"/>
      <c r="ESU114" s="81"/>
      <c r="ESV114" s="81"/>
      <c r="ESW114" s="81"/>
      <c r="ESX114" s="81"/>
      <c r="ESY114" s="81"/>
      <c r="ESZ114" s="81"/>
      <c r="ETA114" s="81"/>
      <c r="ETB114" s="81"/>
      <c r="ETC114" s="81"/>
      <c r="ETD114" s="81"/>
      <c r="ETE114" s="81"/>
      <c r="ETF114" s="81"/>
      <c r="ETG114" s="81"/>
      <c r="ETH114" s="81"/>
      <c r="ETI114" s="81"/>
      <c r="ETJ114" s="81"/>
      <c r="ETK114" s="81"/>
      <c r="ETL114" s="81"/>
      <c r="ETM114" s="81"/>
      <c r="ETN114" s="81"/>
      <c r="ETO114" s="81"/>
      <c r="ETP114" s="81"/>
      <c r="ETQ114" s="81"/>
      <c r="ETR114" s="81"/>
      <c r="ETS114" s="81"/>
      <c r="ETT114" s="81"/>
      <c r="ETU114" s="81"/>
      <c r="ETV114" s="81"/>
      <c r="ETW114" s="81"/>
      <c r="ETX114" s="81"/>
      <c r="ETY114" s="81"/>
      <c r="ETZ114" s="81"/>
      <c r="EUA114" s="81"/>
      <c r="EUB114" s="81"/>
      <c r="EUC114" s="81"/>
      <c r="EUD114" s="81"/>
      <c r="EUE114" s="81"/>
      <c r="EUF114" s="81"/>
      <c r="EUG114" s="81"/>
      <c r="EUH114" s="81"/>
      <c r="EUI114" s="81"/>
      <c r="EUJ114" s="81"/>
      <c r="EUK114" s="81"/>
      <c r="EUL114" s="81"/>
      <c r="EUM114" s="81"/>
      <c r="EUN114" s="81"/>
      <c r="EUO114" s="81"/>
      <c r="EUP114" s="81"/>
      <c r="EUQ114" s="81"/>
      <c r="EUR114" s="81"/>
      <c r="EUS114" s="81"/>
      <c r="EUT114" s="81"/>
      <c r="EUU114" s="81"/>
      <c r="EUV114" s="81"/>
      <c r="EUW114" s="81"/>
      <c r="EUX114" s="81"/>
      <c r="EUY114" s="81"/>
      <c r="EUZ114" s="81"/>
      <c r="EVA114" s="81"/>
      <c r="EVB114" s="81"/>
      <c r="EVC114" s="81"/>
      <c r="EVD114" s="81"/>
      <c r="EVE114" s="81"/>
      <c r="EVF114" s="81"/>
      <c r="EVG114" s="81"/>
      <c r="EVH114" s="81"/>
      <c r="EVI114" s="81"/>
      <c r="EVJ114" s="81"/>
      <c r="EVK114" s="81"/>
      <c r="EVL114" s="81"/>
      <c r="EVM114" s="81"/>
      <c r="EVN114" s="81"/>
      <c r="EVO114" s="81"/>
      <c r="EVP114" s="81"/>
      <c r="EVQ114" s="81"/>
      <c r="EVR114" s="81"/>
      <c r="EVS114" s="81"/>
      <c r="EVT114" s="81"/>
      <c r="EVU114" s="81"/>
      <c r="EVV114" s="81"/>
      <c r="EVW114" s="81"/>
      <c r="EVX114" s="81"/>
      <c r="EVY114" s="81"/>
      <c r="EVZ114" s="81"/>
      <c r="EWA114" s="81"/>
      <c r="EWB114" s="81"/>
      <c r="EWC114" s="81"/>
      <c r="EWD114" s="81"/>
      <c r="EWE114" s="81"/>
      <c r="EWF114" s="81"/>
      <c r="EWG114" s="81"/>
      <c r="EWH114" s="81"/>
      <c r="EWI114" s="81"/>
      <c r="EWJ114" s="81"/>
      <c r="EWK114" s="81"/>
      <c r="EWL114" s="81"/>
      <c r="EWM114" s="81"/>
      <c r="EWN114" s="81"/>
      <c r="EWO114" s="81"/>
      <c r="EWP114" s="81"/>
      <c r="EWQ114" s="81"/>
      <c r="EWR114" s="81"/>
      <c r="EWS114" s="81"/>
      <c r="EWT114" s="81"/>
      <c r="EWU114" s="81"/>
      <c r="EWV114" s="81"/>
      <c r="EWW114" s="81"/>
      <c r="EWX114" s="81"/>
      <c r="EWY114" s="81"/>
      <c r="EWZ114" s="81"/>
      <c r="EXA114" s="81"/>
      <c r="EXB114" s="81"/>
      <c r="EXC114" s="81"/>
      <c r="EXD114" s="81"/>
      <c r="EXE114" s="81"/>
      <c r="EXF114" s="81"/>
      <c r="EXG114" s="81"/>
      <c r="EXH114" s="81"/>
      <c r="EXI114" s="81"/>
      <c r="EXJ114" s="81"/>
      <c r="EXK114" s="81"/>
      <c r="EXL114" s="81"/>
      <c r="EXM114" s="81"/>
      <c r="EXN114" s="81"/>
      <c r="EXO114" s="81"/>
      <c r="EXP114" s="81"/>
      <c r="EXQ114" s="81"/>
      <c r="EXR114" s="81"/>
      <c r="EXS114" s="81"/>
      <c r="EXT114" s="81"/>
      <c r="EXU114" s="81"/>
      <c r="EXV114" s="81"/>
      <c r="EXW114" s="81"/>
      <c r="EXX114" s="81"/>
      <c r="EXY114" s="81"/>
      <c r="EXZ114" s="81"/>
      <c r="EYA114" s="81"/>
      <c r="EYB114" s="81"/>
      <c r="EYC114" s="81"/>
      <c r="EYD114" s="81"/>
      <c r="EYE114" s="81"/>
      <c r="EYF114" s="81"/>
      <c r="EYG114" s="81"/>
      <c r="EYH114" s="81"/>
      <c r="EYI114" s="81"/>
      <c r="EYJ114" s="81"/>
      <c r="EYK114" s="81"/>
      <c r="EYL114" s="81"/>
      <c r="EYM114" s="81"/>
      <c r="EYN114" s="81"/>
      <c r="EYO114" s="81"/>
      <c r="EYP114" s="81"/>
      <c r="EYQ114" s="81"/>
      <c r="EYR114" s="81"/>
      <c r="EYS114" s="81"/>
      <c r="EYT114" s="81"/>
      <c r="EYU114" s="81"/>
      <c r="EYV114" s="81"/>
      <c r="EYW114" s="81"/>
      <c r="EYX114" s="81"/>
      <c r="EYY114" s="81"/>
      <c r="EYZ114" s="81"/>
      <c r="EZA114" s="81"/>
      <c r="EZB114" s="81"/>
      <c r="EZC114" s="81"/>
      <c r="EZD114" s="81"/>
      <c r="EZE114" s="81"/>
      <c r="EZF114" s="81"/>
      <c r="EZG114" s="81"/>
      <c r="EZH114" s="81"/>
      <c r="EZI114" s="81"/>
      <c r="EZJ114" s="81"/>
      <c r="EZK114" s="81"/>
      <c r="EZL114" s="81"/>
      <c r="EZM114" s="81"/>
      <c r="EZN114" s="81"/>
      <c r="EZO114" s="81"/>
      <c r="EZP114" s="81"/>
      <c r="EZQ114" s="81"/>
      <c r="EZR114" s="81"/>
      <c r="EZS114" s="81"/>
      <c r="EZT114" s="81"/>
      <c r="EZU114" s="81"/>
      <c r="EZV114" s="81"/>
      <c r="EZW114" s="81"/>
      <c r="EZX114" s="81"/>
      <c r="EZY114" s="81"/>
      <c r="EZZ114" s="81"/>
      <c r="FAA114" s="81"/>
      <c r="FAB114" s="81"/>
      <c r="FAC114" s="81"/>
      <c r="FAD114" s="81"/>
      <c r="FAE114" s="81"/>
      <c r="FAF114" s="81"/>
      <c r="FAG114" s="81"/>
      <c r="FAH114" s="81"/>
      <c r="FAI114" s="81"/>
      <c r="FAJ114" s="81"/>
      <c r="FAK114" s="81"/>
      <c r="FAL114" s="81"/>
      <c r="FAM114" s="81"/>
      <c r="FAN114" s="81"/>
      <c r="FAO114" s="81"/>
      <c r="FAP114" s="81"/>
      <c r="FAQ114" s="81"/>
      <c r="FAR114" s="81"/>
      <c r="FAS114" s="81"/>
      <c r="FAT114" s="81"/>
      <c r="FAU114" s="81"/>
      <c r="FAV114" s="81"/>
      <c r="FAW114" s="81"/>
      <c r="FAX114" s="81"/>
      <c r="FAY114" s="81"/>
      <c r="FAZ114" s="81"/>
      <c r="FBA114" s="81"/>
      <c r="FBB114" s="81"/>
      <c r="FBC114" s="81"/>
      <c r="FBD114" s="81"/>
      <c r="FBE114" s="81"/>
      <c r="FBF114" s="81"/>
      <c r="FBG114" s="81"/>
      <c r="FBH114" s="81"/>
      <c r="FBI114" s="81"/>
      <c r="FBJ114" s="81"/>
      <c r="FBK114" s="81"/>
      <c r="FBL114" s="81"/>
      <c r="FBM114" s="81"/>
      <c r="FBN114" s="81"/>
      <c r="FBO114" s="81"/>
      <c r="FBP114" s="81"/>
      <c r="FBQ114" s="81"/>
      <c r="FBR114" s="81"/>
      <c r="FBS114" s="81"/>
      <c r="FBT114" s="81"/>
      <c r="FBU114" s="81"/>
      <c r="FBV114" s="81"/>
      <c r="FBW114" s="81"/>
      <c r="FBX114" s="81"/>
      <c r="FBY114" s="81"/>
      <c r="FBZ114" s="81"/>
      <c r="FCA114" s="81"/>
      <c r="FCB114" s="81"/>
      <c r="FCC114" s="81"/>
      <c r="FCD114" s="81"/>
      <c r="FCE114" s="81"/>
      <c r="FCF114" s="81"/>
      <c r="FCG114" s="81"/>
      <c r="FCH114" s="81"/>
      <c r="FCI114" s="81"/>
      <c r="FCJ114" s="81"/>
      <c r="FCK114" s="81"/>
      <c r="FCL114" s="81"/>
      <c r="FCM114" s="81"/>
      <c r="FCN114" s="81"/>
      <c r="FCO114" s="81"/>
      <c r="FCP114" s="81"/>
      <c r="FCQ114" s="81"/>
      <c r="FCR114" s="81"/>
      <c r="FCS114" s="81"/>
      <c r="FCT114" s="81"/>
      <c r="FCU114" s="81"/>
      <c r="FCV114" s="81"/>
      <c r="FCW114" s="81"/>
      <c r="FCX114" s="81"/>
      <c r="FCY114" s="81"/>
      <c r="FCZ114" s="81"/>
      <c r="FDA114" s="81"/>
      <c r="FDB114" s="81"/>
      <c r="FDC114" s="81"/>
      <c r="FDD114" s="81"/>
      <c r="FDE114" s="81"/>
      <c r="FDF114" s="81"/>
      <c r="FDG114" s="81"/>
      <c r="FDH114" s="81"/>
      <c r="FDI114" s="81"/>
      <c r="FDJ114" s="81"/>
      <c r="FDK114" s="81"/>
      <c r="FDL114" s="81"/>
      <c r="FDM114" s="81"/>
      <c r="FDN114" s="81"/>
      <c r="FDO114" s="81"/>
      <c r="FDP114" s="81"/>
      <c r="FDQ114" s="81"/>
      <c r="FDR114" s="81"/>
      <c r="FDS114" s="81"/>
      <c r="FDT114" s="81"/>
      <c r="FDU114" s="81"/>
      <c r="FDV114" s="81"/>
      <c r="FDW114" s="81"/>
      <c r="FDX114" s="81"/>
      <c r="FDY114" s="81"/>
      <c r="FDZ114" s="81"/>
      <c r="FEA114" s="81"/>
      <c r="FEB114" s="81"/>
      <c r="FEC114" s="81"/>
      <c r="FED114" s="81"/>
      <c r="FEE114" s="81"/>
      <c r="FEF114" s="81"/>
      <c r="FEG114" s="81"/>
      <c r="FEH114" s="81"/>
      <c r="FEI114" s="81"/>
      <c r="FEJ114" s="81"/>
      <c r="FEK114" s="81"/>
      <c r="FEL114" s="81"/>
      <c r="FEM114" s="81"/>
      <c r="FEN114" s="81"/>
      <c r="FEO114" s="81"/>
      <c r="FEP114" s="81"/>
      <c r="FEQ114" s="81"/>
      <c r="FER114" s="81"/>
      <c r="FES114" s="81"/>
      <c r="FET114" s="81"/>
      <c r="FEU114" s="81"/>
      <c r="FEV114" s="81"/>
      <c r="FEW114" s="81"/>
      <c r="FEX114" s="81"/>
      <c r="FEY114" s="81"/>
      <c r="FEZ114" s="81"/>
      <c r="FFA114" s="81"/>
      <c r="FFB114" s="81"/>
      <c r="FFC114" s="81"/>
      <c r="FFD114" s="81"/>
      <c r="FFE114" s="81"/>
      <c r="FFF114" s="81"/>
      <c r="FFG114" s="81"/>
      <c r="FFH114" s="81"/>
      <c r="FFI114" s="81"/>
      <c r="FFJ114" s="81"/>
      <c r="FFK114" s="81"/>
      <c r="FFL114" s="81"/>
      <c r="FFM114" s="81"/>
      <c r="FFN114" s="81"/>
      <c r="FFO114" s="81"/>
      <c r="FFP114" s="81"/>
      <c r="FFQ114" s="81"/>
      <c r="FFR114" s="81"/>
      <c r="FFS114" s="81"/>
      <c r="FFT114" s="81"/>
      <c r="FFU114" s="81"/>
      <c r="FFV114" s="81"/>
      <c r="FFW114" s="81"/>
      <c r="FFX114" s="81"/>
      <c r="FFY114" s="81"/>
      <c r="FFZ114" s="81"/>
      <c r="FGA114" s="81"/>
      <c r="FGB114" s="81"/>
      <c r="FGC114" s="81"/>
      <c r="FGD114" s="81"/>
      <c r="FGE114" s="81"/>
      <c r="FGF114" s="81"/>
      <c r="FGG114" s="81"/>
      <c r="FGH114" s="81"/>
      <c r="FGI114" s="81"/>
      <c r="FGJ114" s="81"/>
      <c r="FGK114" s="81"/>
      <c r="FGL114" s="81"/>
      <c r="FGM114" s="81"/>
      <c r="FGN114" s="81"/>
      <c r="FGO114" s="81"/>
      <c r="FGP114" s="81"/>
      <c r="FGQ114" s="81"/>
      <c r="FGR114" s="81"/>
      <c r="FGS114" s="81"/>
      <c r="FGT114" s="81"/>
      <c r="FGU114" s="81"/>
      <c r="FGV114" s="81"/>
      <c r="FGW114" s="81"/>
      <c r="FGX114" s="81"/>
      <c r="FGY114" s="81"/>
      <c r="FGZ114" s="81"/>
      <c r="FHA114" s="81"/>
      <c r="FHB114" s="81"/>
      <c r="FHC114" s="81"/>
      <c r="FHD114" s="81"/>
      <c r="FHE114" s="81"/>
      <c r="FHF114" s="81"/>
      <c r="FHG114" s="81"/>
      <c r="FHH114" s="81"/>
      <c r="FHI114" s="81"/>
      <c r="FHJ114" s="81"/>
      <c r="FHK114" s="81"/>
      <c r="FHL114" s="81"/>
      <c r="FHM114" s="81"/>
      <c r="FHN114" s="81"/>
      <c r="FHO114" s="81"/>
      <c r="FHP114" s="81"/>
      <c r="FHQ114" s="81"/>
      <c r="FHR114" s="81"/>
      <c r="FHS114" s="81"/>
      <c r="FHT114" s="81"/>
      <c r="FHU114" s="81"/>
      <c r="FHV114" s="81"/>
      <c r="FHW114" s="81"/>
      <c r="FHX114" s="81"/>
      <c r="FHY114" s="81"/>
      <c r="FHZ114" s="81"/>
      <c r="FIA114" s="81"/>
      <c r="FIB114" s="81"/>
      <c r="FIC114" s="81"/>
      <c r="FID114" s="81"/>
      <c r="FIE114" s="81"/>
      <c r="FIF114" s="81"/>
      <c r="FIG114" s="81"/>
      <c r="FIH114" s="81"/>
      <c r="FII114" s="81"/>
      <c r="FIJ114" s="81"/>
      <c r="FIK114" s="81"/>
      <c r="FIL114" s="81"/>
      <c r="FIM114" s="81"/>
      <c r="FIN114" s="81"/>
      <c r="FIO114" s="81"/>
      <c r="FIP114" s="81"/>
      <c r="FIQ114" s="81"/>
      <c r="FIR114" s="81"/>
      <c r="FIS114" s="81"/>
      <c r="FIT114" s="81"/>
      <c r="FIU114" s="81"/>
      <c r="FIV114" s="81"/>
      <c r="FIW114" s="81"/>
      <c r="FIX114" s="81"/>
      <c r="FIY114" s="81"/>
      <c r="FIZ114" s="81"/>
      <c r="FJA114" s="81"/>
      <c r="FJB114" s="81"/>
      <c r="FJC114" s="81"/>
      <c r="FJD114" s="81"/>
      <c r="FJE114" s="81"/>
      <c r="FJF114" s="81"/>
      <c r="FJG114" s="81"/>
      <c r="FJH114" s="81"/>
      <c r="FJI114" s="81"/>
      <c r="FJJ114" s="81"/>
      <c r="FJK114" s="81"/>
      <c r="FJL114" s="81"/>
      <c r="FJM114" s="81"/>
      <c r="FJN114" s="81"/>
      <c r="FJO114" s="81"/>
      <c r="FJP114" s="81"/>
      <c r="FJQ114" s="81"/>
      <c r="FJR114" s="81"/>
      <c r="FJS114" s="81"/>
      <c r="FJT114" s="81"/>
      <c r="FJU114" s="81"/>
      <c r="FJV114" s="81"/>
      <c r="FJW114" s="81"/>
      <c r="FJX114" s="81"/>
      <c r="FJY114" s="81"/>
      <c r="FJZ114" s="81"/>
      <c r="FKA114" s="81"/>
      <c r="FKB114" s="81"/>
      <c r="FKC114" s="81"/>
      <c r="FKD114" s="81"/>
      <c r="FKE114" s="81"/>
      <c r="FKF114" s="81"/>
      <c r="FKG114" s="81"/>
      <c r="FKH114" s="81"/>
      <c r="FKI114" s="81"/>
      <c r="FKJ114" s="81"/>
      <c r="FKK114" s="81"/>
      <c r="FKL114" s="81"/>
      <c r="FKM114" s="81"/>
      <c r="FKN114" s="81"/>
      <c r="FKO114" s="81"/>
      <c r="FKP114" s="81"/>
      <c r="FKQ114" s="81"/>
      <c r="FKR114" s="81"/>
      <c r="FKS114" s="81"/>
      <c r="FKT114" s="81"/>
      <c r="FKU114" s="81"/>
      <c r="FKV114" s="81"/>
      <c r="FKW114" s="81"/>
      <c r="FKX114" s="81"/>
      <c r="FKY114" s="81"/>
      <c r="FKZ114" s="81"/>
      <c r="FLA114" s="81"/>
      <c r="FLB114" s="81"/>
      <c r="FLC114" s="81"/>
      <c r="FLD114" s="81"/>
      <c r="FLE114" s="81"/>
      <c r="FLF114" s="81"/>
      <c r="FLG114" s="81"/>
      <c r="FLH114" s="81"/>
      <c r="FLI114" s="81"/>
      <c r="FLJ114" s="81"/>
      <c r="FLK114" s="81"/>
      <c r="FLL114" s="81"/>
      <c r="FLM114" s="81"/>
      <c r="FLN114" s="81"/>
      <c r="FLO114" s="81"/>
      <c r="FLP114" s="81"/>
      <c r="FLQ114" s="81"/>
      <c r="FLR114" s="81"/>
      <c r="FLS114" s="81"/>
      <c r="FLT114" s="81"/>
      <c r="FLU114" s="81"/>
      <c r="FLV114" s="81"/>
      <c r="FLW114" s="81"/>
      <c r="FLX114" s="81"/>
      <c r="FLY114" s="81"/>
      <c r="FLZ114" s="81"/>
      <c r="FMA114" s="81"/>
      <c r="FMB114" s="81"/>
      <c r="FMC114" s="81"/>
      <c r="FMD114" s="81"/>
      <c r="FME114" s="81"/>
      <c r="FMF114" s="81"/>
      <c r="FMG114" s="81"/>
      <c r="FMH114" s="81"/>
      <c r="FMI114" s="81"/>
      <c r="FMJ114" s="81"/>
      <c r="FMK114" s="81"/>
      <c r="FML114" s="81"/>
      <c r="FMM114" s="81"/>
      <c r="FMN114" s="81"/>
      <c r="FMO114" s="81"/>
      <c r="FMP114" s="81"/>
      <c r="FMQ114" s="81"/>
      <c r="FMR114" s="81"/>
      <c r="FMS114" s="81"/>
      <c r="FMT114" s="81"/>
      <c r="FMU114" s="81"/>
      <c r="FMV114" s="81"/>
      <c r="FMW114" s="81"/>
      <c r="FMX114" s="81"/>
      <c r="FMY114" s="81"/>
      <c r="FMZ114" s="81"/>
      <c r="FNA114" s="81"/>
      <c r="FNB114" s="81"/>
      <c r="FNC114" s="81"/>
      <c r="FND114" s="81"/>
      <c r="FNE114" s="81"/>
      <c r="FNF114" s="81"/>
      <c r="FNG114" s="81"/>
      <c r="FNH114" s="81"/>
      <c r="FNI114" s="81"/>
      <c r="FNJ114" s="81"/>
      <c r="FNK114" s="81"/>
      <c r="FNL114" s="81"/>
      <c r="FNM114" s="81"/>
      <c r="FNN114" s="81"/>
      <c r="FNO114" s="81"/>
      <c r="FNP114" s="81"/>
      <c r="FNQ114" s="81"/>
      <c r="FNR114" s="81"/>
      <c r="FNS114" s="81"/>
      <c r="FNT114" s="81"/>
      <c r="FNU114" s="81"/>
      <c r="FNV114" s="81"/>
      <c r="FNW114" s="81"/>
      <c r="FNX114" s="81"/>
      <c r="FNY114" s="81"/>
      <c r="FNZ114" s="81"/>
      <c r="FOA114" s="81"/>
      <c r="FOB114" s="81"/>
      <c r="FOC114" s="81"/>
      <c r="FOD114" s="81"/>
      <c r="FOE114" s="81"/>
      <c r="FOF114" s="81"/>
      <c r="FOG114" s="81"/>
      <c r="FOH114" s="81"/>
      <c r="FOI114" s="81"/>
      <c r="FOJ114" s="81"/>
      <c r="FOK114" s="81"/>
      <c r="FOL114" s="81"/>
      <c r="FOM114" s="81"/>
      <c r="FON114" s="81"/>
      <c r="FOO114" s="81"/>
      <c r="FOP114" s="81"/>
      <c r="FOQ114" s="81"/>
      <c r="FOR114" s="81"/>
      <c r="FOS114" s="81"/>
      <c r="FOT114" s="81"/>
      <c r="FOU114" s="81"/>
      <c r="FOV114" s="81"/>
      <c r="FOW114" s="81"/>
      <c r="FOX114" s="81"/>
      <c r="FOY114" s="81"/>
      <c r="FOZ114" s="81"/>
      <c r="FPA114" s="81"/>
      <c r="FPB114" s="81"/>
      <c r="FPC114" s="81"/>
      <c r="FPD114" s="81"/>
      <c r="FPE114" s="81"/>
      <c r="FPF114" s="81"/>
      <c r="FPG114" s="81"/>
      <c r="FPH114" s="81"/>
      <c r="FPI114" s="81"/>
      <c r="FPJ114" s="81"/>
      <c r="FPK114" s="81"/>
      <c r="FPL114" s="81"/>
      <c r="FPM114" s="81"/>
      <c r="FPN114" s="81"/>
      <c r="FPO114" s="81"/>
      <c r="FPP114" s="81"/>
      <c r="FPQ114" s="81"/>
      <c r="FPR114" s="81"/>
      <c r="FPS114" s="81"/>
      <c r="FPT114" s="81"/>
      <c r="FPU114" s="81"/>
      <c r="FPV114" s="81"/>
      <c r="FPW114" s="81"/>
      <c r="FPX114" s="81"/>
      <c r="FPY114" s="81"/>
      <c r="FPZ114" s="81"/>
      <c r="FQA114" s="81"/>
      <c r="FQB114" s="81"/>
      <c r="FQC114" s="81"/>
      <c r="FQD114" s="81"/>
      <c r="FQE114" s="81"/>
      <c r="FQF114" s="81"/>
      <c r="FQG114" s="81"/>
      <c r="FQH114" s="81"/>
      <c r="FQI114" s="81"/>
      <c r="FQJ114" s="81"/>
      <c r="FQK114" s="81"/>
      <c r="FQL114" s="81"/>
      <c r="FQM114" s="81"/>
      <c r="FQN114" s="81"/>
      <c r="FQO114" s="81"/>
      <c r="FQP114" s="81"/>
      <c r="FQQ114" s="81"/>
      <c r="FQR114" s="81"/>
      <c r="FQS114" s="81"/>
      <c r="FQT114" s="81"/>
      <c r="FQU114" s="81"/>
      <c r="FQV114" s="81"/>
      <c r="FQW114" s="81"/>
      <c r="FQX114" s="81"/>
      <c r="FQY114" s="81"/>
      <c r="FQZ114" s="81"/>
      <c r="FRA114" s="81"/>
      <c r="FRB114" s="81"/>
      <c r="FRC114" s="81"/>
      <c r="FRD114" s="81"/>
      <c r="FRE114" s="81"/>
      <c r="FRF114" s="81"/>
      <c r="FRG114" s="81"/>
      <c r="FRH114" s="81"/>
      <c r="FRI114" s="81"/>
      <c r="FRJ114" s="81"/>
      <c r="FRK114" s="81"/>
      <c r="FRL114" s="81"/>
      <c r="FRM114" s="81"/>
      <c r="FRN114" s="81"/>
      <c r="FRO114" s="81"/>
      <c r="FRP114" s="81"/>
      <c r="FRQ114" s="81"/>
      <c r="FRR114" s="81"/>
      <c r="FRS114" s="81"/>
      <c r="FRT114" s="81"/>
      <c r="FRU114" s="81"/>
      <c r="FRV114" s="81"/>
      <c r="FRW114" s="81"/>
      <c r="FRX114" s="81"/>
      <c r="FRY114" s="81"/>
      <c r="FRZ114" s="81"/>
      <c r="FSA114" s="81"/>
      <c r="FSB114" s="81"/>
      <c r="FSC114" s="81"/>
      <c r="FSD114" s="81"/>
      <c r="FSE114" s="81"/>
      <c r="FSF114" s="81"/>
      <c r="FSG114" s="81"/>
      <c r="FSH114" s="81"/>
      <c r="FSI114" s="81"/>
      <c r="FSJ114" s="81"/>
      <c r="FSK114" s="81"/>
      <c r="FSL114" s="81"/>
      <c r="FSM114" s="81"/>
      <c r="FSN114" s="81"/>
      <c r="FSO114" s="81"/>
      <c r="FSP114" s="81"/>
      <c r="FSQ114" s="81"/>
      <c r="FSR114" s="81"/>
      <c r="FSS114" s="81"/>
      <c r="FST114" s="81"/>
      <c r="FSU114" s="81"/>
      <c r="FSV114" s="81"/>
      <c r="FSW114" s="81"/>
      <c r="FSX114" s="81"/>
      <c r="FSY114" s="81"/>
      <c r="FSZ114" s="81"/>
      <c r="FTA114" s="81"/>
      <c r="FTB114" s="81"/>
      <c r="FTC114" s="81"/>
      <c r="FTD114" s="81"/>
      <c r="FTE114" s="81"/>
      <c r="FTF114" s="81"/>
      <c r="FTG114" s="81"/>
      <c r="FTH114" s="81"/>
      <c r="FTI114" s="81"/>
      <c r="FTJ114" s="81"/>
      <c r="FTK114" s="81"/>
      <c r="FTL114" s="81"/>
      <c r="FTM114" s="81"/>
      <c r="FTN114" s="81"/>
      <c r="FTO114" s="81"/>
      <c r="FTP114" s="81"/>
      <c r="FTQ114" s="81"/>
      <c r="FTR114" s="81"/>
      <c r="FTS114" s="81"/>
      <c r="FTT114" s="81"/>
      <c r="FTU114" s="81"/>
      <c r="FTV114" s="81"/>
      <c r="FTW114" s="81"/>
      <c r="FTX114" s="81"/>
      <c r="FTY114" s="81"/>
      <c r="FTZ114" s="81"/>
      <c r="FUA114" s="81"/>
      <c r="FUB114" s="81"/>
      <c r="FUC114" s="81"/>
      <c r="FUD114" s="81"/>
      <c r="FUE114" s="81"/>
      <c r="FUF114" s="81"/>
      <c r="FUG114" s="81"/>
      <c r="FUH114" s="81"/>
      <c r="FUI114" s="81"/>
      <c r="FUJ114" s="81"/>
      <c r="FUK114" s="81"/>
      <c r="FUL114" s="81"/>
      <c r="FUM114" s="81"/>
      <c r="FUN114" s="81"/>
      <c r="FUO114" s="81"/>
      <c r="FUP114" s="81"/>
      <c r="FUQ114" s="81"/>
      <c r="FUR114" s="81"/>
      <c r="FUS114" s="81"/>
      <c r="FUT114" s="81"/>
      <c r="FUU114" s="81"/>
      <c r="FUV114" s="81"/>
      <c r="FUW114" s="81"/>
      <c r="FUX114" s="81"/>
      <c r="FUY114" s="81"/>
      <c r="FUZ114" s="81"/>
      <c r="FVA114" s="81"/>
      <c r="FVB114" s="81"/>
      <c r="FVC114" s="81"/>
      <c r="FVD114" s="81"/>
      <c r="FVE114" s="81"/>
      <c r="FVF114" s="81"/>
      <c r="FVG114" s="81"/>
      <c r="FVH114" s="81"/>
      <c r="FVI114" s="81"/>
      <c r="FVJ114" s="81"/>
      <c r="FVK114" s="81"/>
      <c r="FVL114" s="81"/>
      <c r="FVM114" s="81"/>
      <c r="FVN114" s="81"/>
      <c r="FVO114" s="81"/>
      <c r="FVP114" s="81"/>
      <c r="FVQ114" s="81"/>
      <c r="FVR114" s="81"/>
      <c r="FVS114" s="81"/>
      <c r="FVT114" s="81"/>
      <c r="FVU114" s="81"/>
      <c r="FVV114" s="81"/>
      <c r="FVW114" s="81"/>
      <c r="FVX114" s="81"/>
      <c r="FVY114" s="81"/>
      <c r="FVZ114" s="81"/>
      <c r="FWA114" s="81"/>
      <c r="FWB114" s="81"/>
      <c r="FWC114" s="81"/>
      <c r="FWD114" s="81"/>
      <c r="FWE114" s="81"/>
      <c r="FWF114" s="81"/>
      <c r="FWG114" s="81"/>
      <c r="FWH114" s="81"/>
      <c r="FWI114" s="81"/>
      <c r="FWJ114" s="81"/>
      <c r="FWK114" s="81"/>
      <c r="FWL114" s="81"/>
      <c r="FWM114" s="81"/>
      <c r="FWN114" s="81"/>
      <c r="FWO114" s="81"/>
      <c r="FWP114" s="81"/>
      <c r="FWQ114" s="81"/>
      <c r="FWR114" s="81"/>
      <c r="FWS114" s="81"/>
      <c r="FWT114" s="81"/>
      <c r="FWU114" s="81"/>
      <c r="FWV114" s="81"/>
      <c r="FWW114" s="81"/>
      <c r="FWX114" s="81"/>
      <c r="FWY114" s="81"/>
      <c r="FWZ114" s="81"/>
      <c r="FXA114" s="81"/>
      <c r="FXB114" s="81"/>
      <c r="FXC114" s="81"/>
      <c r="FXD114" s="81"/>
      <c r="FXE114" s="81"/>
      <c r="FXF114" s="81"/>
      <c r="FXG114" s="81"/>
      <c r="FXH114" s="81"/>
      <c r="FXI114" s="81"/>
      <c r="FXJ114" s="81"/>
      <c r="FXK114" s="81"/>
      <c r="FXL114" s="81"/>
      <c r="FXM114" s="81"/>
      <c r="FXN114" s="81"/>
      <c r="FXO114" s="81"/>
      <c r="FXP114" s="81"/>
      <c r="FXQ114" s="81"/>
      <c r="FXR114" s="81"/>
      <c r="FXS114" s="81"/>
      <c r="FXT114" s="81"/>
      <c r="FXU114" s="81"/>
      <c r="FXV114" s="81"/>
      <c r="FXW114" s="81"/>
      <c r="FXX114" s="81"/>
      <c r="FXY114" s="81"/>
      <c r="FXZ114" s="81"/>
      <c r="FYA114" s="81"/>
      <c r="FYB114" s="81"/>
      <c r="FYC114" s="81"/>
      <c r="FYD114" s="81"/>
      <c r="FYE114" s="81"/>
      <c r="FYF114" s="81"/>
      <c r="FYG114" s="81"/>
      <c r="FYH114" s="81"/>
      <c r="FYI114" s="81"/>
      <c r="FYJ114" s="81"/>
      <c r="FYK114" s="81"/>
      <c r="FYL114" s="81"/>
      <c r="FYM114" s="81"/>
      <c r="FYN114" s="81"/>
      <c r="FYO114" s="81"/>
      <c r="FYP114" s="81"/>
      <c r="FYQ114" s="81"/>
      <c r="FYR114" s="81"/>
      <c r="FYS114" s="81"/>
      <c r="FYT114" s="81"/>
      <c r="FYU114" s="81"/>
      <c r="FYV114" s="81"/>
      <c r="FYW114" s="81"/>
      <c r="FYX114" s="81"/>
      <c r="FYY114" s="81"/>
      <c r="FYZ114" s="81"/>
      <c r="FZA114" s="81"/>
      <c r="FZB114" s="81"/>
      <c r="FZC114" s="81"/>
      <c r="FZD114" s="81"/>
      <c r="FZE114" s="81"/>
      <c r="FZF114" s="81"/>
      <c r="FZG114" s="81"/>
      <c r="FZH114" s="81"/>
      <c r="FZI114" s="81"/>
      <c r="FZJ114" s="81"/>
      <c r="FZK114" s="81"/>
      <c r="FZL114" s="81"/>
      <c r="FZM114" s="81"/>
      <c r="FZN114" s="81"/>
      <c r="FZO114" s="81"/>
      <c r="FZP114" s="81"/>
      <c r="FZQ114" s="81"/>
      <c r="FZR114" s="81"/>
      <c r="FZS114" s="81"/>
      <c r="FZT114" s="81"/>
      <c r="FZU114" s="81"/>
      <c r="FZV114" s="81"/>
      <c r="FZW114" s="81"/>
      <c r="FZX114" s="81"/>
      <c r="FZY114" s="81"/>
      <c r="FZZ114" s="81"/>
      <c r="GAA114" s="81"/>
      <c r="GAB114" s="81"/>
      <c r="GAC114" s="81"/>
      <c r="GAD114" s="81"/>
      <c r="GAE114" s="81"/>
      <c r="GAF114" s="81"/>
      <c r="GAG114" s="81"/>
      <c r="GAH114" s="81"/>
      <c r="GAI114" s="81"/>
      <c r="GAJ114" s="81"/>
      <c r="GAK114" s="81"/>
      <c r="GAL114" s="81"/>
      <c r="GAM114" s="81"/>
      <c r="GAN114" s="81"/>
      <c r="GAO114" s="81"/>
      <c r="GAP114" s="81"/>
      <c r="GAQ114" s="81"/>
      <c r="GAR114" s="81"/>
      <c r="GAS114" s="81"/>
      <c r="GAT114" s="81"/>
      <c r="GAU114" s="81"/>
      <c r="GAV114" s="81"/>
      <c r="GAW114" s="81"/>
      <c r="GAX114" s="81"/>
      <c r="GAY114" s="81"/>
      <c r="GAZ114" s="81"/>
      <c r="GBA114" s="81"/>
      <c r="GBB114" s="81"/>
      <c r="GBC114" s="81"/>
      <c r="GBD114" s="81"/>
      <c r="GBE114" s="81"/>
      <c r="GBF114" s="81"/>
      <c r="GBG114" s="81"/>
      <c r="GBH114" s="81"/>
      <c r="GBI114" s="81"/>
      <c r="GBJ114" s="81"/>
      <c r="GBK114" s="81"/>
      <c r="GBL114" s="81"/>
      <c r="GBM114" s="81"/>
      <c r="GBN114" s="81"/>
      <c r="GBO114" s="81"/>
      <c r="GBP114" s="81"/>
      <c r="GBQ114" s="81"/>
      <c r="GBR114" s="81"/>
      <c r="GBS114" s="81"/>
      <c r="GBT114" s="81"/>
      <c r="GBU114" s="81"/>
      <c r="GBV114" s="81"/>
      <c r="GBW114" s="81"/>
      <c r="GBX114" s="81"/>
      <c r="GBY114" s="81"/>
      <c r="GBZ114" s="81"/>
      <c r="GCA114" s="81"/>
      <c r="GCB114" s="81"/>
      <c r="GCC114" s="81"/>
      <c r="GCD114" s="81"/>
      <c r="GCE114" s="81"/>
      <c r="GCF114" s="81"/>
      <c r="GCG114" s="81"/>
      <c r="GCH114" s="81"/>
      <c r="GCI114" s="81"/>
      <c r="GCJ114" s="81"/>
      <c r="GCK114" s="81"/>
      <c r="GCL114" s="81"/>
      <c r="GCM114" s="81"/>
      <c r="GCN114" s="81"/>
      <c r="GCO114" s="81"/>
      <c r="GCP114" s="81"/>
      <c r="GCQ114" s="81"/>
      <c r="GCR114" s="81"/>
      <c r="GCS114" s="81"/>
      <c r="GCT114" s="81"/>
      <c r="GCU114" s="81"/>
      <c r="GCV114" s="81"/>
      <c r="GCW114" s="81"/>
      <c r="GCX114" s="81"/>
      <c r="GCY114" s="81"/>
      <c r="GCZ114" s="81"/>
      <c r="GDA114" s="81"/>
      <c r="GDB114" s="81"/>
      <c r="GDC114" s="81"/>
      <c r="GDD114" s="81"/>
      <c r="GDE114" s="81"/>
      <c r="GDF114" s="81"/>
      <c r="GDG114" s="81"/>
      <c r="GDH114" s="81"/>
      <c r="GDI114" s="81"/>
      <c r="GDJ114" s="81"/>
      <c r="GDK114" s="81"/>
      <c r="GDL114" s="81"/>
      <c r="GDM114" s="81"/>
      <c r="GDN114" s="81"/>
      <c r="GDO114" s="81"/>
      <c r="GDP114" s="81"/>
      <c r="GDQ114" s="81"/>
      <c r="GDR114" s="81"/>
      <c r="GDS114" s="81"/>
      <c r="GDT114" s="81"/>
      <c r="GDU114" s="81"/>
      <c r="GDV114" s="81"/>
      <c r="GDW114" s="81"/>
      <c r="GDX114" s="81"/>
      <c r="GDY114" s="81"/>
      <c r="GDZ114" s="81"/>
      <c r="GEA114" s="81"/>
      <c r="GEB114" s="81"/>
      <c r="GEC114" s="81"/>
      <c r="GED114" s="81"/>
      <c r="GEE114" s="81"/>
      <c r="GEF114" s="81"/>
      <c r="GEG114" s="81"/>
      <c r="GEH114" s="81"/>
      <c r="GEI114" s="81"/>
      <c r="GEJ114" s="81"/>
      <c r="GEK114" s="81"/>
      <c r="GEL114" s="81"/>
      <c r="GEM114" s="81"/>
      <c r="GEN114" s="81"/>
      <c r="GEO114" s="81"/>
      <c r="GEP114" s="81"/>
      <c r="GEQ114" s="81"/>
      <c r="GER114" s="81"/>
      <c r="GES114" s="81"/>
      <c r="GET114" s="81"/>
      <c r="GEU114" s="81"/>
      <c r="GEV114" s="81"/>
      <c r="GEW114" s="81"/>
      <c r="GEX114" s="81"/>
      <c r="GEY114" s="81"/>
      <c r="GEZ114" s="81"/>
      <c r="GFA114" s="81"/>
      <c r="GFB114" s="81"/>
      <c r="GFC114" s="81"/>
      <c r="GFD114" s="81"/>
      <c r="GFE114" s="81"/>
      <c r="GFF114" s="81"/>
      <c r="GFG114" s="81"/>
      <c r="GFH114" s="81"/>
      <c r="GFI114" s="81"/>
      <c r="GFJ114" s="81"/>
      <c r="GFK114" s="81"/>
      <c r="GFL114" s="81"/>
      <c r="GFM114" s="81"/>
      <c r="GFN114" s="81"/>
      <c r="GFO114" s="81"/>
      <c r="GFP114" s="81"/>
      <c r="GFQ114" s="81"/>
      <c r="GFR114" s="81"/>
      <c r="GFS114" s="81"/>
      <c r="GFT114" s="81"/>
      <c r="GFU114" s="81"/>
      <c r="GFV114" s="81"/>
      <c r="GFW114" s="81"/>
      <c r="GFX114" s="81"/>
      <c r="GFY114" s="81"/>
      <c r="GFZ114" s="81"/>
      <c r="GGA114" s="81"/>
      <c r="GGB114" s="81"/>
      <c r="GGC114" s="81"/>
      <c r="GGD114" s="81"/>
      <c r="GGE114" s="81"/>
      <c r="GGF114" s="81"/>
      <c r="GGG114" s="81"/>
      <c r="GGH114" s="81"/>
      <c r="GGI114" s="81"/>
      <c r="GGJ114" s="81"/>
      <c r="GGK114" s="81"/>
      <c r="GGL114" s="81"/>
      <c r="GGM114" s="81"/>
      <c r="GGN114" s="81"/>
      <c r="GGO114" s="81"/>
      <c r="GGP114" s="81"/>
      <c r="GGQ114" s="81"/>
      <c r="GGR114" s="81"/>
      <c r="GGS114" s="81"/>
      <c r="GGT114" s="81"/>
      <c r="GGU114" s="81"/>
      <c r="GGV114" s="81"/>
      <c r="GGW114" s="81"/>
      <c r="GGX114" s="81"/>
      <c r="GGY114" s="81"/>
      <c r="GGZ114" s="81"/>
      <c r="GHA114" s="81"/>
      <c r="GHB114" s="81"/>
      <c r="GHC114" s="81"/>
      <c r="GHD114" s="81"/>
      <c r="GHE114" s="81"/>
      <c r="GHF114" s="81"/>
      <c r="GHG114" s="81"/>
      <c r="GHH114" s="81"/>
      <c r="GHI114" s="81"/>
      <c r="GHJ114" s="81"/>
      <c r="GHK114" s="81"/>
      <c r="GHL114" s="81"/>
      <c r="GHM114" s="81"/>
      <c r="GHN114" s="81"/>
      <c r="GHO114" s="81"/>
      <c r="GHP114" s="81"/>
      <c r="GHQ114" s="81"/>
      <c r="GHR114" s="81"/>
      <c r="GHS114" s="81"/>
      <c r="GHT114" s="81"/>
      <c r="GHU114" s="81"/>
      <c r="GHV114" s="81"/>
      <c r="GHW114" s="81"/>
      <c r="GHX114" s="81"/>
      <c r="GHY114" s="81"/>
      <c r="GHZ114" s="81"/>
      <c r="GIA114" s="81"/>
      <c r="GIB114" s="81"/>
      <c r="GIC114" s="81"/>
      <c r="GID114" s="81"/>
      <c r="GIE114" s="81"/>
      <c r="GIF114" s="81"/>
      <c r="GIG114" s="81"/>
      <c r="GIH114" s="81"/>
      <c r="GII114" s="81"/>
      <c r="GIJ114" s="81"/>
      <c r="GIK114" s="81"/>
      <c r="GIL114" s="81"/>
      <c r="GIM114" s="81"/>
      <c r="GIN114" s="81"/>
      <c r="GIO114" s="81"/>
      <c r="GIP114" s="81"/>
      <c r="GIQ114" s="81"/>
      <c r="GIR114" s="81"/>
      <c r="GIS114" s="81"/>
      <c r="GIT114" s="81"/>
      <c r="GIU114" s="81"/>
      <c r="GIV114" s="81"/>
      <c r="GIW114" s="81"/>
      <c r="GIX114" s="81"/>
      <c r="GIY114" s="81"/>
      <c r="GIZ114" s="81"/>
      <c r="GJA114" s="81"/>
      <c r="GJB114" s="81"/>
      <c r="GJC114" s="81"/>
      <c r="GJD114" s="81"/>
      <c r="GJE114" s="81"/>
      <c r="GJF114" s="81"/>
      <c r="GJG114" s="81"/>
      <c r="GJH114" s="81"/>
      <c r="GJI114" s="81"/>
      <c r="GJJ114" s="81"/>
      <c r="GJK114" s="81"/>
      <c r="GJL114" s="81"/>
      <c r="GJM114" s="81"/>
      <c r="GJN114" s="81"/>
      <c r="GJO114" s="81"/>
      <c r="GJP114" s="81"/>
      <c r="GJQ114" s="81"/>
      <c r="GJR114" s="81"/>
      <c r="GJS114" s="81"/>
      <c r="GJT114" s="81"/>
      <c r="GJU114" s="81"/>
      <c r="GJV114" s="81"/>
      <c r="GJW114" s="81"/>
      <c r="GJX114" s="81"/>
      <c r="GJY114" s="81"/>
      <c r="GJZ114" s="81"/>
      <c r="GKA114" s="81"/>
      <c r="GKB114" s="81"/>
      <c r="GKC114" s="81"/>
      <c r="GKD114" s="81"/>
      <c r="GKE114" s="81"/>
      <c r="GKF114" s="81"/>
      <c r="GKG114" s="81"/>
      <c r="GKH114" s="81"/>
      <c r="GKI114" s="81"/>
      <c r="GKJ114" s="81"/>
      <c r="GKK114" s="81"/>
      <c r="GKL114" s="81"/>
      <c r="GKM114" s="81"/>
      <c r="GKN114" s="81"/>
      <c r="GKO114" s="81"/>
      <c r="GKP114" s="81"/>
      <c r="GKQ114" s="81"/>
      <c r="GKR114" s="81"/>
      <c r="GKS114" s="81"/>
      <c r="GKT114" s="81"/>
      <c r="GKU114" s="81"/>
      <c r="GKV114" s="81"/>
      <c r="GKW114" s="81"/>
      <c r="GKX114" s="81"/>
      <c r="GKY114" s="81"/>
      <c r="GKZ114" s="81"/>
      <c r="GLA114" s="81"/>
      <c r="GLB114" s="81"/>
      <c r="GLC114" s="81"/>
      <c r="GLD114" s="81"/>
      <c r="GLE114" s="81"/>
      <c r="GLF114" s="81"/>
      <c r="GLG114" s="81"/>
      <c r="GLH114" s="81"/>
      <c r="GLI114" s="81"/>
      <c r="GLJ114" s="81"/>
      <c r="GLK114" s="81"/>
      <c r="GLL114" s="81"/>
      <c r="GLM114" s="81"/>
      <c r="GLN114" s="81"/>
      <c r="GLO114" s="81"/>
      <c r="GLP114" s="81"/>
      <c r="GLQ114" s="81"/>
      <c r="GLR114" s="81"/>
      <c r="GLS114" s="81"/>
      <c r="GLT114" s="81"/>
      <c r="GLU114" s="81"/>
      <c r="GLV114" s="81"/>
      <c r="GLW114" s="81"/>
      <c r="GLX114" s="81"/>
      <c r="GLY114" s="81"/>
      <c r="GLZ114" s="81"/>
      <c r="GMA114" s="81"/>
      <c r="GMB114" s="81"/>
      <c r="GMC114" s="81"/>
      <c r="GMD114" s="81"/>
      <c r="GME114" s="81"/>
      <c r="GMF114" s="81"/>
      <c r="GMG114" s="81"/>
      <c r="GMH114" s="81"/>
      <c r="GMI114" s="81"/>
      <c r="GMJ114" s="81"/>
      <c r="GMK114" s="81"/>
      <c r="GML114" s="81"/>
      <c r="GMM114" s="81"/>
      <c r="GMN114" s="81"/>
      <c r="GMO114" s="81"/>
      <c r="GMP114" s="81"/>
      <c r="GMQ114" s="81"/>
      <c r="GMR114" s="81"/>
      <c r="GMS114" s="81"/>
      <c r="GMT114" s="81"/>
      <c r="GMU114" s="81"/>
      <c r="GMV114" s="81"/>
      <c r="GMW114" s="81"/>
      <c r="GMX114" s="81"/>
      <c r="GMY114" s="81"/>
      <c r="GMZ114" s="81"/>
      <c r="GNA114" s="81"/>
      <c r="GNB114" s="81"/>
      <c r="GNC114" s="81"/>
      <c r="GND114" s="81"/>
      <c r="GNE114" s="81"/>
      <c r="GNF114" s="81"/>
      <c r="GNG114" s="81"/>
      <c r="GNH114" s="81"/>
      <c r="GNI114" s="81"/>
      <c r="GNJ114" s="81"/>
      <c r="GNK114" s="81"/>
      <c r="GNL114" s="81"/>
      <c r="GNM114" s="81"/>
      <c r="GNN114" s="81"/>
      <c r="GNO114" s="81"/>
      <c r="GNP114" s="81"/>
      <c r="GNQ114" s="81"/>
      <c r="GNR114" s="81"/>
      <c r="GNS114" s="81"/>
      <c r="GNT114" s="81"/>
      <c r="GNU114" s="81"/>
      <c r="GNV114" s="81"/>
      <c r="GNW114" s="81"/>
      <c r="GNX114" s="81"/>
      <c r="GNY114" s="81"/>
      <c r="GNZ114" s="81"/>
      <c r="GOA114" s="81"/>
      <c r="GOB114" s="81"/>
      <c r="GOC114" s="81"/>
      <c r="GOD114" s="81"/>
      <c r="GOE114" s="81"/>
      <c r="GOF114" s="81"/>
      <c r="GOG114" s="81"/>
      <c r="GOH114" s="81"/>
      <c r="GOI114" s="81"/>
      <c r="GOJ114" s="81"/>
      <c r="GOK114" s="81"/>
      <c r="GOL114" s="81"/>
      <c r="GOM114" s="81"/>
      <c r="GON114" s="81"/>
      <c r="GOO114" s="81"/>
      <c r="GOP114" s="81"/>
      <c r="GOQ114" s="81"/>
      <c r="GOR114" s="81"/>
      <c r="GOS114" s="81"/>
      <c r="GOT114" s="81"/>
      <c r="GOU114" s="81"/>
      <c r="GOV114" s="81"/>
      <c r="GOW114" s="81"/>
      <c r="GOX114" s="81"/>
      <c r="GOY114" s="81"/>
      <c r="GOZ114" s="81"/>
      <c r="GPA114" s="81"/>
      <c r="GPB114" s="81"/>
      <c r="GPC114" s="81"/>
      <c r="GPD114" s="81"/>
      <c r="GPE114" s="81"/>
      <c r="GPF114" s="81"/>
      <c r="GPG114" s="81"/>
      <c r="GPH114" s="81"/>
      <c r="GPI114" s="81"/>
      <c r="GPJ114" s="81"/>
      <c r="GPK114" s="81"/>
      <c r="GPL114" s="81"/>
      <c r="GPM114" s="81"/>
      <c r="GPN114" s="81"/>
      <c r="GPO114" s="81"/>
      <c r="GPP114" s="81"/>
      <c r="GPQ114" s="81"/>
      <c r="GPR114" s="81"/>
      <c r="GPS114" s="81"/>
      <c r="GPT114" s="81"/>
      <c r="GPU114" s="81"/>
      <c r="GPV114" s="81"/>
      <c r="GPW114" s="81"/>
      <c r="GPX114" s="81"/>
      <c r="GPY114" s="81"/>
      <c r="GPZ114" s="81"/>
      <c r="GQA114" s="81"/>
      <c r="GQB114" s="81"/>
      <c r="GQC114" s="81"/>
      <c r="GQD114" s="81"/>
      <c r="GQE114" s="81"/>
      <c r="GQF114" s="81"/>
      <c r="GQG114" s="81"/>
      <c r="GQH114" s="81"/>
      <c r="GQI114" s="81"/>
      <c r="GQJ114" s="81"/>
      <c r="GQK114" s="81"/>
      <c r="GQL114" s="81"/>
      <c r="GQM114" s="81"/>
      <c r="GQN114" s="81"/>
      <c r="GQO114" s="81"/>
      <c r="GQP114" s="81"/>
      <c r="GQQ114" s="81"/>
      <c r="GQR114" s="81"/>
      <c r="GQS114" s="81"/>
      <c r="GQT114" s="81"/>
      <c r="GQU114" s="81"/>
      <c r="GQV114" s="81"/>
      <c r="GQW114" s="81"/>
      <c r="GQX114" s="81"/>
      <c r="GQY114" s="81"/>
      <c r="GQZ114" s="81"/>
      <c r="GRA114" s="81"/>
      <c r="GRB114" s="81"/>
      <c r="GRC114" s="81"/>
      <c r="GRD114" s="81"/>
      <c r="GRE114" s="81"/>
      <c r="GRF114" s="81"/>
      <c r="GRG114" s="81"/>
      <c r="GRH114" s="81"/>
      <c r="GRI114" s="81"/>
      <c r="GRJ114" s="81"/>
      <c r="GRK114" s="81"/>
      <c r="GRL114" s="81"/>
      <c r="GRM114" s="81"/>
      <c r="GRN114" s="81"/>
      <c r="GRO114" s="81"/>
      <c r="GRP114" s="81"/>
      <c r="GRQ114" s="81"/>
      <c r="GRR114" s="81"/>
      <c r="GRS114" s="81"/>
      <c r="GRT114" s="81"/>
      <c r="GRU114" s="81"/>
      <c r="GRV114" s="81"/>
      <c r="GRW114" s="81"/>
      <c r="GRX114" s="81"/>
      <c r="GRY114" s="81"/>
      <c r="GRZ114" s="81"/>
      <c r="GSA114" s="81"/>
      <c r="GSB114" s="81"/>
      <c r="GSC114" s="81"/>
      <c r="GSD114" s="81"/>
      <c r="GSE114" s="81"/>
      <c r="GSF114" s="81"/>
      <c r="GSG114" s="81"/>
      <c r="GSH114" s="81"/>
      <c r="GSI114" s="81"/>
      <c r="GSJ114" s="81"/>
      <c r="GSK114" s="81"/>
      <c r="GSL114" s="81"/>
      <c r="GSM114" s="81"/>
      <c r="GSN114" s="81"/>
      <c r="GSO114" s="81"/>
      <c r="GSP114" s="81"/>
      <c r="GSQ114" s="81"/>
      <c r="GSR114" s="81"/>
      <c r="GSS114" s="81"/>
      <c r="GST114" s="81"/>
      <c r="GSU114" s="81"/>
      <c r="GSV114" s="81"/>
      <c r="GSW114" s="81"/>
      <c r="GSX114" s="81"/>
      <c r="GSY114" s="81"/>
      <c r="GSZ114" s="81"/>
      <c r="GTA114" s="81"/>
      <c r="GTB114" s="81"/>
      <c r="GTC114" s="81"/>
      <c r="GTD114" s="81"/>
      <c r="GTE114" s="81"/>
      <c r="GTF114" s="81"/>
      <c r="GTG114" s="81"/>
      <c r="GTH114" s="81"/>
      <c r="GTI114" s="81"/>
      <c r="GTJ114" s="81"/>
      <c r="GTK114" s="81"/>
      <c r="GTL114" s="81"/>
      <c r="GTM114" s="81"/>
      <c r="GTN114" s="81"/>
      <c r="GTO114" s="81"/>
      <c r="GTP114" s="81"/>
      <c r="GTQ114" s="81"/>
      <c r="GTR114" s="81"/>
      <c r="GTS114" s="81"/>
      <c r="GTT114" s="81"/>
      <c r="GTU114" s="81"/>
      <c r="GTV114" s="81"/>
      <c r="GTW114" s="81"/>
      <c r="GTX114" s="81"/>
      <c r="GTY114" s="81"/>
      <c r="GTZ114" s="81"/>
      <c r="GUA114" s="81"/>
      <c r="GUB114" s="81"/>
      <c r="GUC114" s="81"/>
      <c r="GUD114" s="81"/>
      <c r="GUE114" s="81"/>
      <c r="GUF114" s="81"/>
      <c r="GUG114" s="81"/>
      <c r="GUH114" s="81"/>
      <c r="GUI114" s="81"/>
      <c r="GUJ114" s="81"/>
      <c r="GUK114" s="81"/>
      <c r="GUL114" s="81"/>
      <c r="GUM114" s="81"/>
      <c r="GUN114" s="81"/>
      <c r="GUO114" s="81"/>
      <c r="GUP114" s="81"/>
      <c r="GUQ114" s="81"/>
      <c r="GUR114" s="81"/>
      <c r="GUS114" s="81"/>
      <c r="GUT114" s="81"/>
      <c r="GUU114" s="81"/>
      <c r="GUV114" s="81"/>
      <c r="GUW114" s="81"/>
      <c r="GUX114" s="81"/>
      <c r="GUY114" s="81"/>
      <c r="GUZ114" s="81"/>
      <c r="GVA114" s="81"/>
      <c r="GVB114" s="81"/>
      <c r="GVC114" s="81"/>
      <c r="GVD114" s="81"/>
      <c r="GVE114" s="81"/>
      <c r="GVF114" s="81"/>
      <c r="GVG114" s="81"/>
      <c r="GVH114" s="81"/>
      <c r="GVI114" s="81"/>
      <c r="GVJ114" s="81"/>
      <c r="GVK114" s="81"/>
      <c r="GVL114" s="81"/>
      <c r="GVM114" s="81"/>
      <c r="GVN114" s="81"/>
      <c r="GVO114" s="81"/>
      <c r="GVP114" s="81"/>
      <c r="GVQ114" s="81"/>
      <c r="GVR114" s="81"/>
      <c r="GVS114" s="81"/>
      <c r="GVT114" s="81"/>
      <c r="GVU114" s="81"/>
      <c r="GVV114" s="81"/>
      <c r="GVW114" s="81"/>
      <c r="GVX114" s="81"/>
      <c r="GVY114" s="81"/>
      <c r="GVZ114" s="81"/>
      <c r="GWA114" s="81"/>
      <c r="GWB114" s="81"/>
      <c r="GWC114" s="81"/>
      <c r="GWD114" s="81"/>
      <c r="GWE114" s="81"/>
      <c r="GWF114" s="81"/>
      <c r="GWG114" s="81"/>
      <c r="GWH114" s="81"/>
      <c r="GWI114" s="81"/>
      <c r="GWJ114" s="81"/>
      <c r="GWK114" s="81"/>
      <c r="GWL114" s="81"/>
      <c r="GWM114" s="81"/>
      <c r="GWN114" s="81"/>
      <c r="GWO114" s="81"/>
      <c r="GWP114" s="81"/>
      <c r="GWQ114" s="81"/>
      <c r="GWR114" s="81"/>
      <c r="GWS114" s="81"/>
      <c r="GWT114" s="81"/>
      <c r="GWU114" s="81"/>
      <c r="GWV114" s="81"/>
      <c r="GWW114" s="81"/>
      <c r="GWX114" s="81"/>
      <c r="GWY114" s="81"/>
      <c r="GWZ114" s="81"/>
      <c r="GXA114" s="81"/>
      <c r="GXB114" s="81"/>
      <c r="GXC114" s="81"/>
      <c r="GXD114" s="81"/>
      <c r="GXE114" s="81"/>
      <c r="GXF114" s="81"/>
      <c r="GXG114" s="81"/>
      <c r="GXH114" s="81"/>
      <c r="GXI114" s="81"/>
      <c r="GXJ114" s="81"/>
      <c r="GXK114" s="81"/>
      <c r="GXL114" s="81"/>
      <c r="GXM114" s="81"/>
      <c r="GXN114" s="81"/>
      <c r="GXO114" s="81"/>
      <c r="GXP114" s="81"/>
      <c r="GXQ114" s="81"/>
      <c r="GXR114" s="81"/>
      <c r="GXS114" s="81"/>
      <c r="GXT114" s="81"/>
      <c r="GXU114" s="81"/>
      <c r="GXV114" s="81"/>
      <c r="GXW114" s="81"/>
      <c r="GXX114" s="81"/>
      <c r="GXY114" s="81"/>
      <c r="GXZ114" s="81"/>
      <c r="GYA114" s="81"/>
      <c r="GYB114" s="81"/>
      <c r="GYC114" s="81"/>
      <c r="GYD114" s="81"/>
      <c r="GYE114" s="81"/>
      <c r="GYF114" s="81"/>
      <c r="GYG114" s="81"/>
      <c r="GYH114" s="81"/>
      <c r="GYI114" s="81"/>
      <c r="GYJ114" s="81"/>
      <c r="GYK114" s="81"/>
      <c r="GYL114" s="81"/>
      <c r="GYM114" s="81"/>
      <c r="GYN114" s="81"/>
      <c r="GYO114" s="81"/>
      <c r="GYP114" s="81"/>
      <c r="GYQ114" s="81"/>
      <c r="GYR114" s="81"/>
      <c r="GYS114" s="81"/>
      <c r="GYT114" s="81"/>
      <c r="GYU114" s="81"/>
      <c r="GYV114" s="81"/>
      <c r="GYW114" s="81"/>
      <c r="GYX114" s="81"/>
      <c r="GYY114" s="81"/>
      <c r="GYZ114" s="81"/>
      <c r="GZA114" s="81"/>
      <c r="GZB114" s="81"/>
      <c r="GZC114" s="81"/>
      <c r="GZD114" s="81"/>
      <c r="GZE114" s="81"/>
      <c r="GZF114" s="81"/>
      <c r="GZG114" s="81"/>
      <c r="GZH114" s="81"/>
      <c r="GZI114" s="81"/>
      <c r="GZJ114" s="81"/>
      <c r="GZK114" s="81"/>
      <c r="GZL114" s="81"/>
      <c r="GZM114" s="81"/>
      <c r="GZN114" s="81"/>
      <c r="GZO114" s="81"/>
      <c r="GZP114" s="81"/>
      <c r="GZQ114" s="81"/>
      <c r="GZR114" s="81"/>
      <c r="GZS114" s="81"/>
      <c r="GZT114" s="81"/>
      <c r="GZU114" s="81"/>
      <c r="GZV114" s="81"/>
      <c r="GZW114" s="81"/>
      <c r="GZX114" s="81"/>
      <c r="GZY114" s="81"/>
      <c r="GZZ114" s="81"/>
      <c r="HAA114" s="81"/>
      <c r="HAB114" s="81"/>
      <c r="HAC114" s="81"/>
      <c r="HAD114" s="81"/>
      <c r="HAE114" s="81"/>
      <c r="HAF114" s="81"/>
      <c r="HAG114" s="81"/>
      <c r="HAH114" s="81"/>
      <c r="HAI114" s="81"/>
      <c r="HAJ114" s="81"/>
      <c r="HAK114" s="81"/>
      <c r="HAL114" s="81"/>
      <c r="HAM114" s="81"/>
      <c r="HAN114" s="81"/>
      <c r="HAO114" s="81"/>
      <c r="HAP114" s="81"/>
      <c r="HAQ114" s="81"/>
      <c r="HAR114" s="81"/>
      <c r="HAS114" s="81"/>
      <c r="HAT114" s="81"/>
      <c r="HAU114" s="81"/>
      <c r="HAV114" s="81"/>
      <c r="HAW114" s="81"/>
      <c r="HAX114" s="81"/>
      <c r="HAY114" s="81"/>
      <c r="HAZ114" s="81"/>
      <c r="HBA114" s="81"/>
      <c r="HBB114" s="81"/>
      <c r="HBC114" s="81"/>
      <c r="HBD114" s="81"/>
      <c r="HBE114" s="81"/>
      <c r="HBF114" s="81"/>
      <c r="HBG114" s="81"/>
      <c r="HBH114" s="81"/>
      <c r="HBI114" s="81"/>
      <c r="HBJ114" s="81"/>
      <c r="HBK114" s="81"/>
      <c r="HBL114" s="81"/>
      <c r="HBM114" s="81"/>
      <c r="HBN114" s="81"/>
      <c r="HBO114" s="81"/>
      <c r="HBP114" s="81"/>
      <c r="HBQ114" s="81"/>
      <c r="HBR114" s="81"/>
      <c r="HBS114" s="81"/>
      <c r="HBT114" s="81"/>
      <c r="HBU114" s="81"/>
      <c r="HBV114" s="81"/>
      <c r="HBW114" s="81"/>
      <c r="HBX114" s="81"/>
      <c r="HBY114" s="81"/>
      <c r="HBZ114" s="81"/>
      <c r="HCA114" s="81"/>
      <c r="HCB114" s="81"/>
      <c r="HCC114" s="81"/>
      <c r="HCD114" s="81"/>
      <c r="HCE114" s="81"/>
      <c r="HCF114" s="81"/>
      <c r="HCG114" s="81"/>
      <c r="HCH114" s="81"/>
      <c r="HCI114" s="81"/>
      <c r="HCJ114" s="81"/>
      <c r="HCK114" s="81"/>
      <c r="HCL114" s="81"/>
      <c r="HCM114" s="81"/>
      <c r="HCN114" s="81"/>
      <c r="HCO114" s="81"/>
      <c r="HCP114" s="81"/>
      <c r="HCQ114" s="81"/>
      <c r="HCR114" s="81"/>
      <c r="HCS114" s="81"/>
      <c r="HCT114" s="81"/>
      <c r="HCU114" s="81"/>
      <c r="HCV114" s="81"/>
      <c r="HCW114" s="81"/>
      <c r="HCX114" s="81"/>
      <c r="HCY114" s="81"/>
      <c r="HCZ114" s="81"/>
      <c r="HDA114" s="81"/>
      <c r="HDB114" s="81"/>
      <c r="HDC114" s="81"/>
      <c r="HDD114" s="81"/>
      <c r="HDE114" s="81"/>
      <c r="HDF114" s="81"/>
      <c r="HDG114" s="81"/>
      <c r="HDH114" s="81"/>
      <c r="HDI114" s="81"/>
      <c r="HDJ114" s="81"/>
      <c r="HDK114" s="81"/>
      <c r="HDL114" s="81"/>
      <c r="HDM114" s="81"/>
      <c r="HDN114" s="81"/>
      <c r="HDO114" s="81"/>
      <c r="HDP114" s="81"/>
      <c r="HDQ114" s="81"/>
      <c r="HDR114" s="81"/>
      <c r="HDS114" s="81"/>
      <c r="HDT114" s="81"/>
      <c r="HDU114" s="81"/>
      <c r="HDV114" s="81"/>
      <c r="HDW114" s="81"/>
      <c r="HDX114" s="81"/>
      <c r="HDY114" s="81"/>
      <c r="HDZ114" s="81"/>
      <c r="HEA114" s="81"/>
      <c r="HEB114" s="81"/>
      <c r="HEC114" s="81"/>
      <c r="HED114" s="81"/>
      <c r="HEE114" s="81"/>
      <c r="HEF114" s="81"/>
      <c r="HEG114" s="81"/>
      <c r="HEH114" s="81"/>
      <c r="HEI114" s="81"/>
      <c r="HEJ114" s="81"/>
      <c r="HEK114" s="81"/>
      <c r="HEL114" s="81"/>
      <c r="HEM114" s="81"/>
      <c r="HEN114" s="81"/>
      <c r="HEO114" s="81"/>
      <c r="HEP114" s="81"/>
      <c r="HEQ114" s="81"/>
      <c r="HER114" s="81"/>
      <c r="HES114" s="81"/>
      <c r="HET114" s="81"/>
      <c r="HEU114" s="81"/>
      <c r="HEV114" s="81"/>
      <c r="HEW114" s="81"/>
      <c r="HEX114" s="81"/>
      <c r="HEY114" s="81"/>
      <c r="HEZ114" s="81"/>
      <c r="HFA114" s="81"/>
      <c r="HFB114" s="81"/>
      <c r="HFC114" s="81"/>
      <c r="HFD114" s="81"/>
      <c r="HFE114" s="81"/>
      <c r="HFF114" s="81"/>
      <c r="HFG114" s="81"/>
      <c r="HFH114" s="81"/>
      <c r="HFI114" s="81"/>
      <c r="HFJ114" s="81"/>
      <c r="HFK114" s="81"/>
      <c r="HFL114" s="81"/>
      <c r="HFM114" s="81"/>
      <c r="HFN114" s="81"/>
      <c r="HFO114" s="81"/>
      <c r="HFP114" s="81"/>
      <c r="HFQ114" s="81"/>
      <c r="HFR114" s="81"/>
      <c r="HFS114" s="81"/>
      <c r="HFT114" s="81"/>
      <c r="HFU114" s="81"/>
      <c r="HFV114" s="81"/>
      <c r="HFW114" s="81"/>
      <c r="HFX114" s="81"/>
      <c r="HFY114" s="81"/>
      <c r="HFZ114" s="81"/>
      <c r="HGA114" s="81"/>
      <c r="HGB114" s="81"/>
      <c r="HGC114" s="81"/>
      <c r="HGD114" s="81"/>
      <c r="HGE114" s="81"/>
      <c r="HGF114" s="81"/>
      <c r="HGG114" s="81"/>
      <c r="HGH114" s="81"/>
      <c r="HGI114" s="81"/>
      <c r="HGJ114" s="81"/>
      <c r="HGK114" s="81"/>
      <c r="HGL114" s="81"/>
      <c r="HGM114" s="81"/>
      <c r="HGN114" s="81"/>
      <c r="HGO114" s="81"/>
      <c r="HGP114" s="81"/>
      <c r="HGQ114" s="81"/>
      <c r="HGR114" s="81"/>
      <c r="HGS114" s="81"/>
      <c r="HGT114" s="81"/>
      <c r="HGU114" s="81"/>
      <c r="HGV114" s="81"/>
      <c r="HGW114" s="81"/>
      <c r="HGX114" s="81"/>
      <c r="HGY114" s="81"/>
      <c r="HGZ114" s="81"/>
      <c r="HHA114" s="81"/>
      <c r="HHB114" s="81"/>
      <c r="HHC114" s="81"/>
      <c r="HHD114" s="81"/>
      <c r="HHE114" s="81"/>
      <c r="HHF114" s="81"/>
      <c r="HHG114" s="81"/>
      <c r="HHH114" s="81"/>
      <c r="HHI114" s="81"/>
      <c r="HHJ114" s="81"/>
      <c r="HHK114" s="81"/>
      <c r="HHL114" s="81"/>
      <c r="HHM114" s="81"/>
      <c r="HHN114" s="81"/>
      <c r="HHO114" s="81"/>
      <c r="HHP114" s="81"/>
      <c r="HHQ114" s="81"/>
      <c r="HHR114" s="81"/>
      <c r="HHS114" s="81"/>
      <c r="HHT114" s="81"/>
      <c r="HHU114" s="81"/>
      <c r="HHV114" s="81"/>
      <c r="HHW114" s="81"/>
      <c r="HHX114" s="81"/>
      <c r="HHY114" s="81"/>
      <c r="HHZ114" s="81"/>
      <c r="HIA114" s="81"/>
      <c r="HIB114" s="81"/>
      <c r="HIC114" s="81"/>
      <c r="HID114" s="81"/>
      <c r="HIE114" s="81"/>
      <c r="HIF114" s="81"/>
      <c r="HIG114" s="81"/>
      <c r="HIH114" s="81"/>
      <c r="HII114" s="81"/>
      <c r="HIJ114" s="81"/>
      <c r="HIK114" s="81"/>
      <c r="HIL114" s="81"/>
      <c r="HIM114" s="81"/>
      <c r="HIN114" s="81"/>
      <c r="HIO114" s="81"/>
      <c r="HIP114" s="81"/>
      <c r="HIQ114" s="81"/>
      <c r="HIR114" s="81"/>
      <c r="HIS114" s="81"/>
      <c r="HIT114" s="81"/>
      <c r="HIU114" s="81"/>
      <c r="HIV114" s="81"/>
      <c r="HIW114" s="81"/>
      <c r="HIX114" s="81"/>
      <c r="HIY114" s="81"/>
      <c r="HIZ114" s="81"/>
      <c r="HJA114" s="81"/>
      <c r="HJB114" s="81"/>
      <c r="HJC114" s="81"/>
      <c r="HJD114" s="81"/>
      <c r="HJE114" s="81"/>
      <c r="HJF114" s="81"/>
      <c r="HJG114" s="81"/>
      <c r="HJH114" s="81"/>
      <c r="HJI114" s="81"/>
      <c r="HJJ114" s="81"/>
      <c r="HJK114" s="81"/>
      <c r="HJL114" s="81"/>
      <c r="HJM114" s="81"/>
      <c r="HJN114" s="81"/>
      <c r="HJO114" s="81"/>
      <c r="HJP114" s="81"/>
      <c r="HJQ114" s="81"/>
      <c r="HJR114" s="81"/>
      <c r="HJS114" s="81"/>
      <c r="HJT114" s="81"/>
      <c r="HJU114" s="81"/>
      <c r="HJV114" s="81"/>
      <c r="HJW114" s="81"/>
      <c r="HJX114" s="81"/>
      <c r="HJY114" s="81"/>
      <c r="HJZ114" s="81"/>
      <c r="HKA114" s="81"/>
      <c r="HKB114" s="81"/>
      <c r="HKC114" s="81"/>
      <c r="HKD114" s="81"/>
      <c r="HKE114" s="81"/>
      <c r="HKF114" s="81"/>
      <c r="HKG114" s="81"/>
      <c r="HKH114" s="81"/>
      <c r="HKI114" s="81"/>
      <c r="HKJ114" s="81"/>
      <c r="HKK114" s="81"/>
      <c r="HKL114" s="81"/>
      <c r="HKM114" s="81"/>
      <c r="HKN114" s="81"/>
      <c r="HKO114" s="81"/>
      <c r="HKP114" s="81"/>
      <c r="HKQ114" s="81"/>
      <c r="HKR114" s="81"/>
      <c r="HKS114" s="81"/>
      <c r="HKT114" s="81"/>
      <c r="HKU114" s="81"/>
      <c r="HKV114" s="81"/>
      <c r="HKW114" s="81"/>
      <c r="HKX114" s="81"/>
      <c r="HKY114" s="81"/>
      <c r="HKZ114" s="81"/>
      <c r="HLA114" s="81"/>
      <c r="HLB114" s="81"/>
      <c r="HLC114" s="81"/>
      <c r="HLD114" s="81"/>
      <c r="HLE114" s="81"/>
      <c r="HLF114" s="81"/>
      <c r="HLG114" s="81"/>
      <c r="HLH114" s="81"/>
      <c r="HLI114" s="81"/>
      <c r="HLJ114" s="81"/>
      <c r="HLK114" s="81"/>
      <c r="HLL114" s="81"/>
      <c r="HLM114" s="81"/>
      <c r="HLN114" s="81"/>
      <c r="HLO114" s="81"/>
      <c r="HLP114" s="81"/>
      <c r="HLQ114" s="81"/>
      <c r="HLR114" s="81"/>
      <c r="HLS114" s="81"/>
      <c r="HLT114" s="81"/>
      <c r="HLU114" s="81"/>
      <c r="HLV114" s="81"/>
      <c r="HLW114" s="81"/>
      <c r="HLX114" s="81"/>
      <c r="HLY114" s="81"/>
      <c r="HLZ114" s="81"/>
      <c r="HMA114" s="81"/>
      <c r="HMB114" s="81"/>
      <c r="HMC114" s="81"/>
      <c r="HMD114" s="81"/>
      <c r="HME114" s="81"/>
      <c r="HMF114" s="81"/>
      <c r="HMG114" s="81"/>
      <c r="HMH114" s="81"/>
      <c r="HMI114" s="81"/>
      <c r="HMJ114" s="81"/>
      <c r="HMK114" s="81"/>
      <c r="HML114" s="81"/>
      <c r="HMM114" s="81"/>
      <c r="HMN114" s="81"/>
      <c r="HMO114" s="81"/>
      <c r="HMP114" s="81"/>
      <c r="HMQ114" s="81"/>
      <c r="HMR114" s="81"/>
      <c r="HMS114" s="81"/>
      <c r="HMT114" s="81"/>
      <c r="HMU114" s="81"/>
      <c r="HMV114" s="81"/>
      <c r="HMW114" s="81"/>
      <c r="HMX114" s="81"/>
      <c r="HMY114" s="81"/>
      <c r="HMZ114" s="81"/>
      <c r="HNA114" s="81"/>
      <c r="HNB114" s="81"/>
      <c r="HNC114" s="81"/>
      <c r="HND114" s="81"/>
      <c r="HNE114" s="81"/>
      <c r="HNF114" s="81"/>
      <c r="HNG114" s="81"/>
      <c r="HNH114" s="81"/>
      <c r="HNI114" s="81"/>
      <c r="HNJ114" s="81"/>
      <c r="HNK114" s="81"/>
      <c r="HNL114" s="81"/>
      <c r="HNM114" s="81"/>
      <c r="HNN114" s="81"/>
      <c r="HNO114" s="81"/>
      <c r="HNP114" s="81"/>
      <c r="HNQ114" s="81"/>
      <c r="HNR114" s="81"/>
      <c r="HNS114" s="81"/>
      <c r="HNT114" s="81"/>
      <c r="HNU114" s="81"/>
      <c r="HNV114" s="81"/>
      <c r="HNW114" s="81"/>
      <c r="HNX114" s="81"/>
      <c r="HNY114" s="81"/>
      <c r="HNZ114" s="81"/>
      <c r="HOA114" s="81"/>
      <c r="HOB114" s="81"/>
      <c r="HOC114" s="81"/>
      <c r="HOD114" s="81"/>
      <c r="HOE114" s="81"/>
      <c r="HOF114" s="81"/>
      <c r="HOG114" s="81"/>
      <c r="HOH114" s="81"/>
      <c r="HOI114" s="81"/>
      <c r="HOJ114" s="81"/>
      <c r="HOK114" s="81"/>
      <c r="HOL114" s="81"/>
      <c r="HOM114" s="81"/>
      <c r="HON114" s="81"/>
      <c r="HOO114" s="81"/>
      <c r="HOP114" s="81"/>
      <c r="HOQ114" s="81"/>
      <c r="HOR114" s="81"/>
      <c r="HOS114" s="81"/>
      <c r="HOT114" s="81"/>
      <c r="HOU114" s="81"/>
      <c r="HOV114" s="81"/>
      <c r="HOW114" s="81"/>
      <c r="HOX114" s="81"/>
      <c r="HOY114" s="81"/>
      <c r="HOZ114" s="81"/>
      <c r="HPA114" s="81"/>
      <c r="HPB114" s="81"/>
      <c r="HPC114" s="81"/>
      <c r="HPD114" s="81"/>
      <c r="HPE114" s="81"/>
      <c r="HPF114" s="81"/>
      <c r="HPG114" s="81"/>
      <c r="HPH114" s="81"/>
      <c r="HPI114" s="81"/>
      <c r="HPJ114" s="81"/>
      <c r="HPK114" s="81"/>
      <c r="HPL114" s="81"/>
      <c r="HPM114" s="81"/>
      <c r="HPN114" s="81"/>
      <c r="HPO114" s="81"/>
      <c r="HPP114" s="81"/>
      <c r="HPQ114" s="81"/>
      <c r="HPR114" s="81"/>
      <c r="HPS114" s="81"/>
      <c r="HPT114" s="81"/>
      <c r="HPU114" s="81"/>
      <c r="HPV114" s="81"/>
      <c r="HPW114" s="81"/>
      <c r="HPX114" s="81"/>
      <c r="HPY114" s="81"/>
      <c r="HPZ114" s="81"/>
      <c r="HQA114" s="81"/>
      <c r="HQB114" s="81"/>
      <c r="HQC114" s="81"/>
      <c r="HQD114" s="81"/>
      <c r="HQE114" s="81"/>
      <c r="HQF114" s="81"/>
      <c r="HQG114" s="81"/>
      <c r="HQH114" s="81"/>
      <c r="HQI114" s="81"/>
      <c r="HQJ114" s="81"/>
      <c r="HQK114" s="81"/>
      <c r="HQL114" s="81"/>
      <c r="HQM114" s="81"/>
      <c r="HQN114" s="81"/>
      <c r="HQO114" s="81"/>
      <c r="HQP114" s="81"/>
      <c r="HQQ114" s="81"/>
      <c r="HQR114" s="81"/>
      <c r="HQS114" s="81"/>
      <c r="HQT114" s="81"/>
      <c r="HQU114" s="81"/>
      <c r="HQV114" s="81"/>
      <c r="HQW114" s="81"/>
      <c r="HQX114" s="81"/>
      <c r="HQY114" s="81"/>
      <c r="HQZ114" s="81"/>
      <c r="HRA114" s="81"/>
      <c r="HRB114" s="81"/>
      <c r="HRC114" s="81"/>
      <c r="HRD114" s="81"/>
      <c r="HRE114" s="81"/>
      <c r="HRF114" s="81"/>
      <c r="HRG114" s="81"/>
      <c r="HRH114" s="81"/>
      <c r="HRI114" s="81"/>
      <c r="HRJ114" s="81"/>
      <c r="HRK114" s="81"/>
      <c r="HRL114" s="81"/>
      <c r="HRM114" s="81"/>
      <c r="HRN114" s="81"/>
      <c r="HRO114" s="81"/>
      <c r="HRP114" s="81"/>
      <c r="HRQ114" s="81"/>
      <c r="HRR114" s="81"/>
      <c r="HRS114" s="81"/>
      <c r="HRT114" s="81"/>
      <c r="HRU114" s="81"/>
      <c r="HRV114" s="81"/>
      <c r="HRW114" s="81"/>
      <c r="HRX114" s="81"/>
      <c r="HRY114" s="81"/>
      <c r="HRZ114" s="81"/>
      <c r="HSA114" s="81"/>
      <c r="HSB114" s="81"/>
      <c r="HSC114" s="81"/>
      <c r="HSD114" s="81"/>
      <c r="HSE114" s="81"/>
      <c r="HSF114" s="81"/>
      <c r="HSG114" s="81"/>
      <c r="HSH114" s="81"/>
      <c r="HSI114" s="81"/>
      <c r="HSJ114" s="81"/>
      <c r="HSK114" s="81"/>
      <c r="HSL114" s="81"/>
      <c r="HSM114" s="81"/>
      <c r="HSN114" s="81"/>
      <c r="HSO114" s="81"/>
      <c r="HSP114" s="81"/>
      <c r="HSQ114" s="81"/>
      <c r="HSR114" s="81"/>
      <c r="HSS114" s="81"/>
      <c r="HST114" s="81"/>
      <c r="HSU114" s="81"/>
      <c r="HSV114" s="81"/>
      <c r="HSW114" s="81"/>
      <c r="HSX114" s="81"/>
      <c r="HSY114" s="81"/>
      <c r="HSZ114" s="81"/>
      <c r="HTA114" s="81"/>
      <c r="HTB114" s="81"/>
      <c r="HTC114" s="81"/>
      <c r="HTD114" s="81"/>
      <c r="HTE114" s="81"/>
      <c r="HTF114" s="81"/>
      <c r="HTG114" s="81"/>
      <c r="HTH114" s="81"/>
      <c r="HTI114" s="81"/>
      <c r="HTJ114" s="81"/>
      <c r="HTK114" s="81"/>
      <c r="HTL114" s="81"/>
      <c r="HTM114" s="81"/>
      <c r="HTN114" s="81"/>
      <c r="HTO114" s="81"/>
      <c r="HTP114" s="81"/>
      <c r="HTQ114" s="81"/>
      <c r="HTR114" s="81"/>
      <c r="HTS114" s="81"/>
      <c r="HTT114" s="81"/>
      <c r="HTU114" s="81"/>
      <c r="HTV114" s="81"/>
      <c r="HTW114" s="81"/>
      <c r="HTX114" s="81"/>
      <c r="HTY114" s="81"/>
      <c r="HTZ114" s="81"/>
      <c r="HUA114" s="81"/>
      <c r="HUB114" s="81"/>
      <c r="HUC114" s="81"/>
      <c r="HUD114" s="81"/>
      <c r="HUE114" s="81"/>
      <c r="HUF114" s="81"/>
      <c r="HUG114" s="81"/>
      <c r="HUH114" s="81"/>
      <c r="HUI114" s="81"/>
      <c r="HUJ114" s="81"/>
      <c r="HUK114" s="81"/>
      <c r="HUL114" s="81"/>
      <c r="HUM114" s="81"/>
      <c r="HUN114" s="81"/>
      <c r="HUO114" s="81"/>
      <c r="HUP114" s="81"/>
      <c r="HUQ114" s="81"/>
      <c r="HUR114" s="81"/>
      <c r="HUS114" s="81"/>
      <c r="HUT114" s="81"/>
      <c r="HUU114" s="81"/>
      <c r="HUV114" s="81"/>
      <c r="HUW114" s="81"/>
      <c r="HUX114" s="81"/>
      <c r="HUY114" s="81"/>
      <c r="HUZ114" s="81"/>
      <c r="HVA114" s="81"/>
      <c r="HVB114" s="81"/>
      <c r="HVC114" s="81"/>
      <c r="HVD114" s="81"/>
      <c r="HVE114" s="81"/>
      <c r="HVF114" s="81"/>
      <c r="HVG114" s="81"/>
      <c r="HVH114" s="81"/>
      <c r="HVI114" s="81"/>
      <c r="HVJ114" s="81"/>
      <c r="HVK114" s="81"/>
      <c r="HVL114" s="81"/>
      <c r="HVM114" s="81"/>
      <c r="HVN114" s="81"/>
      <c r="HVO114" s="81"/>
      <c r="HVP114" s="81"/>
      <c r="HVQ114" s="81"/>
      <c r="HVR114" s="81"/>
      <c r="HVS114" s="81"/>
      <c r="HVT114" s="81"/>
      <c r="HVU114" s="81"/>
      <c r="HVV114" s="81"/>
      <c r="HVW114" s="81"/>
      <c r="HVX114" s="81"/>
      <c r="HVY114" s="81"/>
      <c r="HVZ114" s="81"/>
      <c r="HWA114" s="81"/>
      <c r="HWB114" s="81"/>
      <c r="HWC114" s="81"/>
      <c r="HWD114" s="81"/>
      <c r="HWE114" s="81"/>
      <c r="HWF114" s="81"/>
      <c r="HWG114" s="81"/>
      <c r="HWH114" s="81"/>
      <c r="HWI114" s="81"/>
      <c r="HWJ114" s="81"/>
      <c r="HWK114" s="81"/>
      <c r="HWL114" s="81"/>
      <c r="HWM114" s="81"/>
      <c r="HWN114" s="81"/>
      <c r="HWO114" s="81"/>
      <c r="HWP114" s="81"/>
      <c r="HWQ114" s="81"/>
      <c r="HWR114" s="81"/>
      <c r="HWS114" s="81"/>
      <c r="HWT114" s="81"/>
      <c r="HWU114" s="81"/>
      <c r="HWV114" s="81"/>
      <c r="HWW114" s="81"/>
      <c r="HWX114" s="81"/>
      <c r="HWY114" s="81"/>
      <c r="HWZ114" s="81"/>
      <c r="HXA114" s="81"/>
      <c r="HXB114" s="81"/>
      <c r="HXC114" s="81"/>
      <c r="HXD114" s="81"/>
      <c r="HXE114" s="81"/>
      <c r="HXF114" s="81"/>
      <c r="HXG114" s="81"/>
      <c r="HXH114" s="81"/>
      <c r="HXI114" s="81"/>
      <c r="HXJ114" s="81"/>
      <c r="HXK114" s="81"/>
      <c r="HXL114" s="81"/>
      <c r="HXM114" s="81"/>
      <c r="HXN114" s="81"/>
      <c r="HXO114" s="81"/>
      <c r="HXP114" s="81"/>
      <c r="HXQ114" s="81"/>
      <c r="HXR114" s="81"/>
      <c r="HXS114" s="81"/>
      <c r="HXT114" s="81"/>
      <c r="HXU114" s="81"/>
      <c r="HXV114" s="81"/>
      <c r="HXW114" s="81"/>
      <c r="HXX114" s="81"/>
      <c r="HXY114" s="81"/>
      <c r="HXZ114" s="81"/>
      <c r="HYA114" s="81"/>
      <c r="HYB114" s="81"/>
      <c r="HYC114" s="81"/>
      <c r="HYD114" s="81"/>
      <c r="HYE114" s="81"/>
      <c r="HYF114" s="81"/>
      <c r="HYG114" s="81"/>
      <c r="HYH114" s="81"/>
      <c r="HYI114" s="81"/>
      <c r="HYJ114" s="81"/>
      <c r="HYK114" s="81"/>
      <c r="HYL114" s="81"/>
      <c r="HYM114" s="81"/>
      <c r="HYN114" s="81"/>
      <c r="HYO114" s="81"/>
      <c r="HYP114" s="81"/>
      <c r="HYQ114" s="81"/>
      <c r="HYR114" s="81"/>
      <c r="HYS114" s="81"/>
      <c r="HYT114" s="81"/>
      <c r="HYU114" s="81"/>
      <c r="HYV114" s="81"/>
      <c r="HYW114" s="81"/>
      <c r="HYX114" s="81"/>
      <c r="HYY114" s="81"/>
      <c r="HYZ114" s="81"/>
      <c r="HZA114" s="81"/>
      <c r="HZB114" s="81"/>
      <c r="HZC114" s="81"/>
      <c r="HZD114" s="81"/>
      <c r="HZE114" s="81"/>
      <c r="HZF114" s="81"/>
      <c r="HZG114" s="81"/>
      <c r="HZH114" s="81"/>
      <c r="HZI114" s="81"/>
      <c r="HZJ114" s="81"/>
      <c r="HZK114" s="81"/>
      <c r="HZL114" s="81"/>
      <c r="HZM114" s="81"/>
      <c r="HZN114" s="81"/>
      <c r="HZO114" s="81"/>
      <c r="HZP114" s="81"/>
      <c r="HZQ114" s="81"/>
      <c r="HZR114" s="81"/>
      <c r="HZS114" s="81"/>
      <c r="HZT114" s="81"/>
      <c r="HZU114" s="81"/>
      <c r="HZV114" s="81"/>
      <c r="HZW114" s="81"/>
      <c r="HZX114" s="81"/>
      <c r="HZY114" s="81"/>
      <c r="HZZ114" s="81"/>
      <c r="IAA114" s="81"/>
      <c r="IAB114" s="81"/>
      <c r="IAC114" s="81"/>
      <c r="IAD114" s="81"/>
      <c r="IAE114" s="81"/>
      <c r="IAF114" s="81"/>
      <c r="IAG114" s="81"/>
      <c r="IAH114" s="81"/>
      <c r="IAI114" s="81"/>
      <c r="IAJ114" s="81"/>
      <c r="IAK114" s="81"/>
      <c r="IAL114" s="81"/>
      <c r="IAM114" s="81"/>
      <c r="IAN114" s="81"/>
      <c r="IAO114" s="81"/>
      <c r="IAP114" s="81"/>
      <c r="IAQ114" s="81"/>
      <c r="IAR114" s="81"/>
      <c r="IAS114" s="81"/>
      <c r="IAT114" s="81"/>
      <c r="IAU114" s="81"/>
      <c r="IAV114" s="81"/>
      <c r="IAW114" s="81"/>
      <c r="IAX114" s="81"/>
      <c r="IAY114" s="81"/>
      <c r="IAZ114" s="81"/>
      <c r="IBA114" s="81"/>
      <c r="IBB114" s="81"/>
      <c r="IBC114" s="81"/>
      <c r="IBD114" s="81"/>
      <c r="IBE114" s="81"/>
      <c r="IBF114" s="81"/>
      <c r="IBG114" s="81"/>
      <c r="IBH114" s="81"/>
      <c r="IBI114" s="81"/>
      <c r="IBJ114" s="81"/>
      <c r="IBK114" s="81"/>
      <c r="IBL114" s="81"/>
      <c r="IBM114" s="81"/>
      <c r="IBN114" s="81"/>
      <c r="IBO114" s="81"/>
      <c r="IBP114" s="81"/>
      <c r="IBQ114" s="81"/>
      <c r="IBR114" s="81"/>
      <c r="IBS114" s="81"/>
      <c r="IBT114" s="81"/>
      <c r="IBU114" s="81"/>
      <c r="IBV114" s="81"/>
      <c r="IBW114" s="81"/>
      <c r="IBX114" s="81"/>
      <c r="IBY114" s="81"/>
      <c r="IBZ114" s="81"/>
      <c r="ICA114" s="81"/>
      <c r="ICB114" s="81"/>
      <c r="ICC114" s="81"/>
      <c r="ICD114" s="81"/>
      <c r="ICE114" s="81"/>
      <c r="ICF114" s="81"/>
      <c r="ICG114" s="81"/>
      <c r="ICH114" s="81"/>
      <c r="ICI114" s="81"/>
      <c r="ICJ114" s="81"/>
      <c r="ICK114" s="81"/>
      <c r="ICL114" s="81"/>
      <c r="ICM114" s="81"/>
      <c r="ICN114" s="81"/>
      <c r="ICO114" s="81"/>
      <c r="ICP114" s="81"/>
      <c r="ICQ114" s="81"/>
      <c r="ICR114" s="81"/>
      <c r="ICS114" s="81"/>
      <c r="ICT114" s="81"/>
      <c r="ICU114" s="81"/>
      <c r="ICV114" s="81"/>
      <c r="ICW114" s="81"/>
      <c r="ICX114" s="81"/>
      <c r="ICY114" s="81"/>
      <c r="ICZ114" s="81"/>
      <c r="IDA114" s="81"/>
      <c r="IDB114" s="81"/>
      <c r="IDC114" s="81"/>
      <c r="IDD114" s="81"/>
      <c r="IDE114" s="81"/>
      <c r="IDF114" s="81"/>
      <c r="IDG114" s="81"/>
      <c r="IDH114" s="81"/>
      <c r="IDI114" s="81"/>
      <c r="IDJ114" s="81"/>
      <c r="IDK114" s="81"/>
      <c r="IDL114" s="81"/>
      <c r="IDM114" s="81"/>
      <c r="IDN114" s="81"/>
      <c r="IDO114" s="81"/>
      <c r="IDP114" s="81"/>
      <c r="IDQ114" s="81"/>
      <c r="IDR114" s="81"/>
      <c r="IDS114" s="81"/>
      <c r="IDT114" s="81"/>
      <c r="IDU114" s="81"/>
      <c r="IDV114" s="81"/>
      <c r="IDW114" s="81"/>
      <c r="IDX114" s="81"/>
      <c r="IDY114" s="81"/>
      <c r="IDZ114" s="81"/>
      <c r="IEA114" s="81"/>
      <c r="IEB114" s="81"/>
      <c r="IEC114" s="81"/>
      <c r="IED114" s="81"/>
      <c r="IEE114" s="81"/>
      <c r="IEF114" s="81"/>
      <c r="IEG114" s="81"/>
      <c r="IEH114" s="81"/>
      <c r="IEI114" s="81"/>
      <c r="IEJ114" s="81"/>
      <c r="IEK114" s="81"/>
      <c r="IEL114" s="81"/>
      <c r="IEM114" s="81"/>
      <c r="IEN114" s="81"/>
      <c r="IEO114" s="81"/>
      <c r="IEP114" s="81"/>
      <c r="IEQ114" s="81"/>
      <c r="IER114" s="81"/>
      <c r="IES114" s="81"/>
      <c r="IET114" s="81"/>
      <c r="IEU114" s="81"/>
      <c r="IEV114" s="81"/>
      <c r="IEW114" s="81"/>
      <c r="IEX114" s="81"/>
      <c r="IEY114" s="81"/>
      <c r="IEZ114" s="81"/>
      <c r="IFA114" s="81"/>
      <c r="IFB114" s="81"/>
      <c r="IFC114" s="81"/>
      <c r="IFD114" s="81"/>
      <c r="IFE114" s="81"/>
      <c r="IFF114" s="81"/>
      <c r="IFG114" s="81"/>
      <c r="IFH114" s="81"/>
      <c r="IFI114" s="81"/>
      <c r="IFJ114" s="81"/>
      <c r="IFK114" s="81"/>
      <c r="IFL114" s="81"/>
      <c r="IFM114" s="81"/>
      <c r="IFN114" s="81"/>
      <c r="IFO114" s="81"/>
      <c r="IFP114" s="81"/>
      <c r="IFQ114" s="81"/>
      <c r="IFR114" s="81"/>
      <c r="IFS114" s="81"/>
      <c r="IFT114" s="81"/>
      <c r="IFU114" s="81"/>
      <c r="IFV114" s="81"/>
      <c r="IFW114" s="81"/>
      <c r="IFX114" s="81"/>
      <c r="IFY114" s="81"/>
      <c r="IFZ114" s="81"/>
      <c r="IGA114" s="81"/>
      <c r="IGB114" s="81"/>
      <c r="IGC114" s="81"/>
      <c r="IGD114" s="81"/>
      <c r="IGE114" s="81"/>
      <c r="IGF114" s="81"/>
      <c r="IGG114" s="81"/>
      <c r="IGH114" s="81"/>
      <c r="IGI114" s="81"/>
      <c r="IGJ114" s="81"/>
      <c r="IGK114" s="81"/>
      <c r="IGL114" s="81"/>
      <c r="IGM114" s="81"/>
      <c r="IGN114" s="81"/>
      <c r="IGO114" s="81"/>
      <c r="IGP114" s="81"/>
      <c r="IGQ114" s="81"/>
      <c r="IGR114" s="81"/>
      <c r="IGS114" s="81"/>
      <c r="IGT114" s="81"/>
      <c r="IGU114" s="81"/>
      <c r="IGV114" s="81"/>
      <c r="IGW114" s="81"/>
      <c r="IGX114" s="81"/>
      <c r="IGY114" s="81"/>
      <c r="IGZ114" s="81"/>
      <c r="IHA114" s="81"/>
      <c r="IHB114" s="81"/>
      <c r="IHC114" s="81"/>
      <c r="IHD114" s="81"/>
      <c r="IHE114" s="81"/>
      <c r="IHF114" s="81"/>
      <c r="IHG114" s="81"/>
      <c r="IHH114" s="81"/>
      <c r="IHI114" s="81"/>
      <c r="IHJ114" s="81"/>
      <c r="IHK114" s="81"/>
      <c r="IHL114" s="81"/>
      <c r="IHM114" s="81"/>
      <c r="IHN114" s="81"/>
      <c r="IHO114" s="81"/>
      <c r="IHP114" s="81"/>
      <c r="IHQ114" s="81"/>
      <c r="IHR114" s="81"/>
      <c r="IHS114" s="81"/>
      <c r="IHT114" s="81"/>
      <c r="IHU114" s="81"/>
      <c r="IHV114" s="81"/>
      <c r="IHW114" s="81"/>
      <c r="IHX114" s="81"/>
      <c r="IHY114" s="81"/>
      <c r="IHZ114" s="81"/>
      <c r="IIA114" s="81"/>
      <c r="IIB114" s="81"/>
      <c r="IIC114" s="81"/>
      <c r="IID114" s="81"/>
      <c r="IIE114" s="81"/>
      <c r="IIF114" s="81"/>
      <c r="IIG114" s="81"/>
      <c r="IIH114" s="81"/>
      <c r="III114" s="81"/>
      <c r="IIJ114" s="81"/>
      <c r="IIK114" s="81"/>
      <c r="IIL114" s="81"/>
      <c r="IIM114" s="81"/>
      <c r="IIN114" s="81"/>
      <c r="IIO114" s="81"/>
      <c r="IIP114" s="81"/>
      <c r="IIQ114" s="81"/>
      <c r="IIR114" s="81"/>
      <c r="IIS114" s="81"/>
      <c r="IIT114" s="81"/>
      <c r="IIU114" s="81"/>
      <c r="IIV114" s="81"/>
      <c r="IIW114" s="81"/>
      <c r="IIX114" s="81"/>
      <c r="IIY114" s="81"/>
      <c r="IIZ114" s="81"/>
      <c r="IJA114" s="81"/>
      <c r="IJB114" s="81"/>
      <c r="IJC114" s="81"/>
      <c r="IJD114" s="81"/>
      <c r="IJE114" s="81"/>
      <c r="IJF114" s="81"/>
      <c r="IJG114" s="81"/>
      <c r="IJH114" s="81"/>
      <c r="IJI114" s="81"/>
      <c r="IJJ114" s="81"/>
      <c r="IJK114" s="81"/>
      <c r="IJL114" s="81"/>
      <c r="IJM114" s="81"/>
      <c r="IJN114" s="81"/>
      <c r="IJO114" s="81"/>
      <c r="IJP114" s="81"/>
      <c r="IJQ114" s="81"/>
      <c r="IJR114" s="81"/>
      <c r="IJS114" s="81"/>
      <c r="IJT114" s="81"/>
      <c r="IJU114" s="81"/>
      <c r="IJV114" s="81"/>
      <c r="IJW114" s="81"/>
      <c r="IJX114" s="81"/>
      <c r="IJY114" s="81"/>
      <c r="IJZ114" s="81"/>
      <c r="IKA114" s="81"/>
      <c r="IKB114" s="81"/>
      <c r="IKC114" s="81"/>
      <c r="IKD114" s="81"/>
      <c r="IKE114" s="81"/>
      <c r="IKF114" s="81"/>
      <c r="IKG114" s="81"/>
      <c r="IKH114" s="81"/>
      <c r="IKI114" s="81"/>
      <c r="IKJ114" s="81"/>
      <c r="IKK114" s="81"/>
      <c r="IKL114" s="81"/>
      <c r="IKM114" s="81"/>
      <c r="IKN114" s="81"/>
      <c r="IKO114" s="81"/>
      <c r="IKP114" s="81"/>
      <c r="IKQ114" s="81"/>
      <c r="IKR114" s="81"/>
      <c r="IKS114" s="81"/>
      <c r="IKT114" s="81"/>
      <c r="IKU114" s="81"/>
      <c r="IKV114" s="81"/>
      <c r="IKW114" s="81"/>
      <c r="IKX114" s="81"/>
      <c r="IKY114" s="81"/>
      <c r="IKZ114" s="81"/>
      <c r="ILA114" s="81"/>
      <c r="ILB114" s="81"/>
      <c r="ILC114" s="81"/>
      <c r="ILD114" s="81"/>
      <c r="ILE114" s="81"/>
      <c r="ILF114" s="81"/>
      <c r="ILG114" s="81"/>
      <c r="ILH114" s="81"/>
      <c r="ILI114" s="81"/>
      <c r="ILJ114" s="81"/>
      <c r="ILK114" s="81"/>
      <c r="ILL114" s="81"/>
      <c r="ILM114" s="81"/>
      <c r="ILN114" s="81"/>
      <c r="ILO114" s="81"/>
      <c r="ILP114" s="81"/>
      <c r="ILQ114" s="81"/>
      <c r="ILR114" s="81"/>
      <c r="ILS114" s="81"/>
      <c r="ILT114" s="81"/>
      <c r="ILU114" s="81"/>
      <c r="ILV114" s="81"/>
      <c r="ILW114" s="81"/>
      <c r="ILX114" s="81"/>
      <c r="ILY114" s="81"/>
      <c r="ILZ114" s="81"/>
      <c r="IMA114" s="81"/>
      <c r="IMB114" s="81"/>
      <c r="IMC114" s="81"/>
      <c r="IMD114" s="81"/>
      <c r="IME114" s="81"/>
      <c r="IMF114" s="81"/>
      <c r="IMG114" s="81"/>
      <c r="IMH114" s="81"/>
      <c r="IMI114" s="81"/>
      <c r="IMJ114" s="81"/>
      <c r="IMK114" s="81"/>
      <c r="IML114" s="81"/>
      <c r="IMM114" s="81"/>
      <c r="IMN114" s="81"/>
      <c r="IMO114" s="81"/>
      <c r="IMP114" s="81"/>
      <c r="IMQ114" s="81"/>
      <c r="IMR114" s="81"/>
      <c r="IMS114" s="81"/>
      <c r="IMT114" s="81"/>
      <c r="IMU114" s="81"/>
      <c r="IMV114" s="81"/>
      <c r="IMW114" s="81"/>
      <c r="IMX114" s="81"/>
      <c r="IMY114" s="81"/>
      <c r="IMZ114" s="81"/>
      <c r="INA114" s="81"/>
      <c r="INB114" s="81"/>
      <c r="INC114" s="81"/>
      <c r="IND114" s="81"/>
      <c r="INE114" s="81"/>
      <c r="INF114" s="81"/>
      <c r="ING114" s="81"/>
      <c r="INH114" s="81"/>
      <c r="INI114" s="81"/>
      <c r="INJ114" s="81"/>
      <c r="INK114" s="81"/>
      <c r="INL114" s="81"/>
      <c r="INM114" s="81"/>
      <c r="INN114" s="81"/>
      <c r="INO114" s="81"/>
      <c r="INP114" s="81"/>
      <c r="INQ114" s="81"/>
      <c r="INR114" s="81"/>
      <c r="INS114" s="81"/>
      <c r="INT114" s="81"/>
      <c r="INU114" s="81"/>
      <c r="INV114" s="81"/>
      <c r="INW114" s="81"/>
      <c r="INX114" s="81"/>
      <c r="INY114" s="81"/>
      <c r="INZ114" s="81"/>
      <c r="IOA114" s="81"/>
      <c r="IOB114" s="81"/>
      <c r="IOC114" s="81"/>
      <c r="IOD114" s="81"/>
      <c r="IOE114" s="81"/>
      <c r="IOF114" s="81"/>
      <c r="IOG114" s="81"/>
      <c r="IOH114" s="81"/>
      <c r="IOI114" s="81"/>
      <c r="IOJ114" s="81"/>
      <c r="IOK114" s="81"/>
      <c r="IOL114" s="81"/>
      <c r="IOM114" s="81"/>
      <c r="ION114" s="81"/>
      <c r="IOO114" s="81"/>
      <c r="IOP114" s="81"/>
      <c r="IOQ114" s="81"/>
      <c r="IOR114" s="81"/>
      <c r="IOS114" s="81"/>
      <c r="IOT114" s="81"/>
      <c r="IOU114" s="81"/>
      <c r="IOV114" s="81"/>
      <c r="IOW114" s="81"/>
      <c r="IOX114" s="81"/>
      <c r="IOY114" s="81"/>
      <c r="IOZ114" s="81"/>
      <c r="IPA114" s="81"/>
      <c r="IPB114" s="81"/>
      <c r="IPC114" s="81"/>
      <c r="IPD114" s="81"/>
      <c r="IPE114" s="81"/>
      <c r="IPF114" s="81"/>
      <c r="IPG114" s="81"/>
      <c r="IPH114" s="81"/>
      <c r="IPI114" s="81"/>
      <c r="IPJ114" s="81"/>
      <c r="IPK114" s="81"/>
      <c r="IPL114" s="81"/>
      <c r="IPM114" s="81"/>
      <c r="IPN114" s="81"/>
      <c r="IPO114" s="81"/>
      <c r="IPP114" s="81"/>
      <c r="IPQ114" s="81"/>
      <c r="IPR114" s="81"/>
      <c r="IPS114" s="81"/>
      <c r="IPT114" s="81"/>
      <c r="IPU114" s="81"/>
      <c r="IPV114" s="81"/>
      <c r="IPW114" s="81"/>
      <c r="IPX114" s="81"/>
      <c r="IPY114" s="81"/>
      <c r="IPZ114" s="81"/>
      <c r="IQA114" s="81"/>
      <c r="IQB114" s="81"/>
      <c r="IQC114" s="81"/>
      <c r="IQD114" s="81"/>
      <c r="IQE114" s="81"/>
      <c r="IQF114" s="81"/>
      <c r="IQG114" s="81"/>
      <c r="IQH114" s="81"/>
      <c r="IQI114" s="81"/>
      <c r="IQJ114" s="81"/>
      <c r="IQK114" s="81"/>
      <c r="IQL114" s="81"/>
      <c r="IQM114" s="81"/>
      <c r="IQN114" s="81"/>
      <c r="IQO114" s="81"/>
      <c r="IQP114" s="81"/>
      <c r="IQQ114" s="81"/>
      <c r="IQR114" s="81"/>
      <c r="IQS114" s="81"/>
      <c r="IQT114" s="81"/>
      <c r="IQU114" s="81"/>
      <c r="IQV114" s="81"/>
      <c r="IQW114" s="81"/>
      <c r="IQX114" s="81"/>
      <c r="IQY114" s="81"/>
      <c r="IQZ114" s="81"/>
      <c r="IRA114" s="81"/>
      <c r="IRB114" s="81"/>
      <c r="IRC114" s="81"/>
      <c r="IRD114" s="81"/>
      <c r="IRE114" s="81"/>
      <c r="IRF114" s="81"/>
      <c r="IRG114" s="81"/>
      <c r="IRH114" s="81"/>
      <c r="IRI114" s="81"/>
      <c r="IRJ114" s="81"/>
      <c r="IRK114" s="81"/>
      <c r="IRL114" s="81"/>
      <c r="IRM114" s="81"/>
      <c r="IRN114" s="81"/>
      <c r="IRO114" s="81"/>
      <c r="IRP114" s="81"/>
      <c r="IRQ114" s="81"/>
      <c r="IRR114" s="81"/>
      <c r="IRS114" s="81"/>
      <c r="IRT114" s="81"/>
      <c r="IRU114" s="81"/>
      <c r="IRV114" s="81"/>
      <c r="IRW114" s="81"/>
      <c r="IRX114" s="81"/>
      <c r="IRY114" s="81"/>
      <c r="IRZ114" s="81"/>
      <c r="ISA114" s="81"/>
      <c r="ISB114" s="81"/>
      <c r="ISC114" s="81"/>
      <c r="ISD114" s="81"/>
      <c r="ISE114" s="81"/>
      <c r="ISF114" s="81"/>
      <c r="ISG114" s="81"/>
      <c r="ISH114" s="81"/>
      <c r="ISI114" s="81"/>
      <c r="ISJ114" s="81"/>
      <c r="ISK114" s="81"/>
      <c r="ISL114" s="81"/>
      <c r="ISM114" s="81"/>
      <c r="ISN114" s="81"/>
      <c r="ISO114" s="81"/>
      <c r="ISP114" s="81"/>
      <c r="ISQ114" s="81"/>
      <c r="ISR114" s="81"/>
      <c r="ISS114" s="81"/>
      <c r="IST114" s="81"/>
      <c r="ISU114" s="81"/>
      <c r="ISV114" s="81"/>
      <c r="ISW114" s="81"/>
      <c r="ISX114" s="81"/>
      <c r="ISY114" s="81"/>
      <c r="ISZ114" s="81"/>
      <c r="ITA114" s="81"/>
      <c r="ITB114" s="81"/>
      <c r="ITC114" s="81"/>
      <c r="ITD114" s="81"/>
      <c r="ITE114" s="81"/>
      <c r="ITF114" s="81"/>
      <c r="ITG114" s="81"/>
      <c r="ITH114" s="81"/>
      <c r="ITI114" s="81"/>
      <c r="ITJ114" s="81"/>
      <c r="ITK114" s="81"/>
      <c r="ITL114" s="81"/>
      <c r="ITM114" s="81"/>
      <c r="ITN114" s="81"/>
      <c r="ITO114" s="81"/>
      <c r="ITP114" s="81"/>
      <c r="ITQ114" s="81"/>
      <c r="ITR114" s="81"/>
      <c r="ITS114" s="81"/>
      <c r="ITT114" s="81"/>
      <c r="ITU114" s="81"/>
      <c r="ITV114" s="81"/>
      <c r="ITW114" s="81"/>
      <c r="ITX114" s="81"/>
      <c r="ITY114" s="81"/>
      <c r="ITZ114" s="81"/>
      <c r="IUA114" s="81"/>
      <c r="IUB114" s="81"/>
      <c r="IUC114" s="81"/>
      <c r="IUD114" s="81"/>
      <c r="IUE114" s="81"/>
      <c r="IUF114" s="81"/>
      <c r="IUG114" s="81"/>
      <c r="IUH114" s="81"/>
      <c r="IUI114" s="81"/>
      <c r="IUJ114" s="81"/>
      <c r="IUK114" s="81"/>
      <c r="IUL114" s="81"/>
      <c r="IUM114" s="81"/>
      <c r="IUN114" s="81"/>
      <c r="IUO114" s="81"/>
      <c r="IUP114" s="81"/>
      <c r="IUQ114" s="81"/>
      <c r="IUR114" s="81"/>
      <c r="IUS114" s="81"/>
      <c r="IUT114" s="81"/>
      <c r="IUU114" s="81"/>
      <c r="IUV114" s="81"/>
      <c r="IUW114" s="81"/>
      <c r="IUX114" s="81"/>
      <c r="IUY114" s="81"/>
      <c r="IUZ114" s="81"/>
      <c r="IVA114" s="81"/>
      <c r="IVB114" s="81"/>
      <c r="IVC114" s="81"/>
      <c r="IVD114" s="81"/>
      <c r="IVE114" s="81"/>
      <c r="IVF114" s="81"/>
      <c r="IVG114" s="81"/>
      <c r="IVH114" s="81"/>
      <c r="IVI114" s="81"/>
      <c r="IVJ114" s="81"/>
      <c r="IVK114" s="81"/>
      <c r="IVL114" s="81"/>
      <c r="IVM114" s="81"/>
      <c r="IVN114" s="81"/>
      <c r="IVO114" s="81"/>
      <c r="IVP114" s="81"/>
      <c r="IVQ114" s="81"/>
      <c r="IVR114" s="81"/>
      <c r="IVS114" s="81"/>
      <c r="IVT114" s="81"/>
      <c r="IVU114" s="81"/>
      <c r="IVV114" s="81"/>
      <c r="IVW114" s="81"/>
      <c r="IVX114" s="81"/>
      <c r="IVY114" s="81"/>
      <c r="IVZ114" s="81"/>
      <c r="IWA114" s="81"/>
      <c r="IWB114" s="81"/>
      <c r="IWC114" s="81"/>
      <c r="IWD114" s="81"/>
      <c r="IWE114" s="81"/>
      <c r="IWF114" s="81"/>
      <c r="IWG114" s="81"/>
      <c r="IWH114" s="81"/>
      <c r="IWI114" s="81"/>
      <c r="IWJ114" s="81"/>
      <c r="IWK114" s="81"/>
      <c r="IWL114" s="81"/>
      <c r="IWM114" s="81"/>
      <c r="IWN114" s="81"/>
      <c r="IWO114" s="81"/>
      <c r="IWP114" s="81"/>
      <c r="IWQ114" s="81"/>
      <c r="IWR114" s="81"/>
      <c r="IWS114" s="81"/>
      <c r="IWT114" s="81"/>
      <c r="IWU114" s="81"/>
      <c r="IWV114" s="81"/>
      <c r="IWW114" s="81"/>
      <c r="IWX114" s="81"/>
      <c r="IWY114" s="81"/>
      <c r="IWZ114" s="81"/>
      <c r="IXA114" s="81"/>
      <c r="IXB114" s="81"/>
      <c r="IXC114" s="81"/>
      <c r="IXD114" s="81"/>
      <c r="IXE114" s="81"/>
      <c r="IXF114" s="81"/>
      <c r="IXG114" s="81"/>
      <c r="IXH114" s="81"/>
      <c r="IXI114" s="81"/>
      <c r="IXJ114" s="81"/>
      <c r="IXK114" s="81"/>
      <c r="IXL114" s="81"/>
      <c r="IXM114" s="81"/>
      <c r="IXN114" s="81"/>
      <c r="IXO114" s="81"/>
      <c r="IXP114" s="81"/>
      <c r="IXQ114" s="81"/>
      <c r="IXR114" s="81"/>
      <c r="IXS114" s="81"/>
      <c r="IXT114" s="81"/>
      <c r="IXU114" s="81"/>
      <c r="IXV114" s="81"/>
      <c r="IXW114" s="81"/>
      <c r="IXX114" s="81"/>
      <c r="IXY114" s="81"/>
      <c r="IXZ114" s="81"/>
      <c r="IYA114" s="81"/>
      <c r="IYB114" s="81"/>
      <c r="IYC114" s="81"/>
      <c r="IYD114" s="81"/>
      <c r="IYE114" s="81"/>
      <c r="IYF114" s="81"/>
      <c r="IYG114" s="81"/>
      <c r="IYH114" s="81"/>
      <c r="IYI114" s="81"/>
      <c r="IYJ114" s="81"/>
      <c r="IYK114" s="81"/>
      <c r="IYL114" s="81"/>
      <c r="IYM114" s="81"/>
      <c r="IYN114" s="81"/>
      <c r="IYO114" s="81"/>
      <c r="IYP114" s="81"/>
      <c r="IYQ114" s="81"/>
      <c r="IYR114" s="81"/>
      <c r="IYS114" s="81"/>
      <c r="IYT114" s="81"/>
      <c r="IYU114" s="81"/>
      <c r="IYV114" s="81"/>
      <c r="IYW114" s="81"/>
      <c r="IYX114" s="81"/>
      <c r="IYY114" s="81"/>
      <c r="IYZ114" s="81"/>
      <c r="IZA114" s="81"/>
      <c r="IZB114" s="81"/>
      <c r="IZC114" s="81"/>
      <c r="IZD114" s="81"/>
      <c r="IZE114" s="81"/>
      <c r="IZF114" s="81"/>
      <c r="IZG114" s="81"/>
      <c r="IZH114" s="81"/>
      <c r="IZI114" s="81"/>
      <c r="IZJ114" s="81"/>
      <c r="IZK114" s="81"/>
      <c r="IZL114" s="81"/>
      <c r="IZM114" s="81"/>
      <c r="IZN114" s="81"/>
      <c r="IZO114" s="81"/>
      <c r="IZP114" s="81"/>
      <c r="IZQ114" s="81"/>
      <c r="IZR114" s="81"/>
      <c r="IZS114" s="81"/>
      <c r="IZT114" s="81"/>
      <c r="IZU114" s="81"/>
      <c r="IZV114" s="81"/>
      <c r="IZW114" s="81"/>
      <c r="IZX114" s="81"/>
      <c r="IZY114" s="81"/>
      <c r="IZZ114" s="81"/>
      <c r="JAA114" s="81"/>
      <c r="JAB114" s="81"/>
      <c r="JAC114" s="81"/>
      <c r="JAD114" s="81"/>
      <c r="JAE114" s="81"/>
      <c r="JAF114" s="81"/>
      <c r="JAG114" s="81"/>
      <c r="JAH114" s="81"/>
      <c r="JAI114" s="81"/>
      <c r="JAJ114" s="81"/>
      <c r="JAK114" s="81"/>
      <c r="JAL114" s="81"/>
      <c r="JAM114" s="81"/>
      <c r="JAN114" s="81"/>
      <c r="JAO114" s="81"/>
      <c r="JAP114" s="81"/>
      <c r="JAQ114" s="81"/>
      <c r="JAR114" s="81"/>
      <c r="JAS114" s="81"/>
      <c r="JAT114" s="81"/>
      <c r="JAU114" s="81"/>
      <c r="JAV114" s="81"/>
      <c r="JAW114" s="81"/>
      <c r="JAX114" s="81"/>
      <c r="JAY114" s="81"/>
      <c r="JAZ114" s="81"/>
      <c r="JBA114" s="81"/>
      <c r="JBB114" s="81"/>
      <c r="JBC114" s="81"/>
      <c r="JBD114" s="81"/>
      <c r="JBE114" s="81"/>
      <c r="JBF114" s="81"/>
      <c r="JBG114" s="81"/>
      <c r="JBH114" s="81"/>
      <c r="JBI114" s="81"/>
      <c r="JBJ114" s="81"/>
      <c r="JBK114" s="81"/>
      <c r="JBL114" s="81"/>
      <c r="JBM114" s="81"/>
      <c r="JBN114" s="81"/>
      <c r="JBO114" s="81"/>
      <c r="JBP114" s="81"/>
      <c r="JBQ114" s="81"/>
      <c r="JBR114" s="81"/>
      <c r="JBS114" s="81"/>
      <c r="JBT114" s="81"/>
      <c r="JBU114" s="81"/>
      <c r="JBV114" s="81"/>
      <c r="JBW114" s="81"/>
      <c r="JBX114" s="81"/>
      <c r="JBY114" s="81"/>
      <c r="JBZ114" s="81"/>
      <c r="JCA114" s="81"/>
      <c r="JCB114" s="81"/>
      <c r="JCC114" s="81"/>
      <c r="JCD114" s="81"/>
      <c r="JCE114" s="81"/>
      <c r="JCF114" s="81"/>
      <c r="JCG114" s="81"/>
      <c r="JCH114" s="81"/>
      <c r="JCI114" s="81"/>
      <c r="JCJ114" s="81"/>
      <c r="JCK114" s="81"/>
      <c r="JCL114" s="81"/>
      <c r="JCM114" s="81"/>
      <c r="JCN114" s="81"/>
      <c r="JCO114" s="81"/>
      <c r="JCP114" s="81"/>
      <c r="JCQ114" s="81"/>
      <c r="JCR114" s="81"/>
      <c r="JCS114" s="81"/>
      <c r="JCT114" s="81"/>
      <c r="JCU114" s="81"/>
      <c r="JCV114" s="81"/>
      <c r="JCW114" s="81"/>
      <c r="JCX114" s="81"/>
      <c r="JCY114" s="81"/>
      <c r="JCZ114" s="81"/>
      <c r="JDA114" s="81"/>
      <c r="JDB114" s="81"/>
      <c r="JDC114" s="81"/>
      <c r="JDD114" s="81"/>
      <c r="JDE114" s="81"/>
      <c r="JDF114" s="81"/>
      <c r="JDG114" s="81"/>
      <c r="JDH114" s="81"/>
      <c r="JDI114" s="81"/>
      <c r="JDJ114" s="81"/>
      <c r="JDK114" s="81"/>
      <c r="JDL114" s="81"/>
      <c r="JDM114" s="81"/>
      <c r="JDN114" s="81"/>
      <c r="JDO114" s="81"/>
      <c r="JDP114" s="81"/>
      <c r="JDQ114" s="81"/>
      <c r="JDR114" s="81"/>
      <c r="JDS114" s="81"/>
      <c r="JDT114" s="81"/>
      <c r="JDU114" s="81"/>
      <c r="JDV114" s="81"/>
      <c r="JDW114" s="81"/>
      <c r="JDX114" s="81"/>
      <c r="JDY114" s="81"/>
      <c r="JDZ114" s="81"/>
      <c r="JEA114" s="81"/>
      <c r="JEB114" s="81"/>
      <c r="JEC114" s="81"/>
      <c r="JED114" s="81"/>
      <c r="JEE114" s="81"/>
      <c r="JEF114" s="81"/>
      <c r="JEG114" s="81"/>
      <c r="JEH114" s="81"/>
      <c r="JEI114" s="81"/>
      <c r="JEJ114" s="81"/>
      <c r="JEK114" s="81"/>
      <c r="JEL114" s="81"/>
      <c r="JEM114" s="81"/>
      <c r="JEN114" s="81"/>
      <c r="JEO114" s="81"/>
      <c r="JEP114" s="81"/>
      <c r="JEQ114" s="81"/>
      <c r="JER114" s="81"/>
      <c r="JES114" s="81"/>
      <c r="JET114" s="81"/>
      <c r="JEU114" s="81"/>
      <c r="JEV114" s="81"/>
      <c r="JEW114" s="81"/>
      <c r="JEX114" s="81"/>
      <c r="JEY114" s="81"/>
      <c r="JEZ114" s="81"/>
      <c r="JFA114" s="81"/>
      <c r="JFB114" s="81"/>
      <c r="JFC114" s="81"/>
      <c r="JFD114" s="81"/>
      <c r="JFE114" s="81"/>
      <c r="JFF114" s="81"/>
      <c r="JFG114" s="81"/>
      <c r="JFH114" s="81"/>
      <c r="JFI114" s="81"/>
      <c r="JFJ114" s="81"/>
      <c r="JFK114" s="81"/>
      <c r="JFL114" s="81"/>
      <c r="JFM114" s="81"/>
      <c r="JFN114" s="81"/>
      <c r="JFO114" s="81"/>
      <c r="JFP114" s="81"/>
      <c r="JFQ114" s="81"/>
      <c r="JFR114" s="81"/>
      <c r="JFS114" s="81"/>
      <c r="JFT114" s="81"/>
      <c r="JFU114" s="81"/>
      <c r="JFV114" s="81"/>
      <c r="JFW114" s="81"/>
      <c r="JFX114" s="81"/>
      <c r="JFY114" s="81"/>
      <c r="JFZ114" s="81"/>
      <c r="JGA114" s="81"/>
      <c r="JGB114" s="81"/>
      <c r="JGC114" s="81"/>
      <c r="JGD114" s="81"/>
      <c r="JGE114" s="81"/>
      <c r="JGF114" s="81"/>
      <c r="JGG114" s="81"/>
      <c r="JGH114" s="81"/>
      <c r="JGI114" s="81"/>
      <c r="JGJ114" s="81"/>
      <c r="JGK114" s="81"/>
      <c r="JGL114" s="81"/>
      <c r="JGM114" s="81"/>
      <c r="JGN114" s="81"/>
      <c r="JGO114" s="81"/>
      <c r="JGP114" s="81"/>
      <c r="JGQ114" s="81"/>
      <c r="JGR114" s="81"/>
      <c r="JGS114" s="81"/>
      <c r="JGT114" s="81"/>
      <c r="JGU114" s="81"/>
      <c r="JGV114" s="81"/>
      <c r="JGW114" s="81"/>
      <c r="JGX114" s="81"/>
      <c r="JGY114" s="81"/>
      <c r="JGZ114" s="81"/>
      <c r="JHA114" s="81"/>
      <c r="JHB114" s="81"/>
      <c r="JHC114" s="81"/>
      <c r="JHD114" s="81"/>
      <c r="JHE114" s="81"/>
      <c r="JHF114" s="81"/>
      <c r="JHG114" s="81"/>
      <c r="JHH114" s="81"/>
      <c r="JHI114" s="81"/>
      <c r="JHJ114" s="81"/>
      <c r="JHK114" s="81"/>
      <c r="JHL114" s="81"/>
      <c r="JHM114" s="81"/>
      <c r="JHN114" s="81"/>
      <c r="JHO114" s="81"/>
      <c r="JHP114" s="81"/>
      <c r="JHQ114" s="81"/>
      <c r="JHR114" s="81"/>
      <c r="JHS114" s="81"/>
      <c r="JHT114" s="81"/>
      <c r="JHU114" s="81"/>
      <c r="JHV114" s="81"/>
      <c r="JHW114" s="81"/>
      <c r="JHX114" s="81"/>
      <c r="JHY114" s="81"/>
      <c r="JHZ114" s="81"/>
      <c r="JIA114" s="81"/>
      <c r="JIB114" s="81"/>
      <c r="JIC114" s="81"/>
      <c r="JID114" s="81"/>
      <c r="JIE114" s="81"/>
      <c r="JIF114" s="81"/>
      <c r="JIG114" s="81"/>
      <c r="JIH114" s="81"/>
      <c r="JII114" s="81"/>
      <c r="JIJ114" s="81"/>
      <c r="JIK114" s="81"/>
      <c r="JIL114" s="81"/>
      <c r="JIM114" s="81"/>
      <c r="JIN114" s="81"/>
      <c r="JIO114" s="81"/>
      <c r="JIP114" s="81"/>
      <c r="JIQ114" s="81"/>
      <c r="JIR114" s="81"/>
      <c r="JIS114" s="81"/>
      <c r="JIT114" s="81"/>
      <c r="JIU114" s="81"/>
      <c r="JIV114" s="81"/>
      <c r="JIW114" s="81"/>
      <c r="JIX114" s="81"/>
      <c r="JIY114" s="81"/>
      <c r="JIZ114" s="81"/>
      <c r="JJA114" s="81"/>
      <c r="JJB114" s="81"/>
      <c r="JJC114" s="81"/>
      <c r="JJD114" s="81"/>
      <c r="JJE114" s="81"/>
      <c r="JJF114" s="81"/>
      <c r="JJG114" s="81"/>
      <c r="JJH114" s="81"/>
      <c r="JJI114" s="81"/>
      <c r="JJJ114" s="81"/>
      <c r="JJK114" s="81"/>
      <c r="JJL114" s="81"/>
      <c r="JJM114" s="81"/>
      <c r="JJN114" s="81"/>
      <c r="JJO114" s="81"/>
      <c r="JJP114" s="81"/>
      <c r="JJQ114" s="81"/>
      <c r="JJR114" s="81"/>
      <c r="JJS114" s="81"/>
      <c r="JJT114" s="81"/>
      <c r="JJU114" s="81"/>
      <c r="JJV114" s="81"/>
      <c r="JJW114" s="81"/>
      <c r="JJX114" s="81"/>
      <c r="JJY114" s="81"/>
      <c r="JJZ114" s="81"/>
      <c r="JKA114" s="81"/>
      <c r="JKB114" s="81"/>
      <c r="JKC114" s="81"/>
      <c r="JKD114" s="81"/>
      <c r="JKE114" s="81"/>
      <c r="JKF114" s="81"/>
      <c r="JKG114" s="81"/>
      <c r="JKH114" s="81"/>
      <c r="JKI114" s="81"/>
      <c r="JKJ114" s="81"/>
      <c r="JKK114" s="81"/>
      <c r="JKL114" s="81"/>
      <c r="JKM114" s="81"/>
      <c r="JKN114" s="81"/>
      <c r="JKO114" s="81"/>
      <c r="JKP114" s="81"/>
      <c r="JKQ114" s="81"/>
      <c r="JKR114" s="81"/>
      <c r="JKS114" s="81"/>
      <c r="JKT114" s="81"/>
      <c r="JKU114" s="81"/>
      <c r="JKV114" s="81"/>
      <c r="JKW114" s="81"/>
      <c r="JKX114" s="81"/>
      <c r="JKY114" s="81"/>
      <c r="JKZ114" s="81"/>
      <c r="JLA114" s="81"/>
      <c r="JLB114" s="81"/>
      <c r="JLC114" s="81"/>
      <c r="JLD114" s="81"/>
      <c r="JLE114" s="81"/>
      <c r="JLF114" s="81"/>
      <c r="JLG114" s="81"/>
      <c r="JLH114" s="81"/>
      <c r="JLI114" s="81"/>
      <c r="JLJ114" s="81"/>
      <c r="JLK114" s="81"/>
      <c r="JLL114" s="81"/>
      <c r="JLM114" s="81"/>
      <c r="JLN114" s="81"/>
      <c r="JLO114" s="81"/>
      <c r="JLP114" s="81"/>
      <c r="JLQ114" s="81"/>
      <c r="JLR114" s="81"/>
      <c r="JLS114" s="81"/>
      <c r="JLT114" s="81"/>
      <c r="JLU114" s="81"/>
      <c r="JLV114" s="81"/>
      <c r="JLW114" s="81"/>
      <c r="JLX114" s="81"/>
      <c r="JLY114" s="81"/>
      <c r="JLZ114" s="81"/>
      <c r="JMA114" s="81"/>
      <c r="JMB114" s="81"/>
      <c r="JMC114" s="81"/>
      <c r="JMD114" s="81"/>
      <c r="JME114" s="81"/>
      <c r="JMF114" s="81"/>
      <c r="JMG114" s="81"/>
      <c r="JMH114" s="81"/>
      <c r="JMI114" s="81"/>
      <c r="JMJ114" s="81"/>
      <c r="JMK114" s="81"/>
      <c r="JML114" s="81"/>
      <c r="JMM114" s="81"/>
      <c r="JMN114" s="81"/>
      <c r="JMO114" s="81"/>
      <c r="JMP114" s="81"/>
      <c r="JMQ114" s="81"/>
      <c r="JMR114" s="81"/>
      <c r="JMS114" s="81"/>
      <c r="JMT114" s="81"/>
      <c r="JMU114" s="81"/>
      <c r="JMV114" s="81"/>
      <c r="JMW114" s="81"/>
      <c r="JMX114" s="81"/>
      <c r="JMY114" s="81"/>
      <c r="JMZ114" s="81"/>
      <c r="JNA114" s="81"/>
      <c r="JNB114" s="81"/>
      <c r="JNC114" s="81"/>
      <c r="JND114" s="81"/>
      <c r="JNE114" s="81"/>
      <c r="JNF114" s="81"/>
      <c r="JNG114" s="81"/>
      <c r="JNH114" s="81"/>
      <c r="JNI114" s="81"/>
      <c r="JNJ114" s="81"/>
      <c r="JNK114" s="81"/>
      <c r="JNL114" s="81"/>
      <c r="JNM114" s="81"/>
      <c r="JNN114" s="81"/>
      <c r="JNO114" s="81"/>
      <c r="JNP114" s="81"/>
      <c r="JNQ114" s="81"/>
      <c r="JNR114" s="81"/>
      <c r="JNS114" s="81"/>
      <c r="JNT114" s="81"/>
      <c r="JNU114" s="81"/>
      <c r="JNV114" s="81"/>
      <c r="JNW114" s="81"/>
      <c r="JNX114" s="81"/>
      <c r="JNY114" s="81"/>
      <c r="JNZ114" s="81"/>
      <c r="JOA114" s="81"/>
      <c r="JOB114" s="81"/>
      <c r="JOC114" s="81"/>
      <c r="JOD114" s="81"/>
      <c r="JOE114" s="81"/>
      <c r="JOF114" s="81"/>
      <c r="JOG114" s="81"/>
      <c r="JOH114" s="81"/>
      <c r="JOI114" s="81"/>
      <c r="JOJ114" s="81"/>
      <c r="JOK114" s="81"/>
      <c r="JOL114" s="81"/>
      <c r="JOM114" s="81"/>
      <c r="JON114" s="81"/>
      <c r="JOO114" s="81"/>
      <c r="JOP114" s="81"/>
      <c r="JOQ114" s="81"/>
      <c r="JOR114" s="81"/>
      <c r="JOS114" s="81"/>
      <c r="JOT114" s="81"/>
      <c r="JOU114" s="81"/>
      <c r="JOV114" s="81"/>
      <c r="JOW114" s="81"/>
      <c r="JOX114" s="81"/>
      <c r="JOY114" s="81"/>
      <c r="JOZ114" s="81"/>
      <c r="JPA114" s="81"/>
      <c r="JPB114" s="81"/>
      <c r="JPC114" s="81"/>
      <c r="JPD114" s="81"/>
      <c r="JPE114" s="81"/>
      <c r="JPF114" s="81"/>
      <c r="JPG114" s="81"/>
      <c r="JPH114" s="81"/>
      <c r="JPI114" s="81"/>
      <c r="JPJ114" s="81"/>
      <c r="JPK114" s="81"/>
      <c r="JPL114" s="81"/>
      <c r="JPM114" s="81"/>
      <c r="JPN114" s="81"/>
      <c r="JPO114" s="81"/>
      <c r="JPP114" s="81"/>
      <c r="JPQ114" s="81"/>
      <c r="JPR114" s="81"/>
      <c r="JPS114" s="81"/>
      <c r="JPT114" s="81"/>
      <c r="JPU114" s="81"/>
      <c r="JPV114" s="81"/>
      <c r="JPW114" s="81"/>
      <c r="JPX114" s="81"/>
      <c r="JPY114" s="81"/>
      <c r="JPZ114" s="81"/>
      <c r="JQA114" s="81"/>
      <c r="JQB114" s="81"/>
      <c r="JQC114" s="81"/>
      <c r="JQD114" s="81"/>
      <c r="JQE114" s="81"/>
      <c r="JQF114" s="81"/>
      <c r="JQG114" s="81"/>
      <c r="JQH114" s="81"/>
      <c r="JQI114" s="81"/>
      <c r="JQJ114" s="81"/>
      <c r="JQK114" s="81"/>
      <c r="JQL114" s="81"/>
      <c r="JQM114" s="81"/>
      <c r="JQN114" s="81"/>
      <c r="JQO114" s="81"/>
      <c r="JQP114" s="81"/>
      <c r="JQQ114" s="81"/>
      <c r="JQR114" s="81"/>
      <c r="JQS114" s="81"/>
      <c r="JQT114" s="81"/>
      <c r="JQU114" s="81"/>
      <c r="JQV114" s="81"/>
      <c r="JQW114" s="81"/>
      <c r="JQX114" s="81"/>
      <c r="JQY114" s="81"/>
      <c r="JQZ114" s="81"/>
      <c r="JRA114" s="81"/>
      <c r="JRB114" s="81"/>
      <c r="JRC114" s="81"/>
      <c r="JRD114" s="81"/>
      <c r="JRE114" s="81"/>
      <c r="JRF114" s="81"/>
      <c r="JRG114" s="81"/>
      <c r="JRH114" s="81"/>
      <c r="JRI114" s="81"/>
      <c r="JRJ114" s="81"/>
      <c r="JRK114" s="81"/>
      <c r="JRL114" s="81"/>
      <c r="JRM114" s="81"/>
      <c r="JRN114" s="81"/>
      <c r="JRO114" s="81"/>
      <c r="JRP114" s="81"/>
      <c r="JRQ114" s="81"/>
      <c r="JRR114" s="81"/>
      <c r="JRS114" s="81"/>
      <c r="JRT114" s="81"/>
      <c r="JRU114" s="81"/>
      <c r="JRV114" s="81"/>
      <c r="JRW114" s="81"/>
      <c r="JRX114" s="81"/>
      <c r="JRY114" s="81"/>
      <c r="JRZ114" s="81"/>
      <c r="JSA114" s="81"/>
      <c r="JSB114" s="81"/>
      <c r="JSC114" s="81"/>
      <c r="JSD114" s="81"/>
      <c r="JSE114" s="81"/>
      <c r="JSF114" s="81"/>
      <c r="JSG114" s="81"/>
      <c r="JSH114" s="81"/>
      <c r="JSI114" s="81"/>
      <c r="JSJ114" s="81"/>
      <c r="JSK114" s="81"/>
      <c r="JSL114" s="81"/>
      <c r="JSM114" s="81"/>
      <c r="JSN114" s="81"/>
      <c r="JSO114" s="81"/>
      <c r="JSP114" s="81"/>
      <c r="JSQ114" s="81"/>
      <c r="JSR114" s="81"/>
      <c r="JSS114" s="81"/>
      <c r="JST114" s="81"/>
      <c r="JSU114" s="81"/>
      <c r="JSV114" s="81"/>
      <c r="JSW114" s="81"/>
      <c r="JSX114" s="81"/>
      <c r="JSY114" s="81"/>
      <c r="JSZ114" s="81"/>
      <c r="JTA114" s="81"/>
      <c r="JTB114" s="81"/>
      <c r="JTC114" s="81"/>
      <c r="JTD114" s="81"/>
      <c r="JTE114" s="81"/>
      <c r="JTF114" s="81"/>
      <c r="JTG114" s="81"/>
      <c r="JTH114" s="81"/>
      <c r="JTI114" s="81"/>
      <c r="JTJ114" s="81"/>
      <c r="JTK114" s="81"/>
      <c r="JTL114" s="81"/>
      <c r="JTM114" s="81"/>
      <c r="JTN114" s="81"/>
      <c r="JTO114" s="81"/>
      <c r="JTP114" s="81"/>
      <c r="JTQ114" s="81"/>
      <c r="JTR114" s="81"/>
      <c r="JTS114" s="81"/>
      <c r="JTT114" s="81"/>
      <c r="JTU114" s="81"/>
      <c r="JTV114" s="81"/>
      <c r="JTW114" s="81"/>
      <c r="JTX114" s="81"/>
      <c r="JTY114" s="81"/>
      <c r="JTZ114" s="81"/>
      <c r="JUA114" s="81"/>
      <c r="JUB114" s="81"/>
      <c r="JUC114" s="81"/>
      <c r="JUD114" s="81"/>
      <c r="JUE114" s="81"/>
      <c r="JUF114" s="81"/>
      <c r="JUG114" s="81"/>
      <c r="JUH114" s="81"/>
      <c r="JUI114" s="81"/>
      <c r="JUJ114" s="81"/>
      <c r="JUK114" s="81"/>
      <c r="JUL114" s="81"/>
      <c r="JUM114" s="81"/>
      <c r="JUN114" s="81"/>
      <c r="JUO114" s="81"/>
      <c r="JUP114" s="81"/>
      <c r="JUQ114" s="81"/>
      <c r="JUR114" s="81"/>
      <c r="JUS114" s="81"/>
      <c r="JUT114" s="81"/>
      <c r="JUU114" s="81"/>
      <c r="JUV114" s="81"/>
      <c r="JUW114" s="81"/>
      <c r="JUX114" s="81"/>
      <c r="JUY114" s="81"/>
      <c r="JUZ114" s="81"/>
      <c r="JVA114" s="81"/>
      <c r="JVB114" s="81"/>
      <c r="JVC114" s="81"/>
      <c r="JVD114" s="81"/>
      <c r="JVE114" s="81"/>
      <c r="JVF114" s="81"/>
      <c r="JVG114" s="81"/>
      <c r="JVH114" s="81"/>
      <c r="JVI114" s="81"/>
      <c r="JVJ114" s="81"/>
      <c r="JVK114" s="81"/>
      <c r="JVL114" s="81"/>
      <c r="JVM114" s="81"/>
      <c r="JVN114" s="81"/>
      <c r="JVO114" s="81"/>
      <c r="JVP114" s="81"/>
      <c r="JVQ114" s="81"/>
      <c r="JVR114" s="81"/>
      <c r="JVS114" s="81"/>
      <c r="JVT114" s="81"/>
      <c r="JVU114" s="81"/>
      <c r="JVV114" s="81"/>
      <c r="JVW114" s="81"/>
      <c r="JVX114" s="81"/>
      <c r="JVY114" s="81"/>
      <c r="JVZ114" s="81"/>
      <c r="JWA114" s="81"/>
      <c r="JWB114" s="81"/>
      <c r="JWC114" s="81"/>
      <c r="JWD114" s="81"/>
      <c r="JWE114" s="81"/>
      <c r="JWF114" s="81"/>
      <c r="JWG114" s="81"/>
      <c r="JWH114" s="81"/>
      <c r="JWI114" s="81"/>
      <c r="JWJ114" s="81"/>
      <c r="JWK114" s="81"/>
      <c r="JWL114" s="81"/>
      <c r="JWM114" s="81"/>
      <c r="JWN114" s="81"/>
      <c r="JWO114" s="81"/>
      <c r="JWP114" s="81"/>
      <c r="JWQ114" s="81"/>
      <c r="JWR114" s="81"/>
      <c r="JWS114" s="81"/>
      <c r="JWT114" s="81"/>
      <c r="JWU114" s="81"/>
      <c r="JWV114" s="81"/>
      <c r="JWW114" s="81"/>
      <c r="JWX114" s="81"/>
      <c r="JWY114" s="81"/>
      <c r="JWZ114" s="81"/>
      <c r="JXA114" s="81"/>
      <c r="JXB114" s="81"/>
      <c r="JXC114" s="81"/>
      <c r="JXD114" s="81"/>
      <c r="JXE114" s="81"/>
      <c r="JXF114" s="81"/>
      <c r="JXG114" s="81"/>
      <c r="JXH114" s="81"/>
      <c r="JXI114" s="81"/>
      <c r="JXJ114" s="81"/>
      <c r="JXK114" s="81"/>
      <c r="JXL114" s="81"/>
      <c r="JXM114" s="81"/>
      <c r="JXN114" s="81"/>
      <c r="JXO114" s="81"/>
      <c r="JXP114" s="81"/>
      <c r="JXQ114" s="81"/>
      <c r="JXR114" s="81"/>
      <c r="JXS114" s="81"/>
      <c r="JXT114" s="81"/>
      <c r="JXU114" s="81"/>
      <c r="JXV114" s="81"/>
      <c r="JXW114" s="81"/>
      <c r="JXX114" s="81"/>
      <c r="JXY114" s="81"/>
      <c r="JXZ114" s="81"/>
      <c r="JYA114" s="81"/>
      <c r="JYB114" s="81"/>
      <c r="JYC114" s="81"/>
      <c r="JYD114" s="81"/>
      <c r="JYE114" s="81"/>
      <c r="JYF114" s="81"/>
      <c r="JYG114" s="81"/>
      <c r="JYH114" s="81"/>
      <c r="JYI114" s="81"/>
      <c r="JYJ114" s="81"/>
      <c r="JYK114" s="81"/>
      <c r="JYL114" s="81"/>
      <c r="JYM114" s="81"/>
      <c r="JYN114" s="81"/>
      <c r="JYO114" s="81"/>
      <c r="JYP114" s="81"/>
      <c r="JYQ114" s="81"/>
      <c r="JYR114" s="81"/>
      <c r="JYS114" s="81"/>
      <c r="JYT114" s="81"/>
      <c r="JYU114" s="81"/>
      <c r="JYV114" s="81"/>
      <c r="JYW114" s="81"/>
      <c r="JYX114" s="81"/>
      <c r="JYY114" s="81"/>
      <c r="JYZ114" s="81"/>
      <c r="JZA114" s="81"/>
      <c r="JZB114" s="81"/>
      <c r="JZC114" s="81"/>
      <c r="JZD114" s="81"/>
      <c r="JZE114" s="81"/>
      <c r="JZF114" s="81"/>
      <c r="JZG114" s="81"/>
      <c r="JZH114" s="81"/>
      <c r="JZI114" s="81"/>
      <c r="JZJ114" s="81"/>
      <c r="JZK114" s="81"/>
      <c r="JZL114" s="81"/>
      <c r="JZM114" s="81"/>
      <c r="JZN114" s="81"/>
      <c r="JZO114" s="81"/>
      <c r="JZP114" s="81"/>
      <c r="JZQ114" s="81"/>
      <c r="JZR114" s="81"/>
      <c r="JZS114" s="81"/>
      <c r="JZT114" s="81"/>
      <c r="JZU114" s="81"/>
      <c r="JZV114" s="81"/>
      <c r="JZW114" s="81"/>
      <c r="JZX114" s="81"/>
      <c r="JZY114" s="81"/>
      <c r="JZZ114" s="81"/>
      <c r="KAA114" s="81"/>
      <c r="KAB114" s="81"/>
      <c r="KAC114" s="81"/>
      <c r="KAD114" s="81"/>
      <c r="KAE114" s="81"/>
      <c r="KAF114" s="81"/>
      <c r="KAG114" s="81"/>
      <c r="KAH114" s="81"/>
      <c r="KAI114" s="81"/>
      <c r="KAJ114" s="81"/>
      <c r="KAK114" s="81"/>
      <c r="KAL114" s="81"/>
      <c r="KAM114" s="81"/>
      <c r="KAN114" s="81"/>
      <c r="KAO114" s="81"/>
      <c r="KAP114" s="81"/>
      <c r="KAQ114" s="81"/>
      <c r="KAR114" s="81"/>
      <c r="KAS114" s="81"/>
      <c r="KAT114" s="81"/>
      <c r="KAU114" s="81"/>
      <c r="KAV114" s="81"/>
      <c r="KAW114" s="81"/>
      <c r="KAX114" s="81"/>
      <c r="KAY114" s="81"/>
      <c r="KAZ114" s="81"/>
      <c r="KBA114" s="81"/>
      <c r="KBB114" s="81"/>
      <c r="KBC114" s="81"/>
      <c r="KBD114" s="81"/>
      <c r="KBE114" s="81"/>
      <c r="KBF114" s="81"/>
      <c r="KBG114" s="81"/>
      <c r="KBH114" s="81"/>
      <c r="KBI114" s="81"/>
      <c r="KBJ114" s="81"/>
      <c r="KBK114" s="81"/>
      <c r="KBL114" s="81"/>
      <c r="KBM114" s="81"/>
      <c r="KBN114" s="81"/>
      <c r="KBO114" s="81"/>
      <c r="KBP114" s="81"/>
      <c r="KBQ114" s="81"/>
      <c r="KBR114" s="81"/>
      <c r="KBS114" s="81"/>
      <c r="KBT114" s="81"/>
      <c r="KBU114" s="81"/>
      <c r="KBV114" s="81"/>
      <c r="KBW114" s="81"/>
      <c r="KBX114" s="81"/>
      <c r="KBY114" s="81"/>
      <c r="KBZ114" s="81"/>
      <c r="KCA114" s="81"/>
      <c r="KCB114" s="81"/>
      <c r="KCC114" s="81"/>
      <c r="KCD114" s="81"/>
      <c r="KCE114" s="81"/>
      <c r="KCF114" s="81"/>
      <c r="KCG114" s="81"/>
      <c r="KCH114" s="81"/>
      <c r="KCI114" s="81"/>
      <c r="KCJ114" s="81"/>
      <c r="KCK114" s="81"/>
      <c r="KCL114" s="81"/>
      <c r="KCM114" s="81"/>
      <c r="KCN114" s="81"/>
      <c r="KCO114" s="81"/>
      <c r="KCP114" s="81"/>
      <c r="KCQ114" s="81"/>
      <c r="KCR114" s="81"/>
      <c r="KCS114" s="81"/>
      <c r="KCT114" s="81"/>
      <c r="KCU114" s="81"/>
      <c r="KCV114" s="81"/>
      <c r="KCW114" s="81"/>
      <c r="KCX114" s="81"/>
      <c r="KCY114" s="81"/>
      <c r="KCZ114" s="81"/>
      <c r="KDA114" s="81"/>
      <c r="KDB114" s="81"/>
      <c r="KDC114" s="81"/>
      <c r="KDD114" s="81"/>
      <c r="KDE114" s="81"/>
      <c r="KDF114" s="81"/>
      <c r="KDG114" s="81"/>
      <c r="KDH114" s="81"/>
      <c r="KDI114" s="81"/>
      <c r="KDJ114" s="81"/>
      <c r="KDK114" s="81"/>
      <c r="KDL114" s="81"/>
      <c r="KDM114" s="81"/>
      <c r="KDN114" s="81"/>
      <c r="KDO114" s="81"/>
      <c r="KDP114" s="81"/>
      <c r="KDQ114" s="81"/>
      <c r="KDR114" s="81"/>
      <c r="KDS114" s="81"/>
      <c r="KDT114" s="81"/>
      <c r="KDU114" s="81"/>
      <c r="KDV114" s="81"/>
      <c r="KDW114" s="81"/>
      <c r="KDX114" s="81"/>
      <c r="KDY114" s="81"/>
      <c r="KDZ114" s="81"/>
      <c r="KEA114" s="81"/>
      <c r="KEB114" s="81"/>
      <c r="KEC114" s="81"/>
      <c r="KED114" s="81"/>
      <c r="KEE114" s="81"/>
      <c r="KEF114" s="81"/>
      <c r="KEG114" s="81"/>
      <c r="KEH114" s="81"/>
      <c r="KEI114" s="81"/>
      <c r="KEJ114" s="81"/>
      <c r="KEK114" s="81"/>
      <c r="KEL114" s="81"/>
      <c r="KEM114" s="81"/>
      <c r="KEN114" s="81"/>
      <c r="KEO114" s="81"/>
      <c r="KEP114" s="81"/>
      <c r="KEQ114" s="81"/>
      <c r="KER114" s="81"/>
      <c r="KES114" s="81"/>
      <c r="KET114" s="81"/>
      <c r="KEU114" s="81"/>
      <c r="KEV114" s="81"/>
      <c r="KEW114" s="81"/>
      <c r="KEX114" s="81"/>
      <c r="KEY114" s="81"/>
      <c r="KEZ114" s="81"/>
      <c r="KFA114" s="81"/>
      <c r="KFB114" s="81"/>
      <c r="KFC114" s="81"/>
      <c r="KFD114" s="81"/>
      <c r="KFE114" s="81"/>
      <c r="KFF114" s="81"/>
      <c r="KFG114" s="81"/>
      <c r="KFH114" s="81"/>
      <c r="KFI114" s="81"/>
      <c r="KFJ114" s="81"/>
      <c r="KFK114" s="81"/>
      <c r="KFL114" s="81"/>
      <c r="KFM114" s="81"/>
      <c r="KFN114" s="81"/>
      <c r="KFO114" s="81"/>
      <c r="KFP114" s="81"/>
      <c r="KFQ114" s="81"/>
      <c r="KFR114" s="81"/>
      <c r="KFS114" s="81"/>
      <c r="KFT114" s="81"/>
      <c r="KFU114" s="81"/>
      <c r="KFV114" s="81"/>
      <c r="KFW114" s="81"/>
      <c r="KFX114" s="81"/>
      <c r="KFY114" s="81"/>
      <c r="KFZ114" s="81"/>
      <c r="KGA114" s="81"/>
      <c r="KGB114" s="81"/>
      <c r="KGC114" s="81"/>
      <c r="KGD114" s="81"/>
      <c r="KGE114" s="81"/>
      <c r="KGF114" s="81"/>
      <c r="KGG114" s="81"/>
      <c r="KGH114" s="81"/>
      <c r="KGI114" s="81"/>
      <c r="KGJ114" s="81"/>
      <c r="KGK114" s="81"/>
      <c r="KGL114" s="81"/>
      <c r="KGM114" s="81"/>
      <c r="KGN114" s="81"/>
      <c r="KGO114" s="81"/>
      <c r="KGP114" s="81"/>
      <c r="KGQ114" s="81"/>
      <c r="KGR114" s="81"/>
      <c r="KGS114" s="81"/>
      <c r="KGT114" s="81"/>
      <c r="KGU114" s="81"/>
      <c r="KGV114" s="81"/>
      <c r="KGW114" s="81"/>
      <c r="KGX114" s="81"/>
      <c r="KGY114" s="81"/>
      <c r="KGZ114" s="81"/>
      <c r="KHA114" s="81"/>
      <c r="KHB114" s="81"/>
      <c r="KHC114" s="81"/>
      <c r="KHD114" s="81"/>
      <c r="KHE114" s="81"/>
      <c r="KHF114" s="81"/>
      <c r="KHG114" s="81"/>
      <c r="KHH114" s="81"/>
      <c r="KHI114" s="81"/>
      <c r="KHJ114" s="81"/>
      <c r="KHK114" s="81"/>
      <c r="KHL114" s="81"/>
      <c r="KHM114" s="81"/>
      <c r="KHN114" s="81"/>
      <c r="KHO114" s="81"/>
      <c r="KHP114" s="81"/>
      <c r="KHQ114" s="81"/>
      <c r="KHR114" s="81"/>
      <c r="KHS114" s="81"/>
      <c r="KHT114" s="81"/>
      <c r="KHU114" s="81"/>
      <c r="KHV114" s="81"/>
      <c r="KHW114" s="81"/>
      <c r="KHX114" s="81"/>
      <c r="KHY114" s="81"/>
      <c r="KHZ114" s="81"/>
      <c r="KIA114" s="81"/>
      <c r="KIB114" s="81"/>
      <c r="KIC114" s="81"/>
      <c r="KID114" s="81"/>
      <c r="KIE114" s="81"/>
      <c r="KIF114" s="81"/>
      <c r="KIG114" s="81"/>
      <c r="KIH114" s="81"/>
      <c r="KII114" s="81"/>
      <c r="KIJ114" s="81"/>
      <c r="KIK114" s="81"/>
      <c r="KIL114" s="81"/>
      <c r="KIM114" s="81"/>
      <c r="KIN114" s="81"/>
      <c r="KIO114" s="81"/>
      <c r="KIP114" s="81"/>
      <c r="KIQ114" s="81"/>
      <c r="KIR114" s="81"/>
      <c r="KIS114" s="81"/>
      <c r="KIT114" s="81"/>
      <c r="KIU114" s="81"/>
      <c r="KIV114" s="81"/>
      <c r="KIW114" s="81"/>
      <c r="KIX114" s="81"/>
      <c r="KIY114" s="81"/>
      <c r="KIZ114" s="81"/>
      <c r="KJA114" s="81"/>
      <c r="KJB114" s="81"/>
      <c r="KJC114" s="81"/>
      <c r="KJD114" s="81"/>
      <c r="KJE114" s="81"/>
      <c r="KJF114" s="81"/>
      <c r="KJG114" s="81"/>
      <c r="KJH114" s="81"/>
      <c r="KJI114" s="81"/>
      <c r="KJJ114" s="81"/>
      <c r="KJK114" s="81"/>
      <c r="KJL114" s="81"/>
      <c r="KJM114" s="81"/>
      <c r="KJN114" s="81"/>
      <c r="KJO114" s="81"/>
      <c r="KJP114" s="81"/>
      <c r="KJQ114" s="81"/>
      <c r="KJR114" s="81"/>
      <c r="KJS114" s="81"/>
      <c r="KJT114" s="81"/>
      <c r="KJU114" s="81"/>
      <c r="KJV114" s="81"/>
      <c r="KJW114" s="81"/>
      <c r="KJX114" s="81"/>
      <c r="KJY114" s="81"/>
      <c r="KJZ114" s="81"/>
      <c r="KKA114" s="81"/>
      <c r="KKB114" s="81"/>
      <c r="KKC114" s="81"/>
      <c r="KKD114" s="81"/>
      <c r="KKE114" s="81"/>
      <c r="KKF114" s="81"/>
      <c r="KKG114" s="81"/>
      <c r="KKH114" s="81"/>
      <c r="KKI114" s="81"/>
      <c r="KKJ114" s="81"/>
      <c r="KKK114" s="81"/>
      <c r="KKL114" s="81"/>
      <c r="KKM114" s="81"/>
      <c r="KKN114" s="81"/>
      <c r="KKO114" s="81"/>
      <c r="KKP114" s="81"/>
      <c r="KKQ114" s="81"/>
      <c r="KKR114" s="81"/>
      <c r="KKS114" s="81"/>
      <c r="KKT114" s="81"/>
      <c r="KKU114" s="81"/>
      <c r="KKV114" s="81"/>
      <c r="KKW114" s="81"/>
      <c r="KKX114" s="81"/>
      <c r="KKY114" s="81"/>
      <c r="KKZ114" s="81"/>
      <c r="KLA114" s="81"/>
      <c r="KLB114" s="81"/>
      <c r="KLC114" s="81"/>
      <c r="KLD114" s="81"/>
      <c r="KLE114" s="81"/>
      <c r="KLF114" s="81"/>
      <c r="KLG114" s="81"/>
      <c r="KLH114" s="81"/>
      <c r="KLI114" s="81"/>
      <c r="KLJ114" s="81"/>
      <c r="KLK114" s="81"/>
      <c r="KLL114" s="81"/>
      <c r="KLM114" s="81"/>
      <c r="KLN114" s="81"/>
      <c r="KLO114" s="81"/>
      <c r="KLP114" s="81"/>
      <c r="KLQ114" s="81"/>
      <c r="KLR114" s="81"/>
      <c r="KLS114" s="81"/>
      <c r="KLT114" s="81"/>
      <c r="KLU114" s="81"/>
      <c r="KLV114" s="81"/>
      <c r="KLW114" s="81"/>
      <c r="KLX114" s="81"/>
      <c r="KLY114" s="81"/>
      <c r="KLZ114" s="81"/>
      <c r="KMA114" s="81"/>
      <c r="KMB114" s="81"/>
      <c r="KMC114" s="81"/>
      <c r="KMD114" s="81"/>
      <c r="KME114" s="81"/>
      <c r="KMF114" s="81"/>
      <c r="KMG114" s="81"/>
      <c r="KMH114" s="81"/>
      <c r="KMI114" s="81"/>
      <c r="KMJ114" s="81"/>
      <c r="KMK114" s="81"/>
      <c r="KML114" s="81"/>
      <c r="KMM114" s="81"/>
      <c r="KMN114" s="81"/>
      <c r="KMO114" s="81"/>
      <c r="KMP114" s="81"/>
      <c r="KMQ114" s="81"/>
      <c r="KMR114" s="81"/>
      <c r="KMS114" s="81"/>
      <c r="KMT114" s="81"/>
      <c r="KMU114" s="81"/>
      <c r="KMV114" s="81"/>
      <c r="KMW114" s="81"/>
      <c r="KMX114" s="81"/>
      <c r="KMY114" s="81"/>
      <c r="KMZ114" s="81"/>
      <c r="KNA114" s="81"/>
      <c r="KNB114" s="81"/>
      <c r="KNC114" s="81"/>
      <c r="KND114" s="81"/>
      <c r="KNE114" s="81"/>
      <c r="KNF114" s="81"/>
      <c r="KNG114" s="81"/>
      <c r="KNH114" s="81"/>
      <c r="KNI114" s="81"/>
      <c r="KNJ114" s="81"/>
      <c r="KNK114" s="81"/>
      <c r="KNL114" s="81"/>
      <c r="KNM114" s="81"/>
      <c r="KNN114" s="81"/>
      <c r="KNO114" s="81"/>
      <c r="KNP114" s="81"/>
      <c r="KNQ114" s="81"/>
      <c r="KNR114" s="81"/>
      <c r="KNS114" s="81"/>
      <c r="KNT114" s="81"/>
      <c r="KNU114" s="81"/>
      <c r="KNV114" s="81"/>
      <c r="KNW114" s="81"/>
      <c r="KNX114" s="81"/>
      <c r="KNY114" s="81"/>
      <c r="KNZ114" s="81"/>
      <c r="KOA114" s="81"/>
      <c r="KOB114" s="81"/>
      <c r="KOC114" s="81"/>
      <c r="KOD114" s="81"/>
      <c r="KOE114" s="81"/>
      <c r="KOF114" s="81"/>
      <c r="KOG114" s="81"/>
      <c r="KOH114" s="81"/>
      <c r="KOI114" s="81"/>
      <c r="KOJ114" s="81"/>
      <c r="KOK114" s="81"/>
      <c r="KOL114" s="81"/>
      <c r="KOM114" s="81"/>
      <c r="KON114" s="81"/>
      <c r="KOO114" s="81"/>
      <c r="KOP114" s="81"/>
      <c r="KOQ114" s="81"/>
      <c r="KOR114" s="81"/>
      <c r="KOS114" s="81"/>
      <c r="KOT114" s="81"/>
      <c r="KOU114" s="81"/>
      <c r="KOV114" s="81"/>
      <c r="KOW114" s="81"/>
      <c r="KOX114" s="81"/>
      <c r="KOY114" s="81"/>
      <c r="KOZ114" s="81"/>
      <c r="KPA114" s="81"/>
      <c r="KPB114" s="81"/>
      <c r="KPC114" s="81"/>
      <c r="KPD114" s="81"/>
      <c r="KPE114" s="81"/>
      <c r="KPF114" s="81"/>
      <c r="KPG114" s="81"/>
      <c r="KPH114" s="81"/>
      <c r="KPI114" s="81"/>
      <c r="KPJ114" s="81"/>
      <c r="KPK114" s="81"/>
      <c r="KPL114" s="81"/>
      <c r="KPM114" s="81"/>
      <c r="KPN114" s="81"/>
      <c r="KPO114" s="81"/>
      <c r="KPP114" s="81"/>
      <c r="KPQ114" s="81"/>
      <c r="KPR114" s="81"/>
      <c r="KPS114" s="81"/>
      <c r="KPT114" s="81"/>
      <c r="KPU114" s="81"/>
      <c r="KPV114" s="81"/>
      <c r="KPW114" s="81"/>
      <c r="KPX114" s="81"/>
      <c r="KPY114" s="81"/>
      <c r="KPZ114" s="81"/>
      <c r="KQA114" s="81"/>
      <c r="KQB114" s="81"/>
      <c r="KQC114" s="81"/>
      <c r="KQD114" s="81"/>
      <c r="KQE114" s="81"/>
      <c r="KQF114" s="81"/>
      <c r="KQG114" s="81"/>
      <c r="KQH114" s="81"/>
      <c r="KQI114" s="81"/>
      <c r="KQJ114" s="81"/>
      <c r="KQK114" s="81"/>
      <c r="KQL114" s="81"/>
      <c r="KQM114" s="81"/>
      <c r="KQN114" s="81"/>
      <c r="KQO114" s="81"/>
      <c r="KQP114" s="81"/>
      <c r="KQQ114" s="81"/>
      <c r="KQR114" s="81"/>
      <c r="KQS114" s="81"/>
      <c r="KQT114" s="81"/>
      <c r="KQU114" s="81"/>
      <c r="KQV114" s="81"/>
      <c r="KQW114" s="81"/>
      <c r="KQX114" s="81"/>
      <c r="KQY114" s="81"/>
      <c r="KQZ114" s="81"/>
      <c r="KRA114" s="81"/>
      <c r="KRB114" s="81"/>
      <c r="KRC114" s="81"/>
      <c r="KRD114" s="81"/>
      <c r="KRE114" s="81"/>
      <c r="KRF114" s="81"/>
      <c r="KRG114" s="81"/>
      <c r="KRH114" s="81"/>
      <c r="KRI114" s="81"/>
      <c r="KRJ114" s="81"/>
      <c r="KRK114" s="81"/>
      <c r="KRL114" s="81"/>
      <c r="KRM114" s="81"/>
      <c r="KRN114" s="81"/>
      <c r="KRO114" s="81"/>
      <c r="KRP114" s="81"/>
      <c r="KRQ114" s="81"/>
      <c r="KRR114" s="81"/>
      <c r="KRS114" s="81"/>
      <c r="KRT114" s="81"/>
      <c r="KRU114" s="81"/>
      <c r="KRV114" s="81"/>
      <c r="KRW114" s="81"/>
      <c r="KRX114" s="81"/>
      <c r="KRY114" s="81"/>
      <c r="KRZ114" s="81"/>
      <c r="KSA114" s="81"/>
      <c r="KSB114" s="81"/>
      <c r="KSC114" s="81"/>
      <c r="KSD114" s="81"/>
      <c r="KSE114" s="81"/>
      <c r="KSF114" s="81"/>
      <c r="KSG114" s="81"/>
      <c r="KSH114" s="81"/>
      <c r="KSI114" s="81"/>
      <c r="KSJ114" s="81"/>
      <c r="KSK114" s="81"/>
      <c r="KSL114" s="81"/>
      <c r="KSM114" s="81"/>
      <c r="KSN114" s="81"/>
      <c r="KSO114" s="81"/>
      <c r="KSP114" s="81"/>
      <c r="KSQ114" s="81"/>
      <c r="KSR114" s="81"/>
      <c r="KSS114" s="81"/>
      <c r="KST114" s="81"/>
      <c r="KSU114" s="81"/>
      <c r="KSV114" s="81"/>
      <c r="KSW114" s="81"/>
      <c r="KSX114" s="81"/>
      <c r="KSY114" s="81"/>
      <c r="KSZ114" s="81"/>
      <c r="KTA114" s="81"/>
      <c r="KTB114" s="81"/>
      <c r="KTC114" s="81"/>
      <c r="KTD114" s="81"/>
      <c r="KTE114" s="81"/>
      <c r="KTF114" s="81"/>
      <c r="KTG114" s="81"/>
      <c r="KTH114" s="81"/>
      <c r="KTI114" s="81"/>
      <c r="KTJ114" s="81"/>
      <c r="KTK114" s="81"/>
      <c r="KTL114" s="81"/>
      <c r="KTM114" s="81"/>
      <c r="KTN114" s="81"/>
      <c r="KTO114" s="81"/>
      <c r="KTP114" s="81"/>
      <c r="KTQ114" s="81"/>
      <c r="KTR114" s="81"/>
      <c r="KTS114" s="81"/>
      <c r="KTT114" s="81"/>
      <c r="KTU114" s="81"/>
      <c r="KTV114" s="81"/>
      <c r="KTW114" s="81"/>
      <c r="KTX114" s="81"/>
      <c r="KTY114" s="81"/>
      <c r="KTZ114" s="81"/>
      <c r="KUA114" s="81"/>
      <c r="KUB114" s="81"/>
      <c r="KUC114" s="81"/>
      <c r="KUD114" s="81"/>
      <c r="KUE114" s="81"/>
      <c r="KUF114" s="81"/>
      <c r="KUG114" s="81"/>
      <c r="KUH114" s="81"/>
      <c r="KUI114" s="81"/>
      <c r="KUJ114" s="81"/>
      <c r="KUK114" s="81"/>
      <c r="KUL114" s="81"/>
      <c r="KUM114" s="81"/>
      <c r="KUN114" s="81"/>
      <c r="KUO114" s="81"/>
      <c r="KUP114" s="81"/>
      <c r="KUQ114" s="81"/>
      <c r="KUR114" s="81"/>
      <c r="KUS114" s="81"/>
      <c r="KUT114" s="81"/>
      <c r="KUU114" s="81"/>
      <c r="KUV114" s="81"/>
      <c r="KUW114" s="81"/>
      <c r="KUX114" s="81"/>
      <c r="KUY114" s="81"/>
      <c r="KUZ114" s="81"/>
      <c r="KVA114" s="81"/>
      <c r="KVB114" s="81"/>
      <c r="KVC114" s="81"/>
      <c r="KVD114" s="81"/>
      <c r="KVE114" s="81"/>
      <c r="KVF114" s="81"/>
      <c r="KVG114" s="81"/>
      <c r="KVH114" s="81"/>
      <c r="KVI114" s="81"/>
      <c r="KVJ114" s="81"/>
      <c r="KVK114" s="81"/>
      <c r="KVL114" s="81"/>
      <c r="KVM114" s="81"/>
      <c r="KVN114" s="81"/>
      <c r="KVO114" s="81"/>
      <c r="KVP114" s="81"/>
      <c r="KVQ114" s="81"/>
      <c r="KVR114" s="81"/>
      <c r="KVS114" s="81"/>
      <c r="KVT114" s="81"/>
      <c r="KVU114" s="81"/>
      <c r="KVV114" s="81"/>
      <c r="KVW114" s="81"/>
      <c r="KVX114" s="81"/>
      <c r="KVY114" s="81"/>
      <c r="KVZ114" s="81"/>
      <c r="KWA114" s="81"/>
      <c r="KWB114" s="81"/>
      <c r="KWC114" s="81"/>
      <c r="KWD114" s="81"/>
      <c r="KWE114" s="81"/>
      <c r="KWF114" s="81"/>
      <c r="KWG114" s="81"/>
      <c r="KWH114" s="81"/>
      <c r="KWI114" s="81"/>
      <c r="KWJ114" s="81"/>
      <c r="KWK114" s="81"/>
      <c r="KWL114" s="81"/>
      <c r="KWM114" s="81"/>
      <c r="KWN114" s="81"/>
      <c r="KWO114" s="81"/>
      <c r="KWP114" s="81"/>
      <c r="KWQ114" s="81"/>
      <c r="KWR114" s="81"/>
      <c r="KWS114" s="81"/>
      <c r="KWT114" s="81"/>
      <c r="KWU114" s="81"/>
      <c r="KWV114" s="81"/>
      <c r="KWW114" s="81"/>
      <c r="KWX114" s="81"/>
      <c r="KWY114" s="81"/>
      <c r="KWZ114" s="81"/>
      <c r="KXA114" s="81"/>
      <c r="KXB114" s="81"/>
      <c r="KXC114" s="81"/>
      <c r="KXD114" s="81"/>
      <c r="KXE114" s="81"/>
      <c r="KXF114" s="81"/>
      <c r="KXG114" s="81"/>
      <c r="KXH114" s="81"/>
      <c r="KXI114" s="81"/>
      <c r="KXJ114" s="81"/>
      <c r="KXK114" s="81"/>
      <c r="KXL114" s="81"/>
      <c r="KXM114" s="81"/>
      <c r="KXN114" s="81"/>
      <c r="KXO114" s="81"/>
      <c r="KXP114" s="81"/>
      <c r="KXQ114" s="81"/>
      <c r="KXR114" s="81"/>
      <c r="KXS114" s="81"/>
      <c r="KXT114" s="81"/>
      <c r="KXU114" s="81"/>
      <c r="KXV114" s="81"/>
      <c r="KXW114" s="81"/>
      <c r="KXX114" s="81"/>
      <c r="KXY114" s="81"/>
      <c r="KXZ114" s="81"/>
      <c r="KYA114" s="81"/>
      <c r="KYB114" s="81"/>
      <c r="KYC114" s="81"/>
      <c r="KYD114" s="81"/>
      <c r="KYE114" s="81"/>
      <c r="KYF114" s="81"/>
      <c r="KYG114" s="81"/>
      <c r="KYH114" s="81"/>
      <c r="KYI114" s="81"/>
      <c r="KYJ114" s="81"/>
      <c r="KYK114" s="81"/>
      <c r="KYL114" s="81"/>
      <c r="KYM114" s="81"/>
      <c r="KYN114" s="81"/>
      <c r="KYO114" s="81"/>
      <c r="KYP114" s="81"/>
      <c r="KYQ114" s="81"/>
      <c r="KYR114" s="81"/>
      <c r="KYS114" s="81"/>
      <c r="KYT114" s="81"/>
      <c r="KYU114" s="81"/>
      <c r="KYV114" s="81"/>
      <c r="KYW114" s="81"/>
      <c r="KYX114" s="81"/>
      <c r="KYY114" s="81"/>
      <c r="KYZ114" s="81"/>
      <c r="KZA114" s="81"/>
      <c r="KZB114" s="81"/>
      <c r="KZC114" s="81"/>
      <c r="KZD114" s="81"/>
      <c r="KZE114" s="81"/>
      <c r="KZF114" s="81"/>
      <c r="KZG114" s="81"/>
      <c r="KZH114" s="81"/>
      <c r="KZI114" s="81"/>
      <c r="KZJ114" s="81"/>
      <c r="KZK114" s="81"/>
      <c r="KZL114" s="81"/>
      <c r="KZM114" s="81"/>
      <c r="KZN114" s="81"/>
      <c r="KZO114" s="81"/>
      <c r="KZP114" s="81"/>
      <c r="KZQ114" s="81"/>
      <c r="KZR114" s="81"/>
      <c r="KZS114" s="81"/>
      <c r="KZT114" s="81"/>
      <c r="KZU114" s="81"/>
      <c r="KZV114" s="81"/>
      <c r="KZW114" s="81"/>
      <c r="KZX114" s="81"/>
      <c r="KZY114" s="81"/>
      <c r="KZZ114" s="81"/>
      <c r="LAA114" s="81"/>
      <c r="LAB114" s="81"/>
      <c r="LAC114" s="81"/>
      <c r="LAD114" s="81"/>
      <c r="LAE114" s="81"/>
      <c r="LAF114" s="81"/>
      <c r="LAG114" s="81"/>
      <c r="LAH114" s="81"/>
      <c r="LAI114" s="81"/>
      <c r="LAJ114" s="81"/>
      <c r="LAK114" s="81"/>
      <c r="LAL114" s="81"/>
      <c r="LAM114" s="81"/>
      <c r="LAN114" s="81"/>
      <c r="LAO114" s="81"/>
      <c r="LAP114" s="81"/>
      <c r="LAQ114" s="81"/>
      <c r="LAR114" s="81"/>
      <c r="LAS114" s="81"/>
      <c r="LAT114" s="81"/>
      <c r="LAU114" s="81"/>
      <c r="LAV114" s="81"/>
      <c r="LAW114" s="81"/>
      <c r="LAX114" s="81"/>
      <c r="LAY114" s="81"/>
      <c r="LAZ114" s="81"/>
      <c r="LBA114" s="81"/>
      <c r="LBB114" s="81"/>
      <c r="LBC114" s="81"/>
      <c r="LBD114" s="81"/>
      <c r="LBE114" s="81"/>
      <c r="LBF114" s="81"/>
      <c r="LBG114" s="81"/>
      <c r="LBH114" s="81"/>
      <c r="LBI114" s="81"/>
      <c r="LBJ114" s="81"/>
      <c r="LBK114" s="81"/>
      <c r="LBL114" s="81"/>
      <c r="LBM114" s="81"/>
      <c r="LBN114" s="81"/>
      <c r="LBO114" s="81"/>
      <c r="LBP114" s="81"/>
      <c r="LBQ114" s="81"/>
      <c r="LBR114" s="81"/>
      <c r="LBS114" s="81"/>
      <c r="LBT114" s="81"/>
      <c r="LBU114" s="81"/>
      <c r="LBV114" s="81"/>
      <c r="LBW114" s="81"/>
      <c r="LBX114" s="81"/>
      <c r="LBY114" s="81"/>
      <c r="LBZ114" s="81"/>
      <c r="LCA114" s="81"/>
      <c r="LCB114" s="81"/>
      <c r="LCC114" s="81"/>
      <c r="LCD114" s="81"/>
      <c r="LCE114" s="81"/>
      <c r="LCF114" s="81"/>
      <c r="LCG114" s="81"/>
      <c r="LCH114" s="81"/>
      <c r="LCI114" s="81"/>
      <c r="LCJ114" s="81"/>
      <c r="LCK114" s="81"/>
      <c r="LCL114" s="81"/>
      <c r="LCM114" s="81"/>
      <c r="LCN114" s="81"/>
      <c r="LCO114" s="81"/>
      <c r="LCP114" s="81"/>
      <c r="LCQ114" s="81"/>
      <c r="LCR114" s="81"/>
      <c r="LCS114" s="81"/>
      <c r="LCT114" s="81"/>
      <c r="LCU114" s="81"/>
      <c r="LCV114" s="81"/>
      <c r="LCW114" s="81"/>
      <c r="LCX114" s="81"/>
      <c r="LCY114" s="81"/>
      <c r="LCZ114" s="81"/>
      <c r="LDA114" s="81"/>
      <c r="LDB114" s="81"/>
      <c r="LDC114" s="81"/>
      <c r="LDD114" s="81"/>
      <c r="LDE114" s="81"/>
      <c r="LDF114" s="81"/>
      <c r="LDG114" s="81"/>
      <c r="LDH114" s="81"/>
      <c r="LDI114" s="81"/>
      <c r="LDJ114" s="81"/>
      <c r="LDK114" s="81"/>
      <c r="LDL114" s="81"/>
      <c r="LDM114" s="81"/>
      <c r="LDN114" s="81"/>
      <c r="LDO114" s="81"/>
      <c r="LDP114" s="81"/>
      <c r="LDQ114" s="81"/>
      <c r="LDR114" s="81"/>
      <c r="LDS114" s="81"/>
      <c r="LDT114" s="81"/>
      <c r="LDU114" s="81"/>
      <c r="LDV114" s="81"/>
      <c r="LDW114" s="81"/>
      <c r="LDX114" s="81"/>
      <c r="LDY114" s="81"/>
      <c r="LDZ114" s="81"/>
      <c r="LEA114" s="81"/>
      <c r="LEB114" s="81"/>
      <c r="LEC114" s="81"/>
      <c r="LED114" s="81"/>
      <c r="LEE114" s="81"/>
      <c r="LEF114" s="81"/>
      <c r="LEG114" s="81"/>
      <c r="LEH114" s="81"/>
      <c r="LEI114" s="81"/>
      <c r="LEJ114" s="81"/>
      <c r="LEK114" s="81"/>
      <c r="LEL114" s="81"/>
      <c r="LEM114" s="81"/>
      <c r="LEN114" s="81"/>
      <c r="LEO114" s="81"/>
      <c r="LEP114" s="81"/>
      <c r="LEQ114" s="81"/>
      <c r="LER114" s="81"/>
      <c r="LES114" s="81"/>
      <c r="LET114" s="81"/>
      <c r="LEU114" s="81"/>
      <c r="LEV114" s="81"/>
      <c r="LEW114" s="81"/>
      <c r="LEX114" s="81"/>
      <c r="LEY114" s="81"/>
      <c r="LEZ114" s="81"/>
      <c r="LFA114" s="81"/>
      <c r="LFB114" s="81"/>
      <c r="LFC114" s="81"/>
      <c r="LFD114" s="81"/>
      <c r="LFE114" s="81"/>
      <c r="LFF114" s="81"/>
      <c r="LFG114" s="81"/>
      <c r="LFH114" s="81"/>
      <c r="LFI114" s="81"/>
      <c r="LFJ114" s="81"/>
      <c r="LFK114" s="81"/>
      <c r="LFL114" s="81"/>
      <c r="LFM114" s="81"/>
      <c r="LFN114" s="81"/>
      <c r="LFO114" s="81"/>
      <c r="LFP114" s="81"/>
      <c r="LFQ114" s="81"/>
      <c r="LFR114" s="81"/>
      <c r="LFS114" s="81"/>
      <c r="LFT114" s="81"/>
      <c r="LFU114" s="81"/>
      <c r="LFV114" s="81"/>
      <c r="LFW114" s="81"/>
      <c r="LFX114" s="81"/>
      <c r="LFY114" s="81"/>
      <c r="LFZ114" s="81"/>
      <c r="LGA114" s="81"/>
      <c r="LGB114" s="81"/>
      <c r="LGC114" s="81"/>
      <c r="LGD114" s="81"/>
      <c r="LGE114" s="81"/>
      <c r="LGF114" s="81"/>
      <c r="LGG114" s="81"/>
      <c r="LGH114" s="81"/>
      <c r="LGI114" s="81"/>
      <c r="LGJ114" s="81"/>
      <c r="LGK114" s="81"/>
      <c r="LGL114" s="81"/>
      <c r="LGM114" s="81"/>
      <c r="LGN114" s="81"/>
      <c r="LGO114" s="81"/>
      <c r="LGP114" s="81"/>
      <c r="LGQ114" s="81"/>
      <c r="LGR114" s="81"/>
      <c r="LGS114" s="81"/>
      <c r="LGT114" s="81"/>
      <c r="LGU114" s="81"/>
      <c r="LGV114" s="81"/>
      <c r="LGW114" s="81"/>
      <c r="LGX114" s="81"/>
      <c r="LGY114" s="81"/>
      <c r="LGZ114" s="81"/>
      <c r="LHA114" s="81"/>
      <c r="LHB114" s="81"/>
      <c r="LHC114" s="81"/>
      <c r="LHD114" s="81"/>
      <c r="LHE114" s="81"/>
      <c r="LHF114" s="81"/>
      <c r="LHG114" s="81"/>
      <c r="LHH114" s="81"/>
      <c r="LHI114" s="81"/>
      <c r="LHJ114" s="81"/>
      <c r="LHK114" s="81"/>
      <c r="LHL114" s="81"/>
      <c r="LHM114" s="81"/>
      <c r="LHN114" s="81"/>
      <c r="LHO114" s="81"/>
      <c r="LHP114" s="81"/>
      <c r="LHQ114" s="81"/>
      <c r="LHR114" s="81"/>
      <c r="LHS114" s="81"/>
      <c r="LHT114" s="81"/>
      <c r="LHU114" s="81"/>
      <c r="LHV114" s="81"/>
      <c r="LHW114" s="81"/>
      <c r="LHX114" s="81"/>
      <c r="LHY114" s="81"/>
      <c r="LHZ114" s="81"/>
      <c r="LIA114" s="81"/>
      <c r="LIB114" s="81"/>
      <c r="LIC114" s="81"/>
      <c r="LID114" s="81"/>
      <c r="LIE114" s="81"/>
      <c r="LIF114" s="81"/>
      <c r="LIG114" s="81"/>
      <c r="LIH114" s="81"/>
      <c r="LII114" s="81"/>
      <c r="LIJ114" s="81"/>
      <c r="LIK114" s="81"/>
      <c r="LIL114" s="81"/>
      <c r="LIM114" s="81"/>
      <c r="LIN114" s="81"/>
      <c r="LIO114" s="81"/>
      <c r="LIP114" s="81"/>
      <c r="LIQ114" s="81"/>
      <c r="LIR114" s="81"/>
      <c r="LIS114" s="81"/>
      <c r="LIT114" s="81"/>
      <c r="LIU114" s="81"/>
      <c r="LIV114" s="81"/>
      <c r="LIW114" s="81"/>
      <c r="LIX114" s="81"/>
      <c r="LIY114" s="81"/>
      <c r="LIZ114" s="81"/>
      <c r="LJA114" s="81"/>
      <c r="LJB114" s="81"/>
      <c r="LJC114" s="81"/>
      <c r="LJD114" s="81"/>
      <c r="LJE114" s="81"/>
      <c r="LJF114" s="81"/>
      <c r="LJG114" s="81"/>
      <c r="LJH114" s="81"/>
      <c r="LJI114" s="81"/>
      <c r="LJJ114" s="81"/>
      <c r="LJK114" s="81"/>
      <c r="LJL114" s="81"/>
      <c r="LJM114" s="81"/>
      <c r="LJN114" s="81"/>
      <c r="LJO114" s="81"/>
      <c r="LJP114" s="81"/>
      <c r="LJQ114" s="81"/>
      <c r="LJR114" s="81"/>
      <c r="LJS114" s="81"/>
      <c r="LJT114" s="81"/>
      <c r="LJU114" s="81"/>
      <c r="LJV114" s="81"/>
      <c r="LJW114" s="81"/>
      <c r="LJX114" s="81"/>
      <c r="LJY114" s="81"/>
      <c r="LJZ114" s="81"/>
      <c r="LKA114" s="81"/>
      <c r="LKB114" s="81"/>
      <c r="LKC114" s="81"/>
      <c r="LKD114" s="81"/>
      <c r="LKE114" s="81"/>
      <c r="LKF114" s="81"/>
      <c r="LKG114" s="81"/>
      <c r="LKH114" s="81"/>
      <c r="LKI114" s="81"/>
      <c r="LKJ114" s="81"/>
      <c r="LKK114" s="81"/>
      <c r="LKL114" s="81"/>
      <c r="LKM114" s="81"/>
      <c r="LKN114" s="81"/>
      <c r="LKO114" s="81"/>
      <c r="LKP114" s="81"/>
      <c r="LKQ114" s="81"/>
      <c r="LKR114" s="81"/>
      <c r="LKS114" s="81"/>
      <c r="LKT114" s="81"/>
      <c r="LKU114" s="81"/>
      <c r="LKV114" s="81"/>
      <c r="LKW114" s="81"/>
      <c r="LKX114" s="81"/>
      <c r="LKY114" s="81"/>
      <c r="LKZ114" s="81"/>
      <c r="LLA114" s="81"/>
      <c r="LLB114" s="81"/>
      <c r="LLC114" s="81"/>
      <c r="LLD114" s="81"/>
      <c r="LLE114" s="81"/>
      <c r="LLF114" s="81"/>
      <c r="LLG114" s="81"/>
      <c r="LLH114" s="81"/>
      <c r="LLI114" s="81"/>
      <c r="LLJ114" s="81"/>
      <c r="LLK114" s="81"/>
      <c r="LLL114" s="81"/>
      <c r="LLM114" s="81"/>
      <c r="LLN114" s="81"/>
      <c r="LLO114" s="81"/>
      <c r="LLP114" s="81"/>
      <c r="LLQ114" s="81"/>
      <c r="LLR114" s="81"/>
      <c r="LLS114" s="81"/>
      <c r="LLT114" s="81"/>
      <c r="LLU114" s="81"/>
      <c r="LLV114" s="81"/>
      <c r="LLW114" s="81"/>
      <c r="LLX114" s="81"/>
      <c r="LLY114" s="81"/>
      <c r="LLZ114" s="81"/>
      <c r="LMA114" s="81"/>
      <c r="LMB114" s="81"/>
      <c r="LMC114" s="81"/>
      <c r="LMD114" s="81"/>
      <c r="LME114" s="81"/>
      <c r="LMF114" s="81"/>
      <c r="LMG114" s="81"/>
      <c r="LMH114" s="81"/>
      <c r="LMI114" s="81"/>
      <c r="LMJ114" s="81"/>
      <c r="LMK114" s="81"/>
      <c r="LML114" s="81"/>
      <c r="LMM114" s="81"/>
      <c r="LMN114" s="81"/>
      <c r="LMO114" s="81"/>
      <c r="LMP114" s="81"/>
      <c r="LMQ114" s="81"/>
      <c r="LMR114" s="81"/>
      <c r="LMS114" s="81"/>
      <c r="LMT114" s="81"/>
      <c r="LMU114" s="81"/>
      <c r="LMV114" s="81"/>
      <c r="LMW114" s="81"/>
      <c r="LMX114" s="81"/>
      <c r="LMY114" s="81"/>
      <c r="LMZ114" s="81"/>
      <c r="LNA114" s="81"/>
      <c r="LNB114" s="81"/>
      <c r="LNC114" s="81"/>
      <c r="LND114" s="81"/>
      <c r="LNE114" s="81"/>
      <c r="LNF114" s="81"/>
      <c r="LNG114" s="81"/>
      <c r="LNH114" s="81"/>
      <c r="LNI114" s="81"/>
      <c r="LNJ114" s="81"/>
      <c r="LNK114" s="81"/>
      <c r="LNL114" s="81"/>
      <c r="LNM114" s="81"/>
      <c r="LNN114" s="81"/>
      <c r="LNO114" s="81"/>
      <c r="LNP114" s="81"/>
      <c r="LNQ114" s="81"/>
      <c r="LNR114" s="81"/>
      <c r="LNS114" s="81"/>
      <c r="LNT114" s="81"/>
      <c r="LNU114" s="81"/>
      <c r="LNV114" s="81"/>
      <c r="LNW114" s="81"/>
      <c r="LNX114" s="81"/>
      <c r="LNY114" s="81"/>
      <c r="LNZ114" s="81"/>
      <c r="LOA114" s="81"/>
      <c r="LOB114" s="81"/>
      <c r="LOC114" s="81"/>
      <c r="LOD114" s="81"/>
      <c r="LOE114" s="81"/>
      <c r="LOF114" s="81"/>
      <c r="LOG114" s="81"/>
      <c r="LOH114" s="81"/>
      <c r="LOI114" s="81"/>
      <c r="LOJ114" s="81"/>
      <c r="LOK114" s="81"/>
      <c r="LOL114" s="81"/>
      <c r="LOM114" s="81"/>
      <c r="LON114" s="81"/>
      <c r="LOO114" s="81"/>
      <c r="LOP114" s="81"/>
      <c r="LOQ114" s="81"/>
      <c r="LOR114" s="81"/>
      <c r="LOS114" s="81"/>
      <c r="LOT114" s="81"/>
      <c r="LOU114" s="81"/>
      <c r="LOV114" s="81"/>
      <c r="LOW114" s="81"/>
      <c r="LOX114" s="81"/>
      <c r="LOY114" s="81"/>
      <c r="LOZ114" s="81"/>
      <c r="LPA114" s="81"/>
      <c r="LPB114" s="81"/>
      <c r="LPC114" s="81"/>
      <c r="LPD114" s="81"/>
      <c r="LPE114" s="81"/>
      <c r="LPF114" s="81"/>
      <c r="LPG114" s="81"/>
      <c r="LPH114" s="81"/>
      <c r="LPI114" s="81"/>
      <c r="LPJ114" s="81"/>
      <c r="LPK114" s="81"/>
      <c r="LPL114" s="81"/>
      <c r="LPM114" s="81"/>
      <c r="LPN114" s="81"/>
      <c r="LPO114" s="81"/>
      <c r="LPP114" s="81"/>
      <c r="LPQ114" s="81"/>
      <c r="LPR114" s="81"/>
      <c r="LPS114" s="81"/>
      <c r="LPT114" s="81"/>
      <c r="LPU114" s="81"/>
      <c r="LPV114" s="81"/>
      <c r="LPW114" s="81"/>
      <c r="LPX114" s="81"/>
      <c r="LPY114" s="81"/>
      <c r="LPZ114" s="81"/>
      <c r="LQA114" s="81"/>
      <c r="LQB114" s="81"/>
      <c r="LQC114" s="81"/>
      <c r="LQD114" s="81"/>
      <c r="LQE114" s="81"/>
      <c r="LQF114" s="81"/>
      <c r="LQG114" s="81"/>
      <c r="LQH114" s="81"/>
      <c r="LQI114" s="81"/>
      <c r="LQJ114" s="81"/>
      <c r="LQK114" s="81"/>
      <c r="LQL114" s="81"/>
      <c r="LQM114" s="81"/>
      <c r="LQN114" s="81"/>
      <c r="LQO114" s="81"/>
      <c r="LQP114" s="81"/>
      <c r="LQQ114" s="81"/>
      <c r="LQR114" s="81"/>
      <c r="LQS114" s="81"/>
      <c r="LQT114" s="81"/>
      <c r="LQU114" s="81"/>
      <c r="LQV114" s="81"/>
      <c r="LQW114" s="81"/>
      <c r="LQX114" s="81"/>
      <c r="LQY114" s="81"/>
      <c r="LQZ114" s="81"/>
      <c r="LRA114" s="81"/>
      <c r="LRB114" s="81"/>
      <c r="LRC114" s="81"/>
      <c r="LRD114" s="81"/>
      <c r="LRE114" s="81"/>
      <c r="LRF114" s="81"/>
      <c r="LRG114" s="81"/>
      <c r="LRH114" s="81"/>
      <c r="LRI114" s="81"/>
      <c r="LRJ114" s="81"/>
      <c r="LRK114" s="81"/>
      <c r="LRL114" s="81"/>
      <c r="LRM114" s="81"/>
      <c r="LRN114" s="81"/>
      <c r="LRO114" s="81"/>
      <c r="LRP114" s="81"/>
      <c r="LRQ114" s="81"/>
      <c r="LRR114" s="81"/>
      <c r="LRS114" s="81"/>
      <c r="LRT114" s="81"/>
      <c r="LRU114" s="81"/>
      <c r="LRV114" s="81"/>
      <c r="LRW114" s="81"/>
      <c r="LRX114" s="81"/>
      <c r="LRY114" s="81"/>
      <c r="LRZ114" s="81"/>
      <c r="LSA114" s="81"/>
      <c r="LSB114" s="81"/>
      <c r="LSC114" s="81"/>
      <c r="LSD114" s="81"/>
      <c r="LSE114" s="81"/>
      <c r="LSF114" s="81"/>
      <c r="LSG114" s="81"/>
      <c r="LSH114" s="81"/>
      <c r="LSI114" s="81"/>
      <c r="LSJ114" s="81"/>
      <c r="LSK114" s="81"/>
      <c r="LSL114" s="81"/>
      <c r="LSM114" s="81"/>
      <c r="LSN114" s="81"/>
      <c r="LSO114" s="81"/>
      <c r="LSP114" s="81"/>
      <c r="LSQ114" s="81"/>
      <c r="LSR114" s="81"/>
      <c r="LSS114" s="81"/>
      <c r="LST114" s="81"/>
      <c r="LSU114" s="81"/>
      <c r="LSV114" s="81"/>
      <c r="LSW114" s="81"/>
      <c r="LSX114" s="81"/>
      <c r="LSY114" s="81"/>
      <c r="LSZ114" s="81"/>
      <c r="LTA114" s="81"/>
      <c r="LTB114" s="81"/>
      <c r="LTC114" s="81"/>
      <c r="LTD114" s="81"/>
      <c r="LTE114" s="81"/>
      <c r="LTF114" s="81"/>
      <c r="LTG114" s="81"/>
      <c r="LTH114" s="81"/>
      <c r="LTI114" s="81"/>
      <c r="LTJ114" s="81"/>
      <c r="LTK114" s="81"/>
      <c r="LTL114" s="81"/>
      <c r="LTM114" s="81"/>
      <c r="LTN114" s="81"/>
      <c r="LTO114" s="81"/>
      <c r="LTP114" s="81"/>
      <c r="LTQ114" s="81"/>
      <c r="LTR114" s="81"/>
      <c r="LTS114" s="81"/>
      <c r="LTT114" s="81"/>
      <c r="LTU114" s="81"/>
      <c r="LTV114" s="81"/>
      <c r="LTW114" s="81"/>
      <c r="LTX114" s="81"/>
      <c r="LTY114" s="81"/>
      <c r="LTZ114" s="81"/>
      <c r="LUA114" s="81"/>
      <c r="LUB114" s="81"/>
      <c r="LUC114" s="81"/>
      <c r="LUD114" s="81"/>
      <c r="LUE114" s="81"/>
      <c r="LUF114" s="81"/>
      <c r="LUG114" s="81"/>
      <c r="LUH114" s="81"/>
      <c r="LUI114" s="81"/>
      <c r="LUJ114" s="81"/>
      <c r="LUK114" s="81"/>
      <c r="LUL114" s="81"/>
      <c r="LUM114" s="81"/>
      <c r="LUN114" s="81"/>
      <c r="LUO114" s="81"/>
      <c r="LUP114" s="81"/>
      <c r="LUQ114" s="81"/>
      <c r="LUR114" s="81"/>
      <c r="LUS114" s="81"/>
      <c r="LUT114" s="81"/>
      <c r="LUU114" s="81"/>
      <c r="LUV114" s="81"/>
      <c r="LUW114" s="81"/>
      <c r="LUX114" s="81"/>
      <c r="LUY114" s="81"/>
      <c r="LUZ114" s="81"/>
      <c r="LVA114" s="81"/>
      <c r="LVB114" s="81"/>
      <c r="LVC114" s="81"/>
      <c r="LVD114" s="81"/>
      <c r="LVE114" s="81"/>
      <c r="LVF114" s="81"/>
      <c r="LVG114" s="81"/>
      <c r="LVH114" s="81"/>
      <c r="LVI114" s="81"/>
      <c r="LVJ114" s="81"/>
      <c r="LVK114" s="81"/>
      <c r="LVL114" s="81"/>
      <c r="LVM114" s="81"/>
      <c r="LVN114" s="81"/>
      <c r="LVO114" s="81"/>
      <c r="LVP114" s="81"/>
      <c r="LVQ114" s="81"/>
      <c r="LVR114" s="81"/>
      <c r="LVS114" s="81"/>
      <c r="LVT114" s="81"/>
      <c r="LVU114" s="81"/>
      <c r="LVV114" s="81"/>
      <c r="LVW114" s="81"/>
      <c r="LVX114" s="81"/>
      <c r="LVY114" s="81"/>
      <c r="LVZ114" s="81"/>
      <c r="LWA114" s="81"/>
      <c r="LWB114" s="81"/>
      <c r="LWC114" s="81"/>
      <c r="LWD114" s="81"/>
      <c r="LWE114" s="81"/>
      <c r="LWF114" s="81"/>
      <c r="LWG114" s="81"/>
      <c r="LWH114" s="81"/>
      <c r="LWI114" s="81"/>
      <c r="LWJ114" s="81"/>
      <c r="LWK114" s="81"/>
      <c r="LWL114" s="81"/>
      <c r="LWM114" s="81"/>
      <c r="LWN114" s="81"/>
      <c r="LWO114" s="81"/>
      <c r="LWP114" s="81"/>
      <c r="LWQ114" s="81"/>
      <c r="LWR114" s="81"/>
      <c r="LWS114" s="81"/>
      <c r="LWT114" s="81"/>
      <c r="LWU114" s="81"/>
      <c r="LWV114" s="81"/>
      <c r="LWW114" s="81"/>
      <c r="LWX114" s="81"/>
      <c r="LWY114" s="81"/>
      <c r="LWZ114" s="81"/>
      <c r="LXA114" s="81"/>
      <c r="LXB114" s="81"/>
      <c r="LXC114" s="81"/>
      <c r="LXD114" s="81"/>
      <c r="LXE114" s="81"/>
      <c r="LXF114" s="81"/>
      <c r="LXG114" s="81"/>
      <c r="LXH114" s="81"/>
      <c r="LXI114" s="81"/>
      <c r="LXJ114" s="81"/>
      <c r="LXK114" s="81"/>
      <c r="LXL114" s="81"/>
      <c r="LXM114" s="81"/>
      <c r="LXN114" s="81"/>
      <c r="LXO114" s="81"/>
      <c r="LXP114" s="81"/>
      <c r="LXQ114" s="81"/>
      <c r="LXR114" s="81"/>
      <c r="LXS114" s="81"/>
      <c r="LXT114" s="81"/>
      <c r="LXU114" s="81"/>
      <c r="LXV114" s="81"/>
      <c r="LXW114" s="81"/>
      <c r="LXX114" s="81"/>
      <c r="LXY114" s="81"/>
      <c r="LXZ114" s="81"/>
      <c r="LYA114" s="81"/>
      <c r="LYB114" s="81"/>
      <c r="LYC114" s="81"/>
      <c r="LYD114" s="81"/>
      <c r="LYE114" s="81"/>
      <c r="LYF114" s="81"/>
      <c r="LYG114" s="81"/>
      <c r="LYH114" s="81"/>
      <c r="LYI114" s="81"/>
      <c r="LYJ114" s="81"/>
      <c r="LYK114" s="81"/>
      <c r="LYL114" s="81"/>
      <c r="LYM114" s="81"/>
      <c r="LYN114" s="81"/>
      <c r="LYO114" s="81"/>
      <c r="LYP114" s="81"/>
      <c r="LYQ114" s="81"/>
      <c r="LYR114" s="81"/>
      <c r="LYS114" s="81"/>
      <c r="LYT114" s="81"/>
      <c r="LYU114" s="81"/>
      <c r="LYV114" s="81"/>
      <c r="LYW114" s="81"/>
      <c r="LYX114" s="81"/>
      <c r="LYY114" s="81"/>
      <c r="LYZ114" s="81"/>
      <c r="LZA114" s="81"/>
      <c r="LZB114" s="81"/>
      <c r="LZC114" s="81"/>
      <c r="LZD114" s="81"/>
      <c r="LZE114" s="81"/>
      <c r="LZF114" s="81"/>
      <c r="LZG114" s="81"/>
      <c r="LZH114" s="81"/>
      <c r="LZI114" s="81"/>
      <c r="LZJ114" s="81"/>
      <c r="LZK114" s="81"/>
      <c r="LZL114" s="81"/>
      <c r="LZM114" s="81"/>
      <c r="LZN114" s="81"/>
      <c r="LZO114" s="81"/>
      <c r="LZP114" s="81"/>
      <c r="LZQ114" s="81"/>
      <c r="LZR114" s="81"/>
      <c r="LZS114" s="81"/>
      <c r="LZT114" s="81"/>
      <c r="LZU114" s="81"/>
      <c r="LZV114" s="81"/>
      <c r="LZW114" s="81"/>
      <c r="LZX114" s="81"/>
      <c r="LZY114" s="81"/>
      <c r="LZZ114" s="81"/>
      <c r="MAA114" s="81"/>
      <c r="MAB114" s="81"/>
      <c r="MAC114" s="81"/>
      <c r="MAD114" s="81"/>
      <c r="MAE114" s="81"/>
      <c r="MAF114" s="81"/>
      <c r="MAG114" s="81"/>
      <c r="MAH114" s="81"/>
      <c r="MAI114" s="81"/>
      <c r="MAJ114" s="81"/>
      <c r="MAK114" s="81"/>
      <c r="MAL114" s="81"/>
      <c r="MAM114" s="81"/>
      <c r="MAN114" s="81"/>
      <c r="MAO114" s="81"/>
      <c r="MAP114" s="81"/>
      <c r="MAQ114" s="81"/>
      <c r="MAR114" s="81"/>
      <c r="MAS114" s="81"/>
      <c r="MAT114" s="81"/>
      <c r="MAU114" s="81"/>
      <c r="MAV114" s="81"/>
      <c r="MAW114" s="81"/>
      <c r="MAX114" s="81"/>
      <c r="MAY114" s="81"/>
      <c r="MAZ114" s="81"/>
      <c r="MBA114" s="81"/>
      <c r="MBB114" s="81"/>
      <c r="MBC114" s="81"/>
      <c r="MBD114" s="81"/>
      <c r="MBE114" s="81"/>
      <c r="MBF114" s="81"/>
      <c r="MBG114" s="81"/>
      <c r="MBH114" s="81"/>
      <c r="MBI114" s="81"/>
      <c r="MBJ114" s="81"/>
      <c r="MBK114" s="81"/>
      <c r="MBL114" s="81"/>
      <c r="MBM114" s="81"/>
      <c r="MBN114" s="81"/>
      <c r="MBO114" s="81"/>
      <c r="MBP114" s="81"/>
      <c r="MBQ114" s="81"/>
      <c r="MBR114" s="81"/>
      <c r="MBS114" s="81"/>
      <c r="MBT114" s="81"/>
      <c r="MBU114" s="81"/>
      <c r="MBV114" s="81"/>
      <c r="MBW114" s="81"/>
      <c r="MBX114" s="81"/>
      <c r="MBY114" s="81"/>
      <c r="MBZ114" s="81"/>
      <c r="MCA114" s="81"/>
      <c r="MCB114" s="81"/>
      <c r="MCC114" s="81"/>
      <c r="MCD114" s="81"/>
      <c r="MCE114" s="81"/>
      <c r="MCF114" s="81"/>
      <c r="MCG114" s="81"/>
      <c r="MCH114" s="81"/>
      <c r="MCI114" s="81"/>
      <c r="MCJ114" s="81"/>
      <c r="MCK114" s="81"/>
      <c r="MCL114" s="81"/>
      <c r="MCM114" s="81"/>
      <c r="MCN114" s="81"/>
      <c r="MCO114" s="81"/>
      <c r="MCP114" s="81"/>
      <c r="MCQ114" s="81"/>
      <c r="MCR114" s="81"/>
      <c r="MCS114" s="81"/>
      <c r="MCT114" s="81"/>
      <c r="MCU114" s="81"/>
      <c r="MCV114" s="81"/>
      <c r="MCW114" s="81"/>
      <c r="MCX114" s="81"/>
      <c r="MCY114" s="81"/>
      <c r="MCZ114" s="81"/>
      <c r="MDA114" s="81"/>
      <c r="MDB114" s="81"/>
      <c r="MDC114" s="81"/>
      <c r="MDD114" s="81"/>
      <c r="MDE114" s="81"/>
      <c r="MDF114" s="81"/>
      <c r="MDG114" s="81"/>
      <c r="MDH114" s="81"/>
      <c r="MDI114" s="81"/>
      <c r="MDJ114" s="81"/>
      <c r="MDK114" s="81"/>
      <c r="MDL114" s="81"/>
      <c r="MDM114" s="81"/>
      <c r="MDN114" s="81"/>
      <c r="MDO114" s="81"/>
      <c r="MDP114" s="81"/>
      <c r="MDQ114" s="81"/>
      <c r="MDR114" s="81"/>
      <c r="MDS114" s="81"/>
      <c r="MDT114" s="81"/>
      <c r="MDU114" s="81"/>
      <c r="MDV114" s="81"/>
      <c r="MDW114" s="81"/>
      <c r="MDX114" s="81"/>
      <c r="MDY114" s="81"/>
      <c r="MDZ114" s="81"/>
      <c r="MEA114" s="81"/>
      <c r="MEB114" s="81"/>
      <c r="MEC114" s="81"/>
      <c r="MED114" s="81"/>
      <c r="MEE114" s="81"/>
      <c r="MEF114" s="81"/>
      <c r="MEG114" s="81"/>
      <c r="MEH114" s="81"/>
      <c r="MEI114" s="81"/>
      <c r="MEJ114" s="81"/>
      <c r="MEK114" s="81"/>
      <c r="MEL114" s="81"/>
      <c r="MEM114" s="81"/>
      <c r="MEN114" s="81"/>
      <c r="MEO114" s="81"/>
      <c r="MEP114" s="81"/>
      <c r="MEQ114" s="81"/>
      <c r="MER114" s="81"/>
      <c r="MES114" s="81"/>
      <c r="MET114" s="81"/>
      <c r="MEU114" s="81"/>
      <c r="MEV114" s="81"/>
      <c r="MEW114" s="81"/>
      <c r="MEX114" s="81"/>
      <c r="MEY114" s="81"/>
      <c r="MEZ114" s="81"/>
      <c r="MFA114" s="81"/>
      <c r="MFB114" s="81"/>
      <c r="MFC114" s="81"/>
      <c r="MFD114" s="81"/>
      <c r="MFE114" s="81"/>
      <c r="MFF114" s="81"/>
      <c r="MFG114" s="81"/>
      <c r="MFH114" s="81"/>
      <c r="MFI114" s="81"/>
      <c r="MFJ114" s="81"/>
      <c r="MFK114" s="81"/>
      <c r="MFL114" s="81"/>
      <c r="MFM114" s="81"/>
      <c r="MFN114" s="81"/>
      <c r="MFO114" s="81"/>
      <c r="MFP114" s="81"/>
      <c r="MFQ114" s="81"/>
      <c r="MFR114" s="81"/>
      <c r="MFS114" s="81"/>
      <c r="MFT114" s="81"/>
      <c r="MFU114" s="81"/>
      <c r="MFV114" s="81"/>
      <c r="MFW114" s="81"/>
      <c r="MFX114" s="81"/>
      <c r="MFY114" s="81"/>
      <c r="MFZ114" s="81"/>
      <c r="MGA114" s="81"/>
      <c r="MGB114" s="81"/>
      <c r="MGC114" s="81"/>
      <c r="MGD114" s="81"/>
      <c r="MGE114" s="81"/>
      <c r="MGF114" s="81"/>
      <c r="MGG114" s="81"/>
      <c r="MGH114" s="81"/>
      <c r="MGI114" s="81"/>
      <c r="MGJ114" s="81"/>
      <c r="MGK114" s="81"/>
      <c r="MGL114" s="81"/>
      <c r="MGM114" s="81"/>
      <c r="MGN114" s="81"/>
      <c r="MGO114" s="81"/>
      <c r="MGP114" s="81"/>
      <c r="MGQ114" s="81"/>
      <c r="MGR114" s="81"/>
      <c r="MGS114" s="81"/>
      <c r="MGT114" s="81"/>
      <c r="MGU114" s="81"/>
      <c r="MGV114" s="81"/>
      <c r="MGW114" s="81"/>
      <c r="MGX114" s="81"/>
      <c r="MGY114" s="81"/>
      <c r="MGZ114" s="81"/>
      <c r="MHA114" s="81"/>
      <c r="MHB114" s="81"/>
      <c r="MHC114" s="81"/>
      <c r="MHD114" s="81"/>
      <c r="MHE114" s="81"/>
      <c r="MHF114" s="81"/>
      <c r="MHG114" s="81"/>
      <c r="MHH114" s="81"/>
      <c r="MHI114" s="81"/>
      <c r="MHJ114" s="81"/>
      <c r="MHK114" s="81"/>
      <c r="MHL114" s="81"/>
      <c r="MHM114" s="81"/>
      <c r="MHN114" s="81"/>
      <c r="MHO114" s="81"/>
      <c r="MHP114" s="81"/>
      <c r="MHQ114" s="81"/>
      <c r="MHR114" s="81"/>
      <c r="MHS114" s="81"/>
      <c r="MHT114" s="81"/>
      <c r="MHU114" s="81"/>
      <c r="MHV114" s="81"/>
      <c r="MHW114" s="81"/>
      <c r="MHX114" s="81"/>
      <c r="MHY114" s="81"/>
      <c r="MHZ114" s="81"/>
      <c r="MIA114" s="81"/>
      <c r="MIB114" s="81"/>
      <c r="MIC114" s="81"/>
      <c r="MID114" s="81"/>
      <c r="MIE114" s="81"/>
      <c r="MIF114" s="81"/>
      <c r="MIG114" s="81"/>
      <c r="MIH114" s="81"/>
      <c r="MII114" s="81"/>
      <c r="MIJ114" s="81"/>
      <c r="MIK114" s="81"/>
      <c r="MIL114" s="81"/>
      <c r="MIM114" s="81"/>
      <c r="MIN114" s="81"/>
      <c r="MIO114" s="81"/>
      <c r="MIP114" s="81"/>
      <c r="MIQ114" s="81"/>
      <c r="MIR114" s="81"/>
      <c r="MIS114" s="81"/>
      <c r="MIT114" s="81"/>
      <c r="MIU114" s="81"/>
      <c r="MIV114" s="81"/>
      <c r="MIW114" s="81"/>
      <c r="MIX114" s="81"/>
      <c r="MIY114" s="81"/>
      <c r="MIZ114" s="81"/>
      <c r="MJA114" s="81"/>
      <c r="MJB114" s="81"/>
      <c r="MJC114" s="81"/>
      <c r="MJD114" s="81"/>
      <c r="MJE114" s="81"/>
      <c r="MJF114" s="81"/>
      <c r="MJG114" s="81"/>
      <c r="MJH114" s="81"/>
      <c r="MJI114" s="81"/>
      <c r="MJJ114" s="81"/>
      <c r="MJK114" s="81"/>
      <c r="MJL114" s="81"/>
      <c r="MJM114" s="81"/>
      <c r="MJN114" s="81"/>
      <c r="MJO114" s="81"/>
      <c r="MJP114" s="81"/>
      <c r="MJQ114" s="81"/>
      <c r="MJR114" s="81"/>
      <c r="MJS114" s="81"/>
      <c r="MJT114" s="81"/>
      <c r="MJU114" s="81"/>
      <c r="MJV114" s="81"/>
      <c r="MJW114" s="81"/>
      <c r="MJX114" s="81"/>
      <c r="MJY114" s="81"/>
      <c r="MJZ114" s="81"/>
      <c r="MKA114" s="81"/>
      <c r="MKB114" s="81"/>
      <c r="MKC114" s="81"/>
      <c r="MKD114" s="81"/>
      <c r="MKE114" s="81"/>
      <c r="MKF114" s="81"/>
      <c r="MKG114" s="81"/>
      <c r="MKH114" s="81"/>
      <c r="MKI114" s="81"/>
      <c r="MKJ114" s="81"/>
      <c r="MKK114" s="81"/>
      <c r="MKL114" s="81"/>
      <c r="MKM114" s="81"/>
      <c r="MKN114" s="81"/>
      <c r="MKO114" s="81"/>
      <c r="MKP114" s="81"/>
      <c r="MKQ114" s="81"/>
      <c r="MKR114" s="81"/>
      <c r="MKS114" s="81"/>
      <c r="MKT114" s="81"/>
      <c r="MKU114" s="81"/>
      <c r="MKV114" s="81"/>
      <c r="MKW114" s="81"/>
      <c r="MKX114" s="81"/>
      <c r="MKY114" s="81"/>
      <c r="MKZ114" s="81"/>
      <c r="MLA114" s="81"/>
      <c r="MLB114" s="81"/>
      <c r="MLC114" s="81"/>
      <c r="MLD114" s="81"/>
      <c r="MLE114" s="81"/>
      <c r="MLF114" s="81"/>
      <c r="MLG114" s="81"/>
      <c r="MLH114" s="81"/>
      <c r="MLI114" s="81"/>
      <c r="MLJ114" s="81"/>
      <c r="MLK114" s="81"/>
      <c r="MLL114" s="81"/>
      <c r="MLM114" s="81"/>
      <c r="MLN114" s="81"/>
      <c r="MLO114" s="81"/>
      <c r="MLP114" s="81"/>
      <c r="MLQ114" s="81"/>
      <c r="MLR114" s="81"/>
      <c r="MLS114" s="81"/>
      <c r="MLT114" s="81"/>
      <c r="MLU114" s="81"/>
      <c r="MLV114" s="81"/>
      <c r="MLW114" s="81"/>
      <c r="MLX114" s="81"/>
      <c r="MLY114" s="81"/>
      <c r="MLZ114" s="81"/>
      <c r="MMA114" s="81"/>
      <c r="MMB114" s="81"/>
      <c r="MMC114" s="81"/>
      <c r="MMD114" s="81"/>
      <c r="MME114" s="81"/>
      <c r="MMF114" s="81"/>
      <c r="MMG114" s="81"/>
      <c r="MMH114" s="81"/>
      <c r="MMI114" s="81"/>
      <c r="MMJ114" s="81"/>
      <c r="MMK114" s="81"/>
      <c r="MML114" s="81"/>
      <c r="MMM114" s="81"/>
      <c r="MMN114" s="81"/>
      <c r="MMO114" s="81"/>
      <c r="MMP114" s="81"/>
      <c r="MMQ114" s="81"/>
      <c r="MMR114" s="81"/>
      <c r="MMS114" s="81"/>
      <c r="MMT114" s="81"/>
      <c r="MMU114" s="81"/>
      <c r="MMV114" s="81"/>
      <c r="MMW114" s="81"/>
      <c r="MMX114" s="81"/>
      <c r="MMY114" s="81"/>
      <c r="MMZ114" s="81"/>
      <c r="MNA114" s="81"/>
      <c r="MNB114" s="81"/>
      <c r="MNC114" s="81"/>
      <c r="MND114" s="81"/>
      <c r="MNE114" s="81"/>
      <c r="MNF114" s="81"/>
      <c r="MNG114" s="81"/>
      <c r="MNH114" s="81"/>
      <c r="MNI114" s="81"/>
      <c r="MNJ114" s="81"/>
      <c r="MNK114" s="81"/>
      <c r="MNL114" s="81"/>
      <c r="MNM114" s="81"/>
      <c r="MNN114" s="81"/>
      <c r="MNO114" s="81"/>
      <c r="MNP114" s="81"/>
      <c r="MNQ114" s="81"/>
      <c r="MNR114" s="81"/>
      <c r="MNS114" s="81"/>
      <c r="MNT114" s="81"/>
      <c r="MNU114" s="81"/>
      <c r="MNV114" s="81"/>
      <c r="MNW114" s="81"/>
      <c r="MNX114" s="81"/>
      <c r="MNY114" s="81"/>
      <c r="MNZ114" s="81"/>
      <c r="MOA114" s="81"/>
      <c r="MOB114" s="81"/>
      <c r="MOC114" s="81"/>
      <c r="MOD114" s="81"/>
      <c r="MOE114" s="81"/>
      <c r="MOF114" s="81"/>
      <c r="MOG114" s="81"/>
      <c r="MOH114" s="81"/>
      <c r="MOI114" s="81"/>
      <c r="MOJ114" s="81"/>
      <c r="MOK114" s="81"/>
      <c r="MOL114" s="81"/>
      <c r="MOM114" s="81"/>
      <c r="MON114" s="81"/>
      <c r="MOO114" s="81"/>
      <c r="MOP114" s="81"/>
      <c r="MOQ114" s="81"/>
      <c r="MOR114" s="81"/>
      <c r="MOS114" s="81"/>
      <c r="MOT114" s="81"/>
      <c r="MOU114" s="81"/>
      <c r="MOV114" s="81"/>
      <c r="MOW114" s="81"/>
      <c r="MOX114" s="81"/>
      <c r="MOY114" s="81"/>
      <c r="MOZ114" s="81"/>
      <c r="MPA114" s="81"/>
      <c r="MPB114" s="81"/>
      <c r="MPC114" s="81"/>
      <c r="MPD114" s="81"/>
      <c r="MPE114" s="81"/>
      <c r="MPF114" s="81"/>
      <c r="MPG114" s="81"/>
      <c r="MPH114" s="81"/>
      <c r="MPI114" s="81"/>
      <c r="MPJ114" s="81"/>
      <c r="MPK114" s="81"/>
      <c r="MPL114" s="81"/>
      <c r="MPM114" s="81"/>
      <c r="MPN114" s="81"/>
      <c r="MPO114" s="81"/>
      <c r="MPP114" s="81"/>
      <c r="MPQ114" s="81"/>
      <c r="MPR114" s="81"/>
      <c r="MPS114" s="81"/>
      <c r="MPT114" s="81"/>
      <c r="MPU114" s="81"/>
      <c r="MPV114" s="81"/>
      <c r="MPW114" s="81"/>
      <c r="MPX114" s="81"/>
      <c r="MPY114" s="81"/>
      <c r="MPZ114" s="81"/>
      <c r="MQA114" s="81"/>
      <c r="MQB114" s="81"/>
      <c r="MQC114" s="81"/>
      <c r="MQD114" s="81"/>
      <c r="MQE114" s="81"/>
      <c r="MQF114" s="81"/>
      <c r="MQG114" s="81"/>
      <c r="MQH114" s="81"/>
      <c r="MQI114" s="81"/>
      <c r="MQJ114" s="81"/>
      <c r="MQK114" s="81"/>
      <c r="MQL114" s="81"/>
      <c r="MQM114" s="81"/>
      <c r="MQN114" s="81"/>
      <c r="MQO114" s="81"/>
      <c r="MQP114" s="81"/>
      <c r="MQQ114" s="81"/>
      <c r="MQR114" s="81"/>
      <c r="MQS114" s="81"/>
      <c r="MQT114" s="81"/>
      <c r="MQU114" s="81"/>
      <c r="MQV114" s="81"/>
      <c r="MQW114" s="81"/>
      <c r="MQX114" s="81"/>
      <c r="MQY114" s="81"/>
      <c r="MQZ114" s="81"/>
      <c r="MRA114" s="81"/>
      <c r="MRB114" s="81"/>
      <c r="MRC114" s="81"/>
      <c r="MRD114" s="81"/>
      <c r="MRE114" s="81"/>
      <c r="MRF114" s="81"/>
      <c r="MRG114" s="81"/>
      <c r="MRH114" s="81"/>
      <c r="MRI114" s="81"/>
      <c r="MRJ114" s="81"/>
      <c r="MRK114" s="81"/>
      <c r="MRL114" s="81"/>
      <c r="MRM114" s="81"/>
      <c r="MRN114" s="81"/>
      <c r="MRO114" s="81"/>
      <c r="MRP114" s="81"/>
      <c r="MRQ114" s="81"/>
      <c r="MRR114" s="81"/>
      <c r="MRS114" s="81"/>
      <c r="MRT114" s="81"/>
      <c r="MRU114" s="81"/>
      <c r="MRV114" s="81"/>
      <c r="MRW114" s="81"/>
      <c r="MRX114" s="81"/>
      <c r="MRY114" s="81"/>
      <c r="MRZ114" s="81"/>
      <c r="MSA114" s="81"/>
      <c r="MSB114" s="81"/>
      <c r="MSC114" s="81"/>
      <c r="MSD114" s="81"/>
      <c r="MSE114" s="81"/>
      <c r="MSF114" s="81"/>
      <c r="MSG114" s="81"/>
      <c r="MSH114" s="81"/>
      <c r="MSI114" s="81"/>
      <c r="MSJ114" s="81"/>
      <c r="MSK114" s="81"/>
      <c r="MSL114" s="81"/>
      <c r="MSM114" s="81"/>
      <c r="MSN114" s="81"/>
      <c r="MSO114" s="81"/>
      <c r="MSP114" s="81"/>
      <c r="MSQ114" s="81"/>
      <c r="MSR114" s="81"/>
      <c r="MSS114" s="81"/>
      <c r="MST114" s="81"/>
      <c r="MSU114" s="81"/>
      <c r="MSV114" s="81"/>
      <c r="MSW114" s="81"/>
      <c r="MSX114" s="81"/>
      <c r="MSY114" s="81"/>
      <c r="MSZ114" s="81"/>
      <c r="MTA114" s="81"/>
      <c r="MTB114" s="81"/>
      <c r="MTC114" s="81"/>
      <c r="MTD114" s="81"/>
      <c r="MTE114" s="81"/>
      <c r="MTF114" s="81"/>
      <c r="MTG114" s="81"/>
      <c r="MTH114" s="81"/>
      <c r="MTI114" s="81"/>
      <c r="MTJ114" s="81"/>
      <c r="MTK114" s="81"/>
      <c r="MTL114" s="81"/>
      <c r="MTM114" s="81"/>
      <c r="MTN114" s="81"/>
      <c r="MTO114" s="81"/>
      <c r="MTP114" s="81"/>
      <c r="MTQ114" s="81"/>
      <c r="MTR114" s="81"/>
      <c r="MTS114" s="81"/>
      <c r="MTT114" s="81"/>
      <c r="MTU114" s="81"/>
      <c r="MTV114" s="81"/>
      <c r="MTW114" s="81"/>
      <c r="MTX114" s="81"/>
      <c r="MTY114" s="81"/>
      <c r="MTZ114" s="81"/>
      <c r="MUA114" s="81"/>
      <c r="MUB114" s="81"/>
      <c r="MUC114" s="81"/>
      <c r="MUD114" s="81"/>
      <c r="MUE114" s="81"/>
      <c r="MUF114" s="81"/>
      <c r="MUG114" s="81"/>
      <c r="MUH114" s="81"/>
      <c r="MUI114" s="81"/>
      <c r="MUJ114" s="81"/>
      <c r="MUK114" s="81"/>
      <c r="MUL114" s="81"/>
      <c r="MUM114" s="81"/>
      <c r="MUN114" s="81"/>
      <c r="MUO114" s="81"/>
      <c r="MUP114" s="81"/>
      <c r="MUQ114" s="81"/>
      <c r="MUR114" s="81"/>
      <c r="MUS114" s="81"/>
      <c r="MUT114" s="81"/>
      <c r="MUU114" s="81"/>
      <c r="MUV114" s="81"/>
      <c r="MUW114" s="81"/>
      <c r="MUX114" s="81"/>
      <c r="MUY114" s="81"/>
      <c r="MUZ114" s="81"/>
      <c r="MVA114" s="81"/>
      <c r="MVB114" s="81"/>
      <c r="MVC114" s="81"/>
      <c r="MVD114" s="81"/>
      <c r="MVE114" s="81"/>
      <c r="MVF114" s="81"/>
      <c r="MVG114" s="81"/>
      <c r="MVH114" s="81"/>
      <c r="MVI114" s="81"/>
      <c r="MVJ114" s="81"/>
      <c r="MVK114" s="81"/>
      <c r="MVL114" s="81"/>
      <c r="MVM114" s="81"/>
      <c r="MVN114" s="81"/>
      <c r="MVO114" s="81"/>
      <c r="MVP114" s="81"/>
      <c r="MVQ114" s="81"/>
      <c r="MVR114" s="81"/>
      <c r="MVS114" s="81"/>
      <c r="MVT114" s="81"/>
      <c r="MVU114" s="81"/>
      <c r="MVV114" s="81"/>
      <c r="MVW114" s="81"/>
      <c r="MVX114" s="81"/>
      <c r="MVY114" s="81"/>
      <c r="MVZ114" s="81"/>
      <c r="MWA114" s="81"/>
      <c r="MWB114" s="81"/>
      <c r="MWC114" s="81"/>
      <c r="MWD114" s="81"/>
      <c r="MWE114" s="81"/>
      <c r="MWF114" s="81"/>
      <c r="MWG114" s="81"/>
      <c r="MWH114" s="81"/>
      <c r="MWI114" s="81"/>
      <c r="MWJ114" s="81"/>
      <c r="MWK114" s="81"/>
      <c r="MWL114" s="81"/>
      <c r="MWM114" s="81"/>
      <c r="MWN114" s="81"/>
      <c r="MWO114" s="81"/>
      <c r="MWP114" s="81"/>
      <c r="MWQ114" s="81"/>
      <c r="MWR114" s="81"/>
      <c r="MWS114" s="81"/>
      <c r="MWT114" s="81"/>
      <c r="MWU114" s="81"/>
      <c r="MWV114" s="81"/>
      <c r="MWW114" s="81"/>
      <c r="MWX114" s="81"/>
      <c r="MWY114" s="81"/>
      <c r="MWZ114" s="81"/>
      <c r="MXA114" s="81"/>
      <c r="MXB114" s="81"/>
      <c r="MXC114" s="81"/>
      <c r="MXD114" s="81"/>
      <c r="MXE114" s="81"/>
      <c r="MXF114" s="81"/>
      <c r="MXG114" s="81"/>
      <c r="MXH114" s="81"/>
      <c r="MXI114" s="81"/>
      <c r="MXJ114" s="81"/>
      <c r="MXK114" s="81"/>
      <c r="MXL114" s="81"/>
      <c r="MXM114" s="81"/>
      <c r="MXN114" s="81"/>
      <c r="MXO114" s="81"/>
      <c r="MXP114" s="81"/>
      <c r="MXQ114" s="81"/>
      <c r="MXR114" s="81"/>
      <c r="MXS114" s="81"/>
      <c r="MXT114" s="81"/>
      <c r="MXU114" s="81"/>
      <c r="MXV114" s="81"/>
      <c r="MXW114" s="81"/>
      <c r="MXX114" s="81"/>
      <c r="MXY114" s="81"/>
      <c r="MXZ114" s="81"/>
      <c r="MYA114" s="81"/>
      <c r="MYB114" s="81"/>
      <c r="MYC114" s="81"/>
      <c r="MYD114" s="81"/>
      <c r="MYE114" s="81"/>
      <c r="MYF114" s="81"/>
      <c r="MYG114" s="81"/>
      <c r="MYH114" s="81"/>
      <c r="MYI114" s="81"/>
      <c r="MYJ114" s="81"/>
      <c r="MYK114" s="81"/>
      <c r="MYL114" s="81"/>
      <c r="MYM114" s="81"/>
      <c r="MYN114" s="81"/>
      <c r="MYO114" s="81"/>
      <c r="MYP114" s="81"/>
      <c r="MYQ114" s="81"/>
      <c r="MYR114" s="81"/>
      <c r="MYS114" s="81"/>
      <c r="MYT114" s="81"/>
      <c r="MYU114" s="81"/>
      <c r="MYV114" s="81"/>
      <c r="MYW114" s="81"/>
      <c r="MYX114" s="81"/>
      <c r="MYY114" s="81"/>
      <c r="MYZ114" s="81"/>
      <c r="MZA114" s="81"/>
      <c r="MZB114" s="81"/>
      <c r="MZC114" s="81"/>
      <c r="MZD114" s="81"/>
      <c r="MZE114" s="81"/>
      <c r="MZF114" s="81"/>
      <c r="MZG114" s="81"/>
      <c r="MZH114" s="81"/>
      <c r="MZI114" s="81"/>
      <c r="MZJ114" s="81"/>
      <c r="MZK114" s="81"/>
      <c r="MZL114" s="81"/>
      <c r="MZM114" s="81"/>
      <c r="MZN114" s="81"/>
      <c r="MZO114" s="81"/>
      <c r="MZP114" s="81"/>
      <c r="MZQ114" s="81"/>
      <c r="MZR114" s="81"/>
      <c r="MZS114" s="81"/>
      <c r="MZT114" s="81"/>
      <c r="MZU114" s="81"/>
      <c r="MZV114" s="81"/>
      <c r="MZW114" s="81"/>
      <c r="MZX114" s="81"/>
      <c r="MZY114" s="81"/>
      <c r="MZZ114" s="81"/>
      <c r="NAA114" s="81"/>
      <c r="NAB114" s="81"/>
      <c r="NAC114" s="81"/>
      <c r="NAD114" s="81"/>
      <c r="NAE114" s="81"/>
      <c r="NAF114" s="81"/>
      <c r="NAG114" s="81"/>
      <c r="NAH114" s="81"/>
      <c r="NAI114" s="81"/>
      <c r="NAJ114" s="81"/>
      <c r="NAK114" s="81"/>
      <c r="NAL114" s="81"/>
      <c r="NAM114" s="81"/>
      <c r="NAN114" s="81"/>
      <c r="NAO114" s="81"/>
      <c r="NAP114" s="81"/>
      <c r="NAQ114" s="81"/>
      <c r="NAR114" s="81"/>
      <c r="NAS114" s="81"/>
      <c r="NAT114" s="81"/>
      <c r="NAU114" s="81"/>
      <c r="NAV114" s="81"/>
      <c r="NAW114" s="81"/>
      <c r="NAX114" s="81"/>
      <c r="NAY114" s="81"/>
      <c r="NAZ114" s="81"/>
      <c r="NBA114" s="81"/>
      <c r="NBB114" s="81"/>
      <c r="NBC114" s="81"/>
      <c r="NBD114" s="81"/>
      <c r="NBE114" s="81"/>
      <c r="NBF114" s="81"/>
      <c r="NBG114" s="81"/>
      <c r="NBH114" s="81"/>
      <c r="NBI114" s="81"/>
      <c r="NBJ114" s="81"/>
      <c r="NBK114" s="81"/>
      <c r="NBL114" s="81"/>
      <c r="NBM114" s="81"/>
      <c r="NBN114" s="81"/>
      <c r="NBO114" s="81"/>
      <c r="NBP114" s="81"/>
      <c r="NBQ114" s="81"/>
      <c r="NBR114" s="81"/>
      <c r="NBS114" s="81"/>
      <c r="NBT114" s="81"/>
      <c r="NBU114" s="81"/>
      <c r="NBV114" s="81"/>
      <c r="NBW114" s="81"/>
      <c r="NBX114" s="81"/>
      <c r="NBY114" s="81"/>
      <c r="NBZ114" s="81"/>
      <c r="NCA114" s="81"/>
      <c r="NCB114" s="81"/>
      <c r="NCC114" s="81"/>
      <c r="NCD114" s="81"/>
      <c r="NCE114" s="81"/>
      <c r="NCF114" s="81"/>
      <c r="NCG114" s="81"/>
      <c r="NCH114" s="81"/>
      <c r="NCI114" s="81"/>
      <c r="NCJ114" s="81"/>
      <c r="NCK114" s="81"/>
      <c r="NCL114" s="81"/>
      <c r="NCM114" s="81"/>
      <c r="NCN114" s="81"/>
      <c r="NCO114" s="81"/>
      <c r="NCP114" s="81"/>
      <c r="NCQ114" s="81"/>
      <c r="NCR114" s="81"/>
      <c r="NCS114" s="81"/>
      <c r="NCT114" s="81"/>
      <c r="NCU114" s="81"/>
      <c r="NCV114" s="81"/>
      <c r="NCW114" s="81"/>
      <c r="NCX114" s="81"/>
      <c r="NCY114" s="81"/>
      <c r="NCZ114" s="81"/>
      <c r="NDA114" s="81"/>
      <c r="NDB114" s="81"/>
      <c r="NDC114" s="81"/>
      <c r="NDD114" s="81"/>
      <c r="NDE114" s="81"/>
      <c r="NDF114" s="81"/>
      <c r="NDG114" s="81"/>
      <c r="NDH114" s="81"/>
      <c r="NDI114" s="81"/>
      <c r="NDJ114" s="81"/>
      <c r="NDK114" s="81"/>
      <c r="NDL114" s="81"/>
      <c r="NDM114" s="81"/>
      <c r="NDN114" s="81"/>
      <c r="NDO114" s="81"/>
      <c r="NDP114" s="81"/>
      <c r="NDQ114" s="81"/>
      <c r="NDR114" s="81"/>
      <c r="NDS114" s="81"/>
      <c r="NDT114" s="81"/>
      <c r="NDU114" s="81"/>
      <c r="NDV114" s="81"/>
      <c r="NDW114" s="81"/>
      <c r="NDX114" s="81"/>
      <c r="NDY114" s="81"/>
      <c r="NDZ114" s="81"/>
      <c r="NEA114" s="81"/>
      <c r="NEB114" s="81"/>
      <c r="NEC114" s="81"/>
      <c r="NED114" s="81"/>
      <c r="NEE114" s="81"/>
      <c r="NEF114" s="81"/>
      <c r="NEG114" s="81"/>
      <c r="NEH114" s="81"/>
      <c r="NEI114" s="81"/>
      <c r="NEJ114" s="81"/>
      <c r="NEK114" s="81"/>
      <c r="NEL114" s="81"/>
      <c r="NEM114" s="81"/>
      <c r="NEN114" s="81"/>
      <c r="NEO114" s="81"/>
      <c r="NEP114" s="81"/>
      <c r="NEQ114" s="81"/>
      <c r="NER114" s="81"/>
      <c r="NES114" s="81"/>
      <c r="NET114" s="81"/>
      <c r="NEU114" s="81"/>
      <c r="NEV114" s="81"/>
      <c r="NEW114" s="81"/>
      <c r="NEX114" s="81"/>
      <c r="NEY114" s="81"/>
      <c r="NEZ114" s="81"/>
      <c r="NFA114" s="81"/>
      <c r="NFB114" s="81"/>
      <c r="NFC114" s="81"/>
      <c r="NFD114" s="81"/>
      <c r="NFE114" s="81"/>
      <c r="NFF114" s="81"/>
      <c r="NFG114" s="81"/>
      <c r="NFH114" s="81"/>
      <c r="NFI114" s="81"/>
      <c r="NFJ114" s="81"/>
      <c r="NFK114" s="81"/>
      <c r="NFL114" s="81"/>
      <c r="NFM114" s="81"/>
      <c r="NFN114" s="81"/>
      <c r="NFO114" s="81"/>
      <c r="NFP114" s="81"/>
      <c r="NFQ114" s="81"/>
      <c r="NFR114" s="81"/>
      <c r="NFS114" s="81"/>
      <c r="NFT114" s="81"/>
      <c r="NFU114" s="81"/>
      <c r="NFV114" s="81"/>
      <c r="NFW114" s="81"/>
      <c r="NFX114" s="81"/>
      <c r="NFY114" s="81"/>
      <c r="NFZ114" s="81"/>
      <c r="NGA114" s="81"/>
      <c r="NGB114" s="81"/>
      <c r="NGC114" s="81"/>
      <c r="NGD114" s="81"/>
      <c r="NGE114" s="81"/>
      <c r="NGF114" s="81"/>
      <c r="NGG114" s="81"/>
      <c r="NGH114" s="81"/>
      <c r="NGI114" s="81"/>
      <c r="NGJ114" s="81"/>
      <c r="NGK114" s="81"/>
      <c r="NGL114" s="81"/>
      <c r="NGM114" s="81"/>
      <c r="NGN114" s="81"/>
      <c r="NGO114" s="81"/>
      <c r="NGP114" s="81"/>
      <c r="NGQ114" s="81"/>
      <c r="NGR114" s="81"/>
      <c r="NGS114" s="81"/>
      <c r="NGT114" s="81"/>
      <c r="NGU114" s="81"/>
      <c r="NGV114" s="81"/>
      <c r="NGW114" s="81"/>
      <c r="NGX114" s="81"/>
      <c r="NGY114" s="81"/>
      <c r="NGZ114" s="81"/>
      <c r="NHA114" s="81"/>
      <c r="NHB114" s="81"/>
      <c r="NHC114" s="81"/>
      <c r="NHD114" s="81"/>
      <c r="NHE114" s="81"/>
      <c r="NHF114" s="81"/>
      <c r="NHG114" s="81"/>
      <c r="NHH114" s="81"/>
      <c r="NHI114" s="81"/>
      <c r="NHJ114" s="81"/>
      <c r="NHK114" s="81"/>
      <c r="NHL114" s="81"/>
      <c r="NHM114" s="81"/>
      <c r="NHN114" s="81"/>
      <c r="NHO114" s="81"/>
      <c r="NHP114" s="81"/>
      <c r="NHQ114" s="81"/>
      <c r="NHR114" s="81"/>
      <c r="NHS114" s="81"/>
      <c r="NHT114" s="81"/>
      <c r="NHU114" s="81"/>
      <c r="NHV114" s="81"/>
      <c r="NHW114" s="81"/>
      <c r="NHX114" s="81"/>
      <c r="NHY114" s="81"/>
      <c r="NHZ114" s="81"/>
      <c r="NIA114" s="81"/>
      <c r="NIB114" s="81"/>
      <c r="NIC114" s="81"/>
      <c r="NID114" s="81"/>
      <c r="NIE114" s="81"/>
      <c r="NIF114" s="81"/>
      <c r="NIG114" s="81"/>
      <c r="NIH114" s="81"/>
      <c r="NII114" s="81"/>
      <c r="NIJ114" s="81"/>
      <c r="NIK114" s="81"/>
      <c r="NIL114" s="81"/>
      <c r="NIM114" s="81"/>
      <c r="NIN114" s="81"/>
      <c r="NIO114" s="81"/>
      <c r="NIP114" s="81"/>
      <c r="NIQ114" s="81"/>
      <c r="NIR114" s="81"/>
      <c r="NIS114" s="81"/>
      <c r="NIT114" s="81"/>
      <c r="NIU114" s="81"/>
      <c r="NIV114" s="81"/>
      <c r="NIW114" s="81"/>
      <c r="NIX114" s="81"/>
      <c r="NIY114" s="81"/>
      <c r="NIZ114" s="81"/>
      <c r="NJA114" s="81"/>
      <c r="NJB114" s="81"/>
      <c r="NJC114" s="81"/>
      <c r="NJD114" s="81"/>
      <c r="NJE114" s="81"/>
      <c r="NJF114" s="81"/>
      <c r="NJG114" s="81"/>
      <c r="NJH114" s="81"/>
      <c r="NJI114" s="81"/>
      <c r="NJJ114" s="81"/>
      <c r="NJK114" s="81"/>
      <c r="NJL114" s="81"/>
      <c r="NJM114" s="81"/>
      <c r="NJN114" s="81"/>
      <c r="NJO114" s="81"/>
      <c r="NJP114" s="81"/>
      <c r="NJQ114" s="81"/>
      <c r="NJR114" s="81"/>
      <c r="NJS114" s="81"/>
      <c r="NJT114" s="81"/>
      <c r="NJU114" s="81"/>
      <c r="NJV114" s="81"/>
      <c r="NJW114" s="81"/>
      <c r="NJX114" s="81"/>
      <c r="NJY114" s="81"/>
      <c r="NJZ114" s="81"/>
      <c r="NKA114" s="81"/>
      <c r="NKB114" s="81"/>
      <c r="NKC114" s="81"/>
      <c r="NKD114" s="81"/>
      <c r="NKE114" s="81"/>
      <c r="NKF114" s="81"/>
      <c r="NKG114" s="81"/>
      <c r="NKH114" s="81"/>
      <c r="NKI114" s="81"/>
      <c r="NKJ114" s="81"/>
      <c r="NKK114" s="81"/>
      <c r="NKL114" s="81"/>
      <c r="NKM114" s="81"/>
      <c r="NKN114" s="81"/>
      <c r="NKO114" s="81"/>
      <c r="NKP114" s="81"/>
      <c r="NKQ114" s="81"/>
      <c r="NKR114" s="81"/>
      <c r="NKS114" s="81"/>
      <c r="NKT114" s="81"/>
      <c r="NKU114" s="81"/>
      <c r="NKV114" s="81"/>
      <c r="NKW114" s="81"/>
      <c r="NKX114" s="81"/>
      <c r="NKY114" s="81"/>
      <c r="NKZ114" s="81"/>
      <c r="NLA114" s="81"/>
      <c r="NLB114" s="81"/>
      <c r="NLC114" s="81"/>
      <c r="NLD114" s="81"/>
      <c r="NLE114" s="81"/>
      <c r="NLF114" s="81"/>
      <c r="NLG114" s="81"/>
      <c r="NLH114" s="81"/>
      <c r="NLI114" s="81"/>
      <c r="NLJ114" s="81"/>
      <c r="NLK114" s="81"/>
      <c r="NLL114" s="81"/>
      <c r="NLM114" s="81"/>
      <c r="NLN114" s="81"/>
      <c r="NLO114" s="81"/>
      <c r="NLP114" s="81"/>
      <c r="NLQ114" s="81"/>
      <c r="NLR114" s="81"/>
      <c r="NLS114" s="81"/>
      <c r="NLT114" s="81"/>
      <c r="NLU114" s="81"/>
      <c r="NLV114" s="81"/>
      <c r="NLW114" s="81"/>
      <c r="NLX114" s="81"/>
      <c r="NLY114" s="81"/>
      <c r="NLZ114" s="81"/>
      <c r="NMA114" s="81"/>
      <c r="NMB114" s="81"/>
      <c r="NMC114" s="81"/>
      <c r="NMD114" s="81"/>
      <c r="NME114" s="81"/>
      <c r="NMF114" s="81"/>
      <c r="NMG114" s="81"/>
      <c r="NMH114" s="81"/>
      <c r="NMI114" s="81"/>
      <c r="NMJ114" s="81"/>
      <c r="NMK114" s="81"/>
      <c r="NML114" s="81"/>
      <c r="NMM114" s="81"/>
      <c r="NMN114" s="81"/>
      <c r="NMO114" s="81"/>
      <c r="NMP114" s="81"/>
      <c r="NMQ114" s="81"/>
      <c r="NMR114" s="81"/>
      <c r="NMS114" s="81"/>
      <c r="NMT114" s="81"/>
      <c r="NMU114" s="81"/>
      <c r="NMV114" s="81"/>
      <c r="NMW114" s="81"/>
      <c r="NMX114" s="81"/>
      <c r="NMY114" s="81"/>
      <c r="NMZ114" s="81"/>
      <c r="NNA114" s="81"/>
      <c r="NNB114" s="81"/>
      <c r="NNC114" s="81"/>
      <c r="NND114" s="81"/>
      <c r="NNE114" s="81"/>
      <c r="NNF114" s="81"/>
      <c r="NNG114" s="81"/>
      <c r="NNH114" s="81"/>
      <c r="NNI114" s="81"/>
      <c r="NNJ114" s="81"/>
      <c r="NNK114" s="81"/>
      <c r="NNL114" s="81"/>
      <c r="NNM114" s="81"/>
      <c r="NNN114" s="81"/>
      <c r="NNO114" s="81"/>
      <c r="NNP114" s="81"/>
      <c r="NNQ114" s="81"/>
      <c r="NNR114" s="81"/>
      <c r="NNS114" s="81"/>
      <c r="NNT114" s="81"/>
      <c r="NNU114" s="81"/>
      <c r="NNV114" s="81"/>
      <c r="NNW114" s="81"/>
      <c r="NNX114" s="81"/>
      <c r="NNY114" s="81"/>
      <c r="NNZ114" s="81"/>
      <c r="NOA114" s="81"/>
      <c r="NOB114" s="81"/>
      <c r="NOC114" s="81"/>
      <c r="NOD114" s="81"/>
      <c r="NOE114" s="81"/>
      <c r="NOF114" s="81"/>
      <c r="NOG114" s="81"/>
      <c r="NOH114" s="81"/>
      <c r="NOI114" s="81"/>
      <c r="NOJ114" s="81"/>
      <c r="NOK114" s="81"/>
      <c r="NOL114" s="81"/>
      <c r="NOM114" s="81"/>
      <c r="NON114" s="81"/>
      <c r="NOO114" s="81"/>
      <c r="NOP114" s="81"/>
      <c r="NOQ114" s="81"/>
      <c r="NOR114" s="81"/>
      <c r="NOS114" s="81"/>
      <c r="NOT114" s="81"/>
      <c r="NOU114" s="81"/>
      <c r="NOV114" s="81"/>
      <c r="NOW114" s="81"/>
      <c r="NOX114" s="81"/>
      <c r="NOY114" s="81"/>
      <c r="NOZ114" s="81"/>
      <c r="NPA114" s="81"/>
      <c r="NPB114" s="81"/>
      <c r="NPC114" s="81"/>
      <c r="NPD114" s="81"/>
      <c r="NPE114" s="81"/>
      <c r="NPF114" s="81"/>
      <c r="NPG114" s="81"/>
      <c r="NPH114" s="81"/>
      <c r="NPI114" s="81"/>
      <c r="NPJ114" s="81"/>
      <c r="NPK114" s="81"/>
      <c r="NPL114" s="81"/>
      <c r="NPM114" s="81"/>
      <c r="NPN114" s="81"/>
      <c r="NPO114" s="81"/>
      <c r="NPP114" s="81"/>
      <c r="NPQ114" s="81"/>
      <c r="NPR114" s="81"/>
      <c r="NPS114" s="81"/>
      <c r="NPT114" s="81"/>
      <c r="NPU114" s="81"/>
      <c r="NPV114" s="81"/>
      <c r="NPW114" s="81"/>
      <c r="NPX114" s="81"/>
      <c r="NPY114" s="81"/>
      <c r="NPZ114" s="81"/>
      <c r="NQA114" s="81"/>
      <c r="NQB114" s="81"/>
      <c r="NQC114" s="81"/>
      <c r="NQD114" s="81"/>
      <c r="NQE114" s="81"/>
      <c r="NQF114" s="81"/>
      <c r="NQG114" s="81"/>
      <c r="NQH114" s="81"/>
      <c r="NQI114" s="81"/>
      <c r="NQJ114" s="81"/>
      <c r="NQK114" s="81"/>
      <c r="NQL114" s="81"/>
      <c r="NQM114" s="81"/>
      <c r="NQN114" s="81"/>
      <c r="NQO114" s="81"/>
      <c r="NQP114" s="81"/>
      <c r="NQQ114" s="81"/>
      <c r="NQR114" s="81"/>
      <c r="NQS114" s="81"/>
      <c r="NQT114" s="81"/>
      <c r="NQU114" s="81"/>
      <c r="NQV114" s="81"/>
      <c r="NQW114" s="81"/>
      <c r="NQX114" s="81"/>
      <c r="NQY114" s="81"/>
      <c r="NQZ114" s="81"/>
      <c r="NRA114" s="81"/>
      <c r="NRB114" s="81"/>
      <c r="NRC114" s="81"/>
      <c r="NRD114" s="81"/>
      <c r="NRE114" s="81"/>
      <c r="NRF114" s="81"/>
      <c r="NRG114" s="81"/>
      <c r="NRH114" s="81"/>
      <c r="NRI114" s="81"/>
      <c r="NRJ114" s="81"/>
      <c r="NRK114" s="81"/>
      <c r="NRL114" s="81"/>
      <c r="NRM114" s="81"/>
      <c r="NRN114" s="81"/>
      <c r="NRO114" s="81"/>
      <c r="NRP114" s="81"/>
      <c r="NRQ114" s="81"/>
      <c r="NRR114" s="81"/>
      <c r="NRS114" s="81"/>
      <c r="NRT114" s="81"/>
      <c r="NRU114" s="81"/>
      <c r="NRV114" s="81"/>
      <c r="NRW114" s="81"/>
      <c r="NRX114" s="81"/>
      <c r="NRY114" s="81"/>
      <c r="NRZ114" s="81"/>
      <c r="NSA114" s="81"/>
      <c r="NSB114" s="81"/>
      <c r="NSC114" s="81"/>
      <c r="NSD114" s="81"/>
      <c r="NSE114" s="81"/>
      <c r="NSF114" s="81"/>
      <c r="NSG114" s="81"/>
      <c r="NSH114" s="81"/>
      <c r="NSI114" s="81"/>
      <c r="NSJ114" s="81"/>
      <c r="NSK114" s="81"/>
      <c r="NSL114" s="81"/>
      <c r="NSM114" s="81"/>
      <c r="NSN114" s="81"/>
      <c r="NSO114" s="81"/>
      <c r="NSP114" s="81"/>
      <c r="NSQ114" s="81"/>
      <c r="NSR114" s="81"/>
      <c r="NSS114" s="81"/>
      <c r="NST114" s="81"/>
      <c r="NSU114" s="81"/>
      <c r="NSV114" s="81"/>
      <c r="NSW114" s="81"/>
      <c r="NSX114" s="81"/>
      <c r="NSY114" s="81"/>
      <c r="NSZ114" s="81"/>
      <c r="NTA114" s="81"/>
      <c r="NTB114" s="81"/>
      <c r="NTC114" s="81"/>
      <c r="NTD114" s="81"/>
      <c r="NTE114" s="81"/>
      <c r="NTF114" s="81"/>
      <c r="NTG114" s="81"/>
      <c r="NTH114" s="81"/>
      <c r="NTI114" s="81"/>
      <c r="NTJ114" s="81"/>
      <c r="NTK114" s="81"/>
      <c r="NTL114" s="81"/>
      <c r="NTM114" s="81"/>
      <c r="NTN114" s="81"/>
      <c r="NTO114" s="81"/>
      <c r="NTP114" s="81"/>
      <c r="NTQ114" s="81"/>
      <c r="NTR114" s="81"/>
      <c r="NTS114" s="81"/>
      <c r="NTT114" s="81"/>
      <c r="NTU114" s="81"/>
      <c r="NTV114" s="81"/>
      <c r="NTW114" s="81"/>
      <c r="NTX114" s="81"/>
      <c r="NTY114" s="81"/>
      <c r="NTZ114" s="81"/>
      <c r="NUA114" s="81"/>
      <c r="NUB114" s="81"/>
      <c r="NUC114" s="81"/>
      <c r="NUD114" s="81"/>
      <c r="NUE114" s="81"/>
      <c r="NUF114" s="81"/>
      <c r="NUG114" s="81"/>
      <c r="NUH114" s="81"/>
      <c r="NUI114" s="81"/>
      <c r="NUJ114" s="81"/>
      <c r="NUK114" s="81"/>
      <c r="NUL114" s="81"/>
      <c r="NUM114" s="81"/>
      <c r="NUN114" s="81"/>
      <c r="NUO114" s="81"/>
      <c r="NUP114" s="81"/>
      <c r="NUQ114" s="81"/>
      <c r="NUR114" s="81"/>
      <c r="NUS114" s="81"/>
      <c r="NUT114" s="81"/>
      <c r="NUU114" s="81"/>
      <c r="NUV114" s="81"/>
      <c r="NUW114" s="81"/>
      <c r="NUX114" s="81"/>
      <c r="NUY114" s="81"/>
      <c r="NUZ114" s="81"/>
      <c r="NVA114" s="81"/>
      <c r="NVB114" s="81"/>
      <c r="NVC114" s="81"/>
      <c r="NVD114" s="81"/>
      <c r="NVE114" s="81"/>
      <c r="NVF114" s="81"/>
      <c r="NVG114" s="81"/>
      <c r="NVH114" s="81"/>
      <c r="NVI114" s="81"/>
      <c r="NVJ114" s="81"/>
      <c r="NVK114" s="81"/>
      <c r="NVL114" s="81"/>
      <c r="NVM114" s="81"/>
      <c r="NVN114" s="81"/>
      <c r="NVO114" s="81"/>
      <c r="NVP114" s="81"/>
      <c r="NVQ114" s="81"/>
      <c r="NVR114" s="81"/>
      <c r="NVS114" s="81"/>
      <c r="NVT114" s="81"/>
      <c r="NVU114" s="81"/>
      <c r="NVV114" s="81"/>
      <c r="NVW114" s="81"/>
      <c r="NVX114" s="81"/>
      <c r="NVY114" s="81"/>
      <c r="NVZ114" s="81"/>
      <c r="NWA114" s="81"/>
      <c r="NWB114" s="81"/>
      <c r="NWC114" s="81"/>
      <c r="NWD114" s="81"/>
      <c r="NWE114" s="81"/>
      <c r="NWF114" s="81"/>
      <c r="NWG114" s="81"/>
      <c r="NWH114" s="81"/>
      <c r="NWI114" s="81"/>
      <c r="NWJ114" s="81"/>
      <c r="NWK114" s="81"/>
      <c r="NWL114" s="81"/>
      <c r="NWM114" s="81"/>
      <c r="NWN114" s="81"/>
      <c r="NWO114" s="81"/>
      <c r="NWP114" s="81"/>
      <c r="NWQ114" s="81"/>
      <c r="NWR114" s="81"/>
      <c r="NWS114" s="81"/>
      <c r="NWT114" s="81"/>
      <c r="NWU114" s="81"/>
      <c r="NWV114" s="81"/>
      <c r="NWW114" s="81"/>
      <c r="NWX114" s="81"/>
      <c r="NWY114" s="81"/>
      <c r="NWZ114" s="81"/>
      <c r="NXA114" s="81"/>
      <c r="NXB114" s="81"/>
      <c r="NXC114" s="81"/>
      <c r="NXD114" s="81"/>
      <c r="NXE114" s="81"/>
      <c r="NXF114" s="81"/>
      <c r="NXG114" s="81"/>
      <c r="NXH114" s="81"/>
      <c r="NXI114" s="81"/>
      <c r="NXJ114" s="81"/>
      <c r="NXK114" s="81"/>
      <c r="NXL114" s="81"/>
      <c r="NXM114" s="81"/>
      <c r="NXN114" s="81"/>
      <c r="NXO114" s="81"/>
      <c r="NXP114" s="81"/>
      <c r="NXQ114" s="81"/>
      <c r="NXR114" s="81"/>
      <c r="NXS114" s="81"/>
      <c r="NXT114" s="81"/>
      <c r="NXU114" s="81"/>
      <c r="NXV114" s="81"/>
      <c r="NXW114" s="81"/>
      <c r="NXX114" s="81"/>
      <c r="NXY114" s="81"/>
      <c r="NXZ114" s="81"/>
      <c r="NYA114" s="81"/>
      <c r="NYB114" s="81"/>
      <c r="NYC114" s="81"/>
      <c r="NYD114" s="81"/>
      <c r="NYE114" s="81"/>
      <c r="NYF114" s="81"/>
      <c r="NYG114" s="81"/>
      <c r="NYH114" s="81"/>
      <c r="NYI114" s="81"/>
      <c r="NYJ114" s="81"/>
      <c r="NYK114" s="81"/>
      <c r="NYL114" s="81"/>
      <c r="NYM114" s="81"/>
      <c r="NYN114" s="81"/>
      <c r="NYO114" s="81"/>
      <c r="NYP114" s="81"/>
      <c r="NYQ114" s="81"/>
      <c r="NYR114" s="81"/>
      <c r="NYS114" s="81"/>
      <c r="NYT114" s="81"/>
      <c r="NYU114" s="81"/>
      <c r="NYV114" s="81"/>
      <c r="NYW114" s="81"/>
      <c r="NYX114" s="81"/>
      <c r="NYY114" s="81"/>
      <c r="NYZ114" s="81"/>
      <c r="NZA114" s="81"/>
      <c r="NZB114" s="81"/>
      <c r="NZC114" s="81"/>
      <c r="NZD114" s="81"/>
      <c r="NZE114" s="81"/>
      <c r="NZF114" s="81"/>
      <c r="NZG114" s="81"/>
      <c r="NZH114" s="81"/>
      <c r="NZI114" s="81"/>
      <c r="NZJ114" s="81"/>
      <c r="NZK114" s="81"/>
      <c r="NZL114" s="81"/>
      <c r="NZM114" s="81"/>
      <c r="NZN114" s="81"/>
      <c r="NZO114" s="81"/>
      <c r="NZP114" s="81"/>
      <c r="NZQ114" s="81"/>
      <c r="NZR114" s="81"/>
      <c r="NZS114" s="81"/>
      <c r="NZT114" s="81"/>
      <c r="NZU114" s="81"/>
      <c r="NZV114" s="81"/>
      <c r="NZW114" s="81"/>
      <c r="NZX114" s="81"/>
      <c r="NZY114" s="81"/>
      <c r="NZZ114" s="81"/>
      <c r="OAA114" s="81"/>
      <c r="OAB114" s="81"/>
      <c r="OAC114" s="81"/>
      <c r="OAD114" s="81"/>
      <c r="OAE114" s="81"/>
      <c r="OAF114" s="81"/>
      <c r="OAG114" s="81"/>
      <c r="OAH114" s="81"/>
      <c r="OAI114" s="81"/>
      <c r="OAJ114" s="81"/>
      <c r="OAK114" s="81"/>
      <c r="OAL114" s="81"/>
      <c r="OAM114" s="81"/>
      <c r="OAN114" s="81"/>
      <c r="OAO114" s="81"/>
      <c r="OAP114" s="81"/>
      <c r="OAQ114" s="81"/>
      <c r="OAR114" s="81"/>
      <c r="OAS114" s="81"/>
      <c r="OAT114" s="81"/>
      <c r="OAU114" s="81"/>
      <c r="OAV114" s="81"/>
      <c r="OAW114" s="81"/>
      <c r="OAX114" s="81"/>
      <c r="OAY114" s="81"/>
      <c r="OAZ114" s="81"/>
      <c r="OBA114" s="81"/>
      <c r="OBB114" s="81"/>
      <c r="OBC114" s="81"/>
      <c r="OBD114" s="81"/>
      <c r="OBE114" s="81"/>
      <c r="OBF114" s="81"/>
      <c r="OBG114" s="81"/>
      <c r="OBH114" s="81"/>
      <c r="OBI114" s="81"/>
      <c r="OBJ114" s="81"/>
      <c r="OBK114" s="81"/>
      <c r="OBL114" s="81"/>
      <c r="OBM114" s="81"/>
      <c r="OBN114" s="81"/>
      <c r="OBO114" s="81"/>
      <c r="OBP114" s="81"/>
      <c r="OBQ114" s="81"/>
      <c r="OBR114" s="81"/>
      <c r="OBS114" s="81"/>
      <c r="OBT114" s="81"/>
      <c r="OBU114" s="81"/>
      <c r="OBV114" s="81"/>
      <c r="OBW114" s="81"/>
      <c r="OBX114" s="81"/>
      <c r="OBY114" s="81"/>
      <c r="OBZ114" s="81"/>
      <c r="OCA114" s="81"/>
      <c r="OCB114" s="81"/>
      <c r="OCC114" s="81"/>
      <c r="OCD114" s="81"/>
      <c r="OCE114" s="81"/>
      <c r="OCF114" s="81"/>
      <c r="OCG114" s="81"/>
      <c r="OCH114" s="81"/>
      <c r="OCI114" s="81"/>
      <c r="OCJ114" s="81"/>
      <c r="OCK114" s="81"/>
      <c r="OCL114" s="81"/>
      <c r="OCM114" s="81"/>
      <c r="OCN114" s="81"/>
      <c r="OCO114" s="81"/>
      <c r="OCP114" s="81"/>
      <c r="OCQ114" s="81"/>
      <c r="OCR114" s="81"/>
      <c r="OCS114" s="81"/>
      <c r="OCT114" s="81"/>
      <c r="OCU114" s="81"/>
      <c r="OCV114" s="81"/>
      <c r="OCW114" s="81"/>
      <c r="OCX114" s="81"/>
      <c r="OCY114" s="81"/>
      <c r="OCZ114" s="81"/>
      <c r="ODA114" s="81"/>
      <c r="ODB114" s="81"/>
      <c r="ODC114" s="81"/>
      <c r="ODD114" s="81"/>
      <c r="ODE114" s="81"/>
      <c r="ODF114" s="81"/>
      <c r="ODG114" s="81"/>
      <c r="ODH114" s="81"/>
      <c r="ODI114" s="81"/>
      <c r="ODJ114" s="81"/>
      <c r="ODK114" s="81"/>
      <c r="ODL114" s="81"/>
      <c r="ODM114" s="81"/>
      <c r="ODN114" s="81"/>
      <c r="ODO114" s="81"/>
      <c r="ODP114" s="81"/>
      <c r="ODQ114" s="81"/>
      <c r="ODR114" s="81"/>
      <c r="ODS114" s="81"/>
      <c r="ODT114" s="81"/>
      <c r="ODU114" s="81"/>
      <c r="ODV114" s="81"/>
      <c r="ODW114" s="81"/>
      <c r="ODX114" s="81"/>
      <c r="ODY114" s="81"/>
      <c r="ODZ114" s="81"/>
      <c r="OEA114" s="81"/>
      <c r="OEB114" s="81"/>
      <c r="OEC114" s="81"/>
      <c r="OED114" s="81"/>
      <c r="OEE114" s="81"/>
      <c r="OEF114" s="81"/>
      <c r="OEG114" s="81"/>
      <c r="OEH114" s="81"/>
      <c r="OEI114" s="81"/>
      <c r="OEJ114" s="81"/>
      <c r="OEK114" s="81"/>
      <c r="OEL114" s="81"/>
      <c r="OEM114" s="81"/>
      <c r="OEN114" s="81"/>
      <c r="OEO114" s="81"/>
      <c r="OEP114" s="81"/>
      <c r="OEQ114" s="81"/>
      <c r="OER114" s="81"/>
      <c r="OES114" s="81"/>
      <c r="OET114" s="81"/>
      <c r="OEU114" s="81"/>
      <c r="OEV114" s="81"/>
      <c r="OEW114" s="81"/>
      <c r="OEX114" s="81"/>
      <c r="OEY114" s="81"/>
      <c r="OEZ114" s="81"/>
      <c r="OFA114" s="81"/>
      <c r="OFB114" s="81"/>
      <c r="OFC114" s="81"/>
      <c r="OFD114" s="81"/>
      <c r="OFE114" s="81"/>
      <c r="OFF114" s="81"/>
      <c r="OFG114" s="81"/>
      <c r="OFH114" s="81"/>
      <c r="OFI114" s="81"/>
      <c r="OFJ114" s="81"/>
      <c r="OFK114" s="81"/>
      <c r="OFL114" s="81"/>
      <c r="OFM114" s="81"/>
      <c r="OFN114" s="81"/>
      <c r="OFO114" s="81"/>
      <c r="OFP114" s="81"/>
      <c r="OFQ114" s="81"/>
      <c r="OFR114" s="81"/>
      <c r="OFS114" s="81"/>
      <c r="OFT114" s="81"/>
      <c r="OFU114" s="81"/>
      <c r="OFV114" s="81"/>
      <c r="OFW114" s="81"/>
      <c r="OFX114" s="81"/>
      <c r="OFY114" s="81"/>
      <c r="OFZ114" s="81"/>
      <c r="OGA114" s="81"/>
      <c r="OGB114" s="81"/>
      <c r="OGC114" s="81"/>
      <c r="OGD114" s="81"/>
      <c r="OGE114" s="81"/>
      <c r="OGF114" s="81"/>
      <c r="OGG114" s="81"/>
      <c r="OGH114" s="81"/>
      <c r="OGI114" s="81"/>
      <c r="OGJ114" s="81"/>
      <c r="OGK114" s="81"/>
      <c r="OGL114" s="81"/>
      <c r="OGM114" s="81"/>
      <c r="OGN114" s="81"/>
      <c r="OGO114" s="81"/>
      <c r="OGP114" s="81"/>
      <c r="OGQ114" s="81"/>
      <c r="OGR114" s="81"/>
      <c r="OGS114" s="81"/>
      <c r="OGT114" s="81"/>
      <c r="OGU114" s="81"/>
      <c r="OGV114" s="81"/>
      <c r="OGW114" s="81"/>
      <c r="OGX114" s="81"/>
      <c r="OGY114" s="81"/>
      <c r="OGZ114" s="81"/>
      <c r="OHA114" s="81"/>
      <c r="OHB114" s="81"/>
      <c r="OHC114" s="81"/>
      <c r="OHD114" s="81"/>
      <c r="OHE114" s="81"/>
      <c r="OHF114" s="81"/>
      <c r="OHG114" s="81"/>
      <c r="OHH114" s="81"/>
      <c r="OHI114" s="81"/>
      <c r="OHJ114" s="81"/>
      <c r="OHK114" s="81"/>
      <c r="OHL114" s="81"/>
      <c r="OHM114" s="81"/>
      <c r="OHN114" s="81"/>
      <c r="OHO114" s="81"/>
      <c r="OHP114" s="81"/>
      <c r="OHQ114" s="81"/>
      <c r="OHR114" s="81"/>
      <c r="OHS114" s="81"/>
      <c r="OHT114" s="81"/>
      <c r="OHU114" s="81"/>
      <c r="OHV114" s="81"/>
      <c r="OHW114" s="81"/>
      <c r="OHX114" s="81"/>
      <c r="OHY114" s="81"/>
      <c r="OHZ114" s="81"/>
      <c r="OIA114" s="81"/>
      <c r="OIB114" s="81"/>
      <c r="OIC114" s="81"/>
      <c r="OID114" s="81"/>
      <c r="OIE114" s="81"/>
      <c r="OIF114" s="81"/>
      <c r="OIG114" s="81"/>
      <c r="OIH114" s="81"/>
      <c r="OII114" s="81"/>
      <c r="OIJ114" s="81"/>
      <c r="OIK114" s="81"/>
      <c r="OIL114" s="81"/>
      <c r="OIM114" s="81"/>
      <c r="OIN114" s="81"/>
      <c r="OIO114" s="81"/>
      <c r="OIP114" s="81"/>
      <c r="OIQ114" s="81"/>
      <c r="OIR114" s="81"/>
      <c r="OIS114" s="81"/>
      <c r="OIT114" s="81"/>
      <c r="OIU114" s="81"/>
      <c r="OIV114" s="81"/>
      <c r="OIW114" s="81"/>
      <c r="OIX114" s="81"/>
      <c r="OIY114" s="81"/>
      <c r="OIZ114" s="81"/>
      <c r="OJA114" s="81"/>
      <c r="OJB114" s="81"/>
      <c r="OJC114" s="81"/>
      <c r="OJD114" s="81"/>
      <c r="OJE114" s="81"/>
      <c r="OJF114" s="81"/>
      <c r="OJG114" s="81"/>
      <c r="OJH114" s="81"/>
      <c r="OJI114" s="81"/>
      <c r="OJJ114" s="81"/>
      <c r="OJK114" s="81"/>
      <c r="OJL114" s="81"/>
      <c r="OJM114" s="81"/>
      <c r="OJN114" s="81"/>
      <c r="OJO114" s="81"/>
      <c r="OJP114" s="81"/>
      <c r="OJQ114" s="81"/>
      <c r="OJR114" s="81"/>
      <c r="OJS114" s="81"/>
      <c r="OJT114" s="81"/>
      <c r="OJU114" s="81"/>
      <c r="OJV114" s="81"/>
      <c r="OJW114" s="81"/>
      <c r="OJX114" s="81"/>
      <c r="OJY114" s="81"/>
      <c r="OJZ114" s="81"/>
      <c r="OKA114" s="81"/>
      <c r="OKB114" s="81"/>
      <c r="OKC114" s="81"/>
      <c r="OKD114" s="81"/>
      <c r="OKE114" s="81"/>
      <c r="OKF114" s="81"/>
      <c r="OKG114" s="81"/>
      <c r="OKH114" s="81"/>
      <c r="OKI114" s="81"/>
      <c r="OKJ114" s="81"/>
      <c r="OKK114" s="81"/>
      <c r="OKL114" s="81"/>
      <c r="OKM114" s="81"/>
      <c r="OKN114" s="81"/>
      <c r="OKO114" s="81"/>
      <c r="OKP114" s="81"/>
      <c r="OKQ114" s="81"/>
      <c r="OKR114" s="81"/>
      <c r="OKS114" s="81"/>
      <c r="OKT114" s="81"/>
      <c r="OKU114" s="81"/>
      <c r="OKV114" s="81"/>
      <c r="OKW114" s="81"/>
      <c r="OKX114" s="81"/>
      <c r="OKY114" s="81"/>
      <c r="OKZ114" s="81"/>
      <c r="OLA114" s="81"/>
      <c r="OLB114" s="81"/>
      <c r="OLC114" s="81"/>
      <c r="OLD114" s="81"/>
      <c r="OLE114" s="81"/>
      <c r="OLF114" s="81"/>
      <c r="OLG114" s="81"/>
      <c r="OLH114" s="81"/>
      <c r="OLI114" s="81"/>
      <c r="OLJ114" s="81"/>
      <c r="OLK114" s="81"/>
      <c r="OLL114" s="81"/>
      <c r="OLM114" s="81"/>
      <c r="OLN114" s="81"/>
      <c r="OLO114" s="81"/>
      <c r="OLP114" s="81"/>
      <c r="OLQ114" s="81"/>
      <c r="OLR114" s="81"/>
      <c r="OLS114" s="81"/>
      <c r="OLT114" s="81"/>
      <c r="OLU114" s="81"/>
      <c r="OLV114" s="81"/>
      <c r="OLW114" s="81"/>
      <c r="OLX114" s="81"/>
      <c r="OLY114" s="81"/>
      <c r="OLZ114" s="81"/>
      <c r="OMA114" s="81"/>
      <c r="OMB114" s="81"/>
      <c r="OMC114" s="81"/>
      <c r="OMD114" s="81"/>
      <c r="OME114" s="81"/>
      <c r="OMF114" s="81"/>
      <c r="OMG114" s="81"/>
      <c r="OMH114" s="81"/>
      <c r="OMI114" s="81"/>
      <c r="OMJ114" s="81"/>
      <c r="OMK114" s="81"/>
      <c r="OML114" s="81"/>
      <c r="OMM114" s="81"/>
      <c r="OMN114" s="81"/>
      <c r="OMO114" s="81"/>
      <c r="OMP114" s="81"/>
      <c r="OMQ114" s="81"/>
      <c r="OMR114" s="81"/>
      <c r="OMS114" s="81"/>
      <c r="OMT114" s="81"/>
      <c r="OMU114" s="81"/>
      <c r="OMV114" s="81"/>
      <c r="OMW114" s="81"/>
      <c r="OMX114" s="81"/>
      <c r="OMY114" s="81"/>
      <c r="OMZ114" s="81"/>
      <c r="ONA114" s="81"/>
      <c r="ONB114" s="81"/>
      <c r="ONC114" s="81"/>
      <c r="OND114" s="81"/>
      <c r="ONE114" s="81"/>
      <c r="ONF114" s="81"/>
      <c r="ONG114" s="81"/>
      <c r="ONH114" s="81"/>
      <c r="ONI114" s="81"/>
      <c r="ONJ114" s="81"/>
      <c r="ONK114" s="81"/>
      <c r="ONL114" s="81"/>
      <c r="ONM114" s="81"/>
      <c r="ONN114" s="81"/>
      <c r="ONO114" s="81"/>
      <c r="ONP114" s="81"/>
      <c r="ONQ114" s="81"/>
      <c r="ONR114" s="81"/>
      <c r="ONS114" s="81"/>
      <c r="ONT114" s="81"/>
      <c r="ONU114" s="81"/>
      <c r="ONV114" s="81"/>
      <c r="ONW114" s="81"/>
      <c r="ONX114" s="81"/>
      <c r="ONY114" s="81"/>
      <c r="ONZ114" s="81"/>
      <c r="OOA114" s="81"/>
      <c r="OOB114" s="81"/>
      <c r="OOC114" s="81"/>
      <c r="OOD114" s="81"/>
      <c r="OOE114" s="81"/>
      <c r="OOF114" s="81"/>
      <c r="OOG114" s="81"/>
      <c r="OOH114" s="81"/>
      <c r="OOI114" s="81"/>
      <c r="OOJ114" s="81"/>
      <c r="OOK114" s="81"/>
      <c r="OOL114" s="81"/>
      <c r="OOM114" s="81"/>
      <c r="OON114" s="81"/>
      <c r="OOO114" s="81"/>
      <c r="OOP114" s="81"/>
      <c r="OOQ114" s="81"/>
      <c r="OOR114" s="81"/>
      <c r="OOS114" s="81"/>
      <c r="OOT114" s="81"/>
      <c r="OOU114" s="81"/>
      <c r="OOV114" s="81"/>
      <c r="OOW114" s="81"/>
      <c r="OOX114" s="81"/>
      <c r="OOY114" s="81"/>
      <c r="OOZ114" s="81"/>
      <c r="OPA114" s="81"/>
      <c r="OPB114" s="81"/>
      <c r="OPC114" s="81"/>
      <c r="OPD114" s="81"/>
      <c r="OPE114" s="81"/>
      <c r="OPF114" s="81"/>
      <c r="OPG114" s="81"/>
      <c r="OPH114" s="81"/>
      <c r="OPI114" s="81"/>
      <c r="OPJ114" s="81"/>
      <c r="OPK114" s="81"/>
      <c r="OPL114" s="81"/>
      <c r="OPM114" s="81"/>
      <c r="OPN114" s="81"/>
      <c r="OPO114" s="81"/>
      <c r="OPP114" s="81"/>
      <c r="OPQ114" s="81"/>
      <c r="OPR114" s="81"/>
      <c r="OPS114" s="81"/>
      <c r="OPT114" s="81"/>
      <c r="OPU114" s="81"/>
      <c r="OPV114" s="81"/>
      <c r="OPW114" s="81"/>
      <c r="OPX114" s="81"/>
      <c r="OPY114" s="81"/>
      <c r="OPZ114" s="81"/>
      <c r="OQA114" s="81"/>
      <c r="OQB114" s="81"/>
      <c r="OQC114" s="81"/>
      <c r="OQD114" s="81"/>
      <c r="OQE114" s="81"/>
      <c r="OQF114" s="81"/>
      <c r="OQG114" s="81"/>
      <c r="OQH114" s="81"/>
      <c r="OQI114" s="81"/>
      <c r="OQJ114" s="81"/>
      <c r="OQK114" s="81"/>
      <c r="OQL114" s="81"/>
      <c r="OQM114" s="81"/>
      <c r="OQN114" s="81"/>
      <c r="OQO114" s="81"/>
      <c r="OQP114" s="81"/>
      <c r="OQQ114" s="81"/>
      <c r="OQR114" s="81"/>
      <c r="OQS114" s="81"/>
      <c r="OQT114" s="81"/>
      <c r="OQU114" s="81"/>
      <c r="OQV114" s="81"/>
      <c r="OQW114" s="81"/>
      <c r="OQX114" s="81"/>
      <c r="OQY114" s="81"/>
      <c r="OQZ114" s="81"/>
      <c r="ORA114" s="81"/>
      <c r="ORB114" s="81"/>
      <c r="ORC114" s="81"/>
      <c r="ORD114" s="81"/>
      <c r="ORE114" s="81"/>
      <c r="ORF114" s="81"/>
      <c r="ORG114" s="81"/>
      <c r="ORH114" s="81"/>
      <c r="ORI114" s="81"/>
      <c r="ORJ114" s="81"/>
      <c r="ORK114" s="81"/>
      <c r="ORL114" s="81"/>
      <c r="ORM114" s="81"/>
      <c r="ORN114" s="81"/>
      <c r="ORO114" s="81"/>
      <c r="ORP114" s="81"/>
      <c r="ORQ114" s="81"/>
      <c r="ORR114" s="81"/>
      <c r="ORS114" s="81"/>
      <c r="ORT114" s="81"/>
      <c r="ORU114" s="81"/>
      <c r="ORV114" s="81"/>
      <c r="ORW114" s="81"/>
      <c r="ORX114" s="81"/>
      <c r="ORY114" s="81"/>
      <c r="ORZ114" s="81"/>
      <c r="OSA114" s="81"/>
      <c r="OSB114" s="81"/>
      <c r="OSC114" s="81"/>
      <c r="OSD114" s="81"/>
      <c r="OSE114" s="81"/>
      <c r="OSF114" s="81"/>
      <c r="OSG114" s="81"/>
      <c r="OSH114" s="81"/>
      <c r="OSI114" s="81"/>
      <c r="OSJ114" s="81"/>
      <c r="OSK114" s="81"/>
      <c r="OSL114" s="81"/>
      <c r="OSM114" s="81"/>
      <c r="OSN114" s="81"/>
      <c r="OSO114" s="81"/>
      <c r="OSP114" s="81"/>
      <c r="OSQ114" s="81"/>
      <c r="OSR114" s="81"/>
      <c r="OSS114" s="81"/>
      <c r="OST114" s="81"/>
      <c r="OSU114" s="81"/>
      <c r="OSV114" s="81"/>
      <c r="OSW114" s="81"/>
      <c r="OSX114" s="81"/>
      <c r="OSY114" s="81"/>
      <c r="OSZ114" s="81"/>
      <c r="OTA114" s="81"/>
      <c r="OTB114" s="81"/>
      <c r="OTC114" s="81"/>
      <c r="OTD114" s="81"/>
      <c r="OTE114" s="81"/>
      <c r="OTF114" s="81"/>
      <c r="OTG114" s="81"/>
      <c r="OTH114" s="81"/>
      <c r="OTI114" s="81"/>
      <c r="OTJ114" s="81"/>
      <c r="OTK114" s="81"/>
      <c r="OTL114" s="81"/>
      <c r="OTM114" s="81"/>
      <c r="OTN114" s="81"/>
      <c r="OTO114" s="81"/>
      <c r="OTP114" s="81"/>
      <c r="OTQ114" s="81"/>
      <c r="OTR114" s="81"/>
      <c r="OTS114" s="81"/>
      <c r="OTT114" s="81"/>
      <c r="OTU114" s="81"/>
      <c r="OTV114" s="81"/>
      <c r="OTW114" s="81"/>
      <c r="OTX114" s="81"/>
      <c r="OTY114" s="81"/>
      <c r="OTZ114" s="81"/>
      <c r="OUA114" s="81"/>
      <c r="OUB114" s="81"/>
      <c r="OUC114" s="81"/>
      <c r="OUD114" s="81"/>
      <c r="OUE114" s="81"/>
      <c r="OUF114" s="81"/>
      <c r="OUG114" s="81"/>
      <c r="OUH114" s="81"/>
      <c r="OUI114" s="81"/>
      <c r="OUJ114" s="81"/>
      <c r="OUK114" s="81"/>
      <c r="OUL114" s="81"/>
      <c r="OUM114" s="81"/>
      <c r="OUN114" s="81"/>
      <c r="OUO114" s="81"/>
      <c r="OUP114" s="81"/>
      <c r="OUQ114" s="81"/>
      <c r="OUR114" s="81"/>
      <c r="OUS114" s="81"/>
      <c r="OUT114" s="81"/>
      <c r="OUU114" s="81"/>
      <c r="OUV114" s="81"/>
      <c r="OUW114" s="81"/>
      <c r="OUX114" s="81"/>
      <c r="OUY114" s="81"/>
      <c r="OUZ114" s="81"/>
      <c r="OVA114" s="81"/>
      <c r="OVB114" s="81"/>
      <c r="OVC114" s="81"/>
      <c r="OVD114" s="81"/>
      <c r="OVE114" s="81"/>
      <c r="OVF114" s="81"/>
      <c r="OVG114" s="81"/>
      <c r="OVH114" s="81"/>
      <c r="OVI114" s="81"/>
      <c r="OVJ114" s="81"/>
      <c r="OVK114" s="81"/>
      <c r="OVL114" s="81"/>
      <c r="OVM114" s="81"/>
      <c r="OVN114" s="81"/>
      <c r="OVO114" s="81"/>
      <c r="OVP114" s="81"/>
      <c r="OVQ114" s="81"/>
      <c r="OVR114" s="81"/>
      <c r="OVS114" s="81"/>
      <c r="OVT114" s="81"/>
      <c r="OVU114" s="81"/>
      <c r="OVV114" s="81"/>
      <c r="OVW114" s="81"/>
      <c r="OVX114" s="81"/>
      <c r="OVY114" s="81"/>
      <c r="OVZ114" s="81"/>
      <c r="OWA114" s="81"/>
      <c r="OWB114" s="81"/>
      <c r="OWC114" s="81"/>
      <c r="OWD114" s="81"/>
      <c r="OWE114" s="81"/>
      <c r="OWF114" s="81"/>
      <c r="OWG114" s="81"/>
      <c r="OWH114" s="81"/>
      <c r="OWI114" s="81"/>
      <c r="OWJ114" s="81"/>
      <c r="OWK114" s="81"/>
      <c r="OWL114" s="81"/>
      <c r="OWM114" s="81"/>
      <c r="OWN114" s="81"/>
      <c r="OWO114" s="81"/>
      <c r="OWP114" s="81"/>
      <c r="OWQ114" s="81"/>
      <c r="OWR114" s="81"/>
      <c r="OWS114" s="81"/>
      <c r="OWT114" s="81"/>
      <c r="OWU114" s="81"/>
      <c r="OWV114" s="81"/>
      <c r="OWW114" s="81"/>
      <c r="OWX114" s="81"/>
      <c r="OWY114" s="81"/>
      <c r="OWZ114" s="81"/>
      <c r="OXA114" s="81"/>
      <c r="OXB114" s="81"/>
      <c r="OXC114" s="81"/>
      <c r="OXD114" s="81"/>
      <c r="OXE114" s="81"/>
      <c r="OXF114" s="81"/>
      <c r="OXG114" s="81"/>
      <c r="OXH114" s="81"/>
      <c r="OXI114" s="81"/>
      <c r="OXJ114" s="81"/>
      <c r="OXK114" s="81"/>
      <c r="OXL114" s="81"/>
      <c r="OXM114" s="81"/>
      <c r="OXN114" s="81"/>
      <c r="OXO114" s="81"/>
      <c r="OXP114" s="81"/>
      <c r="OXQ114" s="81"/>
      <c r="OXR114" s="81"/>
      <c r="OXS114" s="81"/>
      <c r="OXT114" s="81"/>
      <c r="OXU114" s="81"/>
      <c r="OXV114" s="81"/>
      <c r="OXW114" s="81"/>
      <c r="OXX114" s="81"/>
      <c r="OXY114" s="81"/>
      <c r="OXZ114" s="81"/>
      <c r="OYA114" s="81"/>
      <c r="OYB114" s="81"/>
      <c r="OYC114" s="81"/>
      <c r="OYD114" s="81"/>
      <c r="OYE114" s="81"/>
      <c r="OYF114" s="81"/>
      <c r="OYG114" s="81"/>
      <c r="OYH114" s="81"/>
      <c r="OYI114" s="81"/>
      <c r="OYJ114" s="81"/>
      <c r="OYK114" s="81"/>
      <c r="OYL114" s="81"/>
      <c r="OYM114" s="81"/>
      <c r="OYN114" s="81"/>
      <c r="OYO114" s="81"/>
      <c r="OYP114" s="81"/>
      <c r="OYQ114" s="81"/>
      <c r="OYR114" s="81"/>
      <c r="OYS114" s="81"/>
      <c r="OYT114" s="81"/>
      <c r="OYU114" s="81"/>
      <c r="OYV114" s="81"/>
      <c r="OYW114" s="81"/>
      <c r="OYX114" s="81"/>
      <c r="OYY114" s="81"/>
      <c r="OYZ114" s="81"/>
      <c r="OZA114" s="81"/>
      <c r="OZB114" s="81"/>
      <c r="OZC114" s="81"/>
      <c r="OZD114" s="81"/>
      <c r="OZE114" s="81"/>
      <c r="OZF114" s="81"/>
      <c r="OZG114" s="81"/>
      <c r="OZH114" s="81"/>
      <c r="OZI114" s="81"/>
      <c r="OZJ114" s="81"/>
      <c r="OZK114" s="81"/>
      <c r="OZL114" s="81"/>
      <c r="OZM114" s="81"/>
      <c r="OZN114" s="81"/>
      <c r="OZO114" s="81"/>
      <c r="OZP114" s="81"/>
      <c r="OZQ114" s="81"/>
      <c r="OZR114" s="81"/>
      <c r="OZS114" s="81"/>
      <c r="OZT114" s="81"/>
      <c r="OZU114" s="81"/>
      <c r="OZV114" s="81"/>
      <c r="OZW114" s="81"/>
      <c r="OZX114" s="81"/>
      <c r="OZY114" s="81"/>
      <c r="OZZ114" s="81"/>
      <c r="PAA114" s="81"/>
      <c r="PAB114" s="81"/>
      <c r="PAC114" s="81"/>
      <c r="PAD114" s="81"/>
      <c r="PAE114" s="81"/>
      <c r="PAF114" s="81"/>
      <c r="PAG114" s="81"/>
      <c r="PAH114" s="81"/>
      <c r="PAI114" s="81"/>
      <c r="PAJ114" s="81"/>
      <c r="PAK114" s="81"/>
      <c r="PAL114" s="81"/>
      <c r="PAM114" s="81"/>
      <c r="PAN114" s="81"/>
      <c r="PAO114" s="81"/>
      <c r="PAP114" s="81"/>
      <c r="PAQ114" s="81"/>
      <c r="PAR114" s="81"/>
      <c r="PAS114" s="81"/>
      <c r="PAT114" s="81"/>
      <c r="PAU114" s="81"/>
      <c r="PAV114" s="81"/>
      <c r="PAW114" s="81"/>
      <c r="PAX114" s="81"/>
      <c r="PAY114" s="81"/>
      <c r="PAZ114" s="81"/>
      <c r="PBA114" s="81"/>
      <c r="PBB114" s="81"/>
      <c r="PBC114" s="81"/>
      <c r="PBD114" s="81"/>
      <c r="PBE114" s="81"/>
      <c r="PBF114" s="81"/>
      <c r="PBG114" s="81"/>
      <c r="PBH114" s="81"/>
      <c r="PBI114" s="81"/>
      <c r="PBJ114" s="81"/>
      <c r="PBK114" s="81"/>
      <c r="PBL114" s="81"/>
      <c r="PBM114" s="81"/>
      <c r="PBN114" s="81"/>
      <c r="PBO114" s="81"/>
      <c r="PBP114" s="81"/>
      <c r="PBQ114" s="81"/>
      <c r="PBR114" s="81"/>
      <c r="PBS114" s="81"/>
      <c r="PBT114" s="81"/>
      <c r="PBU114" s="81"/>
      <c r="PBV114" s="81"/>
      <c r="PBW114" s="81"/>
      <c r="PBX114" s="81"/>
      <c r="PBY114" s="81"/>
      <c r="PBZ114" s="81"/>
      <c r="PCA114" s="81"/>
      <c r="PCB114" s="81"/>
      <c r="PCC114" s="81"/>
      <c r="PCD114" s="81"/>
      <c r="PCE114" s="81"/>
      <c r="PCF114" s="81"/>
      <c r="PCG114" s="81"/>
      <c r="PCH114" s="81"/>
      <c r="PCI114" s="81"/>
      <c r="PCJ114" s="81"/>
      <c r="PCK114" s="81"/>
      <c r="PCL114" s="81"/>
      <c r="PCM114" s="81"/>
      <c r="PCN114" s="81"/>
      <c r="PCO114" s="81"/>
      <c r="PCP114" s="81"/>
      <c r="PCQ114" s="81"/>
      <c r="PCR114" s="81"/>
      <c r="PCS114" s="81"/>
      <c r="PCT114" s="81"/>
      <c r="PCU114" s="81"/>
      <c r="PCV114" s="81"/>
      <c r="PCW114" s="81"/>
      <c r="PCX114" s="81"/>
      <c r="PCY114" s="81"/>
      <c r="PCZ114" s="81"/>
      <c r="PDA114" s="81"/>
      <c r="PDB114" s="81"/>
      <c r="PDC114" s="81"/>
      <c r="PDD114" s="81"/>
      <c r="PDE114" s="81"/>
      <c r="PDF114" s="81"/>
      <c r="PDG114" s="81"/>
      <c r="PDH114" s="81"/>
      <c r="PDI114" s="81"/>
      <c r="PDJ114" s="81"/>
      <c r="PDK114" s="81"/>
      <c r="PDL114" s="81"/>
      <c r="PDM114" s="81"/>
      <c r="PDN114" s="81"/>
      <c r="PDO114" s="81"/>
      <c r="PDP114" s="81"/>
      <c r="PDQ114" s="81"/>
      <c r="PDR114" s="81"/>
      <c r="PDS114" s="81"/>
      <c r="PDT114" s="81"/>
      <c r="PDU114" s="81"/>
      <c r="PDV114" s="81"/>
      <c r="PDW114" s="81"/>
      <c r="PDX114" s="81"/>
      <c r="PDY114" s="81"/>
      <c r="PDZ114" s="81"/>
      <c r="PEA114" s="81"/>
      <c r="PEB114" s="81"/>
      <c r="PEC114" s="81"/>
      <c r="PED114" s="81"/>
      <c r="PEE114" s="81"/>
      <c r="PEF114" s="81"/>
      <c r="PEG114" s="81"/>
      <c r="PEH114" s="81"/>
      <c r="PEI114" s="81"/>
      <c r="PEJ114" s="81"/>
      <c r="PEK114" s="81"/>
      <c r="PEL114" s="81"/>
      <c r="PEM114" s="81"/>
      <c r="PEN114" s="81"/>
      <c r="PEO114" s="81"/>
      <c r="PEP114" s="81"/>
      <c r="PEQ114" s="81"/>
      <c r="PER114" s="81"/>
      <c r="PES114" s="81"/>
      <c r="PET114" s="81"/>
      <c r="PEU114" s="81"/>
      <c r="PEV114" s="81"/>
      <c r="PEW114" s="81"/>
      <c r="PEX114" s="81"/>
      <c r="PEY114" s="81"/>
      <c r="PEZ114" s="81"/>
      <c r="PFA114" s="81"/>
      <c r="PFB114" s="81"/>
      <c r="PFC114" s="81"/>
      <c r="PFD114" s="81"/>
      <c r="PFE114" s="81"/>
      <c r="PFF114" s="81"/>
      <c r="PFG114" s="81"/>
      <c r="PFH114" s="81"/>
      <c r="PFI114" s="81"/>
      <c r="PFJ114" s="81"/>
      <c r="PFK114" s="81"/>
      <c r="PFL114" s="81"/>
      <c r="PFM114" s="81"/>
      <c r="PFN114" s="81"/>
      <c r="PFO114" s="81"/>
      <c r="PFP114" s="81"/>
      <c r="PFQ114" s="81"/>
      <c r="PFR114" s="81"/>
      <c r="PFS114" s="81"/>
      <c r="PFT114" s="81"/>
      <c r="PFU114" s="81"/>
      <c r="PFV114" s="81"/>
      <c r="PFW114" s="81"/>
      <c r="PFX114" s="81"/>
      <c r="PFY114" s="81"/>
      <c r="PFZ114" s="81"/>
      <c r="PGA114" s="81"/>
      <c r="PGB114" s="81"/>
      <c r="PGC114" s="81"/>
      <c r="PGD114" s="81"/>
      <c r="PGE114" s="81"/>
      <c r="PGF114" s="81"/>
      <c r="PGG114" s="81"/>
      <c r="PGH114" s="81"/>
      <c r="PGI114" s="81"/>
      <c r="PGJ114" s="81"/>
      <c r="PGK114" s="81"/>
      <c r="PGL114" s="81"/>
      <c r="PGM114" s="81"/>
      <c r="PGN114" s="81"/>
      <c r="PGO114" s="81"/>
      <c r="PGP114" s="81"/>
      <c r="PGQ114" s="81"/>
      <c r="PGR114" s="81"/>
      <c r="PGS114" s="81"/>
      <c r="PGT114" s="81"/>
      <c r="PGU114" s="81"/>
      <c r="PGV114" s="81"/>
      <c r="PGW114" s="81"/>
      <c r="PGX114" s="81"/>
      <c r="PGY114" s="81"/>
      <c r="PGZ114" s="81"/>
      <c r="PHA114" s="81"/>
      <c r="PHB114" s="81"/>
      <c r="PHC114" s="81"/>
      <c r="PHD114" s="81"/>
      <c r="PHE114" s="81"/>
      <c r="PHF114" s="81"/>
      <c r="PHG114" s="81"/>
      <c r="PHH114" s="81"/>
      <c r="PHI114" s="81"/>
      <c r="PHJ114" s="81"/>
      <c r="PHK114" s="81"/>
      <c r="PHL114" s="81"/>
      <c r="PHM114" s="81"/>
      <c r="PHN114" s="81"/>
      <c r="PHO114" s="81"/>
      <c r="PHP114" s="81"/>
      <c r="PHQ114" s="81"/>
      <c r="PHR114" s="81"/>
      <c r="PHS114" s="81"/>
      <c r="PHT114" s="81"/>
      <c r="PHU114" s="81"/>
      <c r="PHV114" s="81"/>
      <c r="PHW114" s="81"/>
      <c r="PHX114" s="81"/>
      <c r="PHY114" s="81"/>
      <c r="PHZ114" s="81"/>
      <c r="PIA114" s="81"/>
      <c r="PIB114" s="81"/>
      <c r="PIC114" s="81"/>
      <c r="PID114" s="81"/>
      <c r="PIE114" s="81"/>
      <c r="PIF114" s="81"/>
      <c r="PIG114" s="81"/>
      <c r="PIH114" s="81"/>
      <c r="PII114" s="81"/>
      <c r="PIJ114" s="81"/>
      <c r="PIK114" s="81"/>
      <c r="PIL114" s="81"/>
      <c r="PIM114" s="81"/>
      <c r="PIN114" s="81"/>
      <c r="PIO114" s="81"/>
      <c r="PIP114" s="81"/>
      <c r="PIQ114" s="81"/>
      <c r="PIR114" s="81"/>
      <c r="PIS114" s="81"/>
      <c r="PIT114" s="81"/>
      <c r="PIU114" s="81"/>
      <c r="PIV114" s="81"/>
      <c r="PIW114" s="81"/>
      <c r="PIX114" s="81"/>
      <c r="PIY114" s="81"/>
      <c r="PIZ114" s="81"/>
      <c r="PJA114" s="81"/>
      <c r="PJB114" s="81"/>
      <c r="PJC114" s="81"/>
      <c r="PJD114" s="81"/>
      <c r="PJE114" s="81"/>
      <c r="PJF114" s="81"/>
      <c r="PJG114" s="81"/>
      <c r="PJH114" s="81"/>
      <c r="PJI114" s="81"/>
      <c r="PJJ114" s="81"/>
      <c r="PJK114" s="81"/>
      <c r="PJL114" s="81"/>
      <c r="PJM114" s="81"/>
      <c r="PJN114" s="81"/>
      <c r="PJO114" s="81"/>
      <c r="PJP114" s="81"/>
      <c r="PJQ114" s="81"/>
      <c r="PJR114" s="81"/>
      <c r="PJS114" s="81"/>
      <c r="PJT114" s="81"/>
      <c r="PJU114" s="81"/>
      <c r="PJV114" s="81"/>
      <c r="PJW114" s="81"/>
      <c r="PJX114" s="81"/>
      <c r="PJY114" s="81"/>
      <c r="PJZ114" s="81"/>
      <c r="PKA114" s="81"/>
      <c r="PKB114" s="81"/>
      <c r="PKC114" s="81"/>
      <c r="PKD114" s="81"/>
      <c r="PKE114" s="81"/>
      <c r="PKF114" s="81"/>
      <c r="PKG114" s="81"/>
      <c r="PKH114" s="81"/>
      <c r="PKI114" s="81"/>
      <c r="PKJ114" s="81"/>
      <c r="PKK114" s="81"/>
      <c r="PKL114" s="81"/>
      <c r="PKM114" s="81"/>
      <c r="PKN114" s="81"/>
      <c r="PKO114" s="81"/>
      <c r="PKP114" s="81"/>
      <c r="PKQ114" s="81"/>
      <c r="PKR114" s="81"/>
      <c r="PKS114" s="81"/>
      <c r="PKT114" s="81"/>
      <c r="PKU114" s="81"/>
      <c r="PKV114" s="81"/>
      <c r="PKW114" s="81"/>
      <c r="PKX114" s="81"/>
      <c r="PKY114" s="81"/>
      <c r="PKZ114" s="81"/>
      <c r="PLA114" s="81"/>
      <c r="PLB114" s="81"/>
      <c r="PLC114" s="81"/>
      <c r="PLD114" s="81"/>
      <c r="PLE114" s="81"/>
      <c r="PLF114" s="81"/>
      <c r="PLG114" s="81"/>
      <c r="PLH114" s="81"/>
      <c r="PLI114" s="81"/>
      <c r="PLJ114" s="81"/>
      <c r="PLK114" s="81"/>
      <c r="PLL114" s="81"/>
      <c r="PLM114" s="81"/>
      <c r="PLN114" s="81"/>
      <c r="PLO114" s="81"/>
      <c r="PLP114" s="81"/>
      <c r="PLQ114" s="81"/>
      <c r="PLR114" s="81"/>
      <c r="PLS114" s="81"/>
      <c r="PLT114" s="81"/>
      <c r="PLU114" s="81"/>
      <c r="PLV114" s="81"/>
      <c r="PLW114" s="81"/>
      <c r="PLX114" s="81"/>
      <c r="PLY114" s="81"/>
      <c r="PLZ114" s="81"/>
      <c r="PMA114" s="81"/>
      <c r="PMB114" s="81"/>
      <c r="PMC114" s="81"/>
      <c r="PMD114" s="81"/>
      <c r="PME114" s="81"/>
      <c r="PMF114" s="81"/>
      <c r="PMG114" s="81"/>
      <c r="PMH114" s="81"/>
      <c r="PMI114" s="81"/>
      <c r="PMJ114" s="81"/>
      <c r="PMK114" s="81"/>
      <c r="PML114" s="81"/>
      <c r="PMM114" s="81"/>
      <c r="PMN114" s="81"/>
      <c r="PMO114" s="81"/>
      <c r="PMP114" s="81"/>
      <c r="PMQ114" s="81"/>
      <c r="PMR114" s="81"/>
      <c r="PMS114" s="81"/>
      <c r="PMT114" s="81"/>
      <c r="PMU114" s="81"/>
      <c r="PMV114" s="81"/>
      <c r="PMW114" s="81"/>
      <c r="PMX114" s="81"/>
      <c r="PMY114" s="81"/>
      <c r="PMZ114" s="81"/>
      <c r="PNA114" s="81"/>
      <c r="PNB114" s="81"/>
      <c r="PNC114" s="81"/>
      <c r="PND114" s="81"/>
      <c r="PNE114" s="81"/>
      <c r="PNF114" s="81"/>
      <c r="PNG114" s="81"/>
      <c r="PNH114" s="81"/>
      <c r="PNI114" s="81"/>
      <c r="PNJ114" s="81"/>
      <c r="PNK114" s="81"/>
      <c r="PNL114" s="81"/>
      <c r="PNM114" s="81"/>
      <c r="PNN114" s="81"/>
      <c r="PNO114" s="81"/>
      <c r="PNP114" s="81"/>
      <c r="PNQ114" s="81"/>
      <c r="PNR114" s="81"/>
      <c r="PNS114" s="81"/>
      <c r="PNT114" s="81"/>
      <c r="PNU114" s="81"/>
      <c r="PNV114" s="81"/>
      <c r="PNW114" s="81"/>
      <c r="PNX114" s="81"/>
      <c r="PNY114" s="81"/>
      <c r="PNZ114" s="81"/>
      <c r="POA114" s="81"/>
      <c r="POB114" s="81"/>
      <c r="POC114" s="81"/>
      <c r="POD114" s="81"/>
      <c r="POE114" s="81"/>
      <c r="POF114" s="81"/>
      <c r="POG114" s="81"/>
      <c r="POH114" s="81"/>
      <c r="POI114" s="81"/>
      <c r="POJ114" s="81"/>
      <c r="POK114" s="81"/>
      <c r="POL114" s="81"/>
      <c r="POM114" s="81"/>
      <c r="PON114" s="81"/>
      <c r="POO114" s="81"/>
      <c r="POP114" s="81"/>
      <c r="POQ114" s="81"/>
      <c r="POR114" s="81"/>
      <c r="POS114" s="81"/>
      <c r="POT114" s="81"/>
      <c r="POU114" s="81"/>
      <c r="POV114" s="81"/>
      <c r="POW114" s="81"/>
      <c r="POX114" s="81"/>
      <c r="POY114" s="81"/>
      <c r="POZ114" s="81"/>
      <c r="PPA114" s="81"/>
      <c r="PPB114" s="81"/>
      <c r="PPC114" s="81"/>
      <c r="PPD114" s="81"/>
      <c r="PPE114" s="81"/>
      <c r="PPF114" s="81"/>
      <c r="PPG114" s="81"/>
      <c r="PPH114" s="81"/>
      <c r="PPI114" s="81"/>
      <c r="PPJ114" s="81"/>
      <c r="PPK114" s="81"/>
      <c r="PPL114" s="81"/>
      <c r="PPM114" s="81"/>
      <c r="PPN114" s="81"/>
      <c r="PPO114" s="81"/>
      <c r="PPP114" s="81"/>
      <c r="PPQ114" s="81"/>
      <c r="PPR114" s="81"/>
      <c r="PPS114" s="81"/>
      <c r="PPT114" s="81"/>
      <c r="PPU114" s="81"/>
      <c r="PPV114" s="81"/>
      <c r="PPW114" s="81"/>
      <c r="PPX114" s="81"/>
      <c r="PPY114" s="81"/>
      <c r="PPZ114" s="81"/>
      <c r="PQA114" s="81"/>
      <c r="PQB114" s="81"/>
      <c r="PQC114" s="81"/>
      <c r="PQD114" s="81"/>
      <c r="PQE114" s="81"/>
      <c r="PQF114" s="81"/>
      <c r="PQG114" s="81"/>
      <c r="PQH114" s="81"/>
      <c r="PQI114" s="81"/>
      <c r="PQJ114" s="81"/>
      <c r="PQK114" s="81"/>
      <c r="PQL114" s="81"/>
      <c r="PQM114" s="81"/>
      <c r="PQN114" s="81"/>
      <c r="PQO114" s="81"/>
      <c r="PQP114" s="81"/>
      <c r="PQQ114" s="81"/>
      <c r="PQR114" s="81"/>
      <c r="PQS114" s="81"/>
      <c r="PQT114" s="81"/>
      <c r="PQU114" s="81"/>
      <c r="PQV114" s="81"/>
      <c r="PQW114" s="81"/>
      <c r="PQX114" s="81"/>
      <c r="PQY114" s="81"/>
      <c r="PQZ114" s="81"/>
      <c r="PRA114" s="81"/>
      <c r="PRB114" s="81"/>
      <c r="PRC114" s="81"/>
      <c r="PRD114" s="81"/>
      <c r="PRE114" s="81"/>
      <c r="PRF114" s="81"/>
      <c r="PRG114" s="81"/>
      <c r="PRH114" s="81"/>
      <c r="PRI114" s="81"/>
      <c r="PRJ114" s="81"/>
      <c r="PRK114" s="81"/>
      <c r="PRL114" s="81"/>
      <c r="PRM114" s="81"/>
      <c r="PRN114" s="81"/>
      <c r="PRO114" s="81"/>
      <c r="PRP114" s="81"/>
      <c r="PRQ114" s="81"/>
      <c r="PRR114" s="81"/>
      <c r="PRS114" s="81"/>
      <c r="PRT114" s="81"/>
      <c r="PRU114" s="81"/>
      <c r="PRV114" s="81"/>
      <c r="PRW114" s="81"/>
      <c r="PRX114" s="81"/>
      <c r="PRY114" s="81"/>
      <c r="PRZ114" s="81"/>
      <c r="PSA114" s="81"/>
      <c r="PSB114" s="81"/>
      <c r="PSC114" s="81"/>
      <c r="PSD114" s="81"/>
      <c r="PSE114" s="81"/>
      <c r="PSF114" s="81"/>
      <c r="PSG114" s="81"/>
      <c r="PSH114" s="81"/>
      <c r="PSI114" s="81"/>
      <c r="PSJ114" s="81"/>
      <c r="PSK114" s="81"/>
      <c r="PSL114" s="81"/>
      <c r="PSM114" s="81"/>
      <c r="PSN114" s="81"/>
      <c r="PSO114" s="81"/>
      <c r="PSP114" s="81"/>
      <c r="PSQ114" s="81"/>
      <c r="PSR114" s="81"/>
      <c r="PSS114" s="81"/>
      <c r="PST114" s="81"/>
      <c r="PSU114" s="81"/>
      <c r="PSV114" s="81"/>
      <c r="PSW114" s="81"/>
      <c r="PSX114" s="81"/>
      <c r="PSY114" s="81"/>
      <c r="PSZ114" s="81"/>
      <c r="PTA114" s="81"/>
      <c r="PTB114" s="81"/>
      <c r="PTC114" s="81"/>
      <c r="PTD114" s="81"/>
      <c r="PTE114" s="81"/>
      <c r="PTF114" s="81"/>
      <c r="PTG114" s="81"/>
      <c r="PTH114" s="81"/>
      <c r="PTI114" s="81"/>
      <c r="PTJ114" s="81"/>
      <c r="PTK114" s="81"/>
      <c r="PTL114" s="81"/>
      <c r="PTM114" s="81"/>
      <c r="PTN114" s="81"/>
      <c r="PTO114" s="81"/>
      <c r="PTP114" s="81"/>
      <c r="PTQ114" s="81"/>
      <c r="PTR114" s="81"/>
      <c r="PTS114" s="81"/>
      <c r="PTT114" s="81"/>
      <c r="PTU114" s="81"/>
      <c r="PTV114" s="81"/>
      <c r="PTW114" s="81"/>
      <c r="PTX114" s="81"/>
      <c r="PTY114" s="81"/>
      <c r="PTZ114" s="81"/>
      <c r="PUA114" s="81"/>
      <c r="PUB114" s="81"/>
      <c r="PUC114" s="81"/>
      <c r="PUD114" s="81"/>
      <c r="PUE114" s="81"/>
      <c r="PUF114" s="81"/>
      <c r="PUG114" s="81"/>
      <c r="PUH114" s="81"/>
      <c r="PUI114" s="81"/>
      <c r="PUJ114" s="81"/>
      <c r="PUK114" s="81"/>
      <c r="PUL114" s="81"/>
      <c r="PUM114" s="81"/>
      <c r="PUN114" s="81"/>
      <c r="PUO114" s="81"/>
      <c r="PUP114" s="81"/>
      <c r="PUQ114" s="81"/>
      <c r="PUR114" s="81"/>
      <c r="PUS114" s="81"/>
      <c r="PUT114" s="81"/>
      <c r="PUU114" s="81"/>
      <c r="PUV114" s="81"/>
      <c r="PUW114" s="81"/>
      <c r="PUX114" s="81"/>
      <c r="PUY114" s="81"/>
      <c r="PUZ114" s="81"/>
      <c r="PVA114" s="81"/>
      <c r="PVB114" s="81"/>
      <c r="PVC114" s="81"/>
      <c r="PVD114" s="81"/>
      <c r="PVE114" s="81"/>
      <c r="PVF114" s="81"/>
      <c r="PVG114" s="81"/>
      <c r="PVH114" s="81"/>
      <c r="PVI114" s="81"/>
      <c r="PVJ114" s="81"/>
      <c r="PVK114" s="81"/>
      <c r="PVL114" s="81"/>
      <c r="PVM114" s="81"/>
      <c r="PVN114" s="81"/>
      <c r="PVO114" s="81"/>
      <c r="PVP114" s="81"/>
      <c r="PVQ114" s="81"/>
      <c r="PVR114" s="81"/>
      <c r="PVS114" s="81"/>
      <c r="PVT114" s="81"/>
      <c r="PVU114" s="81"/>
      <c r="PVV114" s="81"/>
      <c r="PVW114" s="81"/>
      <c r="PVX114" s="81"/>
      <c r="PVY114" s="81"/>
      <c r="PVZ114" s="81"/>
      <c r="PWA114" s="81"/>
      <c r="PWB114" s="81"/>
      <c r="PWC114" s="81"/>
      <c r="PWD114" s="81"/>
      <c r="PWE114" s="81"/>
      <c r="PWF114" s="81"/>
      <c r="PWG114" s="81"/>
      <c r="PWH114" s="81"/>
      <c r="PWI114" s="81"/>
      <c r="PWJ114" s="81"/>
      <c r="PWK114" s="81"/>
      <c r="PWL114" s="81"/>
      <c r="PWM114" s="81"/>
      <c r="PWN114" s="81"/>
      <c r="PWO114" s="81"/>
      <c r="PWP114" s="81"/>
      <c r="PWQ114" s="81"/>
      <c r="PWR114" s="81"/>
      <c r="PWS114" s="81"/>
      <c r="PWT114" s="81"/>
      <c r="PWU114" s="81"/>
      <c r="PWV114" s="81"/>
      <c r="PWW114" s="81"/>
      <c r="PWX114" s="81"/>
      <c r="PWY114" s="81"/>
      <c r="PWZ114" s="81"/>
      <c r="PXA114" s="81"/>
      <c r="PXB114" s="81"/>
      <c r="PXC114" s="81"/>
      <c r="PXD114" s="81"/>
      <c r="PXE114" s="81"/>
      <c r="PXF114" s="81"/>
      <c r="PXG114" s="81"/>
      <c r="PXH114" s="81"/>
      <c r="PXI114" s="81"/>
      <c r="PXJ114" s="81"/>
      <c r="PXK114" s="81"/>
      <c r="PXL114" s="81"/>
      <c r="PXM114" s="81"/>
      <c r="PXN114" s="81"/>
      <c r="PXO114" s="81"/>
      <c r="PXP114" s="81"/>
      <c r="PXQ114" s="81"/>
      <c r="PXR114" s="81"/>
      <c r="PXS114" s="81"/>
      <c r="PXT114" s="81"/>
      <c r="PXU114" s="81"/>
      <c r="PXV114" s="81"/>
      <c r="PXW114" s="81"/>
      <c r="PXX114" s="81"/>
      <c r="PXY114" s="81"/>
      <c r="PXZ114" s="81"/>
      <c r="PYA114" s="81"/>
      <c r="PYB114" s="81"/>
      <c r="PYC114" s="81"/>
      <c r="PYD114" s="81"/>
      <c r="PYE114" s="81"/>
      <c r="PYF114" s="81"/>
      <c r="PYG114" s="81"/>
      <c r="PYH114" s="81"/>
      <c r="PYI114" s="81"/>
      <c r="PYJ114" s="81"/>
      <c r="PYK114" s="81"/>
      <c r="PYL114" s="81"/>
      <c r="PYM114" s="81"/>
      <c r="PYN114" s="81"/>
      <c r="PYO114" s="81"/>
      <c r="PYP114" s="81"/>
      <c r="PYQ114" s="81"/>
      <c r="PYR114" s="81"/>
      <c r="PYS114" s="81"/>
      <c r="PYT114" s="81"/>
      <c r="PYU114" s="81"/>
      <c r="PYV114" s="81"/>
      <c r="PYW114" s="81"/>
      <c r="PYX114" s="81"/>
      <c r="PYY114" s="81"/>
      <c r="PYZ114" s="81"/>
      <c r="PZA114" s="81"/>
      <c r="PZB114" s="81"/>
      <c r="PZC114" s="81"/>
      <c r="PZD114" s="81"/>
      <c r="PZE114" s="81"/>
      <c r="PZF114" s="81"/>
      <c r="PZG114" s="81"/>
      <c r="PZH114" s="81"/>
      <c r="PZI114" s="81"/>
      <c r="PZJ114" s="81"/>
      <c r="PZK114" s="81"/>
      <c r="PZL114" s="81"/>
      <c r="PZM114" s="81"/>
      <c r="PZN114" s="81"/>
      <c r="PZO114" s="81"/>
      <c r="PZP114" s="81"/>
      <c r="PZQ114" s="81"/>
      <c r="PZR114" s="81"/>
      <c r="PZS114" s="81"/>
      <c r="PZT114" s="81"/>
      <c r="PZU114" s="81"/>
      <c r="PZV114" s="81"/>
      <c r="PZW114" s="81"/>
      <c r="PZX114" s="81"/>
      <c r="PZY114" s="81"/>
      <c r="PZZ114" s="81"/>
      <c r="QAA114" s="81"/>
      <c r="QAB114" s="81"/>
      <c r="QAC114" s="81"/>
      <c r="QAD114" s="81"/>
      <c r="QAE114" s="81"/>
      <c r="QAF114" s="81"/>
      <c r="QAG114" s="81"/>
      <c r="QAH114" s="81"/>
      <c r="QAI114" s="81"/>
      <c r="QAJ114" s="81"/>
      <c r="QAK114" s="81"/>
      <c r="QAL114" s="81"/>
      <c r="QAM114" s="81"/>
      <c r="QAN114" s="81"/>
      <c r="QAO114" s="81"/>
      <c r="QAP114" s="81"/>
      <c r="QAQ114" s="81"/>
      <c r="QAR114" s="81"/>
      <c r="QAS114" s="81"/>
      <c r="QAT114" s="81"/>
      <c r="QAU114" s="81"/>
      <c r="QAV114" s="81"/>
      <c r="QAW114" s="81"/>
      <c r="QAX114" s="81"/>
      <c r="QAY114" s="81"/>
      <c r="QAZ114" s="81"/>
      <c r="QBA114" s="81"/>
      <c r="QBB114" s="81"/>
      <c r="QBC114" s="81"/>
      <c r="QBD114" s="81"/>
      <c r="QBE114" s="81"/>
      <c r="QBF114" s="81"/>
      <c r="QBG114" s="81"/>
      <c r="QBH114" s="81"/>
      <c r="QBI114" s="81"/>
      <c r="QBJ114" s="81"/>
      <c r="QBK114" s="81"/>
      <c r="QBL114" s="81"/>
      <c r="QBM114" s="81"/>
      <c r="QBN114" s="81"/>
      <c r="QBO114" s="81"/>
      <c r="QBP114" s="81"/>
      <c r="QBQ114" s="81"/>
      <c r="QBR114" s="81"/>
      <c r="QBS114" s="81"/>
      <c r="QBT114" s="81"/>
      <c r="QBU114" s="81"/>
      <c r="QBV114" s="81"/>
      <c r="QBW114" s="81"/>
      <c r="QBX114" s="81"/>
      <c r="QBY114" s="81"/>
      <c r="QBZ114" s="81"/>
      <c r="QCA114" s="81"/>
      <c r="QCB114" s="81"/>
      <c r="QCC114" s="81"/>
      <c r="QCD114" s="81"/>
      <c r="QCE114" s="81"/>
      <c r="QCF114" s="81"/>
      <c r="QCG114" s="81"/>
      <c r="QCH114" s="81"/>
      <c r="QCI114" s="81"/>
      <c r="QCJ114" s="81"/>
      <c r="QCK114" s="81"/>
      <c r="QCL114" s="81"/>
      <c r="QCM114" s="81"/>
      <c r="QCN114" s="81"/>
      <c r="QCO114" s="81"/>
      <c r="QCP114" s="81"/>
      <c r="QCQ114" s="81"/>
      <c r="QCR114" s="81"/>
      <c r="QCS114" s="81"/>
      <c r="QCT114" s="81"/>
      <c r="QCU114" s="81"/>
      <c r="QCV114" s="81"/>
      <c r="QCW114" s="81"/>
      <c r="QCX114" s="81"/>
      <c r="QCY114" s="81"/>
      <c r="QCZ114" s="81"/>
      <c r="QDA114" s="81"/>
      <c r="QDB114" s="81"/>
      <c r="QDC114" s="81"/>
      <c r="QDD114" s="81"/>
      <c r="QDE114" s="81"/>
      <c r="QDF114" s="81"/>
      <c r="QDG114" s="81"/>
      <c r="QDH114" s="81"/>
      <c r="QDI114" s="81"/>
      <c r="QDJ114" s="81"/>
      <c r="QDK114" s="81"/>
      <c r="QDL114" s="81"/>
      <c r="QDM114" s="81"/>
      <c r="QDN114" s="81"/>
      <c r="QDO114" s="81"/>
      <c r="QDP114" s="81"/>
      <c r="QDQ114" s="81"/>
      <c r="QDR114" s="81"/>
      <c r="QDS114" s="81"/>
      <c r="QDT114" s="81"/>
      <c r="QDU114" s="81"/>
      <c r="QDV114" s="81"/>
      <c r="QDW114" s="81"/>
      <c r="QDX114" s="81"/>
      <c r="QDY114" s="81"/>
      <c r="QDZ114" s="81"/>
      <c r="QEA114" s="81"/>
      <c r="QEB114" s="81"/>
      <c r="QEC114" s="81"/>
      <c r="QED114" s="81"/>
      <c r="QEE114" s="81"/>
      <c r="QEF114" s="81"/>
      <c r="QEG114" s="81"/>
      <c r="QEH114" s="81"/>
      <c r="QEI114" s="81"/>
      <c r="QEJ114" s="81"/>
      <c r="QEK114" s="81"/>
      <c r="QEL114" s="81"/>
      <c r="QEM114" s="81"/>
      <c r="QEN114" s="81"/>
      <c r="QEO114" s="81"/>
      <c r="QEP114" s="81"/>
      <c r="QEQ114" s="81"/>
      <c r="QER114" s="81"/>
      <c r="QES114" s="81"/>
      <c r="QET114" s="81"/>
      <c r="QEU114" s="81"/>
      <c r="QEV114" s="81"/>
      <c r="QEW114" s="81"/>
      <c r="QEX114" s="81"/>
      <c r="QEY114" s="81"/>
      <c r="QEZ114" s="81"/>
      <c r="QFA114" s="81"/>
      <c r="QFB114" s="81"/>
      <c r="QFC114" s="81"/>
      <c r="QFD114" s="81"/>
      <c r="QFE114" s="81"/>
      <c r="QFF114" s="81"/>
      <c r="QFG114" s="81"/>
      <c r="QFH114" s="81"/>
      <c r="QFI114" s="81"/>
      <c r="QFJ114" s="81"/>
      <c r="QFK114" s="81"/>
      <c r="QFL114" s="81"/>
      <c r="QFM114" s="81"/>
      <c r="QFN114" s="81"/>
      <c r="QFO114" s="81"/>
      <c r="QFP114" s="81"/>
      <c r="QFQ114" s="81"/>
      <c r="QFR114" s="81"/>
      <c r="QFS114" s="81"/>
      <c r="QFT114" s="81"/>
      <c r="QFU114" s="81"/>
      <c r="QFV114" s="81"/>
      <c r="QFW114" s="81"/>
      <c r="QFX114" s="81"/>
      <c r="QFY114" s="81"/>
      <c r="QFZ114" s="81"/>
      <c r="QGA114" s="81"/>
      <c r="QGB114" s="81"/>
      <c r="QGC114" s="81"/>
      <c r="QGD114" s="81"/>
      <c r="QGE114" s="81"/>
      <c r="QGF114" s="81"/>
      <c r="QGG114" s="81"/>
      <c r="QGH114" s="81"/>
      <c r="QGI114" s="81"/>
      <c r="QGJ114" s="81"/>
      <c r="QGK114" s="81"/>
      <c r="QGL114" s="81"/>
      <c r="QGM114" s="81"/>
      <c r="QGN114" s="81"/>
      <c r="QGO114" s="81"/>
      <c r="QGP114" s="81"/>
      <c r="QGQ114" s="81"/>
      <c r="QGR114" s="81"/>
      <c r="QGS114" s="81"/>
      <c r="QGT114" s="81"/>
      <c r="QGU114" s="81"/>
      <c r="QGV114" s="81"/>
      <c r="QGW114" s="81"/>
      <c r="QGX114" s="81"/>
      <c r="QGY114" s="81"/>
      <c r="QGZ114" s="81"/>
      <c r="QHA114" s="81"/>
      <c r="QHB114" s="81"/>
      <c r="QHC114" s="81"/>
      <c r="QHD114" s="81"/>
      <c r="QHE114" s="81"/>
      <c r="QHF114" s="81"/>
      <c r="QHG114" s="81"/>
      <c r="QHH114" s="81"/>
      <c r="QHI114" s="81"/>
      <c r="QHJ114" s="81"/>
      <c r="QHK114" s="81"/>
      <c r="QHL114" s="81"/>
      <c r="QHM114" s="81"/>
      <c r="QHN114" s="81"/>
      <c r="QHO114" s="81"/>
      <c r="QHP114" s="81"/>
      <c r="QHQ114" s="81"/>
      <c r="QHR114" s="81"/>
      <c r="QHS114" s="81"/>
      <c r="QHT114" s="81"/>
      <c r="QHU114" s="81"/>
      <c r="QHV114" s="81"/>
      <c r="QHW114" s="81"/>
      <c r="QHX114" s="81"/>
      <c r="QHY114" s="81"/>
      <c r="QHZ114" s="81"/>
      <c r="QIA114" s="81"/>
      <c r="QIB114" s="81"/>
      <c r="QIC114" s="81"/>
      <c r="QID114" s="81"/>
      <c r="QIE114" s="81"/>
      <c r="QIF114" s="81"/>
      <c r="QIG114" s="81"/>
      <c r="QIH114" s="81"/>
      <c r="QII114" s="81"/>
      <c r="QIJ114" s="81"/>
      <c r="QIK114" s="81"/>
      <c r="QIL114" s="81"/>
      <c r="QIM114" s="81"/>
      <c r="QIN114" s="81"/>
      <c r="QIO114" s="81"/>
      <c r="QIP114" s="81"/>
      <c r="QIQ114" s="81"/>
      <c r="QIR114" s="81"/>
      <c r="QIS114" s="81"/>
      <c r="QIT114" s="81"/>
      <c r="QIU114" s="81"/>
      <c r="QIV114" s="81"/>
      <c r="QIW114" s="81"/>
      <c r="QIX114" s="81"/>
      <c r="QIY114" s="81"/>
      <c r="QIZ114" s="81"/>
      <c r="QJA114" s="81"/>
      <c r="QJB114" s="81"/>
      <c r="QJC114" s="81"/>
      <c r="QJD114" s="81"/>
      <c r="QJE114" s="81"/>
      <c r="QJF114" s="81"/>
      <c r="QJG114" s="81"/>
      <c r="QJH114" s="81"/>
      <c r="QJI114" s="81"/>
      <c r="QJJ114" s="81"/>
      <c r="QJK114" s="81"/>
      <c r="QJL114" s="81"/>
      <c r="QJM114" s="81"/>
      <c r="QJN114" s="81"/>
      <c r="QJO114" s="81"/>
      <c r="QJP114" s="81"/>
      <c r="QJQ114" s="81"/>
      <c r="QJR114" s="81"/>
      <c r="QJS114" s="81"/>
      <c r="QJT114" s="81"/>
      <c r="QJU114" s="81"/>
      <c r="QJV114" s="81"/>
      <c r="QJW114" s="81"/>
      <c r="QJX114" s="81"/>
      <c r="QJY114" s="81"/>
      <c r="QJZ114" s="81"/>
      <c r="QKA114" s="81"/>
      <c r="QKB114" s="81"/>
      <c r="QKC114" s="81"/>
      <c r="QKD114" s="81"/>
      <c r="QKE114" s="81"/>
      <c r="QKF114" s="81"/>
      <c r="QKG114" s="81"/>
      <c r="QKH114" s="81"/>
      <c r="QKI114" s="81"/>
      <c r="QKJ114" s="81"/>
      <c r="QKK114" s="81"/>
      <c r="QKL114" s="81"/>
      <c r="QKM114" s="81"/>
      <c r="QKN114" s="81"/>
      <c r="QKO114" s="81"/>
      <c r="QKP114" s="81"/>
      <c r="QKQ114" s="81"/>
      <c r="QKR114" s="81"/>
      <c r="QKS114" s="81"/>
      <c r="QKT114" s="81"/>
      <c r="QKU114" s="81"/>
      <c r="QKV114" s="81"/>
      <c r="QKW114" s="81"/>
      <c r="QKX114" s="81"/>
      <c r="QKY114" s="81"/>
      <c r="QKZ114" s="81"/>
      <c r="QLA114" s="81"/>
      <c r="QLB114" s="81"/>
      <c r="QLC114" s="81"/>
      <c r="QLD114" s="81"/>
      <c r="QLE114" s="81"/>
      <c r="QLF114" s="81"/>
      <c r="QLG114" s="81"/>
      <c r="QLH114" s="81"/>
      <c r="QLI114" s="81"/>
      <c r="QLJ114" s="81"/>
      <c r="QLK114" s="81"/>
      <c r="QLL114" s="81"/>
      <c r="QLM114" s="81"/>
      <c r="QLN114" s="81"/>
      <c r="QLO114" s="81"/>
      <c r="QLP114" s="81"/>
      <c r="QLQ114" s="81"/>
      <c r="QLR114" s="81"/>
      <c r="QLS114" s="81"/>
      <c r="QLT114" s="81"/>
      <c r="QLU114" s="81"/>
      <c r="QLV114" s="81"/>
      <c r="QLW114" s="81"/>
      <c r="QLX114" s="81"/>
      <c r="QLY114" s="81"/>
      <c r="QLZ114" s="81"/>
      <c r="QMA114" s="81"/>
      <c r="QMB114" s="81"/>
      <c r="QMC114" s="81"/>
      <c r="QMD114" s="81"/>
      <c r="QME114" s="81"/>
      <c r="QMF114" s="81"/>
      <c r="QMG114" s="81"/>
      <c r="QMH114" s="81"/>
      <c r="QMI114" s="81"/>
      <c r="QMJ114" s="81"/>
      <c r="QMK114" s="81"/>
      <c r="QML114" s="81"/>
      <c r="QMM114" s="81"/>
      <c r="QMN114" s="81"/>
      <c r="QMO114" s="81"/>
      <c r="QMP114" s="81"/>
      <c r="QMQ114" s="81"/>
      <c r="QMR114" s="81"/>
      <c r="QMS114" s="81"/>
      <c r="QMT114" s="81"/>
      <c r="QMU114" s="81"/>
      <c r="QMV114" s="81"/>
      <c r="QMW114" s="81"/>
      <c r="QMX114" s="81"/>
      <c r="QMY114" s="81"/>
      <c r="QMZ114" s="81"/>
      <c r="QNA114" s="81"/>
      <c r="QNB114" s="81"/>
      <c r="QNC114" s="81"/>
      <c r="QND114" s="81"/>
      <c r="QNE114" s="81"/>
      <c r="QNF114" s="81"/>
      <c r="QNG114" s="81"/>
      <c r="QNH114" s="81"/>
      <c r="QNI114" s="81"/>
      <c r="QNJ114" s="81"/>
      <c r="QNK114" s="81"/>
      <c r="QNL114" s="81"/>
      <c r="QNM114" s="81"/>
      <c r="QNN114" s="81"/>
      <c r="QNO114" s="81"/>
      <c r="QNP114" s="81"/>
      <c r="QNQ114" s="81"/>
      <c r="QNR114" s="81"/>
      <c r="QNS114" s="81"/>
      <c r="QNT114" s="81"/>
      <c r="QNU114" s="81"/>
      <c r="QNV114" s="81"/>
      <c r="QNW114" s="81"/>
      <c r="QNX114" s="81"/>
      <c r="QNY114" s="81"/>
      <c r="QNZ114" s="81"/>
      <c r="QOA114" s="81"/>
      <c r="QOB114" s="81"/>
      <c r="QOC114" s="81"/>
      <c r="QOD114" s="81"/>
      <c r="QOE114" s="81"/>
      <c r="QOF114" s="81"/>
      <c r="QOG114" s="81"/>
      <c r="QOH114" s="81"/>
      <c r="QOI114" s="81"/>
      <c r="QOJ114" s="81"/>
      <c r="QOK114" s="81"/>
      <c r="QOL114" s="81"/>
      <c r="QOM114" s="81"/>
      <c r="QON114" s="81"/>
      <c r="QOO114" s="81"/>
      <c r="QOP114" s="81"/>
      <c r="QOQ114" s="81"/>
      <c r="QOR114" s="81"/>
      <c r="QOS114" s="81"/>
      <c r="QOT114" s="81"/>
      <c r="QOU114" s="81"/>
      <c r="QOV114" s="81"/>
      <c r="QOW114" s="81"/>
      <c r="QOX114" s="81"/>
      <c r="QOY114" s="81"/>
      <c r="QOZ114" s="81"/>
      <c r="QPA114" s="81"/>
      <c r="QPB114" s="81"/>
      <c r="QPC114" s="81"/>
      <c r="QPD114" s="81"/>
      <c r="QPE114" s="81"/>
      <c r="QPF114" s="81"/>
      <c r="QPG114" s="81"/>
      <c r="QPH114" s="81"/>
      <c r="QPI114" s="81"/>
      <c r="QPJ114" s="81"/>
      <c r="QPK114" s="81"/>
      <c r="QPL114" s="81"/>
      <c r="QPM114" s="81"/>
      <c r="QPN114" s="81"/>
      <c r="QPO114" s="81"/>
      <c r="QPP114" s="81"/>
      <c r="QPQ114" s="81"/>
      <c r="QPR114" s="81"/>
      <c r="QPS114" s="81"/>
      <c r="QPT114" s="81"/>
      <c r="QPU114" s="81"/>
      <c r="QPV114" s="81"/>
      <c r="QPW114" s="81"/>
      <c r="QPX114" s="81"/>
      <c r="QPY114" s="81"/>
      <c r="QPZ114" s="81"/>
      <c r="QQA114" s="81"/>
      <c r="QQB114" s="81"/>
      <c r="QQC114" s="81"/>
      <c r="QQD114" s="81"/>
      <c r="QQE114" s="81"/>
      <c r="QQF114" s="81"/>
      <c r="QQG114" s="81"/>
      <c r="QQH114" s="81"/>
      <c r="QQI114" s="81"/>
      <c r="QQJ114" s="81"/>
      <c r="QQK114" s="81"/>
      <c r="QQL114" s="81"/>
      <c r="QQM114" s="81"/>
      <c r="QQN114" s="81"/>
      <c r="QQO114" s="81"/>
      <c r="QQP114" s="81"/>
      <c r="QQQ114" s="81"/>
      <c r="QQR114" s="81"/>
      <c r="QQS114" s="81"/>
      <c r="QQT114" s="81"/>
      <c r="QQU114" s="81"/>
      <c r="QQV114" s="81"/>
      <c r="QQW114" s="81"/>
      <c r="QQX114" s="81"/>
      <c r="QQY114" s="81"/>
      <c r="QQZ114" s="81"/>
      <c r="QRA114" s="81"/>
      <c r="QRB114" s="81"/>
      <c r="QRC114" s="81"/>
      <c r="QRD114" s="81"/>
      <c r="QRE114" s="81"/>
      <c r="QRF114" s="81"/>
      <c r="QRG114" s="81"/>
      <c r="QRH114" s="81"/>
      <c r="QRI114" s="81"/>
      <c r="QRJ114" s="81"/>
      <c r="QRK114" s="81"/>
      <c r="QRL114" s="81"/>
      <c r="QRM114" s="81"/>
      <c r="QRN114" s="81"/>
      <c r="QRO114" s="81"/>
      <c r="QRP114" s="81"/>
      <c r="QRQ114" s="81"/>
      <c r="QRR114" s="81"/>
      <c r="QRS114" s="81"/>
      <c r="QRT114" s="81"/>
      <c r="QRU114" s="81"/>
      <c r="QRV114" s="81"/>
      <c r="QRW114" s="81"/>
      <c r="QRX114" s="81"/>
      <c r="QRY114" s="81"/>
      <c r="QRZ114" s="81"/>
      <c r="QSA114" s="81"/>
      <c r="QSB114" s="81"/>
      <c r="QSC114" s="81"/>
      <c r="QSD114" s="81"/>
      <c r="QSE114" s="81"/>
      <c r="QSF114" s="81"/>
      <c r="QSG114" s="81"/>
      <c r="QSH114" s="81"/>
      <c r="QSI114" s="81"/>
      <c r="QSJ114" s="81"/>
      <c r="QSK114" s="81"/>
      <c r="QSL114" s="81"/>
      <c r="QSM114" s="81"/>
      <c r="QSN114" s="81"/>
      <c r="QSO114" s="81"/>
      <c r="QSP114" s="81"/>
      <c r="QSQ114" s="81"/>
      <c r="QSR114" s="81"/>
      <c r="QSS114" s="81"/>
      <c r="QST114" s="81"/>
      <c r="QSU114" s="81"/>
      <c r="QSV114" s="81"/>
      <c r="QSW114" s="81"/>
      <c r="QSX114" s="81"/>
      <c r="QSY114" s="81"/>
      <c r="QSZ114" s="81"/>
      <c r="QTA114" s="81"/>
      <c r="QTB114" s="81"/>
      <c r="QTC114" s="81"/>
      <c r="QTD114" s="81"/>
      <c r="QTE114" s="81"/>
      <c r="QTF114" s="81"/>
      <c r="QTG114" s="81"/>
      <c r="QTH114" s="81"/>
      <c r="QTI114" s="81"/>
      <c r="QTJ114" s="81"/>
      <c r="QTK114" s="81"/>
      <c r="QTL114" s="81"/>
      <c r="QTM114" s="81"/>
      <c r="QTN114" s="81"/>
      <c r="QTO114" s="81"/>
      <c r="QTP114" s="81"/>
      <c r="QTQ114" s="81"/>
      <c r="QTR114" s="81"/>
      <c r="QTS114" s="81"/>
      <c r="QTT114" s="81"/>
      <c r="QTU114" s="81"/>
      <c r="QTV114" s="81"/>
      <c r="QTW114" s="81"/>
      <c r="QTX114" s="81"/>
      <c r="QTY114" s="81"/>
      <c r="QTZ114" s="81"/>
      <c r="QUA114" s="81"/>
      <c r="QUB114" s="81"/>
      <c r="QUC114" s="81"/>
      <c r="QUD114" s="81"/>
      <c r="QUE114" s="81"/>
      <c r="QUF114" s="81"/>
      <c r="QUG114" s="81"/>
      <c r="QUH114" s="81"/>
      <c r="QUI114" s="81"/>
      <c r="QUJ114" s="81"/>
      <c r="QUK114" s="81"/>
      <c r="QUL114" s="81"/>
      <c r="QUM114" s="81"/>
      <c r="QUN114" s="81"/>
      <c r="QUO114" s="81"/>
      <c r="QUP114" s="81"/>
      <c r="QUQ114" s="81"/>
      <c r="QUR114" s="81"/>
      <c r="QUS114" s="81"/>
      <c r="QUT114" s="81"/>
      <c r="QUU114" s="81"/>
      <c r="QUV114" s="81"/>
      <c r="QUW114" s="81"/>
      <c r="QUX114" s="81"/>
      <c r="QUY114" s="81"/>
      <c r="QUZ114" s="81"/>
      <c r="QVA114" s="81"/>
      <c r="QVB114" s="81"/>
      <c r="QVC114" s="81"/>
      <c r="QVD114" s="81"/>
      <c r="QVE114" s="81"/>
      <c r="QVF114" s="81"/>
      <c r="QVG114" s="81"/>
      <c r="QVH114" s="81"/>
      <c r="QVI114" s="81"/>
      <c r="QVJ114" s="81"/>
      <c r="QVK114" s="81"/>
      <c r="QVL114" s="81"/>
      <c r="QVM114" s="81"/>
      <c r="QVN114" s="81"/>
      <c r="QVO114" s="81"/>
      <c r="QVP114" s="81"/>
      <c r="QVQ114" s="81"/>
      <c r="QVR114" s="81"/>
      <c r="QVS114" s="81"/>
      <c r="QVT114" s="81"/>
      <c r="QVU114" s="81"/>
      <c r="QVV114" s="81"/>
      <c r="QVW114" s="81"/>
      <c r="QVX114" s="81"/>
      <c r="QVY114" s="81"/>
      <c r="QVZ114" s="81"/>
      <c r="QWA114" s="81"/>
      <c r="QWB114" s="81"/>
      <c r="QWC114" s="81"/>
      <c r="QWD114" s="81"/>
      <c r="QWE114" s="81"/>
      <c r="QWF114" s="81"/>
      <c r="QWG114" s="81"/>
      <c r="QWH114" s="81"/>
      <c r="QWI114" s="81"/>
      <c r="QWJ114" s="81"/>
      <c r="QWK114" s="81"/>
      <c r="QWL114" s="81"/>
      <c r="QWM114" s="81"/>
      <c r="QWN114" s="81"/>
      <c r="QWO114" s="81"/>
      <c r="QWP114" s="81"/>
      <c r="QWQ114" s="81"/>
      <c r="QWR114" s="81"/>
      <c r="QWS114" s="81"/>
      <c r="QWT114" s="81"/>
      <c r="QWU114" s="81"/>
      <c r="QWV114" s="81"/>
      <c r="QWW114" s="81"/>
      <c r="QWX114" s="81"/>
      <c r="QWY114" s="81"/>
      <c r="QWZ114" s="81"/>
      <c r="QXA114" s="81"/>
      <c r="QXB114" s="81"/>
      <c r="QXC114" s="81"/>
      <c r="QXD114" s="81"/>
      <c r="QXE114" s="81"/>
      <c r="QXF114" s="81"/>
      <c r="QXG114" s="81"/>
      <c r="QXH114" s="81"/>
      <c r="QXI114" s="81"/>
      <c r="QXJ114" s="81"/>
      <c r="QXK114" s="81"/>
      <c r="QXL114" s="81"/>
      <c r="QXM114" s="81"/>
      <c r="QXN114" s="81"/>
      <c r="QXO114" s="81"/>
      <c r="QXP114" s="81"/>
      <c r="QXQ114" s="81"/>
      <c r="QXR114" s="81"/>
      <c r="QXS114" s="81"/>
      <c r="QXT114" s="81"/>
      <c r="QXU114" s="81"/>
      <c r="QXV114" s="81"/>
      <c r="QXW114" s="81"/>
      <c r="QXX114" s="81"/>
      <c r="QXY114" s="81"/>
      <c r="QXZ114" s="81"/>
      <c r="QYA114" s="81"/>
      <c r="QYB114" s="81"/>
      <c r="QYC114" s="81"/>
      <c r="QYD114" s="81"/>
      <c r="QYE114" s="81"/>
      <c r="QYF114" s="81"/>
      <c r="QYG114" s="81"/>
      <c r="QYH114" s="81"/>
      <c r="QYI114" s="81"/>
      <c r="QYJ114" s="81"/>
      <c r="QYK114" s="81"/>
      <c r="QYL114" s="81"/>
      <c r="QYM114" s="81"/>
      <c r="QYN114" s="81"/>
      <c r="QYO114" s="81"/>
      <c r="QYP114" s="81"/>
      <c r="QYQ114" s="81"/>
      <c r="QYR114" s="81"/>
      <c r="QYS114" s="81"/>
      <c r="QYT114" s="81"/>
      <c r="QYU114" s="81"/>
      <c r="QYV114" s="81"/>
      <c r="QYW114" s="81"/>
      <c r="QYX114" s="81"/>
      <c r="QYY114" s="81"/>
      <c r="QYZ114" s="81"/>
      <c r="QZA114" s="81"/>
      <c r="QZB114" s="81"/>
      <c r="QZC114" s="81"/>
      <c r="QZD114" s="81"/>
      <c r="QZE114" s="81"/>
      <c r="QZF114" s="81"/>
      <c r="QZG114" s="81"/>
      <c r="QZH114" s="81"/>
      <c r="QZI114" s="81"/>
      <c r="QZJ114" s="81"/>
      <c r="QZK114" s="81"/>
      <c r="QZL114" s="81"/>
      <c r="QZM114" s="81"/>
      <c r="QZN114" s="81"/>
      <c r="QZO114" s="81"/>
      <c r="QZP114" s="81"/>
      <c r="QZQ114" s="81"/>
      <c r="QZR114" s="81"/>
      <c r="QZS114" s="81"/>
      <c r="QZT114" s="81"/>
      <c r="QZU114" s="81"/>
      <c r="QZV114" s="81"/>
      <c r="QZW114" s="81"/>
      <c r="QZX114" s="81"/>
      <c r="QZY114" s="81"/>
      <c r="QZZ114" s="81"/>
      <c r="RAA114" s="81"/>
      <c r="RAB114" s="81"/>
      <c r="RAC114" s="81"/>
      <c r="RAD114" s="81"/>
      <c r="RAE114" s="81"/>
      <c r="RAF114" s="81"/>
      <c r="RAG114" s="81"/>
      <c r="RAH114" s="81"/>
      <c r="RAI114" s="81"/>
      <c r="RAJ114" s="81"/>
      <c r="RAK114" s="81"/>
      <c r="RAL114" s="81"/>
      <c r="RAM114" s="81"/>
      <c r="RAN114" s="81"/>
      <c r="RAO114" s="81"/>
      <c r="RAP114" s="81"/>
      <c r="RAQ114" s="81"/>
      <c r="RAR114" s="81"/>
      <c r="RAS114" s="81"/>
      <c r="RAT114" s="81"/>
      <c r="RAU114" s="81"/>
      <c r="RAV114" s="81"/>
      <c r="RAW114" s="81"/>
      <c r="RAX114" s="81"/>
      <c r="RAY114" s="81"/>
      <c r="RAZ114" s="81"/>
      <c r="RBA114" s="81"/>
      <c r="RBB114" s="81"/>
      <c r="RBC114" s="81"/>
      <c r="RBD114" s="81"/>
      <c r="RBE114" s="81"/>
      <c r="RBF114" s="81"/>
      <c r="RBG114" s="81"/>
      <c r="RBH114" s="81"/>
      <c r="RBI114" s="81"/>
      <c r="RBJ114" s="81"/>
      <c r="RBK114" s="81"/>
      <c r="RBL114" s="81"/>
      <c r="RBM114" s="81"/>
      <c r="RBN114" s="81"/>
      <c r="RBO114" s="81"/>
      <c r="RBP114" s="81"/>
      <c r="RBQ114" s="81"/>
      <c r="RBR114" s="81"/>
      <c r="RBS114" s="81"/>
      <c r="RBT114" s="81"/>
      <c r="RBU114" s="81"/>
      <c r="RBV114" s="81"/>
      <c r="RBW114" s="81"/>
      <c r="RBX114" s="81"/>
      <c r="RBY114" s="81"/>
      <c r="RBZ114" s="81"/>
      <c r="RCA114" s="81"/>
      <c r="RCB114" s="81"/>
      <c r="RCC114" s="81"/>
      <c r="RCD114" s="81"/>
      <c r="RCE114" s="81"/>
      <c r="RCF114" s="81"/>
      <c r="RCG114" s="81"/>
      <c r="RCH114" s="81"/>
      <c r="RCI114" s="81"/>
      <c r="RCJ114" s="81"/>
      <c r="RCK114" s="81"/>
      <c r="RCL114" s="81"/>
      <c r="RCM114" s="81"/>
      <c r="RCN114" s="81"/>
      <c r="RCO114" s="81"/>
      <c r="RCP114" s="81"/>
      <c r="RCQ114" s="81"/>
      <c r="RCR114" s="81"/>
      <c r="RCS114" s="81"/>
      <c r="RCT114" s="81"/>
      <c r="RCU114" s="81"/>
      <c r="RCV114" s="81"/>
      <c r="RCW114" s="81"/>
      <c r="RCX114" s="81"/>
      <c r="RCY114" s="81"/>
      <c r="RCZ114" s="81"/>
      <c r="RDA114" s="81"/>
      <c r="RDB114" s="81"/>
      <c r="RDC114" s="81"/>
      <c r="RDD114" s="81"/>
      <c r="RDE114" s="81"/>
      <c r="RDF114" s="81"/>
      <c r="RDG114" s="81"/>
      <c r="RDH114" s="81"/>
      <c r="RDI114" s="81"/>
      <c r="RDJ114" s="81"/>
      <c r="RDK114" s="81"/>
      <c r="RDL114" s="81"/>
      <c r="RDM114" s="81"/>
      <c r="RDN114" s="81"/>
      <c r="RDO114" s="81"/>
      <c r="RDP114" s="81"/>
      <c r="RDQ114" s="81"/>
      <c r="RDR114" s="81"/>
      <c r="RDS114" s="81"/>
      <c r="RDT114" s="81"/>
      <c r="RDU114" s="81"/>
      <c r="RDV114" s="81"/>
      <c r="RDW114" s="81"/>
      <c r="RDX114" s="81"/>
      <c r="RDY114" s="81"/>
      <c r="RDZ114" s="81"/>
      <c r="REA114" s="81"/>
      <c r="REB114" s="81"/>
      <c r="REC114" s="81"/>
      <c r="RED114" s="81"/>
      <c r="REE114" s="81"/>
      <c r="REF114" s="81"/>
      <c r="REG114" s="81"/>
      <c r="REH114" s="81"/>
      <c r="REI114" s="81"/>
      <c r="REJ114" s="81"/>
      <c r="REK114" s="81"/>
      <c r="REL114" s="81"/>
      <c r="REM114" s="81"/>
      <c r="REN114" s="81"/>
      <c r="REO114" s="81"/>
      <c r="REP114" s="81"/>
      <c r="REQ114" s="81"/>
      <c r="RER114" s="81"/>
      <c r="RES114" s="81"/>
      <c r="RET114" s="81"/>
      <c r="REU114" s="81"/>
      <c r="REV114" s="81"/>
      <c r="REW114" s="81"/>
      <c r="REX114" s="81"/>
      <c r="REY114" s="81"/>
      <c r="REZ114" s="81"/>
      <c r="RFA114" s="81"/>
      <c r="RFB114" s="81"/>
      <c r="RFC114" s="81"/>
      <c r="RFD114" s="81"/>
      <c r="RFE114" s="81"/>
      <c r="RFF114" s="81"/>
      <c r="RFG114" s="81"/>
      <c r="RFH114" s="81"/>
      <c r="RFI114" s="81"/>
      <c r="RFJ114" s="81"/>
      <c r="RFK114" s="81"/>
      <c r="RFL114" s="81"/>
      <c r="RFM114" s="81"/>
      <c r="RFN114" s="81"/>
      <c r="RFO114" s="81"/>
      <c r="RFP114" s="81"/>
      <c r="RFQ114" s="81"/>
      <c r="RFR114" s="81"/>
      <c r="RFS114" s="81"/>
      <c r="RFT114" s="81"/>
      <c r="RFU114" s="81"/>
      <c r="RFV114" s="81"/>
      <c r="RFW114" s="81"/>
      <c r="RFX114" s="81"/>
      <c r="RFY114" s="81"/>
      <c r="RFZ114" s="81"/>
      <c r="RGA114" s="81"/>
      <c r="RGB114" s="81"/>
      <c r="RGC114" s="81"/>
      <c r="RGD114" s="81"/>
      <c r="RGE114" s="81"/>
      <c r="RGF114" s="81"/>
      <c r="RGG114" s="81"/>
      <c r="RGH114" s="81"/>
      <c r="RGI114" s="81"/>
      <c r="RGJ114" s="81"/>
      <c r="RGK114" s="81"/>
      <c r="RGL114" s="81"/>
      <c r="RGM114" s="81"/>
      <c r="RGN114" s="81"/>
      <c r="RGO114" s="81"/>
      <c r="RGP114" s="81"/>
      <c r="RGQ114" s="81"/>
      <c r="RGR114" s="81"/>
      <c r="RGS114" s="81"/>
      <c r="RGT114" s="81"/>
      <c r="RGU114" s="81"/>
      <c r="RGV114" s="81"/>
      <c r="RGW114" s="81"/>
      <c r="RGX114" s="81"/>
      <c r="RGY114" s="81"/>
      <c r="RGZ114" s="81"/>
      <c r="RHA114" s="81"/>
      <c r="RHB114" s="81"/>
      <c r="RHC114" s="81"/>
      <c r="RHD114" s="81"/>
      <c r="RHE114" s="81"/>
      <c r="RHF114" s="81"/>
      <c r="RHG114" s="81"/>
      <c r="RHH114" s="81"/>
      <c r="RHI114" s="81"/>
      <c r="RHJ114" s="81"/>
      <c r="RHK114" s="81"/>
      <c r="RHL114" s="81"/>
      <c r="RHM114" s="81"/>
      <c r="RHN114" s="81"/>
      <c r="RHO114" s="81"/>
      <c r="RHP114" s="81"/>
      <c r="RHQ114" s="81"/>
      <c r="RHR114" s="81"/>
      <c r="RHS114" s="81"/>
      <c r="RHT114" s="81"/>
      <c r="RHU114" s="81"/>
      <c r="RHV114" s="81"/>
      <c r="RHW114" s="81"/>
      <c r="RHX114" s="81"/>
      <c r="RHY114" s="81"/>
      <c r="RHZ114" s="81"/>
      <c r="RIA114" s="81"/>
      <c r="RIB114" s="81"/>
      <c r="RIC114" s="81"/>
      <c r="RID114" s="81"/>
      <c r="RIE114" s="81"/>
      <c r="RIF114" s="81"/>
      <c r="RIG114" s="81"/>
      <c r="RIH114" s="81"/>
      <c r="RII114" s="81"/>
      <c r="RIJ114" s="81"/>
      <c r="RIK114" s="81"/>
      <c r="RIL114" s="81"/>
      <c r="RIM114" s="81"/>
      <c r="RIN114" s="81"/>
      <c r="RIO114" s="81"/>
      <c r="RIP114" s="81"/>
      <c r="RIQ114" s="81"/>
      <c r="RIR114" s="81"/>
      <c r="RIS114" s="81"/>
      <c r="RIT114" s="81"/>
      <c r="RIU114" s="81"/>
      <c r="RIV114" s="81"/>
      <c r="RIW114" s="81"/>
      <c r="RIX114" s="81"/>
      <c r="RIY114" s="81"/>
      <c r="RIZ114" s="81"/>
      <c r="RJA114" s="81"/>
      <c r="RJB114" s="81"/>
      <c r="RJC114" s="81"/>
      <c r="RJD114" s="81"/>
      <c r="RJE114" s="81"/>
      <c r="RJF114" s="81"/>
      <c r="RJG114" s="81"/>
      <c r="RJH114" s="81"/>
      <c r="RJI114" s="81"/>
      <c r="RJJ114" s="81"/>
      <c r="RJK114" s="81"/>
      <c r="RJL114" s="81"/>
      <c r="RJM114" s="81"/>
      <c r="RJN114" s="81"/>
      <c r="RJO114" s="81"/>
      <c r="RJP114" s="81"/>
      <c r="RJQ114" s="81"/>
      <c r="RJR114" s="81"/>
      <c r="RJS114" s="81"/>
      <c r="RJT114" s="81"/>
      <c r="RJU114" s="81"/>
      <c r="RJV114" s="81"/>
      <c r="RJW114" s="81"/>
      <c r="RJX114" s="81"/>
      <c r="RJY114" s="81"/>
      <c r="RJZ114" s="81"/>
      <c r="RKA114" s="81"/>
      <c r="RKB114" s="81"/>
      <c r="RKC114" s="81"/>
      <c r="RKD114" s="81"/>
      <c r="RKE114" s="81"/>
      <c r="RKF114" s="81"/>
      <c r="RKG114" s="81"/>
      <c r="RKH114" s="81"/>
      <c r="RKI114" s="81"/>
      <c r="RKJ114" s="81"/>
      <c r="RKK114" s="81"/>
      <c r="RKL114" s="81"/>
      <c r="RKM114" s="81"/>
      <c r="RKN114" s="81"/>
      <c r="RKO114" s="81"/>
      <c r="RKP114" s="81"/>
      <c r="RKQ114" s="81"/>
      <c r="RKR114" s="81"/>
      <c r="RKS114" s="81"/>
      <c r="RKT114" s="81"/>
      <c r="RKU114" s="81"/>
      <c r="RKV114" s="81"/>
      <c r="RKW114" s="81"/>
      <c r="RKX114" s="81"/>
      <c r="RKY114" s="81"/>
      <c r="RKZ114" s="81"/>
      <c r="RLA114" s="81"/>
      <c r="RLB114" s="81"/>
      <c r="RLC114" s="81"/>
      <c r="RLD114" s="81"/>
      <c r="RLE114" s="81"/>
      <c r="RLF114" s="81"/>
      <c r="RLG114" s="81"/>
      <c r="RLH114" s="81"/>
      <c r="RLI114" s="81"/>
      <c r="RLJ114" s="81"/>
      <c r="RLK114" s="81"/>
      <c r="RLL114" s="81"/>
      <c r="RLM114" s="81"/>
      <c r="RLN114" s="81"/>
      <c r="RLO114" s="81"/>
      <c r="RLP114" s="81"/>
      <c r="RLQ114" s="81"/>
      <c r="RLR114" s="81"/>
      <c r="RLS114" s="81"/>
      <c r="RLT114" s="81"/>
      <c r="RLU114" s="81"/>
      <c r="RLV114" s="81"/>
      <c r="RLW114" s="81"/>
      <c r="RLX114" s="81"/>
      <c r="RLY114" s="81"/>
      <c r="RLZ114" s="81"/>
      <c r="RMA114" s="81"/>
      <c r="RMB114" s="81"/>
      <c r="RMC114" s="81"/>
      <c r="RMD114" s="81"/>
      <c r="RME114" s="81"/>
      <c r="RMF114" s="81"/>
      <c r="RMG114" s="81"/>
      <c r="RMH114" s="81"/>
      <c r="RMI114" s="81"/>
      <c r="RMJ114" s="81"/>
      <c r="RMK114" s="81"/>
      <c r="RML114" s="81"/>
      <c r="RMM114" s="81"/>
      <c r="RMN114" s="81"/>
      <c r="RMO114" s="81"/>
      <c r="RMP114" s="81"/>
      <c r="RMQ114" s="81"/>
      <c r="RMR114" s="81"/>
      <c r="RMS114" s="81"/>
      <c r="RMT114" s="81"/>
      <c r="RMU114" s="81"/>
      <c r="RMV114" s="81"/>
      <c r="RMW114" s="81"/>
      <c r="RMX114" s="81"/>
      <c r="RMY114" s="81"/>
      <c r="RMZ114" s="81"/>
      <c r="RNA114" s="81"/>
      <c r="RNB114" s="81"/>
      <c r="RNC114" s="81"/>
      <c r="RND114" s="81"/>
      <c r="RNE114" s="81"/>
      <c r="RNF114" s="81"/>
      <c r="RNG114" s="81"/>
      <c r="RNH114" s="81"/>
      <c r="RNI114" s="81"/>
      <c r="RNJ114" s="81"/>
      <c r="RNK114" s="81"/>
      <c r="RNL114" s="81"/>
      <c r="RNM114" s="81"/>
      <c r="RNN114" s="81"/>
      <c r="RNO114" s="81"/>
      <c r="RNP114" s="81"/>
      <c r="RNQ114" s="81"/>
      <c r="RNR114" s="81"/>
      <c r="RNS114" s="81"/>
      <c r="RNT114" s="81"/>
      <c r="RNU114" s="81"/>
      <c r="RNV114" s="81"/>
      <c r="RNW114" s="81"/>
      <c r="RNX114" s="81"/>
      <c r="RNY114" s="81"/>
      <c r="RNZ114" s="81"/>
      <c r="ROA114" s="81"/>
      <c r="ROB114" s="81"/>
      <c r="ROC114" s="81"/>
      <c r="ROD114" s="81"/>
      <c r="ROE114" s="81"/>
      <c r="ROF114" s="81"/>
      <c r="ROG114" s="81"/>
      <c r="ROH114" s="81"/>
      <c r="ROI114" s="81"/>
      <c r="ROJ114" s="81"/>
      <c r="ROK114" s="81"/>
      <c r="ROL114" s="81"/>
      <c r="ROM114" s="81"/>
      <c r="RON114" s="81"/>
      <c r="ROO114" s="81"/>
      <c r="ROP114" s="81"/>
      <c r="ROQ114" s="81"/>
      <c r="ROR114" s="81"/>
      <c r="ROS114" s="81"/>
      <c r="ROT114" s="81"/>
      <c r="ROU114" s="81"/>
      <c r="ROV114" s="81"/>
      <c r="ROW114" s="81"/>
      <c r="ROX114" s="81"/>
      <c r="ROY114" s="81"/>
      <c r="ROZ114" s="81"/>
      <c r="RPA114" s="81"/>
      <c r="RPB114" s="81"/>
      <c r="RPC114" s="81"/>
      <c r="RPD114" s="81"/>
      <c r="RPE114" s="81"/>
      <c r="RPF114" s="81"/>
      <c r="RPG114" s="81"/>
      <c r="RPH114" s="81"/>
      <c r="RPI114" s="81"/>
      <c r="RPJ114" s="81"/>
      <c r="RPK114" s="81"/>
      <c r="RPL114" s="81"/>
      <c r="RPM114" s="81"/>
      <c r="RPN114" s="81"/>
      <c r="RPO114" s="81"/>
      <c r="RPP114" s="81"/>
      <c r="RPQ114" s="81"/>
      <c r="RPR114" s="81"/>
      <c r="RPS114" s="81"/>
      <c r="RPT114" s="81"/>
      <c r="RPU114" s="81"/>
      <c r="RPV114" s="81"/>
      <c r="RPW114" s="81"/>
      <c r="RPX114" s="81"/>
      <c r="RPY114" s="81"/>
      <c r="RPZ114" s="81"/>
      <c r="RQA114" s="81"/>
      <c r="RQB114" s="81"/>
      <c r="RQC114" s="81"/>
      <c r="RQD114" s="81"/>
      <c r="RQE114" s="81"/>
      <c r="RQF114" s="81"/>
      <c r="RQG114" s="81"/>
      <c r="RQH114" s="81"/>
      <c r="RQI114" s="81"/>
      <c r="RQJ114" s="81"/>
      <c r="RQK114" s="81"/>
      <c r="RQL114" s="81"/>
      <c r="RQM114" s="81"/>
      <c r="RQN114" s="81"/>
      <c r="RQO114" s="81"/>
      <c r="RQP114" s="81"/>
      <c r="RQQ114" s="81"/>
      <c r="RQR114" s="81"/>
      <c r="RQS114" s="81"/>
      <c r="RQT114" s="81"/>
      <c r="RQU114" s="81"/>
      <c r="RQV114" s="81"/>
      <c r="RQW114" s="81"/>
      <c r="RQX114" s="81"/>
      <c r="RQY114" s="81"/>
      <c r="RQZ114" s="81"/>
      <c r="RRA114" s="81"/>
      <c r="RRB114" s="81"/>
      <c r="RRC114" s="81"/>
      <c r="RRD114" s="81"/>
      <c r="RRE114" s="81"/>
      <c r="RRF114" s="81"/>
      <c r="RRG114" s="81"/>
      <c r="RRH114" s="81"/>
      <c r="RRI114" s="81"/>
      <c r="RRJ114" s="81"/>
      <c r="RRK114" s="81"/>
      <c r="RRL114" s="81"/>
      <c r="RRM114" s="81"/>
      <c r="RRN114" s="81"/>
      <c r="RRO114" s="81"/>
      <c r="RRP114" s="81"/>
      <c r="RRQ114" s="81"/>
      <c r="RRR114" s="81"/>
      <c r="RRS114" s="81"/>
      <c r="RRT114" s="81"/>
      <c r="RRU114" s="81"/>
      <c r="RRV114" s="81"/>
      <c r="RRW114" s="81"/>
      <c r="RRX114" s="81"/>
      <c r="RRY114" s="81"/>
      <c r="RRZ114" s="81"/>
      <c r="RSA114" s="81"/>
      <c r="RSB114" s="81"/>
      <c r="RSC114" s="81"/>
      <c r="RSD114" s="81"/>
      <c r="RSE114" s="81"/>
      <c r="RSF114" s="81"/>
      <c r="RSG114" s="81"/>
      <c r="RSH114" s="81"/>
      <c r="RSI114" s="81"/>
      <c r="RSJ114" s="81"/>
      <c r="RSK114" s="81"/>
      <c r="RSL114" s="81"/>
      <c r="RSM114" s="81"/>
      <c r="RSN114" s="81"/>
      <c r="RSO114" s="81"/>
      <c r="RSP114" s="81"/>
      <c r="RSQ114" s="81"/>
      <c r="RSR114" s="81"/>
      <c r="RSS114" s="81"/>
      <c r="RST114" s="81"/>
      <c r="RSU114" s="81"/>
      <c r="RSV114" s="81"/>
      <c r="RSW114" s="81"/>
      <c r="RSX114" s="81"/>
      <c r="RSY114" s="81"/>
      <c r="RSZ114" s="81"/>
      <c r="RTA114" s="81"/>
      <c r="RTB114" s="81"/>
      <c r="RTC114" s="81"/>
      <c r="RTD114" s="81"/>
      <c r="RTE114" s="81"/>
      <c r="RTF114" s="81"/>
      <c r="RTG114" s="81"/>
      <c r="RTH114" s="81"/>
      <c r="RTI114" s="81"/>
      <c r="RTJ114" s="81"/>
      <c r="RTK114" s="81"/>
      <c r="RTL114" s="81"/>
      <c r="RTM114" s="81"/>
      <c r="RTN114" s="81"/>
      <c r="RTO114" s="81"/>
      <c r="RTP114" s="81"/>
      <c r="RTQ114" s="81"/>
      <c r="RTR114" s="81"/>
      <c r="RTS114" s="81"/>
      <c r="RTT114" s="81"/>
      <c r="RTU114" s="81"/>
      <c r="RTV114" s="81"/>
      <c r="RTW114" s="81"/>
      <c r="RTX114" s="81"/>
      <c r="RTY114" s="81"/>
      <c r="RTZ114" s="81"/>
      <c r="RUA114" s="81"/>
      <c r="RUB114" s="81"/>
      <c r="RUC114" s="81"/>
      <c r="RUD114" s="81"/>
      <c r="RUE114" s="81"/>
      <c r="RUF114" s="81"/>
      <c r="RUG114" s="81"/>
      <c r="RUH114" s="81"/>
      <c r="RUI114" s="81"/>
      <c r="RUJ114" s="81"/>
      <c r="RUK114" s="81"/>
      <c r="RUL114" s="81"/>
      <c r="RUM114" s="81"/>
      <c r="RUN114" s="81"/>
      <c r="RUO114" s="81"/>
      <c r="RUP114" s="81"/>
      <c r="RUQ114" s="81"/>
      <c r="RUR114" s="81"/>
      <c r="RUS114" s="81"/>
      <c r="RUT114" s="81"/>
      <c r="RUU114" s="81"/>
      <c r="RUV114" s="81"/>
      <c r="RUW114" s="81"/>
      <c r="RUX114" s="81"/>
      <c r="RUY114" s="81"/>
      <c r="RUZ114" s="81"/>
      <c r="RVA114" s="81"/>
      <c r="RVB114" s="81"/>
      <c r="RVC114" s="81"/>
      <c r="RVD114" s="81"/>
      <c r="RVE114" s="81"/>
      <c r="RVF114" s="81"/>
      <c r="RVG114" s="81"/>
      <c r="RVH114" s="81"/>
      <c r="RVI114" s="81"/>
      <c r="RVJ114" s="81"/>
      <c r="RVK114" s="81"/>
      <c r="RVL114" s="81"/>
      <c r="RVM114" s="81"/>
      <c r="RVN114" s="81"/>
      <c r="RVO114" s="81"/>
      <c r="RVP114" s="81"/>
      <c r="RVQ114" s="81"/>
      <c r="RVR114" s="81"/>
      <c r="RVS114" s="81"/>
      <c r="RVT114" s="81"/>
      <c r="RVU114" s="81"/>
      <c r="RVV114" s="81"/>
      <c r="RVW114" s="81"/>
      <c r="RVX114" s="81"/>
      <c r="RVY114" s="81"/>
      <c r="RVZ114" s="81"/>
      <c r="RWA114" s="81"/>
      <c r="RWB114" s="81"/>
      <c r="RWC114" s="81"/>
      <c r="RWD114" s="81"/>
      <c r="RWE114" s="81"/>
      <c r="RWF114" s="81"/>
      <c r="RWG114" s="81"/>
      <c r="RWH114" s="81"/>
      <c r="RWI114" s="81"/>
      <c r="RWJ114" s="81"/>
      <c r="RWK114" s="81"/>
      <c r="RWL114" s="81"/>
      <c r="RWM114" s="81"/>
      <c r="RWN114" s="81"/>
      <c r="RWO114" s="81"/>
      <c r="RWP114" s="81"/>
      <c r="RWQ114" s="81"/>
      <c r="RWR114" s="81"/>
      <c r="RWS114" s="81"/>
      <c r="RWT114" s="81"/>
      <c r="RWU114" s="81"/>
      <c r="RWV114" s="81"/>
      <c r="RWW114" s="81"/>
      <c r="RWX114" s="81"/>
      <c r="RWY114" s="81"/>
      <c r="RWZ114" s="81"/>
      <c r="RXA114" s="81"/>
      <c r="RXB114" s="81"/>
      <c r="RXC114" s="81"/>
      <c r="RXD114" s="81"/>
      <c r="RXE114" s="81"/>
      <c r="RXF114" s="81"/>
      <c r="RXG114" s="81"/>
      <c r="RXH114" s="81"/>
      <c r="RXI114" s="81"/>
      <c r="RXJ114" s="81"/>
      <c r="RXK114" s="81"/>
      <c r="RXL114" s="81"/>
      <c r="RXM114" s="81"/>
      <c r="RXN114" s="81"/>
      <c r="RXO114" s="81"/>
      <c r="RXP114" s="81"/>
      <c r="RXQ114" s="81"/>
      <c r="RXR114" s="81"/>
      <c r="RXS114" s="81"/>
      <c r="RXT114" s="81"/>
      <c r="RXU114" s="81"/>
      <c r="RXV114" s="81"/>
      <c r="RXW114" s="81"/>
      <c r="RXX114" s="81"/>
      <c r="RXY114" s="81"/>
      <c r="RXZ114" s="81"/>
      <c r="RYA114" s="81"/>
      <c r="RYB114" s="81"/>
      <c r="RYC114" s="81"/>
      <c r="RYD114" s="81"/>
      <c r="RYE114" s="81"/>
      <c r="RYF114" s="81"/>
      <c r="RYG114" s="81"/>
      <c r="RYH114" s="81"/>
      <c r="RYI114" s="81"/>
      <c r="RYJ114" s="81"/>
      <c r="RYK114" s="81"/>
      <c r="RYL114" s="81"/>
      <c r="RYM114" s="81"/>
      <c r="RYN114" s="81"/>
      <c r="RYO114" s="81"/>
      <c r="RYP114" s="81"/>
      <c r="RYQ114" s="81"/>
      <c r="RYR114" s="81"/>
      <c r="RYS114" s="81"/>
      <c r="RYT114" s="81"/>
      <c r="RYU114" s="81"/>
      <c r="RYV114" s="81"/>
      <c r="RYW114" s="81"/>
      <c r="RYX114" s="81"/>
      <c r="RYY114" s="81"/>
      <c r="RYZ114" s="81"/>
      <c r="RZA114" s="81"/>
      <c r="RZB114" s="81"/>
      <c r="RZC114" s="81"/>
      <c r="RZD114" s="81"/>
      <c r="RZE114" s="81"/>
      <c r="RZF114" s="81"/>
      <c r="RZG114" s="81"/>
      <c r="RZH114" s="81"/>
      <c r="RZI114" s="81"/>
      <c r="RZJ114" s="81"/>
      <c r="RZK114" s="81"/>
      <c r="RZL114" s="81"/>
      <c r="RZM114" s="81"/>
      <c r="RZN114" s="81"/>
      <c r="RZO114" s="81"/>
      <c r="RZP114" s="81"/>
      <c r="RZQ114" s="81"/>
      <c r="RZR114" s="81"/>
      <c r="RZS114" s="81"/>
      <c r="RZT114" s="81"/>
      <c r="RZU114" s="81"/>
      <c r="RZV114" s="81"/>
      <c r="RZW114" s="81"/>
      <c r="RZX114" s="81"/>
      <c r="RZY114" s="81"/>
      <c r="RZZ114" s="81"/>
      <c r="SAA114" s="81"/>
      <c r="SAB114" s="81"/>
      <c r="SAC114" s="81"/>
      <c r="SAD114" s="81"/>
      <c r="SAE114" s="81"/>
      <c r="SAF114" s="81"/>
      <c r="SAG114" s="81"/>
      <c r="SAH114" s="81"/>
      <c r="SAI114" s="81"/>
      <c r="SAJ114" s="81"/>
      <c r="SAK114" s="81"/>
      <c r="SAL114" s="81"/>
      <c r="SAM114" s="81"/>
      <c r="SAN114" s="81"/>
      <c r="SAO114" s="81"/>
      <c r="SAP114" s="81"/>
      <c r="SAQ114" s="81"/>
      <c r="SAR114" s="81"/>
      <c r="SAS114" s="81"/>
      <c r="SAT114" s="81"/>
      <c r="SAU114" s="81"/>
      <c r="SAV114" s="81"/>
      <c r="SAW114" s="81"/>
      <c r="SAX114" s="81"/>
      <c r="SAY114" s="81"/>
      <c r="SAZ114" s="81"/>
      <c r="SBA114" s="81"/>
      <c r="SBB114" s="81"/>
      <c r="SBC114" s="81"/>
      <c r="SBD114" s="81"/>
      <c r="SBE114" s="81"/>
      <c r="SBF114" s="81"/>
      <c r="SBG114" s="81"/>
      <c r="SBH114" s="81"/>
      <c r="SBI114" s="81"/>
      <c r="SBJ114" s="81"/>
      <c r="SBK114" s="81"/>
      <c r="SBL114" s="81"/>
      <c r="SBM114" s="81"/>
      <c r="SBN114" s="81"/>
      <c r="SBO114" s="81"/>
      <c r="SBP114" s="81"/>
      <c r="SBQ114" s="81"/>
      <c r="SBR114" s="81"/>
      <c r="SBS114" s="81"/>
      <c r="SBT114" s="81"/>
      <c r="SBU114" s="81"/>
      <c r="SBV114" s="81"/>
      <c r="SBW114" s="81"/>
      <c r="SBX114" s="81"/>
      <c r="SBY114" s="81"/>
      <c r="SBZ114" s="81"/>
      <c r="SCA114" s="81"/>
      <c r="SCB114" s="81"/>
      <c r="SCC114" s="81"/>
      <c r="SCD114" s="81"/>
      <c r="SCE114" s="81"/>
      <c r="SCF114" s="81"/>
      <c r="SCG114" s="81"/>
      <c r="SCH114" s="81"/>
      <c r="SCI114" s="81"/>
      <c r="SCJ114" s="81"/>
      <c r="SCK114" s="81"/>
      <c r="SCL114" s="81"/>
      <c r="SCM114" s="81"/>
      <c r="SCN114" s="81"/>
      <c r="SCO114" s="81"/>
      <c r="SCP114" s="81"/>
      <c r="SCQ114" s="81"/>
      <c r="SCR114" s="81"/>
      <c r="SCS114" s="81"/>
      <c r="SCT114" s="81"/>
      <c r="SCU114" s="81"/>
      <c r="SCV114" s="81"/>
      <c r="SCW114" s="81"/>
      <c r="SCX114" s="81"/>
      <c r="SCY114" s="81"/>
      <c r="SCZ114" s="81"/>
      <c r="SDA114" s="81"/>
      <c r="SDB114" s="81"/>
      <c r="SDC114" s="81"/>
      <c r="SDD114" s="81"/>
      <c r="SDE114" s="81"/>
      <c r="SDF114" s="81"/>
      <c r="SDG114" s="81"/>
      <c r="SDH114" s="81"/>
      <c r="SDI114" s="81"/>
      <c r="SDJ114" s="81"/>
      <c r="SDK114" s="81"/>
      <c r="SDL114" s="81"/>
      <c r="SDM114" s="81"/>
      <c r="SDN114" s="81"/>
      <c r="SDO114" s="81"/>
      <c r="SDP114" s="81"/>
      <c r="SDQ114" s="81"/>
      <c r="SDR114" s="81"/>
      <c r="SDS114" s="81"/>
      <c r="SDT114" s="81"/>
      <c r="SDU114" s="81"/>
      <c r="SDV114" s="81"/>
      <c r="SDW114" s="81"/>
      <c r="SDX114" s="81"/>
      <c r="SDY114" s="81"/>
      <c r="SDZ114" s="81"/>
      <c r="SEA114" s="81"/>
      <c r="SEB114" s="81"/>
      <c r="SEC114" s="81"/>
      <c r="SED114" s="81"/>
      <c r="SEE114" s="81"/>
      <c r="SEF114" s="81"/>
      <c r="SEG114" s="81"/>
      <c r="SEH114" s="81"/>
      <c r="SEI114" s="81"/>
      <c r="SEJ114" s="81"/>
      <c r="SEK114" s="81"/>
      <c r="SEL114" s="81"/>
      <c r="SEM114" s="81"/>
      <c r="SEN114" s="81"/>
      <c r="SEO114" s="81"/>
      <c r="SEP114" s="81"/>
      <c r="SEQ114" s="81"/>
      <c r="SER114" s="81"/>
      <c r="SES114" s="81"/>
      <c r="SET114" s="81"/>
      <c r="SEU114" s="81"/>
      <c r="SEV114" s="81"/>
      <c r="SEW114" s="81"/>
      <c r="SEX114" s="81"/>
      <c r="SEY114" s="81"/>
      <c r="SEZ114" s="81"/>
      <c r="SFA114" s="81"/>
      <c r="SFB114" s="81"/>
      <c r="SFC114" s="81"/>
      <c r="SFD114" s="81"/>
      <c r="SFE114" s="81"/>
      <c r="SFF114" s="81"/>
      <c r="SFG114" s="81"/>
      <c r="SFH114" s="81"/>
      <c r="SFI114" s="81"/>
      <c r="SFJ114" s="81"/>
      <c r="SFK114" s="81"/>
      <c r="SFL114" s="81"/>
      <c r="SFM114" s="81"/>
      <c r="SFN114" s="81"/>
      <c r="SFO114" s="81"/>
      <c r="SFP114" s="81"/>
      <c r="SFQ114" s="81"/>
      <c r="SFR114" s="81"/>
      <c r="SFS114" s="81"/>
      <c r="SFT114" s="81"/>
      <c r="SFU114" s="81"/>
      <c r="SFV114" s="81"/>
      <c r="SFW114" s="81"/>
      <c r="SFX114" s="81"/>
      <c r="SFY114" s="81"/>
      <c r="SFZ114" s="81"/>
      <c r="SGA114" s="81"/>
      <c r="SGB114" s="81"/>
      <c r="SGC114" s="81"/>
      <c r="SGD114" s="81"/>
      <c r="SGE114" s="81"/>
      <c r="SGF114" s="81"/>
      <c r="SGG114" s="81"/>
      <c r="SGH114" s="81"/>
      <c r="SGI114" s="81"/>
      <c r="SGJ114" s="81"/>
      <c r="SGK114" s="81"/>
      <c r="SGL114" s="81"/>
      <c r="SGM114" s="81"/>
      <c r="SGN114" s="81"/>
      <c r="SGO114" s="81"/>
      <c r="SGP114" s="81"/>
      <c r="SGQ114" s="81"/>
      <c r="SGR114" s="81"/>
      <c r="SGS114" s="81"/>
      <c r="SGT114" s="81"/>
      <c r="SGU114" s="81"/>
      <c r="SGV114" s="81"/>
      <c r="SGW114" s="81"/>
      <c r="SGX114" s="81"/>
      <c r="SGY114" s="81"/>
      <c r="SGZ114" s="81"/>
      <c r="SHA114" s="81"/>
      <c r="SHB114" s="81"/>
      <c r="SHC114" s="81"/>
      <c r="SHD114" s="81"/>
      <c r="SHE114" s="81"/>
      <c r="SHF114" s="81"/>
      <c r="SHG114" s="81"/>
      <c r="SHH114" s="81"/>
      <c r="SHI114" s="81"/>
      <c r="SHJ114" s="81"/>
      <c r="SHK114" s="81"/>
      <c r="SHL114" s="81"/>
      <c r="SHM114" s="81"/>
      <c r="SHN114" s="81"/>
      <c r="SHO114" s="81"/>
      <c r="SHP114" s="81"/>
      <c r="SHQ114" s="81"/>
      <c r="SHR114" s="81"/>
      <c r="SHS114" s="81"/>
      <c r="SHT114" s="81"/>
      <c r="SHU114" s="81"/>
      <c r="SHV114" s="81"/>
      <c r="SHW114" s="81"/>
      <c r="SHX114" s="81"/>
      <c r="SHY114" s="81"/>
      <c r="SHZ114" s="81"/>
      <c r="SIA114" s="81"/>
      <c r="SIB114" s="81"/>
      <c r="SIC114" s="81"/>
      <c r="SID114" s="81"/>
      <c r="SIE114" s="81"/>
      <c r="SIF114" s="81"/>
      <c r="SIG114" s="81"/>
      <c r="SIH114" s="81"/>
      <c r="SII114" s="81"/>
      <c r="SIJ114" s="81"/>
      <c r="SIK114" s="81"/>
      <c r="SIL114" s="81"/>
      <c r="SIM114" s="81"/>
      <c r="SIN114" s="81"/>
      <c r="SIO114" s="81"/>
      <c r="SIP114" s="81"/>
      <c r="SIQ114" s="81"/>
      <c r="SIR114" s="81"/>
      <c r="SIS114" s="81"/>
      <c r="SIT114" s="81"/>
      <c r="SIU114" s="81"/>
      <c r="SIV114" s="81"/>
      <c r="SIW114" s="81"/>
      <c r="SIX114" s="81"/>
      <c r="SIY114" s="81"/>
      <c r="SIZ114" s="81"/>
      <c r="SJA114" s="81"/>
      <c r="SJB114" s="81"/>
      <c r="SJC114" s="81"/>
      <c r="SJD114" s="81"/>
      <c r="SJE114" s="81"/>
      <c r="SJF114" s="81"/>
      <c r="SJG114" s="81"/>
      <c r="SJH114" s="81"/>
      <c r="SJI114" s="81"/>
      <c r="SJJ114" s="81"/>
      <c r="SJK114" s="81"/>
      <c r="SJL114" s="81"/>
      <c r="SJM114" s="81"/>
      <c r="SJN114" s="81"/>
      <c r="SJO114" s="81"/>
      <c r="SJP114" s="81"/>
      <c r="SJQ114" s="81"/>
      <c r="SJR114" s="81"/>
      <c r="SJS114" s="81"/>
      <c r="SJT114" s="81"/>
      <c r="SJU114" s="81"/>
      <c r="SJV114" s="81"/>
      <c r="SJW114" s="81"/>
      <c r="SJX114" s="81"/>
      <c r="SJY114" s="81"/>
      <c r="SJZ114" s="81"/>
      <c r="SKA114" s="81"/>
      <c r="SKB114" s="81"/>
      <c r="SKC114" s="81"/>
      <c r="SKD114" s="81"/>
      <c r="SKE114" s="81"/>
      <c r="SKF114" s="81"/>
      <c r="SKG114" s="81"/>
      <c r="SKH114" s="81"/>
      <c r="SKI114" s="81"/>
      <c r="SKJ114" s="81"/>
      <c r="SKK114" s="81"/>
      <c r="SKL114" s="81"/>
      <c r="SKM114" s="81"/>
      <c r="SKN114" s="81"/>
      <c r="SKO114" s="81"/>
      <c r="SKP114" s="81"/>
      <c r="SKQ114" s="81"/>
      <c r="SKR114" s="81"/>
      <c r="SKS114" s="81"/>
      <c r="SKT114" s="81"/>
      <c r="SKU114" s="81"/>
      <c r="SKV114" s="81"/>
      <c r="SKW114" s="81"/>
      <c r="SKX114" s="81"/>
      <c r="SKY114" s="81"/>
      <c r="SKZ114" s="81"/>
      <c r="SLA114" s="81"/>
      <c r="SLB114" s="81"/>
      <c r="SLC114" s="81"/>
      <c r="SLD114" s="81"/>
      <c r="SLE114" s="81"/>
      <c r="SLF114" s="81"/>
      <c r="SLG114" s="81"/>
      <c r="SLH114" s="81"/>
      <c r="SLI114" s="81"/>
      <c r="SLJ114" s="81"/>
      <c r="SLK114" s="81"/>
      <c r="SLL114" s="81"/>
      <c r="SLM114" s="81"/>
      <c r="SLN114" s="81"/>
      <c r="SLO114" s="81"/>
      <c r="SLP114" s="81"/>
      <c r="SLQ114" s="81"/>
      <c r="SLR114" s="81"/>
      <c r="SLS114" s="81"/>
      <c r="SLT114" s="81"/>
      <c r="SLU114" s="81"/>
      <c r="SLV114" s="81"/>
      <c r="SLW114" s="81"/>
      <c r="SLX114" s="81"/>
      <c r="SLY114" s="81"/>
      <c r="SLZ114" s="81"/>
      <c r="SMA114" s="81"/>
      <c r="SMB114" s="81"/>
      <c r="SMC114" s="81"/>
      <c r="SMD114" s="81"/>
      <c r="SME114" s="81"/>
      <c r="SMF114" s="81"/>
      <c r="SMG114" s="81"/>
      <c r="SMH114" s="81"/>
      <c r="SMI114" s="81"/>
      <c r="SMJ114" s="81"/>
      <c r="SMK114" s="81"/>
      <c r="SML114" s="81"/>
      <c r="SMM114" s="81"/>
      <c r="SMN114" s="81"/>
      <c r="SMO114" s="81"/>
      <c r="SMP114" s="81"/>
      <c r="SMQ114" s="81"/>
      <c r="SMR114" s="81"/>
      <c r="SMS114" s="81"/>
      <c r="SMT114" s="81"/>
      <c r="SMU114" s="81"/>
      <c r="SMV114" s="81"/>
      <c r="SMW114" s="81"/>
      <c r="SMX114" s="81"/>
      <c r="SMY114" s="81"/>
      <c r="SMZ114" s="81"/>
      <c r="SNA114" s="81"/>
      <c r="SNB114" s="81"/>
      <c r="SNC114" s="81"/>
      <c r="SND114" s="81"/>
      <c r="SNE114" s="81"/>
      <c r="SNF114" s="81"/>
      <c r="SNG114" s="81"/>
      <c r="SNH114" s="81"/>
      <c r="SNI114" s="81"/>
      <c r="SNJ114" s="81"/>
      <c r="SNK114" s="81"/>
      <c r="SNL114" s="81"/>
      <c r="SNM114" s="81"/>
      <c r="SNN114" s="81"/>
      <c r="SNO114" s="81"/>
      <c r="SNP114" s="81"/>
      <c r="SNQ114" s="81"/>
      <c r="SNR114" s="81"/>
      <c r="SNS114" s="81"/>
      <c r="SNT114" s="81"/>
      <c r="SNU114" s="81"/>
      <c r="SNV114" s="81"/>
      <c r="SNW114" s="81"/>
      <c r="SNX114" s="81"/>
      <c r="SNY114" s="81"/>
      <c r="SNZ114" s="81"/>
      <c r="SOA114" s="81"/>
      <c r="SOB114" s="81"/>
      <c r="SOC114" s="81"/>
      <c r="SOD114" s="81"/>
      <c r="SOE114" s="81"/>
      <c r="SOF114" s="81"/>
      <c r="SOG114" s="81"/>
      <c r="SOH114" s="81"/>
      <c r="SOI114" s="81"/>
      <c r="SOJ114" s="81"/>
      <c r="SOK114" s="81"/>
      <c r="SOL114" s="81"/>
      <c r="SOM114" s="81"/>
      <c r="SON114" s="81"/>
      <c r="SOO114" s="81"/>
      <c r="SOP114" s="81"/>
      <c r="SOQ114" s="81"/>
      <c r="SOR114" s="81"/>
      <c r="SOS114" s="81"/>
      <c r="SOT114" s="81"/>
      <c r="SOU114" s="81"/>
      <c r="SOV114" s="81"/>
      <c r="SOW114" s="81"/>
      <c r="SOX114" s="81"/>
      <c r="SOY114" s="81"/>
      <c r="SOZ114" s="81"/>
      <c r="SPA114" s="81"/>
      <c r="SPB114" s="81"/>
      <c r="SPC114" s="81"/>
      <c r="SPD114" s="81"/>
      <c r="SPE114" s="81"/>
      <c r="SPF114" s="81"/>
      <c r="SPG114" s="81"/>
      <c r="SPH114" s="81"/>
      <c r="SPI114" s="81"/>
      <c r="SPJ114" s="81"/>
      <c r="SPK114" s="81"/>
      <c r="SPL114" s="81"/>
      <c r="SPM114" s="81"/>
      <c r="SPN114" s="81"/>
      <c r="SPO114" s="81"/>
      <c r="SPP114" s="81"/>
      <c r="SPQ114" s="81"/>
      <c r="SPR114" s="81"/>
      <c r="SPS114" s="81"/>
      <c r="SPT114" s="81"/>
      <c r="SPU114" s="81"/>
      <c r="SPV114" s="81"/>
      <c r="SPW114" s="81"/>
      <c r="SPX114" s="81"/>
      <c r="SPY114" s="81"/>
      <c r="SPZ114" s="81"/>
      <c r="SQA114" s="81"/>
      <c r="SQB114" s="81"/>
      <c r="SQC114" s="81"/>
      <c r="SQD114" s="81"/>
      <c r="SQE114" s="81"/>
      <c r="SQF114" s="81"/>
      <c r="SQG114" s="81"/>
      <c r="SQH114" s="81"/>
      <c r="SQI114" s="81"/>
      <c r="SQJ114" s="81"/>
      <c r="SQK114" s="81"/>
      <c r="SQL114" s="81"/>
      <c r="SQM114" s="81"/>
      <c r="SQN114" s="81"/>
      <c r="SQO114" s="81"/>
      <c r="SQP114" s="81"/>
      <c r="SQQ114" s="81"/>
      <c r="SQR114" s="81"/>
      <c r="SQS114" s="81"/>
      <c r="SQT114" s="81"/>
      <c r="SQU114" s="81"/>
      <c r="SQV114" s="81"/>
      <c r="SQW114" s="81"/>
      <c r="SQX114" s="81"/>
      <c r="SQY114" s="81"/>
      <c r="SQZ114" s="81"/>
      <c r="SRA114" s="81"/>
      <c r="SRB114" s="81"/>
      <c r="SRC114" s="81"/>
      <c r="SRD114" s="81"/>
      <c r="SRE114" s="81"/>
      <c r="SRF114" s="81"/>
      <c r="SRG114" s="81"/>
      <c r="SRH114" s="81"/>
      <c r="SRI114" s="81"/>
      <c r="SRJ114" s="81"/>
      <c r="SRK114" s="81"/>
      <c r="SRL114" s="81"/>
      <c r="SRM114" s="81"/>
      <c r="SRN114" s="81"/>
      <c r="SRO114" s="81"/>
      <c r="SRP114" s="81"/>
      <c r="SRQ114" s="81"/>
      <c r="SRR114" s="81"/>
      <c r="SRS114" s="81"/>
      <c r="SRT114" s="81"/>
      <c r="SRU114" s="81"/>
      <c r="SRV114" s="81"/>
      <c r="SRW114" s="81"/>
      <c r="SRX114" s="81"/>
      <c r="SRY114" s="81"/>
      <c r="SRZ114" s="81"/>
      <c r="SSA114" s="81"/>
      <c r="SSB114" s="81"/>
      <c r="SSC114" s="81"/>
      <c r="SSD114" s="81"/>
      <c r="SSE114" s="81"/>
      <c r="SSF114" s="81"/>
      <c r="SSG114" s="81"/>
      <c r="SSH114" s="81"/>
      <c r="SSI114" s="81"/>
      <c r="SSJ114" s="81"/>
      <c r="SSK114" s="81"/>
      <c r="SSL114" s="81"/>
      <c r="SSM114" s="81"/>
      <c r="SSN114" s="81"/>
      <c r="SSO114" s="81"/>
      <c r="SSP114" s="81"/>
      <c r="SSQ114" s="81"/>
      <c r="SSR114" s="81"/>
      <c r="SSS114" s="81"/>
      <c r="SST114" s="81"/>
      <c r="SSU114" s="81"/>
      <c r="SSV114" s="81"/>
      <c r="SSW114" s="81"/>
      <c r="SSX114" s="81"/>
      <c r="SSY114" s="81"/>
      <c r="SSZ114" s="81"/>
      <c r="STA114" s="81"/>
      <c r="STB114" s="81"/>
      <c r="STC114" s="81"/>
      <c r="STD114" s="81"/>
      <c r="STE114" s="81"/>
      <c r="STF114" s="81"/>
      <c r="STG114" s="81"/>
      <c r="STH114" s="81"/>
      <c r="STI114" s="81"/>
      <c r="STJ114" s="81"/>
      <c r="STK114" s="81"/>
      <c r="STL114" s="81"/>
      <c r="STM114" s="81"/>
      <c r="STN114" s="81"/>
      <c r="STO114" s="81"/>
      <c r="STP114" s="81"/>
      <c r="STQ114" s="81"/>
      <c r="STR114" s="81"/>
      <c r="STS114" s="81"/>
      <c r="STT114" s="81"/>
      <c r="STU114" s="81"/>
      <c r="STV114" s="81"/>
      <c r="STW114" s="81"/>
      <c r="STX114" s="81"/>
      <c r="STY114" s="81"/>
      <c r="STZ114" s="81"/>
      <c r="SUA114" s="81"/>
      <c r="SUB114" s="81"/>
      <c r="SUC114" s="81"/>
      <c r="SUD114" s="81"/>
      <c r="SUE114" s="81"/>
      <c r="SUF114" s="81"/>
      <c r="SUG114" s="81"/>
      <c r="SUH114" s="81"/>
      <c r="SUI114" s="81"/>
      <c r="SUJ114" s="81"/>
      <c r="SUK114" s="81"/>
      <c r="SUL114" s="81"/>
      <c r="SUM114" s="81"/>
      <c r="SUN114" s="81"/>
      <c r="SUO114" s="81"/>
      <c r="SUP114" s="81"/>
      <c r="SUQ114" s="81"/>
      <c r="SUR114" s="81"/>
      <c r="SUS114" s="81"/>
      <c r="SUT114" s="81"/>
      <c r="SUU114" s="81"/>
      <c r="SUV114" s="81"/>
      <c r="SUW114" s="81"/>
      <c r="SUX114" s="81"/>
      <c r="SUY114" s="81"/>
      <c r="SUZ114" s="81"/>
      <c r="SVA114" s="81"/>
      <c r="SVB114" s="81"/>
      <c r="SVC114" s="81"/>
      <c r="SVD114" s="81"/>
      <c r="SVE114" s="81"/>
      <c r="SVF114" s="81"/>
      <c r="SVG114" s="81"/>
      <c r="SVH114" s="81"/>
      <c r="SVI114" s="81"/>
      <c r="SVJ114" s="81"/>
      <c r="SVK114" s="81"/>
      <c r="SVL114" s="81"/>
      <c r="SVM114" s="81"/>
      <c r="SVN114" s="81"/>
      <c r="SVO114" s="81"/>
      <c r="SVP114" s="81"/>
      <c r="SVQ114" s="81"/>
      <c r="SVR114" s="81"/>
      <c r="SVS114" s="81"/>
      <c r="SVT114" s="81"/>
      <c r="SVU114" s="81"/>
      <c r="SVV114" s="81"/>
      <c r="SVW114" s="81"/>
      <c r="SVX114" s="81"/>
      <c r="SVY114" s="81"/>
      <c r="SVZ114" s="81"/>
      <c r="SWA114" s="81"/>
      <c r="SWB114" s="81"/>
      <c r="SWC114" s="81"/>
      <c r="SWD114" s="81"/>
      <c r="SWE114" s="81"/>
      <c r="SWF114" s="81"/>
      <c r="SWG114" s="81"/>
      <c r="SWH114" s="81"/>
      <c r="SWI114" s="81"/>
      <c r="SWJ114" s="81"/>
      <c r="SWK114" s="81"/>
      <c r="SWL114" s="81"/>
      <c r="SWM114" s="81"/>
      <c r="SWN114" s="81"/>
      <c r="SWO114" s="81"/>
      <c r="SWP114" s="81"/>
      <c r="SWQ114" s="81"/>
      <c r="SWR114" s="81"/>
      <c r="SWS114" s="81"/>
      <c r="SWT114" s="81"/>
      <c r="SWU114" s="81"/>
      <c r="SWV114" s="81"/>
      <c r="SWW114" s="81"/>
      <c r="SWX114" s="81"/>
      <c r="SWY114" s="81"/>
      <c r="SWZ114" s="81"/>
      <c r="SXA114" s="81"/>
      <c r="SXB114" s="81"/>
      <c r="SXC114" s="81"/>
      <c r="SXD114" s="81"/>
      <c r="SXE114" s="81"/>
      <c r="SXF114" s="81"/>
      <c r="SXG114" s="81"/>
      <c r="SXH114" s="81"/>
      <c r="SXI114" s="81"/>
      <c r="SXJ114" s="81"/>
      <c r="SXK114" s="81"/>
      <c r="SXL114" s="81"/>
      <c r="SXM114" s="81"/>
      <c r="SXN114" s="81"/>
      <c r="SXO114" s="81"/>
      <c r="SXP114" s="81"/>
      <c r="SXQ114" s="81"/>
      <c r="SXR114" s="81"/>
      <c r="SXS114" s="81"/>
      <c r="SXT114" s="81"/>
      <c r="SXU114" s="81"/>
      <c r="SXV114" s="81"/>
      <c r="SXW114" s="81"/>
      <c r="SXX114" s="81"/>
      <c r="SXY114" s="81"/>
      <c r="SXZ114" s="81"/>
      <c r="SYA114" s="81"/>
      <c r="SYB114" s="81"/>
      <c r="SYC114" s="81"/>
      <c r="SYD114" s="81"/>
      <c r="SYE114" s="81"/>
      <c r="SYF114" s="81"/>
      <c r="SYG114" s="81"/>
      <c r="SYH114" s="81"/>
      <c r="SYI114" s="81"/>
      <c r="SYJ114" s="81"/>
      <c r="SYK114" s="81"/>
      <c r="SYL114" s="81"/>
      <c r="SYM114" s="81"/>
      <c r="SYN114" s="81"/>
      <c r="SYO114" s="81"/>
      <c r="SYP114" s="81"/>
      <c r="SYQ114" s="81"/>
      <c r="SYR114" s="81"/>
      <c r="SYS114" s="81"/>
      <c r="SYT114" s="81"/>
      <c r="SYU114" s="81"/>
      <c r="SYV114" s="81"/>
      <c r="SYW114" s="81"/>
      <c r="SYX114" s="81"/>
      <c r="SYY114" s="81"/>
      <c r="SYZ114" s="81"/>
      <c r="SZA114" s="81"/>
      <c r="SZB114" s="81"/>
      <c r="SZC114" s="81"/>
      <c r="SZD114" s="81"/>
      <c r="SZE114" s="81"/>
      <c r="SZF114" s="81"/>
      <c r="SZG114" s="81"/>
      <c r="SZH114" s="81"/>
      <c r="SZI114" s="81"/>
      <c r="SZJ114" s="81"/>
      <c r="SZK114" s="81"/>
      <c r="SZL114" s="81"/>
      <c r="SZM114" s="81"/>
      <c r="SZN114" s="81"/>
      <c r="SZO114" s="81"/>
      <c r="SZP114" s="81"/>
      <c r="SZQ114" s="81"/>
      <c r="SZR114" s="81"/>
      <c r="SZS114" s="81"/>
      <c r="SZT114" s="81"/>
      <c r="SZU114" s="81"/>
      <c r="SZV114" s="81"/>
      <c r="SZW114" s="81"/>
      <c r="SZX114" s="81"/>
      <c r="SZY114" s="81"/>
      <c r="SZZ114" s="81"/>
      <c r="TAA114" s="81"/>
      <c r="TAB114" s="81"/>
      <c r="TAC114" s="81"/>
      <c r="TAD114" s="81"/>
      <c r="TAE114" s="81"/>
      <c r="TAF114" s="81"/>
      <c r="TAG114" s="81"/>
      <c r="TAH114" s="81"/>
      <c r="TAI114" s="81"/>
      <c r="TAJ114" s="81"/>
      <c r="TAK114" s="81"/>
      <c r="TAL114" s="81"/>
      <c r="TAM114" s="81"/>
      <c r="TAN114" s="81"/>
      <c r="TAO114" s="81"/>
      <c r="TAP114" s="81"/>
      <c r="TAQ114" s="81"/>
      <c r="TAR114" s="81"/>
      <c r="TAS114" s="81"/>
      <c r="TAT114" s="81"/>
      <c r="TAU114" s="81"/>
      <c r="TAV114" s="81"/>
      <c r="TAW114" s="81"/>
      <c r="TAX114" s="81"/>
      <c r="TAY114" s="81"/>
      <c r="TAZ114" s="81"/>
      <c r="TBA114" s="81"/>
      <c r="TBB114" s="81"/>
      <c r="TBC114" s="81"/>
      <c r="TBD114" s="81"/>
      <c r="TBE114" s="81"/>
      <c r="TBF114" s="81"/>
      <c r="TBG114" s="81"/>
      <c r="TBH114" s="81"/>
      <c r="TBI114" s="81"/>
      <c r="TBJ114" s="81"/>
      <c r="TBK114" s="81"/>
      <c r="TBL114" s="81"/>
      <c r="TBM114" s="81"/>
      <c r="TBN114" s="81"/>
      <c r="TBO114" s="81"/>
      <c r="TBP114" s="81"/>
      <c r="TBQ114" s="81"/>
      <c r="TBR114" s="81"/>
      <c r="TBS114" s="81"/>
      <c r="TBT114" s="81"/>
      <c r="TBU114" s="81"/>
      <c r="TBV114" s="81"/>
      <c r="TBW114" s="81"/>
      <c r="TBX114" s="81"/>
      <c r="TBY114" s="81"/>
      <c r="TBZ114" s="81"/>
      <c r="TCA114" s="81"/>
      <c r="TCB114" s="81"/>
      <c r="TCC114" s="81"/>
      <c r="TCD114" s="81"/>
      <c r="TCE114" s="81"/>
      <c r="TCF114" s="81"/>
      <c r="TCG114" s="81"/>
      <c r="TCH114" s="81"/>
      <c r="TCI114" s="81"/>
      <c r="TCJ114" s="81"/>
      <c r="TCK114" s="81"/>
      <c r="TCL114" s="81"/>
      <c r="TCM114" s="81"/>
      <c r="TCN114" s="81"/>
      <c r="TCO114" s="81"/>
      <c r="TCP114" s="81"/>
      <c r="TCQ114" s="81"/>
      <c r="TCR114" s="81"/>
      <c r="TCS114" s="81"/>
      <c r="TCT114" s="81"/>
      <c r="TCU114" s="81"/>
      <c r="TCV114" s="81"/>
      <c r="TCW114" s="81"/>
      <c r="TCX114" s="81"/>
      <c r="TCY114" s="81"/>
      <c r="TCZ114" s="81"/>
      <c r="TDA114" s="81"/>
      <c r="TDB114" s="81"/>
      <c r="TDC114" s="81"/>
      <c r="TDD114" s="81"/>
      <c r="TDE114" s="81"/>
      <c r="TDF114" s="81"/>
      <c r="TDG114" s="81"/>
      <c r="TDH114" s="81"/>
      <c r="TDI114" s="81"/>
      <c r="TDJ114" s="81"/>
      <c r="TDK114" s="81"/>
      <c r="TDL114" s="81"/>
      <c r="TDM114" s="81"/>
      <c r="TDN114" s="81"/>
      <c r="TDO114" s="81"/>
      <c r="TDP114" s="81"/>
      <c r="TDQ114" s="81"/>
      <c r="TDR114" s="81"/>
      <c r="TDS114" s="81"/>
      <c r="TDT114" s="81"/>
      <c r="TDU114" s="81"/>
      <c r="TDV114" s="81"/>
      <c r="TDW114" s="81"/>
      <c r="TDX114" s="81"/>
      <c r="TDY114" s="81"/>
      <c r="TDZ114" s="81"/>
      <c r="TEA114" s="81"/>
      <c r="TEB114" s="81"/>
      <c r="TEC114" s="81"/>
      <c r="TED114" s="81"/>
      <c r="TEE114" s="81"/>
      <c r="TEF114" s="81"/>
      <c r="TEG114" s="81"/>
      <c r="TEH114" s="81"/>
      <c r="TEI114" s="81"/>
      <c r="TEJ114" s="81"/>
      <c r="TEK114" s="81"/>
      <c r="TEL114" s="81"/>
      <c r="TEM114" s="81"/>
      <c r="TEN114" s="81"/>
      <c r="TEO114" s="81"/>
      <c r="TEP114" s="81"/>
      <c r="TEQ114" s="81"/>
      <c r="TER114" s="81"/>
      <c r="TES114" s="81"/>
      <c r="TET114" s="81"/>
      <c r="TEU114" s="81"/>
      <c r="TEV114" s="81"/>
      <c r="TEW114" s="81"/>
      <c r="TEX114" s="81"/>
      <c r="TEY114" s="81"/>
      <c r="TEZ114" s="81"/>
      <c r="TFA114" s="81"/>
      <c r="TFB114" s="81"/>
      <c r="TFC114" s="81"/>
      <c r="TFD114" s="81"/>
      <c r="TFE114" s="81"/>
      <c r="TFF114" s="81"/>
      <c r="TFG114" s="81"/>
      <c r="TFH114" s="81"/>
      <c r="TFI114" s="81"/>
      <c r="TFJ114" s="81"/>
      <c r="TFK114" s="81"/>
      <c r="TFL114" s="81"/>
      <c r="TFM114" s="81"/>
      <c r="TFN114" s="81"/>
      <c r="TFO114" s="81"/>
      <c r="TFP114" s="81"/>
      <c r="TFQ114" s="81"/>
      <c r="TFR114" s="81"/>
      <c r="TFS114" s="81"/>
      <c r="TFT114" s="81"/>
      <c r="TFU114" s="81"/>
      <c r="TFV114" s="81"/>
      <c r="TFW114" s="81"/>
      <c r="TFX114" s="81"/>
      <c r="TFY114" s="81"/>
      <c r="TFZ114" s="81"/>
      <c r="TGA114" s="81"/>
      <c r="TGB114" s="81"/>
      <c r="TGC114" s="81"/>
      <c r="TGD114" s="81"/>
      <c r="TGE114" s="81"/>
      <c r="TGF114" s="81"/>
      <c r="TGG114" s="81"/>
      <c r="TGH114" s="81"/>
      <c r="TGI114" s="81"/>
      <c r="TGJ114" s="81"/>
      <c r="TGK114" s="81"/>
      <c r="TGL114" s="81"/>
      <c r="TGM114" s="81"/>
      <c r="TGN114" s="81"/>
      <c r="TGO114" s="81"/>
      <c r="TGP114" s="81"/>
      <c r="TGQ114" s="81"/>
      <c r="TGR114" s="81"/>
      <c r="TGS114" s="81"/>
      <c r="TGT114" s="81"/>
      <c r="TGU114" s="81"/>
      <c r="TGV114" s="81"/>
      <c r="TGW114" s="81"/>
      <c r="TGX114" s="81"/>
      <c r="TGY114" s="81"/>
      <c r="TGZ114" s="81"/>
      <c r="THA114" s="81"/>
      <c r="THB114" s="81"/>
      <c r="THC114" s="81"/>
      <c r="THD114" s="81"/>
      <c r="THE114" s="81"/>
      <c r="THF114" s="81"/>
      <c r="THG114" s="81"/>
      <c r="THH114" s="81"/>
      <c r="THI114" s="81"/>
      <c r="THJ114" s="81"/>
      <c r="THK114" s="81"/>
      <c r="THL114" s="81"/>
      <c r="THM114" s="81"/>
      <c r="THN114" s="81"/>
      <c r="THO114" s="81"/>
      <c r="THP114" s="81"/>
      <c r="THQ114" s="81"/>
      <c r="THR114" s="81"/>
      <c r="THS114" s="81"/>
      <c r="THT114" s="81"/>
      <c r="THU114" s="81"/>
      <c r="THV114" s="81"/>
      <c r="THW114" s="81"/>
      <c r="THX114" s="81"/>
      <c r="THY114" s="81"/>
      <c r="THZ114" s="81"/>
      <c r="TIA114" s="81"/>
      <c r="TIB114" s="81"/>
      <c r="TIC114" s="81"/>
      <c r="TID114" s="81"/>
      <c r="TIE114" s="81"/>
      <c r="TIF114" s="81"/>
      <c r="TIG114" s="81"/>
      <c r="TIH114" s="81"/>
      <c r="TII114" s="81"/>
      <c r="TIJ114" s="81"/>
      <c r="TIK114" s="81"/>
      <c r="TIL114" s="81"/>
      <c r="TIM114" s="81"/>
      <c r="TIN114" s="81"/>
      <c r="TIO114" s="81"/>
      <c r="TIP114" s="81"/>
      <c r="TIQ114" s="81"/>
      <c r="TIR114" s="81"/>
      <c r="TIS114" s="81"/>
      <c r="TIT114" s="81"/>
      <c r="TIU114" s="81"/>
      <c r="TIV114" s="81"/>
      <c r="TIW114" s="81"/>
      <c r="TIX114" s="81"/>
      <c r="TIY114" s="81"/>
      <c r="TIZ114" s="81"/>
      <c r="TJA114" s="81"/>
      <c r="TJB114" s="81"/>
      <c r="TJC114" s="81"/>
      <c r="TJD114" s="81"/>
      <c r="TJE114" s="81"/>
      <c r="TJF114" s="81"/>
      <c r="TJG114" s="81"/>
      <c r="TJH114" s="81"/>
      <c r="TJI114" s="81"/>
      <c r="TJJ114" s="81"/>
      <c r="TJK114" s="81"/>
      <c r="TJL114" s="81"/>
      <c r="TJM114" s="81"/>
      <c r="TJN114" s="81"/>
      <c r="TJO114" s="81"/>
      <c r="TJP114" s="81"/>
      <c r="TJQ114" s="81"/>
      <c r="TJR114" s="81"/>
      <c r="TJS114" s="81"/>
      <c r="TJT114" s="81"/>
      <c r="TJU114" s="81"/>
      <c r="TJV114" s="81"/>
      <c r="TJW114" s="81"/>
      <c r="TJX114" s="81"/>
      <c r="TJY114" s="81"/>
      <c r="TJZ114" s="81"/>
      <c r="TKA114" s="81"/>
      <c r="TKB114" s="81"/>
      <c r="TKC114" s="81"/>
      <c r="TKD114" s="81"/>
      <c r="TKE114" s="81"/>
      <c r="TKF114" s="81"/>
      <c r="TKG114" s="81"/>
      <c r="TKH114" s="81"/>
      <c r="TKI114" s="81"/>
      <c r="TKJ114" s="81"/>
      <c r="TKK114" s="81"/>
      <c r="TKL114" s="81"/>
      <c r="TKM114" s="81"/>
      <c r="TKN114" s="81"/>
      <c r="TKO114" s="81"/>
      <c r="TKP114" s="81"/>
      <c r="TKQ114" s="81"/>
      <c r="TKR114" s="81"/>
      <c r="TKS114" s="81"/>
      <c r="TKT114" s="81"/>
      <c r="TKU114" s="81"/>
      <c r="TKV114" s="81"/>
      <c r="TKW114" s="81"/>
      <c r="TKX114" s="81"/>
      <c r="TKY114" s="81"/>
      <c r="TKZ114" s="81"/>
      <c r="TLA114" s="81"/>
      <c r="TLB114" s="81"/>
      <c r="TLC114" s="81"/>
      <c r="TLD114" s="81"/>
      <c r="TLE114" s="81"/>
      <c r="TLF114" s="81"/>
      <c r="TLG114" s="81"/>
      <c r="TLH114" s="81"/>
      <c r="TLI114" s="81"/>
      <c r="TLJ114" s="81"/>
      <c r="TLK114" s="81"/>
      <c r="TLL114" s="81"/>
      <c r="TLM114" s="81"/>
      <c r="TLN114" s="81"/>
      <c r="TLO114" s="81"/>
      <c r="TLP114" s="81"/>
      <c r="TLQ114" s="81"/>
      <c r="TLR114" s="81"/>
      <c r="TLS114" s="81"/>
      <c r="TLT114" s="81"/>
      <c r="TLU114" s="81"/>
      <c r="TLV114" s="81"/>
      <c r="TLW114" s="81"/>
      <c r="TLX114" s="81"/>
      <c r="TLY114" s="81"/>
      <c r="TLZ114" s="81"/>
      <c r="TMA114" s="81"/>
      <c r="TMB114" s="81"/>
      <c r="TMC114" s="81"/>
      <c r="TMD114" s="81"/>
      <c r="TME114" s="81"/>
      <c r="TMF114" s="81"/>
      <c r="TMG114" s="81"/>
      <c r="TMH114" s="81"/>
      <c r="TMI114" s="81"/>
      <c r="TMJ114" s="81"/>
      <c r="TMK114" s="81"/>
      <c r="TML114" s="81"/>
      <c r="TMM114" s="81"/>
      <c r="TMN114" s="81"/>
      <c r="TMO114" s="81"/>
      <c r="TMP114" s="81"/>
      <c r="TMQ114" s="81"/>
      <c r="TMR114" s="81"/>
      <c r="TMS114" s="81"/>
      <c r="TMT114" s="81"/>
      <c r="TMU114" s="81"/>
      <c r="TMV114" s="81"/>
      <c r="TMW114" s="81"/>
      <c r="TMX114" s="81"/>
      <c r="TMY114" s="81"/>
      <c r="TMZ114" s="81"/>
      <c r="TNA114" s="81"/>
      <c r="TNB114" s="81"/>
      <c r="TNC114" s="81"/>
      <c r="TND114" s="81"/>
      <c r="TNE114" s="81"/>
      <c r="TNF114" s="81"/>
      <c r="TNG114" s="81"/>
      <c r="TNH114" s="81"/>
      <c r="TNI114" s="81"/>
      <c r="TNJ114" s="81"/>
      <c r="TNK114" s="81"/>
      <c r="TNL114" s="81"/>
      <c r="TNM114" s="81"/>
      <c r="TNN114" s="81"/>
      <c r="TNO114" s="81"/>
      <c r="TNP114" s="81"/>
      <c r="TNQ114" s="81"/>
      <c r="TNR114" s="81"/>
      <c r="TNS114" s="81"/>
      <c r="TNT114" s="81"/>
      <c r="TNU114" s="81"/>
      <c r="TNV114" s="81"/>
      <c r="TNW114" s="81"/>
      <c r="TNX114" s="81"/>
      <c r="TNY114" s="81"/>
      <c r="TNZ114" s="81"/>
      <c r="TOA114" s="81"/>
      <c r="TOB114" s="81"/>
      <c r="TOC114" s="81"/>
      <c r="TOD114" s="81"/>
      <c r="TOE114" s="81"/>
      <c r="TOF114" s="81"/>
      <c r="TOG114" s="81"/>
      <c r="TOH114" s="81"/>
      <c r="TOI114" s="81"/>
      <c r="TOJ114" s="81"/>
      <c r="TOK114" s="81"/>
      <c r="TOL114" s="81"/>
      <c r="TOM114" s="81"/>
      <c r="TON114" s="81"/>
      <c r="TOO114" s="81"/>
      <c r="TOP114" s="81"/>
      <c r="TOQ114" s="81"/>
      <c r="TOR114" s="81"/>
      <c r="TOS114" s="81"/>
      <c r="TOT114" s="81"/>
      <c r="TOU114" s="81"/>
      <c r="TOV114" s="81"/>
      <c r="TOW114" s="81"/>
      <c r="TOX114" s="81"/>
      <c r="TOY114" s="81"/>
      <c r="TOZ114" s="81"/>
      <c r="TPA114" s="81"/>
      <c r="TPB114" s="81"/>
      <c r="TPC114" s="81"/>
      <c r="TPD114" s="81"/>
      <c r="TPE114" s="81"/>
      <c r="TPF114" s="81"/>
      <c r="TPG114" s="81"/>
      <c r="TPH114" s="81"/>
      <c r="TPI114" s="81"/>
      <c r="TPJ114" s="81"/>
      <c r="TPK114" s="81"/>
      <c r="TPL114" s="81"/>
      <c r="TPM114" s="81"/>
      <c r="TPN114" s="81"/>
      <c r="TPO114" s="81"/>
      <c r="TPP114" s="81"/>
      <c r="TPQ114" s="81"/>
      <c r="TPR114" s="81"/>
      <c r="TPS114" s="81"/>
      <c r="TPT114" s="81"/>
      <c r="TPU114" s="81"/>
      <c r="TPV114" s="81"/>
      <c r="TPW114" s="81"/>
      <c r="TPX114" s="81"/>
      <c r="TPY114" s="81"/>
      <c r="TPZ114" s="81"/>
      <c r="TQA114" s="81"/>
      <c r="TQB114" s="81"/>
      <c r="TQC114" s="81"/>
      <c r="TQD114" s="81"/>
      <c r="TQE114" s="81"/>
      <c r="TQF114" s="81"/>
      <c r="TQG114" s="81"/>
      <c r="TQH114" s="81"/>
      <c r="TQI114" s="81"/>
      <c r="TQJ114" s="81"/>
      <c r="TQK114" s="81"/>
      <c r="TQL114" s="81"/>
      <c r="TQM114" s="81"/>
      <c r="TQN114" s="81"/>
      <c r="TQO114" s="81"/>
      <c r="TQP114" s="81"/>
      <c r="TQQ114" s="81"/>
      <c r="TQR114" s="81"/>
      <c r="TQS114" s="81"/>
      <c r="TQT114" s="81"/>
      <c r="TQU114" s="81"/>
      <c r="TQV114" s="81"/>
      <c r="TQW114" s="81"/>
      <c r="TQX114" s="81"/>
      <c r="TQY114" s="81"/>
      <c r="TQZ114" s="81"/>
      <c r="TRA114" s="81"/>
      <c r="TRB114" s="81"/>
      <c r="TRC114" s="81"/>
      <c r="TRD114" s="81"/>
      <c r="TRE114" s="81"/>
      <c r="TRF114" s="81"/>
      <c r="TRG114" s="81"/>
      <c r="TRH114" s="81"/>
      <c r="TRI114" s="81"/>
      <c r="TRJ114" s="81"/>
      <c r="TRK114" s="81"/>
      <c r="TRL114" s="81"/>
      <c r="TRM114" s="81"/>
      <c r="TRN114" s="81"/>
      <c r="TRO114" s="81"/>
      <c r="TRP114" s="81"/>
      <c r="TRQ114" s="81"/>
      <c r="TRR114" s="81"/>
      <c r="TRS114" s="81"/>
      <c r="TRT114" s="81"/>
      <c r="TRU114" s="81"/>
      <c r="TRV114" s="81"/>
      <c r="TRW114" s="81"/>
      <c r="TRX114" s="81"/>
      <c r="TRY114" s="81"/>
      <c r="TRZ114" s="81"/>
      <c r="TSA114" s="81"/>
      <c r="TSB114" s="81"/>
      <c r="TSC114" s="81"/>
      <c r="TSD114" s="81"/>
      <c r="TSE114" s="81"/>
      <c r="TSF114" s="81"/>
      <c r="TSG114" s="81"/>
      <c r="TSH114" s="81"/>
      <c r="TSI114" s="81"/>
      <c r="TSJ114" s="81"/>
      <c r="TSK114" s="81"/>
      <c r="TSL114" s="81"/>
      <c r="TSM114" s="81"/>
      <c r="TSN114" s="81"/>
      <c r="TSO114" s="81"/>
      <c r="TSP114" s="81"/>
      <c r="TSQ114" s="81"/>
      <c r="TSR114" s="81"/>
      <c r="TSS114" s="81"/>
      <c r="TST114" s="81"/>
      <c r="TSU114" s="81"/>
      <c r="TSV114" s="81"/>
      <c r="TSW114" s="81"/>
      <c r="TSX114" s="81"/>
      <c r="TSY114" s="81"/>
      <c r="TSZ114" s="81"/>
      <c r="TTA114" s="81"/>
      <c r="TTB114" s="81"/>
      <c r="TTC114" s="81"/>
      <c r="TTD114" s="81"/>
      <c r="TTE114" s="81"/>
      <c r="TTF114" s="81"/>
      <c r="TTG114" s="81"/>
      <c r="TTH114" s="81"/>
      <c r="TTI114" s="81"/>
      <c r="TTJ114" s="81"/>
      <c r="TTK114" s="81"/>
      <c r="TTL114" s="81"/>
      <c r="TTM114" s="81"/>
      <c r="TTN114" s="81"/>
      <c r="TTO114" s="81"/>
      <c r="TTP114" s="81"/>
      <c r="TTQ114" s="81"/>
      <c r="TTR114" s="81"/>
      <c r="TTS114" s="81"/>
      <c r="TTT114" s="81"/>
      <c r="TTU114" s="81"/>
      <c r="TTV114" s="81"/>
      <c r="TTW114" s="81"/>
      <c r="TTX114" s="81"/>
      <c r="TTY114" s="81"/>
      <c r="TTZ114" s="81"/>
      <c r="TUA114" s="81"/>
      <c r="TUB114" s="81"/>
      <c r="TUC114" s="81"/>
      <c r="TUD114" s="81"/>
      <c r="TUE114" s="81"/>
      <c r="TUF114" s="81"/>
      <c r="TUG114" s="81"/>
      <c r="TUH114" s="81"/>
      <c r="TUI114" s="81"/>
      <c r="TUJ114" s="81"/>
      <c r="TUK114" s="81"/>
      <c r="TUL114" s="81"/>
      <c r="TUM114" s="81"/>
      <c r="TUN114" s="81"/>
      <c r="TUO114" s="81"/>
      <c r="TUP114" s="81"/>
      <c r="TUQ114" s="81"/>
      <c r="TUR114" s="81"/>
      <c r="TUS114" s="81"/>
      <c r="TUT114" s="81"/>
      <c r="TUU114" s="81"/>
      <c r="TUV114" s="81"/>
      <c r="TUW114" s="81"/>
      <c r="TUX114" s="81"/>
      <c r="TUY114" s="81"/>
      <c r="TUZ114" s="81"/>
      <c r="TVA114" s="81"/>
      <c r="TVB114" s="81"/>
      <c r="TVC114" s="81"/>
      <c r="TVD114" s="81"/>
      <c r="TVE114" s="81"/>
      <c r="TVF114" s="81"/>
      <c r="TVG114" s="81"/>
      <c r="TVH114" s="81"/>
      <c r="TVI114" s="81"/>
      <c r="TVJ114" s="81"/>
      <c r="TVK114" s="81"/>
      <c r="TVL114" s="81"/>
      <c r="TVM114" s="81"/>
      <c r="TVN114" s="81"/>
      <c r="TVO114" s="81"/>
      <c r="TVP114" s="81"/>
      <c r="TVQ114" s="81"/>
      <c r="TVR114" s="81"/>
      <c r="TVS114" s="81"/>
      <c r="TVT114" s="81"/>
      <c r="TVU114" s="81"/>
      <c r="TVV114" s="81"/>
      <c r="TVW114" s="81"/>
      <c r="TVX114" s="81"/>
      <c r="TVY114" s="81"/>
      <c r="TVZ114" s="81"/>
      <c r="TWA114" s="81"/>
      <c r="TWB114" s="81"/>
      <c r="TWC114" s="81"/>
      <c r="TWD114" s="81"/>
      <c r="TWE114" s="81"/>
      <c r="TWF114" s="81"/>
      <c r="TWG114" s="81"/>
      <c r="TWH114" s="81"/>
      <c r="TWI114" s="81"/>
      <c r="TWJ114" s="81"/>
      <c r="TWK114" s="81"/>
      <c r="TWL114" s="81"/>
      <c r="TWM114" s="81"/>
      <c r="TWN114" s="81"/>
      <c r="TWO114" s="81"/>
      <c r="TWP114" s="81"/>
      <c r="TWQ114" s="81"/>
      <c r="TWR114" s="81"/>
      <c r="TWS114" s="81"/>
      <c r="TWT114" s="81"/>
      <c r="TWU114" s="81"/>
      <c r="TWV114" s="81"/>
      <c r="TWW114" s="81"/>
      <c r="TWX114" s="81"/>
      <c r="TWY114" s="81"/>
      <c r="TWZ114" s="81"/>
      <c r="TXA114" s="81"/>
      <c r="TXB114" s="81"/>
      <c r="TXC114" s="81"/>
      <c r="TXD114" s="81"/>
      <c r="TXE114" s="81"/>
      <c r="TXF114" s="81"/>
      <c r="TXG114" s="81"/>
      <c r="TXH114" s="81"/>
      <c r="TXI114" s="81"/>
      <c r="TXJ114" s="81"/>
      <c r="TXK114" s="81"/>
      <c r="TXL114" s="81"/>
      <c r="TXM114" s="81"/>
      <c r="TXN114" s="81"/>
      <c r="TXO114" s="81"/>
      <c r="TXP114" s="81"/>
      <c r="TXQ114" s="81"/>
      <c r="TXR114" s="81"/>
      <c r="TXS114" s="81"/>
      <c r="TXT114" s="81"/>
      <c r="TXU114" s="81"/>
      <c r="TXV114" s="81"/>
      <c r="TXW114" s="81"/>
      <c r="TXX114" s="81"/>
      <c r="TXY114" s="81"/>
      <c r="TXZ114" s="81"/>
      <c r="TYA114" s="81"/>
      <c r="TYB114" s="81"/>
      <c r="TYC114" s="81"/>
      <c r="TYD114" s="81"/>
      <c r="TYE114" s="81"/>
      <c r="TYF114" s="81"/>
      <c r="TYG114" s="81"/>
      <c r="TYH114" s="81"/>
      <c r="TYI114" s="81"/>
      <c r="TYJ114" s="81"/>
      <c r="TYK114" s="81"/>
      <c r="TYL114" s="81"/>
      <c r="TYM114" s="81"/>
      <c r="TYN114" s="81"/>
      <c r="TYO114" s="81"/>
      <c r="TYP114" s="81"/>
      <c r="TYQ114" s="81"/>
      <c r="TYR114" s="81"/>
      <c r="TYS114" s="81"/>
      <c r="TYT114" s="81"/>
      <c r="TYU114" s="81"/>
      <c r="TYV114" s="81"/>
      <c r="TYW114" s="81"/>
      <c r="TYX114" s="81"/>
      <c r="TYY114" s="81"/>
      <c r="TYZ114" s="81"/>
      <c r="TZA114" s="81"/>
      <c r="TZB114" s="81"/>
      <c r="TZC114" s="81"/>
      <c r="TZD114" s="81"/>
      <c r="TZE114" s="81"/>
      <c r="TZF114" s="81"/>
      <c r="TZG114" s="81"/>
      <c r="TZH114" s="81"/>
      <c r="TZI114" s="81"/>
      <c r="TZJ114" s="81"/>
      <c r="TZK114" s="81"/>
      <c r="TZL114" s="81"/>
      <c r="TZM114" s="81"/>
      <c r="TZN114" s="81"/>
      <c r="TZO114" s="81"/>
      <c r="TZP114" s="81"/>
      <c r="TZQ114" s="81"/>
      <c r="TZR114" s="81"/>
      <c r="TZS114" s="81"/>
      <c r="TZT114" s="81"/>
      <c r="TZU114" s="81"/>
      <c r="TZV114" s="81"/>
      <c r="TZW114" s="81"/>
      <c r="TZX114" s="81"/>
      <c r="TZY114" s="81"/>
      <c r="TZZ114" s="81"/>
      <c r="UAA114" s="81"/>
      <c r="UAB114" s="81"/>
      <c r="UAC114" s="81"/>
      <c r="UAD114" s="81"/>
      <c r="UAE114" s="81"/>
      <c r="UAF114" s="81"/>
      <c r="UAG114" s="81"/>
      <c r="UAH114" s="81"/>
      <c r="UAI114" s="81"/>
      <c r="UAJ114" s="81"/>
      <c r="UAK114" s="81"/>
      <c r="UAL114" s="81"/>
      <c r="UAM114" s="81"/>
      <c r="UAN114" s="81"/>
      <c r="UAO114" s="81"/>
      <c r="UAP114" s="81"/>
      <c r="UAQ114" s="81"/>
      <c r="UAR114" s="81"/>
      <c r="UAS114" s="81"/>
      <c r="UAT114" s="81"/>
      <c r="UAU114" s="81"/>
      <c r="UAV114" s="81"/>
      <c r="UAW114" s="81"/>
      <c r="UAX114" s="81"/>
      <c r="UAY114" s="81"/>
      <c r="UAZ114" s="81"/>
      <c r="UBA114" s="81"/>
      <c r="UBB114" s="81"/>
      <c r="UBC114" s="81"/>
      <c r="UBD114" s="81"/>
      <c r="UBE114" s="81"/>
      <c r="UBF114" s="81"/>
      <c r="UBG114" s="81"/>
      <c r="UBH114" s="81"/>
      <c r="UBI114" s="81"/>
      <c r="UBJ114" s="81"/>
      <c r="UBK114" s="81"/>
      <c r="UBL114" s="81"/>
      <c r="UBM114" s="81"/>
      <c r="UBN114" s="81"/>
      <c r="UBO114" s="81"/>
      <c r="UBP114" s="81"/>
      <c r="UBQ114" s="81"/>
      <c r="UBR114" s="81"/>
      <c r="UBS114" s="81"/>
      <c r="UBT114" s="81"/>
      <c r="UBU114" s="81"/>
      <c r="UBV114" s="81"/>
      <c r="UBW114" s="81"/>
      <c r="UBX114" s="81"/>
      <c r="UBY114" s="81"/>
      <c r="UBZ114" s="81"/>
      <c r="UCA114" s="81"/>
      <c r="UCB114" s="81"/>
      <c r="UCC114" s="81"/>
      <c r="UCD114" s="81"/>
      <c r="UCE114" s="81"/>
      <c r="UCF114" s="81"/>
      <c r="UCG114" s="81"/>
      <c r="UCH114" s="81"/>
      <c r="UCI114" s="81"/>
      <c r="UCJ114" s="81"/>
      <c r="UCK114" s="81"/>
      <c r="UCL114" s="81"/>
      <c r="UCM114" s="81"/>
      <c r="UCN114" s="81"/>
      <c r="UCO114" s="81"/>
      <c r="UCP114" s="81"/>
      <c r="UCQ114" s="81"/>
      <c r="UCR114" s="81"/>
      <c r="UCS114" s="81"/>
      <c r="UCT114" s="81"/>
      <c r="UCU114" s="81"/>
      <c r="UCV114" s="81"/>
      <c r="UCW114" s="81"/>
      <c r="UCX114" s="81"/>
      <c r="UCY114" s="81"/>
      <c r="UCZ114" s="81"/>
      <c r="UDA114" s="81"/>
      <c r="UDB114" s="81"/>
      <c r="UDC114" s="81"/>
      <c r="UDD114" s="81"/>
      <c r="UDE114" s="81"/>
      <c r="UDF114" s="81"/>
      <c r="UDG114" s="81"/>
      <c r="UDH114" s="81"/>
      <c r="UDI114" s="81"/>
      <c r="UDJ114" s="81"/>
      <c r="UDK114" s="81"/>
      <c r="UDL114" s="81"/>
      <c r="UDM114" s="81"/>
      <c r="UDN114" s="81"/>
      <c r="UDO114" s="81"/>
      <c r="UDP114" s="81"/>
      <c r="UDQ114" s="81"/>
      <c r="UDR114" s="81"/>
      <c r="UDS114" s="81"/>
      <c r="UDT114" s="81"/>
      <c r="UDU114" s="81"/>
      <c r="UDV114" s="81"/>
      <c r="UDW114" s="81"/>
      <c r="UDX114" s="81"/>
      <c r="UDY114" s="81"/>
      <c r="UDZ114" s="81"/>
      <c r="UEA114" s="81"/>
      <c r="UEB114" s="81"/>
      <c r="UEC114" s="81"/>
      <c r="UED114" s="81"/>
      <c r="UEE114" s="81"/>
      <c r="UEF114" s="81"/>
      <c r="UEG114" s="81"/>
      <c r="UEH114" s="81"/>
      <c r="UEI114" s="81"/>
      <c r="UEJ114" s="81"/>
      <c r="UEK114" s="81"/>
      <c r="UEL114" s="81"/>
      <c r="UEM114" s="81"/>
      <c r="UEN114" s="81"/>
      <c r="UEO114" s="81"/>
      <c r="UEP114" s="81"/>
      <c r="UEQ114" s="81"/>
      <c r="UER114" s="81"/>
      <c r="UES114" s="81"/>
      <c r="UET114" s="81"/>
      <c r="UEU114" s="81"/>
      <c r="UEV114" s="81"/>
      <c r="UEW114" s="81"/>
      <c r="UEX114" s="81"/>
      <c r="UEY114" s="81"/>
      <c r="UEZ114" s="81"/>
      <c r="UFA114" s="81"/>
      <c r="UFB114" s="81"/>
      <c r="UFC114" s="81"/>
      <c r="UFD114" s="81"/>
      <c r="UFE114" s="81"/>
      <c r="UFF114" s="81"/>
      <c r="UFG114" s="81"/>
      <c r="UFH114" s="81"/>
      <c r="UFI114" s="81"/>
      <c r="UFJ114" s="81"/>
      <c r="UFK114" s="81"/>
      <c r="UFL114" s="81"/>
      <c r="UFM114" s="81"/>
      <c r="UFN114" s="81"/>
      <c r="UFO114" s="81"/>
      <c r="UFP114" s="81"/>
      <c r="UFQ114" s="81"/>
      <c r="UFR114" s="81"/>
      <c r="UFS114" s="81"/>
      <c r="UFT114" s="81"/>
      <c r="UFU114" s="81"/>
      <c r="UFV114" s="81"/>
      <c r="UFW114" s="81"/>
      <c r="UFX114" s="81"/>
      <c r="UFY114" s="81"/>
      <c r="UFZ114" s="81"/>
      <c r="UGA114" s="81"/>
      <c r="UGB114" s="81"/>
      <c r="UGC114" s="81"/>
      <c r="UGD114" s="81"/>
      <c r="UGE114" s="81"/>
      <c r="UGF114" s="81"/>
      <c r="UGG114" s="81"/>
      <c r="UGH114" s="81"/>
      <c r="UGI114" s="81"/>
      <c r="UGJ114" s="81"/>
      <c r="UGK114" s="81"/>
      <c r="UGL114" s="81"/>
      <c r="UGM114" s="81"/>
      <c r="UGN114" s="81"/>
      <c r="UGO114" s="81"/>
      <c r="UGP114" s="81"/>
      <c r="UGQ114" s="81"/>
      <c r="UGR114" s="81"/>
      <c r="UGS114" s="81"/>
      <c r="UGT114" s="81"/>
      <c r="UGU114" s="81"/>
      <c r="UGV114" s="81"/>
      <c r="UGW114" s="81"/>
      <c r="UGX114" s="81"/>
      <c r="UGY114" s="81"/>
      <c r="UGZ114" s="81"/>
      <c r="UHA114" s="81"/>
      <c r="UHB114" s="81"/>
      <c r="UHC114" s="81"/>
      <c r="UHD114" s="81"/>
      <c r="UHE114" s="81"/>
      <c r="UHF114" s="81"/>
      <c r="UHG114" s="81"/>
      <c r="UHH114" s="81"/>
      <c r="UHI114" s="81"/>
      <c r="UHJ114" s="81"/>
      <c r="UHK114" s="81"/>
      <c r="UHL114" s="81"/>
      <c r="UHM114" s="81"/>
      <c r="UHN114" s="81"/>
      <c r="UHO114" s="81"/>
      <c r="UHP114" s="81"/>
      <c r="UHQ114" s="81"/>
      <c r="UHR114" s="81"/>
      <c r="UHS114" s="81"/>
      <c r="UHT114" s="81"/>
      <c r="UHU114" s="81"/>
      <c r="UHV114" s="81"/>
      <c r="UHW114" s="81"/>
      <c r="UHX114" s="81"/>
      <c r="UHY114" s="81"/>
      <c r="UHZ114" s="81"/>
      <c r="UIA114" s="81"/>
      <c r="UIB114" s="81"/>
      <c r="UIC114" s="81"/>
      <c r="UID114" s="81"/>
      <c r="UIE114" s="81"/>
      <c r="UIF114" s="81"/>
      <c r="UIG114" s="81"/>
      <c r="UIH114" s="81"/>
      <c r="UII114" s="81"/>
      <c r="UIJ114" s="81"/>
      <c r="UIK114" s="81"/>
      <c r="UIL114" s="81"/>
      <c r="UIM114" s="81"/>
      <c r="UIN114" s="81"/>
      <c r="UIO114" s="81"/>
      <c r="UIP114" s="81"/>
      <c r="UIQ114" s="81"/>
      <c r="UIR114" s="81"/>
      <c r="UIS114" s="81"/>
      <c r="UIT114" s="81"/>
      <c r="UIU114" s="81"/>
      <c r="UIV114" s="81"/>
      <c r="UIW114" s="81"/>
      <c r="UIX114" s="81"/>
      <c r="UIY114" s="81"/>
      <c r="UIZ114" s="81"/>
      <c r="UJA114" s="81"/>
      <c r="UJB114" s="81"/>
      <c r="UJC114" s="81"/>
      <c r="UJD114" s="81"/>
      <c r="UJE114" s="81"/>
      <c r="UJF114" s="81"/>
      <c r="UJG114" s="81"/>
      <c r="UJH114" s="81"/>
      <c r="UJI114" s="81"/>
      <c r="UJJ114" s="81"/>
      <c r="UJK114" s="81"/>
      <c r="UJL114" s="81"/>
      <c r="UJM114" s="81"/>
      <c r="UJN114" s="81"/>
      <c r="UJO114" s="81"/>
      <c r="UJP114" s="81"/>
      <c r="UJQ114" s="81"/>
      <c r="UJR114" s="81"/>
      <c r="UJS114" s="81"/>
      <c r="UJT114" s="81"/>
      <c r="UJU114" s="81"/>
      <c r="UJV114" s="81"/>
      <c r="UJW114" s="81"/>
      <c r="UJX114" s="81"/>
      <c r="UJY114" s="81"/>
      <c r="UJZ114" s="81"/>
      <c r="UKA114" s="81"/>
      <c r="UKB114" s="81"/>
      <c r="UKC114" s="81"/>
      <c r="UKD114" s="81"/>
      <c r="UKE114" s="81"/>
      <c r="UKF114" s="81"/>
      <c r="UKG114" s="81"/>
      <c r="UKH114" s="81"/>
      <c r="UKI114" s="81"/>
      <c r="UKJ114" s="81"/>
      <c r="UKK114" s="81"/>
      <c r="UKL114" s="81"/>
      <c r="UKM114" s="81"/>
      <c r="UKN114" s="81"/>
      <c r="UKO114" s="81"/>
      <c r="UKP114" s="81"/>
      <c r="UKQ114" s="81"/>
      <c r="UKR114" s="81"/>
      <c r="UKS114" s="81"/>
      <c r="UKT114" s="81"/>
      <c r="UKU114" s="81"/>
      <c r="UKV114" s="81"/>
      <c r="UKW114" s="81"/>
      <c r="UKX114" s="81"/>
      <c r="UKY114" s="81"/>
      <c r="UKZ114" s="81"/>
      <c r="ULA114" s="81"/>
      <c r="ULB114" s="81"/>
      <c r="ULC114" s="81"/>
      <c r="ULD114" s="81"/>
      <c r="ULE114" s="81"/>
      <c r="ULF114" s="81"/>
      <c r="ULG114" s="81"/>
      <c r="ULH114" s="81"/>
      <c r="ULI114" s="81"/>
      <c r="ULJ114" s="81"/>
      <c r="ULK114" s="81"/>
      <c r="ULL114" s="81"/>
      <c r="ULM114" s="81"/>
      <c r="ULN114" s="81"/>
      <c r="ULO114" s="81"/>
      <c r="ULP114" s="81"/>
      <c r="ULQ114" s="81"/>
      <c r="ULR114" s="81"/>
      <c r="ULS114" s="81"/>
      <c r="ULT114" s="81"/>
      <c r="ULU114" s="81"/>
      <c r="ULV114" s="81"/>
      <c r="ULW114" s="81"/>
      <c r="ULX114" s="81"/>
      <c r="ULY114" s="81"/>
      <c r="ULZ114" s="81"/>
      <c r="UMA114" s="81"/>
      <c r="UMB114" s="81"/>
      <c r="UMC114" s="81"/>
      <c r="UMD114" s="81"/>
      <c r="UME114" s="81"/>
      <c r="UMF114" s="81"/>
      <c r="UMG114" s="81"/>
      <c r="UMH114" s="81"/>
      <c r="UMI114" s="81"/>
      <c r="UMJ114" s="81"/>
      <c r="UMK114" s="81"/>
      <c r="UML114" s="81"/>
      <c r="UMM114" s="81"/>
      <c r="UMN114" s="81"/>
      <c r="UMO114" s="81"/>
      <c r="UMP114" s="81"/>
      <c r="UMQ114" s="81"/>
      <c r="UMR114" s="81"/>
      <c r="UMS114" s="81"/>
      <c r="UMT114" s="81"/>
      <c r="UMU114" s="81"/>
      <c r="UMV114" s="81"/>
      <c r="UMW114" s="81"/>
      <c r="UMX114" s="81"/>
      <c r="UMY114" s="81"/>
      <c r="UMZ114" s="81"/>
      <c r="UNA114" s="81"/>
      <c r="UNB114" s="81"/>
      <c r="UNC114" s="81"/>
      <c r="UND114" s="81"/>
      <c r="UNE114" s="81"/>
      <c r="UNF114" s="81"/>
      <c r="UNG114" s="81"/>
      <c r="UNH114" s="81"/>
      <c r="UNI114" s="81"/>
      <c r="UNJ114" s="81"/>
      <c r="UNK114" s="81"/>
      <c r="UNL114" s="81"/>
      <c r="UNM114" s="81"/>
      <c r="UNN114" s="81"/>
      <c r="UNO114" s="81"/>
      <c r="UNP114" s="81"/>
      <c r="UNQ114" s="81"/>
      <c r="UNR114" s="81"/>
      <c r="UNS114" s="81"/>
      <c r="UNT114" s="81"/>
      <c r="UNU114" s="81"/>
      <c r="UNV114" s="81"/>
      <c r="UNW114" s="81"/>
      <c r="UNX114" s="81"/>
      <c r="UNY114" s="81"/>
      <c r="UNZ114" s="81"/>
      <c r="UOA114" s="81"/>
      <c r="UOB114" s="81"/>
      <c r="UOC114" s="81"/>
      <c r="UOD114" s="81"/>
      <c r="UOE114" s="81"/>
      <c r="UOF114" s="81"/>
      <c r="UOG114" s="81"/>
      <c r="UOH114" s="81"/>
      <c r="UOI114" s="81"/>
      <c r="UOJ114" s="81"/>
      <c r="UOK114" s="81"/>
      <c r="UOL114" s="81"/>
      <c r="UOM114" s="81"/>
      <c r="UON114" s="81"/>
      <c r="UOO114" s="81"/>
      <c r="UOP114" s="81"/>
      <c r="UOQ114" s="81"/>
      <c r="UOR114" s="81"/>
      <c r="UOS114" s="81"/>
      <c r="UOT114" s="81"/>
      <c r="UOU114" s="81"/>
      <c r="UOV114" s="81"/>
      <c r="UOW114" s="81"/>
      <c r="UOX114" s="81"/>
      <c r="UOY114" s="81"/>
      <c r="UOZ114" s="81"/>
      <c r="UPA114" s="81"/>
      <c r="UPB114" s="81"/>
      <c r="UPC114" s="81"/>
      <c r="UPD114" s="81"/>
      <c r="UPE114" s="81"/>
      <c r="UPF114" s="81"/>
      <c r="UPG114" s="81"/>
      <c r="UPH114" s="81"/>
      <c r="UPI114" s="81"/>
      <c r="UPJ114" s="81"/>
      <c r="UPK114" s="81"/>
      <c r="UPL114" s="81"/>
      <c r="UPM114" s="81"/>
      <c r="UPN114" s="81"/>
      <c r="UPO114" s="81"/>
      <c r="UPP114" s="81"/>
      <c r="UPQ114" s="81"/>
      <c r="UPR114" s="81"/>
      <c r="UPS114" s="81"/>
      <c r="UPT114" s="81"/>
      <c r="UPU114" s="81"/>
      <c r="UPV114" s="81"/>
      <c r="UPW114" s="81"/>
      <c r="UPX114" s="81"/>
      <c r="UPY114" s="81"/>
      <c r="UPZ114" s="81"/>
      <c r="UQA114" s="81"/>
      <c r="UQB114" s="81"/>
      <c r="UQC114" s="81"/>
      <c r="UQD114" s="81"/>
      <c r="UQE114" s="81"/>
      <c r="UQF114" s="81"/>
      <c r="UQG114" s="81"/>
      <c r="UQH114" s="81"/>
      <c r="UQI114" s="81"/>
      <c r="UQJ114" s="81"/>
      <c r="UQK114" s="81"/>
      <c r="UQL114" s="81"/>
      <c r="UQM114" s="81"/>
      <c r="UQN114" s="81"/>
      <c r="UQO114" s="81"/>
      <c r="UQP114" s="81"/>
      <c r="UQQ114" s="81"/>
      <c r="UQR114" s="81"/>
      <c r="UQS114" s="81"/>
      <c r="UQT114" s="81"/>
      <c r="UQU114" s="81"/>
      <c r="UQV114" s="81"/>
      <c r="UQW114" s="81"/>
      <c r="UQX114" s="81"/>
      <c r="UQY114" s="81"/>
      <c r="UQZ114" s="81"/>
      <c r="URA114" s="81"/>
      <c r="URB114" s="81"/>
      <c r="URC114" s="81"/>
      <c r="URD114" s="81"/>
      <c r="URE114" s="81"/>
      <c r="URF114" s="81"/>
      <c r="URG114" s="81"/>
      <c r="URH114" s="81"/>
      <c r="URI114" s="81"/>
      <c r="URJ114" s="81"/>
      <c r="URK114" s="81"/>
      <c r="URL114" s="81"/>
      <c r="URM114" s="81"/>
      <c r="URN114" s="81"/>
      <c r="URO114" s="81"/>
      <c r="URP114" s="81"/>
      <c r="URQ114" s="81"/>
      <c r="URR114" s="81"/>
      <c r="URS114" s="81"/>
      <c r="URT114" s="81"/>
      <c r="URU114" s="81"/>
      <c r="URV114" s="81"/>
      <c r="URW114" s="81"/>
      <c r="URX114" s="81"/>
      <c r="URY114" s="81"/>
      <c r="URZ114" s="81"/>
      <c r="USA114" s="81"/>
      <c r="USB114" s="81"/>
      <c r="USC114" s="81"/>
      <c r="USD114" s="81"/>
      <c r="USE114" s="81"/>
      <c r="USF114" s="81"/>
      <c r="USG114" s="81"/>
      <c r="USH114" s="81"/>
      <c r="USI114" s="81"/>
      <c r="USJ114" s="81"/>
      <c r="USK114" s="81"/>
      <c r="USL114" s="81"/>
      <c r="USM114" s="81"/>
      <c r="USN114" s="81"/>
      <c r="USO114" s="81"/>
      <c r="USP114" s="81"/>
      <c r="USQ114" s="81"/>
      <c r="USR114" s="81"/>
      <c r="USS114" s="81"/>
      <c r="UST114" s="81"/>
      <c r="USU114" s="81"/>
      <c r="USV114" s="81"/>
      <c r="USW114" s="81"/>
      <c r="USX114" s="81"/>
      <c r="USY114" s="81"/>
      <c r="USZ114" s="81"/>
      <c r="UTA114" s="81"/>
      <c r="UTB114" s="81"/>
      <c r="UTC114" s="81"/>
      <c r="UTD114" s="81"/>
      <c r="UTE114" s="81"/>
      <c r="UTF114" s="81"/>
      <c r="UTG114" s="81"/>
      <c r="UTH114" s="81"/>
      <c r="UTI114" s="81"/>
      <c r="UTJ114" s="81"/>
      <c r="UTK114" s="81"/>
      <c r="UTL114" s="81"/>
      <c r="UTM114" s="81"/>
      <c r="UTN114" s="81"/>
      <c r="UTO114" s="81"/>
      <c r="UTP114" s="81"/>
      <c r="UTQ114" s="81"/>
      <c r="UTR114" s="81"/>
      <c r="UTS114" s="81"/>
      <c r="UTT114" s="81"/>
      <c r="UTU114" s="81"/>
      <c r="UTV114" s="81"/>
      <c r="UTW114" s="81"/>
      <c r="UTX114" s="81"/>
      <c r="UTY114" s="81"/>
      <c r="UTZ114" s="81"/>
      <c r="UUA114" s="81"/>
      <c r="UUB114" s="81"/>
      <c r="UUC114" s="81"/>
      <c r="UUD114" s="81"/>
      <c r="UUE114" s="81"/>
      <c r="UUF114" s="81"/>
      <c r="UUG114" s="81"/>
      <c r="UUH114" s="81"/>
      <c r="UUI114" s="81"/>
      <c r="UUJ114" s="81"/>
      <c r="UUK114" s="81"/>
      <c r="UUL114" s="81"/>
      <c r="UUM114" s="81"/>
      <c r="UUN114" s="81"/>
      <c r="UUO114" s="81"/>
      <c r="UUP114" s="81"/>
      <c r="UUQ114" s="81"/>
      <c r="UUR114" s="81"/>
      <c r="UUS114" s="81"/>
      <c r="UUT114" s="81"/>
      <c r="UUU114" s="81"/>
      <c r="UUV114" s="81"/>
      <c r="UUW114" s="81"/>
      <c r="UUX114" s="81"/>
      <c r="UUY114" s="81"/>
      <c r="UUZ114" s="81"/>
      <c r="UVA114" s="81"/>
      <c r="UVB114" s="81"/>
      <c r="UVC114" s="81"/>
      <c r="UVD114" s="81"/>
      <c r="UVE114" s="81"/>
      <c r="UVF114" s="81"/>
      <c r="UVG114" s="81"/>
      <c r="UVH114" s="81"/>
      <c r="UVI114" s="81"/>
      <c r="UVJ114" s="81"/>
      <c r="UVK114" s="81"/>
      <c r="UVL114" s="81"/>
      <c r="UVM114" s="81"/>
      <c r="UVN114" s="81"/>
      <c r="UVO114" s="81"/>
      <c r="UVP114" s="81"/>
      <c r="UVQ114" s="81"/>
      <c r="UVR114" s="81"/>
      <c r="UVS114" s="81"/>
      <c r="UVT114" s="81"/>
      <c r="UVU114" s="81"/>
      <c r="UVV114" s="81"/>
      <c r="UVW114" s="81"/>
      <c r="UVX114" s="81"/>
      <c r="UVY114" s="81"/>
      <c r="UVZ114" s="81"/>
      <c r="UWA114" s="81"/>
      <c r="UWB114" s="81"/>
      <c r="UWC114" s="81"/>
      <c r="UWD114" s="81"/>
      <c r="UWE114" s="81"/>
      <c r="UWF114" s="81"/>
      <c r="UWG114" s="81"/>
      <c r="UWH114" s="81"/>
      <c r="UWI114" s="81"/>
      <c r="UWJ114" s="81"/>
      <c r="UWK114" s="81"/>
      <c r="UWL114" s="81"/>
      <c r="UWM114" s="81"/>
      <c r="UWN114" s="81"/>
      <c r="UWO114" s="81"/>
      <c r="UWP114" s="81"/>
      <c r="UWQ114" s="81"/>
      <c r="UWR114" s="81"/>
      <c r="UWS114" s="81"/>
      <c r="UWT114" s="81"/>
      <c r="UWU114" s="81"/>
      <c r="UWV114" s="81"/>
      <c r="UWW114" s="81"/>
      <c r="UWX114" s="81"/>
      <c r="UWY114" s="81"/>
      <c r="UWZ114" s="81"/>
      <c r="UXA114" s="81"/>
      <c r="UXB114" s="81"/>
      <c r="UXC114" s="81"/>
      <c r="UXD114" s="81"/>
      <c r="UXE114" s="81"/>
      <c r="UXF114" s="81"/>
      <c r="UXG114" s="81"/>
      <c r="UXH114" s="81"/>
      <c r="UXI114" s="81"/>
      <c r="UXJ114" s="81"/>
      <c r="UXK114" s="81"/>
      <c r="UXL114" s="81"/>
      <c r="UXM114" s="81"/>
      <c r="UXN114" s="81"/>
      <c r="UXO114" s="81"/>
      <c r="UXP114" s="81"/>
      <c r="UXQ114" s="81"/>
      <c r="UXR114" s="81"/>
      <c r="UXS114" s="81"/>
      <c r="UXT114" s="81"/>
      <c r="UXU114" s="81"/>
      <c r="UXV114" s="81"/>
      <c r="UXW114" s="81"/>
      <c r="UXX114" s="81"/>
      <c r="UXY114" s="81"/>
      <c r="UXZ114" s="81"/>
      <c r="UYA114" s="81"/>
      <c r="UYB114" s="81"/>
      <c r="UYC114" s="81"/>
      <c r="UYD114" s="81"/>
      <c r="UYE114" s="81"/>
      <c r="UYF114" s="81"/>
      <c r="UYG114" s="81"/>
      <c r="UYH114" s="81"/>
      <c r="UYI114" s="81"/>
      <c r="UYJ114" s="81"/>
      <c r="UYK114" s="81"/>
      <c r="UYL114" s="81"/>
      <c r="UYM114" s="81"/>
      <c r="UYN114" s="81"/>
      <c r="UYO114" s="81"/>
      <c r="UYP114" s="81"/>
      <c r="UYQ114" s="81"/>
      <c r="UYR114" s="81"/>
      <c r="UYS114" s="81"/>
      <c r="UYT114" s="81"/>
      <c r="UYU114" s="81"/>
      <c r="UYV114" s="81"/>
      <c r="UYW114" s="81"/>
      <c r="UYX114" s="81"/>
      <c r="UYY114" s="81"/>
      <c r="UYZ114" s="81"/>
      <c r="UZA114" s="81"/>
      <c r="UZB114" s="81"/>
      <c r="UZC114" s="81"/>
      <c r="UZD114" s="81"/>
      <c r="UZE114" s="81"/>
      <c r="UZF114" s="81"/>
      <c r="UZG114" s="81"/>
      <c r="UZH114" s="81"/>
      <c r="UZI114" s="81"/>
      <c r="UZJ114" s="81"/>
      <c r="UZK114" s="81"/>
      <c r="UZL114" s="81"/>
      <c r="UZM114" s="81"/>
      <c r="UZN114" s="81"/>
      <c r="UZO114" s="81"/>
      <c r="UZP114" s="81"/>
      <c r="UZQ114" s="81"/>
      <c r="UZR114" s="81"/>
      <c r="UZS114" s="81"/>
      <c r="UZT114" s="81"/>
      <c r="UZU114" s="81"/>
      <c r="UZV114" s="81"/>
      <c r="UZW114" s="81"/>
      <c r="UZX114" s="81"/>
      <c r="UZY114" s="81"/>
      <c r="UZZ114" s="81"/>
      <c r="VAA114" s="81"/>
      <c r="VAB114" s="81"/>
      <c r="VAC114" s="81"/>
      <c r="VAD114" s="81"/>
      <c r="VAE114" s="81"/>
      <c r="VAF114" s="81"/>
      <c r="VAG114" s="81"/>
      <c r="VAH114" s="81"/>
      <c r="VAI114" s="81"/>
      <c r="VAJ114" s="81"/>
      <c r="VAK114" s="81"/>
      <c r="VAL114" s="81"/>
      <c r="VAM114" s="81"/>
      <c r="VAN114" s="81"/>
      <c r="VAO114" s="81"/>
      <c r="VAP114" s="81"/>
      <c r="VAQ114" s="81"/>
      <c r="VAR114" s="81"/>
      <c r="VAS114" s="81"/>
      <c r="VAT114" s="81"/>
      <c r="VAU114" s="81"/>
      <c r="VAV114" s="81"/>
      <c r="VAW114" s="81"/>
      <c r="VAX114" s="81"/>
      <c r="VAY114" s="81"/>
      <c r="VAZ114" s="81"/>
      <c r="VBA114" s="81"/>
      <c r="VBB114" s="81"/>
      <c r="VBC114" s="81"/>
      <c r="VBD114" s="81"/>
      <c r="VBE114" s="81"/>
      <c r="VBF114" s="81"/>
      <c r="VBG114" s="81"/>
      <c r="VBH114" s="81"/>
      <c r="VBI114" s="81"/>
      <c r="VBJ114" s="81"/>
      <c r="VBK114" s="81"/>
      <c r="VBL114" s="81"/>
      <c r="VBM114" s="81"/>
      <c r="VBN114" s="81"/>
      <c r="VBO114" s="81"/>
      <c r="VBP114" s="81"/>
      <c r="VBQ114" s="81"/>
      <c r="VBR114" s="81"/>
      <c r="VBS114" s="81"/>
      <c r="VBT114" s="81"/>
      <c r="VBU114" s="81"/>
      <c r="VBV114" s="81"/>
      <c r="VBW114" s="81"/>
      <c r="VBX114" s="81"/>
      <c r="VBY114" s="81"/>
      <c r="VBZ114" s="81"/>
      <c r="VCA114" s="81"/>
      <c r="VCB114" s="81"/>
      <c r="VCC114" s="81"/>
      <c r="VCD114" s="81"/>
      <c r="VCE114" s="81"/>
      <c r="VCF114" s="81"/>
      <c r="VCG114" s="81"/>
      <c r="VCH114" s="81"/>
      <c r="VCI114" s="81"/>
      <c r="VCJ114" s="81"/>
      <c r="VCK114" s="81"/>
      <c r="VCL114" s="81"/>
      <c r="VCM114" s="81"/>
      <c r="VCN114" s="81"/>
      <c r="VCO114" s="81"/>
      <c r="VCP114" s="81"/>
      <c r="VCQ114" s="81"/>
      <c r="VCR114" s="81"/>
      <c r="VCS114" s="81"/>
      <c r="VCT114" s="81"/>
      <c r="VCU114" s="81"/>
      <c r="VCV114" s="81"/>
      <c r="VCW114" s="81"/>
      <c r="VCX114" s="81"/>
      <c r="VCY114" s="81"/>
      <c r="VCZ114" s="81"/>
      <c r="VDA114" s="81"/>
      <c r="VDB114" s="81"/>
      <c r="VDC114" s="81"/>
      <c r="VDD114" s="81"/>
      <c r="VDE114" s="81"/>
      <c r="VDF114" s="81"/>
      <c r="VDG114" s="81"/>
      <c r="VDH114" s="81"/>
      <c r="VDI114" s="81"/>
      <c r="VDJ114" s="81"/>
      <c r="VDK114" s="81"/>
      <c r="VDL114" s="81"/>
      <c r="VDM114" s="81"/>
      <c r="VDN114" s="81"/>
      <c r="VDO114" s="81"/>
      <c r="VDP114" s="81"/>
      <c r="VDQ114" s="81"/>
      <c r="VDR114" s="81"/>
      <c r="VDS114" s="81"/>
      <c r="VDT114" s="81"/>
      <c r="VDU114" s="81"/>
      <c r="VDV114" s="81"/>
      <c r="VDW114" s="81"/>
      <c r="VDX114" s="81"/>
      <c r="VDY114" s="81"/>
      <c r="VDZ114" s="81"/>
      <c r="VEA114" s="81"/>
      <c r="VEB114" s="81"/>
      <c r="VEC114" s="81"/>
      <c r="VED114" s="81"/>
      <c r="VEE114" s="81"/>
      <c r="VEF114" s="81"/>
      <c r="VEG114" s="81"/>
      <c r="VEH114" s="81"/>
      <c r="VEI114" s="81"/>
      <c r="VEJ114" s="81"/>
      <c r="VEK114" s="81"/>
      <c r="VEL114" s="81"/>
      <c r="VEM114" s="81"/>
      <c r="VEN114" s="81"/>
      <c r="VEO114" s="81"/>
      <c r="VEP114" s="81"/>
      <c r="VEQ114" s="81"/>
      <c r="VER114" s="81"/>
      <c r="VES114" s="81"/>
      <c r="VET114" s="81"/>
      <c r="VEU114" s="81"/>
      <c r="VEV114" s="81"/>
      <c r="VEW114" s="81"/>
      <c r="VEX114" s="81"/>
      <c r="VEY114" s="81"/>
      <c r="VEZ114" s="81"/>
      <c r="VFA114" s="81"/>
      <c r="VFB114" s="81"/>
      <c r="VFC114" s="81"/>
      <c r="VFD114" s="81"/>
      <c r="VFE114" s="81"/>
      <c r="VFF114" s="81"/>
      <c r="VFG114" s="81"/>
      <c r="VFH114" s="81"/>
      <c r="VFI114" s="81"/>
      <c r="VFJ114" s="81"/>
      <c r="VFK114" s="81"/>
      <c r="VFL114" s="81"/>
      <c r="VFM114" s="81"/>
      <c r="VFN114" s="81"/>
      <c r="VFO114" s="81"/>
      <c r="VFP114" s="81"/>
      <c r="VFQ114" s="81"/>
      <c r="VFR114" s="81"/>
      <c r="VFS114" s="81"/>
      <c r="VFT114" s="81"/>
      <c r="VFU114" s="81"/>
      <c r="VFV114" s="81"/>
      <c r="VFW114" s="81"/>
      <c r="VFX114" s="81"/>
      <c r="VFY114" s="81"/>
      <c r="VFZ114" s="81"/>
      <c r="VGA114" s="81"/>
      <c r="VGB114" s="81"/>
      <c r="VGC114" s="81"/>
      <c r="VGD114" s="81"/>
      <c r="VGE114" s="81"/>
      <c r="VGF114" s="81"/>
      <c r="VGG114" s="81"/>
      <c r="VGH114" s="81"/>
      <c r="VGI114" s="81"/>
      <c r="VGJ114" s="81"/>
      <c r="VGK114" s="81"/>
      <c r="VGL114" s="81"/>
      <c r="VGM114" s="81"/>
      <c r="VGN114" s="81"/>
      <c r="VGO114" s="81"/>
      <c r="VGP114" s="81"/>
      <c r="VGQ114" s="81"/>
      <c r="VGR114" s="81"/>
      <c r="VGS114" s="81"/>
      <c r="VGT114" s="81"/>
      <c r="VGU114" s="81"/>
      <c r="VGV114" s="81"/>
      <c r="VGW114" s="81"/>
      <c r="VGX114" s="81"/>
      <c r="VGY114" s="81"/>
      <c r="VGZ114" s="81"/>
      <c r="VHA114" s="81"/>
      <c r="VHB114" s="81"/>
      <c r="VHC114" s="81"/>
      <c r="VHD114" s="81"/>
      <c r="VHE114" s="81"/>
      <c r="VHF114" s="81"/>
      <c r="VHG114" s="81"/>
      <c r="VHH114" s="81"/>
      <c r="VHI114" s="81"/>
      <c r="VHJ114" s="81"/>
      <c r="VHK114" s="81"/>
      <c r="VHL114" s="81"/>
      <c r="VHM114" s="81"/>
      <c r="VHN114" s="81"/>
      <c r="VHO114" s="81"/>
      <c r="VHP114" s="81"/>
      <c r="VHQ114" s="81"/>
      <c r="VHR114" s="81"/>
      <c r="VHS114" s="81"/>
      <c r="VHT114" s="81"/>
      <c r="VHU114" s="81"/>
      <c r="VHV114" s="81"/>
      <c r="VHW114" s="81"/>
      <c r="VHX114" s="81"/>
      <c r="VHY114" s="81"/>
      <c r="VHZ114" s="81"/>
      <c r="VIA114" s="81"/>
      <c r="VIB114" s="81"/>
      <c r="VIC114" s="81"/>
      <c r="VID114" s="81"/>
      <c r="VIE114" s="81"/>
      <c r="VIF114" s="81"/>
      <c r="VIG114" s="81"/>
      <c r="VIH114" s="81"/>
      <c r="VII114" s="81"/>
      <c r="VIJ114" s="81"/>
      <c r="VIK114" s="81"/>
      <c r="VIL114" s="81"/>
      <c r="VIM114" s="81"/>
      <c r="VIN114" s="81"/>
      <c r="VIO114" s="81"/>
      <c r="VIP114" s="81"/>
      <c r="VIQ114" s="81"/>
      <c r="VIR114" s="81"/>
      <c r="VIS114" s="81"/>
      <c r="VIT114" s="81"/>
      <c r="VIU114" s="81"/>
      <c r="VIV114" s="81"/>
      <c r="VIW114" s="81"/>
      <c r="VIX114" s="81"/>
      <c r="VIY114" s="81"/>
      <c r="VIZ114" s="81"/>
      <c r="VJA114" s="81"/>
      <c r="VJB114" s="81"/>
      <c r="VJC114" s="81"/>
      <c r="VJD114" s="81"/>
      <c r="VJE114" s="81"/>
      <c r="VJF114" s="81"/>
      <c r="VJG114" s="81"/>
      <c r="VJH114" s="81"/>
      <c r="VJI114" s="81"/>
      <c r="VJJ114" s="81"/>
      <c r="VJK114" s="81"/>
      <c r="VJL114" s="81"/>
      <c r="VJM114" s="81"/>
      <c r="VJN114" s="81"/>
      <c r="VJO114" s="81"/>
      <c r="VJP114" s="81"/>
      <c r="VJQ114" s="81"/>
      <c r="VJR114" s="81"/>
      <c r="VJS114" s="81"/>
      <c r="VJT114" s="81"/>
      <c r="VJU114" s="81"/>
      <c r="VJV114" s="81"/>
      <c r="VJW114" s="81"/>
      <c r="VJX114" s="81"/>
      <c r="VJY114" s="81"/>
      <c r="VJZ114" s="81"/>
      <c r="VKA114" s="81"/>
      <c r="VKB114" s="81"/>
      <c r="VKC114" s="81"/>
      <c r="VKD114" s="81"/>
      <c r="VKE114" s="81"/>
      <c r="VKF114" s="81"/>
      <c r="VKG114" s="81"/>
      <c r="VKH114" s="81"/>
      <c r="VKI114" s="81"/>
      <c r="VKJ114" s="81"/>
      <c r="VKK114" s="81"/>
      <c r="VKL114" s="81"/>
      <c r="VKM114" s="81"/>
      <c r="VKN114" s="81"/>
      <c r="VKO114" s="81"/>
      <c r="VKP114" s="81"/>
      <c r="VKQ114" s="81"/>
      <c r="VKR114" s="81"/>
      <c r="VKS114" s="81"/>
      <c r="VKT114" s="81"/>
      <c r="VKU114" s="81"/>
      <c r="VKV114" s="81"/>
      <c r="VKW114" s="81"/>
      <c r="VKX114" s="81"/>
      <c r="VKY114" s="81"/>
      <c r="VKZ114" s="81"/>
      <c r="VLA114" s="81"/>
      <c r="VLB114" s="81"/>
      <c r="VLC114" s="81"/>
      <c r="VLD114" s="81"/>
      <c r="VLE114" s="81"/>
      <c r="VLF114" s="81"/>
      <c r="VLG114" s="81"/>
      <c r="VLH114" s="81"/>
      <c r="VLI114" s="81"/>
      <c r="VLJ114" s="81"/>
      <c r="VLK114" s="81"/>
      <c r="VLL114" s="81"/>
      <c r="VLM114" s="81"/>
      <c r="VLN114" s="81"/>
      <c r="VLO114" s="81"/>
      <c r="VLP114" s="81"/>
      <c r="VLQ114" s="81"/>
      <c r="VLR114" s="81"/>
      <c r="VLS114" s="81"/>
      <c r="VLT114" s="81"/>
      <c r="VLU114" s="81"/>
      <c r="VLV114" s="81"/>
      <c r="VLW114" s="81"/>
      <c r="VLX114" s="81"/>
      <c r="VLY114" s="81"/>
      <c r="VLZ114" s="81"/>
      <c r="VMA114" s="81"/>
      <c r="VMB114" s="81"/>
      <c r="VMC114" s="81"/>
      <c r="VMD114" s="81"/>
      <c r="VME114" s="81"/>
      <c r="VMF114" s="81"/>
      <c r="VMG114" s="81"/>
      <c r="VMH114" s="81"/>
      <c r="VMI114" s="81"/>
      <c r="VMJ114" s="81"/>
      <c r="VMK114" s="81"/>
      <c r="VML114" s="81"/>
      <c r="VMM114" s="81"/>
      <c r="VMN114" s="81"/>
      <c r="VMO114" s="81"/>
      <c r="VMP114" s="81"/>
      <c r="VMQ114" s="81"/>
      <c r="VMR114" s="81"/>
      <c r="VMS114" s="81"/>
      <c r="VMT114" s="81"/>
      <c r="VMU114" s="81"/>
      <c r="VMV114" s="81"/>
      <c r="VMW114" s="81"/>
      <c r="VMX114" s="81"/>
      <c r="VMY114" s="81"/>
      <c r="VMZ114" s="81"/>
      <c r="VNA114" s="81"/>
      <c r="VNB114" s="81"/>
      <c r="VNC114" s="81"/>
      <c r="VND114" s="81"/>
      <c r="VNE114" s="81"/>
      <c r="VNF114" s="81"/>
      <c r="VNG114" s="81"/>
      <c r="VNH114" s="81"/>
      <c r="VNI114" s="81"/>
      <c r="VNJ114" s="81"/>
      <c r="VNK114" s="81"/>
      <c r="VNL114" s="81"/>
      <c r="VNM114" s="81"/>
      <c r="VNN114" s="81"/>
      <c r="VNO114" s="81"/>
      <c r="VNP114" s="81"/>
      <c r="VNQ114" s="81"/>
      <c r="VNR114" s="81"/>
      <c r="VNS114" s="81"/>
      <c r="VNT114" s="81"/>
      <c r="VNU114" s="81"/>
      <c r="VNV114" s="81"/>
      <c r="VNW114" s="81"/>
      <c r="VNX114" s="81"/>
      <c r="VNY114" s="81"/>
      <c r="VNZ114" s="81"/>
      <c r="VOA114" s="81"/>
      <c r="VOB114" s="81"/>
      <c r="VOC114" s="81"/>
      <c r="VOD114" s="81"/>
      <c r="VOE114" s="81"/>
      <c r="VOF114" s="81"/>
      <c r="VOG114" s="81"/>
      <c r="VOH114" s="81"/>
      <c r="VOI114" s="81"/>
      <c r="VOJ114" s="81"/>
      <c r="VOK114" s="81"/>
      <c r="VOL114" s="81"/>
      <c r="VOM114" s="81"/>
      <c r="VON114" s="81"/>
      <c r="VOO114" s="81"/>
      <c r="VOP114" s="81"/>
      <c r="VOQ114" s="81"/>
      <c r="VOR114" s="81"/>
      <c r="VOS114" s="81"/>
      <c r="VOT114" s="81"/>
      <c r="VOU114" s="81"/>
      <c r="VOV114" s="81"/>
      <c r="VOW114" s="81"/>
      <c r="VOX114" s="81"/>
      <c r="VOY114" s="81"/>
      <c r="VOZ114" s="81"/>
      <c r="VPA114" s="81"/>
      <c r="VPB114" s="81"/>
      <c r="VPC114" s="81"/>
      <c r="VPD114" s="81"/>
      <c r="VPE114" s="81"/>
      <c r="VPF114" s="81"/>
      <c r="VPG114" s="81"/>
      <c r="VPH114" s="81"/>
      <c r="VPI114" s="81"/>
      <c r="VPJ114" s="81"/>
      <c r="VPK114" s="81"/>
      <c r="VPL114" s="81"/>
      <c r="VPM114" s="81"/>
      <c r="VPN114" s="81"/>
      <c r="VPO114" s="81"/>
      <c r="VPP114" s="81"/>
      <c r="VPQ114" s="81"/>
      <c r="VPR114" s="81"/>
      <c r="VPS114" s="81"/>
      <c r="VPT114" s="81"/>
      <c r="VPU114" s="81"/>
      <c r="VPV114" s="81"/>
      <c r="VPW114" s="81"/>
      <c r="VPX114" s="81"/>
      <c r="VPY114" s="81"/>
      <c r="VPZ114" s="81"/>
      <c r="VQA114" s="81"/>
      <c r="VQB114" s="81"/>
      <c r="VQC114" s="81"/>
      <c r="VQD114" s="81"/>
      <c r="VQE114" s="81"/>
      <c r="VQF114" s="81"/>
      <c r="VQG114" s="81"/>
      <c r="VQH114" s="81"/>
      <c r="VQI114" s="81"/>
      <c r="VQJ114" s="81"/>
      <c r="VQK114" s="81"/>
      <c r="VQL114" s="81"/>
      <c r="VQM114" s="81"/>
      <c r="VQN114" s="81"/>
      <c r="VQO114" s="81"/>
      <c r="VQP114" s="81"/>
      <c r="VQQ114" s="81"/>
      <c r="VQR114" s="81"/>
      <c r="VQS114" s="81"/>
      <c r="VQT114" s="81"/>
      <c r="VQU114" s="81"/>
      <c r="VQV114" s="81"/>
      <c r="VQW114" s="81"/>
      <c r="VQX114" s="81"/>
      <c r="VQY114" s="81"/>
      <c r="VQZ114" s="81"/>
      <c r="VRA114" s="81"/>
      <c r="VRB114" s="81"/>
      <c r="VRC114" s="81"/>
      <c r="VRD114" s="81"/>
      <c r="VRE114" s="81"/>
      <c r="VRF114" s="81"/>
      <c r="VRG114" s="81"/>
      <c r="VRH114" s="81"/>
      <c r="VRI114" s="81"/>
      <c r="VRJ114" s="81"/>
      <c r="VRK114" s="81"/>
      <c r="VRL114" s="81"/>
      <c r="VRM114" s="81"/>
      <c r="VRN114" s="81"/>
      <c r="VRO114" s="81"/>
      <c r="VRP114" s="81"/>
      <c r="VRQ114" s="81"/>
      <c r="VRR114" s="81"/>
      <c r="VRS114" s="81"/>
      <c r="VRT114" s="81"/>
      <c r="VRU114" s="81"/>
      <c r="VRV114" s="81"/>
      <c r="VRW114" s="81"/>
      <c r="VRX114" s="81"/>
      <c r="VRY114" s="81"/>
      <c r="VRZ114" s="81"/>
      <c r="VSA114" s="81"/>
      <c r="VSB114" s="81"/>
      <c r="VSC114" s="81"/>
      <c r="VSD114" s="81"/>
      <c r="VSE114" s="81"/>
      <c r="VSF114" s="81"/>
      <c r="VSG114" s="81"/>
      <c r="VSH114" s="81"/>
      <c r="VSI114" s="81"/>
      <c r="VSJ114" s="81"/>
      <c r="VSK114" s="81"/>
      <c r="VSL114" s="81"/>
      <c r="VSM114" s="81"/>
      <c r="VSN114" s="81"/>
      <c r="VSO114" s="81"/>
      <c r="VSP114" s="81"/>
      <c r="VSQ114" s="81"/>
      <c r="VSR114" s="81"/>
      <c r="VSS114" s="81"/>
      <c r="VST114" s="81"/>
      <c r="VSU114" s="81"/>
      <c r="VSV114" s="81"/>
      <c r="VSW114" s="81"/>
      <c r="VSX114" s="81"/>
      <c r="VSY114" s="81"/>
      <c r="VSZ114" s="81"/>
      <c r="VTA114" s="81"/>
      <c r="VTB114" s="81"/>
      <c r="VTC114" s="81"/>
      <c r="VTD114" s="81"/>
      <c r="VTE114" s="81"/>
      <c r="VTF114" s="81"/>
      <c r="VTG114" s="81"/>
      <c r="VTH114" s="81"/>
      <c r="VTI114" s="81"/>
      <c r="VTJ114" s="81"/>
      <c r="VTK114" s="81"/>
      <c r="VTL114" s="81"/>
      <c r="VTM114" s="81"/>
      <c r="VTN114" s="81"/>
      <c r="VTO114" s="81"/>
      <c r="VTP114" s="81"/>
      <c r="VTQ114" s="81"/>
      <c r="VTR114" s="81"/>
      <c r="VTS114" s="81"/>
      <c r="VTT114" s="81"/>
      <c r="VTU114" s="81"/>
      <c r="VTV114" s="81"/>
      <c r="VTW114" s="81"/>
      <c r="VTX114" s="81"/>
      <c r="VTY114" s="81"/>
      <c r="VTZ114" s="81"/>
      <c r="VUA114" s="81"/>
      <c r="VUB114" s="81"/>
      <c r="VUC114" s="81"/>
      <c r="VUD114" s="81"/>
      <c r="VUE114" s="81"/>
      <c r="VUF114" s="81"/>
      <c r="VUG114" s="81"/>
      <c r="VUH114" s="81"/>
      <c r="VUI114" s="81"/>
      <c r="VUJ114" s="81"/>
      <c r="VUK114" s="81"/>
      <c r="VUL114" s="81"/>
      <c r="VUM114" s="81"/>
      <c r="VUN114" s="81"/>
      <c r="VUO114" s="81"/>
      <c r="VUP114" s="81"/>
      <c r="VUQ114" s="81"/>
      <c r="VUR114" s="81"/>
      <c r="VUS114" s="81"/>
      <c r="VUT114" s="81"/>
      <c r="VUU114" s="81"/>
      <c r="VUV114" s="81"/>
      <c r="VUW114" s="81"/>
      <c r="VUX114" s="81"/>
      <c r="VUY114" s="81"/>
      <c r="VUZ114" s="81"/>
      <c r="VVA114" s="81"/>
      <c r="VVB114" s="81"/>
      <c r="VVC114" s="81"/>
      <c r="VVD114" s="81"/>
      <c r="VVE114" s="81"/>
      <c r="VVF114" s="81"/>
      <c r="VVG114" s="81"/>
      <c r="VVH114" s="81"/>
      <c r="VVI114" s="81"/>
      <c r="VVJ114" s="81"/>
      <c r="VVK114" s="81"/>
      <c r="VVL114" s="81"/>
      <c r="VVM114" s="81"/>
      <c r="VVN114" s="81"/>
      <c r="VVO114" s="81"/>
      <c r="VVP114" s="81"/>
      <c r="VVQ114" s="81"/>
      <c r="VVR114" s="81"/>
      <c r="VVS114" s="81"/>
      <c r="VVT114" s="81"/>
      <c r="VVU114" s="81"/>
      <c r="VVV114" s="81"/>
      <c r="VVW114" s="81"/>
      <c r="VVX114" s="81"/>
      <c r="VVY114" s="81"/>
      <c r="VVZ114" s="81"/>
      <c r="VWA114" s="81"/>
      <c r="VWB114" s="81"/>
      <c r="VWC114" s="81"/>
      <c r="VWD114" s="81"/>
      <c r="VWE114" s="81"/>
      <c r="VWF114" s="81"/>
      <c r="VWG114" s="81"/>
      <c r="VWH114" s="81"/>
      <c r="VWI114" s="81"/>
      <c r="VWJ114" s="81"/>
      <c r="VWK114" s="81"/>
      <c r="VWL114" s="81"/>
      <c r="VWM114" s="81"/>
      <c r="VWN114" s="81"/>
      <c r="VWO114" s="81"/>
      <c r="VWP114" s="81"/>
      <c r="VWQ114" s="81"/>
      <c r="VWR114" s="81"/>
      <c r="VWS114" s="81"/>
      <c r="VWT114" s="81"/>
      <c r="VWU114" s="81"/>
      <c r="VWV114" s="81"/>
      <c r="VWW114" s="81"/>
      <c r="VWX114" s="81"/>
      <c r="VWY114" s="81"/>
      <c r="VWZ114" s="81"/>
      <c r="VXA114" s="81"/>
      <c r="VXB114" s="81"/>
      <c r="VXC114" s="81"/>
      <c r="VXD114" s="81"/>
      <c r="VXE114" s="81"/>
      <c r="VXF114" s="81"/>
      <c r="VXG114" s="81"/>
      <c r="VXH114" s="81"/>
      <c r="VXI114" s="81"/>
      <c r="VXJ114" s="81"/>
      <c r="VXK114" s="81"/>
      <c r="VXL114" s="81"/>
      <c r="VXM114" s="81"/>
      <c r="VXN114" s="81"/>
      <c r="VXO114" s="81"/>
      <c r="VXP114" s="81"/>
      <c r="VXQ114" s="81"/>
      <c r="VXR114" s="81"/>
      <c r="VXS114" s="81"/>
      <c r="VXT114" s="81"/>
      <c r="VXU114" s="81"/>
      <c r="VXV114" s="81"/>
      <c r="VXW114" s="81"/>
      <c r="VXX114" s="81"/>
      <c r="VXY114" s="81"/>
      <c r="VXZ114" s="81"/>
      <c r="VYA114" s="81"/>
      <c r="VYB114" s="81"/>
      <c r="VYC114" s="81"/>
      <c r="VYD114" s="81"/>
      <c r="VYE114" s="81"/>
      <c r="VYF114" s="81"/>
      <c r="VYG114" s="81"/>
      <c r="VYH114" s="81"/>
      <c r="VYI114" s="81"/>
      <c r="VYJ114" s="81"/>
      <c r="VYK114" s="81"/>
      <c r="VYL114" s="81"/>
      <c r="VYM114" s="81"/>
      <c r="VYN114" s="81"/>
      <c r="VYO114" s="81"/>
      <c r="VYP114" s="81"/>
      <c r="VYQ114" s="81"/>
      <c r="VYR114" s="81"/>
      <c r="VYS114" s="81"/>
      <c r="VYT114" s="81"/>
      <c r="VYU114" s="81"/>
      <c r="VYV114" s="81"/>
      <c r="VYW114" s="81"/>
      <c r="VYX114" s="81"/>
      <c r="VYY114" s="81"/>
      <c r="VYZ114" s="81"/>
      <c r="VZA114" s="81"/>
      <c r="VZB114" s="81"/>
      <c r="VZC114" s="81"/>
      <c r="VZD114" s="81"/>
      <c r="VZE114" s="81"/>
      <c r="VZF114" s="81"/>
      <c r="VZG114" s="81"/>
      <c r="VZH114" s="81"/>
      <c r="VZI114" s="81"/>
      <c r="VZJ114" s="81"/>
      <c r="VZK114" s="81"/>
      <c r="VZL114" s="81"/>
      <c r="VZM114" s="81"/>
      <c r="VZN114" s="81"/>
      <c r="VZO114" s="81"/>
      <c r="VZP114" s="81"/>
      <c r="VZQ114" s="81"/>
      <c r="VZR114" s="81"/>
      <c r="VZS114" s="81"/>
      <c r="VZT114" s="81"/>
      <c r="VZU114" s="81"/>
      <c r="VZV114" s="81"/>
      <c r="VZW114" s="81"/>
      <c r="VZX114" s="81"/>
      <c r="VZY114" s="81"/>
      <c r="VZZ114" s="81"/>
      <c r="WAA114" s="81"/>
      <c r="WAB114" s="81"/>
      <c r="WAC114" s="81"/>
      <c r="WAD114" s="81"/>
      <c r="WAE114" s="81"/>
      <c r="WAF114" s="81"/>
      <c r="WAG114" s="81"/>
      <c r="WAH114" s="81"/>
      <c r="WAI114" s="81"/>
      <c r="WAJ114" s="81"/>
      <c r="WAK114" s="81"/>
      <c r="WAL114" s="81"/>
      <c r="WAM114" s="81"/>
      <c r="WAN114" s="81"/>
      <c r="WAO114" s="81"/>
      <c r="WAP114" s="81"/>
      <c r="WAQ114" s="81"/>
      <c r="WAR114" s="81"/>
      <c r="WAS114" s="81"/>
      <c r="WAT114" s="81"/>
      <c r="WAU114" s="81"/>
      <c r="WAV114" s="81"/>
      <c r="WAW114" s="81"/>
      <c r="WAX114" s="81"/>
      <c r="WAY114" s="81"/>
      <c r="WAZ114" s="81"/>
      <c r="WBA114" s="81"/>
      <c r="WBB114" s="81"/>
      <c r="WBC114" s="81"/>
      <c r="WBD114" s="81"/>
      <c r="WBE114" s="81"/>
      <c r="WBF114" s="81"/>
      <c r="WBG114" s="81"/>
      <c r="WBH114" s="81"/>
      <c r="WBI114" s="81"/>
      <c r="WBJ114" s="81"/>
      <c r="WBK114" s="81"/>
      <c r="WBL114" s="81"/>
      <c r="WBM114" s="81"/>
      <c r="WBN114" s="81"/>
      <c r="WBO114" s="81"/>
      <c r="WBP114" s="81"/>
      <c r="WBQ114" s="81"/>
      <c r="WBR114" s="81"/>
      <c r="WBS114" s="81"/>
      <c r="WBT114" s="81"/>
      <c r="WBU114" s="81"/>
      <c r="WBV114" s="81"/>
      <c r="WBW114" s="81"/>
      <c r="WBX114" s="81"/>
      <c r="WBY114" s="81"/>
      <c r="WBZ114" s="81"/>
      <c r="WCA114" s="81"/>
      <c r="WCB114" s="81"/>
      <c r="WCC114" s="81"/>
      <c r="WCD114" s="81"/>
      <c r="WCE114" s="81"/>
      <c r="WCF114" s="81"/>
      <c r="WCG114" s="81"/>
      <c r="WCH114" s="81"/>
      <c r="WCI114" s="81"/>
      <c r="WCJ114" s="81"/>
      <c r="WCK114" s="81"/>
      <c r="WCL114" s="81"/>
      <c r="WCM114" s="81"/>
      <c r="WCN114" s="81"/>
      <c r="WCO114" s="81"/>
      <c r="WCP114" s="81"/>
      <c r="WCQ114" s="81"/>
      <c r="WCR114" s="81"/>
      <c r="WCS114" s="81"/>
      <c r="WCT114" s="81"/>
      <c r="WCU114" s="81"/>
      <c r="WCV114" s="81"/>
      <c r="WCW114" s="81"/>
      <c r="WCX114" s="81"/>
      <c r="WCY114" s="81"/>
      <c r="WCZ114" s="81"/>
      <c r="WDA114" s="81"/>
      <c r="WDB114" s="81"/>
      <c r="WDC114" s="81"/>
      <c r="WDD114" s="81"/>
      <c r="WDE114" s="81"/>
      <c r="WDF114" s="81"/>
      <c r="WDG114" s="81"/>
      <c r="WDH114" s="81"/>
      <c r="WDI114" s="81"/>
      <c r="WDJ114" s="81"/>
      <c r="WDK114" s="81"/>
      <c r="WDL114" s="81"/>
      <c r="WDM114" s="81"/>
      <c r="WDN114" s="81"/>
      <c r="WDO114" s="81"/>
      <c r="WDP114" s="81"/>
      <c r="WDQ114" s="81"/>
      <c r="WDR114" s="81"/>
      <c r="WDS114" s="81"/>
      <c r="WDT114" s="81"/>
      <c r="WDU114" s="81"/>
      <c r="WDV114" s="81"/>
      <c r="WDW114" s="81"/>
      <c r="WDX114" s="81"/>
      <c r="WDY114" s="81"/>
      <c r="WDZ114" s="81"/>
      <c r="WEA114" s="81"/>
      <c r="WEB114" s="81"/>
      <c r="WEC114" s="81"/>
      <c r="WED114" s="81"/>
      <c r="WEE114" s="81"/>
      <c r="WEF114" s="81"/>
      <c r="WEG114" s="81"/>
      <c r="WEH114" s="81"/>
      <c r="WEI114" s="81"/>
      <c r="WEJ114" s="81"/>
      <c r="WEK114" s="81"/>
      <c r="WEL114" s="81"/>
      <c r="WEM114" s="81"/>
      <c r="WEN114" s="81"/>
      <c r="WEO114" s="81"/>
      <c r="WEP114" s="81"/>
      <c r="WEQ114" s="81"/>
      <c r="WER114" s="81"/>
      <c r="WES114" s="81"/>
      <c r="WET114" s="81"/>
      <c r="WEU114" s="81"/>
      <c r="WEV114" s="81"/>
      <c r="WEW114" s="81"/>
      <c r="WEX114" s="81"/>
      <c r="WEY114" s="81"/>
      <c r="WEZ114" s="81"/>
      <c r="WFA114" s="81"/>
      <c r="WFB114" s="81"/>
      <c r="WFC114" s="81"/>
      <c r="WFD114" s="81"/>
      <c r="WFE114" s="81"/>
      <c r="WFF114" s="81"/>
      <c r="WFG114" s="81"/>
      <c r="WFH114" s="81"/>
      <c r="WFI114" s="81"/>
      <c r="WFJ114" s="81"/>
      <c r="WFK114" s="81"/>
      <c r="WFL114" s="81"/>
      <c r="WFM114" s="81"/>
      <c r="WFN114" s="81"/>
      <c r="WFO114" s="81"/>
      <c r="WFP114" s="81"/>
      <c r="WFQ114" s="81"/>
      <c r="WFR114" s="81"/>
      <c r="WFS114" s="81"/>
      <c r="WFT114" s="81"/>
      <c r="WFU114" s="81"/>
      <c r="WFV114" s="81"/>
      <c r="WFW114" s="81"/>
      <c r="WFX114" s="81"/>
      <c r="WFY114" s="81"/>
      <c r="WFZ114" s="81"/>
      <c r="WGA114" s="81"/>
      <c r="WGB114" s="81"/>
      <c r="WGC114" s="81"/>
      <c r="WGD114" s="81"/>
      <c r="WGE114" s="81"/>
      <c r="WGF114" s="81"/>
      <c r="WGG114" s="81"/>
      <c r="WGH114" s="81"/>
      <c r="WGI114" s="81"/>
      <c r="WGJ114" s="81"/>
      <c r="WGK114" s="81"/>
      <c r="WGL114" s="81"/>
      <c r="WGM114" s="81"/>
      <c r="WGN114" s="81"/>
      <c r="WGO114" s="81"/>
      <c r="WGP114" s="81"/>
      <c r="WGQ114" s="81"/>
      <c r="WGR114" s="81"/>
      <c r="WGS114" s="81"/>
      <c r="WGT114" s="81"/>
      <c r="WGU114" s="81"/>
      <c r="WGV114" s="81"/>
      <c r="WGW114" s="81"/>
      <c r="WGX114" s="81"/>
      <c r="WGY114" s="81"/>
      <c r="WGZ114" s="81"/>
      <c r="WHA114" s="81"/>
      <c r="WHB114" s="81"/>
      <c r="WHC114" s="81"/>
      <c r="WHD114" s="81"/>
      <c r="WHE114" s="81"/>
      <c r="WHF114" s="81"/>
      <c r="WHG114" s="81"/>
      <c r="WHH114" s="81"/>
      <c r="WHI114" s="81"/>
      <c r="WHJ114" s="81"/>
      <c r="WHK114" s="81"/>
      <c r="WHL114" s="81"/>
      <c r="WHM114" s="81"/>
      <c r="WHN114" s="81"/>
      <c r="WHO114" s="81"/>
      <c r="WHP114" s="81"/>
      <c r="WHQ114" s="81"/>
      <c r="WHR114" s="81"/>
      <c r="WHS114" s="81"/>
      <c r="WHT114" s="81"/>
      <c r="WHU114" s="81"/>
      <c r="WHV114" s="81"/>
      <c r="WHW114" s="81"/>
      <c r="WHX114" s="81"/>
      <c r="WHY114" s="81"/>
      <c r="WHZ114" s="81"/>
      <c r="WIA114" s="81"/>
      <c r="WIB114" s="81"/>
      <c r="WIC114" s="81"/>
      <c r="WID114" s="81"/>
      <c r="WIE114" s="81"/>
      <c r="WIF114" s="81"/>
      <c r="WIG114" s="81"/>
      <c r="WIH114" s="81"/>
      <c r="WII114" s="81"/>
      <c r="WIJ114" s="81"/>
      <c r="WIK114" s="81"/>
      <c r="WIL114" s="81"/>
      <c r="WIM114" s="81"/>
      <c r="WIN114" s="81"/>
      <c r="WIO114" s="81"/>
      <c r="WIP114" s="81"/>
      <c r="WIQ114" s="81"/>
      <c r="WIR114" s="81"/>
      <c r="WIS114" s="81"/>
      <c r="WIT114" s="81"/>
      <c r="WIU114" s="81"/>
      <c r="WIV114" s="81"/>
      <c r="WIW114" s="81"/>
      <c r="WIX114" s="81"/>
      <c r="WIY114" s="81"/>
      <c r="WIZ114" s="81"/>
      <c r="WJA114" s="81"/>
      <c r="WJB114" s="81"/>
      <c r="WJC114" s="81"/>
      <c r="WJD114" s="81"/>
      <c r="WJE114" s="81"/>
      <c r="WJF114" s="81"/>
      <c r="WJG114" s="81"/>
      <c r="WJH114" s="81"/>
      <c r="WJI114" s="81"/>
      <c r="WJJ114" s="81"/>
      <c r="WJK114" s="81"/>
      <c r="WJL114" s="81"/>
      <c r="WJM114" s="81"/>
      <c r="WJN114" s="81"/>
      <c r="WJO114" s="81"/>
      <c r="WJP114" s="81"/>
      <c r="WJQ114" s="81"/>
      <c r="WJR114" s="81"/>
      <c r="WJS114" s="81"/>
      <c r="WJT114" s="81"/>
      <c r="WJU114" s="81"/>
      <c r="WJV114" s="81"/>
      <c r="WJW114" s="81"/>
      <c r="WJX114" s="81"/>
      <c r="WJY114" s="81"/>
      <c r="WJZ114" s="81"/>
      <c r="WKA114" s="81"/>
      <c r="WKB114" s="81"/>
      <c r="WKC114" s="81"/>
      <c r="WKD114" s="81"/>
      <c r="WKE114" s="81"/>
      <c r="WKF114" s="81"/>
      <c r="WKG114" s="81"/>
      <c r="WKH114" s="81"/>
      <c r="WKI114" s="81"/>
      <c r="WKJ114" s="81"/>
      <c r="WKK114" s="81"/>
      <c r="WKL114" s="81"/>
      <c r="WKM114" s="81"/>
      <c r="WKN114" s="81"/>
      <c r="WKO114" s="81"/>
      <c r="WKP114" s="81"/>
      <c r="WKQ114" s="81"/>
      <c r="WKR114" s="81"/>
      <c r="WKS114" s="81"/>
      <c r="WKT114" s="81"/>
      <c r="WKU114" s="81"/>
      <c r="WKV114" s="81"/>
      <c r="WKW114" s="81"/>
      <c r="WKX114" s="81"/>
      <c r="WKY114" s="81"/>
      <c r="WKZ114" s="81"/>
      <c r="WLA114" s="81"/>
      <c r="WLB114" s="81"/>
      <c r="WLC114" s="81"/>
      <c r="WLD114" s="81"/>
      <c r="WLE114" s="81"/>
      <c r="WLF114" s="81"/>
      <c r="WLG114" s="81"/>
      <c r="WLH114" s="81"/>
      <c r="WLI114" s="81"/>
      <c r="WLJ114" s="81"/>
      <c r="WLK114" s="81"/>
      <c r="WLL114" s="81"/>
      <c r="WLM114" s="81"/>
      <c r="WLN114" s="81"/>
      <c r="WLO114" s="81"/>
      <c r="WLP114" s="81"/>
      <c r="WLQ114" s="81"/>
      <c r="WLR114" s="81"/>
      <c r="WLS114" s="81"/>
      <c r="WLT114" s="81"/>
      <c r="WLU114" s="81"/>
      <c r="WLV114" s="81"/>
      <c r="WLW114" s="81"/>
      <c r="WLX114" s="81"/>
      <c r="WLY114" s="81"/>
      <c r="WLZ114" s="81"/>
      <c r="WMA114" s="81"/>
      <c r="WMB114" s="81"/>
      <c r="WMC114" s="81"/>
      <c r="WMD114" s="81"/>
      <c r="WME114" s="81"/>
      <c r="WMF114" s="81"/>
      <c r="WMG114" s="81"/>
      <c r="WMH114" s="81"/>
      <c r="WMI114" s="81"/>
      <c r="WMJ114" s="81"/>
      <c r="WMK114" s="81"/>
      <c r="WML114" s="81"/>
      <c r="WMM114" s="81"/>
      <c r="WMN114" s="81"/>
      <c r="WMO114" s="81"/>
      <c r="WMP114" s="81"/>
      <c r="WMQ114" s="81"/>
      <c r="WMR114" s="81"/>
      <c r="WMS114" s="81"/>
      <c r="WMT114" s="81"/>
      <c r="WMU114" s="81"/>
      <c r="WMV114" s="81"/>
      <c r="WMW114" s="81"/>
      <c r="WMX114" s="81"/>
      <c r="WMY114" s="81"/>
      <c r="WMZ114" s="81"/>
      <c r="WNA114" s="81"/>
      <c r="WNB114" s="81"/>
      <c r="WNC114" s="81"/>
      <c r="WND114" s="81"/>
      <c r="WNE114" s="81"/>
      <c r="WNF114" s="81"/>
      <c r="WNG114" s="81"/>
      <c r="WNH114" s="81"/>
      <c r="WNI114" s="81"/>
      <c r="WNJ114" s="81"/>
      <c r="WNK114" s="81"/>
      <c r="WNL114" s="81"/>
      <c r="WNM114" s="81"/>
      <c r="WNN114" s="81"/>
      <c r="WNO114" s="81"/>
      <c r="WNP114" s="81"/>
      <c r="WNQ114" s="81"/>
      <c r="WNR114" s="81"/>
      <c r="WNS114" s="81"/>
      <c r="WNT114" s="81"/>
      <c r="WNU114" s="81"/>
      <c r="WNV114" s="81"/>
      <c r="WNW114" s="81"/>
      <c r="WNX114" s="81"/>
      <c r="WNY114" s="81"/>
      <c r="WNZ114" s="81"/>
      <c r="WOA114" s="81"/>
      <c r="WOB114" s="81"/>
      <c r="WOC114" s="81"/>
      <c r="WOD114" s="81"/>
      <c r="WOE114" s="81"/>
      <c r="WOF114" s="81"/>
      <c r="WOG114" s="81"/>
      <c r="WOH114" s="81"/>
      <c r="WOI114" s="81"/>
      <c r="WOJ114" s="81"/>
      <c r="WOK114" s="81"/>
      <c r="WOL114" s="81"/>
      <c r="WOM114" s="81"/>
      <c r="WON114" s="81"/>
      <c r="WOO114" s="81"/>
      <c r="WOP114" s="81"/>
      <c r="WOQ114" s="81"/>
      <c r="WOR114" s="81"/>
      <c r="WOS114" s="81"/>
      <c r="WOT114" s="81"/>
      <c r="WOU114" s="81"/>
      <c r="WOV114" s="81"/>
      <c r="WOW114" s="81"/>
      <c r="WOX114" s="81"/>
      <c r="WOY114" s="81"/>
      <c r="WOZ114" s="81"/>
      <c r="WPA114" s="81"/>
      <c r="WPB114" s="81"/>
      <c r="WPC114" s="81"/>
      <c r="WPD114" s="81"/>
      <c r="WPE114" s="81"/>
      <c r="WPF114" s="81"/>
      <c r="WPG114" s="81"/>
      <c r="WPH114" s="81"/>
      <c r="WPI114" s="81"/>
      <c r="WPJ114" s="81"/>
      <c r="WPK114" s="81"/>
      <c r="WPL114" s="81"/>
      <c r="WPM114" s="81"/>
      <c r="WPN114" s="81"/>
      <c r="WPO114" s="81"/>
      <c r="WPP114" s="81"/>
      <c r="WPQ114" s="81"/>
      <c r="WPR114" s="81"/>
      <c r="WPS114" s="81"/>
      <c r="WPT114" s="81"/>
      <c r="WPU114" s="81"/>
      <c r="WPV114" s="81"/>
      <c r="WPW114" s="81"/>
      <c r="WPX114" s="81"/>
      <c r="WPY114" s="81"/>
      <c r="WPZ114" s="81"/>
      <c r="WQA114" s="81"/>
      <c r="WQB114" s="81"/>
      <c r="WQC114" s="81"/>
      <c r="WQD114" s="81"/>
      <c r="WQE114" s="81"/>
      <c r="WQF114" s="81"/>
      <c r="WQG114" s="81"/>
      <c r="WQH114" s="81"/>
      <c r="WQI114" s="81"/>
      <c r="WQJ114" s="81"/>
      <c r="WQK114" s="81"/>
      <c r="WQL114" s="81"/>
      <c r="WQM114" s="81"/>
      <c r="WQN114" s="81"/>
      <c r="WQO114" s="81"/>
      <c r="WQP114" s="81"/>
      <c r="WQQ114" s="81"/>
      <c r="WQR114" s="81"/>
      <c r="WQS114" s="81"/>
      <c r="WQT114" s="81"/>
      <c r="WQU114" s="81"/>
      <c r="WQV114" s="81"/>
      <c r="WQW114" s="81"/>
      <c r="WQX114" s="81"/>
      <c r="WQY114" s="81"/>
      <c r="WQZ114" s="81"/>
      <c r="WRA114" s="81"/>
      <c r="WRB114" s="81"/>
      <c r="WRC114" s="81"/>
      <c r="WRD114" s="81"/>
      <c r="WRE114" s="81"/>
      <c r="WRF114" s="81"/>
      <c r="WRG114" s="81"/>
      <c r="WRH114" s="81"/>
      <c r="WRI114" s="81"/>
      <c r="WRJ114" s="81"/>
      <c r="WRK114" s="81"/>
      <c r="WRL114" s="81"/>
      <c r="WRM114" s="81"/>
      <c r="WRN114" s="81"/>
      <c r="WRO114" s="81"/>
      <c r="WRP114" s="81"/>
      <c r="WRQ114" s="81"/>
      <c r="WRR114" s="81"/>
      <c r="WRS114" s="81"/>
      <c r="WRT114" s="81"/>
      <c r="WRU114" s="81"/>
      <c r="WRV114" s="81"/>
      <c r="WRW114" s="81"/>
      <c r="WRX114" s="81"/>
      <c r="WRY114" s="81"/>
      <c r="WRZ114" s="81"/>
      <c r="WSA114" s="81"/>
      <c r="WSB114" s="81"/>
      <c r="WSC114" s="81"/>
      <c r="WSD114" s="81"/>
      <c r="WSE114" s="81"/>
      <c r="WSF114" s="81"/>
      <c r="WSG114" s="81"/>
      <c r="WSH114" s="81"/>
      <c r="WSI114" s="81"/>
      <c r="WSJ114" s="81"/>
      <c r="WSK114" s="81"/>
      <c r="WSL114" s="81"/>
      <c r="WSM114" s="81"/>
      <c r="WSN114" s="81"/>
      <c r="WSO114" s="81"/>
      <c r="WSP114" s="81"/>
      <c r="WSQ114" s="81"/>
      <c r="WSR114" s="81"/>
      <c r="WSS114" s="81"/>
      <c r="WST114" s="81"/>
      <c r="WSU114" s="81"/>
      <c r="WSV114" s="81"/>
      <c r="WSW114" s="81"/>
      <c r="WSX114" s="81"/>
      <c r="WSY114" s="81"/>
      <c r="WSZ114" s="81"/>
      <c r="WTA114" s="81"/>
      <c r="WTB114" s="81"/>
      <c r="WTC114" s="81"/>
      <c r="WTD114" s="81"/>
      <c r="WTE114" s="81"/>
      <c r="WTF114" s="81"/>
      <c r="WTG114" s="81"/>
      <c r="WTH114" s="81"/>
      <c r="WTI114" s="81"/>
      <c r="WTJ114" s="81"/>
      <c r="WTK114" s="81"/>
      <c r="WTL114" s="81"/>
      <c r="WTM114" s="81"/>
      <c r="WTN114" s="81"/>
      <c r="WTO114" s="81"/>
      <c r="WTP114" s="81"/>
      <c r="WTQ114" s="81"/>
      <c r="WTR114" s="81"/>
      <c r="WTS114" s="81"/>
      <c r="WTT114" s="81"/>
      <c r="WTU114" s="81"/>
      <c r="WTV114" s="81"/>
      <c r="WTW114" s="81"/>
      <c r="WTX114" s="81"/>
      <c r="WTY114" s="81"/>
      <c r="WTZ114" s="81"/>
      <c r="WUA114" s="81"/>
      <c r="WUB114" s="81"/>
      <c r="WUC114" s="81"/>
      <c r="WUD114" s="81"/>
      <c r="WUE114" s="81"/>
      <c r="WUF114" s="81"/>
      <c r="WUG114" s="81"/>
      <c r="WUH114" s="81"/>
      <c r="WUI114" s="81"/>
      <c r="WUJ114" s="81"/>
      <c r="WUK114" s="81"/>
      <c r="WUL114" s="81"/>
      <c r="WUM114" s="81"/>
      <c r="WUN114" s="81"/>
      <c r="WUO114" s="81"/>
      <c r="WUP114" s="81"/>
      <c r="WUQ114" s="81"/>
      <c r="WUR114" s="81"/>
      <c r="WUS114" s="81"/>
      <c r="WUT114" s="81"/>
      <c r="WUU114" s="81"/>
      <c r="WUV114" s="81"/>
      <c r="WUW114" s="81"/>
      <c r="WUX114" s="81"/>
      <c r="WUY114" s="81"/>
      <c r="WUZ114" s="81"/>
      <c r="WVA114" s="81"/>
      <c r="WVB114" s="81"/>
      <c r="WVC114" s="81"/>
      <c r="WVD114" s="81"/>
      <c r="WVE114" s="81"/>
      <c r="WVF114" s="81"/>
      <c r="WVG114" s="81"/>
      <c r="WVH114" s="81"/>
      <c r="WVI114" s="81"/>
      <c r="WVJ114" s="81"/>
      <c r="WVK114" s="81"/>
      <c r="WVL114" s="81"/>
      <c r="WVM114" s="81"/>
      <c r="WVN114" s="81"/>
      <c r="WVO114" s="81"/>
      <c r="WVP114" s="81"/>
      <c r="WVQ114" s="81"/>
      <c r="WVR114" s="81"/>
      <c r="WVS114" s="81"/>
      <c r="WVT114" s="81"/>
      <c r="WVU114" s="81"/>
      <c r="WVV114" s="81"/>
      <c r="WVW114" s="81"/>
      <c r="WVX114" s="81"/>
      <c r="WVY114" s="81"/>
      <c r="WVZ114" s="81"/>
      <c r="WWA114" s="81"/>
      <c r="WWB114" s="81"/>
      <c r="WWC114" s="81"/>
      <c r="WWD114" s="81"/>
      <c r="WWE114" s="81"/>
      <c r="WWF114" s="81"/>
      <c r="WWG114" s="81"/>
      <c r="WWH114" s="81"/>
      <c r="WWI114" s="81"/>
      <c r="WWJ114" s="81"/>
      <c r="WWK114" s="81"/>
      <c r="WWL114" s="81"/>
      <c r="WWM114" s="81"/>
      <c r="WWN114" s="81"/>
      <c r="WWO114" s="81"/>
      <c r="WWP114" s="81"/>
      <c r="WWQ114" s="81"/>
      <c r="WWR114" s="81"/>
      <c r="WWS114" s="81"/>
      <c r="WWT114" s="81"/>
      <c r="WWU114" s="81"/>
      <c r="WWV114" s="81"/>
      <c r="WWW114" s="81"/>
      <c r="WWX114" s="81"/>
      <c r="WWY114" s="81"/>
      <c r="WWZ114" s="81"/>
      <c r="WXA114" s="81"/>
      <c r="WXB114" s="81"/>
      <c r="WXC114" s="81"/>
      <c r="WXD114" s="81"/>
      <c r="WXE114" s="81"/>
      <c r="WXF114" s="81"/>
      <c r="WXG114" s="81"/>
      <c r="WXH114" s="81"/>
      <c r="WXI114" s="81"/>
      <c r="WXJ114" s="81"/>
      <c r="WXK114" s="81"/>
      <c r="WXL114" s="81"/>
      <c r="WXM114" s="81"/>
      <c r="WXN114" s="81"/>
      <c r="WXO114" s="81"/>
      <c r="WXP114" s="81"/>
      <c r="WXQ114" s="81"/>
      <c r="WXR114" s="81"/>
      <c r="WXS114" s="81"/>
      <c r="WXT114" s="81"/>
      <c r="WXU114" s="81"/>
      <c r="WXV114" s="81"/>
      <c r="WXW114" s="81"/>
      <c r="WXX114" s="81"/>
      <c r="WXY114" s="81"/>
      <c r="WXZ114" s="81"/>
      <c r="WYA114" s="81"/>
      <c r="WYB114" s="81"/>
      <c r="WYC114" s="81"/>
      <c r="WYD114" s="81"/>
      <c r="WYE114" s="81"/>
      <c r="WYF114" s="81"/>
      <c r="WYG114" s="81"/>
      <c r="WYH114" s="81"/>
      <c r="WYI114" s="81"/>
      <c r="WYJ114" s="81"/>
      <c r="WYK114" s="81"/>
      <c r="WYL114" s="81"/>
      <c r="WYM114" s="81"/>
      <c r="WYN114" s="81"/>
      <c r="WYO114" s="81"/>
      <c r="WYP114" s="81"/>
      <c r="WYQ114" s="81"/>
      <c r="WYR114" s="81"/>
      <c r="WYS114" s="81"/>
      <c r="WYT114" s="81"/>
      <c r="WYU114" s="81"/>
      <c r="WYV114" s="81"/>
      <c r="WYW114" s="81"/>
      <c r="WYX114" s="81"/>
      <c r="WYY114" s="81"/>
      <c r="WYZ114" s="81"/>
      <c r="WZA114" s="81"/>
      <c r="WZB114" s="81"/>
      <c r="WZC114" s="81"/>
      <c r="WZD114" s="81"/>
      <c r="WZE114" s="81"/>
      <c r="WZF114" s="81"/>
      <c r="WZG114" s="81"/>
      <c r="WZH114" s="81"/>
      <c r="WZI114" s="81"/>
      <c r="WZJ114" s="81"/>
      <c r="WZK114" s="81"/>
      <c r="WZL114" s="81"/>
      <c r="WZM114" s="81"/>
      <c r="WZN114" s="81"/>
      <c r="WZO114" s="81"/>
      <c r="WZP114" s="81"/>
      <c r="WZQ114" s="81"/>
      <c r="WZR114" s="81"/>
      <c r="WZS114" s="81"/>
      <c r="WZT114" s="81"/>
      <c r="WZU114" s="81"/>
      <c r="WZV114" s="81"/>
      <c r="WZW114" s="81"/>
      <c r="WZX114" s="81"/>
      <c r="WZY114" s="81"/>
      <c r="WZZ114" s="81"/>
      <c r="XAA114" s="81"/>
      <c r="XAB114" s="81"/>
      <c r="XAC114" s="81"/>
      <c r="XAD114" s="81"/>
      <c r="XAE114" s="81"/>
      <c r="XAF114" s="81"/>
      <c r="XAG114" s="81"/>
      <c r="XAH114" s="81"/>
      <c r="XAI114" s="81"/>
      <c r="XAJ114" s="81"/>
      <c r="XAK114" s="81"/>
      <c r="XAL114" s="81"/>
      <c r="XAM114" s="81"/>
      <c r="XAN114" s="81"/>
      <c r="XAO114" s="81"/>
      <c r="XAP114" s="81"/>
      <c r="XAQ114" s="81"/>
      <c r="XAR114" s="81"/>
      <c r="XAS114" s="81"/>
      <c r="XAT114" s="81"/>
      <c r="XAU114" s="81"/>
      <c r="XAV114" s="81"/>
      <c r="XAW114" s="81"/>
      <c r="XAX114" s="81"/>
      <c r="XAY114" s="81"/>
      <c r="XAZ114" s="81"/>
      <c r="XBA114" s="81"/>
      <c r="XBB114" s="81"/>
      <c r="XBC114" s="81"/>
      <c r="XBD114" s="81"/>
      <c r="XBE114" s="81"/>
      <c r="XBF114" s="81"/>
      <c r="XBG114" s="81"/>
      <c r="XBH114" s="81"/>
      <c r="XBI114" s="81"/>
      <c r="XBJ114" s="81"/>
      <c r="XBK114" s="81"/>
      <c r="XBL114" s="81"/>
      <c r="XBM114" s="81"/>
      <c r="XBN114" s="81"/>
      <c r="XBO114" s="81"/>
      <c r="XBP114" s="81"/>
      <c r="XBQ114" s="81"/>
      <c r="XBR114" s="81"/>
      <c r="XBS114" s="81"/>
      <c r="XBT114" s="81"/>
      <c r="XBU114" s="81"/>
      <c r="XBV114" s="81"/>
      <c r="XBW114" s="81"/>
      <c r="XBX114" s="81"/>
      <c r="XBY114" s="81"/>
      <c r="XBZ114" s="81"/>
      <c r="XCA114" s="81"/>
      <c r="XCB114" s="81"/>
      <c r="XCC114" s="81"/>
      <c r="XCD114" s="81"/>
      <c r="XCE114" s="81"/>
      <c r="XCF114" s="81"/>
      <c r="XCG114" s="81"/>
      <c r="XCH114" s="81"/>
      <c r="XCI114" s="81"/>
      <c r="XCJ114" s="81"/>
      <c r="XCK114" s="81"/>
      <c r="XCL114" s="81"/>
      <c r="XCM114" s="81"/>
      <c r="XCN114" s="81"/>
      <c r="XCO114" s="81"/>
      <c r="XCP114" s="81"/>
      <c r="XCQ114" s="81"/>
      <c r="XCR114" s="81"/>
      <c r="XCS114" s="81"/>
      <c r="XCT114" s="81"/>
      <c r="XCU114" s="81"/>
      <c r="XCV114" s="81"/>
      <c r="XCW114" s="81"/>
      <c r="XCX114" s="81"/>
      <c r="XCY114" s="81"/>
      <c r="XCZ114" s="81"/>
      <c r="XDA114" s="81"/>
      <c r="XDB114" s="81"/>
      <c r="XDC114" s="81"/>
      <c r="XDD114" s="81"/>
      <c r="XDE114" s="81"/>
      <c r="XDF114" s="81"/>
      <c r="XDG114" s="81"/>
      <c r="XDH114" s="81"/>
      <c r="XDI114" s="81"/>
      <c r="XDJ114" s="81"/>
      <c r="XDK114" s="81"/>
      <c r="XDL114" s="81"/>
      <c r="XDM114" s="81"/>
      <c r="XDN114" s="81"/>
      <c r="XDO114" s="81"/>
      <c r="XDP114" s="81"/>
      <c r="XDQ114" s="81"/>
      <c r="XDR114" s="81"/>
      <c r="XDS114" s="81"/>
      <c r="XDT114" s="81"/>
      <c r="XDU114" s="81"/>
      <c r="XDV114" s="81"/>
      <c r="XDW114" s="81"/>
      <c r="XDX114" s="81"/>
      <c r="XDY114" s="81"/>
      <c r="XDZ114" s="81"/>
      <c r="XEA114" s="81"/>
      <c r="XEB114" s="81"/>
      <c r="XEC114" s="81"/>
      <c r="XED114" s="81"/>
      <c r="XEE114" s="81"/>
      <c r="XEF114" s="81"/>
      <c r="XEG114" s="81"/>
      <c r="XEH114" s="81"/>
      <c r="XEI114" s="81"/>
      <c r="XEJ114" s="81"/>
      <c r="XEK114" s="81"/>
      <c r="XEL114" s="81"/>
      <c r="XEM114" s="81"/>
      <c r="XEN114" s="81"/>
      <c r="XEO114" s="81"/>
      <c r="XEP114" s="81"/>
      <c r="XEQ114" s="81"/>
      <c r="XER114" s="81"/>
      <c r="XES114" s="81"/>
      <c r="XET114" s="81"/>
    </row>
    <row r="115" spans="2:16374" s="77" customFormat="1" x14ac:dyDescent="0.2">
      <c r="B115" s="151" t="s">
        <v>319</v>
      </c>
      <c r="C115" s="152">
        <f>SUM(K45:M45)</f>
        <v>220283771.19</v>
      </c>
      <c r="D115" s="153">
        <f t="shared" si="58"/>
        <v>0.14788665286640024</v>
      </c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N115" s="81"/>
      <c r="AO115" s="81"/>
      <c r="AP115" s="81"/>
      <c r="AQ115" s="81"/>
      <c r="AR115" s="81"/>
      <c r="AS115" s="81"/>
      <c r="AT115" s="81"/>
      <c r="AU115" s="81"/>
      <c r="AV115" s="81"/>
      <c r="AW115" s="81"/>
      <c r="AX115" s="81"/>
      <c r="AY115" s="81"/>
      <c r="AZ115" s="81"/>
      <c r="BA115" s="81"/>
      <c r="BB115" s="81"/>
      <c r="BC115" s="81"/>
      <c r="BD115" s="81"/>
      <c r="BE115" s="81"/>
      <c r="BF115" s="81"/>
      <c r="BG115" s="81"/>
      <c r="BH115" s="81"/>
      <c r="BI115" s="81"/>
      <c r="BJ115" s="81"/>
      <c r="BK115" s="81"/>
      <c r="BL115" s="81"/>
      <c r="BM115" s="81"/>
      <c r="BN115" s="81"/>
      <c r="BO115" s="81"/>
      <c r="BP115" s="81"/>
      <c r="BQ115" s="81"/>
      <c r="BR115" s="81"/>
      <c r="BS115" s="81"/>
      <c r="BT115" s="81"/>
      <c r="BU115" s="81"/>
      <c r="BV115" s="81"/>
      <c r="BW115" s="81"/>
      <c r="BX115" s="81"/>
      <c r="BY115" s="81"/>
      <c r="BZ115" s="81"/>
      <c r="CA115" s="81"/>
      <c r="CB115" s="81"/>
      <c r="CC115" s="81"/>
      <c r="CD115" s="81"/>
      <c r="CE115" s="81"/>
      <c r="CF115" s="81"/>
      <c r="CG115" s="81"/>
      <c r="CH115" s="81"/>
      <c r="CI115" s="81"/>
      <c r="CJ115" s="81"/>
      <c r="CK115" s="81"/>
      <c r="CL115" s="81"/>
      <c r="CM115" s="81"/>
      <c r="CN115" s="81"/>
      <c r="CO115" s="81"/>
      <c r="CP115" s="81"/>
      <c r="CQ115" s="81"/>
      <c r="CR115" s="81"/>
      <c r="CS115" s="81"/>
      <c r="CT115" s="81"/>
      <c r="CU115" s="81"/>
      <c r="CV115" s="81"/>
      <c r="CW115" s="81"/>
      <c r="CX115" s="81"/>
      <c r="CY115" s="81"/>
      <c r="CZ115" s="81"/>
      <c r="DA115" s="81"/>
      <c r="DB115" s="81"/>
      <c r="DC115" s="81"/>
      <c r="DD115" s="81"/>
      <c r="DE115" s="81"/>
      <c r="DF115" s="81"/>
      <c r="DG115" s="81"/>
      <c r="DH115" s="81"/>
      <c r="DI115" s="81"/>
      <c r="DJ115" s="81"/>
      <c r="DK115" s="81"/>
      <c r="DL115" s="81"/>
      <c r="DM115" s="81"/>
      <c r="DN115" s="81"/>
      <c r="DO115" s="81"/>
      <c r="DP115" s="81"/>
      <c r="DQ115" s="81"/>
      <c r="DR115" s="81"/>
      <c r="DS115" s="81"/>
      <c r="DT115" s="81"/>
      <c r="DU115" s="81"/>
      <c r="DV115" s="81"/>
      <c r="DW115" s="81"/>
      <c r="DX115" s="81"/>
      <c r="DY115" s="81"/>
      <c r="DZ115" s="81"/>
      <c r="EA115" s="81"/>
      <c r="EB115" s="81"/>
      <c r="EC115" s="81"/>
      <c r="ED115" s="81"/>
      <c r="EE115" s="81"/>
      <c r="EF115" s="81"/>
      <c r="EG115" s="81"/>
      <c r="EH115" s="81"/>
      <c r="EI115" s="81"/>
      <c r="EJ115" s="81"/>
      <c r="EK115" s="81"/>
      <c r="EL115" s="81"/>
      <c r="EM115" s="81"/>
      <c r="EN115" s="81"/>
      <c r="EO115" s="81"/>
      <c r="EP115" s="81"/>
      <c r="EQ115" s="81"/>
      <c r="ER115" s="81"/>
      <c r="ES115" s="81"/>
      <c r="ET115" s="81"/>
      <c r="EU115" s="81"/>
      <c r="EV115" s="81"/>
      <c r="EW115" s="81"/>
      <c r="EX115" s="81"/>
      <c r="EY115" s="81"/>
      <c r="EZ115" s="81"/>
      <c r="FA115" s="81"/>
      <c r="FB115" s="81"/>
      <c r="FC115" s="81"/>
      <c r="FD115" s="81"/>
      <c r="FE115" s="81"/>
      <c r="FF115" s="81"/>
      <c r="FG115" s="81"/>
      <c r="FH115" s="81"/>
      <c r="FI115" s="81"/>
      <c r="FJ115" s="81"/>
      <c r="FK115" s="81"/>
      <c r="FL115" s="81"/>
      <c r="FM115" s="81"/>
      <c r="FN115" s="81"/>
      <c r="FO115" s="81"/>
      <c r="FP115" s="81"/>
      <c r="FQ115" s="81"/>
      <c r="FR115" s="81"/>
      <c r="FS115" s="81"/>
      <c r="FT115" s="81"/>
      <c r="FU115" s="81"/>
      <c r="FV115" s="81"/>
      <c r="FW115" s="81"/>
      <c r="FX115" s="81"/>
      <c r="FY115" s="81"/>
      <c r="FZ115" s="81"/>
      <c r="GA115" s="81"/>
      <c r="GB115" s="81"/>
      <c r="GC115" s="81"/>
      <c r="GD115" s="81"/>
      <c r="GE115" s="81"/>
      <c r="GF115" s="81"/>
      <c r="GG115" s="81"/>
      <c r="GH115" s="81"/>
      <c r="GI115" s="81"/>
      <c r="GJ115" s="81"/>
      <c r="GK115" s="81"/>
      <c r="GL115" s="81"/>
      <c r="GM115" s="81"/>
      <c r="GN115" s="81"/>
      <c r="GO115" s="81"/>
      <c r="GP115" s="81"/>
      <c r="GQ115" s="81"/>
      <c r="GR115" s="81"/>
      <c r="GS115" s="81"/>
      <c r="GT115" s="81"/>
      <c r="GU115" s="81"/>
      <c r="GV115" s="81"/>
      <c r="GW115" s="81"/>
      <c r="GX115" s="81"/>
      <c r="GY115" s="81"/>
      <c r="GZ115" s="81"/>
      <c r="HA115" s="81"/>
      <c r="HB115" s="81"/>
      <c r="HC115" s="81"/>
      <c r="HD115" s="81"/>
      <c r="HE115" s="81"/>
      <c r="HF115" s="81"/>
      <c r="HG115" s="81"/>
      <c r="HH115" s="81"/>
      <c r="HI115" s="81"/>
      <c r="HJ115" s="81"/>
      <c r="HK115" s="81"/>
      <c r="HL115" s="81"/>
      <c r="HM115" s="81"/>
      <c r="HN115" s="81"/>
      <c r="HO115" s="81"/>
      <c r="HP115" s="81"/>
      <c r="HQ115" s="81"/>
      <c r="HR115" s="81"/>
      <c r="HS115" s="81"/>
      <c r="HT115" s="81"/>
      <c r="HU115" s="81"/>
      <c r="HV115" s="81"/>
      <c r="HW115" s="81"/>
      <c r="HX115" s="81"/>
      <c r="HY115" s="81"/>
      <c r="HZ115" s="81"/>
      <c r="IA115" s="81"/>
      <c r="IB115" s="81"/>
      <c r="IC115" s="81"/>
      <c r="ID115" s="81"/>
      <c r="IE115" s="81"/>
      <c r="IF115" s="81"/>
      <c r="IG115" s="81"/>
      <c r="IH115" s="81"/>
      <c r="II115" s="81"/>
      <c r="IJ115" s="81"/>
      <c r="IK115" s="81"/>
      <c r="IL115" s="81"/>
      <c r="IM115" s="81"/>
      <c r="IN115" s="81"/>
      <c r="IO115" s="81"/>
      <c r="IP115" s="81"/>
      <c r="IQ115" s="81"/>
      <c r="IR115" s="81"/>
      <c r="IS115" s="81"/>
      <c r="IT115" s="81"/>
      <c r="IU115" s="81"/>
      <c r="IV115" s="81"/>
      <c r="IW115" s="81"/>
      <c r="IX115" s="81"/>
      <c r="IY115" s="81"/>
      <c r="IZ115" s="81"/>
      <c r="JA115" s="81"/>
      <c r="JB115" s="81"/>
      <c r="JC115" s="81"/>
      <c r="JD115" s="81"/>
      <c r="JE115" s="81"/>
      <c r="JF115" s="81"/>
      <c r="JG115" s="81"/>
      <c r="JH115" s="81"/>
      <c r="JI115" s="81"/>
      <c r="JJ115" s="81"/>
      <c r="JK115" s="81"/>
      <c r="JL115" s="81"/>
      <c r="JM115" s="81"/>
      <c r="JN115" s="81"/>
      <c r="JO115" s="81"/>
      <c r="JP115" s="81"/>
      <c r="JQ115" s="81"/>
      <c r="JR115" s="81"/>
      <c r="JS115" s="81"/>
      <c r="JT115" s="81"/>
      <c r="JU115" s="81"/>
      <c r="JV115" s="81"/>
      <c r="JW115" s="81"/>
      <c r="JX115" s="81"/>
      <c r="JY115" s="81"/>
      <c r="JZ115" s="81"/>
      <c r="KA115" s="81"/>
      <c r="KB115" s="81"/>
      <c r="KC115" s="81"/>
      <c r="KD115" s="81"/>
      <c r="KE115" s="81"/>
      <c r="KF115" s="81"/>
      <c r="KG115" s="81"/>
      <c r="KH115" s="81"/>
      <c r="KI115" s="81"/>
      <c r="KJ115" s="81"/>
      <c r="KK115" s="81"/>
      <c r="KL115" s="81"/>
      <c r="KM115" s="81"/>
      <c r="KN115" s="81"/>
      <c r="KO115" s="81"/>
      <c r="KP115" s="81"/>
      <c r="KQ115" s="81"/>
      <c r="KR115" s="81"/>
      <c r="KS115" s="81"/>
      <c r="KT115" s="81"/>
      <c r="KU115" s="81"/>
      <c r="KV115" s="81"/>
      <c r="KW115" s="81"/>
      <c r="KX115" s="81"/>
      <c r="KY115" s="81"/>
      <c r="KZ115" s="81"/>
      <c r="LA115" s="81"/>
      <c r="LB115" s="81"/>
      <c r="LC115" s="81"/>
      <c r="LD115" s="81"/>
      <c r="LE115" s="81"/>
      <c r="LF115" s="81"/>
      <c r="LG115" s="81"/>
      <c r="LH115" s="81"/>
      <c r="LI115" s="81"/>
      <c r="LJ115" s="81"/>
      <c r="LK115" s="81"/>
      <c r="LL115" s="81"/>
      <c r="LM115" s="81"/>
      <c r="LN115" s="81"/>
      <c r="LO115" s="81"/>
      <c r="LP115" s="81"/>
      <c r="LQ115" s="81"/>
      <c r="LR115" s="81"/>
      <c r="LS115" s="81"/>
      <c r="LT115" s="81"/>
      <c r="LU115" s="81"/>
      <c r="LV115" s="81"/>
      <c r="LW115" s="81"/>
      <c r="LX115" s="81"/>
      <c r="LY115" s="81"/>
      <c r="LZ115" s="81"/>
      <c r="MA115" s="81"/>
      <c r="MB115" s="81"/>
      <c r="MC115" s="81"/>
      <c r="MD115" s="81"/>
      <c r="ME115" s="81"/>
      <c r="MF115" s="81"/>
      <c r="MG115" s="81"/>
      <c r="MH115" s="81"/>
      <c r="MI115" s="81"/>
      <c r="MJ115" s="81"/>
      <c r="MK115" s="81"/>
      <c r="ML115" s="81"/>
      <c r="MM115" s="81"/>
      <c r="MN115" s="81"/>
      <c r="MO115" s="81"/>
      <c r="MP115" s="81"/>
      <c r="MQ115" s="81"/>
      <c r="MR115" s="81"/>
      <c r="MS115" s="81"/>
      <c r="MT115" s="81"/>
      <c r="MU115" s="81"/>
      <c r="MV115" s="81"/>
      <c r="MW115" s="81"/>
      <c r="MX115" s="81"/>
      <c r="MY115" s="81"/>
      <c r="MZ115" s="81"/>
      <c r="NA115" s="81"/>
      <c r="NB115" s="81"/>
      <c r="NC115" s="81"/>
      <c r="ND115" s="81"/>
      <c r="NE115" s="81"/>
      <c r="NF115" s="81"/>
      <c r="NG115" s="81"/>
      <c r="NH115" s="81"/>
      <c r="NI115" s="81"/>
      <c r="NJ115" s="81"/>
      <c r="NK115" s="81"/>
      <c r="NL115" s="81"/>
      <c r="NM115" s="81"/>
      <c r="NN115" s="81"/>
      <c r="NO115" s="81"/>
      <c r="NP115" s="81"/>
      <c r="NQ115" s="81"/>
      <c r="NR115" s="81"/>
      <c r="NS115" s="81"/>
      <c r="NT115" s="81"/>
      <c r="NU115" s="81"/>
      <c r="NV115" s="81"/>
      <c r="NW115" s="81"/>
      <c r="NX115" s="81"/>
      <c r="NY115" s="81"/>
      <c r="NZ115" s="81"/>
      <c r="OA115" s="81"/>
      <c r="OB115" s="81"/>
      <c r="OC115" s="81"/>
      <c r="OD115" s="81"/>
      <c r="OE115" s="81"/>
      <c r="OF115" s="81"/>
      <c r="OG115" s="81"/>
      <c r="OH115" s="81"/>
      <c r="OI115" s="81"/>
      <c r="OJ115" s="81"/>
      <c r="OK115" s="81"/>
      <c r="OL115" s="81"/>
      <c r="OM115" s="81"/>
      <c r="ON115" s="81"/>
      <c r="OO115" s="81"/>
      <c r="OP115" s="81"/>
      <c r="OQ115" s="81"/>
      <c r="OR115" s="81"/>
      <c r="OS115" s="81"/>
      <c r="OT115" s="81"/>
      <c r="OU115" s="81"/>
      <c r="OV115" s="81"/>
      <c r="OW115" s="81"/>
      <c r="OX115" s="81"/>
      <c r="OY115" s="81"/>
      <c r="OZ115" s="81"/>
      <c r="PA115" s="81"/>
      <c r="PB115" s="81"/>
      <c r="PC115" s="81"/>
      <c r="PD115" s="81"/>
      <c r="PE115" s="81"/>
      <c r="PF115" s="81"/>
      <c r="PG115" s="81"/>
      <c r="PH115" s="81"/>
      <c r="PI115" s="81"/>
      <c r="PJ115" s="81"/>
      <c r="PK115" s="81"/>
      <c r="PL115" s="81"/>
      <c r="PM115" s="81"/>
      <c r="PN115" s="81"/>
      <c r="PO115" s="81"/>
      <c r="PP115" s="81"/>
      <c r="PQ115" s="81"/>
      <c r="PR115" s="81"/>
      <c r="PS115" s="81"/>
      <c r="PT115" s="81"/>
      <c r="PU115" s="81"/>
      <c r="PV115" s="81"/>
      <c r="PW115" s="81"/>
      <c r="PX115" s="81"/>
      <c r="PY115" s="81"/>
      <c r="PZ115" s="81"/>
      <c r="QA115" s="81"/>
      <c r="QB115" s="81"/>
      <c r="QC115" s="81"/>
      <c r="QD115" s="81"/>
      <c r="QE115" s="81"/>
      <c r="QF115" s="81"/>
      <c r="QG115" s="81"/>
      <c r="QH115" s="81"/>
      <c r="QI115" s="81"/>
      <c r="QJ115" s="81"/>
      <c r="QK115" s="81"/>
      <c r="QL115" s="81"/>
      <c r="QM115" s="81"/>
      <c r="QN115" s="81"/>
      <c r="QO115" s="81"/>
      <c r="QP115" s="81"/>
      <c r="QQ115" s="81"/>
      <c r="QR115" s="81"/>
      <c r="QS115" s="81"/>
      <c r="QT115" s="81"/>
      <c r="QU115" s="81"/>
      <c r="QV115" s="81"/>
      <c r="QW115" s="81"/>
      <c r="QX115" s="81"/>
      <c r="QY115" s="81"/>
      <c r="QZ115" s="81"/>
      <c r="RA115" s="81"/>
      <c r="RB115" s="81"/>
      <c r="RC115" s="81"/>
      <c r="RD115" s="81"/>
      <c r="RE115" s="81"/>
      <c r="RF115" s="81"/>
      <c r="RG115" s="81"/>
      <c r="RH115" s="81"/>
      <c r="RI115" s="81"/>
      <c r="RJ115" s="81"/>
      <c r="RK115" s="81"/>
      <c r="RL115" s="81"/>
      <c r="RM115" s="81"/>
      <c r="RN115" s="81"/>
      <c r="RO115" s="81"/>
      <c r="RP115" s="81"/>
      <c r="RQ115" s="81"/>
      <c r="RR115" s="81"/>
      <c r="RS115" s="81"/>
      <c r="RT115" s="81"/>
      <c r="RU115" s="81"/>
      <c r="RV115" s="81"/>
      <c r="RW115" s="81"/>
      <c r="RX115" s="81"/>
      <c r="RY115" s="81"/>
      <c r="RZ115" s="81"/>
      <c r="SA115" s="81"/>
      <c r="SB115" s="81"/>
      <c r="SC115" s="81"/>
      <c r="SD115" s="81"/>
      <c r="SE115" s="81"/>
      <c r="SF115" s="81"/>
      <c r="SG115" s="81"/>
      <c r="SH115" s="81"/>
      <c r="SI115" s="81"/>
      <c r="SJ115" s="81"/>
      <c r="SK115" s="81"/>
      <c r="SL115" s="81"/>
      <c r="SM115" s="81"/>
      <c r="SN115" s="81"/>
      <c r="SO115" s="81"/>
      <c r="SP115" s="81"/>
      <c r="SQ115" s="81"/>
      <c r="SR115" s="81"/>
      <c r="SS115" s="81"/>
      <c r="ST115" s="81"/>
      <c r="SU115" s="81"/>
      <c r="SV115" s="81"/>
      <c r="SW115" s="81"/>
      <c r="SX115" s="81"/>
      <c r="SY115" s="81"/>
      <c r="SZ115" s="81"/>
      <c r="TA115" s="81"/>
      <c r="TB115" s="81"/>
      <c r="TC115" s="81"/>
      <c r="TD115" s="81"/>
      <c r="TE115" s="81"/>
      <c r="TF115" s="81"/>
      <c r="TG115" s="81"/>
      <c r="TH115" s="81"/>
      <c r="TI115" s="81"/>
      <c r="TJ115" s="81"/>
      <c r="TK115" s="81"/>
      <c r="TL115" s="81"/>
      <c r="TM115" s="81"/>
      <c r="TN115" s="81"/>
      <c r="TO115" s="81"/>
      <c r="TP115" s="81"/>
      <c r="TQ115" s="81"/>
      <c r="TR115" s="81"/>
      <c r="TS115" s="81"/>
      <c r="TT115" s="81"/>
      <c r="TU115" s="81"/>
      <c r="TV115" s="81"/>
      <c r="TW115" s="81"/>
      <c r="TX115" s="81"/>
      <c r="TY115" s="81"/>
      <c r="TZ115" s="81"/>
      <c r="UA115" s="81"/>
      <c r="UB115" s="81"/>
      <c r="UC115" s="81"/>
      <c r="UD115" s="81"/>
      <c r="UE115" s="81"/>
      <c r="UF115" s="81"/>
      <c r="UG115" s="81"/>
      <c r="UH115" s="81"/>
      <c r="UI115" s="81"/>
      <c r="UJ115" s="81"/>
      <c r="UK115" s="81"/>
      <c r="UL115" s="81"/>
      <c r="UM115" s="81"/>
      <c r="UN115" s="81"/>
      <c r="UO115" s="81"/>
      <c r="UP115" s="81"/>
      <c r="UQ115" s="81"/>
      <c r="UR115" s="81"/>
      <c r="US115" s="81"/>
      <c r="UT115" s="81"/>
      <c r="UU115" s="81"/>
      <c r="UV115" s="81"/>
      <c r="UW115" s="81"/>
      <c r="UX115" s="81"/>
      <c r="UY115" s="81"/>
      <c r="UZ115" s="81"/>
      <c r="VA115" s="81"/>
      <c r="VB115" s="81"/>
      <c r="VC115" s="81"/>
      <c r="VD115" s="81"/>
      <c r="VE115" s="81"/>
      <c r="VF115" s="81"/>
      <c r="VG115" s="81"/>
      <c r="VH115" s="81"/>
      <c r="VI115" s="81"/>
      <c r="VJ115" s="81"/>
      <c r="VK115" s="81"/>
      <c r="VL115" s="81"/>
      <c r="VM115" s="81"/>
      <c r="VN115" s="81"/>
      <c r="VO115" s="81"/>
      <c r="VP115" s="81"/>
      <c r="VQ115" s="81"/>
      <c r="VR115" s="81"/>
      <c r="VS115" s="81"/>
      <c r="VT115" s="81"/>
      <c r="VU115" s="81"/>
      <c r="VV115" s="81"/>
      <c r="VW115" s="81"/>
      <c r="VX115" s="81"/>
      <c r="VY115" s="81"/>
      <c r="VZ115" s="81"/>
      <c r="WA115" s="81"/>
      <c r="WB115" s="81"/>
      <c r="WC115" s="81"/>
      <c r="WD115" s="81"/>
      <c r="WE115" s="81"/>
      <c r="WF115" s="81"/>
      <c r="WG115" s="81"/>
      <c r="WH115" s="81"/>
      <c r="WI115" s="81"/>
      <c r="WJ115" s="81"/>
      <c r="WK115" s="81"/>
      <c r="WL115" s="81"/>
      <c r="WM115" s="81"/>
      <c r="WN115" s="81"/>
      <c r="WO115" s="81"/>
      <c r="WP115" s="81"/>
      <c r="WQ115" s="81"/>
      <c r="WR115" s="81"/>
      <c r="WS115" s="81"/>
      <c r="WT115" s="81"/>
      <c r="WU115" s="81"/>
      <c r="WV115" s="81"/>
      <c r="WW115" s="81"/>
      <c r="WX115" s="81"/>
      <c r="WY115" s="81"/>
      <c r="WZ115" s="81"/>
      <c r="XA115" s="81"/>
      <c r="XB115" s="81"/>
      <c r="XC115" s="81"/>
      <c r="XD115" s="81"/>
      <c r="XE115" s="81"/>
      <c r="XF115" s="81"/>
      <c r="XG115" s="81"/>
      <c r="XH115" s="81"/>
      <c r="XI115" s="81"/>
      <c r="XJ115" s="81"/>
      <c r="XK115" s="81"/>
      <c r="XL115" s="81"/>
      <c r="XM115" s="81"/>
      <c r="XN115" s="81"/>
      <c r="XO115" s="81"/>
      <c r="XP115" s="81"/>
      <c r="XQ115" s="81"/>
      <c r="XR115" s="81"/>
      <c r="XS115" s="81"/>
      <c r="XT115" s="81"/>
      <c r="XU115" s="81"/>
      <c r="XV115" s="81"/>
      <c r="XW115" s="81"/>
      <c r="XX115" s="81"/>
      <c r="XY115" s="81"/>
      <c r="XZ115" s="81"/>
      <c r="YA115" s="81"/>
      <c r="YB115" s="81"/>
      <c r="YC115" s="81"/>
      <c r="YD115" s="81"/>
      <c r="YE115" s="81"/>
      <c r="YF115" s="81"/>
      <c r="YG115" s="81"/>
      <c r="YH115" s="81"/>
      <c r="YI115" s="81"/>
      <c r="YJ115" s="81"/>
      <c r="YK115" s="81"/>
      <c r="YL115" s="81"/>
      <c r="YM115" s="81"/>
      <c r="YN115" s="81"/>
      <c r="YO115" s="81"/>
      <c r="YP115" s="81"/>
      <c r="YQ115" s="81"/>
      <c r="YR115" s="81"/>
      <c r="YS115" s="81"/>
      <c r="YT115" s="81"/>
      <c r="YU115" s="81"/>
      <c r="YV115" s="81"/>
      <c r="YW115" s="81"/>
      <c r="YX115" s="81"/>
      <c r="YY115" s="81"/>
      <c r="YZ115" s="81"/>
      <c r="ZA115" s="81"/>
      <c r="ZB115" s="81"/>
      <c r="ZC115" s="81"/>
      <c r="ZD115" s="81"/>
      <c r="ZE115" s="81"/>
      <c r="ZF115" s="81"/>
      <c r="ZG115" s="81"/>
      <c r="ZH115" s="81"/>
      <c r="ZI115" s="81"/>
      <c r="ZJ115" s="81"/>
      <c r="ZK115" s="81"/>
      <c r="ZL115" s="81"/>
      <c r="ZM115" s="81"/>
      <c r="ZN115" s="81"/>
      <c r="ZO115" s="81"/>
      <c r="ZP115" s="81"/>
      <c r="ZQ115" s="81"/>
      <c r="ZR115" s="81"/>
      <c r="ZS115" s="81"/>
      <c r="ZT115" s="81"/>
      <c r="ZU115" s="81"/>
      <c r="ZV115" s="81"/>
      <c r="ZW115" s="81"/>
      <c r="ZX115" s="81"/>
      <c r="ZY115" s="81"/>
      <c r="ZZ115" s="81"/>
      <c r="AAA115" s="81"/>
      <c r="AAB115" s="81"/>
      <c r="AAC115" s="81"/>
      <c r="AAD115" s="81"/>
      <c r="AAE115" s="81"/>
      <c r="AAF115" s="81"/>
      <c r="AAG115" s="81"/>
      <c r="AAH115" s="81"/>
      <c r="AAI115" s="81"/>
      <c r="AAJ115" s="81"/>
      <c r="AAK115" s="81"/>
      <c r="AAL115" s="81"/>
      <c r="AAM115" s="81"/>
      <c r="AAN115" s="81"/>
      <c r="AAO115" s="81"/>
      <c r="AAP115" s="81"/>
      <c r="AAQ115" s="81"/>
      <c r="AAR115" s="81"/>
      <c r="AAS115" s="81"/>
      <c r="AAT115" s="81"/>
      <c r="AAU115" s="81"/>
      <c r="AAV115" s="81"/>
      <c r="AAW115" s="81"/>
      <c r="AAX115" s="81"/>
      <c r="AAY115" s="81"/>
      <c r="AAZ115" s="81"/>
      <c r="ABA115" s="81"/>
      <c r="ABB115" s="81"/>
      <c r="ABC115" s="81"/>
      <c r="ABD115" s="81"/>
      <c r="ABE115" s="81"/>
      <c r="ABF115" s="81"/>
      <c r="ABG115" s="81"/>
      <c r="ABH115" s="81"/>
      <c r="ABI115" s="81"/>
      <c r="ABJ115" s="81"/>
      <c r="ABK115" s="81"/>
      <c r="ABL115" s="81"/>
      <c r="ABM115" s="81"/>
      <c r="ABN115" s="81"/>
      <c r="ABO115" s="81"/>
      <c r="ABP115" s="81"/>
      <c r="ABQ115" s="81"/>
      <c r="ABR115" s="81"/>
      <c r="ABS115" s="81"/>
      <c r="ABT115" s="81"/>
      <c r="ABU115" s="81"/>
      <c r="ABV115" s="81"/>
      <c r="ABW115" s="81"/>
      <c r="ABX115" s="81"/>
      <c r="ABY115" s="81"/>
      <c r="ABZ115" s="81"/>
      <c r="ACA115" s="81"/>
      <c r="ACB115" s="81"/>
      <c r="ACC115" s="81"/>
      <c r="ACD115" s="81"/>
      <c r="ACE115" s="81"/>
      <c r="ACF115" s="81"/>
      <c r="ACG115" s="81"/>
      <c r="ACH115" s="81"/>
      <c r="ACI115" s="81"/>
      <c r="ACJ115" s="81"/>
      <c r="ACK115" s="81"/>
      <c r="ACL115" s="81"/>
      <c r="ACM115" s="81"/>
      <c r="ACN115" s="81"/>
      <c r="ACO115" s="81"/>
      <c r="ACP115" s="81"/>
      <c r="ACQ115" s="81"/>
      <c r="ACR115" s="81"/>
      <c r="ACS115" s="81"/>
      <c r="ACT115" s="81"/>
      <c r="ACU115" s="81"/>
      <c r="ACV115" s="81"/>
      <c r="ACW115" s="81"/>
      <c r="ACX115" s="81"/>
      <c r="ACY115" s="81"/>
      <c r="ACZ115" s="81"/>
      <c r="ADA115" s="81"/>
      <c r="ADB115" s="81"/>
      <c r="ADC115" s="81"/>
      <c r="ADD115" s="81"/>
      <c r="ADE115" s="81"/>
      <c r="ADF115" s="81"/>
      <c r="ADG115" s="81"/>
      <c r="ADH115" s="81"/>
      <c r="ADI115" s="81"/>
      <c r="ADJ115" s="81"/>
      <c r="ADK115" s="81"/>
      <c r="ADL115" s="81"/>
      <c r="ADM115" s="81"/>
      <c r="ADN115" s="81"/>
      <c r="ADO115" s="81"/>
      <c r="ADP115" s="81"/>
      <c r="ADQ115" s="81"/>
      <c r="ADR115" s="81"/>
      <c r="ADS115" s="81"/>
      <c r="ADT115" s="81"/>
      <c r="ADU115" s="81"/>
      <c r="ADV115" s="81"/>
      <c r="ADW115" s="81"/>
      <c r="ADX115" s="81"/>
      <c r="ADY115" s="81"/>
      <c r="ADZ115" s="81"/>
      <c r="AEA115" s="81"/>
      <c r="AEB115" s="81"/>
      <c r="AEC115" s="81"/>
      <c r="AED115" s="81"/>
      <c r="AEE115" s="81"/>
      <c r="AEF115" s="81"/>
      <c r="AEG115" s="81"/>
      <c r="AEH115" s="81"/>
      <c r="AEI115" s="81"/>
      <c r="AEJ115" s="81"/>
      <c r="AEK115" s="81"/>
      <c r="AEL115" s="81"/>
      <c r="AEM115" s="81"/>
      <c r="AEN115" s="81"/>
      <c r="AEO115" s="81"/>
      <c r="AEP115" s="81"/>
      <c r="AEQ115" s="81"/>
      <c r="AER115" s="81"/>
      <c r="AES115" s="81"/>
      <c r="AET115" s="81"/>
      <c r="AEU115" s="81"/>
      <c r="AEV115" s="81"/>
      <c r="AEW115" s="81"/>
      <c r="AEX115" s="81"/>
      <c r="AEY115" s="81"/>
      <c r="AEZ115" s="81"/>
      <c r="AFA115" s="81"/>
      <c r="AFB115" s="81"/>
      <c r="AFC115" s="81"/>
      <c r="AFD115" s="81"/>
      <c r="AFE115" s="81"/>
      <c r="AFF115" s="81"/>
      <c r="AFG115" s="81"/>
      <c r="AFH115" s="81"/>
      <c r="AFI115" s="81"/>
      <c r="AFJ115" s="81"/>
      <c r="AFK115" s="81"/>
      <c r="AFL115" s="81"/>
      <c r="AFM115" s="81"/>
      <c r="AFN115" s="81"/>
      <c r="AFO115" s="81"/>
      <c r="AFP115" s="81"/>
      <c r="AFQ115" s="81"/>
      <c r="AFR115" s="81"/>
      <c r="AFS115" s="81"/>
      <c r="AFT115" s="81"/>
      <c r="AFU115" s="81"/>
      <c r="AFV115" s="81"/>
      <c r="AFW115" s="81"/>
      <c r="AFX115" s="81"/>
      <c r="AFY115" s="81"/>
      <c r="AFZ115" s="81"/>
      <c r="AGA115" s="81"/>
      <c r="AGB115" s="81"/>
      <c r="AGC115" s="81"/>
      <c r="AGD115" s="81"/>
      <c r="AGE115" s="81"/>
      <c r="AGF115" s="81"/>
      <c r="AGG115" s="81"/>
      <c r="AGH115" s="81"/>
      <c r="AGI115" s="81"/>
      <c r="AGJ115" s="81"/>
      <c r="AGK115" s="81"/>
      <c r="AGL115" s="81"/>
      <c r="AGM115" s="81"/>
      <c r="AGN115" s="81"/>
      <c r="AGO115" s="81"/>
      <c r="AGP115" s="81"/>
      <c r="AGQ115" s="81"/>
      <c r="AGR115" s="81"/>
      <c r="AGS115" s="81"/>
      <c r="AGT115" s="81"/>
      <c r="AGU115" s="81"/>
      <c r="AGV115" s="81"/>
      <c r="AGW115" s="81"/>
      <c r="AGX115" s="81"/>
      <c r="AGY115" s="81"/>
      <c r="AGZ115" s="81"/>
      <c r="AHA115" s="81"/>
      <c r="AHB115" s="81"/>
      <c r="AHC115" s="81"/>
      <c r="AHD115" s="81"/>
      <c r="AHE115" s="81"/>
      <c r="AHF115" s="81"/>
      <c r="AHG115" s="81"/>
      <c r="AHH115" s="81"/>
      <c r="AHI115" s="81"/>
      <c r="AHJ115" s="81"/>
      <c r="AHK115" s="81"/>
      <c r="AHL115" s="81"/>
      <c r="AHM115" s="81"/>
      <c r="AHN115" s="81"/>
      <c r="AHO115" s="81"/>
      <c r="AHP115" s="81"/>
      <c r="AHQ115" s="81"/>
      <c r="AHR115" s="81"/>
      <c r="AHS115" s="81"/>
      <c r="AHT115" s="81"/>
      <c r="AHU115" s="81"/>
      <c r="AHV115" s="81"/>
      <c r="AHW115" s="81"/>
      <c r="AHX115" s="81"/>
      <c r="AHY115" s="81"/>
      <c r="AHZ115" s="81"/>
      <c r="AIA115" s="81"/>
      <c r="AIB115" s="81"/>
      <c r="AIC115" s="81"/>
      <c r="AID115" s="81"/>
      <c r="AIE115" s="81"/>
      <c r="AIF115" s="81"/>
      <c r="AIG115" s="81"/>
      <c r="AIH115" s="81"/>
      <c r="AII115" s="81"/>
      <c r="AIJ115" s="81"/>
      <c r="AIK115" s="81"/>
      <c r="AIL115" s="81"/>
      <c r="AIM115" s="81"/>
      <c r="AIN115" s="81"/>
      <c r="AIO115" s="81"/>
      <c r="AIP115" s="81"/>
      <c r="AIQ115" s="81"/>
      <c r="AIR115" s="81"/>
      <c r="AIS115" s="81"/>
      <c r="AIT115" s="81"/>
      <c r="AIU115" s="81"/>
      <c r="AIV115" s="81"/>
      <c r="AIW115" s="81"/>
      <c r="AIX115" s="81"/>
      <c r="AIY115" s="81"/>
      <c r="AIZ115" s="81"/>
      <c r="AJA115" s="81"/>
      <c r="AJB115" s="81"/>
      <c r="AJC115" s="81"/>
      <c r="AJD115" s="81"/>
      <c r="AJE115" s="81"/>
      <c r="AJF115" s="81"/>
      <c r="AJG115" s="81"/>
      <c r="AJH115" s="81"/>
      <c r="AJI115" s="81"/>
      <c r="AJJ115" s="81"/>
      <c r="AJK115" s="81"/>
      <c r="AJL115" s="81"/>
      <c r="AJM115" s="81"/>
      <c r="AJN115" s="81"/>
      <c r="AJO115" s="81"/>
      <c r="AJP115" s="81"/>
      <c r="AJQ115" s="81"/>
      <c r="AJR115" s="81"/>
      <c r="AJS115" s="81"/>
      <c r="AJT115" s="81"/>
      <c r="AJU115" s="81"/>
      <c r="AJV115" s="81"/>
      <c r="AJW115" s="81"/>
      <c r="AJX115" s="81"/>
      <c r="AJY115" s="81"/>
      <c r="AJZ115" s="81"/>
      <c r="AKA115" s="81"/>
      <c r="AKB115" s="81"/>
      <c r="AKC115" s="81"/>
      <c r="AKD115" s="81"/>
      <c r="AKE115" s="81"/>
      <c r="AKF115" s="81"/>
      <c r="AKG115" s="81"/>
      <c r="AKH115" s="81"/>
      <c r="AKI115" s="81"/>
      <c r="AKJ115" s="81"/>
      <c r="AKK115" s="81"/>
      <c r="AKL115" s="81"/>
      <c r="AKM115" s="81"/>
      <c r="AKN115" s="81"/>
      <c r="AKO115" s="81"/>
      <c r="AKP115" s="81"/>
      <c r="AKQ115" s="81"/>
      <c r="AKR115" s="81"/>
      <c r="AKS115" s="81"/>
      <c r="AKT115" s="81"/>
      <c r="AKU115" s="81"/>
      <c r="AKV115" s="81"/>
      <c r="AKW115" s="81"/>
      <c r="AKX115" s="81"/>
      <c r="AKY115" s="81"/>
      <c r="AKZ115" s="81"/>
      <c r="ALA115" s="81"/>
      <c r="ALB115" s="81"/>
      <c r="ALC115" s="81"/>
      <c r="ALD115" s="81"/>
      <c r="ALE115" s="81"/>
      <c r="ALF115" s="81"/>
      <c r="ALG115" s="81"/>
      <c r="ALH115" s="81"/>
      <c r="ALI115" s="81"/>
      <c r="ALJ115" s="81"/>
      <c r="ALK115" s="81"/>
      <c r="ALL115" s="81"/>
      <c r="ALM115" s="81"/>
      <c r="ALN115" s="81"/>
      <c r="ALO115" s="81"/>
      <c r="ALP115" s="81"/>
      <c r="ALQ115" s="81"/>
      <c r="ALR115" s="81"/>
      <c r="ALS115" s="81"/>
      <c r="ALT115" s="81"/>
      <c r="ALU115" s="81"/>
      <c r="ALV115" s="81"/>
      <c r="ALW115" s="81"/>
      <c r="ALX115" s="81"/>
      <c r="ALY115" s="81"/>
      <c r="ALZ115" s="81"/>
      <c r="AMA115" s="81"/>
      <c r="AMB115" s="81"/>
      <c r="AMC115" s="81"/>
      <c r="AMD115" s="81"/>
      <c r="AME115" s="81"/>
      <c r="AMF115" s="81"/>
      <c r="AMG115" s="81"/>
      <c r="AMH115" s="81"/>
      <c r="AMI115" s="81"/>
      <c r="AMJ115" s="81"/>
      <c r="AMK115" s="81"/>
      <c r="AML115" s="81"/>
      <c r="AMM115" s="81"/>
      <c r="AMN115" s="81"/>
      <c r="AMO115" s="81"/>
      <c r="AMP115" s="81"/>
      <c r="AMQ115" s="81"/>
      <c r="AMR115" s="81"/>
      <c r="AMS115" s="81"/>
      <c r="AMT115" s="81"/>
      <c r="AMU115" s="81"/>
      <c r="AMV115" s="81"/>
      <c r="AMW115" s="81"/>
      <c r="AMX115" s="81"/>
      <c r="AMY115" s="81"/>
      <c r="AMZ115" s="81"/>
      <c r="ANA115" s="81"/>
      <c r="ANB115" s="81"/>
      <c r="ANC115" s="81"/>
      <c r="AND115" s="81"/>
      <c r="ANE115" s="81"/>
      <c r="ANF115" s="81"/>
      <c r="ANG115" s="81"/>
      <c r="ANH115" s="81"/>
      <c r="ANI115" s="81"/>
      <c r="ANJ115" s="81"/>
      <c r="ANK115" s="81"/>
      <c r="ANL115" s="81"/>
      <c r="ANM115" s="81"/>
      <c r="ANN115" s="81"/>
      <c r="ANO115" s="81"/>
      <c r="ANP115" s="81"/>
      <c r="ANQ115" s="81"/>
      <c r="ANR115" s="81"/>
      <c r="ANS115" s="81"/>
      <c r="ANT115" s="81"/>
      <c r="ANU115" s="81"/>
      <c r="ANV115" s="81"/>
      <c r="ANW115" s="81"/>
      <c r="ANX115" s="81"/>
      <c r="ANY115" s="81"/>
      <c r="ANZ115" s="81"/>
      <c r="AOA115" s="81"/>
      <c r="AOB115" s="81"/>
      <c r="AOC115" s="81"/>
      <c r="AOD115" s="81"/>
      <c r="AOE115" s="81"/>
      <c r="AOF115" s="81"/>
      <c r="AOG115" s="81"/>
      <c r="AOH115" s="81"/>
      <c r="AOI115" s="81"/>
      <c r="AOJ115" s="81"/>
      <c r="AOK115" s="81"/>
      <c r="AOL115" s="81"/>
      <c r="AOM115" s="81"/>
      <c r="AON115" s="81"/>
      <c r="AOO115" s="81"/>
      <c r="AOP115" s="81"/>
      <c r="AOQ115" s="81"/>
      <c r="AOR115" s="81"/>
      <c r="AOS115" s="81"/>
      <c r="AOT115" s="81"/>
      <c r="AOU115" s="81"/>
      <c r="AOV115" s="81"/>
      <c r="AOW115" s="81"/>
      <c r="AOX115" s="81"/>
      <c r="AOY115" s="81"/>
      <c r="AOZ115" s="81"/>
      <c r="APA115" s="81"/>
      <c r="APB115" s="81"/>
      <c r="APC115" s="81"/>
      <c r="APD115" s="81"/>
      <c r="APE115" s="81"/>
      <c r="APF115" s="81"/>
      <c r="APG115" s="81"/>
      <c r="APH115" s="81"/>
      <c r="API115" s="81"/>
      <c r="APJ115" s="81"/>
      <c r="APK115" s="81"/>
      <c r="APL115" s="81"/>
      <c r="APM115" s="81"/>
      <c r="APN115" s="81"/>
      <c r="APO115" s="81"/>
      <c r="APP115" s="81"/>
      <c r="APQ115" s="81"/>
      <c r="APR115" s="81"/>
      <c r="APS115" s="81"/>
      <c r="APT115" s="81"/>
      <c r="APU115" s="81"/>
      <c r="APV115" s="81"/>
      <c r="APW115" s="81"/>
      <c r="APX115" s="81"/>
      <c r="APY115" s="81"/>
      <c r="APZ115" s="81"/>
      <c r="AQA115" s="81"/>
      <c r="AQB115" s="81"/>
      <c r="AQC115" s="81"/>
      <c r="AQD115" s="81"/>
      <c r="AQE115" s="81"/>
      <c r="AQF115" s="81"/>
      <c r="AQG115" s="81"/>
      <c r="AQH115" s="81"/>
      <c r="AQI115" s="81"/>
      <c r="AQJ115" s="81"/>
      <c r="AQK115" s="81"/>
      <c r="AQL115" s="81"/>
      <c r="AQM115" s="81"/>
      <c r="AQN115" s="81"/>
      <c r="AQO115" s="81"/>
      <c r="AQP115" s="81"/>
      <c r="AQQ115" s="81"/>
      <c r="AQR115" s="81"/>
      <c r="AQS115" s="81"/>
      <c r="AQT115" s="81"/>
      <c r="AQU115" s="81"/>
      <c r="AQV115" s="81"/>
      <c r="AQW115" s="81"/>
      <c r="AQX115" s="81"/>
      <c r="AQY115" s="81"/>
      <c r="AQZ115" s="81"/>
      <c r="ARA115" s="81"/>
      <c r="ARB115" s="81"/>
      <c r="ARC115" s="81"/>
      <c r="ARD115" s="81"/>
      <c r="ARE115" s="81"/>
      <c r="ARF115" s="81"/>
      <c r="ARG115" s="81"/>
      <c r="ARH115" s="81"/>
      <c r="ARI115" s="81"/>
      <c r="ARJ115" s="81"/>
      <c r="ARK115" s="81"/>
      <c r="ARL115" s="81"/>
      <c r="ARM115" s="81"/>
      <c r="ARN115" s="81"/>
      <c r="ARO115" s="81"/>
      <c r="ARP115" s="81"/>
      <c r="ARQ115" s="81"/>
      <c r="ARR115" s="81"/>
      <c r="ARS115" s="81"/>
      <c r="ART115" s="81"/>
      <c r="ARU115" s="81"/>
      <c r="ARV115" s="81"/>
      <c r="ARW115" s="81"/>
      <c r="ARX115" s="81"/>
      <c r="ARY115" s="81"/>
      <c r="ARZ115" s="81"/>
      <c r="ASA115" s="81"/>
      <c r="ASB115" s="81"/>
      <c r="ASC115" s="81"/>
      <c r="ASD115" s="81"/>
      <c r="ASE115" s="81"/>
      <c r="ASF115" s="81"/>
      <c r="ASG115" s="81"/>
      <c r="ASH115" s="81"/>
      <c r="ASI115" s="81"/>
      <c r="ASJ115" s="81"/>
      <c r="ASK115" s="81"/>
      <c r="ASL115" s="81"/>
      <c r="ASM115" s="81"/>
      <c r="ASN115" s="81"/>
      <c r="ASO115" s="81"/>
      <c r="ASP115" s="81"/>
      <c r="ASQ115" s="81"/>
      <c r="ASR115" s="81"/>
      <c r="ASS115" s="81"/>
      <c r="AST115" s="81"/>
      <c r="ASU115" s="81"/>
      <c r="ASV115" s="81"/>
      <c r="ASW115" s="81"/>
      <c r="ASX115" s="81"/>
      <c r="ASY115" s="81"/>
      <c r="ASZ115" s="81"/>
      <c r="ATA115" s="81"/>
      <c r="ATB115" s="81"/>
      <c r="ATC115" s="81"/>
      <c r="ATD115" s="81"/>
      <c r="ATE115" s="81"/>
      <c r="ATF115" s="81"/>
      <c r="ATG115" s="81"/>
      <c r="ATH115" s="81"/>
      <c r="ATI115" s="81"/>
      <c r="ATJ115" s="81"/>
      <c r="ATK115" s="81"/>
      <c r="ATL115" s="81"/>
      <c r="ATM115" s="81"/>
      <c r="ATN115" s="81"/>
      <c r="ATO115" s="81"/>
      <c r="ATP115" s="81"/>
      <c r="ATQ115" s="81"/>
      <c r="ATR115" s="81"/>
      <c r="ATS115" s="81"/>
      <c r="ATT115" s="81"/>
      <c r="ATU115" s="81"/>
      <c r="ATV115" s="81"/>
      <c r="ATW115" s="81"/>
      <c r="ATX115" s="81"/>
      <c r="ATY115" s="81"/>
      <c r="ATZ115" s="81"/>
      <c r="AUA115" s="81"/>
      <c r="AUB115" s="81"/>
      <c r="AUC115" s="81"/>
      <c r="AUD115" s="81"/>
      <c r="AUE115" s="81"/>
      <c r="AUF115" s="81"/>
      <c r="AUG115" s="81"/>
      <c r="AUH115" s="81"/>
      <c r="AUI115" s="81"/>
      <c r="AUJ115" s="81"/>
      <c r="AUK115" s="81"/>
      <c r="AUL115" s="81"/>
      <c r="AUM115" s="81"/>
      <c r="AUN115" s="81"/>
      <c r="AUO115" s="81"/>
      <c r="AUP115" s="81"/>
      <c r="AUQ115" s="81"/>
      <c r="AUR115" s="81"/>
      <c r="AUS115" s="81"/>
      <c r="AUT115" s="81"/>
      <c r="AUU115" s="81"/>
      <c r="AUV115" s="81"/>
      <c r="AUW115" s="81"/>
      <c r="AUX115" s="81"/>
      <c r="AUY115" s="81"/>
      <c r="AUZ115" s="81"/>
      <c r="AVA115" s="81"/>
      <c r="AVB115" s="81"/>
      <c r="AVC115" s="81"/>
      <c r="AVD115" s="81"/>
      <c r="AVE115" s="81"/>
      <c r="AVF115" s="81"/>
      <c r="AVG115" s="81"/>
      <c r="AVH115" s="81"/>
      <c r="AVI115" s="81"/>
      <c r="AVJ115" s="81"/>
      <c r="AVK115" s="81"/>
      <c r="AVL115" s="81"/>
      <c r="AVM115" s="81"/>
      <c r="AVN115" s="81"/>
      <c r="AVO115" s="81"/>
      <c r="AVP115" s="81"/>
      <c r="AVQ115" s="81"/>
      <c r="AVR115" s="81"/>
      <c r="AVS115" s="81"/>
      <c r="AVT115" s="81"/>
      <c r="AVU115" s="81"/>
      <c r="AVV115" s="81"/>
      <c r="AVW115" s="81"/>
      <c r="AVX115" s="81"/>
      <c r="AVY115" s="81"/>
      <c r="AVZ115" s="81"/>
      <c r="AWA115" s="81"/>
      <c r="AWB115" s="81"/>
      <c r="AWC115" s="81"/>
      <c r="AWD115" s="81"/>
      <c r="AWE115" s="81"/>
      <c r="AWF115" s="81"/>
      <c r="AWG115" s="81"/>
      <c r="AWH115" s="81"/>
      <c r="AWI115" s="81"/>
      <c r="AWJ115" s="81"/>
      <c r="AWK115" s="81"/>
      <c r="AWL115" s="81"/>
      <c r="AWM115" s="81"/>
      <c r="AWN115" s="81"/>
      <c r="AWO115" s="81"/>
      <c r="AWP115" s="81"/>
      <c r="AWQ115" s="81"/>
      <c r="AWR115" s="81"/>
      <c r="AWS115" s="81"/>
      <c r="AWT115" s="81"/>
      <c r="AWU115" s="81"/>
      <c r="AWV115" s="81"/>
      <c r="AWW115" s="81"/>
      <c r="AWX115" s="81"/>
      <c r="AWY115" s="81"/>
      <c r="AWZ115" s="81"/>
      <c r="AXA115" s="81"/>
      <c r="AXB115" s="81"/>
      <c r="AXC115" s="81"/>
      <c r="AXD115" s="81"/>
      <c r="AXE115" s="81"/>
      <c r="AXF115" s="81"/>
      <c r="AXG115" s="81"/>
      <c r="AXH115" s="81"/>
      <c r="AXI115" s="81"/>
      <c r="AXJ115" s="81"/>
      <c r="AXK115" s="81"/>
      <c r="AXL115" s="81"/>
      <c r="AXM115" s="81"/>
      <c r="AXN115" s="81"/>
      <c r="AXO115" s="81"/>
      <c r="AXP115" s="81"/>
      <c r="AXQ115" s="81"/>
      <c r="AXR115" s="81"/>
      <c r="AXS115" s="81"/>
      <c r="AXT115" s="81"/>
      <c r="AXU115" s="81"/>
      <c r="AXV115" s="81"/>
      <c r="AXW115" s="81"/>
      <c r="AXX115" s="81"/>
      <c r="AXY115" s="81"/>
      <c r="AXZ115" s="81"/>
      <c r="AYA115" s="81"/>
      <c r="AYB115" s="81"/>
      <c r="AYC115" s="81"/>
      <c r="AYD115" s="81"/>
      <c r="AYE115" s="81"/>
      <c r="AYF115" s="81"/>
      <c r="AYG115" s="81"/>
      <c r="AYH115" s="81"/>
      <c r="AYI115" s="81"/>
      <c r="AYJ115" s="81"/>
      <c r="AYK115" s="81"/>
      <c r="AYL115" s="81"/>
      <c r="AYM115" s="81"/>
      <c r="AYN115" s="81"/>
      <c r="AYO115" s="81"/>
      <c r="AYP115" s="81"/>
      <c r="AYQ115" s="81"/>
      <c r="AYR115" s="81"/>
      <c r="AYS115" s="81"/>
      <c r="AYT115" s="81"/>
      <c r="AYU115" s="81"/>
      <c r="AYV115" s="81"/>
      <c r="AYW115" s="81"/>
      <c r="AYX115" s="81"/>
      <c r="AYY115" s="81"/>
      <c r="AYZ115" s="81"/>
      <c r="AZA115" s="81"/>
      <c r="AZB115" s="81"/>
      <c r="AZC115" s="81"/>
      <c r="AZD115" s="81"/>
      <c r="AZE115" s="81"/>
      <c r="AZF115" s="81"/>
      <c r="AZG115" s="81"/>
      <c r="AZH115" s="81"/>
      <c r="AZI115" s="81"/>
      <c r="AZJ115" s="81"/>
      <c r="AZK115" s="81"/>
      <c r="AZL115" s="81"/>
      <c r="AZM115" s="81"/>
      <c r="AZN115" s="81"/>
      <c r="AZO115" s="81"/>
      <c r="AZP115" s="81"/>
      <c r="AZQ115" s="81"/>
      <c r="AZR115" s="81"/>
      <c r="AZS115" s="81"/>
      <c r="AZT115" s="81"/>
      <c r="AZU115" s="81"/>
      <c r="AZV115" s="81"/>
      <c r="AZW115" s="81"/>
      <c r="AZX115" s="81"/>
      <c r="AZY115" s="81"/>
      <c r="AZZ115" s="81"/>
      <c r="BAA115" s="81"/>
      <c r="BAB115" s="81"/>
      <c r="BAC115" s="81"/>
      <c r="BAD115" s="81"/>
      <c r="BAE115" s="81"/>
      <c r="BAF115" s="81"/>
      <c r="BAG115" s="81"/>
      <c r="BAH115" s="81"/>
      <c r="BAI115" s="81"/>
      <c r="BAJ115" s="81"/>
      <c r="BAK115" s="81"/>
      <c r="BAL115" s="81"/>
      <c r="BAM115" s="81"/>
      <c r="BAN115" s="81"/>
      <c r="BAO115" s="81"/>
      <c r="BAP115" s="81"/>
      <c r="BAQ115" s="81"/>
      <c r="BAR115" s="81"/>
      <c r="BAS115" s="81"/>
      <c r="BAT115" s="81"/>
      <c r="BAU115" s="81"/>
      <c r="BAV115" s="81"/>
      <c r="BAW115" s="81"/>
      <c r="BAX115" s="81"/>
      <c r="BAY115" s="81"/>
      <c r="BAZ115" s="81"/>
      <c r="BBA115" s="81"/>
      <c r="BBB115" s="81"/>
      <c r="BBC115" s="81"/>
      <c r="BBD115" s="81"/>
      <c r="BBE115" s="81"/>
      <c r="BBF115" s="81"/>
      <c r="BBG115" s="81"/>
      <c r="BBH115" s="81"/>
      <c r="BBI115" s="81"/>
      <c r="BBJ115" s="81"/>
      <c r="BBK115" s="81"/>
      <c r="BBL115" s="81"/>
      <c r="BBM115" s="81"/>
      <c r="BBN115" s="81"/>
      <c r="BBO115" s="81"/>
      <c r="BBP115" s="81"/>
      <c r="BBQ115" s="81"/>
      <c r="BBR115" s="81"/>
      <c r="BBS115" s="81"/>
      <c r="BBT115" s="81"/>
      <c r="BBU115" s="81"/>
      <c r="BBV115" s="81"/>
      <c r="BBW115" s="81"/>
      <c r="BBX115" s="81"/>
      <c r="BBY115" s="81"/>
      <c r="BBZ115" s="81"/>
      <c r="BCA115" s="81"/>
      <c r="BCB115" s="81"/>
      <c r="BCC115" s="81"/>
      <c r="BCD115" s="81"/>
      <c r="BCE115" s="81"/>
      <c r="BCF115" s="81"/>
      <c r="BCG115" s="81"/>
      <c r="BCH115" s="81"/>
      <c r="BCI115" s="81"/>
      <c r="BCJ115" s="81"/>
      <c r="BCK115" s="81"/>
      <c r="BCL115" s="81"/>
      <c r="BCM115" s="81"/>
      <c r="BCN115" s="81"/>
      <c r="BCO115" s="81"/>
      <c r="BCP115" s="81"/>
      <c r="BCQ115" s="81"/>
      <c r="BCR115" s="81"/>
      <c r="BCS115" s="81"/>
      <c r="BCT115" s="81"/>
      <c r="BCU115" s="81"/>
      <c r="BCV115" s="81"/>
      <c r="BCW115" s="81"/>
      <c r="BCX115" s="81"/>
      <c r="BCY115" s="81"/>
      <c r="BCZ115" s="81"/>
      <c r="BDA115" s="81"/>
      <c r="BDB115" s="81"/>
      <c r="BDC115" s="81"/>
      <c r="BDD115" s="81"/>
      <c r="BDE115" s="81"/>
      <c r="BDF115" s="81"/>
      <c r="BDG115" s="81"/>
      <c r="BDH115" s="81"/>
      <c r="BDI115" s="81"/>
      <c r="BDJ115" s="81"/>
      <c r="BDK115" s="81"/>
      <c r="BDL115" s="81"/>
      <c r="BDM115" s="81"/>
      <c r="BDN115" s="81"/>
      <c r="BDO115" s="81"/>
      <c r="BDP115" s="81"/>
      <c r="BDQ115" s="81"/>
      <c r="BDR115" s="81"/>
      <c r="BDS115" s="81"/>
      <c r="BDT115" s="81"/>
      <c r="BDU115" s="81"/>
      <c r="BDV115" s="81"/>
      <c r="BDW115" s="81"/>
      <c r="BDX115" s="81"/>
      <c r="BDY115" s="81"/>
      <c r="BDZ115" s="81"/>
      <c r="BEA115" s="81"/>
      <c r="BEB115" s="81"/>
      <c r="BEC115" s="81"/>
      <c r="BED115" s="81"/>
      <c r="BEE115" s="81"/>
      <c r="BEF115" s="81"/>
      <c r="BEG115" s="81"/>
      <c r="BEH115" s="81"/>
      <c r="BEI115" s="81"/>
      <c r="BEJ115" s="81"/>
      <c r="BEK115" s="81"/>
      <c r="BEL115" s="81"/>
      <c r="BEM115" s="81"/>
      <c r="BEN115" s="81"/>
      <c r="BEO115" s="81"/>
      <c r="BEP115" s="81"/>
      <c r="BEQ115" s="81"/>
      <c r="BER115" s="81"/>
      <c r="BES115" s="81"/>
      <c r="BET115" s="81"/>
      <c r="BEU115" s="81"/>
      <c r="BEV115" s="81"/>
      <c r="BEW115" s="81"/>
      <c r="BEX115" s="81"/>
      <c r="BEY115" s="81"/>
      <c r="BEZ115" s="81"/>
      <c r="BFA115" s="81"/>
      <c r="BFB115" s="81"/>
      <c r="BFC115" s="81"/>
      <c r="BFD115" s="81"/>
      <c r="BFE115" s="81"/>
      <c r="BFF115" s="81"/>
      <c r="BFG115" s="81"/>
      <c r="BFH115" s="81"/>
      <c r="BFI115" s="81"/>
      <c r="BFJ115" s="81"/>
      <c r="BFK115" s="81"/>
      <c r="BFL115" s="81"/>
      <c r="BFM115" s="81"/>
      <c r="BFN115" s="81"/>
      <c r="BFO115" s="81"/>
      <c r="BFP115" s="81"/>
      <c r="BFQ115" s="81"/>
      <c r="BFR115" s="81"/>
      <c r="BFS115" s="81"/>
      <c r="BFT115" s="81"/>
      <c r="BFU115" s="81"/>
      <c r="BFV115" s="81"/>
      <c r="BFW115" s="81"/>
      <c r="BFX115" s="81"/>
      <c r="BFY115" s="81"/>
      <c r="BFZ115" s="81"/>
      <c r="BGA115" s="81"/>
      <c r="BGB115" s="81"/>
      <c r="BGC115" s="81"/>
      <c r="BGD115" s="81"/>
      <c r="BGE115" s="81"/>
      <c r="BGF115" s="81"/>
      <c r="BGG115" s="81"/>
      <c r="BGH115" s="81"/>
      <c r="BGI115" s="81"/>
      <c r="BGJ115" s="81"/>
      <c r="BGK115" s="81"/>
      <c r="BGL115" s="81"/>
      <c r="BGM115" s="81"/>
      <c r="BGN115" s="81"/>
      <c r="BGO115" s="81"/>
      <c r="BGP115" s="81"/>
      <c r="BGQ115" s="81"/>
      <c r="BGR115" s="81"/>
      <c r="BGS115" s="81"/>
      <c r="BGT115" s="81"/>
      <c r="BGU115" s="81"/>
      <c r="BGV115" s="81"/>
      <c r="BGW115" s="81"/>
      <c r="BGX115" s="81"/>
      <c r="BGY115" s="81"/>
      <c r="BGZ115" s="81"/>
      <c r="BHA115" s="81"/>
      <c r="BHB115" s="81"/>
      <c r="BHC115" s="81"/>
      <c r="BHD115" s="81"/>
      <c r="BHE115" s="81"/>
      <c r="BHF115" s="81"/>
      <c r="BHG115" s="81"/>
      <c r="BHH115" s="81"/>
      <c r="BHI115" s="81"/>
      <c r="BHJ115" s="81"/>
      <c r="BHK115" s="81"/>
      <c r="BHL115" s="81"/>
      <c r="BHM115" s="81"/>
      <c r="BHN115" s="81"/>
      <c r="BHO115" s="81"/>
      <c r="BHP115" s="81"/>
      <c r="BHQ115" s="81"/>
      <c r="BHR115" s="81"/>
      <c r="BHS115" s="81"/>
      <c r="BHT115" s="81"/>
      <c r="BHU115" s="81"/>
      <c r="BHV115" s="81"/>
      <c r="BHW115" s="81"/>
      <c r="BHX115" s="81"/>
      <c r="BHY115" s="81"/>
      <c r="BHZ115" s="81"/>
      <c r="BIA115" s="81"/>
      <c r="BIB115" s="81"/>
      <c r="BIC115" s="81"/>
      <c r="BID115" s="81"/>
      <c r="BIE115" s="81"/>
      <c r="BIF115" s="81"/>
      <c r="BIG115" s="81"/>
      <c r="BIH115" s="81"/>
      <c r="BII115" s="81"/>
      <c r="BIJ115" s="81"/>
      <c r="BIK115" s="81"/>
      <c r="BIL115" s="81"/>
      <c r="BIM115" s="81"/>
      <c r="BIN115" s="81"/>
      <c r="BIO115" s="81"/>
      <c r="BIP115" s="81"/>
      <c r="BIQ115" s="81"/>
      <c r="BIR115" s="81"/>
      <c r="BIS115" s="81"/>
      <c r="BIT115" s="81"/>
      <c r="BIU115" s="81"/>
      <c r="BIV115" s="81"/>
      <c r="BIW115" s="81"/>
      <c r="BIX115" s="81"/>
      <c r="BIY115" s="81"/>
      <c r="BIZ115" s="81"/>
      <c r="BJA115" s="81"/>
      <c r="BJB115" s="81"/>
      <c r="BJC115" s="81"/>
      <c r="BJD115" s="81"/>
      <c r="BJE115" s="81"/>
      <c r="BJF115" s="81"/>
      <c r="BJG115" s="81"/>
      <c r="BJH115" s="81"/>
      <c r="BJI115" s="81"/>
      <c r="BJJ115" s="81"/>
      <c r="BJK115" s="81"/>
      <c r="BJL115" s="81"/>
      <c r="BJM115" s="81"/>
      <c r="BJN115" s="81"/>
      <c r="BJO115" s="81"/>
      <c r="BJP115" s="81"/>
      <c r="BJQ115" s="81"/>
      <c r="BJR115" s="81"/>
      <c r="BJS115" s="81"/>
      <c r="BJT115" s="81"/>
      <c r="BJU115" s="81"/>
      <c r="BJV115" s="81"/>
      <c r="BJW115" s="81"/>
      <c r="BJX115" s="81"/>
      <c r="BJY115" s="81"/>
      <c r="BJZ115" s="81"/>
      <c r="BKA115" s="81"/>
      <c r="BKB115" s="81"/>
      <c r="BKC115" s="81"/>
      <c r="BKD115" s="81"/>
      <c r="BKE115" s="81"/>
      <c r="BKF115" s="81"/>
      <c r="BKG115" s="81"/>
      <c r="BKH115" s="81"/>
      <c r="BKI115" s="81"/>
      <c r="BKJ115" s="81"/>
      <c r="BKK115" s="81"/>
      <c r="BKL115" s="81"/>
      <c r="BKM115" s="81"/>
      <c r="BKN115" s="81"/>
      <c r="BKO115" s="81"/>
      <c r="BKP115" s="81"/>
      <c r="BKQ115" s="81"/>
      <c r="BKR115" s="81"/>
      <c r="BKS115" s="81"/>
      <c r="BKT115" s="81"/>
      <c r="BKU115" s="81"/>
      <c r="BKV115" s="81"/>
      <c r="BKW115" s="81"/>
      <c r="BKX115" s="81"/>
      <c r="BKY115" s="81"/>
      <c r="BKZ115" s="81"/>
      <c r="BLA115" s="81"/>
      <c r="BLB115" s="81"/>
      <c r="BLC115" s="81"/>
      <c r="BLD115" s="81"/>
      <c r="BLE115" s="81"/>
      <c r="BLF115" s="81"/>
      <c r="BLG115" s="81"/>
      <c r="BLH115" s="81"/>
      <c r="BLI115" s="81"/>
      <c r="BLJ115" s="81"/>
      <c r="BLK115" s="81"/>
      <c r="BLL115" s="81"/>
      <c r="BLM115" s="81"/>
      <c r="BLN115" s="81"/>
      <c r="BLO115" s="81"/>
      <c r="BLP115" s="81"/>
      <c r="BLQ115" s="81"/>
      <c r="BLR115" s="81"/>
      <c r="BLS115" s="81"/>
      <c r="BLT115" s="81"/>
      <c r="BLU115" s="81"/>
      <c r="BLV115" s="81"/>
      <c r="BLW115" s="81"/>
      <c r="BLX115" s="81"/>
      <c r="BLY115" s="81"/>
      <c r="BLZ115" s="81"/>
      <c r="BMA115" s="81"/>
      <c r="BMB115" s="81"/>
      <c r="BMC115" s="81"/>
      <c r="BMD115" s="81"/>
      <c r="BME115" s="81"/>
      <c r="BMF115" s="81"/>
      <c r="BMG115" s="81"/>
      <c r="BMH115" s="81"/>
      <c r="BMI115" s="81"/>
      <c r="BMJ115" s="81"/>
      <c r="BMK115" s="81"/>
      <c r="BML115" s="81"/>
      <c r="BMM115" s="81"/>
      <c r="BMN115" s="81"/>
      <c r="BMO115" s="81"/>
      <c r="BMP115" s="81"/>
      <c r="BMQ115" s="81"/>
      <c r="BMR115" s="81"/>
      <c r="BMS115" s="81"/>
      <c r="BMT115" s="81"/>
      <c r="BMU115" s="81"/>
      <c r="BMV115" s="81"/>
      <c r="BMW115" s="81"/>
      <c r="BMX115" s="81"/>
      <c r="BMY115" s="81"/>
      <c r="BMZ115" s="81"/>
      <c r="BNA115" s="81"/>
      <c r="BNB115" s="81"/>
      <c r="BNC115" s="81"/>
      <c r="BND115" s="81"/>
      <c r="BNE115" s="81"/>
      <c r="BNF115" s="81"/>
      <c r="BNG115" s="81"/>
      <c r="BNH115" s="81"/>
      <c r="BNI115" s="81"/>
      <c r="BNJ115" s="81"/>
      <c r="BNK115" s="81"/>
      <c r="BNL115" s="81"/>
      <c r="BNM115" s="81"/>
      <c r="BNN115" s="81"/>
      <c r="BNO115" s="81"/>
      <c r="BNP115" s="81"/>
      <c r="BNQ115" s="81"/>
      <c r="BNR115" s="81"/>
      <c r="BNS115" s="81"/>
      <c r="BNT115" s="81"/>
      <c r="BNU115" s="81"/>
      <c r="BNV115" s="81"/>
      <c r="BNW115" s="81"/>
      <c r="BNX115" s="81"/>
      <c r="BNY115" s="81"/>
      <c r="BNZ115" s="81"/>
      <c r="BOA115" s="81"/>
      <c r="BOB115" s="81"/>
      <c r="BOC115" s="81"/>
      <c r="BOD115" s="81"/>
      <c r="BOE115" s="81"/>
      <c r="BOF115" s="81"/>
      <c r="BOG115" s="81"/>
      <c r="BOH115" s="81"/>
      <c r="BOI115" s="81"/>
      <c r="BOJ115" s="81"/>
      <c r="BOK115" s="81"/>
      <c r="BOL115" s="81"/>
      <c r="BOM115" s="81"/>
      <c r="BON115" s="81"/>
      <c r="BOO115" s="81"/>
      <c r="BOP115" s="81"/>
      <c r="BOQ115" s="81"/>
      <c r="BOR115" s="81"/>
      <c r="BOS115" s="81"/>
      <c r="BOT115" s="81"/>
      <c r="BOU115" s="81"/>
      <c r="BOV115" s="81"/>
      <c r="BOW115" s="81"/>
      <c r="BOX115" s="81"/>
      <c r="BOY115" s="81"/>
      <c r="BOZ115" s="81"/>
      <c r="BPA115" s="81"/>
      <c r="BPB115" s="81"/>
      <c r="BPC115" s="81"/>
      <c r="BPD115" s="81"/>
      <c r="BPE115" s="81"/>
      <c r="BPF115" s="81"/>
      <c r="BPG115" s="81"/>
      <c r="BPH115" s="81"/>
      <c r="BPI115" s="81"/>
      <c r="BPJ115" s="81"/>
      <c r="BPK115" s="81"/>
      <c r="BPL115" s="81"/>
      <c r="BPM115" s="81"/>
      <c r="BPN115" s="81"/>
      <c r="BPO115" s="81"/>
      <c r="BPP115" s="81"/>
      <c r="BPQ115" s="81"/>
      <c r="BPR115" s="81"/>
      <c r="BPS115" s="81"/>
      <c r="BPT115" s="81"/>
      <c r="BPU115" s="81"/>
      <c r="BPV115" s="81"/>
      <c r="BPW115" s="81"/>
      <c r="BPX115" s="81"/>
      <c r="BPY115" s="81"/>
      <c r="BPZ115" s="81"/>
      <c r="BQA115" s="81"/>
      <c r="BQB115" s="81"/>
      <c r="BQC115" s="81"/>
      <c r="BQD115" s="81"/>
      <c r="BQE115" s="81"/>
      <c r="BQF115" s="81"/>
      <c r="BQG115" s="81"/>
      <c r="BQH115" s="81"/>
      <c r="BQI115" s="81"/>
      <c r="BQJ115" s="81"/>
      <c r="BQK115" s="81"/>
      <c r="BQL115" s="81"/>
      <c r="BQM115" s="81"/>
      <c r="BQN115" s="81"/>
      <c r="BQO115" s="81"/>
      <c r="BQP115" s="81"/>
      <c r="BQQ115" s="81"/>
      <c r="BQR115" s="81"/>
      <c r="BQS115" s="81"/>
      <c r="BQT115" s="81"/>
      <c r="BQU115" s="81"/>
      <c r="BQV115" s="81"/>
      <c r="BQW115" s="81"/>
      <c r="BQX115" s="81"/>
      <c r="BQY115" s="81"/>
      <c r="BQZ115" s="81"/>
      <c r="BRA115" s="81"/>
      <c r="BRB115" s="81"/>
      <c r="BRC115" s="81"/>
      <c r="BRD115" s="81"/>
      <c r="BRE115" s="81"/>
      <c r="BRF115" s="81"/>
      <c r="BRG115" s="81"/>
      <c r="BRH115" s="81"/>
      <c r="BRI115" s="81"/>
      <c r="BRJ115" s="81"/>
      <c r="BRK115" s="81"/>
      <c r="BRL115" s="81"/>
      <c r="BRM115" s="81"/>
      <c r="BRN115" s="81"/>
      <c r="BRO115" s="81"/>
      <c r="BRP115" s="81"/>
      <c r="BRQ115" s="81"/>
      <c r="BRR115" s="81"/>
      <c r="BRS115" s="81"/>
      <c r="BRT115" s="81"/>
      <c r="BRU115" s="81"/>
      <c r="BRV115" s="81"/>
      <c r="BRW115" s="81"/>
      <c r="BRX115" s="81"/>
      <c r="BRY115" s="81"/>
      <c r="BRZ115" s="81"/>
      <c r="BSA115" s="81"/>
      <c r="BSB115" s="81"/>
      <c r="BSC115" s="81"/>
      <c r="BSD115" s="81"/>
      <c r="BSE115" s="81"/>
      <c r="BSF115" s="81"/>
      <c r="BSG115" s="81"/>
      <c r="BSH115" s="81"/>
      <c r="BSI115" s="81"/>
      <c r="BSJ115" s="81"/>
      <c r="BSK115" s="81"/>
      <c r="BSL115" s="81"/>
      <c r="BSM115" s="81"/>
      <c r="BSN115" s="81"/>
      <c r="BSO115" s="81"/>
      <c r="BSP115" s="81"/>
      <c r="BSQ115" s="81"/>
      <c r="BSR115" s="81"/>
      <c r="BSS115" s="81"/>
      <c r="BST115" s="81"/>
      <c r="BSU115" s="81"/>
      <c r="BSV115" s="81"/>
      <c r="BSW115" s="81"/>
      <c r="BSX115" s="81"/>
      <c r="BSY115" s="81"/>
      <c r="BSZ115" s="81"/>
      <c r="BTA115" s="81"/>
      <c r="BTB115" s="81"/>
      <c r="BTC115" s="81"/>
      <c r="BTD115" s="81"/>
      <c r="BTE115" s="81"/>
      <c r="BTF115" s="81"/>
      <c r="BTG115" s="81"/>
      <c r="BTH115" s="81"/>
      <c r="BTI115" s="81"/>
      <c r="BTJ115" s="81"/>
      <c r="BTK115" s="81"/>
      <c r="BTL115" s="81"/>
      <c r="BTM115" s="81"/>
      <c r="BTN115" s="81"/>
      <c r="BTO115" s="81"/>
      <c r="BTP115" s="81"/>
      <c r="BTQ115" s="81"/>
      <c r="BTR115" s="81"/>
      <c r="BTS115" s="81"/>
      <c r="BTT115" s="81"/>
      <c r="BTU115" s="81"/>
      <c r="BTV115" s="81"/>
      <c r="BTW115" s="81"/>
      <c r="BTX115" s="81"/>
      <c r="BTY115" s="81"/>
      <c r="BTZ115" s="81"/>
      <c r="BUA115" s="81"/>
      <c r="BUB115" s="81"/>
      <c r="BUC115" s="81"/>
      <c r="BUD115" s="81"/>
      <c r="BUE115" s="81"/>
      <c r="BUF115" s="81"/>
      <c r="BUG115" s="81"/>
      <c r="BUH115" s="81"/>
      <c r="BUI115" s="81"/>
      <c r="BUJ115" s="81"/>
      <c r="BUK115" s="81"/>
      <c r="BUL115" s="81"/>
      <c r="BUM115" s="81"/>
      <c r="BUN115" s="81"/>
      <c r="BUO115" s="81"/>
      <c r="BUP115" s="81"/>
      <c r="BUQ115" s="81"/>
      <c r="BUR115" s="81"/>
      <c r="BUS115" s="81"/>
      <c r="BUT115" s="81"/>
      <c r="BUU115" s="81"/>
      <c r="BUV115" s="81"/>
      <c r="BUW115" s="81"/>
      <c r="BUX115" s="81"/>
      <c r="BUY115" s="81"/>
      <c r="BUZ115" s="81"/>
      <c r="BVA115" s="81"/>
      <c r="BVB115" s="81"/>
      <c r="BVC115" s="81"/>
      <c r="BVD115" s="81"/>
      <c r="BVE115" s="81"/>
      <c r="BVF115" s="81"/>
      <c r="BVG115" s="81"/>
      <c r="BVH115" s="81"/>
      <c r="BVI115" s="81"/>
      <c r="BVJ115" s="81"/>
      <c r="BVK115" s="81"/>
      <c r="BVL115" s="81"/>
      <c r="BVM115" s="81"/>
      <c r="BVN115" s="81"/>
      <c r="BVO115" s="81"/>
      <c r="BVP115" s="81"/>
      <c r="BVQ115" s="81"/>
      <c r="BVR115" s="81"/>
      <c r="BVS115" s="81"/>
      <c r="BVT115" s="81"/>
      <c r="BVU115" s="81"/>
      <c r="BVV115" s="81"/>
      <c r="BVW115" s="81"/>
      <c r="BVX115" s="81"/>
      <c r="BVY115" s="81"/>
      <c r="BVZ115" s="81"/>
      <c r="BWA115" s="81"/>
      <c r="BWB115" s="81"/>
      <c r="BWC115" s="81"/>
      <c r="BWD115" s="81"/>
      <c r="BWE115" s="81"/>
      <c r="BWF115" s="81"/>
      <c r="BWG115" s="81"/>
      <c r="BWH115" s="81"/>
      <c r="BWI115" s="81"/>
      <c r="BWJ115" s="81"/>
      <c r="BWK115" s="81"/>
      <c r="BWL115" s="81"/>
      <c r="BWM115" s="81"/>
      <c r="BWN115" s="81"/>
      <c r="BWO115" s="81"/>
      <c r="BWP115" s="81"/>
      <c r="BWQ115" s="81"/>
      <c r="BWR115" s="81"/>
      <c r="BWS115" s="81"/>
      <c r="BWT115" s="81"/>
      <c r="BWU115" s="81"/>
      <c r="BWV115" s="81"/>
      <c r="BWW115" s="81"/>
      <c r="BWX115" s="81"/>
      <c r="BWY115" s="81"/>
      <c r="BWZ115" s="81"/>
      <c r="BXA115" s="81"/>
      <c r="BXB115" s="81"/>
      <c r="BXC115" s="81"/>
      <c r="BXD115" s="81"/>
      <c r="BXE115" s="81"/>
      <c r="BXF115" s="81"/>
      <c r="BXG115" s="81"/>
      <c r="BXH115" s="81"/>
      <c r="BXI115" s="81"/>
      <c r="BXJ115" s="81"/>
      <c r="BXK115" s="81"/>
      <c r="BXL115" s="81"/>
      <c r="BXM115" s="81"/>
      <c r="BXN115" s="81"/>
      <c r="BXO115" s="81"/>
      <c r="BXP115" s="81"/>
      <c r="BXQ115" s="81"/>
      <c r="BXR115" s="81"/>
      <c r="BXS115" s="81"/>
      <c r="BXT115" s="81"/>
      <c r="BXU115" s="81"/>
      <c r="BXV115" s="81"/>
      <c r="BXW115" s="81"/>
      <c r="BXX115" s="81"/>
      <c r="BXY115" s="81"/>
      <c r="BXZ115" s="81"/>
      <c r="BYA115" s="81"/>
      <c r="BYB115" s="81"/>
      <c r="BYC115" s="81"/>
      <c r="BYD115" s="81"/>
      <c r="BYE115" s="81"/>
      <c r="BYF115" s="81"/>
      <c r="BYG115" s="81"/>
      <c r="BYH115" s="81"/>
      <c r="BYI115" s="81"/>
      <c r="BYJ115" s="81"/>
      <c r="BYK115" s="81"/>
      <c r="BYL115" s="81"/>
      <c r="BYM115" s="81"/>
      <c r="BYN115" s="81"/>
      <c r="BYO115" s="81"/>
      <c r="BYP115" s="81"/>
      <c r="BYQ115" s="81"/>
      <c r="BYR115" s="81"/>
      <c r="BYS115" s="81"/>
      <c r="BYT115" s="81"/>
      <c r="BYU115" s="81"/>
      <c r="BYV115" s="81"/>
      <c r="BYW115" s="81"/>
      <c r="BYX115" s="81"/>
      <c r="BYY115" s="81"/>
      <c r="BYZ115" s="81"/>
      <c r="BZA115" s="81"/>
      <c r="BZB115" s="81"/>
      <c r="BZC115" s="81"/>
      <c r="BZD115" s="81"/>
      <c r="BZE115" s="81"/>
      <c r="BZF115" s="81"/>
      <c r="BZG115" s="81"/>
      <c r="BZH115" s="81"/>
      <c r="BZI115" s="81"/>
      <c r="BZJ115" s="81"/>
      <c r="BZK115" s="81"/>
      <c r="BZL115" s="81"/>
      <c r="BZM115" s="81"/>
      <c r="BZN115" s="81"/>
      <c r="BZO115" s="81"/>
      <c r="BZP115" s="81"/>
      <c r="BZQ115" s="81"/>
      <c r="BZR115" s="81"/>
      <c r="BZS115" s="81"/>
      <c r="BZT115" s="81"/>
      <c r="BZU115" s="81"/>
      <c r="BZV115" s="81"/>
      <c r="BZW115" s="81"/>
      <c r="BZX115" s="81"/>
      <c r="BZY115" s="81"/>
      <c r="BZZ115" s="81"/>
      <c r="CAA115" s="81"/>
      <c r="CAB115" s="81"/>
      <c r="CAC115" s="81"/>
      <c r="CAD115" s="81"/>
      <c r="CAE115" s="81"/>
      <c r="CAF115" s="81"/>
      <c r="CAG115" s="81"/>
      <c r="CAH115" s="81"/>
      <c r="CAI115" s="81"/>
      <c r="CAJ115" s="81"/>
      <c r="CAK115" s="81"/>
      <c r="CAL115" s="81"/>
      <c r="CAM115" s="81"/>
      <c r="CAN115" s="81"/>
      <c r="CAO115" s="81"/>
      <c r="CAP115" s="81"/>
      <c r="CAQ115" s="81"/>
      <c r="CAR115" s="81"/>
      <c r="CAS115" s="81"/>
      <c r="CAT115" s="81"/>
      <c r="CAU115" s="81"/>
      <c r="CAV115" s="81"/>
      <c r="CAW115" s="81"/>
      <c r="CAX115" s="81"/>
      <c r="CAY115" s="81"/>
      <c r="CAZ115" s="81"/>
      <c r="CBA115" s="81"/>
      <c r="CBB115" s="81"/>
      <c r="CBC115" s="81"/>
      <c r="CBD115" s="81"/>
      <c r="CBE115" s="81"/>
      <c r="CBF115" s="81"/>
      <c r="CBG115" s="81"/>
      <c r="CBH115" s="81"/>
      <c r="CBI115" s="81"/>
      <c r="CBJ115" s="81"/>
      <c r="CBK115" s="81"/>
      <c r="CBL115" s="81"/>
      <c r="CBM115" s="81"/>
      <c r="CBN115" s="81"/>
      <c r="CBO115" s="81"/>
      <c r="CBP115" s="81"/>
      <c r="CBQ115" s="81"/>
      <c r="CBR115" s="81"/>
      <c r="CBS115" s="81"/>
      <c r="CBT115" s="81"/>
      <c r="CBU115" s="81"/>
      <c r="CBV115" s="81"/>
      <c r="CBW115" s="81"/>
      <c r="CBX115" s="81"/>
      <c r="CBY115" s="81"/>
      <c r="CBZ115" s="81"/>
      <c r="CCA115" s="81"/>
      <c r="CCB115" s="81"/>
      <c r="CCC115" s="81"/>
      <c r="CCD115" s="81"/>
      <c r="CCE115" s="81"/>
      <c r="CCF115" s="81"/>
      <c r="CCG115" s="81"/>
      <c r="CCH115" s="81"/>
      <c r="CCI115" s="81"/>
      <c r="CCJ115" s="81"/>
      <c r="CCK115" s="81"/>
      <c r="CCL115" s="81"/>
      <c r="CCM115" s="81"/>
      <c r="CCN115" s="81"/>
      <c r="CCO115" s="81"/>
      <c r="CCP115" s="81"/>
      <c r="CCQ115" s="81"/>
      <c r="CCR115" s="81"/>
      <c r="CCS115" s="81"/>
      <c r="CCT115" s="81"/>
      <c r="CCU115" s="81"/>
      <c r="CCV115" s="81"/>
      <c r="CCW115" s="81"/>
      <c r="CCX115" s="81"/>
      <c r="CCY115" s="81"/>
      <c r="CCZ115" s="81"/>
      <c r="CDA115" s="81"/>
      <c r="CDB115" s="81"/>
      <c r="CDC115" s="81"/>
      <c r="CDD115" s="81"/>
      <c r="CDE115" s="81"/>
      <c r="CDF115" s="81"/>
      <c r="CDG115" s="81"/>
      <c r="CDH115" s="81"/>
      <c r="CDI115" s="81"/>
      <c r="CDJ115" s="81"/>
      <c r="CDK115" s="81"/>
      <c r="CDL115" s="81"/>
      <c r="CDM115" s="81"/>
      <c r="CDN115" s="81"/>
      <c r="CDO115" s="81"/>
      <c r="CDP115" s="81"/>
      <c r="CDQ115" s="81"/>
      <c r="CDR115" s="81"/>
      <c r="CDS115" s="81"/>
      <c r="CDT115" s="81"/>
      <c r="CDU115" s="81"/>
      <c r="CDV115" s="81"/>
      <c r="CDW115" s="81"/>
      <c r="CDX115" s="81"/>
      <c r="CDY115" s="81"/>
      <c r="CDZ115" s="81"/>
      <c r="CEA115" s="81"/>
      <c r="CEB115" s="81"/>
      <c r="CEC115" s="81"/>
      <c r="CED115" s="81"/>
      <c r="CEE115" s="81"/>
      <c r="CEF115" s="81"/>
      <c r="CEG115" s="81"/>
      <c r="CEH115" s="81"/>
      <c r="CEI115" s="81"/>
      <c r="CEJ115" s="81"/>
      <c r="CEK115" s="81"/>
      <c r="CEL115" s="81"/>
      <c r="CEM115" s="81"/>
      <c r="CEN115" s="81"/>
      <c r="CEO115" s="81"/>
      <c r="CEP115" s="81"/>
      <c r="CEQ115" s="81"/>
      <c r="CER115" s="81"/>
      <c r="CES115" s="81"/>
      <c r="CET115" s="81"/>
      <c r="CEU115" s="81"/>
      <c r="CEV115" s="81"/>
      <c r="CEW115" s="81"/>
      <c r="CEX115" s="81"/>
      <c r="CEY115" s="81"/>
      <c r="CEZ115" s="81"/>
      <c r="CFA115" s="81"/>
      <c r="CFB115" s="81"/>
      <c r="CFC115" s="81"/>
      <c r="CFD115" s="81"/>
      <c r="CFE115" s="81"/>
      <c r="CFF115" s="81"/>
      <c r="CFG115" s="81"/>
      <c r="CFH115" s="81"/>
      <c r="CFI115" s="81"/>
      <c r="CFJ115" s="81"/>
      <c r="CFK115" s="81"/>
      <c r="CFL115" s="81"/>
      <c r="CFM115" s="81"/>
      <c r="CFN115" s="81"/>
      <c r="CFO115" s="81"/>
      <c r="CFP115" s="81"/>
      <c r="CFQ115" s="81"/>
      <c r="CFR115" s="81"/>
      <c r="CFS115" s="81"/>
      <c r="CFT115" s="81"/>
      <c r="CFU115" s="81"/>
      <c r="CFV115" s="81"/>
      <c r="CFW115" s="81"/>
      <c r="CFX115" s="81"/>
      <c r="CFY115" s="81"/>
      <c r="CFZ115" s="81"/>
      <c r="CGA115" s="81"/>
      <c r="CGB115" s="81"/>
      <c r="CGC115" s="81"/>
      <c r="CGD115" s="81"/>
      <c r="CGE115" s="81"/>
      <c r="CGF115" s="81"/>
      <c r="CGG115" s="81"/>
      <c r="CGH115" s="81"/>
      <c r="CGI115" s="81"/>
      <c r="CGJ115" s="81"/>
      <c r="CGK115" s="81"/>
      <c r="CGL115" s="81"/>
      <c r="CGM115" s="81"/>
      <c r="CGN115" s="81"/>
      <c r="CGO115" s="81"/>
      <c r="CGP115" s="81"/>
      <c r="CGQ115" s="81"/>
      <c r="CGR115" s="81"/>
      <c r="CGS115" s="81"/>
      <c r="CGT115" s="81"/>
      <c r="CGU115" s="81"/>
      <c r="CGV115" s="81"/>
      <c r="CGW115" s="81"/>
      <c r="CGX115" s="81"/>
      <c r="CGY115" s="81"/>
      <c r="CGZ115" s="81"/>
      <c r="CHA115" s="81"/>
      <c r="CHB115" s="81"/>
      <c r="CHC115" s="81"/>
      <c r="CHD115" s="81"/>
      <c r="CHE115" s="81"/>
      <c r="CHF115" s="81"/>
      <c r="CHG115" s="81"/>
      <c r="CHH115" s="81"/>
      <c r="CHI115" s="81"/>
      <c r="CHJ115" s="81"/>
      <c r="CHK115" s="81"/>
      <c r="CHL115" s="81"/>
      <c r="CHM115" s="81"/>
      <c r="CHN115" s="81"/>
      <c r="CHO115" s="81"/>
      <c r="CHP115" s="81"/>
      <c r="CHQ115" s="81"/>
      <c r="CHR115" s="81"/>
      <c r="CHS115" s="81"/>
      <c r="CHT115" s="81"/>
      <c r="CHU115" s="81"/>
      <c r="CHV115" s="81"/>
      <c r="CHW115" s="81"/>
      <c r="CHX115" s="81"/>
      <c r="CHY115" s="81"/>
      <c r="CHZ115" s="81"/>
      <c r="CIA115" s="81"/>
      <c r="CIB115" s="81"/>
      <c r="CIC115" s="81"/>
      <c r="CID115" s="81"/>
      <c r="CIE115" s="81"/>
      <c r="CIF115" s="81"/>
      <c r="CIG115" s="81"/>
      <c r="CIH115" s="81"/>
      <c r="CII115" s="81"/>
      <c r="CIJ115" s="81"/>
      <c r="CIK115" s="81"/>
      <c r="CIL115" s="81"/>
      <c r="CIM115" s="81"/>
      <c r="CIN115" s="81"/>
      <c r="CIO115" s="81"/>
      <c r="CIP115" s="81"/>
      <c r="CIQ115" s="81"/>
      <c r="CIR115" s="81"/>
      <c r="CIS115" s="81"/>
      <c r="CIT115" s="81"/>
      <c r="CIU115" s="81"/>
      <c r="CIV115" s="81"/>
      <c r="CIW115" s="81"/>
      <c r="CIX115" s="81"/>
      <c r="CIY115" s="81"/>
      <c r="CIZ115" s="81"/>
      <c r="CJA115" s="81"/>
      <c r="CJB115" s="81"/>
      <c r="CJC115" s="81"/>
      <c r="CJD115" s="81"/>
      <c r="CJE115" s="81"/>
      <c r="CJF115" s="81"/>
      <c r="CJG115" s="81"/>
      <c r="CJH115" s="81"/>
      <c r="CJI115" s="81"/>
      <c r="CJJ115" s="81"/>
      <c r="CJK115" s="81"/>
      <c r="CJL115" s="81"/>
      <c r="CJM115" s="81"/>
      <c r="CJN115" s="81"/>
      <c r="CJO115" s="81"/>
      <c r="CJP115" s="81"/>
      <c r="CJQ115" s="81"/>
      <c r="CJR115" s="81"/>
      <c r="CJS115" s="81"/>
      <c r="CJT115" s="81"/>
      <c r="CJU115" s="81"/>
      <c r="CJV115" s="81"/>
      <c r="CJW115" s="81"/>
      <c r="CJX115" s="81"/>
      <c r="CJY115" s="81"/>
      <c r="CJZ115" s="81"/>
      <c r="CKA115" s="81"/>
      <c r="CKB115" s="81"/>
      <c r="CKC115" s="81"/>
      <c r="CKD115" s="81"/>
      <c r="CKE115" s="81"/>
      <c r="CKF115" s="81"/>
      <c r="CKG115" s="81"/>
      <c r="CKH115" s="81"/>
      <c r="CKI115" s="81"/>
      <c r="CKJ115" s="81"/>
      <c r="CKK115" s="81"/>
      <c r="CKL115" s="81"/>
      <c r="CKM115" s="81"/>
      <c r="CKN115" s="81"/>
      <c r="CKO115" s="81"/>
      <c r="CKP115" s="81"/>
      <c r="CKQ115" s="81"/>
      <c r="CKR115" s="81"/>
      <c r="CKS115" s="81"/>
      <c r="CKT115" s="81"/>
      <c r="CKU115" s="81"/>
      <c r="CKV115" s="81"/>
      <c r="CKW115" s="81"/>
      <c r="CKX115" s="81"/>
      <c r="CKY115" s="81"/>
      <c r="CKZ115" s="81"/>
      <c r="CLA115" s="81"/>
      <c r="CLB115" s="81"/>
      <c r="CLC115" s="81"/>
      <c r="CLD115" s="81"/>
      <c r="CLE115" s="81"/>
      <c r="CLF115" s="81"/>
      <c r="CLG115" s="81"/>
      <c r="CLH115" s="81"/>
      <c r="CLI115" s="81"/>
      <c r="CLJ115" s="81"/>
      <c r="CLK115" s="81"/>
      <c r="CLL115" s="81"/>
      <c r="CLM115" s="81"/>
      <c r="CLN115" s="81"/>
      <c r="CLO115" s="81"/>
      <c r="CLP115" s="81"/>
      <c r="CLQ115" s="81"/>
      <c r="CLR115" s="81"/>
      <c r="CLS115" s="81"/>
      <c r="CLT115" s="81"/>
      <c r="CLU115" s="81"/>
      <c r="CLV115" s="81"/>
      <c r="CLW115" s="81"/>
      <c r="CLX115" s="81"/>
      <c r="CLY115" s="81"/>
      <c r="CLZ115" s="81"/>
      <c r="CMA115" s="81"/>
      <c r="CMB115" s="81"/>
      <c r="CMC115" s="81"/>
      <c r="CMD115" s="81"/>
      <c r="CME115" s="81"/>
      <c r="CMF115" s="81"/>
      <c r="CMG115" s="81"/>
      <c r="CMH115" s="81"/>
      <c r="CMI115" s="81"/>
      <c r="CMJ115" s="81"/>
      <c r="CMK115" s="81"/>
      <c r="CML115" s="81"/>
      <c r="CMM115" s="81"/>
      <c r="CMN115" s="81"/>
      <c r="CMO115" s="81"/>
      <c r="CMP115" s="81"/>
      <c r="CMQ115" s="81"/>
      <c r="CMR115" s="81"/>
      <c r="CMS115" s="81"/>
      <c r="CMT115" s="81"/>
      <c r="CMU115" s="81"/>
      <c r="CMV115" s="81"/>
      <c r="CMW115" s="81"/>
      <c r="CMX115" s="81"/>
      <c r="CMY115" s="81"/>
      <c r="CMZ115" s="81"/>
      <c r="CNA115" s="81"/>
      <c r="CNB115" s="81"/>
      <c r="CNC115" s="81"/>
      <c r="CND115" s="81"/>
      <c r="CNE115" s="81"/>
      <c r="CNF115" s="81"/>
      <c r="CNG115" s="81"/>
      <c r="CNH115" s="81"/>
      <c r="CNI115" s="81"/>
      <c r="CNJ115" s="81"/>
      <c r="CNK115" s="81"/>
      <c r="CNL115" s="81"/>
      <c r="CNM115" s="81"/>
      <c r="CNN115" s="81"/>
      <c r="CNO115" s="81"/>
      <c r="CNP115" s="81"/>
      <c r="CNQ115" s="81"/>
      <c r="CNR115" s="81"/>
      <c r="CNS115" s="81"/>
      <c r="CNT115" s="81"/>
      <c r="CNU115" s="81"/>
      <c r="CNV115" s="81"/>
      <c r="CNW115" s="81"/>
      <c r="CNX115" s="81"/>
      <c r="CNY115" s="81"/>
      <c r="CNZ115" s="81"/>
      <c r="COA115" s="81"/>
      <c r="COB115" s="81"/>
      <c r="COC115" s="81"/>
      <c r="COD115" s="81"/>
      <c r="COE115" s="81"/>
      <c r="COF115" s="81"/>
      <c r="COG115" s="81"/>
      <c r="COH115" s="81"/>
      <c r="COI115" s="81"/>
      <c r="COJ115" s="81"/>
      <c r="COK115" s="81"/>
      <c r="COL115" s="81"/>
      <c r="COM115" s="81"/>
      <c r="CON115" s="81"/>
      <c r="COO115" s="81"/>
      <c r="COP115" s="81"/>
      <c r="COQ115" s="81"/>
      <c r="COR115" s="81"/>
      <c r="COS115" s="81"/>
      <c r="COT115" s="81"/>
      <c r="COU115" s="81"/>
      <c r="COV115" s="81"/>
      <c r="COW115" s="81"/>
      <c r="COX115" s="81"/>
      <c r="COY115" s="81"/>
      <c r="COZ115" s="81"/>
      <c r="CPA115" s="81"/>
      <c r="CPB115" s="81"/>
      <c r="CPC115" s="81"/>
      <c r="CPD115" s="81"/>
      <c r="CPE115" s="81"/>
      <c r="CPF115" s="81"/>
      <c r="CPG115" s="81"/>
      <c r="CPH115" s="81"/>
      <c r="CPI115" s="81"/>
      <c r="CPJ115" s="81"/>
      <c r="CPK115" s="81"/>
      <c r="CPL115" s="81"/>
      <c r="CPM115" s="81"/>
      <c r="CPN115" s="81"/>
      <c r="CPO115" s="81"/>
      <c r="CPP115" s="81"/>
      <c r="CPQ115" s="81"/>
      <c r="CPR115" s="81"/>
      <c r="CPS115" s="81"/>
      <c r="CPT115" s="81"/>
      <c r="CPU115" s="81"/>
      <c r="CPV115" s="81"/>
      <c r="CPW115" s="81"/>
      <c r="CPX115" s="81"/>
      <c r="CPY115" s="81"/>
      <c r="CPZ115" s="81"/>
      <c r="CQA115" s="81"/>
      <c r="CQB115" s="81"/>
      <c r="CQC115" s="81"/>
      <c r="CQD115" s="81"/>
      <c r="CQE115" s="81"/>
      <c r="CQF115" s="81"/>
      <c r="CQG115" s="81"/>
      <c r="CQH115" s="81"/>
      <c r="CQI115" s="81"/>
      <c r="CQJ115" s="81"/>
      <c r="CQK115" s="81"/>
      <c r="CQL115" s="81"/>
      <c r="CQM115" s="81"/>
      <c r="CQN115" s="81"/>
      <c r="CQO115" s="81"/>
      <c r="CQP115" s="81"/>
      <c r="CQQ115" s="81"/>
      <c r="CQR115" s="81"/>
      <c r="CQS115" s="81"/>
      <c r="CQT115" s="81"/>
      <c r="CQU115" s="81"/>
      <c r="CQV115" s="81"/>
      <c r="CQW115" s="81"/>
      <c r="CQX115" s="81"/>
      <c r="CQY115" s="81"/>
      <c r="CQZ115" s="81"/>
      <c r="CRA115" s="81"/>
      <c r="CRB115" s="81"/>
      <c r="CRC115" s="81"/>
      <c r="CRD115" s="81"/>
      <c r="CRE115" s="81"/>
      <c r="CRF115" s="81"/>
      <c r="CRG115" s="81"/>
      <c r="CRH115" s="81"/>
      <c r="CRI115" s="81"/>
      <c r="CRJ115" s="81"/>
      <c r="CRK115" s="81"/>
      <c r="CRL115" s="81"/>
      <c r="CRM115" s="81"/>
      <c r="CRN115" s="81"/>
      <c r="CRO115" s="81"/>
      <c r="CRP115" s="81"/>
      <c r="CRQ115" s="81"/>
      <c r="CRR115" s="81"/>
      <c r="CRS115" s="81"/>
      <c r="CRT115" s="81"/>
      <c r="CRU115" s="81"/>
      <c r="CRV115" s="81"/>
      <c r="CRW115" s="81"/>
      <c r="CRX115" s="81"/>
      <c r="CRY115" s="81"/>
      <c r="CRZ115" s="81"/>
      <c r="CSA115" s="81"/>
      <c r="CSB115" s="81"/>
      <c r="CSC115" s="81"/>
      <c r="CSD115" s="81"/>
      <c r="CSE115" s="81"/>
      <c r="CSF115" s="81"/>
      <c r="CSG115" s="81"/>
      <c r="CSH115" s="81"/>
      <c r="CSI115" s="81"/>
      <c r="CSJ115" s="81"/>
      <c r="CSK115" s="81"/>
      <c r="CSL115" s="81"/>
      <c r="CSM115" s="81"/>
      <c r="CSN115" s="81"/>
      <c r="CSO115" s="81"/>
      <c r="CSP115" s="81"/>
      <c r="CSQ115" s="81"/>
      <c r="CSR115" s="81"/>
      <c r="CSS115" s="81"/>
      <c r="CST115" s="81"/>
      <c r="CSU115" s="81"/>
      <c r="CSV115" s="81"/>
      <c r="CSW115" s="81"/>
      <c r="CSX115" s="81"/>
      <c r="CSY115" s="81"/>
      <c r="CSZ115" s="81"/>
      <c r="CTA115" s="81"/>
      <c r="CTB115" s="81"/>
      <c r="CTC115" s="81"/>
      <c r="CTD115" s="81"/>
      <c r="CTE115" s="81"/>
      <c r="CTF115" s="81"/>
      <c r="CTG115" s="81"/>
      <c r="CTH115" s="81"/>
      <c r="CTI115" s="81"/>
      <c r="CTJ115" s="81"/>
      <c r="CTK115" s="81"/>
      <c r="CTL115" s="81"/>
      <c r="CTM115" s="81"/>
      <c r="CTN115" s="81"/>
      <c r="CTO115" s="81"/>
      <c r="CTP115" s="81"/>
      <c r="CTQ115" s="81"/>
      <c r="CTR115" s="81"/>
      <c r="CTS115" s="81"/>
      <c r="CTT115" s="81"/>
      <c r="CTU115" s="81"/>
      <c r="CTV115" s="81"/>
      <c r="CTW115" s="81"/>
      <c r="CTX115" s="81"/>
      <c r="CTY115" s="81"/>
      <c r="CTZ115" s="81"/>
      <c r="CUA115" s="81"/>
      <c r="CUB115" s="81"/>
      <c r="CUC115" s="81"/>
      <c r="CUD115" s="81"/>
      <c r="CUE115" s="81"/>
      <c r="CUF115" s="81"/>
      <c r="CUG115" s="81"/>
      <c r="CUH115" s="81"/>
      <c r="CUI115" s="81"/>
      <c r="CUJ115" s="81"/>
      <c r="CUK115" s="81"/>
      <c r="CUL115" s="81"/>
      <c r="CUM115" s="81"/>
      <c r="CUN115" s="81"/>
      <c r="CUO115" s="81"/>
      <c r="CUP115" s="81"/>
      <c r="CUQ115" s="81"/>
      <c r="CUR115" s="81"/>
      <c r="CUS115" s="81"/>
      <c r="CUT115" s="81"/>
      <c r="CUU115" s="81"/>
      <c r="CUV115" s="81"/>
      <c r="CUW115" s="81"/>
      <c r="CUX115" s="81"/>
      <c r="CUY115" s="81"/>
      <c r="CUZ115" s="81"/>
      <c r="CVA115" s="81"/>
      <c r="CVB115" s="81"/>
      <c r="CVC115" s="81"/>
      <c r="CVD115" s="81"/>
      <c r="CVE115" s="81"/>
      <c r="CVF115" s="81"/>
      <c r="CVG115" s="81"/>
      <c r="CVH115" s="81"/>
      <c r="CVI115" s="81"/>
      <c r="CVJ115" s="81"/>
      <c r="CVK115" s="81"/>
      <c r="CVL115" s="81"/>
      <c r="CVM115" s="81"/>
      <c r="CVN115" s="81"/>
      <c r="CVO115" s="81"/>
      <c r="CVP115" s="81"/>
      <c r="CVQ115" s="81"/>
      <c r="CVR115" s="81"/>
      <c r="CVS115" s="81"/>
      <c r="CVT115" s="81"/>
      <c r="CVU115" s="81"/>
      <c r="CVV115" s="81"/>
      <c r="CVW115" s="81"/>
      <c r="CVX115" s="81"/>
      <c r="CVY115" s="81"/>
      <c r="CVZ115" s="81"/>
      <c r="CWA115" s="81"/>
      <c r="CWB115" s="81"/>
      <c r="CWC115" s="81"/>
      <c r="CWD115" s="81"/>
      <c r="CWE115" s="81"/>
      <c r="CWF115" s="81"/>
      <c r="CWG115" s="81"/>
      <c r="CWH115" s="81"/>
      <c r="CWI115" s="81"/>
      <c r="CWJ115" s="81"/>
      <c r="CWK115" s="81"/>
      <c r="CWL115" s="81"/>
      <c r="CWM115" s="81"/>
      <c r="CWN115" s="81"/>
      <c r="CWO115" s="81"/>
      <c r="CWP115" s="81"/>
      <c r="CWQ115" s="81"/>
      <c r="CWR115" s="81"/>
      <c r="CWS115" s="81"/>
      <c r="CWT115" s="81"/>
      <c r="CWU115" s="81"/>
      <c r="CWV115" s="81"/>
      <c r="CWW115" s="81"/>
      <c r="CWX115" s="81"/>
      <c r="CWY115" s="81"/>
      <c r="CWZ115" s="81"/>
      <c r="CXA115" s="81"/>
      <c r="CXB115" s="81"/>
      <c r="CXC115" s="81"/>
      <c r="CXD115" s="81"/>
      <c r="CXE115" s="81"/>
      <c r="CXF115" s="81"/>
      <c r="CXG115" s="81"/>
      <c r="CXH115" s="81"/>
      <c r="CXI115" s="81"/>
      <c r="CXJ115" s="81"/>
      <c r="CXK115" s="81"/>
      <c r="CXL115" s="81"/>
      <c r="CXM115" s="81"/>
      <c r="CXN115" s="81"/>
      <c r="CXO115" s="81"/>
      <c r="CXP115" s="81"/>
      <c r="CXQ115" s="81"/>
      <c r="CXR115" s="81"/>
      <c r="CXS115" s="81"/>
      <c r="CXT115" s="81"/>
      <c r="CXU115" s="81"/>
      <c r="CXV115" s="81"/>
      <c r="CXW115" s="81"/>
      <c r="CXX115" s="81"/>
      <c r="CXY115" s="81"/>
      <c r="CXZ115" s="81"/>
      <c r="CYA115" s="81"/>
      <c r="CYB115" s="81"/>
      <c r="CYC115" s="81"/>
      <c r="CYD115" s="81"/>
      <c r="CYE115" s="81"/>
      <c r="CYF115" s="81"/>
      <c r="CYG115" s="81"/>
      <c r="CYH115" s="81"/>
      <c r="CYI115" s="81"/>
      <c r="CYJ115" s="81"/>
      <c r="CYK115" s="81"/>
      <c r="CYL115" s="81"/>
      <c r="CYM115" s="81"/>
      <c r="CYN115" s="81"/>
      <c r="CYO115" s="81"/>
      <c r="CYP115" s="81"/>
      <c r="CYQ115" s="81"/>
      <c r="CYR115" s="81"/>
      <c r="CYS115" s="81"/>
      <c r="CYT115" s="81"/>
      <c r="CYU115" s="81"/>
      <c r="CYV115" s="81"/>
      <c r="CYW115" s="81"/>
      <c r="CYX115" s="81"/>
      <c r="CYY115" s="81"/>
      <c r="CYZ115" s="81"/>
      <c r="CZA115" s="81"/>
      <c r="CZB115" s="81"/>
      <c r="CZC115" s="81"/>
      <c r="CZD115" s="81"/>
      <c r="CZE115" s="81"/>
      <c r="CZF115" s="81"/>
      <c r="CZG115" s="81"/>
      <c r="CZH115" s="81"/>
      <c r="CZI115" s="81"/>
      <c r="CZJ115" s="81"/>
      <c r="CZK115" s="81"/>
      <c r="CZL115" s="81"/>
      <c r="CZM115" s="81"/>
      <c r="CZN115" s="81"/>
      <c r="CZO115" s="81"/>
      <c r="CZP115" s="81"/>
      <c r="CZQ115" s="81"/>
      <c r="CZR115" s="81"/>
      <c r="CZS115" s="81"/>
      <c r="CZT115" s="81"/>
      <c r="CZU115" s="81"/>
      <c r="CZV115" s="81"/>
      <c r="CZW115" s="81"/>
      <c r="CZX115" s="81"/>
      <c r="CZY115" s="81"/>
      <c r="CZZ115" s="81"/>
      <c r="DAA115" s="81"/>
      <c r="DAB115" s="81"/>
      <c r="DAC115" s="81"/>
      <c r="DAD115" s="81"/>
      <c r="DAE115" s="81"/>
      <c r="DAF115" s="81"/>
      <c r="DAG115" s="81"/>
      <c r="DAH115" s="81"/>
      <c r="DAI115" s="81"/>
      <c r="DAJ115" s="81"/>
      <c r="DAK115" s="81"/>
      <c r="DAL115" s="81"/>
      <c r="DAM115" s="81"/>
      <c r="DAN115" s="81"/>
      <c r="DAO115" s="81"/>
      <c r="DAP115" s="81"/>
      <c r="DAQ115" s="81"/>
      <c r="DAR115" s="81"/>
      <c r="DAS115" s="81"/>
      <c r="DAT115" s="81"/>
      <c r="DAU115" s="81"/>
      <c r="DAV115" s="81"/>
      <c r="DAW115" s="81"/>
      <c r="DAX115" s="81"/>
      <c r="DAY115" s="81"/>
      <c r="DAZ115" s="81"/>
      <c r="DBA115" s="81"/>
      <c r="DBB115" s="81"/>
      <c r="DBC115" s="81"/>
      <c r="DBD115" s="81"/>
      <c r="DBE115" s="81"/>
      <c r="DBF115" s="81"/>
      <c r="DBG115" s="81"/>
      <c r="DBH115" s="81"/>
      <c r="DBI115" s="81"/>
      <c r="DBJ115" s="81"/>
      <c r="DBK115" s="81"/>
      <c r="DBL115" s="81"/>
      <c r="DBM115" s="81"/>
      <c r="DBN115" s="81"/>
      <c r="DBO115" s="81"/>
      <c r="DBP115" s="81"/>
      <c r="DBQ115" s="81"/>
      <c r="DBR115" s="81"/>
      <c r="DBS115" s="81"/>
      <c r="DBT115" s="81"/>
      <c r="DBU115" s="81"/>
      <c r="DBV115" s="81"/>
      <c r="DBW115" s="81"/>
      <c r="DBX115" s="81"/>
      <c r="DBY115" s="81"/>
      <c r="DBZ115" s="81"/>
      <c r="DCA115" s="81"/>
      <c r="DCB115" s="81"/>
      <c r="DCC115" s="81"/>
      <c r="DCD115" s="81"/>
      <c r="DCE115" s="81"/>
      <c r="DCF115" s="81"/>
      <c r="DCG115" s="81"/>
      <c r="DCH115" s="81"/>
      <c r="DCI115" s="81"/>
      <c r="DCJ115" s="81"/>
      <c r="DCK115" s="81"/>
      <c r="DCL115" s="81"/>
      <c r="DCM115" s="81"/>
      <c r="DCN115" s="81"/>
      <c r="DCO115" s="81"/>
      <c r="DCP115" s="81"/>
      <c r="DCQ115" s="81"/>
      <c r="DCR115" s="81"/>
      <c r="DCS115" s="81"/>
      <c r="DCT115" s="81"/>
      <c r="DCU115" s="81"/>
      <c r="DCV115" s="81"/>
      <c r="DCW115" s="81"/>
      <c r="DCX115" s="81"/>
      <c r="DCY115" s="81"/>
      <c r="DCZ115" s="81"/>
      <c r="DDA115" s="81"/>
      <c r="DDB115" s="81"/>
      <c r="DDC115" s="81"/>
      <c r="DDD115" s="81"/>
      <c r="DDE115" s="81"/>
      <c r="DDF115" s="81"/>
      <c r="DDG115" s="81"/>
      <c r="DDH115" s="81"/>
      <c r="DDI115" s="81"/>
      <c r="DDJ115" s="81"/>
      <c r="DDK115" s="81"/>
      <c r="DDL115" s="81"/>
      <c r="DDM115" s="81"/>
      <c r="DDN115" s="81"/>
      <c r="DDO115" s="81"/>
      <c r="DDP115" s="81"/>
      <c r="DDQ115" s="81"/>
      <c r="DDR115" s="81"/>
      <c r="DDS115" s="81"/>
      <c r="DDT115" s="81"/>
      <c r="DDU115" s="81"/>
      <c r="DDV115" s="81"/>
      <c r="DDW115" s="81"/>
      <c r="DDX115" s="81"/>
      <c r="DDY115" s="81"/>
      <c r="DDZ115" s="81"/>
      <c r="DEA115" s="81"/>
      <c r="DEB115" s="81"/>
      <c r="DEC115" s="81"/>
      <c r="DED115" s="81"/>
      <c r="DEE115" s="81"/>
      <c r="DEF115" s="81"/>
      <c r="DEG115" s="81"/>
      <c r="DEH115" s="81"/>
      <c r="DEI115" s="81"/>
      <c r="DEJ115" s="81"/>
      <c r="DEK115" s="81"/>
      <c r="DEL115" s="81"/>
      <c r="DEM115" s="81"/>
      <c r="DEN115" s="81"/>
      <c r="DEO115" s="81"/>
      <c r="DEP115" s="81"/>
      <c r="DEQ115" s="81"/>
      <c r="DER115" s="81"/>
      <c r="DES115" s="81"/>
      <c r="DET115" s="81"/>
      <c r="DEU115" s="81"/>
      <c r="DEV115" s="81"/>
      <c r="DEW115" s="81"/>
      <c r="DEX115" s="81"/>
      <c r="DEY115" s="81"/>
      <c r="DEZ115" s="81"/>
      <c r="DFA115" s="81"/>
      <c r="DFB115" s="81"/>
      <c r="DFC115" s="81"/>
      <c r="DFD115" s="81"/>
      <c r="DFE115" s="81"/>
      <c r="DFF115" s="81"/>
      <c r="DFG115" s="81"/>
      <c r="DFH115" s="81"/>
      <c r="DFI115" s="81"/>
      <c r="DFJ115" s="81"/>
      <c r="DFK115" s="81"/>
      <c r="DFL115" s="81"/>
      <c r="DFM115" s="81"/>
      <c r="DFN115" s="81"/>
      <c r="DFO115" s="81"/>
      <c r="DFP115" s="81"/>
      <c r="DFQ115" s="81"/>
      <c r="DFR115" s="81"/>
      <c r="DFS115" s="81"/>
      <c r="DFT115" s="81"/>
      <c r="DFU115" s="81"/>
      <c r="DFV115" s="81"/>
      <c r="DFW115" s="81"/>
      <c r="DFX115" s="81"/>
      <c r="DFY115" s="81"/>
      <c r="DFZ115" s="81"/>
      <c r="DGA115" s="81"/>
      <c r="DGB115" s="81"/>
      <c r="DGC115" s="81"/>
      <c r="DGD115" s="81"/>
      <c r="DGE115" s="81"/>
      <c r="DGF115" s="81"/>
      <c r="DGG115" s="81"/>
      <c r="DGH115" s="81"/>
      <c r="DGI115" s="81"/>
      <c r="DGJ115" s="81"/>
      <c r="DGK115" s="81"/>
      <c r="DGL115" s="81"/>
      <c r="DGM115" s="81"/>
      <c r="DGN115" s="81"/>
      <c r="DGO115" s="81"/>
      <c r="DGP115" s="81"/>
      <c r="DGQ115" s="81"/>
      <c r="DGR115" s="81"/>
      <c r="DGS115" s="81"/>
      <c r="DGT115" s="81"/>
      <c r="DGU115" s="81"/>
      <c r="DGV115" s="81"/>
      <c r="DGW115" s="81"/>
      <c r="DGX115" s="81"/>
      <c r="DGY115" s="81"/>
      <c r="DGZ115" s="81"/>
      <c r="DHA115" s="81"/>
      <c r="DHB115" s="81"/>
      <c r="DHC115" s="81"/>
      <c r="DHD115" s="81"/>
      <c r="DHE115" s="81"/>
      <c r="DHF115" s="81"/>
      <c r="DHG115" s="81"/>
      <c r="DHH115" s="81"/>
      <c r="DHI115" s="81"/>
      <c r="DHJ115" s="81"/>
      <c r="DHK115" s="81"/>
      <c r="DHL115" s="81"/>
      <c r="DHM115" s="81"/>
      <c r="DHN115" s="81"/>
      <c r="DHO115" s="81"/>
      <c r="DHP115" s="81"/>
      <c r="DHQ115" s="81"/>
      <c r="DHR115" s="81"/>
      <c r="DHS115" s="81"/>
      <c r="DHT115" s="81"/>
      <c r="DHU115" s="81"/>
      <c r="DHV115" s="81"/>
      <c r="DHW115" s="81"/>
      <c r="DHX115" s="81"/>
      <c r="DHY115" s="81"/>
      <c r="DHZ115" s="81"/>
      <c r="DIA115" s="81"/>
      <c r="DIB115" s="81"/>
      <c r="DIC115" s="81"/>
      <c r="DID115" s="81"/>
      <c r="DIE115" s="81"/>
      <c r="DIF115" s="81"/>
      <c r="DIG115" s="81"/>
      <c r="DIH115" s="81"/>
      <c r="DII115" s="81"/>
      <c r="DIJ115" s="81"/>
      <c r="DIK115" s="81"/>
      <c r="DIL115" s="81"/>
      <c r="DIM115" s="81"/>
      <c r="DIN115" s="81"/>
      <c r="DIO115" s="81"/>
      <c r="DIP115" s="81"/>
      <c r="DIQ115" s="81"/>
      <c r="DIR115" s="81"/>
      <c r="DIS115" s="81"/>
      <c r="DIT115" s="81"/>
      <c r="DIU115" s="81"/>
      <c r="DIV115" s="81"/>
      <c r="DIW115" s="81"/>
      <c r="DIX115" s="81"/>
      <c r="DIY115" s="81"/>
      <c r="DIZ115" s="81"/>
      <c r="DJA115" s="81"/>
      <c r="DJB115" s="81"/>
      <c r="DJC115" s="81"/>
      <c r="DJD115" s="81"/>
      <c r="DJE115" s="81"/>
      <c r="DJF115" s="81"/>
      <c r="DJG115" s="81"/>
      <c r="DJH115" s="81"/>
      <c r="DJI115" s="81"/>
      <c r="DJJ115" s="81"/>
      <c r="DJK115" s="81"/>
      <c r="DJL115" s="81"/>
      <c r="DJM115" s="81"/>
      <c r="DJN115" s="81"/>
      <c r="DJO115" s="81"/>
      <c r="DJP115" s="81"/>
      <c r="DJQ115" s="81"/>
      <c r="DJR115" s="81"/>
      <c r="DJS115" s="81"/>
      <c r="DJT115" s="81"/>
      <c r="DJU115" s="81"/>
      <c r="DJV115" s="81"/>
      <c r="DJW115" s="81"/>
      <c r="DJX115" s="81"/>
      <c r="DJY115" s="81"/>
      <c r="DJZ115" s="81"/>
      <c r="DKA115" s="81"/>
      <c r="DKB115" s="81"/>
      <c r="DKC115" s="81"/>
      <c r="DKD115" s="81"/>
      <c r="DKE115" s="81"/>
      <c r="DKF115" s="81"/>
      <c r="DKG115" s="81"/>
      <c r="DKH115" s="81"/>
      <c r="DKI115" s="81"/>
      <c r="DKJ115" s="81"/>
      <c r="DKK115" s="81"/>
      <c r="DKL115" s="81"/>
      <c r="DKM115" s="81"/>
      <c r="DKN115" s="81"/>
      <c r="DKO115" s="81"/>
      <c r="DKP115" s="81"/>
      <c r="DKQ115" s="81"/>
      <c r="DKR115" s="81"/>
      <c r="DKS115" s="81"/>
      <c r="DKT115" s="81"/>
      <c r="DKU115" s="81"/>
      <c r="DKV115" s="81"/>
      <c r="DKW115" s="81"/>
      <c r="DKX115" s="81"/>
      <c r="DKY115" s="81"/>
      <c r="DKZ115" s="81"/>
      <c r="DLA115" s="81"/>
      <c r="DLB115" s="81"/>
      <c r="DLC115" s="81"/>
      <c r="DLD115" s="81"/>
      <c r="DLE115" s="81"/>
      <c r="DLF115" s="81"/>
      <c r="DLG115" s="81"/>
      <c r="DLH115" s="81"/>
      <c r="DLI115" s="81"/>
      <c r="DLJ115" s="81"/>
      <c r="DLK115" s="81"/>
      <c r="DLL115" s="81"/>
      <c r="DLM115" s="81"/>
      <c r="DLN115" s="81"/>
      <c r="DLO115" s="81"/>
      <c r="DLP115" s="81"/>
      <c r="DLQ115" s="81"/>
      <c r="DLR115" s="81"/>
      <c r="DLS115" s="81"/>
      <c r="DLT115" s="81"/>
      <c r="DLU115" s="81"/>
      <c r="DLV115" s="81"/>
      <c r="DLW115" s="81"/>
      <c r="DLX115" s="81"/>
      <c r="DLY115" s="81"/>
      <c r="DLZ115" s="81"/>
      <c r="DMA115" s="81"/>
      <c r="DMB115" s="81"/>
      <c r="DMC115" s="81"/>
      <c r="DMD115" s="81"/>
      <c r="DME115" s="81"/>
      <c r="DMF115" s="81"/>
      <c r="DMG115" s="81"/>
      <c r="DMH115" s="81"/>
      <c r="DMI115" s="81"/>
      <c r="DMJ115" s="81"/>
      <c r="DMK115" s="81"/>
      <c r="DML115" s="81"/>
      <c r="DMM115" s="81"/>
      <c r="DMN115" s="81"/>
      <c r="DMO115" s="81"/>
      <c r="DMP115" s="81"/>
      <c r="DMQ115" s="81"/>
      <c r="DMR115" s="81"/>
      <c r="DMS115" s="81"/>
      <c r="DMT115" s="81"/>
      <c r="DMU115" s="81"/>
      <c r="DMV115" s="81"/>
      <c r="DMW115" s="81"/>
      <c r="DMX115" s="81"/>
      <c r="DMY115" s="81"/>
      <c r="DMZ115" s="81"/>
      <c r="DNA115" s="81"/>
      <c r="DNB115" s="81"/>
      <c r="DNC115" s="81"/>
      <c r="DND115" s="81"/>
      <c r="DNE115" s="81"/>
      <c r="DNF115" s="81"/>
      <c r="DNG115" s="81"/>
      <c r="DNH115" s="81"/>
      <c r="DNI115" s="81"/>
      <c r="DNJ115" s="81"/>
      <c r="DNK115" s="81"/>
      <c r="DNL115" s="81"/>
      <c r="DNM115" s="81"/>
      <c r="DNN115" s="81"/>
      <c r="DNO115" s="81"/>
      <c r="DNP115" s="81"/>
      <c r="DNQ115" s="81"/>
      <c r="DNR115" s="81"/>
      <c r="DNS115" s="81"/>
      <c r="DNT115" s="81"/>
      <c r="DNU115" s="81"/>
      <c r="DNV115" s="81"/>
      <c r="DNW115" s="81"/>
      <c r="DNX115" s="81"/>
      <c r="DNY115" s="81"/>
      <c r="DNZ115" s="81"/>
      <c r="DOA115" s="81"/>
      <c r="DOB115" s="81"/>
      <c r="DOC115" s="81"/>
      <c r="DOD115" s="81"/>
      <c r="DOE115" s="81"/>
      <c r="DOF115" s="81"/>
      <c r="DOG115" s="81"/>
      <c r="DOH115" s="81"/>
      <c r="DOI115" s="81"/>
      <c r="DOJ115" s="81"/>
      <c r="DOK115" s="81"/>
      <c r="DOL115" s="81"/>
      <c r="DOM115" s="81"/>
      <c r="DON115" s="81"/>
      <c r="DOO115" s="81"/>
      <c r="DOP115" s="81"/>
      <c r="DOQ115" s="81"/>
      <c r="DOR115" s="81"/>
      <c r="DOS115" s="81"/>
      <c r="DOT115" s="81"/>
      <c r="DOU115" s="81"/>
      <c r="DOV115" s="81"/>
      <c r="DOW115" s="81"/>
      <c r="DOX115" s="81"/>
      <c r="DOY115" s="81"/>
      <c r="DOZ115" s="81"/>
      <c r="DPA115" s="81"/>
      <c r="DPB115" s="81"/>
      <c r="DPC115" s="81"/>
      <c r="DPD115" s="81"/>
      <c r="DPE115" s="81"/>
      <c r="DPF115" s="81"/>
      <c r="DPG115" s="81"/>
      <c r="DPH115" s="81"/>
      <c r="DPI115" s="81"/>
      <c r="DPJ115" s="81"/>
      <c r="DPK115" s="81"/>
      <c r="DPL115" s="81"/>
      <c r="DPM115" s="81"/>
      <c r="DPN115" s="81"/>
      <c r="DPO115" s="81"/>
      <c r="DPP115" s="81"/>
      <c r="DPQ115" s="81"/>
      <c r="DPR115" s="81"/>
      <c r="DPS115" s="81"/>
      <c r="DPT115" s="81"/>
      <c r="DPU115" s="81"/>
      <c r="DPV115" s="81"/>
      <c r="DPW115" s="81"/>
      <c r="DPX115" s="81"/>
      <c r="DPY115" s="81"/>
      <c r="DPZ115" s="81"/>
      <c r="DQA115" s="81"/>
      <c r="DQB115" s="81"/>
      <c r="DQC115" s="81"/>
      <c r="DQD115" s="81"/>
      <c r="DQE115" s="81"/>
      <c r="DQF115" s="81"/>
      <c r="DQG115" s="81"/>
      <c r="DQH115" s="81"/>
      <c r="DQI115" s="81"/>
      <c r="DQJ115" s="81"/>
      <c r="DQK115" s="81"/>
      <c r="DQL115" s="81"/>
      <c r="DQM115" s="81"/>
      <c r="DQN115" s="81"/>
      <c r="DQO115" s="81"/>
      <c r="DQP115" s="81"/>
      <c r="DQQ115" s="81"/>
      <c r="DQR115" s="81"/>
      <c r="DQS115" s="81"/>
      <c r="DQT115" s="81"/>
      <c r="DQU115" s="81"/>
      <c r="DQV115" s="81"/>
      <c r="DQW115" s="81"/>
      <c r="DQX115" s="81"/>
      <c r="DQY115" s="81"/>
      <c r="DQZ115" s="81"/>
      <c r="DRA115" s="81"/>
      <c r="DRB115" s="81"/>
      <c r="DRC115" s="81"/>
      <c r="DRD115" s="81"/>
      <c r="DRE115" s="81"/>
      <c r="DRF115" s="81"/>
      <c r="DRG115" s="81"/>
      <c r="DRH115" s="81"/>
      <c r="DRI115" s="81"/>
      <c r="DRJ115" s="81"/>
      <c r="DRK115" s="81"/>
      <c r="DRL115" s="81"/>
      <c r="DRM115" s="81"/>
      <c r="DRN115" s="81"/>
      <c r="DRO115" s="81"/>
      <c r="DRP115" s="81"/>
      <c r="DRQ115" s="81"/>
      <c r="DRR115" s="81"/>
      <c r="DRS115" s="81"/>
      <c r="DRT115" s="81"/>
      <c r="DRU115" s="81"/>
      <c r="DRV115" s="81"/>
      <c r="DRW115" s="81"/>
      <c r="DRX115" s="81"/>
      <c r="DRY115" s="81"/>
      <c r="DRZ115" s="81"/>
      <c r="DSA115" s="81"/>
      <c r="DSB115" s="81"/>
      <c r="DSC115" s="81"/>
      <c r="DSD115" s="81"/>
      <c r="DSE115" s="81"/>
      <c r="DSF115" s="81"/>
      <c r="DSG115" s="81"/>
      <c r="DSH115" s="81"/>
      <c r="DSI115" s="81"/>
      <c r="DSJ115" s="81"/>
      <c r="DSK115" s="81"/>
      <c r="DSL115" s="81"/>
      <c r="DSM115" s="81"/>
      <c r="DSN115" s="81"/>
      <c r="DSO115" s="81"/>
      <c r="DSP115" s="81"/>
      <c r="DSQ115" s="81"/>
      <c r="DSR115" s="81"/>
      <c r="DSS115" s="81"/>
      <c r="DST115" s="81"/>
      <c r="DSU115" s="81"/>
      <c r="DSV115" s="81"/>
      <c r="DSW115" s="81"/>
      <c r="DSX115" s="81"/>
      <c r="DSY115" s="81"/>
      <c r="DSZ115" s="81"/>
      <c r="DTA115" s="81"/>
      <c r="DTB115" s="81"/>
      <c r="DTC115" s="81"/>
      <c r="DTD115" s="81"/>
      <c r="DTE115" s="81"/>
      <c r="DTF115" s="81"/>
      <c r="DTG115" s="81"/>
      <c r="DTH115" s="81"/>
      <c r="DTI115" s="81"/>
      <c r="DTJ115" s="81"/>
      <c r="DTK115" s="81"/>
      <c r="DTL115" s="81"/>
      <c r="DTM115" s="81"/>
      <c r="DTN115" s="81"/>
      <c r="DTO115" s="81"/>
      <c r="DTP115" s="81"/>
      <c r="DTQ115" s="81"/>
      <c r="DTR115" s="81"/>
      <c r="DTS115" s="81"/>
      <c r="DTT115" s="81"/>
      <c r="DTU115" s="81"/>
      <c r="DTV115" s="81"/>
      <c r="DTW115" s="81"/>
      <c r="DTX115" s="81"/>
      <c r="DTY115" s="81"/>
      <c r="DTZ115" s="81"/>
      <c r="DUA115" s="81"/>
      <c r="DUB115" s="81"/>
      <c r="DUC115" s="81"/>
      <c r="DUD115" s="81"/>
      <c r="DUE115" s="81"/>
      <c r="DUF115" s="81"/>
      <c r="DUG115" s="81"/>
      <c r="DUH115" s="81"/>
      <c r="DUI115" s="81"/>
      <c r="DUJ115" s="81"/>
      <c r="DUK115" s="81"/>
      <c r="DUL115" s="81"/>
      <c r="DUM115" s="81"/>
      <c r="DUN115" s="81"/>
      <c r="DUO115" s="81"/>
      <c r="DUP115" s="81"/>
      <c r="DUQ115" s="81"/>
      <c r="DUR115" s="81"/>
      <c r="DUS115" s="81"/>
      <c r="DUT115" s="81"/>
      <c r="DUU115" s="81"/>
      <c r="DUV115" s="81"/>
      <c r="DUW115" s="81"/>
      <c r="DUX115" s="81"/>
      <c r="DUY115" s="81"/>
      <c r="DUZ115" s="81"/>
      <c r="DVA115" s="81"/>
      <c r="DVB115" s="81"/>
      <c r="DVC115" s="81"/>
      <c r="DVD115" s="81"/>
      <c r="DVE115" s="81"/>
      <c r="DVF115" s="81"/>
      <c r="DVG115" s="81"/>
      <c r="DVH115" s="81"/>
      <c r="DVI115" s="81"/>
      <c r="DVJ115" s="81"/>
      <c r="DVK115" s="81"/>
      <c r="DVL115" s="81"/>
      <c r="DVM115" s="81"/>
      <c r="DVN115" s="81"/>
      <c r="DVO115" s="81"/>
      <c r="DVP115" s="81"/>
      <c r="DVQ115" s="81"/>
      <c r="DVR115" s="81"/>
      <c r="DVS115" s="81"/>
      <c r="DVT115" s="81"/>
      <c r="DVU115" s="81"/>
      <c r="DVV115" s="81"/>
      <c r="DVW115" s="81"/>
      <c r="DVX115" s="81"/>
      <c r="DVY115" s="81"/>
      <c r="DVZ115" s="81"/>
      <c r="DWA115" s="81"/>
      <c r="DWB115" s="81"/>
      <c r="DWC115" s="81"/>
      <c r="DWD115" s="81"/>
      <c r="DWE115" s="81"/>
      <c r="DWF115" s="81"/>
      <c r="DWG115" s="81"/>
      <c r="DWH115" s="81"/>
      <c r="DWI115" s="81"/>
      <c r="DWJ115" s="81"/>
      <c r="DWK115" s="81"/>
      <c r="DWL115" s="81"/>
      <c r="DWM115" s="81"/>
      <c r="DWN115" s="81"/>
      <c r="DWO115" s="81"/>
      <c r="DWP115" s="81"/>
      <c r="DWQ115" s="81"/>
      <c r="DWR115" s="81"/>
      <c r="DWS115" s="81"/>
      <c r="DWT115" s="81"/>
      <c r="DWU115" s="81"/>
      <c r="DWV115" s="81"/>
      <c r="DWW115" s="81"/>
      <c r="DWX115" s="81"/>
      <c r="DWY115" s="81"/>
      <c r="DWZ115" s="81"/>
      <c r="DXA115" s="81"/>
      <c r="DXB115" s="81"/>
      <c r="DXC115" s="81"/>
      <c r="DXD115" s="81"/>
      <c r="DXE115" s="81"/>
      <c r="DXF115" s="81"/>
      <c r="DXG115" s="81"/>
      <c r="DXH115" s="81"/>
      <c r="DXI115" s="81"/>
      <c r="DXJ115" s="81"/>
      <c r="DXK115" s="81"/>
      <c r="DXL115" s="81"/>
      <c r="DXM115" s="81"/>
      <c r="DXN115" s="81"/>
      <c r="DXO115" s="81"/>
      <c r="DXP115" s="81"/>
      <c r="DXQ115" s="81"/>
      <c r="DXR115" s="81"/>
      <c r="DXS115" s="81"/>
      <c r="DXT115" s="81"/>
      <c r="DXU115" s="81"/>
      <c r="DXV115" s="81"/>
      <c r="DXW115" s="81"/>
      <c r="DXX115" s="81"/>
      <c r="DXY115" s="81"/>
      <c r="DXZ115" s="81"/>
      <c r="DYA115" s="81"/>
      <c r="DYB115" s="81"/>
      <c r="DYC115" s="81"/>
      <c r="DYD115" s="81"/>
      <c r="DYE115" s="81"/>
      <c r="DYF115" s="81"/>
      <c r="DYG115" s="81"/>
      <c r="DYH115" s="81"/>
      <c r="DYI115" s="81"/>
      <c r="DYJ115" s="81"/>
      <c r="DYK115" s="81"/>
      <c r="DYL115" s="81"/>
      <c r="DYM115" s="81"/>
      <c r="DYN115" s="81"/>
      <c r="DYO115" s="81"/>
      <c r="DYP115" s="81"/>
      <c r="DYQ115" s="81"/>
      <c r="DYR115" s="81"/>
      <c r="DYS115" s="81"/>
      <c r="DYT115" s="81"/>
      <c r="DYU115" s="81"/>
      <c r="DYV115" s="81"/>
      <c r="DYW115" s="81"/>
      <c r="DYX115" s="81"/>
      <c r="DYY115" s="81"/>
      <c r="DYZ115" s="81"/>
      <c r="DZA115" s="81"/>
      <c r="DZB115" s="81"/>
      <c r="DZC115" s="81"/>
      <c r="DZD115" s="81"/>
      <c r="DZE115" s="81"/>
      <c r="DZF115" s="81"/>
      <c r="DZG115" s="81"/>
      <c r="DZH115" s="81"/>
      <c r="DZI115" s="81"/>
      <c r="DZJ115" s="81"/>
      <c r="DZK115" s="81"/>
      <c r="DZL115" s="81"/>
      <c r="DZM115" s="81"/>
      <c r="DZN115" s="81"/>
      <c r="DZO115" s="81"/>
      <c r="DZP115" s="81"/>
      <c r="DZQ115" s="81"/>
      <c r="DZR115" s="81"/>
      <c r="DZS115" s="81"/>
      <c r="DZT115" s="81"/>
      <c r="DZU115" s="81"/>
      <c r="DZV115" s="81"/>
      <c r="DZW115" s="81"/>
      <c r="DZX115" s="81"/>
      <c r="DZY115" s="81"/>
      <c r="DZZ115" s="81"/>
      <c r="EAA115" s="81"/>
      <c r="EAB115" s="81"/>
      <c r="EAC115" s="81"/>
      <c r="EAD115" s="81"/>
      <c r="EAE115" s="81"/>
      <c r="EAF115" s="81"/>
      <c r="EAG115" s="81"/>
      <c r="EAH115" s="81"/>
      <c r="EAI115" s="81"/>
      <c r="EAJ115" s="81"/>
      <c r="EAK115" s="81"/>
      <c r="EAL115" s="81"/>
      <c r="EAM115" s="81"/>
      <c r="EAN115" s="81"/>
      <c r="EAO115" s="81"/>
      <c r="EAP115" s="81"/>
      <c r="EAQ115" s="81"/>
      <c r="EAR115" s="81"/>
      <c r="EAS115" s="81"/>
      <c r="EAT115" s="81"/>
      <c r="EAU115" s="81"/>
      <c r="EAV115" s="81"/>
      <c r="EAW115" s="81"/>
      <c r="EAX115" s="81"/>
      <c r="EAY115" s="81"/>
      <c r="EAZ115" s="81"/>
      <c r="EBA115" s="81"/>
      <c r="EBB115" s="81"/>
      <c r="EBC115" s="81"/>
      <c r="EBD115" s="81"/>
      <c r="EBE115" s="81"/>
      <c r="EBF115" s="81"/>
      <c r="EBG115" s="81"/>
      <c r="EBH115" s="81"/>
      <c r="EBI115" s="81"/>
      <c r="EBJ115" s="81"/>
      <c r="EBK115" s="81"/>
      <c r="EBL115" s="81"/>
      <c r="EBM115" s="81"/>
      <c r="EBN115" s="81"/>
      <c r="EBO115" s="81"/>
      <c r="EBP115" s="81"/>
      <c r="EBQ115" s="81"/>
      <c r="EBR115" s="81"/>
      <c r="EBS115" s="81"/>
      <c r="EBT115" s="81"/>
      <c r="EBU115" s="81"/>
      <c r="EBV115" s="81"/>
      <c r="EBW115" s="81"/>
      <c r="EBX115" s="81"/>
      <c r="EBY115" s="81"/>
      <c r="EBZ115" s="81"/>
      <c r="ECA115" s="81"/>
      <c r="ECB115" s="81"/>
      <c r="ECC115" s="81"/>
      <c r="ECD115" s="81"/>
      <c r="ECE115" s="81"/>
      <c r="ECF115" s="81"/>
      <c r="ECG115" s="81"/>
      <c r="ECH115" s="81"/>
      <c r="ECI115" s="81"/>
      <c r="ECJ115" s="81"/>
      <c r="ECK115" s="81"/>
      <c r="ECL115" s="81"/>
      <c r="ECM115" s="81"/>
      <c r="ECN115" s="81"/>
      <c r="ECO115" s="81"/>
      <c r="ECP115" s="81"/>
      <c r="ECQ115" s="81"/>
      <c r="ECR115" s="81"/>
      <c r="ECS115" s="81"/>
      <c r="ECT115" s="81"/>
      <c r="ECU115" s="81"/>
      <c r="ECV115" s="81"/>
      <c r="ECW115" s="81"/>
      <c r="ECX115" s="81"/>
      <c r="ECY115" s="81"/>
      <c r="ECZ115" s="81"/>
      <c r="EDA115" s="81"/>
      <c r="EDB115" s="81"/>
      <c r="EDC115" s="81"/>
      <c r="EDD115" s="81"/>
      <c r="EDE115" s="81"/>
      <c r="EDF115" s="81"/>
      <c r="EDG115" s="81"/>
      <c r="EDH115" s="81"/>
      <c r="EDI115" s="81"/>
      <c r="EDJ115" s="81"/>
      <c r="EDK115" s="81"/>
      <c r="EDL115" s="81"/>
      <c r="EDM115" s="81"/>
      <c r="EDN115" s="81"/>
      <c r="EDO115" s="81"/>
      <c r="EDP115" s="81"/>
      <c r="EDQ115" s="81"/>
      <c r="EDR115" s="81"/>
      <c r="EDS115" s="81"/>
      <c r="EDT115" s="81"/>
      <c r="EDU115" s="81"/>
      <c r="EDV115" s="81"/>
      <c r="EDW115" s="81"/>
      <c r="EDX115" s="81"/>
      <c r="EDY115" s="81"/>
      <c r="EDZ115" s="81"/>
      <c r="EEA115" s="81"/>
      <c r="EEB115" s="81"/>
      <c r="EEC115" s="81"/>
      <c r="EED115" s="81"/>
      <c r="EEE115" s="81"/>
      <c r="EEF115" s="81"/>
      <c r="EEG115" s="81"/>
      <c r="EEH115" s="81"/>
      <c r="EEI115" s="81"/>
      <c r="EEJ115" s="81"/>
      <c r="EEK115" s="81"/>
      <c r="EEL115" s="81"/>
      <c r="EEM115" s="81"/>
      <c r="EEN115" s="81"/>
      <c r="EEO115" s="81"/>
      <c r="EEP115" s="81"/>
      <c r="EEQ115" s="81"/>
      <c r="EER115" s="81"/>
      <c r="EES115" s="81"/>
      <c r="EET115" s="81"/>
      <c r="EEU115" s="81"/>
      <c r="EEV115" s="81"/>
      <c r="EEW115" s="81"/>
      <c r="EEX115" s="81"/>
      <c r="EEY115" s="81"/>
      <c r="EEZ115" s="81"/>
      <c r="EFA115" s="81"/>
      <c r="EFB115" s="81"/>
      <c r="EFC115" s="81"/>
      <c r="EFD115" s="81"/>
      <c r="EFE115" s="81"/>
      <c r="EFF115" s="81"/>
      <c r="EFG115" s="81"/>
      <c r="EFH115" s="81"/>
      <c r="EFI115" s="81"/>
      <c r="EFJ115" s="81"/>
      <c r="EFK115" s="81"/>
      <c r="EFL115" s="81"/>
      <c r="EFM115" s="81"/>
      <c r="EFN115" s="81"/>
      <c r="EFO115" s="81"/>
      <c r="EFP115" s="81"/>
      <c r="EFQ115" s="81"/>
      <c r="EFR115" s="81"/>
      <c r="EFS115" s="81"/>
      <c r="EFT115" s="81"/>
      <c r="EFU115" s="81"/>
      <c r="EFV115" s="81"/>
      <c r="EFW115" s="81"/>
      <c r="EFX115" s="81"/>
      <c r="EFY115" s="81"/>
      <c r="EFZ115" s="81"/>
      <c r="EGA115" s="81"/>
      <c r="EGB115" s="81"/>
      <c r="EGC115" s="81"/>
      <c r="EGD115" s="81"/>
      <c r="EGE115" s="81"/>
      <c r="EGF115" s="81"/>
      <c r="EGG115" s="81"/>
      <c r="EGH115" s="81"/>
      <c r="EGI115" s="81"/>
      <c r="EGJ115" s="81"/>
      <c r="EGK115" s="81"/>
      <c r="EGL115" s="81"/>
      <c r="EGM115" s="81"/>
      <c r="EGN115" s="81"/>
      <c r="EGO115" s="81"/>
      <c r="EGP115" s="81"/>
      <c r="EGQ115" s="81"/>
      <c r="EGR115" s="81"/>
      <c r="EGS115" s="81"/>
      <c r="EGT115" s="81"/>
      <c r="EGU115" s="81"/>
      <c r="EGV115" s="81"/>
      <c r="EGW115" s="81"/>
      <c r="EGX115" s="81"/>
      <c r="EGY115" s="81"/>
      <c r="EGZ115" s="81"/>
      <c r="EHA115" s="81"/>
      <c r="EHB115" s="81"/>
      <c r="EHC115" s="81"/>
      <c r="EHD115" s="81"/>
      <c r="EHE115" s="81"/>
      <c r="EHF115" s="81"/>
      <c r="EHG115" s="81"/>
      <c r="EHH115" s="81"/>
      <c r="EHI115" s="81"/>
      <c r="EHJ115" s="81"/>
      <c r="EHK115" s="81"/>
      <c r="EHL115" s="81"/>
      <c r="EHM115" s="81"/>
      <c r="EHN115" s="81"/>
      <c r="EHO115" s="81"/>
      <c r="EHP115" s="81"/>
      <c r="EHQ115" s="81"/>
      <c r="EHR115" s="81"/>
      <c r="EHS115" s="81"/>
      <c r="EHT115" s="81"/>
      <c r="EHU115" s="81"/>
      <c r="EHV115" s="81"/>
      <c r="EHW115" s="81"/>
      <c r="EHX115" s="81"/>
      <c r="EHY115" s="81"/>
      <c r="EHZ115" s="81"/>
      <c r="EIA115" s="81"/>
      <c r="EIB115" s="81"/>
      <c r="EIC115" s="81"/>
      <c r="EID115" s="81"/>
      <c r="EIE115" s="81"/>
      <c r="EIF115" s="81"/>
      <c r="EIG115" s="81"/>
      <c r="EIH115" s="81"/>
      <c r="EII115" s="81"/>
      <c r="EIJ115" s="81"/>
      <c r="EIK115" s="81"/>
      <c r="EIL115" s="81"/>
      <c r="EIM115" s="81"/>
      <c r="EIN115" s="81"/>
      <c r="EIO115" s="81"/>
      <c r="EIP115" s="81"/>
      <c r="EIQ115" s="81"/>
      <c r="EIR115" s="81"/>
      <c r="EIS115" s="81"/>
      <c r="EIT115" s="81"/>
      <c r="EIU115" s="81"/>
      <c r="EIV115" s="81"/>
      <c r="EIW115" s="81"/>
      <c r="EIX115" s="81"/>
      <c r="EIY115" s="81"/>
      <c r="EIZ115" s="81"/>
      <c r="EJA115" s="81"/>
      <c r="EJB115" s="81"/>
      <c r="EJC115" s="81"/>
      <c r="EJD115" s="81"/>
      <c r="EJE115" s="81"/>
      <c r="EJF115" s="81"/>
      <c r="EJG115" s="81"/>
      <c r="EJH115" s="81"/>
      <c r="EJI115" s="81"/>
      <c r="EJJ115" s="81"/>
      <c r="EJK115" s="81"/>
      <c r="EJL115" s="81"/>
      <c r="EJM115" s="81"/>
      <c r="EJN115" s="81"/>
      <c r="EJO115" s="81"/>
      <c r="EJP115" s="81"/>
      <c r="EJQ115" s="81"/>
      <c r="EJR115" s="81"/>
      <c r="EJS115" s="81"/>
      <c r="EJT115" s="81"/>
      <c r="EJU115" s="81"/>
      <c r="EJV115" s="81"/>
      <c r="EJW115" s="81"/>
      <c r="EJX115" s="81"/>
      <c r="EJY115" s="81"/>
      <c r="EJZ115" s="81"/>
      <c r="EKA115" s="81"/>
      <c r="EKB115" s="81"/>
      <c r="EKC115" s="81"/>
      <c r="EKD115" s="81"/>
      <c r="EKE115" s="81"/>
      <c r="EKF115" s="81"/>
      <c r="EKG115" s="81"/>
      <c r="EKH115" s="81"/>
      <c r="EKI115" s="81"/>
      <c r="EKJ115" s="81"/>
      <c r="EKK115" s="81"/>
      <c r="EKL115" s="81"/>
      <c r="EKM115" s="81"/>
      <c r="EKN115" s="81"/>
      <c r="EKO115" s="81"/>
      <c r="EKP115" s="81"/>
      <c r="EKQ115" s="81"/>
      <c r="EKR115" s="81"/>
      <c r="EKS115" s="81"/>
      <c r="EKT115" s="81"/>
      <c r="EKU115" s="81"/>
      <c r="EKV115" s="81"/>
      <c r="EKW115" s="81"/>
      <c r="EKX115" s="81"/>
      <c r="EKY115" s="81"/>
      <c r="EKZ115" s="81"/>
      <c r="ELA115" s="81"/>
      <c r="ELB115" s="81"/>
      <c r="ELC115" s="81"/>
      <c r="ELD115" s="81"/>
      <c r="ELE115" s="81"/>
      <c r="ELF115" s="81"/>
      <c r="ELG115" s="81"/>
      <c r="ELH115" s="81"/>
      <c r="ELI115" s="81"/>
      <c r="ELJ115" s="81"/>
      <c r="ELK115" s="81"/>
      <c r="ELL115" s="81"/>
      <c r="ELM115" s="81"/>
      <c r="ELN115" s="81"/>
      <c r="ELO115" s="81"/>
      <c r="ELP115" s="81"/>
      <c r="ELQ115" s="81"/>
      <c r="ELR115" s="81"/>
      <c r="ELS115" s="81"/>
      <c r="ELT115" s="81"/>
      <c r="ELU115" s="81"/>
      <c r="ELV115" s="81"/>
      <c r="ELW115" s="81"/>
      <c r="ELX115" s="81"/>
      <c r="ELY115" s="81"/>
      <c r="ELZ115" s="81"/>
      <c r="EMA115" s="81"/>
      <c r="EMB115" s="81"/>
      <c r="EMC115" s="81"/>
      <c r="EMD115" s="81"/>
      <c r="EME115" s="81"/>
      <c r="EMF115" s="81"/>
      <c r="EMG115" s="81"/>
      <c r="EMH115" s="81"/>
      <c r="EMI115" s="81"/>
      <c r="EMJ115" s="81"/>
      <c r="EMK115" s="81"/>
      <c r="EML115" s="81"/>
      <c r="EMM115" s="81"/>
      <c r="EMN115" s="81"/>
      <c r="EMO115" s="81"/>
      <c r="EMP115" s="81"/>
      <c r="EMQ115" s="81"/>
      <c r="EMR115" s="81"/>
      <c r="EMS115" s="81"/>
      <c r="EMT115" s="81"/>
      <c r="EMU115" s="81"/>
      <c r="EMV115" s="81"/>
      <c r="EMW115" s="81"/>
      <c r="EMX115" s="81"/>
      <c r="EMY115" s="81"/>
      <c r="EMZ115" s="81"/>
      <c r="ENA115" s="81"/>
      <c r="ENB115" s="81"/>
      <c r="ENC115" s="81"/>
      <c r="END115" s="81"/>
      <c r="ENE115" s="81"/>
      <c r="ENF115" s="81"/>
      <c r="ENG115" s="81"/>
      <c r="ENH115" s="81"/>
      <c r="ENI115" s="81"/>
      <c r="ENJ115" s="81"/>
      <c r="ENK115" s="81"/>
      <c r="ENL115" s="81"/>
      <c r="ENM115" s="81"/>
      <c r="ENN115" s="81"/>
      <c r="ENO115" s="81"/>
      <c r="ENP115" s="81"/>
      <c r="ENQ115" s="81"/>
      <c r="ENR115" s="81"/>
      <c r="ENS115" s="81"/>
      <c r="ENT115" s="81"/>
      <c r="ENU115" s="81"/>
      <c r="ENV115" s="81"/>
      <c r="ENW115" s="81"/>
      <c r="ENX115" s="81"/>
      <c r="ENY115" s="81"/>
      <c r="ENZ115" s="81"/>
      <c r="EOA115" s="81"/>
      <c r="EOB115" s="81"/>
      <c r="EOC115" s="81"/>
      <c r="EOD115" s="81"/>
      <c r="EOE115" s="81"/>
      <c r="EOF115" s="81"/>
      <c r="EOG115" s="81"/>
      <c r="EOH115" s="81"/>
      <c r="EOI115" s="81"/>
      <c r="EOJ115" s="81"/>
      <c r="EOK115" s="81"/>
      <c r="EOL115" s="81"/>
      <c r="EOM115" s="81"/>
      <c r="EON115" s="81"/>
      <c r="EOO115" s="81"/>
      <c r="EOP115" s="81"/>
      <c r="EOQ115" s="81"/>
      <c r="EOR115" s="81"/>
      <c r="EOS115" s="81"/>
      <c r="EOT115" s="81"/>
      <c r="EOU115" s="81"/>
      <c r="EOV115" s="81"/>
      <c r="EOW115" s="81"/>
      <c r="EOX115" s="81"/>
      <c r="EOY115" s="81"/>
      <c r="EOZ115" s="81"/>
      <c r="EPA115" s="81"/>
      <c r="EPB115" s="81"/>
      <c r="EPC115" s="81"/>
      <c r="EPD115" s="81"/>
      <c r="EPE115" s="81"/>
      <c r="EPF115" s="81"/>
      <c r="EPG115" s="81"/>
      <c r="EPH115" s="81"/>
      <c r="EPI115" s="81"/>
      <c r="EPJ115" s="81"/>
      <c r="EPK115" s="81"/>
      <c r="EPL115" s="81"/>
      <c r="EPM115" s="81"/>
      <c r="EPN115" s="81"/>
      <c r="EPO115" s="81"/>
      <c r="EPP115" s="81"/>
      <c r="EPQ115" s="81"/>
      <c r="EPR115" s="81"/>
      <c r="EPS115" s="81"/>
      <c r="EPT115" s="81"/>
      <c r="EPU115" s="81"/>
      <c r="EPV115" s="81"/>
      <c r="EPW115" s="81"/>
      <c r="EPX115" s="81"/>
      <c r="EPY115" s="81"/>
      <c r="EPZ115" s="81"/>
      <c r="EQA115" s="81"/>
      <c r="EQB115" s="81"/>
      <c r="EQC115" s="81"/>
      <c r="EQD115" s="81"/>
      <c r="EQE115" s="81"/>
      <c r="EQF115" s="81"/>
      <c r="EQG115" s="81"/>
      <c r="EQH115" s="81"/>
      <c r="EQI115" s="81"/>
      <c r="EQJ115" s="81"/>
      <c r="EQK115" s="81"/>
      <c r="EQL115" s="81"/>
      <c r="EQM115" s="81"/>
      <c r="EQN115" s="81"/>
      <c r="EQO115" s="81"/>
      <c r="EQP115" s="81"/>
      <c r="EQQ115" s="81"/>
      <c r="EQR115" s="81"/>
      <c r="EQS115" s="81"/>
      <c r="EQT115" s="81"/>
      <c r="EQU115" s="81"/>
      <c r="EQV115" s="81"/>
      <c r="EQW115" s="81"/>
      <c r="EQX115" s="81"/>
      <c r="EQY115" s="81"/>
      <c r="EQZ115" s="81"/>
      <c r="ERA115" s="81"/>
      <c r="ERB115" s="81"/>
      <c r="ERC115" s="81"/>
      <c r="ERD115" s="81"/>
      <c r="ERE115" s="81"/>
      <c r="ERF115" s="81"/>
      <c r="ERG115" s="81"/>
      <c r="ERH115" s="81"/>
      <c r="ERI115" s="81"/>
      <c r="ERJ115" s="81"/>
      <c r="ERK115" s="81"/>
      <c r="ERL115" s="81"/>
      <c r="ERM115" s="81"/>
      <c r="ERN115" s="81"/>
      <c r="ERO115" s="81"/>
      <c r="ERP115" s="81"/>
      <c r="ERQ115" s="81"/>
      <c r="ERR115" s="81"/>
      <c r="ERS115" s="81"/>
      <c r="ERT115" s="81"/>
      <c r="ERU115" s="81"/>
      <c r="ERV115" s="81"/>
      <c r="ERW115" s="81"/>
      <c r="ERX115" s="81"/>
      <c r="ERY115" s="81"/>
      <c r="ERZ115" s="81"/>
      <c r="ESA115" s="81"/>
      <c r="ESB115" s="81"/>
      <c r="ESC115" s="81"/>
      <c r="ESD115" s="81"/>
      <c r="ESE115" s="81"/>
      <c r="ESF115" s="81"/>
      <c r="ESG115" s="81"/>
      <c r="ESH115" s="81"/>
      <c r="ESI115" s="81"/>
      <c r="ESJ115" s="81"/>
      <c r="ESK115" s="81"/>
      <c r="ESL115" s="81"/>
      <c r="ESM115" s="81"/>
      <c r="ESN115" s="81"/>
      <c r="ESO115" s="81"/>
      <c r="ESP115" s="81"/>
      <c r="ESQ115" s="81"/>
      <c r="ESR115" s="81"/>
      <c r="ESS115" s="81"/>
      <c r="EST115" s="81"/>
      <c r="ESU115" s="81"/>
      <c r="ESV115" s="81"/>
      <c r="ESW115" s="81"/>
      <c r="ESX115" s="81"/>
      <c r="ESY115" s="81"/>
      <c r="ESZ115" s="81"/>
      <c r="ETA115" s="81"/>
      <c r="ETB115" s="81"/>
      <c r="ETC115" s="81"/>
      <c r="ETD115" s="81"/>
      <c r="ETE115" s="81"/>
      <c r="ETF115" s="81"/>
      <c r="ETG115" s="81"/>
      <c r="ETH115" s="81"/>
      <c r="ETI115" s="81"/>
      <c r="ETJ115" s="81"/>
      <c r="ETK115" s="81"/>
      <c r="ETL115" s="81"/>
      <c r="ETM115" s="81"/>
      <c r="ETN115" s="81"/>
      <c r="ETO115" s="81"/>
      <c r="ETP115" s="81"/>
      <c r="ETQ115" s="81"/>
      <c r="ETR115" s="81"/>
      <c r="ETS115" s="81"/>
      <c r="ETT115" s="81"/>
      <c r="ETU115" s="81"/>
      <c r="ETV115" s="81"/>
      <c r="ETW115" s="81"/>
      <c r="ETX115" s="81"/>
      <c r="ETY115" s="81"/>
      <c r="ETZ115" s="81"/>
      <c r="EUA115" s="81"/>
      <c r="EUB115" s="81"/>
      <c r="EUC115" s="81"/>
      <c r="EUD115" s="81"/>
      <c r="EUE115" s="81"/>
      <c r="EUF115" s="81"/>
      <c r="EUG115" s="81"/>
      <c r="EUH115" s="81"/>
      <c r="EUI115" s="81"/>
      <c r="EUJ115" s="81"/>
      <c r="EUK115" s="81"/>
      <c r="EUL115" s="81"/>
      <c r="EUM115" s="81"/>
      <c r="EUN115" s="81"/>
      <c r="EUO115" s="81"/>
      <c r="EUP115" s="81"/>
      <c r="EUQ115" s="81"/>
      <c r="EUR115" s="81"/>
      <c r="EUS115" s="81"/>
      <c r="EUT115" s="81"/>
      <c r="EUU115" s="81"/>
      <c r="EUV115" s="81"/>
      <c r="EUW115" s="81"/>
      <c r="EUX115" s="81"/>
      <c r="EUY115" s="81"/>
      <c r="EUZ115" s="81"/>
      <c r="EVA115" s="81"/>
      <c r="EVB115" s="81"/>
      <c r="EVC115" s="81"/>
      <c r="EVD115" s="81"/>
      <c r="EVE115" s="81"/>
      <c r="EVF115" s="81"/>
      <c r="EVG115" s="81"/>
      <c r="EVH115" s="81"/>
      <c r="EVI115" s="81"/>
      <c r="EVJ115" s="81"/>
      <c r="EVK115" s="81"/>
      <c r="EVL115" s="81"/>
      <c r="EVM115" s="81"/>
      <c r="EVN115" s="81"/>
      <c r="EVO115" s="81"/>
      <c r="EVP115" s="81"/>
      <c r="EVQ115" s="81"/>
      <c r="EVR115" s="81"/>
      <c r="EVS115" s="81"/>
      <c r="EVT115" s="81"/>
      <c r="EVU115" s="81"/>
      <c r="EVV115" s="81"/>
      <c r="EVW115" s="81"/>
      <c r="EVX115" s="81"/>
      <c r="EVY115" s="81"/>
      <c r="EVZ115" s="81"/>
      <c r="EWA115" s="81"/>
      <c r="EWB115" s="81"/>
      <c r="EWC115" s="81"/>
      <c r="EWD115" s="81"/>
      <c r="EWE115" s="81"/>
      <c r="EWF115" s="81"/>
      <c r="EWG115" s="81"/>
      <c r="EWH115" s="81"/>
      <c r="EWI115" s="81"/>
      <c r="EWJ115" s="81"/>
      <c r="EWK115" s="81"/>
      <c r="EWL115" s="81"/>
      <c r="EWM115" s="81"/>
      <c r="EWN115" s="81"/>
      <c r="EWO115" s="81"/>
      <c r="EWP115" s="81"/>
      <c r="EWQ115" s="81"/>
      <c r="EWR115" s="81"/>
      <c r="EWS115" s="81"/>
      <c r="EWT115" s="81"/>
      <c r="EWU115" s="81"/>
      <c r="EWV115" s="81"/>
      <c r="EWW115" s="81"/>
      <c r="EWX115" s="81"/>
      <c r="EWY115" s="81"/>
      <c r="EWZ115" s="81"/>
      <c r="EXA115" s="81"/>
      <c r="EXB115" s="81"/>
      <c r="EXC115" s="81"/>
      <c r="EXD115" s="81"/>
      <c r="EXE115" s="81"/>
      <c r="EXF115" s="81"/>
      <c r="EXG115" s="81"/>
      <c r="EXH115" s="81"/>
      <c r="EXI115" s="81"/>
      <c r="EXJ115" s="81"/>
      <c r="EXK115" s="81"/>
      <c r="EXL115" s="81"/>
      <c r="EXM115" s="81"/>
      <c r="EXN115" s="81"/>
      <c r="EXO115" s="81"/>
      <c r="EXP115" s="81"/>
      <c r="EXQ115" s="81"/>
      <c r="EXR115" s="81"/>
      <c r="EXS115" s="81"/>
      <c r="EXT115" s="81"/>
      <c r="EXU115" s="81"/>
      <c r="EXV115" s="81"/>
      <c r="EXW115" s="81"/>
      <c r="EXX115" s="81"/>
      <c r="EXY115" s="81"/>
      <c r="EXZ115" s="81"/>
      <c r="EYA115" s="81"/>
      <c r="EYB115" s="81"/>
      <c r="EYC115" s="81"/>
      <c r="EYD115" s="81"/>
      <c r="EYE115" s="81"/>
      <c r="EYF115" s="81"/>
      <c r="EYG115" s="81"/>
      <c r="EYH115" s="81"/>
      <c r="EYI115" s="81"/>
      <c r="EYJ115" s="81"/>
      <c r="EYK115" s="81"/>
      <c r="EYL115" s="81"/>
      <c r="EYM115" s="81"/>
      <c r="EYN115" s="81"/>
      <c r="EYO115" s="81"/>
      <c r="EYP115" s="81"/>
      <c r="EYQ115" s="81"/>
      <c r="EYR115" s="81"/>
      <c r="EYS115" s="81"/>
      <c r="EYT115" s="81"/>
      <c r="EYU115" s="81"/>
      <c r="EYV115" s="81"/>
      <c r="EYW115" s="81"/>
      <c r="EYX115" s="81"/>
      <c r="EYY115" s="81"/>
      <c r="EYZ115" s="81"/>
      <c r="EZA115" s="81"/>
      <c r="EZB115" s="81"/>
      <c r="EZC115" s="81"/>
      <c r="EZD115" s="81"/>
      <c r="EZE115" s="81"/>
      <c r="EZF115" s="81"/>
      <c r="EZG115" s="81"/>
      <c r="EZH115" s="81"/>
      <c r="EZI115" s="81"/>
      <c r="EZJ115" s="81"/>
      <c r="EZK115" s="81"/>
      <c r="EZL115" s="81"/>
      <c r="EZM115" s="81"/>
      <c r="EZN115" s="81"/>
      <c r="EZO115" s="81"/>
      <c r="EZP115" s="81"/>
      <c r="EZQ115" s="81"/>
      <c r="EZR115" s="81"/>
      <c r="EZS115" s="81"/>
      <c r="EZT115" s="81"/>
      <c r="EZU115" s="81"/>
      <c r="EZV115" s="81"/>
      <c r="EZW115" s="81"/>
      <c r="EZX115" s="81"/>
      <c r="EZY115" s="81"/>
      <c r="EZZ115" s="81"/>
      <c r="FAA115" s="81"/>
      <c r="FAB115" s="81"/>
      <c r="FAC115" s="81"/>
      <c r="FAD115" s="81"/>
      <c r="FAE115" s="81"/>
      <c r="FAF115" s="81"/>
      <c r="FAG115" s="81"/>
      <c r="FAH115" s="81"/>
      <c r="FAI115" s="81"/>
      <c r="FAJ115" s="81"/>
      <c r="FAK115" s="81"/>
      <c r="FAL115" s="81"/>
      <c r="FAM115" s="81"/>
      <c r="FAN115" s="81"/>
      <c r="FAO115" s="81"/>
      <c r="FAP115" s="81"/>
      <c r="FAQ115" s="81"/>
      <c r="FAR115" s="81"/>
      <c r="FAS115" s="81"/>
      <c r="FAT115" s="81"/>
      <c r="FAU115" s="81"/>
      <c r="FAV115" s="81"/>
      <c r="FAW115" s="81"/>
      <c r="FAX115" s="81"/>
      <c r="FAY115" s="81"/>
      <c r="FAZ115" s="81"/>
      <c r="FBA115" s="81"/>
      <c r="FBB115" s="81"/>
      <c r="FBC115" s="81"/>
      <c r="FBD115" s="81"/>
      <c r="FBE115" s="81"/>
      <c r="FBF115" s="81"/>
      <c r="FBG115" s="81"/>
      <c r="FBH115" s="81"/>
      <c r="FBI115" s="81"/>
      <c r="FBJ115" s="81"/>
      <c r="FBK115" s="81"/>
      <c r="FBL115" s="81"/>
      <c r="FBM115" s="81"/>
      <c r="FBN115" s="81"/>
      <c r="FBO115" s="81"/>
      <c r="FBP115" s="81"/>
      <c r="FBQ115" s="81"/>
      <c r="FBR115" s="81"/>
      <c r="FBS115" s="81"/>
      <c r="FBT115" s="81"/>
      <c r="FBU115" s="81"/>
      <c r="FBV115" s="81"/>
      <c r="FBW115" s="81"/>
      <c r="FBX115" s="81"/>
      <c r="FBY115" s="81"/>
      <c r="FBZ115" s="81"/>
      <c r="FCA115" s="81"/>
      <c r="FCB115" s="81"/>
      <c r="FCC115" s="81"/>
      <c r="FCD115" s="81"/>
      <c r="FCE115" s="81"/>
      <c r="FCF115" s="81"/>
      <c r="FCG115" s="81"/>
      <c r="FCH115" s="81"/>
      <c r="FCI115" s="81"/>
      <c r="FCJ115" s="81"/>
      <c r="FCK115" s="81"/>
      <c r="FCL115" s="81"/>
      <c r="FCM115" s="81"/>
      <c r="FCN115" s="81"/>
      <c r="FCO115" s="81"/>
      <c r="FCP115" s="81"/>
      <c r="FCQ115" s="81"/>
      <c r="FCR115" s="81"/>
      <c r="FCS115" s="81"/>
      <c r="FCT115" s="81"/>
      <c r="FCU115" s="81"/>
      <c r="FCV115" s="81"/>
      <c r="FCW115" s="81"/>
      <c r="FCX115" s="81"/>
      <c r="FCY115" s="81"/>
      <c r="FCZ115" s="81"/>
      <c r="FDA115" s="81"/>
      <c r="FDB115" s="81"/>
      <c r="FDC115" s="81"/>
      <c r="FDD115" s="81"/>
      <c r="FDE115" s="81"/>
      <c r="FDF115" s="81"/>
      <c r="FDG115" s="81"/>
      <c r="FDH115" s="81"/>
      <c r="FDI115" s="81"/>
      <c r="FDJ115" s="81"/>
      <c r="FDK115" s="81"/>
      <c r="FDL115" s="81"/>
      <c r="FDM115" s="81"/>
      <c r="FDN115" s="81"/>
      <c r="FDO115" s="81"/>
      <c r="FDP115" s="81"/>
      <c r="FDQ115" s="81"/>
      <c r="FDR115" s="81"/>
      <c r="FDS115" s="81"/>
      <c r="FDT115" s="81"/>
      <c r="FDU115" s="81"/>
      <c r="FDV115" s="81"/>
      <c r="FDW115" s="81"/>
      <c r="FDX115" s="81"/>
      <c r="FDY115" s="81"/>
      <c r="FDZ115" s="81"/>
      <c r="FEA115" s="81"/>
      <c r="FEB115" s="81"/>
      <c r="FEC115" s="81"/>
      <c r="FED115" s="81"/>
      <c r="FEE115" s="81"/>
      <c r="FEF115" s="81"/>
      <c r="FEG115" s="81"/>
      <c r="FEH115" s="81"/>
      <c r="FEI115" s="81"/>
      <c r="FEJ115" s="81"/>
      <c r="FEK115" s="81"/>
      <c r="FEL115" s="81"/>
      <c r="FEM115" s="81"/>
      <c r="FEN115" s="81"/>
      <c r="FEO115" s="81"/>
      <c r="FEP115" s="81"/>
      <c r="FEQ115" s="81"/>
      <c r="FER115" s="81"/>
      <c r="FES115" s="81"/>
      <c r="FET115" s="81"/>
      <c r="FEU115" s="81"/>
      <c r="FEV115" s="81"/>
      <c r="FEW115" s="81"/>
      <c r="FEX115" s="81"/>
      <c r="FEY115" s="81"/>
      <c r="FEZ115" s="81"/>
      <c r="FFA115" s="81"/>
      <c r="FFB115" s="81"/>
      <c r="FFC115" s="81"/>
      <c r="FFD115" s="81"/>
      <c r="FFE115" s="81"/>
      <c r="FFF115" s="81"/>
      <c r="FFG115" s="81"/>
      <c r="FFH115" s="81"/>
      <c r="FFI115" s="81"/>
      <c r="FFJ115" s="81"/>
      <c r="FFK115" s="81"/>
      <c r="FFL115" s="81"/>
      <c r="FFM115" s="81"/>
      <c r="FFN115" s="81"/>
      <c r="FFO115" s="81"/>
      <c r="FFP115" s="81"/>
      <c r="FFQ115" s="81"/>
      <c r="FFR115" s="81"/>
      <c r="FFS115" s="81"/>
      <c r="FFT115" s="81"/>
      <c r="FFU115" s="81"/>
      <c r="FFV115" s="81"/>
      <c r="FFW115" s="81"/>
      <c r="FFX115" s="81"/>
      <c r="FFY115" s="81"/>
      <c r="FFZ115" s="81"/>
      <c r="FGA115" s="81"/>
      <c r="FGB115" s="81"/>
      <c r="FGC115" s="81"/>
      <c r="FGD115" s="81"/>
      <c r="FGE115" s="81"/>
      <c r="FGF115" s="81"/>
      <c r="FGG115" s="81"/>
      <c r="FGH115" s="81"/>
      <c r="FGI115" s="81"/>
      <c r="FGJ115" s="81"/>
      <c r="FGK115" s="81"/>
      <c r="FGL115" s="81"/>
      <c r="FGM115" s="81"/>
      <c r="FGN115" s="81"/>
      <c r="FGO115" s="81"/>
      <c r="FGP115" s="81"/>
      <c r="FGQ115" s="81"/>
      <c r="FGR115" s="81"/>
      <c r="FGS115" s="81"/>
      <c r="FGT115" s="81"/>
      <c r="FGU115" s="81"/>
      <c r="FGV115" s="81"/>
      <c r="FGW115" s="81"/>
      <c r="FGX115" s="81"/>
      <c r="FGY115" s="81"/>
      <c r="FGZ115" s="81"/>
      <c r="FHA115" s="81"/>
      <c r="FHB115" s="81"/>
      <c r="FHC115" s="81"/>
      <c r="FHD115" s="81"/>
      <c r="FHE115" s="81"/>
      <c r="FHF115" s="81"/>
      <c r="FHG115" s="81"/>
      <c r="FHH115" s="81"/>
      <c r="FHI115" s="81"/>
      <c r="FHJ115" s="81"/>
      <c r="FHK115" s="81"/>
      <c r="FHL115" s="81"/>
      <c r="FHM115" s="81"/>
      <c r="FHN115" s="81"/>
      <c r="FHO115" s="81"/>
      <c r="FHP115" s="81"/>
      <c r="FHQ115" s="81"/>
      <c r="FHR115" s="81"/>
      <c r="FHS115" s="81"/>
      <c r="FHT115" s="81"/>
      <c r="FHU115" s="81"/>
      <c r="FHV115" s="81"/>
      <c r="FHW115" s="81"/>
      <c r="FHX115" s="81"/>
      <c r="FHY115" s="81"/>
      <c r="FHZ115" s="81"/>
      <c r="FIA115" s="81"/>
      <c r="FIB115" s="81"/>
      <c r="FIC115" s="81"/>
      <c r="FID115" s="81"/>
      <c r="FIE115" s="81"/>
      <c r="FIF115" s="81"/>
      <c r="FIG115" s="81"/>
      <c r="FIH115" s="81"/>
      <c r="FII115" s="81"/>
      <c r="FIJ115" s="81"/>
      <c r="FIK115" s="81"/>
      <c r="FIL115" s="81"/>
      <c r="FIM115" s="81"/>
      <c r="FIN115" s="81"/>
      <c r="FIO115" s="81"/>
      <c r="FIP115" s="81"/>
      <c r="FIQ115" s="81"/>
      <c r="FIR115" s="81"/>
      <c r="FIS115" s="81"/>
      <c r="FIT115" s="81"/>
      <c r="FIU115" s="81"/>
      <c r="FIV115" s="81"/>
      <c r="FIW115" s="81"/>
      <c r="FIX115" s="81"/>
      <c r="FIY115" s="81"/>
      <c r="FIZ115" s="81"/>
      <c r="FJA115" s="81"/>
      <c r="FJB115" s="81"/>
      <c r="FJC115" s="81"/>
      <c r="FJD115" s="81"/>
      <c r="FJE115" s="81"/>
      <c r="FJF115" s="81"/>
      <c r="FJG115" s="81"/>
      <c r="FJH115" s="81"/>
      <c r="FJI115" s="81"/>
      <c r="FJJ115" s="81"/>
      <c r="FJK115" s="81"/>
      <c r="FJL115" s="81"/>
      <c r="FJM115" s="81"/>
      <c r="FJN115" s="81"/>
      <c r="FJO115" s="81"/>
      <c r="FJP115" s="81"/>
      <c r="FJQ115" s="81"/>
      <c r="FJR115" s="81"/>
      <c r="FJS115" s="81"/>
      <c r="FJT115" s="81"/>
      <c r="FJU115" s="81"/>
      <c r="FJV115" s="81"/>
      <c r="FJW115" s="81"/>
      <c r="FJX115" s="81"/>
      <c r="FJY115" s="81"/>
      <c r="FJZ115" s="81"/>
      <c r="FKA115" s="81"/>
      <c r="FKB115" s="81"/>
      <c r="FKC115" s="81"/>
      <c r="FKD115" s="81"/>
      <c r="FKE115" s="81"/>
      <c r="FKF115" s="81"/>
      <c r="FKG115" s="81"/>
      <c r="FKH115" s="81"/>
      <c r="FKI115" s="81"/>
      <c r="FKJ115" s="81"/>
      <c r="FKK115" s="81"/>
      <c r="FKL115" s="81"/>
      <c r="FKM115" s="81"/>
      <c r="FKN115" s="81"/>
      <c r="FKO115" s="81"/>
      <c r="FKP115" s="81"/>
      <c r="FKQ115" s="81"/>
      <c r="FKR115" s="81"/>
      <c r="FKS115" s="81"/>
      <c r="FKT115" s="81"/>
      <c r="FKU115" s="81"/>
      <c r="FKV115" s="81"/>
      <c r="FKW115" s="81"/>
      <c r="FKX115" s="81"/>
      <c r="FKY115" s="81"/>
      <c r="FKZ115" s="81"/>
      <c r="FLA115" s="81"/>
      <c r="FLB115" s="81"/>
      <c r="FLC115" s="81"/>
      <c r="FLD115" s="81"/>
      <c r="FLE115" s="81"/>
      <c r="FLF115" s="81"/>
      <c r="FLG115" s="81"/>
      <c r="FLH115" s="81"/>
      <c r="FLI115" s="81"/>
      <c r="FLJ115" s="81"/>
      <c r="FLK115" s="81"/>
      <c r="FLL115" s="81"/>
      <c r="FLM115" s="81"/>
      <c r="FLN115" s="81"/>
      <c r="FLO115" s="81"/>
      <c r="FLP115" s="81"/>
      <c r="FLQ115" s="81"/>
      <c r="FLR115" s="81"/>
      <c r="FLS115" s="81"/>
      <c r="FLT115" s="81"/>
      <c r="FLU115" s="81"/>
      <c r="FLV115" s="81"/>
      <c r="FLW115" s="81"/>
      <c r="FLX115" s="81"/>
      <c r="FLY115" s="81"/>
      <c r="FLZ115" s="81"/>
      <c r="FMA115" s="81"/>
      <c r="FMB115" s="81"/>
      <c r="FMC115" s="81"/>
      <c r="FMD115" s="81"/>
      <c r="FME115" s="81"/>
      <c r="FMF115" s="81"/>
      <c r="FMG115" s="81"/>
      <c r="FMH115" s="81"/>
      <c r="FMI115" s="81"/>
      <c r="FMJ115" s="81"/>
      <c r="FMK115" s="81"/>
      <c r="FML115" s="81"/>
      <c r="FMM115" s="81"/>
      <c r="FMN115" s="81"/>
      <c r="FMO115" s="81"/>
      <c r="FMP115" s="81"/>
      <c r="FMQ115" s="81"/>
      <c r="FMR115" s="81"/>
      <c r="FMS115" s="81"/>
      <c r="FMT115" s="81"/>
      <c r="FMU115" s="81"/>
      <c r="FMV115" s="81"/>
      <c r="FMW115" s="81"/>
      <c r="FMX115" s="81"/>
      <c r="FMY115" s="81"/>
      <c r="FMZ115" s="81"/>
      <c r="FNA115" s="81"/>
      <c r="FNB115" s="81"/>
      <c r="FNC115" s="81"/>
      <c r="FND115" s="81"/>
      <c r="FNE115" s="81"/>
      <c r="FNF115" s="81"/>
      <c r="FNG115" s="81"/>
      <c r="FNH115" s="81"/>
      <c r="FNI115" s="81"/>
      <c r="FNJ115" s="81"/>
      <c r="FNK115" s="81"/>
      <c r="FNL115" s="81"/>
      <c r="FNM115" s="81"/>
      <c r="FNN115" s="81"/>
      <c r="FNO115" s="81"/>
      <c r="FNP115" s="81"/>
      <c r="FNQ115" s="81"/>
      <c r="FNR115" s="81"/>
      <c r="FNS115" s="81"/>
      <c r="FNT115" s="81"/>
      <c r="FNU115" s="81"/>
      <c r="FNV115" s="81"/>
      <c r="FNW115" s="81"/>
      <c r="FNX115" s="81"/>
      <c r="FNY115" s="81"/>
      <c r="FNZ115" s="81"/>
      <c r="FOA115" s="81"/>
      <c r="FOB115" s="81"/>
      <c r="FOC115" s="81"/>
      <c r="FOD115" s="81"/>
      <c r="FOE115" s="81"/>
      <c r="FOF115" s="81"/>
      <c r="FOG115" s="81"/>
      <c r="FOH115" s="81"/>
      <c r="FOI115" s="81"/>
      <c r="FOJ115" s="81"/>
      <c r="FOK115" s="81"/>
      <c r="FOL115" s="81"/>
      <c r="FOM115" s="81"/>
      <c r="FON115" s="81"/>
      <c r="FOO115" s="81"/>
      <c r="FOP115" s="81"/>
      <c r="FOQ115" s="81"/>
      <c r="FOR115" s="81"/>
      <c r="FOS115" s="81"/>
      <c r="FOT115" s="81"/>
      <c r="FOU115" s="81"/>
      <c r="FOV115" s="81"/>
      <c r="FOW115" s="81"/>
      <c r="FOX115" s="81"/>
      <c r="FOY115" s="81"/>
      <c r="FOZ115" s="81"/>
      <c r="FPA115" s="81"/>
      <c r="FPB115" s="81"/>
      <c r="FPC115" s="81"/>
      <c r="FPD115" s="81"/>
      <c r="FPE115" s="81"/>
      <c r="FPF115" s="81"/>
      <c r="FPG115" s="81"/>
      <c r="FPH115" s="81"/>
      <c r="FPI115" s="81"/>
      <c r="FPJ115" s="81"/>
      <c r="FPK115" s="81"/>
      <c r="FPL115" s="81"/>
      <c r="FPM115" s="81"/>
      <c r="FPN115" s="81"/>
      <c r="FPO115" s="81"/>
      <c r="FPP115" s="81"/>
      <c r="FPQ115" s="81"/>
      <c r="FPR115" s="81"/>
      <c r="FPS115" s="81"/>
      <c r="FPT115" s="81"/>
      <c r="FPU115" s="81"/>
      <c r="FPV115" s="81"/>
      <c r="FPW115" s="81"/>
      <c r="FPX115" s="81"/>
      <c r="FPY115" s="81"/>
      <c r="FPZ115" s="81"/>
      <c r="FQA115" s="81"/>
      <c r="FQB115" s="81"/>
      <c r="FQC115" s="81"/>
      <c r="FQD115" s="81"/>
      <c r="FQE115" s="81"/>
      <c r="FQF115" s="81"/>
      <c r="FQG115" s="81"/>
      <c r="FQH115" s="81"/>
      <c r="FQI115" s="81"/>
      <c r="FQJ115" s="81"/>
      <c r="FQK115" s="81"/>
      <c r="FQL115" s="81"/>
      <c r="FQM115" s="81"/>
      <c r="FQN115" s="81"/>
      <c r="FQO115" s="81"/>
      <c r="FQP115" s="81"/>
      <c r="FQQ115" s="81"/>
      <c r="FQR115" s="81"/>
      <c r="FQS115" s="81"/>
      <c r="FQT115" s="81"/>
      <c r="FQU115" s="81"/>
      <c r="FQV115" s="81"/>
      <c r="FQW115" s="81"/>
      <c r="FQX115" s="81"/>
      <c r="FQY115" s="81"/>
      <c r="FQZ115" s="81"/>
      <c r="FRA115" s="81"/>
      <c r="FRB115" s="81"/>
      <c r="FRC115" s="81"/>
      <c r="FRD115" s="81"/>
      <c r="FRE115" s="81"/>
      <c r="FRF115" s="81"/>
      <c r="FRG115" s="81"/>
      <c r="FRH115" s="81"/>
      <c r="FRI115" s="81"/>
      <c r="FRJ115" s="81"/>
      <c r="FRK115" s="81"/>
      <c r="FRL115" s="81"/>
      <c r="FRM115" s="81"/>
      <c r="FRN115" s="81"/>
      <c r="FRO115" s="81"/>
      <c r="FRP115" s="81"/>
      <c r="FRQ115" s="81"/>
      <c r="FRR115" s="81"/>
      <c r="FRS115" s="81"/>
      <c r="FRT115" s="81"/>
      <c r="FRU115" s="81"/>
      <c r="FRV115" s="81"/>
      <c r="FRW115" s="81"/>
      <c r="FRX115" s="81"/>
      <c r="FRY115" s="81"/>
      <c r="FRZ115" s="81"/>
      <c r="FSA115" s="81"/>
      <c r="FSB115" s="81"/>
      <c r="FSC115" s="81"/>
      <c r="FSD115" s="81"/>
      <c r="FSE115" s="81"/>
      <c r="FSF115" s="81"/>
      <c r="FSG115" s="81"/>
      <c r="FSH115" s="81"/>
      <c r="FSI115" s="81"/>
      <c r="FSJ115" s="81"/>
      <c r="FSK115" s="81"/>
      <c r="FSL115" s="81"/>
      <c r="FSM115" s="81"/>
      <c r="FSN115" s="81"/>
      <c r="FSO115" s="81"/>
      <c r="FSP115" s="81"/>
      <c r="FSQ115" s="81"/>
      <c r="FSR115" s="81"/>
      <c r="FSS115" s="81"/>
      <c r="FST115" s="81"/>
      <c r="FSU115" s="81"/>
      <c r="FSV115" s="81"/>
      <c r="FSW115" s="81"/>
      <c r="FSX115" s="81"/>
      <c r="FSY115" s="81"/>
      <c r="FSZ115" s="81"/>
      <c r="FTA115" s="81"/>
      <c r="FTB115" s="81"/>
      <c r="FTC115" s="81"/>
      <c r="FTD115" s="81"/>
      <c r="FTE115" s="81"/>
      <c r="FTF115" s="81"/>
      <c r="FTG115" s="81"/>
      <c r="FTH115" s="81"/>
      <c r="FTI115" s="81"/>
      <c r="FTJ115" s="81"/>
      <c r="FTK115" s="81"/>
      <c r="FTL115" s="81"/>
      <c r="FTM115" s="81"/>
      <c r="FTN115" s="81"/>
      <c r="FTO115" s="81"/>
      <c r="FTP115" s="81"/>
      <c r="FTQ115" s="81"/>
      <c r="FTR115" s="81"/>
      <c r="FTS115" s="81"/>
      <c r="FTT115" s="81"/>
      <c r="FTU115" s="81"/>
      <c r="FTV115" s="81"/>
      <c r="FTW115" s="81"/>
      <c r="FTX115" s="81"/>
      <c r="FTY115" s="81"/>
      <c r="FTZ115" s="81"/>
      <c r="FUA115" s="81"/>
      <c r="FUB115" s="81"/>
      <c r="FUC115" s="81"/>
      <c r="FUD115" s="81"/>
      <c r="FUE115" s="81"/>
      <c r="FUF115" s="81"/>
      <c r="FUG115" s="81"/>
      <c r="FUH115" s="81"/>
      <c r="FUI115" s="81"/>
      <c r="FUJ115" s="81"/>
      <c r="FUK115" s="81"/>
      <c r="FUL115" s="81"/>
      <c r="FUM115" s="81"/>
      <c r="FUN115" s="81"/>
      <c r="FUO115" s="81"/>
      <c r="FUP115" s="81"/>
      <c r="FUQ115" s="81"/>
      <c r="FUR115" s="81"/>
      <c r="FUS115" s="81"/>
      <c r="FUT115" s="81"/>
      <c r="FUU115" s="81"/>
      <c r="FUV115" s="81"/>
      <c r="FUW115" s="81"/>
      <c r="FUX115" s="81"/>
      <c r="FUY115" s="81"/>
      <c r="FUZ115" s="81"/>
      <c r="FVA115" s="81"/>
      <c r="FVB115" s="81"/>
      <c r="FVC115" s="81"/>
      <c r="FVD115" s="81"/>
      <c r="FVE115" s="81"/>
      <c r="FVF115" s="81"/>
      <c r="FVG115" s="81"/>
      <c r="FVH115" s="81"/>
      <c r="FVI115" s="81"/>
      <c r="FVJ115" s="81"/>
      <c r="FVK115" s="81"/>
      <c r="FVL115" s="81"/>
      <c r="FVM115" s="81"/>
      <c r="FVN115" s="81"/>
      <c r="FVO115" s="81"/>
      <c r="FVP115" s="81"/>
      <c r="FVQ115" s="81"/>
      <c r="FVR115" s="81"/>
      <c r="FVS115" s="81"/>
      <c r="FVT115" s="81"/>
      <c r="FVU115" s="81"/>
      <c r="FVV115" s="81"/>
      <c r="FVW115" s="81"/>
      <c r="FVX115" s="81"/>
      <c r="FVY115" s="81"/>
      <c r="FVZ115" s="81"/>
      <c r="FWA115" s="81"/>
      <c r="FWB115" s="81"/>
      <c r="FWC115" s="81"/>
      <c r="FWD115" s="81"/>
      <c r="FWE115" s="81"/>
      <c r="FWF115" s="81"/>
      <c r="FWG115" s="81"/>
      <c r="FWH115" s="81"/>
      <c r="FWI115" s="81"/>
      <c r="FWJ115" s="81"/>
      <c r="FWK115" s="81"/>
      <c r="FWL115" s="81"/>
      <c r="FWM115" s="81"/>
      <c r="FWN115" s="81"/>
      <c r="FWO115" s="81"/>
      <c r="FWP115" s="81"/>
      <c r="FWQ115" s="81"/>
      <c r="FWR115" s="81"/>
      <c r="FWS115" s="81"/>
      <c r="FWT115" s="81"/>
      <c r="FWU115" s="81"/>
      <c r="FWV115" s="81"/>
      <c r="FWW115" s="81"/>
      <c r="FWX115" s="81"/>
      <c r="FWY115" s="81"/>
      <c r="FWZ115" s="81"/>
      <c r="FXA115" s="81"/>
      <c r="FXB115" s="81"/>
      <c r="FXC115" s="81"/>
      <c r="FXD115" s="81"/>
      <c r="FXE115" s="81"/>
      <c r="FXF115" s="81"/>
      <c r="FXG115" s="81"/>
      <c r="FXH115" s="81"/>
      <c r="FXI115" s="81"/>
      <c r="FXJ115" s="81"/>
      <c r="FXK115" s="81"/>
      <c r="FXL115" s="81"/>
      <c r="FXM115" s="81"/>
      <c r="FXN115" s="81"/>
      <c r="FXO115" s="81"/>
      <c r="FXP115" s="81"/>
      <c r="FXQ115" s="81"/>
      <c r="FXR115" s="81"/>
      <c r="FXS115" s="81"/>
      <c r="FXT115" s="81"/>
      <c r="FXU115" s="81"/>
      <c r="FXV115" s="81"/>
      <c r="FXW115" s="81"/>
      <c r="FXX115" s="81"/>
      <c r="FXY115" s="81"/>
      <c r="FXZ115" s="81"/>
      <c r="FYA115" s="81"/>
      <c r="FYB115" s="81"/>
      <c r="FYC115" s="81"/>
      <c r="FYD115" s="81"/>
      <c r="FYE115" s="81"/>
      <c r="FYF115" s="81"/>
      <c r="FYG115" s="81"/>
      <c r="FYH115" s="81"/>
      <c r="FYI115" s="81"/>
      <c r="FYJ115" s="81"/>
      <c r="FYK115" s="81"/>
      <c r="FYL115" s="81"/>
      <c r="FYM115" s="81"/>
      <c r="FYN115" s="81"/>
      <c r="FYO115" s="81"/>
      <c r="FYP115" s="81"/>
      <c r="FYQ115" s="81"/>
      <c r="FYR115" s="81"/>
      <c r="FYS115" s="81"/>
      <c r="FYT115" s="81"/>
      <c r="FYU115" s="81"/>
      <c r="FYV115" s="81"/>
      <c r="FYW115" s="81"/>
      <c r="FYX115" s="81"/>
      <c r="FYY115" s="81"/>
      <c r="FYZ115" s="81"/>
      <c r="FZA115" s="81"/>
      <c r="FZB115" s="81"/>
      <c r="FZC115" s="81"/>
      <c r="FZD115" s="81"/>
      <c r="FZE115" s="81"/>
      <c r="FZF115" s="81"/>
      <c r="FZG115" s="81"/>
      <c r="FZH115" s="81"/>
      <c r="FZI115" s="81"/>
      <c r="FZJ115" s="81"/>
      <c r="FZK115" s="81"/>
      <c r="FZL115" s="81"/>
      <c r="FZM115" s="81"/>
      <c r="FZN115" s="81"/>
      <c r="FZO115" s="81"/>
      <c r="FZP115" s="81"/>
      <c r="FZQ115" s="81"/>
      <c r="FZR115" s="81"/>
      <c r="FZS115" s="81"/>
      <c r="FZT115" s="81"/>
      <c r="FZU115" s="81"/>
      <c r="FZV115" s="81"/>
      <c r="FZW115" s="81"/>
      <c r="FZX115" s="81"/>
      <c r="FZY115" s="81"/>
      <c r="FZZ115" s="81"/>
      <c r="GAA115" s="81"/>
      <c r="GAB115" s="81"/>
      <c r="GAC115" s="81"/>
      <c r="GAD115" s="81"/>
      <c r="GAE115" s="81"/>
      <c r="GAF115" s="81"/>
      <c r="GAG115" s="81"/>
      <c r="GAH115" s="81"/>
      <c r="GAI115" s="81"/>
      <c r="GAJ115" s="81"/>
      <c r="GAK115" s="81"/>
      <c r="GAL115" s="81"/>
      <c r="GAM115" s="81"/>
      <c r="GAN115" s="81"/>
      <c r="GAO115" s="81"/>
      <c r="GAP115" s="81"/>
      <c r="GAQ115" s="81"/>
      <c r="GAR115" s="81"/>
      <c r="GAS115" s="81"/>
      <c r="GAT115" s="81"/>
      <c r="GAU115" s="81"/>
      <c r="GAV115" s="81"/>
      <c r="GAW115" s="81"/>
      <c r="GAX115" s="81"/>
      <c r="GAY115" s="81"/>
      <c r="GAZ115" s="81"/>
      <c r="GBA115" s="81"/>
      <c r="GBB115" s="81"/>
      <c r="GBC115" s="81"/>
      <c r="GBD115" s="81"/>
      <c r="GBE115" s="81"/>
      <c r="GBF115" s="81"/>
      <c r="GBG115" s="81"/>
      <c r="GBH115" s="81"/>
      <c r="GBI115" s="81"/>
      <c r="GBJ115" s="81"/>
      <c r="GBK115" s="81"/>
      <c r="GBL115" s="81"/>
      <c r="GBM115" s="81"/>
      <c r="GBN115" s="81"/>
      <c r="GBO115" s="81"/>
      <c r="GBP115" s="81"/>
      <c r="GBQ115" s="81"/>
      <c r="GBR115" s="81"/>
      <c r="GBS115" s="81"/>
      <c r="GBT115" s="81"/>
      <c r="GBU115" s="81"/>
      <c r="GBV115" s="81"/>
      <c r="GBW115" s="81"/>
      <c r="GBX115" s="81"/>
      <c r="GBY115" s="81"/>
      <c r="GBZ115" s="81"/>
      <c r="GCA115" s="81"/>
      <c r="GCB115" s="81"/>
      <c r="GCC115" s="81"/>
      <c r="GCD115" s="81"/>
      <c r="GCE115" s="81"/>
      <c r="GCF115" s="81"/>
      <c r="GCG115" s="81"/>
      <c r="GCH115" s="81"/>
      <c r="GCI115" s="81"/>
      <c r="GCJ115" s="81"/>
      <c r="GCK115" s="81"/>
      <c r="GCL115" s="81"/>
      <c r="GCM115" s="81"/>
      <c r="GCN115" s="81"/>
      <c r="GCO115" s="81"/>
      <c r="GCP115" s="81"/>
      <c r="GCQ115" s="81"/>
      <c r="GCR115" s="81"/>
      <c r="GCS115" s="81"/>
      <c r="GCT115" s="81"/>
      <c r="GCU115" s="81"/>
      <c r="GCV115" s="81"/>
      <c r="GCW115" s="81"/>
      <c r="GCX115" s="81"/>
      <c r="GCY115" s="81"/>
      <c r="GCZ115" s="81"/>
      <c r="GDA115" s="81"/>
      <c r="GDB115" s="81"/>
      <c r="GDC115" s="81"/>
      <c r="GDD115" s="81"/>
      <c r="GDE115" s="81"/>
      <c r="GDF115" s="81"/>
      <c r="GDG115" s="81"/>
      <c r="GDH115" s="81"/>
      <c r="GDI115" s="81"/>
      <c r="GDJ115" s="81"/>
      <c r="GDK115" s="81"/>
      <c r="GDL115" s="81"/>
      <c r="GDM115" s="81"/>
      <c r="GDN115" s="81"/>
      <c r="GDO115" s="81"/>
      <c r="GDP115" s="81"/>
      <c r="GDQ115" s="81"/>
      <c r="GDR115" s="81"/>
      <c r="GDS115" s="81"/>
      <c r="GDT115" s="81"/>
      <c r="GDU115" s="81"/>
      <c r="GDV115" s="81"/>
      <c r="GDW115" s="81"/>
      <c r="GDX115" s="81"/>
      <c r="GDY115" s="81"/>
      <c r="GDZ115" s="81"/>
      <c r="GEA115" s="81"/>
      <c r="GEB115" s="81"/>
      <c r="GEC115" s="81"/>
      <c r="GED115" s="81"/>
      <c r="GEE115" s="81"/>
      <c r="GEF115" s="81"/>
      <c r="GEG115" s="81"/>
      <c r="GEH115" s="81"/>
      <c r="GEI115" s="81"/>
      <c r="GEJ115" s="81"/>
      <c r="GEK115" s="81"/>
      <c r="GEL115" s="81"/>
      <c r="GEM115" s="81"/>
      <c r="GEN115" s="81"/>
      <c r="GEO115" s="81"/>
      <c r="GEP115" s="81"/>
      <c r="GEQ115" s="81"/>
      <c r="GER115" s="81"/>
      <c r="GES115" s="81"/>
      <c r="GET115" s="81"/>
      <c r="GEU115" s="81"/>
      <c r="GEV115" s="81"/>
      <c r="GEW115" s="81"/>
      <c r="GEX115" s="81"/>
      <c r="GEY115" s="81"/>
      <c r="GEZ115" s="81"/>
      <c r="GFA115" s="81"/>
      <c r="GFB115" s="81"/>
      <c r="GFC115" s="81"/>
      <c r="GFD115" s="81"/>
      <c r="GFE115" s="81"/>
      <c r="GFF115" s="81"/>
      <c r="GFG115" s="81"/>
      <c r="GFH115" s="81"/>
      <c r="GFI115" s="81"/>
      <c r="GFJ115" s="81"/>
      <c r="GFK115" s="81"/>
      <c r="GFL115" s="81"/>
      <c r="GFM115" s="81"/>
      <c r="GFN115" s="81"/>
      <c r="GFO115" s="81"/>
      <c r="GFP115" s="81"/>
      <c r="GFQ115" s="81"/>
      <c r="GFR115" s="81"/>
      <c r="GFS115" s="81"/>
      <c r="GFT115" s="81"/>
      <c r="GFU115" s="81"/>
      <c r="GFV115" s="81"/>
      <c r="GFW115" s="81"/>
      <c r="GFX115" s="81"/>
      <c r="GFY115" s="81"/>
      <c r="GFZ115" s="81"/>
      <c r="GGA115" s="81"/>
      <c r="GGB115" s="81"/>
      <c r="GGC115" s="81"/>
      <c r="GGD115" s="81"/>
      <c r="GGE115" s="81"/>
      <c r="GGF115" s="81"/>
      <c r="GGG115" s="81"/>
      <c r="GGH115" s="81"/>
      <c r="GGI115" s="81"/>
      <c r="GGJ115" s="81"/>
      <c r="GGK115" s="81"/>
      <c r="GGL115" s="81"/>
      <c r="GGM115" s="81"/>
      <c r="GGN115" s="81"/>
      <c r="GGO115" s="81"/>
      <c r="GGP115" s="81"/>
      <c r="GGQ115" s="81"/>
      <c r="GGR115" s="81"/>
      <c r="GGS115" s="81"/>
      <c r="GGT115" s="81"/>
      <c r="GGU115" s="81"/>
      <c r="GGV115" s="81"/>
      <c r="GGW115" s="81"/>
      <c r="GGX115" s="81"/>
      <c r="GGY115" s="81"/>
      <c r="GGZ115" s="81"/>
      <c r="GHA115" s="81"/>
      <c r="GHB115" s="81"/>
      <c r="GHC115" s="81"/>
      <c r="GHD115" s="81"/>
      <c r="GHE115" s="81"/>
      <c r="GHF115" s="81"/>
      <c r="GHG115" s="81"/>
      <c r="GHH115" s="81"/>
      <c r="GHI115" s="81"/>
      <c r="GHJ115" s="81"/>
      <c r="GHK115" s="81"/>
      <c r="GHL115" s="81"/>
      <c r="GHM115" s="81"/>
      <c r="GHN115" s="81"/>
      <c r="GHO115" s="81"/>
      <c r="GHP115" s="81"/>
      <c r="GHQ115" s="81"/>
      <c r="GHR115" s="81"/>
      <c r="GHS115" s="81"/>
      <c r="GHT115" s="81"/>
      <c r="GHU115" s="81"/>
      <c r="GHV115" s="81"/>
      <c r="GHW115" s="81"/>
      <c r="GHX115" s="81"/>
      <c r="GHY115" s="81"/>
      <c r="GHZ115" s="81"/>
      <c r="GIA115" s="81"/>
      <c r="GIB115" s="81"/>
      <c r="GIC115" s="81"/>
      <c r="GID115" s="81"/>
      <c r="GIE115" s="81"/>
      <c r="GIF115" s="81"/>
      <c r="GIG115" s="81"/>
      <c r="GIH115" s="81"/>
      <c r="GII115" s="81"/>
      <c r="GIJ115" s="81"/>
      <c r="GIK115" s="81"/>
      <c r="GIL115" s="81"/>
      <c r="GIM115" s="81"/>
      <c r="GIN115" s="81"/>
      <c r="GIO115" s="81"/>
      <c r="GIP115" s="81"/>
      <c r="GIQ115" s="81"/>
      <c r="GIR115" s="81"/>
      <c r="GIS115" s="81"/>
      <c r="GIT115" s="81"/>
      <c r="GIU115" s="81"/>
      <c r="GIV115" s="81"/>
      <c r="GIW115" s="81"/>
      <c r="GIX115" s="81"/>
      <c r="GIY115" s="81"/>
      <c r="GIZ115" s="81"/>
      <c r="GJA115" s="81"/>
      <c r="GJB115" s="81"/>
      <c r="GJC115" s="81"/>
      <c r="GJD115" s="81"/>
      <c r="GJE115" s="81"/>
      <c r="GJF115" s="81"/>
      <c r="GJG115" s="81"/>
      <c r="GJH115" s="81"/>
      <c r="GJI115" s="81"/>
      <c r="GJJ115" s="81"/>
      <c r="GJK115" s="81"/>
      <c r="GJL115" s="81"/>
      <c r="GJM115" s="81"/>
      <c r="GJN115" s="81"/>
      <c r="GJO115" s="81"/>
      <c r="GJP115" s="81"/>
      <c r="GJQ115" s="81"/>
      <c r="GJR115" s="81"/>
      <c r="GJS115" s="81"/>
      <c r="GJT115" s="81"/>
      <c r="GJU115" s="81"/>
      <c r="GJV115" s="81"/>
      <c r="GJW115" s="81"/>
      <c r="GJX115" s="81"/>
      <c r="GJY115" s="81"/>
      <c r="GJZ115" s="81"/>
      <c r="GKA115" s="81"/>
      <c r="GKB115" s="81"/>
      <c r="GKC115" s="81"/>
      <c r="GKD115" s="81"/>
      <c r="GKE115" s="81"/>
      <c r="GKF115" s="81"/>
      <c r="GKG115" s="81"/>
      <c r="GKH115" s="81"/>
      <c r="GKI115" s="81"/>
      <c r="GKJ115" s="81"/>
      <c r="GKK115" s="81"/>
      <c r="GKL115" s="81"/>
      <c r="GKM115" s="81"/>
      <c r="GKN115" s="81"/>
      <c r="GKO115" s="81"/>
      <c r="GKP115" s="81"/>
      <c r="GKQ115" s="81"/>
      <c r="GKR115" s="81"/>
      <c r="GKS115" s="81"/>
      <c r="GKT115" s="81"/>
      <c r="GKU115" s="81"/>
      <c r="GKV115" s="81"/>
      <c r="GKW115" s="81"/>
      <c r="GKX115" s="81"/>
      <c r="GKY115" s="81"/>
      <c r="GKZ115" s="81"/>
      <c r="GLA115" s="81"/>
      <c r="GLB115" s="81"/>
      <c r="GLC115" s="81"/>
      <c r="GLD115" s="81"/>
      <c r="GLE115" s="81"/>
      <c r="GLF115" s="81"/>
      <c r="GLG115" s="81"/>
      <c r="GLH115" s="81"/>
      <c r="GLI115" s="81"/>
      <c r="GLJ115" s="81"/>
      <c r="GLK115" s="81"/>
      <c r="GLL115" s="81"/>
      <c r="GLM115" s="81"/>
      <c r="GLN115" s="81"/>
      <c r="GLO115" s="81"/>
      <c r="GLP115" s="81"/>
      <c r="GLQ115" s="81"/>
      <c r="GLR115" s="81"/>
      <c r="GLS115" s="81"/>
      <c r="GLT115" s="81"/>
      <c r="GLU115" s="81"/>
      <c r="GLV115" s="81"/>
      <c r="GLW115" s="81"/>
      <c r="GLX115" s="81"/>
      <c r="GLY115" s="81"/>
      <c r="GLZ115" s="81"/>
      <c r="GMA115" s="81"/>
      <c r="GMB115" s="81"/>
      <c r="GMC115" s="81"/>
      <c r="GMD115" s="81"/>
      <c r="GME115" s="81"/>
      <c r="GMF115" s="81"/>
      <c r="GMG115" s="81"/>
      <c r="GMH115" s="81"/>
      <c r="GMI115" s="81"/>
      <c r="GMJ115" s="81"/>
      <c r="GMK115" s="81"/>
      <c r="GML115" s="81"/>
      <c r="GMM115" s="81"/>
      <c r="GMN115" s="81"/>
      <c r="GMO115" s="81"/>
      <c r="GMP115" s="81"/>
      <c r="GMQ115" s="81"/>
      <c r="GMR115" s="81"/>
      <c r="GMS115" s="81"/>
      <c r="GMT115" s="81"/>
      <c r="GMU115" s="81"/>
      <c r="GMV115" s="81"/>
      <c r="GMW115" s="81"/>
      <c r="GMX115" s="81"/>
      <c r="GMY115" s="81"/>
      <c r="GMZ115" s="81"/>
      <c r="GNA115" s="81"/>
      <c r="GNB115" s="81"/>
      <c r="GNC115" s="81"/>
      <c r="GND115" s="81"/>
      <c r="GNE115" s="81"/>
      <c r="GNF115" s="81"/>
      <c r="GNG115" s="81"/>
      <c r="GNH115" s="81"/>
      <c r="GNI115" s="81"/>
      <c r="GNJ115" s="81"/>
      <c r="GNK115" s="81"/>
      <c r="GNL115" s="81"/>
      <c r="GNM115" s="81"/>
      <c r="GNN115" s="81"/>
      <c r="GNO115" s="81"/>
      <c r="GNP115" s="81"/>
      <c r="GNQ115" s="81"/>
      <c r="GNR115" s="81"/>
      <c r="GNS115" s="81"/>
      <c r="GNT115" s="81"/>
      <c r="GNU115" s="81"/>
      <c r="GNV115" s="81"/>
      <c r="GNW115" s="81"/>
      <c r="GNX115" s="81"/>
      <c r="GNY115" s="81"/>
      <c r="GNZ115" s="81"/>
      <c r="GOA115" s="81"/>
      <c r="GOB115" s="81"/>
      <c r="GOC115" s="81"/>
      <c r="GOD115" s="81"/>
      <c r="GOE115" s="81"/>
      <c r="GOF115" s="81"/>
      <c r="GOG115" s="81"/>
      <c r="GOH115" s="81"/>
      <c r="GOI115" s="81"/>
      <c r="GOJ115" s="81"/>
      <c r="GOK115" s="81"/>
      <c r="GOL115" s="81"/>
      <c r="GOM115" s="81"/>
      <c r="GON115" s="81"/>
      <c r="GOO115" s="81"/>
      <c r="GOP115" s="81"/>
      <c r="GOQ115" s="81"/>
      <c r="GOR115" s="81"/>
      <c r="GOS115" s="81"/>
      <c r="GOT115" s="81"/>
      <c r="GOU115" s="81"/>
      <c r="GOV115" s="81"/>
      <c r="GOW115" s="81"/>
      <c r="GOX115" s="81"/>
      <c r="GOY115" s="81"/>
      <c r="GOZ115" s="81"/>
      <c r="GPA115" s="81"/>
      <c r="GPB115" s="81"/>
      <c r="GPC115" s="81"/>
      <c r="GPD115" s="81"/>
      <c r="GPE115" s="81"/>
      <c r="GPF115" s="81"/>
      <c r="GPG115" s="81"/>
      <c r="GPH115" s="81"/>
      <c r="GPI115" s="81"/>
      <c r="GPJ115" s="81"/>
      <c r="GPK115" s="81"/>
      <c r="GPL115" s="81"/>
      <c r="GPM115" s="81"/>
      <c r="GPN115" s="81"/>
      <c r="GPO115" s="81"/>
      <c r="GPP115" s="81"/>
      <c r="GPQ115" s="81"/>
      <c r="GPR115" s="81"/>
      <c r="GPS115" s="81"/>
      <c r="GPT115" s="81"/>
      <c r="GPU115" s="81"/>
      <c r="GPV115" s="81"/>
      <c r="GPW115" s="81"/>
      <c r="GPX115" s="81"/>
      <c r="GPY115" s="81"/>
      <c r="GPZ115" s="81"/>
      <c r="GQA115" s="81"/>
      <c r="GQB115" s="81"/>
      <c r="GQC115" s="81"/>
      <c r="GQD115" s="81"/>
      <c r="GQE115" s="81"/>
      <c r="GQF115" s="81"/>
      <c r="GQG115" s="81"/>
      <c r="GQH115" s="81"/>
      <c r="GQI115" s="81"/>
      <c r="GQJ115" s="81"/>
      <c r="GQK115" s="81"/>
      <c r="GQL115" s="81"/>
      <c r="GQM115" s="81"/>
      <c r="GQN115" s="81"/>
      <c r="GQO115" s="81"/>
      <c r="GQP115" s="81"/>
      <c r="GQQ115" s="81"/>
      <c r="GQR115" s="81"/>
      <c r="GQS115" s="81"/>
      <c r="GQT115" s="81"/>
      <c r="GQU115" s="81"/>
      <c r="GQV115" s="81"/>
      <c r="GQW115" s="81"/>
      <c r="GQX115" s="81"/>
      <c r="GQY115" s="81"/>
      <c r="GQZ115" s="81"/>
      <c r="GRA115" s="81"/>
      <c r="GRB115" s="81"/>
      <c r="GRC115" s="81"/>
      <c r="GRD115" s="81"/>
      <c r="GRE115" s="81"/>
      <c r="GRF115" s="81"/>
      <c r="GRG115" s="81"/>
      <c r="GRH115" s="81"/>
      <c r="GRI115" s="81"/>
      <c r="GRJ115" s="81"/>
      <c r="GRK115" s="81"/>
      <c r="GRL115" s="81"/>
      <c r="GRM115" s="81"/>
      <c r="GRN115" s="81"/>
      <c r="GRO115" s="81"/>
      <c r="GRP115" s="81"/>
      <c r="GRQ115" s="81"/>
      <c r="GRR115" s="81"/>
      <c r="GRS115" s="81"/>
      <c r="GRT115" s="81"/>
      <c r="GRU115" s="81"/>
      <c r="GRV115" s="81"/>
      <c r="GRW115" s="81"/>
      <c r="GRX115" s="81"/>
      <c r="GRY115" s="81"/>
      <c r="GRZ115" s="81"/>
      <c r="GSA115" s="81"/>
      <c r="GSB115" s="81"/>
      <c r="GSC115" s="81"/>
      <c r="GSD115" s="81"/>
      <c r="GSE115" s="81"/>
      <c r="GSF115" s="81"/>
      <c r="GSG115" s="81"/>
      <c r="GSH115" s="81"/>
      <c r="GSI115" s="81"/>
      <c r="GSJ115" s="81"/>
      <c r="GSK115" s="81"/>
      <c r="GSL115" s="81"/>
      <c r="GSM115" s="81"/>
      <c r="GSN115" s="81"/>
      <c r="GSO115" s="81"/>
      <c r="GSP115" s="81"/>
      <c r="GSQ115" s="81"/>
      <c r="GSR115" s="81"/>
      <c r="GSS115" s="81"/>
      <c r="GST115" s="81"/>
      <c r="GSU115" s="81"/>
      <c r="GSV115" s="81"/>
      <c r="GSW115" s="81"/>
      <c r="GSX115" s="81"/>
      <c r="GSY115" s="81"/>
      <c r="GSZ115" s="81"/>
      <c r="GTA115" s="81"/>
      <c r="GTB115" s="81"/>
      <c r="GTC115" s="81"/>
      <c r="GTD115" s="81"/>
      <c r="GTE115" s="81"/>
      <c r="GTF115" s="81"/>
      <c r="GTG115" s="81"/>
      <c r="GTH115" s="81"/>
      <c r="GTI115" s="81"/>
      <c r="GTJ115" s="81"/>
      <c r="GTK115" s="81"/>
      <c r="GTL115" s="81"/>
      <c r="GTM115" s="81"/>
      <c r="GTN115" s="81"/>
      <c r="GTO115" s="81"/>
      <c r="GTP115" s="81"/>
      <c r="GTQ115" s="81"/>
      <c r="GTR115" s="81"/>
      <c r="GTS115" s="81"/>
      <c r="GTT115" s="81"/>
      <c r="GTU115" s="81"/>
      <c r="GTV115" s="81"/>
      <c r="GTW115" s="81"/>
      <c r="GTX115" s="81"/>
      <c r="GTY115" s="81"/>
      <c r="GTZ115" s="81"/>
      <c r="GUA115" s="81"/>
      <c r="GUB115" s="81"/>
      <c r="GUC115" s="81"/>
      <c r="GUD115" s="81"/>
      <c r="GUE115" s="81"/>
      <c r="GUF115" s="81"/>
      <c r="GUG115" s="81"/>
      <c r="GUH115" s="81"/>
      <c r="GUI115" s="81"/>
      <c r="GUJ115" s="81"/>
      <c r="GUK115" s="81"/>
      <c r="GUL115" s="81"/>
      <c r="GUM115" s="81"/>
      <c r="GUN115" s="81"/>
      <c r="GUO115" s="81"/>
      <c r="GUP115" s="81"/>
      <c r="GUQ115" s="81"/>
      <c r="GUR115" s="81"/>
      <c r="GUS115" s="81"/>
      <c r="GUT115" s="81"/>
      <c r="GUU115" s="81"/>
      <c r="GUV115" s="81"/>
      <c r="GUW115" s="81"/>
      <c r="GUX115" s="81"/>
      <c r="GUY115" s="81"/>
      <c r="GUZ115" s="81"/>
      <c r="GVA115" s="81"/>
      <c r="GVB115" s="81"/>
      <c r="GVC115" s="81"/>
      <c r="GVD115" s="81"/>
      <c r="GVE115" s="81"/>
      <c r="GVF115" s="81"/>
      <c r="GVG115" s="81"/>
      <c r="GVH115" s="81"/>
      <c r="GVI115" s="81"/>
      <c r="GVJ115" s="81"/>
      <c r="GVK115" s="81"/>
      <c r="GVL115" s="81"/>
      <c r="GVM115" s="81"/>
      <c r="GVN115" s="81"/>
      <c r="GVO115" s="81"/>
      <c r="GVP115" s="81"/>
      <c r="GVQ115" s="81"/>
      <c r="GVR115" s="81"/>
      <c r="GVS115" s="81"/>
      <c r="GVT115" s="81"/>
      <c r="GVU115" s="81"/>
      <c r="GVV115" s="81"/>
      <c r="GVW115" s="81"/>
      <c r="GVX115" s="81"/>
      <c r="GVY115" s="81"/>
      <c r="GVZ115" s="81"/>
      <c r="GWA115" s="81"/>
      <c r="GWB115" s="81"/>
      <c r="GWC115" s="81"/>
      <c r="GWD115" s="81"/>
      <c r="GWE115" s="81"/>
      <c r="GWF115" s="81"/>
      <c r="GWG115" s="81"/>
      <c r="GWH115" s="81"/>
      <c r="GWI115" s="81"/>
      <c r="GWJ115" s="81"/>
      <c r="GWK115" s="81"/>
      <c r="GWL115" s="81"/>
      <c r="GWM115" s="81"/>
      <c r="GWN115" s="81"/>
      <c r="GWO115" s="81"/>
      <c r="GWP115" s="81"/>
      <c r="GWQ115" s="81"/>
      <c r="GWR115" s="81"/>
      <c r="GWS115" s="81"/>
      <c r="GWT115" s="81"/>
      <c r="GWU115" s="81"/>
      <c r="GWV115" s="81"/>
      <c r="GWW115" s="81"/>
      <c r="GWX115" s="81"/>
      <c r="GWY115" s="81"/>
      <c r="GWZ115" s="81"/>
      <c r="GXA115" s="81"/>
      <c r="GXB115" s="81"/>
      <c r="GXC115" s="81"/>
      <c r="GXD115" s="81"/>
      <c r="GXE115" s="81"/>
      <c r="GXF115" s="81"/>
      <c r="GXG115" s="81"/>
      <c r="GXH115" s="81"/>
      <c r="GXI115" s="81"/>
      <c r="GXJ115" s="81"/>
      <c r="GXK115" s="81"/>
      <c r="GXL115" s="81"/>
      <c r="GXM115" s="81"/>
      <c r="GXN115" s="81"/>
      <c r="GXO115" s="81"/>
      <c r="GXP115" s="81"/>
      <c r="GXQ115" s="81"/>
      <c r="GXR115" s="81"/>
      <c r="GXS115" s="81"/>
      <c r="GXT115" s="81"/>
      <c r="GXU115" s="81"/>
      <c r="GXV115" s="81"/>
      <c r="GXW115" s="81"/>
      <c r="GXX115" s="81"/>
      <c r="GXY115" s="81"/>
      <c r="GXZ115" s="81"/>
      <c r="GYA115" s="81"/>
      <c r="GYB115" s="81"/>
      <c r="GYC115" s="81"/>
      <c r="GYD115" s="81"/>
      <c r="GYE115" s="81"/>
      <c r="GYF115" s="81"/>
      <c r="GYG115" s="81"/>
      <c r="GYH115" s="81"/>
      <c r="GYI115" s="81"/>
      <c r="GYJ115" s="81"/>
      <c r="GYK115" s="81"/>
      <c r="GYL115" s="81"/>
      <c r="GYM115" s="81"/>
      <c r="GYN115" s="81"/>
      <c r="GYO115" s="81"/>
      <c r="GYP115" s="81"/>
      <c r="GYQ115" s="81"/>
      <c r="GYR115" s="81"/>
      <c r="GYS115" s="81"/>
      <c r="GYT115" s="81"/>
      <c r="GYU115" s="81"/>
      <c r="GYV115" s="81"/>
      <c r="GYW115" s="81"/>
      <c r="GYX115" s="81"/>
      <c r="GYY115" s="81"/>
      <c r="GYZ115" s="81"/>
      <c r="GZA115" s="81"/>
      <c r="GZB115" s="81"/>
      <c r="GZC115" s="81"/>
      <c r="GZD115" s="81"/>
      <c r="GZE115" s="81"/>
      <c r="GZF115" s="81"/>
      <c r="GZG115" s="81"/>
      <c r="GZH115" s="81"/>
      <c r="GZI115" s="81"/>
      <c r="GZJ115" s="81"/>
      <c r="GZK115" s="81"/>
      <c r="GZL115" s="81"/>
      <c r="GZM115" s="81"/>
      <c r="GZN115" s="81"/>
      <c r="GZO115" s="81"/>
      <c r="GZP115" s="81"/>
      <c r="GZQ115" s="81"/>
      <c r="GZR115" s="81"/>
      <c r="GZS115" s="81"/>
      <c r="GZT115" s="81"/>
      <c r="GZU115" s="81"/>
      <c r="GZV115" s="81"/>
      <c r="GZW115" s="81"/>
      <c r="GZX115" s="81"/>
      <c r="GZY115" s="81"/>
      <c r="GZZ115" s="81"/>
      <c r="HAA115" s="81"/>
      <c r="HAB115" s="81"/>
      <c r="HAC115" s="81"/>
      <c r="HAD115" s="81"/>
      <c r="HAE115" s="81"/>
      <c r="HAF115" s="81"/>
      <c r="HAG115" s="81"/>
      <c r="HAH115" s="81"/>
      <c r="HAI115" s="81"/>
      <c r="HAJ115" s="81"/>
      <c r="HAK115" s="81"/>
      <c r="HAL115" s="81"/>
      <c r="HAM115" s="81"/>
      <c r="HAN115" s="81"/>
      <c r="HAO115" s="81"/>
      <c r="HAP115" s="81"/>
      <c r="HAQ115" s="81"/>
      <c r="HAR115" s="81"/>
      <c r="HAS115" s="81"/>
      <c r="HAT115" s="81"/>
      <c r="HAU115" s="81"/>
      <c r="HAV115" s="81"/>
      <c r="HAW115" s="81"/>
      <c r="HAX115" s="81"/>
      <c r="HAY115" s="81"/>
      <c r="HAZ115" s="81"/>
      <c r="HBA115" s="81"/>
      <c r="HBB115" s="81"/>
      <c r="HBC115" s="81"/>
      <c r="HBD115" s="81"/>
      <c r="HBE115" s="81"/>
      <c r="HBF115" s="81"/>
      <c r="HBG115" s="81"/>
      <c r="HBH115" s="81"/>
      <c r="HBI115" s="81"/>
      <c r="HBJ115" s="81"/>
      <c r="HBK115" s="81"/>
      <c r="HBL115" s="81"/>
      <c r="HBM115" s="81"/>
      <c r="HBN115" s="81"/>
      <c r="HBO115" s="81"/>
      <c r="HBP115" s="81"/>
      <c r="HBQ115" s="81"/>
      <c r="HBR115" s="81"/>
      <c r="HBS115" s="81"/>
      <c r="HBT115" s="81"/>
      <c r="HBU115" s="81"/>
      <c r="HBV115" s="81"/>
      <c r="HBW115" s="81"/>
      <c r="HBX115" s="81"/>
      <c r="HBY115" s="81"/>
      <c r="HBZ115" s="81"/>
      <c r="HCA115" s="81"/>
      <c r="HCB115" s="81"/>
      <c r="HCC115" s="81"/>
      <c r="HCD115" s="81"/>
      <c r="HCE115" s="81"/>
      <c r="HCF115" s="81"/>
      <c r="HCG115" s="81"/>
      <c r="HCH115" s="81"/>
      <c r="HCI115" s="81"/>
      <c r="HCJ115" s="81"/>
      <c r="HCK115" s="81"/>
      <c r="HCL115" s="81"/>
      <c r="HCM115" s="81"/>
      <c r="HCN115" s="81"/>
      <c r="HCO115" s="81"/>
      <c r="HCP115" s="81"/>
      <c r="HCQ115" s="81"/>
      <c r="HCR115" s="81"/>
      <c r="HCS115" s="81"/>
      <c r="HCT115" s="81"/>
      <c r="HCU115" s="81"/>
      <c r="HCV115" s="81"/>
      <c r="HCW115" s="81"/>
      <c r="HCX115" s="81"/>
      <c r="HCY115" s="81"/>
      <c r="HCZ115" s="81"/>
      <c r="HDA115" s="81"/>
      <c r="HDB115" s="81"/>
      <c r="HDC115" s="81"/>
      <c r="HDD115" s="81"/>
      <c r="HDE115" s="81"/>
      <c r="HDF115" s="81"/>
      <c r="HDG115" s="81"/>
      <c r="HDH115" s="81"/>
      <c r="HDI115" s="81"/>
      <c r="HDJ115" s="81"/>
      <c r="HDK115" s="81"/>
      <c r="HDL115" s="81"/>
      <c r="HDM115" s="81"/>
      <c r="HDN115" s="81"/>
      <c r="HDO115" s="81"/>
      <c r="HDP115" s="81"/>
      <c r="HDQ115" s="81"/>
      <c r="HDR115" s="81"/>
      <c r="HDS115" s="81"/>
      <c r="HDT115" s="81"/>
      <c r="HDU115" s="81"/>
      <c r="HDV115" s="81"/>
      <c r="HDW115" s="81"/>
      <c r="HDX115" s="81"/>
      <c r="HDY115" s="81"/>
      <c r="HDZ115" s="81"/>
      <c r="HEA115" s="81"/>
      <c r="HEB115" s="81"/>
      <c r="HEC115" s="81"/>
      <c r="HED115" s="81"/>
      <c r="HEE115" s="81"/>
      <c r="HEF115" s="81"/>
      <c r="HEG115" s="81"/>
      <c r="HEH115" s="81"/>
      <c r="HEI115" s="81"/>
      <c r="HEJ115" s="81"/>
      <c r="HEK115" s="81"/>
      <c r="HEL115" s="81"/>
      <c r="HEM115" s="81"/>
      <c r="HEN115" s="81"/>
      <c r="HEO115" s="81"/>
      <c r="HEP115" s="81"/>
      <c r="HEQ115" s="81"/>
      <c r="HER115" s="81"/>
      <c r="HES115" s="81"/>
      <c r="HET115" s="81"/>
      <c r="HEU115" s="81"/>
      <c r="HEV115" s="81"/>
      <c r="HEW115" s="81"/>
      <c r="HEX115" s="81"/>
      <c r="HEY115" s="81"/>
      <c r="HEZ115" s="81"/>
      <c r="HFA115" s="81"/>
      <c r="HFB115" s="81"/>
      <c r="HFC115" s="81"/>
      <c r="HFD115" s="81"/>
      <c r="HFE115" s="81"/>
      <c r="HFF115" s="81"/>
      <c r="HFG115" s="81"/>
      <c r="HFH115" s="81"/>
      <c r="HFI115" s="81"/>
      <c r="HFJ115" s="81"/>
      <c r="HFK115" s="81"/>
      <c r="HFL115" s="81"/>
      <c r="HFM115" s="81"/>
      <c r="HFN115" s="81"/>
      <c r="HFO115" s="81"/>
      <c r="HFP115" s="81"/>
      <c r="HFQ115" s="81"/>
      <c r="HFR115" s="81"/>
      <c r="HFS115" s="81"/>
      <c r="HFT115" s="81"/>
      <c r="HFU115" s="81"/>
      <c r="HFV115" s="81"/>
      <c r="HFW115" s="81"/>
      <c r="HFX115" s="81"/>
      <c r="HFY115" s="81"/>
      <c r="HFZ115" s="81"/>
      <c r="HGA115" s="81"/>
      <c r="HGB115" s="81"/>
      <c r="HGC115" s="81"/>
      <c r="HGD115" s="81"/>
      <c r="HGE115" s="81"/>
      <c r="HGF115" s="81"/>
      <c r="HGG115" s="81"/>
      <c r="HGH115" s="81"/>
      <c r="HGI115" s="81"/>
      <c r="HGJ115" s="81"/>
      <c r="HGK115" s="81"/>
      <c r="HGL115" s="81"/>
      <c r="HGM115" s="81"/>
      <c r="HGN115" s="81"/>
      <c r="HGO115" s="81"/>
      <c r="HGP115" s="81"/>
      <c r="HGQ115" s="81"/>
      <c r="HGR115" s="81"/>
      <c r="HGS115" s="81"/>
      <c r="HGT115" s="81"/>
      <c r="HGU115" s="81"/>
      <c r="HGV115" s="81"/>
      <c r="HGW115" s="81"/>
      <c r="HGX115" s="81"/>
      <c r="HGY115" s="81"/>
      <c r="HGZ115" s="81"/>
      <c r="HHA115" s="81"/>
      <c r="HHB115" s="81"/>
      <c r="HHC115" s="81"/>
      <c r="HHD115" s="81"/>
      <c r="HHE115" s="81"/>
      <c r="HHF115" s="81"/>
      <c r="HHG115" s="81"/>
      <c r="HHH115" s="81"/>
      <c r="HHI115" s="81"/>
      <c r="HHJ115" s="81"/>
      <c r="HHK115" s="81"/>
      <c r="HHL115" s="81"/>
      <c r="HHM115" s="81"/>
      <c r="HHN115" s="81"/>
      <c r="HHO115" s="81"/>
      <c r="HHP115" s="81"/>
      <c r="HHQ115" s="81"/>
      <c r="HHR115" s="81"/>
      <c r="HHS115" s="81"/>
      <c r="HHT115" s="81"/>
      <c r="HHU115" s="81"/>
      <c r="HHV115" s="81"/>
      <c r="HHW115" s="81"/>
      <c r="HHX115" s="81"/>
      <c r="HHY115" s="81"/>
      <c r="HHZ115" s="81"/>
      <c r="HIA115" s="81"/>
      <c r="HIB115" s="81"/>
      <c r="HIC115" s="81"/>
      <c r="HID115" s="81"/>
      <c r="HIE115" s="81"/>
      <c r="HIF115" s="81"/>
      <c r="HIG115" s="81"/>
      <c r="HIH115" s="81"/>
      <c r="HII115" s="81"/>
      <c r="HIJ115" s="81"/>
      <c r="HIK115" s="81"/>
      <c r="HIL115" s="81"/>
      <c r="HIM115" s="81"/>
      <c r="HIN115" s="81"/>
      <c r="HIO115" s="81"/>
      <c r="HIP115" s="81"/>
      <c r="HIQ115" s="81"/>
      <c r="HIR115" s="81"/>
      <c r="HIS115" s="81"/>
      <c r="HIT115" s="81"/>
      <c r="HIU115" s="81"/>
      <c r="HIV115" s="81"/>
      <c r="HIW115" s="81"/>
      <c r="HIX115" s="81"/>
      <c r="HIY115" s="81"/>
      <c r="HIZ115" s="81"/>
      <c r="HJA115" s="81"/>
      <c r="HJB115" s="81"/>
      <c r="HJC115" s="81"/>
      <c r="HJD115" s="81"/>
      <c r="HJE115" s="81"/>
      <c r="HJF115" s="81"/>
      <c r="HJG115" s="81"/>
      <c r="HJH115" s="81"/>
      <c r="HJI115" s="81"/>
      <c r="HJJ115" s="81"/>
      <c r="HJK115" s="81"/>
      <c r="HJL115" s="81"/>
      <c r="HJM115" s="81"/>
      <c r="HJN115" s="81"/>
      <c r="HJO115" s="81"/>
      <c r="HJP115" s="81"/>
      <c r="HJQ115" s="81"/>
      <c r="HJR115" s="81"/>
      <c r="HJS115" s="81"/>
      <c r="HJT115" s="81"/>
      <c r="HJU115" s="81"/>
      <c r="HJV115" s="81"/>
      <c r="HJW115" s="81"/>
      <c r="HJX115" s="81"/>
      <c r="HJY115" s="81"/>
      <c r="HJZ115" s="81"/>
      <c r="HKA115" s="81"/>
      <c r="HKB115" s="81"/>
      <c r="HKC115" s="81"/>
      <c r="HKD115" s="81"/>
      <c r="HKE115" s="81"/>
      <c r="HKF115" s="81"/>
      <c r="HKG115" s="81"/>
      <c r="HKH115" s="81"/>
      <c r="HKI115" s="81"/>
      <c r="HKJ115" s="81"/>
      <c r="HKK115" s="81"/>
      <c r="HKL115" s="81"/>
      <c r="HKM115" s="81"/>
      <c r="HKN115" s="81"/>
      <c r="HKO115" s="81"/>
      <c r="HKP115" s="81"/>
      <c r="HKQ115" s="81"/>
      <c r="HKR115" s="81"/>
      <c r="HKS115" s="81"/>
      <c r="HKT115" s="81"/>
      <c r="HKU115" s="81"/>
      <c r="HKV115" s="81"/>
      <c r="HKW115" s="81"/>
      <c r="HKX115" s="81"/>
      <c r="HKY115" s="81"/>
      <c r="HKZ115" s="81"/>
      <c r="HLA115" s="81"/>
      <c r="HLB115" s="81"/>
      <c r="HLC115" s="81"/>
      <c r="HLD115" s="81"/>
      <c r="HLE115" s="81"/>
      <c r="HLF115" s="81"/>
      <c r="HLG115" s="81"/>
      <c r="HLH115" s="81"/>
      <c r="HLI115" s="81"/>
      <c r="HLJ115" s="81"/>
      <c r="HLK115" s="81"/>
      <c r="HLL115" s="81"/>
      <c r="HLM115" s="81"/>
      <c r="HLN115" s="81"/>
      <c r="HLO115" s="81"/>
      <c r="HLP115" s="81"/>
      <c r="HLQ115" s="81"/>
      <c r="HLR115" s="81"/>
      <c r="HLS115" s="81"/>
      <c r="HLT115" s="81"/>
      <c r="HLU115" s="81"/>
      <c r="HLV115" s="81"/>
      <c r="HLW115" s="81"/>
      <c r="HLX115" s="81"/>
      <c r="HLY115" s="81"/>
      <c r="HLZ115" s="81"/>
      <c r="HMA115" s="81"/>
      <c r="HMB115" s="81"/>
      <c r="HMC115" s="81"/>
      <c r="HMD115" s="81"/>
      <c r="HME115" s="81"/>
      <c r="HMF115" s="81"/>
      <c r="HMG115" s="81"/>
      <c r="HMH115" s="81"/>
      <c r="HMI115" s="81"/>
      <c r="HMJ115" s="81"/>
      <c r="HMK115" s="81"/>
      <c r="HML115" s="81"/>
      <c r="HMM115" s="81"/>
      <c r="HMN115" s="81"/>
      <c r="HMO115" s="81"/>
      <c r="HMP115" s="81"/>
      <c r="HMQ115" s="81"/>
      <c r="HMR115" s="81"/>
      <c r="HMS115" s="81"/>
      <c r="HMT115" s="81"/>
      <c r="HMU115" s="81"/>
      <c r="HMV115" s="81"/>
      <c r="HMW115" s="81"/>
      <c r="HMX115" s="81"/>
      <c r="HMY115" s="81"/>
      <c r="HMZ115" s="81"/>
      <c r="HNA115" s="81"/>
      <c r="HNB115" s="81"/>
      <c r="HNC115" s="81"/>
      <c r="HND115" s="81"/>
      <c r="HNE115" s="81"/>
      <c r="HNF115" s="81"/>
      <c r="HNG115" s="81"/>
      <c r="HNH115" s="81"/>
      <c r="HNI115" s="81"/>
      <c r="HNJ115" s="81"/>
      <c r="HNK115" s="81"/>
      <c r="HNL115" s="81"/>
      <c r="HNM115" s="81"/>
      <c r="HNN115" s="81"/>
      <c r="HNO115" s="81"/>
      <c r="HNP115" s="81"/>
      <c r="HNQ115" s="81"/>
      <c r="HNR115" s="81"/>
      <c r="HNS115" s="81"/>
      <c r="HNT115" s="81"/>
      <c r="HNU115" s="81"/>
      <c r="HNV115" s="81"/>
      <c r="HNW115" s="81"/>
      <c r="HNX115" s="81"/>
      <c r="HNY115" s="81"/>
      <c r="HNZ115" s="81"/>
      <c r="HOA115" s="81"/>
      <c r="HOB115" s="81"/>
      <c r="HOC115" s="81"/>
      <c r="HOD115" s="81"/>
      <c r="HOE115" s="81"/>
      <c r="HOF115" s="81"/>
      <c r="HOG115" s="81"/>
      <c r="HOH115" s="81"/>
      <c r="HOI115" s="81"/>
      <c r="HOJ115" s="81"/>
      <c r="HOK115" s="81"/>
      <c r="HOL115" s="81"/>
      <c r="HOM115" s="81"/>
      <c r="HON115" s="81"/>
      <c r="HOO115" s="81"/>
      <c r="HOP115" s="81"/>
      <c r="HOQ115" s="81"/>
      <c r="HOR115" s="81"/>
      <c r="HOS115" s="81"/>
      <c r="HOT115" s="81"/>
      <c r="HOU115" s="81"/>
      <c r="HOV115" s="81"/>
      <c r="HOW115" s="81"/>
      <c r="HOX115" s="81"/>
      <c r="HOY115" s="81"/>
      <c r="HOZ115" s="81"/>
      <c r="HPA115" s="81"/>
      <c r="HPB115" s="81"/>
      <c r="HPC115" s="81"/>
      <c r="HPD115" s="81"/>
      <c r="HPE115" s="81"/>
      <c r="HPF115" s="81"/>
      <c r="HPG115" s="81"/>
      <c r="HPH115" s="81"/>
      <c r="HPI115" s="81"/>
      <c r="HPJ115" s="81"/>
      <c r="HPK115" s="81"/>
      <c r="HPL115" s="81"/>
      <c r="HPM115" s="81"/>
      <c r="HPN115" s="81"/>
      <c r="HPO115" s="81"/>
      <c r="HPP115" s="81"/>
      <c r="HPQ115" s="81"/>
      <c r="HPR115" s="81"/>
      <c r="HPS115" s="81"/>
      <c r="HPT115" s="81"/>
      <c r="HPU115" s="81"/>
      <c r="HPV115" s="81"/>
      <c r="HPW115" s="81"/>
      <c r="HPX115" s="81"/>
      <c r="HPY115" s="81"/>
      <c r="HPZ115" s="81"/>
      <c r="HQA115" s="81"/>
      <c r="HQB115" s="81"/>
      <c r="HQC115" s="81"/>
      <c r="HQD115" s="81"/>
      <c r="HQE115" s="81"/>
      <c r="HQF115" s="81"/>
      <c r="HQG115" s="81"/>
      <c r="HQH115" s="81"/>
      <c r="HQI115" s="81"/>
      <c r="HQJ115" s="81"/>
      <c r="HQK115" s="81"/>
      <c r="HQL115" s="81"/>
      <c r="HQM115" s="81"/>
      <c r="HQN115" s="81"/>
      <c r="HQO115" s="81"/>
      <c r="HQP115" s="81"/>
      <c r="HQQ115" s="81"/>
      <c r="HQR115" s="81"/>
      <c r="HQS115" s="81"/>
      <c r="HQT115" s="81"/>
      <c r="HQU115" s="81"/>
      <c r="HQV115" s="81"/>
      <c r="HQW115" s="81"/>
      <c r="HQX115" s="81"/>
      <c r="HQY115" s="81"/>
      <c r="HQZ115" s="81"/>
      <c r="HRA115" s="81"/>
      <c r="HRB115" s="81"/>
      <c r="HRC115" s="81"/>
      <c r="HRD115" s="81"/>
      <c r="HRE115" s="81"/>
      <c r="HRF115" s="81"/>
      <c r="HRG115" s="81"/>
      <c r="HRH115" s="81"/>
      <c r="HRI115" s="81"/>
      <c r="HRJ115" s="81"/>
      <c r="HRK115" s="81"/>
      <c r="HRL115" s="81"/>
      <c r="HRM115" s="81"/>
      <c r="HRN115" s="81"/>
      <c r="HRO115" s="81"/>
      <c r="HRP115" s="81"/>
      <c r="HRQ115" s="81"/>
      <c r="HRR115" s="81"/>
      <c r="HRS115" s="81"/>
      <c r="HRT115" s="81"/>
      <c r="HRU115" s="81"/>
      <c r="HRV115" s="81"/>
      <c r="HRW115" s="81"/>
      <c r="HRX115" s="81"/>
      <c r="HRY115" s="81"/>
      <c r="HRZ115" s="81"/>
      <c r="HSA115" s="81"/>
      <c r="HSB115" s="81"/>
      <c r="HSC115" s="81"/>
      <c r="HSD115" s="81"/>
      <c r="HSE115" s="81"/>
      <c r="HSF115" s="81"/>
      <c r="HSG115" s="81"/>
      <c r="HSH115" s="81"/>
      <c r="HSI115" s="81"/>
      <c r="HSJ115" s="81"/>
      <c r="HSK115" s="81"/>
      <c r="HSL115" s="81"/>
      <c r="HSM115" s="81"/>
      <c r="HSN115" s="81"/>
      <c r="HSO115" s="81"/>
      <c r="HSP115" s="81"/>
      <c r="HSQ115" s="81"/>
      <c r="HSR115" s="81"/>
      <c r="HSS115" s="81"/>
      <c r="HST115" s="81"/>
      <c r="HSU115" s="81"/>
      <c r="HSV115" s="81"/>
      <c r="HSW115" s="81"/>
      <c r="HSX115" s="81"/>
      <c r="HSY115" s="81"/>
      <c r="HSZ115" s="81"/>
      <c r="HTA115" s="81"/>
      <c r="HTB115" s="81"/>
      <c r="HTC115" s="81"/>
      <c r="HTD115" s="81"/>
      <c r="HTE115" s="81"/>
      <c r="HTF115" s="81"/>
      <c r="HTG115" s="81"/>
      <c r="HTH115" s="81"/>
      <c r="HTI115" s="81"/>
      <c r="HTJ115" s="81"/>
      <c r="HTK115" s="81"/>
      <c r="HTL115" s="81"/>
      <c r="HTM115" s="81"/>
      <c r="HTN115" s="81"/>
      <c r="HTO115" s="81"/>
      <c r="HTP115" s="81"/>
      <c r="HTQ115" s="81"/>
      <c r="HTR115" s="81"/>
      <c r="HTS115" s="81"/>
      <c r="HTT115" s="81"/>
      <c r="HTU115" s="81"/>
      <c r="HTV115" s="81"/>
      <c r="HTW115" s="81"/>
      <c r="HTX115" s="81"/>
      <c r="HTY115" s="81"/>
      <c r="HTZ115" s="81"/>
      <c r="HUA115" s="81"/>
      <c r="HUB115" s="81"/>
      <c r="HUC115" s="81"/>
      <c r="HUD115" s="81"/>
      <c r="HUE115" s="81"/>
      <c r="HUF115" s="81"/>
      <c r="HUG115" s="81"/>
      <c r="HUH115" s="81"/>
      <c r="HUI115" s="81"/>
      <c r="HUJ115" s="81"/>
      <c r="HUK115" s="81"/>
      <c r="HUL115" s="81"/>
      <c r="HUM115" s="81"/>
      <c r="HUN115" s="81"/>
      <c r="HUO115" s="81"/>
      <c r="HUP115" s="81"/>
      <c r="HUQ115" s="81"/>
      <c r="HUR115" s="81"/>
      <c r="HUS115" s="81"/>
      <c r="HUT115" s="81"/>
      <c r="HUU115" s="81"/>
      <c r="HUV115" s="81"/>
      <c r="HUW115" s="81"/>
      <c r="HUX115" s="81"/>
      <c r="HUY115" s="81"/>
      <c r="HUZ115" s="81"/>
      <c r="HVA115" s="81"/>
      <c r="HVB115" s="81"/>
      <c r="HVC115" s="81"/>
      <c r="HVD115" s="81"/>
      <c r="HVE115" s="81"/>
      <c r="HVF115" s="81"/>
      <c r="HVG115" s="81"/>
      <c r="HVH115" s="81"/>
      <c r="HVI115" s="81"/>
      <c r="HVJ115" s="81"/>
      <c r="HVK115" s="81"/>
      <c r="HVL115" s="81"/>
      <c r="HVM115" s="81"/>
      <c r="HVN115" s="81"/>
      <c r="HVO115" s="81"/>
      <c r="HVP115" s="81"/>
      <c r="HVQ115" s="81"/>
      <c r="HVR115" s="81"/>
      <c r="HVS115" s="81"/>
      <c r="HVT115" s="81"/>
      <c r="HVU115" s="81"/>
      <c r="HVV115" s="81"/>
      <c r="HVW115" s="81"/>
      <c r="HVX115" s="81"/>
      <c r="HVY115" s="81"/>
      <c r="HVZ115" s="81"/>
      <c r="HWA115" s="81"/>
      <c r="HWB115" s="81"/>
      <c r="HWC115" s="81"/>
      <c r="HWD115" s="81"/>
      <c r="HWE115" s="81"/>
      <c r="HWF115" s="81"/>
      <c r="HWG115" s="81"/>
      <c r="HWH115" s="81"/>
      <c r="HWI115" s="81"/>
      <c r="HWJ115" s="81"/>
      <c r="HWK115" s="81"/>
      <c r="HWL115" s="81"/>
      <c r="HWM115" s="81"/>
      <c r="HWN115" s="81"/>
      <c r="HWO115" s="81"/>
      <c r="HWP115" s="81"/>
      <c r="HWQ115" s="81"/>
      <c r="HWR115" s="81"/>
      <c r="HWS115" s="81"/>
      <c r="HWT115" s="81"/>
      <c r="HWU115" s="81"/>
      <c r="HWV115" s="81"/>
      <c r="HWW115" s="81"/>
      <c r="HWX115" s="81"/>
      <c r="HWY115" s="81"/>
      <c r="HWZ115" s="81"/>
      <c r="HXA115" s="81"/>
      <c r="HXB115" s="81"/>
      <c r="HXC115" s="81"/>
      <c r="HXD115" s="81"/>
      <c r="HXE115" s="81"/>
      <c r="HXF115" s="81"/>
      <c r="HXG115" s="81"/>
      <c r="HXH115" s="81"/>
      <c r="HXI115" s="81"/>
      <c r="HXJ115" s="81"/>
      <c r="HXK115" s="81"/>
      <c r="HXL115" s="81"/>
      <c r="HXM115" s="81"/>
      <c r="HXN115" s="81"/>
      <c r="HXO115" s="81"/>
      <c r="HXP115" s="81"/>
      <c r="HXQ115" s="81"/>
      <c r="HXR115" s="81"/>
      <c r="HXS115" s="81"/>
      <c r="HXT115" s="81"/>
      <c r="HXU115" s="81"/>
      <c r="HXV115" s="81"/>
      <c r="HXW115" s="81"/>
      <c r="HXX115" s="81"/>
      <c r="HXY115" s="81"/>
      <c r="HXZ115" s="81"/>
      <c r="HYA115" s="81"/>
      <c r="HYB115" s="81"/>
      <c r="HYC115" s="81"/>
      <c r="HYD115" s="81"/>
      <c r="HYE115" s="81"/>
      <c r="HYF115" s="81"/>
      <c r="HYG115" s="81"/>
      <c r="HYH115" s="81"/>
      <c r="HYI115" s="81"/>
      <c r="HYJ115" s="81"/>
      <c r="HYK115" s="81"/>
      <c r="HYL115" s="81"/>
      <c r="HYM115" s="81"/>
      <c r="HYN115" s="81"/>
      <c r="HYO115" s="81"/>
      <c r="HYP115" s="81"/>
      <c r="HYQ115" s="81"/>
      <c r="HYR115" s="81"/>
      <c r="HYS115" s="81"/>
      <c r="HYT115" s="81"/>
      <c r="HYU115" s="81"/>
      <c r="HYV115" s="81"/>
      <c r="HYW115" s="81"/>
      <c r="HYX115" s="81"/>
      <c r="HYY115" s="81"/>
      <c r="HYZ115" s="81"/>
      <c r="HZA115" s="81"/>
      <c r="HZB115" s="81"/>
      <c r="HZC115" s="81"/>
      <c r="HZD115" s="81"/>
      <c r="HZE115" s="81"/>
      <c r="HZF115" s="81"/>
      <c r="HZG115" s="81"/>
      <c r="HZH115" s="81"/>
      <c r="HZI115" s="81"/>
      <c r="HZJ115" s="81"/>
      <c r="HZK115" s="81"/>
      <c r="HZL115" s="81"/>
      <c r="HZM115" s="81"/>
      <c r="HZN115" s="81"/>
      <c r="HZO115" s="81"/>
      <c r="HZP115" s="81"/>
      <c r="HZQ115" s="81"/>
      <c r="HZR115" s="81"/>
      <c r="HZS115" s="81"/>
      <c r="HZT115" s="81"/>
      <c r="HZU115" s="81"/>
      <c r="HZV115" s="81"/>
      <c r="HZW115" s="81"/>
      <c r="HZX115" s="81"/>
      <c r="HZY115" s="81"/>
      <c r="HZZ115" s="81"/>
      <c r="IAA115" s="81"/>
      <c r="IAB115" s="81"/>
      <c r="IAC115" s="81"/>
      <c r="IAD115" s="81"/>
      <c r="IAE115" s="81"/>
      <c r="IAF115" s="81"/>
      <c r="IAG115" s="81"/>
      <c r="IAH115" s="81"/>
      <c r="IAI115" s="81"/>
      <c r="IAJ115" s="81"/>
      <c r="IAK115" s="81"/>
      <c r="IAL115" s="81"/>
      <c r="IAM115" s="81"/>
      <c r="IAN115" s="81"/>
      <c r="IAO115" s="81"/>
      <c r="IAP115" s="81"/>
      <c r="IAQ115" s="81"/>
      <c r="IAR115" s="81"/>
      <c r="IAS115" s="81"/>
      <c r="IAT115" s="81"/>
      <c r="IAU115" s="81"/>
      <c r="IAV115" s="81"/>
      <c r="IAW115" s="81"/>
      <c r="IAX115" s="81"/>
      <c r="IAY115" s="81"/>
      <c r="IAZ115" s="81"/>
      <c r="IBA115" s="81"/>
      <c r="IBB115" s="81"/>
      <c r="IBC115" s="81"/>
      <c r="IBD115" s="81"/>
      <c r="IBE115" s="81"/>
      <c r="IBF115" s="81"/>
      <c r="IBG115" s="81"/>
      <c r="IBH115" s="81"/>
      <c r="IBI115" s="81"/>
      <c r="IBJ115" s="81"/>
      <c r="IBK115" s="81"/>
      <c r="IBL115" s="81"/>
      <c r="IBM115" s="81"/>
      <c r="IBN115" s="81"/>
      <c r="IBO115" s="81"/>
      <c r="IBP115" s="81"/>
      <c r="IBQ115" s="81"/>
      <c r="IBR115" s="81"/>
      <c r="IBS115" s="81"/>
      <c r="IBT115" s="81"/>
      <c r="IBU115" s="81"/>
      <c r="IBV115" s="81"/>
      <c r="IBW115" s="81"/>
      <c r="IBX115" s="81"/>
      <c r="IBY115" s="81"/>
      <c r="IBZ115" s="81"/>
      <c r="ICA115" s="81"/>
      <c r="ICB115" s="81"/>
      <c r="ICC115" s="81"/>
      <c r="ICD115" s="81"/>
      <c r="ICE115" s="81"/>
      <c r="ICF115" s="81"/>
      <c r="ICG115" s="81"/>
      <c r="ICH115" s="81"/>
      <c r="ICI115" s="81"/>
      <c r="ICJ115" s="81"/>
      <c r="ICK115" s="81"/>
      <c r="ICL115" s="81"/>
      <c r="ICM115" s="81"/>
      <c r="ICN115" s="81"/>
      <c r="ICO115" s="81"/>
      <c r="ICP115" s="81"/>
      <c r="ICQ115" s="81"/>
      <c r="ICR115" s="81"/>
      <c r="ICS115" s="81"/>
      <c r="ICT115" s="81"/>
      <c r="ICU115" s="81"/>
      <c r="ICV115" s="81"/>
      <c r="ICW115" s="81"/>
      <c r="ICX115" s="81"/>
      <c r="ICY115" s="81"/>
      <c r="ICZ115" s="81"/>
      <c r="IDA115" s="81"/>
      <c r="IDB115" s="81"/>
      <c r="IDC115" s="81"/>
      <c r="IDD115" s="81"/>
      <c r="IDE115" s="81"/>
      <c r="IDF115" s="81"/>
      <c r="IDG115" s="81"/>
      <c r="IDH115" s="81"/>
      <c r="IDI115" s="81"/>
      <c r="IDJ115" s="81"/>
      <c r="IDK115" s="81"/>
      <c r="IDL115" s="81"/>
      <c r="IDM115" s="81"/>
      <c r="IDN115" s="81"/>
      <c r="IDO115" s="81"/>
      <c r="IDP115" s="81"/>
      <c r="IDQ115" s="81"/>
      <c r="IDR115" s="81"/>
      <c r="IDS115" s="81"/>
      <c r="IDT115" s="81"/>
      <c r="IDU115" s="81"/>
      <c r="IDV115" s="81"/>
      <c r="IDW115" s="81"/>
      <c r="IDX115" s="81"/>
      <c r="IDY115" s="81"/>
      <c r="IDZ115" s="81"/>
      <c r="IEA115" s="81"/>
      <c r="IEB115" s="81"/>
      <c r="IEC115" s="81"/>
      <c r="IED115" s="81"/>
      <c r="IEE115" s="81"/>
      <c r="IEF115" s="81"/>
      <c r="IEG115" s="81"/>
      <c r="IEH115" s="81"/>
      <c r="IEI115" s="81"/>
      <c r="IEJ115" s="81"/>
      <c r="IEK115" s="81"/>
      <c r="IEL115" s="81"/>
      <c r="IEM115" s="81"/>
      <c r="IEN115" s="81"/>
      <c r="IEO115" s="81"/>
      <c r="IEP115" s="81"/>
      <c r="IEQ115" s="81"/>
      <c r="IER115" s="81"/>
      <c r="IES115" s="81"/>
      <c r="IET115" s="81"/>
      <c r="IEU115" s="81"/>
      <c r="IEV115" s="81"/>
      <c r="IEW115" s="81"/>
      <c r="IEX115" s="81"/>
      <c r="IEY115" s="81"/>
      <c r="IEZ115" s="81"/>
      <c r="IFA115" s="81"/>
      <c r="IFB115" s="81"/>
      <c r="IFC115" s="81"/>
      <c r="IFD115" s="81"/>
      <c r="IFE115" s="81"/>
      <c r="IFF115" s="81"/>
      <c r="IFG115" s="81"/>
      <c r="IFH115" s="81"/>
      <c r="IFI115" s="81"/>
      <c r="IFJ115" s="81"/>
      <c r="IFK115" s="81"/>
      <c r="IFL115" s="81"/>
      <c r="IFM115" s="81"/>
      <c r="IFN115" s="81"/>
      <c r="IFO115" s="81"/>
      <c r="IFP115" s="81"/>
      <c r="IFQ115" s="81"/>
      <c r="IFR115" s="81"/>
      <c r="IFS115" s="81"/>
      <c r="IFT115" s="81"/>
      <c r="IFU115" s="81"/>
      <c r="IFV115" s="81"/>
      <c r="IFW115" s="81"/>
      <c r="IFX115" s="81"/>
      <c r="IFY115" s="81"/>
      <c r="IFZ115" s="81"/>
      <c r="IGA115" s="81"/>
      <c r="IGB115" s="81"/>
      <c r="IGC115" s="81"/>
      <c r="IGD115" s="81"/>
      <c r="IGE115" s="81"/>
      <c r="IGF115" s="81"/>
      <c r="IGG115" s="81"/>
      <c r="IGH115" s="81"/>
      <c r="IGI115" s="81"/>
      <c r="IGJ115" s="81"/>
      <c r="IGK115" s="81"/>
      <c r="IGL115" s="81"/>
      <c r="IGM115" s="81"/>
      <c r="IGN115" s="81"/>
      <c r="IGO115" s="81"/>
      <c r="IGP115" s="81"/>
      <c r="IGQ115" s="81"/>
      <c r="IGR115" s="81"/>
      <c r="IGS115" s="81"/>
      <c r="IGT115" s="81"/>
      <c r="IGU115" s="81"/>
      <c r="IGV115" s="81"/>
      <c r="IGW115" s="81"/>
      <c r="IGX115" s="81"/>
      <c r="IGY115" s="81"/>
      <c r="IGZ115" s="81"/>
      <c r="IHA115" s="81"/>
      <c r="IHB115" s="81"/>
      <c r="IHC115" s="81"/>
      <c r="IHD115" s="81"/>
      <c r="IHE115" s="81"/>
      <c r="IHF115" s="81"/>
      <c r="IHG115" s="81"/>
      <c r="IHH115" s="81"/>
      <c r="IHI115" s="81"/>
      <c r="IHJ115" s="81"/>
      <c r="IHK115" s="81"/>
      <c r="IHL115" s="81"/>
      <c r="IHM115" s="81"/>
      <c r="IHN115" s="81"/>
      <c r="IHO115" s="81"/>
      <c r="IHP115" s="81"/>
      <c r="IHQ115" s="81"/>
      <c r="IHR115" s="81"/>
      <c r="IHS115" s="81"/>
      <c r="IHT115" s="81"/>
      <c r="IHU115" s="81"/>
      <c r="IHV115" s="81"/>
      <c r="IHW115" s="81"/>
      <c r="IHX115" s="81"/>
      <c r="IHY115" s="81"/>
      <c r="IHZ115" s="81"/>
      <c r="IIA115" s="81"/>
      <c r="IIB115" s="81"/>
      <c r="IIC115" s="81"/>
      <c r="IID115" s="81"/>
      <c r="IIE115" s="81"/>
      <c r="IIF115" s="81"/>
      <c r="IIG115" s="81"/>
      <c r="IIH115" s="81"/>
      <c r="III115" s="81"/>
      <c r="IIJ115" s="81"/>
      <c r="IIK115" s="81"/>
      <c r="IIL115" s="81"/>
      <c r="IIM115" s="81"/>
      <c r="IIN115" s="81"/>
      <c r="IIO115" s="81"/>
      <c r="IIP115" s="81"/>
      <c r="IIQ115" s="81"/>
      <c r="IIR115" s="81"/>
      <c r="IIS115" s="81"/>
      <c r="IIT115" s="81"/>
      <c r="IIU115" s="81"/>
      <c r="IIV115" s="81"/>
      <c r="IIW115" s="81"/>
      <c r="IIX115" s="81"/>
      <c r="IIY115" s="81"/>
      <c r="IIZ115" s="81"/>
      <c r="IJA115" s="81"/>
      <c r="IJB115" s="81"/>
      <c r="IJC115" s="81"/>
      <c r="IJD115" s="81"/>
      <c r="IJE115" s="81"/>
      <c r="IJF115" s="81"/>
      <c r="IJG115" s="81"/>
      <c r="IJH115" s="81"/>
      <c r="IJI115" s="81"/>
      <c r="IJJ115" s="81"/>
      <c r="IJK115" s="81"/>
      <c r="IJL115" s="81"/>
      <c r="IJM115" s="81"/>
      <c r="IJN115" s="81"/>
      <c r="IJO115" s="81"/>
      <c r="IJP115" s="81"/>
      <c r="IJQ115" s="81"/>
      <c r="IJR115" s="81"/>
      <c r="IJS115" s="81"/>
      <c r="IJT115" s="81"/>
      <c r="IJU115" s="81"/>
      <c r="IJV115" s="81"/>
      <c r="IJW115" s="81"/>
      <c r="IJX115" s="81"/>
      <c r="IJY115" s="81"/>
      <c r="IJZ115" s="81"/>
      <c r="IKA115" s="81"/>
      <c r="IKB115" s="81"/>
      <c r="IKC115" s="81"/>
      <c r="IKD115" s="81"/>
      <c r="IKE115" s="81"/>
      <c r="IKF115" s="81"/>
      <c r="IKG115" s="81"/>
      <c r="IKH115" s="81"/>
      <c r="IKI115" s="81"/>
      <c r="IKJ115" s="81"/>
      <c r="IKK115" s="81"/>
      <c r="IKL115" s="81"/>
      <c r="IKM115" s="81"/>
      <c r="IKN115" s="81"/>
      <c r="IKO115" s="81"/>
      <c r="IKP115" s="81"/>
      <c r="IKQ115" s="81"/>
      <c r="IKR115" s="81"/>
      <c r="IKS115" s="81"/>
      <c r="IKT115" s="81"/>
      <c r="IKU115" s="81"/>
      <c r="IKV115" s="81"/>
      <c r="IKW115" s="81"/>
      <c r="IKX115" s="81"/>
      <c r="IKY115" s="81"/>
      <c r="IKZ115" s="81"/>
      <c r="ILA115" s="81"/>
      <c r="ILB115" s="81"/>
      <c r="ILC115" s="81"/>
      <c r="ILD115" s="81"/>
      <c r="ILE115" s="81"/>
      <c r="ILF115" s="81"/>
      <c r="ILG115" s="81"/>
      <c r="ILH115" s="81"/>
      <c r="ILI115" s="81"/>
      <c r="ILJ115" s="81"/>
      <c r="ILK115" s="81"/>
      <c r="ILL115" s="81"/>
      <c r="ILM115" s="81"/>
      <c r="ILN115" s="81"/>
      <c r="ILO115" s="81"/>
      <c r="ILP115" s="81"/>
      <c r="ILQ115" s="81"/>
      <c r="ILR115" s="81"/>
      <c r="ILS115" s="81"/>
      <c r="ILT115" s="81"/>
      <c r="ILU115" s="81"/>
      <c r="ILV115" s="81"/>
      <c r="ILW115" s="81"/>
      <c r="ILX115" s="81"/>
      <c r="ILY115" s="81"/>
      <c r="ILZ115" s="81"/>
      <c r="IMA115" s="81"/>
      <c r="IMB115" s="81"/>
      <c r="IMC115" s="81"/>
      <c r="IMD115" s="81"/>
      <c r="IME115" s="81"/>
      <c r="IMF115" s="81"/>
      <c r="IMG115" s="81"/>
      <c r="IMH115" s="81"/>
      <c r="IMI115" s="81"/>
      <c r="IMJ115" s="81"/>
      <c r="IMK115" s="81"/>
      <c r="IML115" s="81"/>
      <c r="IMM115" s="81"/>
      <c r="IMN115" s="81"/>
      <c r="IMO115" s="81"/>
      <c r="IMP115" s="81"/>
      <c r="IMQ115" s="81"/>
      <c r="IMR115" s="81"/>
      <c r="IMS115" s="81"/>
      <c r="IMT115" s="81"/>
      <c r="IMU115" s="81"/>
      <c r="IMV115" s="81"/>
      <c r="IMW115" s="81"/>
      <c r="IMX115" s="81"/>
      <c r="IMY115" s="81"/>
      <c r="IMZ115" s="81"/>
      <c r="INA115" s="81"/>
      <c r="INB115" s="81"/>
      <c r="INC115" s="81"/>
      <c r="IND115" s="81"/>
      <c r="INE115" s="81"/>
      <c r="INF115" s="81"/>
      <c r="ING115" s="81"/>
      <c r="INH115" s="81"/>
      <c r="INI115" s="81"/>
      <c r="INJ115" s="81"/>
      <c r="INK115" s="81"/>
      <c r="INL115" s="81"/>
      <c r="INM115" s="81"/>
      <c r="INN115" s="81"/>
      <c r="INO115" s="81"/>
      <c r="INP115" s="81"/>
      <c r="INQ115" s="81"/>
      <c r="INR115" s="81"/>
      <c r="INS115" s="81"/>
      <c r="INT115" s="81"/>
      <c r="INU115" s="81"/>
      <c r="INV115" s="81"/>
      <c r="INW115" s="81"/>
      <c r="INX115" s="81"/>
      <c r="INY115" s="81"/>
      <c r="INZ115" s="81"/>
      <c r="IOA115" s="81"/>
      <c r="IOB115" s="81"/>
      <c r="IOC115" s="81"/>
      <c r="IOD115" s="81"/>
      <c r="IOE115" s="81"/>
      <c r="IOF115" s="81"/>
      <c r="IOG115" s="81"/>
      <c r="IOH115" s="81"/>
      <c r="IOI115" s="81"/>
      <c r="IOJ115" s="81"/>
      <c r="IOK115" s="81"/>
      <c r="IOL115" s="81"/>
      <c r="IOM115" s="81"/>
      <c r="ION115" s="81"/>
      <c r="IOO115" s="81"/>
      <c r="IOP115" s="81"/>
      <c r="IOQ115" s="81"/>
      <c r="IOR115" s="81"/>
      <c r="IOS115" s="81"/>
      <c r="IOT115" s="81"/>
      <c r="IOU115" s="81"/>
      <c r="IOV115" s="81"/>
      <c r="IOW115" s="81"/>
      <c r="IOX115" s="81"/>
      <c r="IOY115" s="81"/>
      <c r="IOZ115" s="81"/>
      <c r="IPA115" s="81"/>
      <c r="IPB115" s="81"/>
      <c r="IPC115" s="81"/>
      <c r="IPD115" s="81"/>
      <c r="IPE115" s="81"/>
      <c r="IPF115" s="81"/>
      <c r="IPG115" s="81"/>
      <c r="IPH115" s="81"/>
      <c r="IPI115" s="81"/>
      <c r="IPJ115" s="81"/>
      <c r="IPK115" s="81"/>
      <c r="IPL115" s="81"/>
      <c r="IPM115" s="81"/>
      <c r="IPN115" s="81"/>
      <c r="IPO115" s="81"/>
      <c r="IPP115" s="81"/>
      <c r="IPQ115" s="81"/>
      <c r="IPR115" s="81"/>
      <c r="IPS115" s="81"/>
      <c r="IPT115" s="81"/>
      <c r="IPU115" s="81"/>
      <c r="IPV115" s="81"/>
      <c r="IPW115" s="81"/>
      <c r="IPX115" s="81"/>
      <c r="IPY115" s="81"/>
      <c r="IPZ115" s="81"/>
      <c r="IQA115" s="81"/>
      <c r="IQB115" s="81"/>
      <c r="IQC115" s="81"/>
      <c r="IQD115" s="81"/>
      <c r="IQE115" s="81"/>
      <c r="IQF115" s="81"/>
      <c r="IQG115" s="81"/>
      <c r="IQH115" s="81"/>
      <c r="IQI115" s="81"/>
      <c r="IQJ115" s="81"/>
      <c r="IQK115" s="81"/>
      <c r="IQL115" s="81"/>
      <c r="IQM115" s="81"/>
      <c r="IQN115" s="81"/>
      <c r="IQO115" s="81"/>
      <c r="IQP115" s="81"/>
      <c r="IQQ115" s="81"/>
      <c r="IQR115" s="81"/>
      <c r="IQS115" s="81"/>
      <c r="IQT115" s="81"/>
      <c r="IQU115" s="81"/>
      <c r="IQV115" s="81"/>
      <c r="IQW115" s="81"/>
      <c r="IQX115" s="81"/>
      <c r="IQY115" s="81"/>
      <c r="IQZ115" s="81"/>
      <c r="IRA115" s="81"/>
      <c r="IRB115" s="81"/>
      <c r="IRC115" s="81"/>
      <c r="IRD115" s="81"/>
      <c r="IRE115" s="81"/>
      <c r="IRF115" s="81"/>
      <c r="IRG115" s="81"/>
      <c r="IRH115" s="81"/>
      <c r="IRI115" s="81"/>
      <c r="IRJ115" s="81"/>
      <c r="IRK115" s="81"/>
      <c r="IRL115" s="81"/>
      <c r="IRM115" s="81"/>
      <c r="IRN115" s="81"/>
      <c r="IRO115" s="81"/>
      <c r="IRP115" s="81"/>
      <c r="IRQ115" s="81"/>
      <c r="IRR115" s="81"/>
      <c r="IRS115" s="81"/>
      <c r="IRT115" s="81"/>
      <c r="IRU115" s="81"/>
      <c r="IRV115" s="81"/>
      <c r="IRW115" s="81"/>
      <c r="IRX115" s="81"/>
      <c r="IRY115" s="81"/>
      <c r="IRZ115" s="81"/>
      <c r="ISA115" s="81"/>
      <c r="ISB115" s="81"/>
      <c r="ISC115" s="81"/>
      <c r="ISD115" s="81"/>
      <c r="ISE115" s="81"/>
      <c r="ISF115" s="81"/>
      <c r="ISG115" s="81"/>
      <c r="ISH115" s="81"/>
      <c r="ISI115" s="81"/>
      <c r="ISJ115" s="81"/>
      <c r="ISK115" s="81"/>
      <c r="ISL115" s="81"/>
      <c r="ISM115" s="81"/>
      <c r="ISN115" s="81"/>
      <c r="ISO115" s="81"/>
      <c r="ISP115" s="81"/>
      <c r="ISQ115" s="81"/>
      <c r="ISR115" s="81"/>
      <c r="ISS115" s="81"/>
      <c r="IST115" s="81"/>
      <c r="ISU115" s="81"/>
      <c r="ISV115" s="81"/>
      <c r="ISW115" s="81"/>
      <c r="ISX115" s="81"/>
      <c r="ISY115" s="81"/>
      <c r="ISZ115" s="81"/>
      <c r="ITA115" s="81"/>
      <c r="ITB115" s="81"/>
      <c r="ITC115" s="81"/>
      <c r="ITD115" s="81"/>
      <c r="ITE115" s="81"/>
      <c r="ITF115" s="81"/>
      <c r="ITG115" s="81"/>
      <c r="ITH115" s="81"/>
      <c r="ITI115" s="81"/>
      <c r="ITJ115" s="81"/>
      <c r="ITK115" s="81"/>
      <c r="ITL115" s="81"/>
      <c r="ITM115" s="81"/>
      <c r="ITN115" s="81"/>
      <c r="ITO115" s="81"/>
      <c r="ITP115" s="81"/>
      <c r="ITQ115" s="81"/>
      <c r="ITR115" s="81"/>
      <c r="ITS115" s="81"/>
      <c r="ITT115" s="81"/>
      <c r="ITU115" s="81"/>
      <c r="ITV115" s="81"/>
      <c r="ITW115" s="81"/>
      <c r="ITX115" s="81"/>
      <c r="ITY115" s="81"/>
      <c r="ITZ115" s="81"/>
      <c r="IUA115" s="81"/>
      <c r="IUB115" s="81"/>
      <c r="IUC115" s="81"/>
      <c r="IUD115" s="81"/>
      <c r="IUE115" s="81"/>
      <c r="IUF115" s="81"/>
      <c r="IUG115" s="81"/>
      <c r="IUH115" s="81"/>
      <c r="IUI115" s="81"/>
      <c r="IUJ115" s="81"/>
      <c r="IUK115" s="81"/>
      <c r="IUL115" s="81"/>
      <c r="IUM115" s="81"/>
      <c r="IUN115" s="81"/>
      <c r="IUO115" s="81"/>
      <c r="IUP115" s="81"/>
      <c r="IUQ115" s="81"/>
      <c r="IUR115" s="81"/>
      <c r="IUS115" s="81"/>
      <c r="IUT115" s="81"/>
      <c r="IUU115" s="81"/>
      <c r="IUV115" s="81"/>
      <c r="IUW115" s="81"/>
      <c r="IUX115" s="81"/>
      <c r="IUY115" s="81"/>
      <c r="IUZ115" s="81"/>
      <c r="IVA115" s="81"/>
      <c r="IVB115" s="81"/>
      <c r="IVC115" s="81"/>
      <c r="IVD115" s="81"/>
      <c r="IVE115" s="81"/>
      <c r="IVF115" s="81"/>
      <c r="IVG115" s="81"/>
      <c r="IVH115" s="81"/>
      <c r="IVI115" s="81"/>
      <c r="IVJ115" s="81"/>
      <c r="IVK115" s="81"/>
      <c r="IVL115" s="81"/>
      <c r="IVM115" s="81"/>
      <c r="IVN115" s="81"/>
      <c r="IVO115" s="81"/>
      <c r="IVP115" s="81"/>
      <c r="IVQ115" s="81"/>
      <c r="IVR115" s="81"/>
      <c r="IVS115" s="81"/>
      <c r="IVT115" s="81"/>
      <c r="IVU115" s="81"/>
      <c r="IVV115" s="81"/>
      <c r="IVW115" s="81"/>
      <c r="IVX115" s="81"/>
      <c r="IVY115" s="81"/>
      <c r="IVZ115" s="81"/>
      <c r="IWA115" s="81"/>
      <c r="IWB115" s="81"/>
      <c r="IWC115" s="81"/>
      <c r="IWD115" s="81"/>
      <c r="IWE115" s="81"/>
      <c r="IWF115" s="81"/>
      <c r="IWG115" s="81"/>
      <c r="IWH115" s="81"/>
      <c r="IWI115" s="81"/>
      <c r="IWJ115" s="81"/>
      <c r="IWK115" s="81"/>
      <c r="IWL115" s="81"/>
      <c r="IWM115" s="81"/>
      <c r="IWN115" s="81"/>
      <c r="IWO115" s="81"/>
      <c r="IWP115" s="81"/>
      <c r="IWQ115" s="81"/>
      <c r="IWR115" s="81"/>
      <c r="IWS115" s="81"/>
      <c r="IWT115" s="81"/>
      <c r="IWU115" s="81"/>
      <c r="IWV115" s="81"/>
      <c r="IWW115" s="81"/>
      <c r="IWX115" s="81"/>
      <c r="IWY115" s="81"/>
      <c r="IWZ115" s="81"/>
      <c r="IXA115" s="81"/>
      <c r="IXB115" s="81"/>
      <c r="IXC115" s="81"/>
      <c r="IXD115" s="81"/>
      <c r="IXE115" s="81"/>
      <c r="IXF115" s="81"/>
      <c r="IXG115" s="81"/>
      <c r="IXH115" s="81"/>
      <c r="IXI115" s="81"/>
      <c r="IXJ115" s="81"/>
      <c r="IXK115" s="81"/>
      <c r="IXL115" s="81"/>
      <c r="IXM115" s="81"/>
      <c r="IXN115" s="81"/>
      <c r="IXO115" s="81"/>
      <c r="IXP115" s="81"/>
      <c r="IXQ115" s="81"/>
      <c r="IXR115" s="81"/>
      <c r="IXS115" s="81"/>
      <c r="IXT115" s="81"/>
      <c r="IXU115" s="81"/>
      <c r="IXV115" s="81"/>
      <c r="IXW115" s="81"/>
      <c r="IXX115" s="81"/>
      <c r="IXY115" s="81"/>
      <c r="IXZ115" s="81"/>
      <c r="IYA115" s="81"/>
      <c r="IYB115" s="81"/>
      <c r="IYC115" s="81"/>
      <c r="IYD115" s="81"/>
      <c r="IYE115" s="81"/>
      <c r="IYF115" s="81"/>
      <c r="IYG115" s="81"/>
      <c r="IYH115" s="81"/>
      <c r="IYI115" s="81"/>
      <c r="IYJ115" s="81"/>
      <c r="IYK115" s="81"/>
      <c r="IYL115" s="81"/>
      <c r="IYM115" s="81"/>
      <c r="IYN115" s="81"/>
      <c r="IYO115" s="81"/>
      <c r="IYP115" s="81"/>
      <c r="IYQ115" s="81"/>
      <c r="IYR115" s="81"/>
      <c r="IYS115" s="81"/>
      <c r="IYT115" s="81"/>
      <c r="IYU115" s="81"/>
      <c r="IYV115" s="81"/>
      <c r="IYW115" s="81"/>
      <c r="IYX115" s="81"/>
      <c r="IYY115" s="81"/>
      <c r="IYZ115" s="81"/>
      <c r="IZA115" s="81"/>
      <c r="IZB115" s="81"/>
      <c r="IZC115" s="81"/>
      <c r="IZD115" s="81"/>
      <c r="IZE115" s="81"/>
      <c r="IZF115" s="81"/>
      <c r="IZG115" s="81"/>
      <c r="IZH115" s="81"/>
      <c r="IZI115" s="81"/>
      <c r="IZJ115" s="81"/>
      <c r="IZK115" s="81"/>
      <c r="IZL115" s="81"/>
      <c r="IZM115" s="81"/>
      <c r="IZN115" s="81"/>
      <c r="IZO115" s="81"/>
      <c r="IZP115" s="81"/>
      <c r="IZQ115" s="81"/>
      <c r="IZR115" s="81"/>
      <c r="IZS115" s="81"/>
      <c r="IZT115" s="81"/>
      <c r="IZU115" s="81"/>
      <c r="IZV115" s="81"/>
      <c r="IZW115" s="81"/>
      <c r="IZX115" s="81"/>
      <c r="IZY115" s="81"/>
      <c r="IZZ115" s="81"/>
      <c r="JAA115" s="81"/>
      <c r="JAB115" s="81"/>
      <c r="JAC115" s="81"/>
      <c r="JAD115" s="81"/>
      <c r="JAE115" s="81"/>
      <c r="JAF115" s="81"/>
      <c r="JAG115" s="81"/>
      <c r="JAH115" s="81"/>
      <c r="JAI115" s="81"/>
      <c r="JAJ115" s="81"/>
      <c r="JAK115" s="81"/>
      <c r="JAL115" s="81"/>
      <c r="JAM115" s="81"/>
      <c r="JAN115" s="81"/>
      <c r="JAO115" s="81"/>
      <c r="JAP115" s="81"/>
      <c r="JAQ115" s="81"/>
      <c r="JAR115" s="81"/>
      <c r="JAS115" s="81"/>
      <c r="JAT115" s="81"/>
      <c r="JAU115" s="81"/>
      <c r="JAV115" s="81"/>
      <c r="JAW115" s="81"/>
      <c r="JAX115" s="81"/>
      <c r="JAY115" s="81"/>
      <c r="JAZ115" s="81"/>
      <c r="JBA115" s="81"/>
      <c r="JBB115" s="81"/>
      <c r="JBC115" s="81"/>
      <c r="JBD115" s="81"/>
      <c r="JBE115" s="81"/>
      <c r="JBF115" s="81"/>
      <c r="JBG115" s="81"/>
      <c r="JBH115" s="81"/>
      <c r="JBI115" s="81"/>
      <c r="JBJ115" s="81"/>
      <c r="JBK115" s="81"/>
      <c r="JBL115" s="81"/>
      <c r="JBM115" s="81"/>
      <c r="JBN115" s="81"/>
      <c r="JBO115" s="81"/>
      <c r="JBP115" s="81"/>
      <c r="JBQ115" s="81"/>
      <c r="JBR115" s="81"/>
      <c r="JBS115" s="81"/>
      <c r="JBT115" s="81"/>
      <c r="JBU115" s="81"/>
      <c r="JBV115" s="81"/>
      <c r="JBW115" s="81"/>
      <c r="JBX115" s="81"/>
      <c r="JBY115" s="81"/>
      <c r="JBZ115" s="81"/>
      <c r="JCA115" s="81"/>
      <c r="JCB115" s="81"/>
      <c r="JCC115" s="81"/>
      <c r="JCD115" s="81"/>
      <c r="JCE115" s="81"/>
      <c r="JCF115" s="81"/>
      <c r="JCG115" s="81"/>
      <c r="JCH115" s="81"/>
      <c r="JCI115" s="81"/>
      <c r="JCJ115" s="81"/>
      <c r="JCK115" s="81"/>
      <c r="JCL115" s="81"/>
      <c r="JCM115" s="81"/>
      <c r="JCN115" s="81"/>
      <c r="JCO115" s="81"/>
      <c r="JCP115" s="81"/>
      <c r="JCQ115" s="81"/>
      <c r="JCR115" s="81"/>
      <c r="JCS115" s="81"/>
      <c r="JCT115" s="81"/>
      <c r="JCU115" s="81"/>
      <c r="JCV115" s="81"/>
      <c r="JCW115" s="81"/>
      <c r="JCX115" s="81"/>
      <c r="JCY115" s="81"/>
      <c r="JCZ115" s="81"/>
      <c r="JDA115" s="81"/>
      <c r="JDB115" s="81"/>
      <c r="JDC115" s="81"/>
      <c r="JDD115" s="81"/>
      <c r="JDE115" s="81"/>
      <c r="JDF115" s="81"/>
      <c r="JDG115" s="81"/>
      <c r="JDH115" s="81"/>
      <c r="JDI115" s="81"/>
      <c r="JDJ115" s="81"/>
      <c r="JDK115" s="81"/>
      <c r="JDL115" s="81"/>
      <c r="JDM115" s="81"/>
      <c r="JDN115" s="81"/>
      <c r="JDO115" s="81"/>
      <c r="JDP115" s="81"/>
      <c r="JDQ115" s="81"/>
      <c r="JDR115" s="81"/>
      <c r="JDS115" s="81"/>
      <c r="JDT115" s="81"/>
      <c r="JDU115" s="81"/>
      <c r="JDV115" s="81"/>
      <c r="JDW115" s="81"/>
      <c r="JDX115" s="81"/>
      <c r="JDY115" s="81"/>
      <c r="JDZ115" s="81"/>
      <c r="JEA115" s="81"/>
      <c r="JEB115" s="81"/>
      <c r="JEC115" s="81"/>
      <c r="JED115" s="81"/>
      <c r="JEE115" s="81"/>
      <c r="JEF115" s="81"/>
      <c r="JEG115" s="81"/>
      <c r="JEH115" s="81"/>
      <c r="JEI115" s="81"/>
      <c r="JEJ115" s="81"/>
      <c r="JEK115" s="81"/>
      <c r="JEL115" s="81"/>
      <c r="JEM115" s="81"/>
      <c r="JEN115" s="81"/>
      <c r="JEO115" s="81"/>
      <c r="JEP115" s="81"/>
      <c r="JEQ115" s="81"/>
      <c r="JER115" s="81"/>
      <c r="JES115" s="81"/>
      <c r="JET115" s="81"/>
      <c r="JEU115" s="81"/>
      <c r="JEV115" s="81"/>
      <c r="JEW115" s="81"/>
      <c r="JEX115" s="81"/>
      <c r="JEY115" s="81"/>
      <c r="JEZ115" s="81"/>
      <c r="JFA115" s="81"/>
      <c r="JFB115" s="81"/>
      <c r="JFC115" s="81"/>
      <c r="JFD115" s="81"/>
      <c r="JFE115" s="81"/>
      <c r="JFF115" s="81"/>
      <c r="JFG115" s="81"/>
      <c r="JFH115" s="81"/>
      <c r="JFI115" s="81"/>
      <c r="JFJ115" s="81"/>
      <c r="JFK115" s="81"/>
      <c r="JFL115" s="81"/>
      <c r="JFM115" s="81"/>
      <c r="JFN115" s="81"/>
      <c r="JFO115" s="81"/>
      <c r="JFP115" s="81"/>
      <c r="JFQ115" s="81"/>
      <c r="JFR115" s="81"/>
      <c r="JFS115" s="81"/>
      <c r="JFT115" s="81"/>
      <c r="JFU115" s="81"/>
      <c r="JFV115" s="81"/>
      <c r="JFW115" s="81"/>
      <c r="JFX115" s="81"/>
      <c r="JFY115" s="81"/>
      <c r="JFZ115" s="81"/>
      <c r="JGA115" s="81"/>
      <c r="JGB115" s="81"/>
      <c r="JGC115" s="81"/>
      <c r="JGD115" s="81"/>
      <c r="JGE115" s="81"/>
      <c r="JGF115" s="81"/>
      <c r="JGG115" s="81"/>
      <c r="JGH115" s="81"/>
      <c r="JGI115" s="81"/>
      <c r="JGJ115" s="81"/>
      <c r="JGK115" s="81"/>
      <c r="JGL115" s="81"/>
      <c r="JGM115" s="81"/>
      <c r="JGN115" s="81"/>
      <c r="JGO115" s="81"/>
      <c r="JGP115" s="81"/>
      <c r="JGQ115" s="81"/>
      <c r="JGR115" s="81"/>
      <c r="JGS115" s="81"/>
      <c r="JGT115" s="81"/>
      <c r="JGU115" s="81"/>
      <c r="JGV115" s="81"/>
      <c r="JGW115" s="81"/>
      <c r="JGX115" s="81"/>
      <c r="JGY115" s="81"/>
      <c r="JGZ115" s="81"/>
      <c r="JHA115" s="81"/>
      <c r="JHB115" s="81"/>
      <c r="JHC115" s="81"/>
      <c r="JHD115" s="81"/>
      <c r="JHE115" s="81"/>
      <c r="JHF115" s="81"/>
      <c r="JHG115" s="81"/>
      <c r="JHH115" s="81"/>
      <c r="JHI115" s="81"/>
      <c r="JHJ115" s="81"/>
      <c r="JHK115" s="81"/>
      <c r="JHL115" s="81"/>
      <c r="JHM115" s="81"/>
      <c r="JHN115" s="81"/>
      <c r="JHO115" s="81"/>
      <c r="JHP115" s="81"/>
      <c r="JHQ115" s="81"/>
      <c r="JHR115" s="81"/>
      <c r="JHS115" s="81"/>
      <c r="JHT115" s="81"/>
      <c r="JHU115" s="81"/>
      <c r="JHV115" s="81"/>
      <c r="JHW115" s="81"/>
      <c r="JHX115" s="81"/>
      <c r="JHY115" s="81"/>
      <c r="JHZ115" s="81"/>
      <c r="JIA115" s="81"/>
      <c r="JIB115" s="81"/>
      <c r="JIC115" s="81"/>
      <c r="JID115" s="81"/>
      <c r="JIE115" s="81"/>
      <c r="JIF115" s="81"/>
      <c r="JIG115" s="81"/>
      <c r="JIH115" s="81"/>
      <c r="JII115" s="81"/>
      <c r="JIJ115" s="81"/>
      <c r="JIK115" s="81"/>
      <c r="JIL115" s="81"/>
      <c r="JIM115" s="81"/>
      <c r="JIN115" s="81"/>
      <c r="JIO115" s="81"/>
      <c r="JIP115" s="81"/>
      <c r="JIQ115" s="81"/>
      <c r="JIR115" s="81"/>
      <c r="JIS115" s="81"/>
      <c r="JIT115" s="81"/>
      <c r="JIU115" s="81"/>
      <c r="JIV115" s="81"/>
      <c r="JIW115" s="81"/>
      <c r="JIX115" s="81"/>
      <c r="JIY115" s="81"/>
      <c r="JIZ115" s="81"/>
      <c r="JJA115" s="81"/>
      <c r="JJB115" s="81"/>
      <c r="JJC115" s="81"/>
      <c r="JJD115" s="81"/>
      <c r="JJE115" s="81"/>
      <c r="JJF115" s="81"/>
      <c r="JJG115" s="81"/>
      <c r="JJH115" s="81"/>
      <c r="JJI115" s="81"/>
      <c r="JJJ115" s="81"/>
      <c r="JJK115" s="81"/>
      <c r="JJL115" s="81"/>
      <c r="JJM115" s="81"/>
      <c r="JJN115" s="81"/>
      <c r="JJO115" s="81"/>
      <c r="JJP115" s="81"/>
      <c r="JJQ115" s="81"/>
      <c r="JJR115" s="81"/>
      <c r="JJS115" s="81"/>
      <c r="JJT115" s="81"/>
      <c r="JJU115" s="81"/>
      <c r="JJV115" s="81"/>
      <c r="JJW115" s="81"/>
      <c r="JJX115" s="81"/>
      <c r="JJY115" s="81"/>
      <c r="JJZ115" s="81"/>
      <c r="JKA115" s="81"/>
      <c r="JKB115" s="81"/>
      <c r="JKC115" s="81"/>
      <c r="JKD115" s="81"/>
      <c r="JKE115" s="81"/>
      <c r="JKF115" s="81"/>
      <c r="JKG115" s="81"/>
      <c r="JKH115" s="81"/>
      <c r="JKI115" s="81"/>
      <c r="JKJ115" s="81"/>
      <c r="JKK115" s="81"/>
      <c r="JKL115" s="81"/>
      <c r="JKM115" s="81"/>
      <c r="JKN115" s="81"/>
      <c r="JKO115" s="81"/>
      <c r="JKP115" s="81"/>
      <c r="JKQ115" s="81"/>
      <c r="JKR115" s="81"/>
      <c r="JKS115" s="81"/>
      <c r="JKT115" s="81"/>
      <c r="JKU115" s="81"/>
      <c r="JKV115" s="81"/>
      <c r="JKW115" s="81"/>
      <c r="JKX115" s="81"/>
      <c r="JKY115" s="81"/>
      <c r="JKZ115" s="81"/>
      <c r="JLA115" s="81"/>
      <c r="JLB115" s="81"/>
      <c r="JLC115" s="81"/>
      <c r="JLD115" s="81"/>
      <c r="JLE115" s="81"/>
      <c r="JLF115" s="81"/>
      <c r="JLG115" s="81"/>
      <c r="JLH115" s="81"/>
      <c r="JLI115" s="81"/>
      <c r="JLJ115" s="81"/>
      <c r="JLK115" s="81"/>
      <c r="JLL115" s="81"/>
      <c r="JLM115" s="81"/>
      <c r="JLN115" s="81"/>
      <c r="JLO115" s="81"/>
      <c r="JLP115" s="81"/>
      <c r="JLQ115" s="81"/>
      <c r="JLR115" s="81"/>
      <c r="JLS115" s="81"/>
      <c r="JLT115" s="81"/>
      <c r="JLU115" s="81"/>
      <c r="JLV115" s="81"/>
      <c r="JLW115" s="81"/>
      <c r="JLX115" s="81"/>
      <c r="JLY115" s="81"/>
      <c r="JLZ115" s="81"/>
      <c r="JMA115" s="81"/>
      <c r="JMB115" s="81"/>
      <c r="JMC115" s="81"/>
      <c r="JMD115" s="81"/>
      <c r="JME115" s="81"/>
      <c r="JMF115" s="81"/>
      <c r="JMG115" s="81"/>
      <c r="JMH115" s="81"/>
      <c r="JMI115" s="81"/>
      <c r="JMJ115" s="81"/>
      <c r="JMK115" s="81"/>
      <c r="JML115" s="81"/>
      <c r="JMM115" s="81"/>
      <c r="JMN115" s="81"/>
      <c r="JMO115" s="81"/>
      <c r="JMP115" s="81"/>
      <c r="JMQ115" s="81"/>
      <c r="JMR115" s="81"/>
      <c r="JMS115" s="81"/>
      <c r="JMT115" s="81"/>
      <c r="JMU115" s="81"/>
      <c r="JMV115" s="81"/>
      <c r="JMW115" s="81"/>
      <c r="JMX115" s="81"/>
      <c r="JMY115" s="81"/>
      <c r="JMZ115" s="81"/>
      <c r="JNA115" s="81"/>
      <c r="JNB115" s="81"/>
      <c r="JNC115" s="81"/>
      <c r="JND115" s="81"/>
      <c r="JNE115" s="81"/>
      <c r="JNF115" s="81"/>
      <c r="JNG115" s="81"/>
      <c r="JNH115" s="81"/>
      <c r="JNI115" s="81"/>
      <c r="JNJ115" s="81"/>
      <c r="JNK115" s="81"/>
      <c r="JNL115" s="81"/>
      <c r="JNM115" s="81"/>
      <c r="JNN115" s="81"/>
      <c r="JNO115" s="81"/>
      <c r="JNP115" s="81"/>
      <c r="JNQ115" s="81"/>
      <c r="JNR115" s="81"/>
      <c r="JNS115" s="81"/>
      <c r="JNT115" s="81"/>
      <c r="JNU115" s="81"/>
      <c r="JNV115" s="81"/>
      <c r="JNW115" s="81"/>
      <c r="JNX115" s="81"/>
      <c r="JNY115" s="81"/>
      <c r="JNZ115" s="81"/>
      <c r="JOA115" s="81"/>
      <c r="JOB115" s="81"/>
      <c r="JOC115" s="81"/>
      <c r="JOD115" s="81"/>
      <c r="JOE115" s="81"/>
      <c r="JOF115" s="81"/>
      <c r="JOG115" s="81"/>
      <c r="JOH115" s="81"/>
      <c r="JOI115" s="81"/>
      <c r="JOJ115" s="81"/>
      <c r="JOK115" s="81"/>
      <c r="JOL115" s="81"/>
      <c r="JOM115" s="81"/>
      <c r="JON115" s="81"/>
      <c r="JOO115" s="81"/>
      <c r="JOP115" s="81"/>
      <c r="JOQ115" s="81"/>
      <c r="JOR115" s="81"/>
      <c r="JOS115" s="81"/>
      <c r="JOT115" s="81"/>
      <c r="JOU115" s="81"/>
      <c r="JOV115" s="81"/>
      <c r="JOW115" s="81"/>
      <c r="JOX115" s="81"/>
      <c r="JOY115" s="81"/>
      <c r="JOZ115" s="81"/>
      <c r="JPA115" s="81"/>
      <c r="JPB115" s="81"/>
      <c r="JPC115" s="81"/>
      <c r="JPD115" s="81"/>
      <c r="JPE115" s="81"/>
      <c r="JPF115" s="81"/>
      <c r="JPG115" s="81"/>
      <c r="JPH115" s="81"/>
      <c r="JPI115" s="81"/>
      <c r="JPJ115" s="81"/>
      <c r="JPK115" s="81"/>
      <c r="JPL115" s="81"/>
      <c r="JPM115" s="81"/>
      <c r="JPN115" s="81"/>
      <c r="JPO115" s="81"/>
      <c r="JPP115" s="81"/>
      <c r="JPQ115" s="81"/>
      <c r="JPR115" s="81"/>
      <c r="JPS115" s="81"/>
      <c r="JPT115" s="81"/>
      <c r="JPU115" s="81"/>
      <c r="JPV115" s="81"/>
      <c r="JPW115" s="81"/>
      <c r="JPX115" s="81"/>
      <c r="JPY115" s="81"/>
      <c r="JPZ115" s="81"/>
      <c r="JQA115" s="81"/>
      <c r="JQB115" s="81"/>
      <c r="JQC115" s="81"/>
      <c r="JQD115" s="81"/>
      <c r="JQE115" s="81"/>
      <c r="JQF115" s="81"/>
      <c r="JQG115" s="81"/>
      <c r="JQH115" s="81"/>
      <c r="JQI115" s="81"/>
      <c r="JQJ115" s="81"/>
      <c r="JQK115" s="81"/>
      <c r="JQL115" s="81"/>
      <c r="JQM115" s="81"/>
      <c r="JQN115" s="81"/>
      <c r="JQO115" s="81"/>
      <c r="JQP115" s="81"/>
      <c r="JQQ115" s="81"/>
      <c r="JQR115" s="81"/>
      <c r="JQS115" s="81"/>
      <c r="JQT115" s="81"/>
      <c r="JQU115" s="81"/>
      <c r="JQV115" s="81"/>
      <c r="JQW115" s="81"/>
      <c r="JQX115" s="81"/>
      <c r="JQY115" s="81"/>
      <c r="JQZ115" s="81"/>
      <c r="JRA115" s="81"/>
      <c r="JRB115" s="81"/>
      <c r="JRC115" s="81"/>
      <c r="JRD115" s="81"/>
      <c r="JRE115" s="81"/>
      <c r="JRF115" s="81"/>
      <c r="JRG115" s="81"/>
      <c r="JRH115" s="81"/>
      <c r="JRI115" s="81"/>
      <c r="JRJ115" s="81"/>
      <c r="JRK115" s="81"/>
      <c r="JRL115" s="81"/>
      <c r="JRM115" s="81"/>
      <c r="JRN115" s="81"/>
      <c r="JRO115" s="81"/>
      <c r="JRP115" s="81"/>
      <c r="JRQ115" s="81"/>
      <c r="JRR115" s="81"/>
      <c r="JRS115" s="81"/>
      <c r="JRT115" s="81"/>
      <c r="JRU115" s="81"/>
      <c r="JRV115" s="81"/>
      <c r="JRW115" s="81"/>
      <c r="JRX115" s="81"/>
      <c r="JRY115" s="81"/>
      <c r="JRZ115" s="81"/>
      <c r="JSA115" s="81"/>
      <c r="JSB115" s="81"/>
      <c r="JSC115" s="81"/>
      <c r="JSD115" s="81"/>
      <c r="JSE115" s="81"/>
      <c r="JSF115" s="81"/>
      <c r="JSG115" s="81"/>
      <c r="JSH115" s="81"/>
      <c r="JSI115" s="81"/>
      <c r="JSJ115" s="81"/>
      <c r="JSK115" s="81"/>
      <c r="JSL115" s="81"/>
      <c r="JSM115" s="81"/>
      <c r="JSN115" s="81"/>
      <c r="JSO115" s="81"/>
      <c r="JSP115" s="81"/>
      <c r="JSQ115" s="81"/>
      <c r="JSR115" s="81"/>
      <c r="JSS115" s="81"/>
      <c r="JST115" s="81"/>
      <c r="JSU115" s="81"/>
      <c r="JSV115" s="81"/>
      <c r="JSW115" s="81"/>
      <c r="JSX115" s="81"/>
      <c r="JSY115" s="81"/>
      <c r="JSZ115" s="81"/>
      <c r="JTA115" s="81"/>
      <c r="JTB115" s="81"/>
      <c r="JTC115" s="81"/>
      <c r="JTD115" s="81"/>
      <c r="JTE115" s="81"/>
      <c r="JTF115" s="81"/>
      <c r="JTG115" s="81"/>
      <c r="JTH115" s="81"/>
      <c r="JTI115" s="81"/>
      <c r="JTJ115" s="81"/>
      <c r="JTK115" s="81"/>
      <c r="JTL115" s="81"/>
      <c r="JTM115" s="81"/>
      <c r="JTN115" s="81"/>
      <c r="JTO115" s="81"/>
      <c r="JTP115" s="81"/>
      <c r="JTQ115" s="81"/>
      <c r="JTR115" s="81"/>
      <c r="JTS115" s="81"/>
      <c r="JTT115" s="81"/>
      <c r="JTU115" s="81"/>
      <c r="JTV115" s="81"/>
      <c r="JTW115" s="81"/>
      <c r="JTX115" s="81"/>
      <c r="JTY115" s="81"/>
      <c r="JTZ115" s="81"/>
      <c r="JUA115" s="81"/>
      <c r="JUB115" s="81"/>
      <c r="JUC115" s="81"/>
      <c r="JUD115" s="81"/>
      <c r="JUE115" s="81"/>
      <c r="JUF115" s="81"/>
      <c r="JUG115" s="81"/>
      <c r="JUH115" s="81"/>
      <c r="JUI115" s="81"/>
      <c r="JUJ115" s="81"/>
      <c r="JUK115" s="81"/>
      <c r="JUL115" s="81"/>
      <c r="JUM115" s="81"/>
      <c r="JUN115" s="81"/>
      <c r="JUO115" s="81"/>
      <c r="JUP115" s="81"/>
      <c r="JUQ115" s="81"/>
      <c r="JUR115" s="81"/>
      <c r="JUS115" s="81"/>
      <c r="JUT115" s="81"/>
      <c r="JUU115" s="81"/>
      <c r="JUV115" s="81"/>
      <c r="JUW115" s="81"/>
      <c r="JUX115" s="81"/>
      <c r="JUY115" s="81"/>
      <c r="JUZ115" s="81"/>
      <c r="JVA115" s="81"/>
      <c r="JVB115" s="81"/>
      <c r="JVC115" s="81"/>
      <c r="JVD115" s="81"/>
      <c r="JVE115" s="81"/>
      <c r="JVF115" s="81"/>
      <c r="JVG115" s="81"/>
      <c r="JVH115" s="81"/>
      <c r="JVI115" s="81"/>
      <c r="JVJ115" s="81"/>
      <c r="JVK115" s="81"/>
      <c r="JVL115" s="81"/>
      <c r="JVM115" s="81"/>
      <c r="JVN115" s="81"/>
      <c r="JVO115" s="81"/>
      <c r="JVP115" s="81"/>
      <c r="JVQ115" s="81"/>
      <c r="JVR115" s="81"/>
      <c r="JVS115" s="81"/>
      <c r="JVT115" s="81"/>
      <c r="JVU115" s="81"/>
      <c r="JVV115" s="81"/>
      <c r="JVW115" s="81"/>
      <c r="JVX115" s="81"/>
      <c r="JVY115" s="81"/>
      <c r="JVZ115" s="81"/>
      <c r="JWA115" s="81"/>
      <c r="JWB115" s="81"/>
      <c r="JWC115" s="81"/>
      <c r="JWD115" s="81"/>
      <c r="JWE115" s="81"/>
      <c r="JWF115" s="81"/>
      <c r="JWG115" s="81"/>
      <c r="JWH115" s="81"/>
      <c r="JWI115" s="81"/>
      <c r="JWJ115" s="81"/>
      <c r="JWK115" s="81"/>
      <c r="JWL115" s="81"/>
      <c r="JWM115" s="81"/>
      <c r="JWN115" s="81"/>
      <c r="JWO115" s="81"/>
      <c r="JWP115" s="81"/>
      <c r="JWQ115" s="81"/>
      <c r="JWR115" s="81"/>
      <c r="JWS115" s="81"/>
      <c r="JWT115" s="81"/>
      <c r="JWU115" s="81"/>
      <c r="JWV115" s="81"/>
      <c r="JWW115" s="81"/>
      <c r="JWX115" s="81"/>
      <c r="JWY115" s="81"/>
      <c r="JWZ115" s="81"/>
      <c r="JXA115" s="81"/>
      <c r="JXB115" s="81"/>
      <c r="JXC115" s="81"/>
      <c r="JXD115" s="81"/>
      <c r="JXE115" s="81"/>
      <c r="JXF115" s="81"/>
      <c r="JXG115" s="81"/>
      <c r="JXH115" s="81"/>
      <c r="JXI115" s="81"/>
      <c r="JXJ115" s="81"/>
      <c r="JXK115" s="81"/>
      <c r="JXL115" s="81"/>
      <c r="JXM115" s="81"/>
      <c r="JXN115" s="81"/>
      <c r="JXO115" s="81"/>
      <c r="JXP115" s="81"/>
      <c r="JXQ115" s="81"/>
      <c r="JXR115" s="81"/>
      <c r="JXS115" s="81"/>
      <c r="JXT115" s="81"/>
      <c r="JXU115" s="81"/>
      <c r="JXV115" s="81"/>
      <c r="JXW115" s="81"/>
      <c r="JXX115" s="81"/>
      <c r="JXY115" s="81"/>
      <c r="JXZ115" s="81"/>
      <c r="JYA115" s="81"/>
      <c r="JYB115" s="81"/>
      <c r="JYC115" s="81"/>
      <c r="JYD115" s="81"/>
      <c r="JYE115" s="81"/>
      <c r="JYF115" s="81"/>
      <c r="JYG115" s="81"/>
      <c r="JYH115" s="81"/>
      <c r="JYI115" s="81"/>
      <c r="JYJ115" s="81"/>
      <c r="JYK115" s="81"/>
      <c r="JYL115" s="81"/>
      <c r="JYM115" s="81"/>
      <c r="JYN115" s="81"/>
      <c r="JYO115" s="81"/>
      <c r="JYP115" s="81"/>
      <c r="JYQ115" s="81"/>
      <c r="JYR115" s="81"/>
      <c r="JYS115" s="81"/>
      <c r="JYT115" s="81"/>
      <c r="JYU115" s="81"/>
      <c r="JYV115" s="81"/>
      <c r="JYW115" s="81"/>
      <c r="JYX115" s="81"/>
      <c r="JYY115" s="81"/>
      <c r="JYZ115" s="81"/>
      <c r="JZA115" s="81"/>
      <c r="JZB115" s="81"/>
      <c r="JZC115" s="81"/>
      <c r="JZD115" s="81"/>
      <c r="JZE115" s="81"/>
      <c r="JZF115" s="81"/>
      <c r="JZG115" s="81"/>
      <c r="JZH115" s="81"/>
      <c r="JZI115" s="81"/>
      <c r="JZJ115" s="81"/>
      <c r="JZK115" s="81"/>
      <c r="JZL115" s="81"/>
      <c r="JZM115" s="81"/>
      <c r="JZN115" s="81"/>
      <c r="JZO115" s="81"/>
      <c r="JZP115" s="81"/>
      <c r="JZQ115" s="81"/>
      <c r="JZR115" s="81"/>
      <c r="JZS115" s="81"/>
      <c r="JZT115" s="81"/>
      <c r="JZU115" s="81"/>
      <c r="JZV115" s="81"/>
      <c r="JZW115" s="81"/>
      <c r="JZX115" s="81"/>
      <c r="JZY115" s="81"/>
      <c r="JZZ115" s="81"/>
      <c r="KAA115" s="81"/>
      <c r="KAB115" s="81"/>
      <c r="KAC115" s="81"/>
      <c r="KAD115" s="81"/>
      <c r="KAE115" s="81"/>
      <c r="KAF115" s="81"/>
      <c r="KAG115" s="81"/>
      <c r="KAH115" s="81"/>
      <c r="KAI115" s="81"/>
      <c r="KAJ115" s="81"/>
      <c r="KAK115" s="81"/>
      <c r="KAL115" s="81"/>
      <c r="KAM115" s="81"/>
      <c r="KAN115" s="81"/>
      <c r="KAO115" s="81"/>
      <c r="KAP115" s="81"/>
      <c r="KAQ115" s="81"/>
      <c r="KAR115" s="81"/>
      <c r="KAS115" s="81"/>
      <c r="KAT115" s="81"/>
      <c r="KAU115" s="81"/>
      <c r="KAV115" s="81"/>
      <c r="KAW115" s="81"/>
      <c r="KAX115" s="81"/>
      <c r="KAY115" s="81"/>
      <c r="KAZ115" s="81"/>
      <c r="KBA115" s="81"/>
      <c r="KBB115" s="81"/>
      <c r="KBC115" s="81"/>
      <c r="KBD115" s="81"/>
      <c r="KBE115" s="81"/>
      <c r="KBF115" s="81"/>
      <c r="KBG115" s="81"/>
      <c r="KBH115" s="81"/>
      <c r="KBI115" s="81"/>
      <c r="KBJ115" s="81"/>
      <c r="KBK115" s="81"/>
      <c r="KBL115" s="81"/>
      <c r="KBM115" s="81"/>
      <c r="KBN115" s="81"/>
      <c r="KBO115" s="81"/>
      <c r="KBP115" s="81"/>
      <c r="KBQ115" s="81"/>
      <c r="KBR115" s="81"/>
      <c r="KBS115" s="81"/>
      <c r="KBT115" s="81"/>
      <c r="KBU115" s="81"/>
      <c r="KBV115" s="81"/>
      <c r="KBW115" s="81"/>
      <c r="KBX115" s="81"/>
      <c r="KBY115" s="81"/>
      <c r="KBZ115" s="81"/>
      <c r="KCA115" s="81"/>
      <c r="KCB115" s="81"/>
      <c r="KCC115" s="81"/>
      <c r="KCD115" s="81"/>
      <c r="KCE115" s="81"/>
      <c r="KCF115" s="81"/>
      <c r="KCG115" s="81"/>
      <c r="KCH115" s="81"/>
      <c r="KCI115" s="81"/>
      <c r="KCJ115" s="81"/>
      <c r="KCK115" s="81"/>
      <c r="KCL115" s="81"/>
      <c r="KCM115" s="81"/>
      <c r="KCN115" s="81"/>
      <c r="KCO115" s="81"/>
      <c r="KCP115" s="81"/>
      <c r="KCQ115" s="81"/>
      <c r="KCR115" s="81"/>
      <c r="KCS115" s="81"/>
      <c r="KCT115" s="81"/>
      <c r="KCU115" s="81"/>
      <c r="KCV115" s="81"/>
      <c r="KCW115" s="81"/>
      <c r="KCX115" s="81"/>
      <c r="KCY115" s="81"/>
      <c r="KCZ115" s="81"/>
      <c r="KDA115" s="81"/>
      <c r="KDB115" s="81"/>
      <c r="KDC115" s="81"/>
      <c r="KDD115" s="81"/>
      <c r="KDE115" s="81"/>
      <c r="KDF115" s="81"/>
      <c r="KDG115" s="81"/>
      <c r="KDH115" s="81"/>
      <c r="KDI115" s="81"/>
      <c r="KDJ115" s="81"/>
      <c r="KDK115" s="81"/>
      <c r="KDL115" s="81"/>
      <c r="KDM115" s="81"/>
      <c r="KDN115" s="81"/>
      <c r="KDO115" s="81"/>
      <c r="KDP115" s="81"/>
      <c r="KDQ115" s="81"/>
      <c r="KDR115" s="81"/>
      <c r="KDS115" s="81"/>
      <c r="KDT115" s="81"/>
      <c r="KDU115" s="81"/>
      <c r="KDV115" s="81"/>
      <c r="KDW115" s="81"/>
      <c r="KDX115" s="81"/>
      <c r="KDY115" s="81"/>
      <c r="KDZ115" s="81"/>
      <c r="KEA115" s="81"/>
      <c r="KEB115" s="81"/>
      <c r="KEC115" s="81"/>
      <c r="KED115" s="81"/>
      <c r="KEE115" s="81"/>
      <c r="KEF115" s="81"/>
      <c r="KEG115" s="81"/>
      <c r="KEH115" s="81"/>
      <c r="KEI115" s="81"/>
      <c r="KEJ115" s="81"/>
      <c r="KEK115" s="81"/>
      <c r="KEL115" s="81"/>
      <c r="KEM115" s="81"/>
      <c r="KEN115" s="81"/>
      <c r="KEO115" s="81"/>
      <c r="KEP115" s="81"/>
      <c r="KEQ115" s="81"/>
      <c r="KER115" s="81"/>
      <c r="KES115" s="81"/>
      <c r="KET115" s="81"/>
      <c r="KEU115" s="81"/>
      <c r="KEV115" s="81"/>
      <c r="KEW115" s="81"/>
      <c r="KEX115" s="81"/>
      <c r="KEY115" s="81"/>
      <c r="KEZ115" s="81"/>
      <c r="KFA115" s="81"/>
      <c r="KFB115" s="81"/>
      <c r="KFC115" s="81"/>
      <c r="KFD115" s="81"/>
      <c r="KFE115" s="81"/>
      <c r="KFF115" s="81"/>
      <c r="KFG115" s="81"/>
      <c r="KFH115" s="81"/>
      <c r="KFI115" s="81"/>
      <c r="KFJ115" s="81"/>
      <c r="KFK115" s="81"/>
      <c r="KFL115" s="81"/>
      <c r="KFM115" s="81"/>
      <c r="KFN115" s="81"/>
      <c r="KFO115" s="81"/>
      <c r="KFP115" s="81"/>
      <c r="KFQ115" s="81"/>
      <c r="KFR115" s="81"/>
      <c r="KFS115" s="81"/>
      <c r="KFT115" s="81"/>
      <c r="KFU115" s="81"/>
      <c r="KFV115" s="81"/>
      <c r="KFW115" s="81"/>
      <c r="KFX115" s="81"/>
      <c r="KFY115" s="81"/>
      <c r="KFZ115" s="81"/>
      <c r="KGA115" s="81"/>
      <c r="KGB115" s="81"/>
      <c r="KGC115" s="81"/>
      <c r="KGD115" s="81"/>
      <c r="KGE115" s="81"/>
      <c r="KGF115" s="81"/>
      <c r="KGG115" s="81"/>
      <c r="KGH115" s="81"/>
      <c r="KGI115" s="81"/>
      <c r="KGJ115" s="81"/>
      <c r="KGK115" s="81"/>
      <c r="KGL115" s="81"/>
      <c r="KGM115" s="81"/>
      <c r="KGN115" s="81"/>
      <c r="KGO115" s="81"/>
      <c r="KGP115" s="81"/>
      <c r="KGQ115" s="81"/>
      <c r="KGR115" s="81"/>
      <c r="KGS115" s="81"/>
      <c r="KGT115" s="81"/>
      <c r="KGU115" s="81"/>
      <c r="KGV115" s="81"/>
      <c r="KGW115" s="81"/>
      <c r="KGX115" s="81"/>
      <c r="KGY115" s="81"/>
      <c r="KGZ115" s="81"/>
      <c r="KHA115" s="81"/>
      <c r="KHB115" s="81"/>
      <c r="KHC115" s="81"/>
      <c r="KHD115" s="81"/>
      <c r="KHE115" s="81"/>
      <c r="KHF115" s="81"/>
      <c r="KHG115" s="81"/>
      <c r="KHH115" s="81"/>
      <c r="KHI115" s="81"/>
      <c r="KHJ115" s="81"/>
      <c r="KHK115" s="81"/>
      <c r="KHL115" s="81"/>
      <c r="KHM115" s="81"/>
      <c r="KHN115" s="81"/>
      <c r="KHO115" s="81"/>
      <c r="KHP115" s="81"/>
      <c r="KHQ115" s="81"/>
      <c r="KHR115" s="81"/>
      <c r="KHS115" s="81"/>
      <c r="KHT115" s="81"/>
      <c r="KHU115" s="81"/>
      <c r="KHV115" s="81"/>
      <c r="KHW115" s="81"/>
      <c r="KHX115" s="81"/>
      <c r="KHY115" s="81"/>
      <c r="KHZ115" s="81"/>
      <c r="KIA115" s="81"/>
      <c r="KIB115" s="81"/>
      <c r="KIC115" s="81"/>
      <c r="KID115" s="81"/>
      <c r="KIE115" s="81"/>
      <c r="KIF115" s="81"/>
      <c r="KIG115" s="81"/>
      <c r="KIH115" s="81"/>
      <c r="KII115" s="81"/>
      <c r="KIJ115" s="81"/>
      <c r="KIK115" s="81"/>
      <c r="KIL115" s="81"/>
      <c r="KIM115" s="81"/>
      <c r="KIN115" s="81"/>
      <c r="KIO115" s="81"/>
      <c r="KIP115" s="81"/>
      <c r="KIQ115" s="81"/>
      <c r="KIR115" s="81"/>
      <c r="KIS115" s="81"/>
      <c r="KIT115" s="81"/>
      <c r="KIU115" s="81"/>
      <c r="KIV115" s="81"/>
      <c r="KIW115" s="81"/>
      <c r="KIX115" s="81"/>
      <c r="KIY115" s="81"/>
      <c r="KIZ115" s="81"/>
      <c r="KJA115" s="81"/>
      <c r="KJB115" s="81"/>
      <c r="KJC115" s="81"/>
      <c r="KJD115" s="81"/>
      <c r="KJE115" s="81"/>
      <c r="KJF115" s="81"/>
      <c r="KJG115" s="81"/>
      <c r="KJH115" s="81"/>
      <c r="KJI115" s="81"/>
      <c r="KJJ115" s="81"/>
      <c r="KJK115" s="81"/>
      <c r="KJL115" s="81"/>
      <c r="KJM115" s="81"/>
      <c r="KJN115" s="81"/>
      <c r="KJO115" s="81"/>
      <c r="KJP115" s="81"/>
      <c r="KJQ115" s="81"/>
      <c r="KJR115" s="81"/>
      <c r="KJS115" s="81"/>
      <c r="KJT115" s="81"/>
      <c r="KJU115" s="81"/>
      <c r="KJV115" s="81"/>
      <c r="KJW115" s="81"/>
      <c r="KJX115" s="81"/>
      <c r="KJY115" s="81"/>
      <c r="KJZ115" s="81"/>
      <c r="KKA115" s="81"/>
      <c r="KKB115" s="81"/>
      <c r="KKC115" s="81"/>
      <c r="KKD115" s="81"/>
      <c r="KKE115" s="81"/>
      <c r="KKF115" s="81"/>
      <c r="KKG115" s="81"/>
      <c r="KKH115" s="81"/>
      <c r="KKI115" s="81"/>
      <c r="KKJ115" s="81"/>
      <c r="KKK115" s="81"/>
      <c r="KKL115" s="81"/>
      <c r="KKM115" s="81"/>
      <c r="KKN115" s="81"/>
      <c r="KKO115" s="81"/>
      <c r="KKP115" s="81"/>
      <c r="KKQ115" s="81"/>
      <c r="KKR115" s="81"/>
      <c r="KKS115" s="81"/>
      <c r="KKT115" s="81"/>
      <c r="KKU115" s="81"/>
      <c r="KKV115" s="81"/>
      <c r="KKW115" s="81"/>
      <c r="KKX115" s="81"/>
      <c r="KKY115" s="81"/>
      <c r="KKZ115" s="81"/>
      <c r="KLA115" s="81"/>
      <c r="KLB115" s="81"/>
      <c r="KLC115" s="81"/>
      <c r="KLD115" s="81"/>
      <c r="KLE115" s="81"/>
      <c r="KLF115" s="81"/>
      <c r="KLG115" s="81"/>
      <c r="KLH115" s="81"/>
      <c r="KLI115" s="81"/>
      <c r="KLJ115" s="81"/>
      <c r="KLK115" s="81"/>
      <c r="KLL115" s="81"/>
      <c r="KLM115" s="81"/>
      <c r="KLN115" s="81"/>
      <c r="KLO115" s="81"/>
      <c r="KLP115" s="81"/>
      <c r="KLQ115" s="81"/>
      <c r="KLR115" s="81"/>
      <c r="KLS115" s="81"/>
      <c r="KLT115" s="81"/>
      <c r="KLU115" s="81"/>
      <c r="KLV115" s="81"/>
      <c r="KLW115" s="81"/>
      <c r="KLX115" s="81"/>
      <c r="KLY115" s="81"/>
      <c r="KLZ115" s="81"/>
      <c r="KMA115" s="81"/>
      <c r="KMB115" s="81"/>
      <c r="KMC115" s="81"/>
      <c r="KMD115" s="81"/>
      <c r="KME115" s="81"/>
      <c r="KMF115" s="81"/>
      <c r="KMG115" s="81"/>
      <c r="KMH115" s="81"/>
      <c r="KMI115" s="81"/>
      <c r="KMJ115" s="81"/>
      <c r="KMK115" s="81"/>
      <c r="KML115" s="81"/>
      <c r="KMM115" s="81"/>
      <c r="KMN115" s="81"/>
      <c r="KMO115" s="81"/>
      <c r="KMP115" s="81"/>
      <c r="KMQ115" s="81"/>
      <c r="KMR115" s="81"/>
      <c r="KMS115" s="81"/>
      <c r="KMT115" s="81"/>
      <c r="KMU115" s="81"/>
      <c r="KMV115" s="81"/>
      <c r="KMW115" s="81"/>
      <c r="KMX115" s="81"/>
      <c r="KMY115" s="81"/>
      <c r="KMZ115" s="81"/>
      <c r="KNA115" s="81"/>
      <c r="KNB115" s="81"/>
      <c r="KNC115" s="81"/>
      <c r="KND115" s="81"/>
      <c r="KNE115" s="81"/>
      <c r="KNF115" s="81"/>
      <c r="KNG115" s="81"/>
      <c r="KNH115" s="81"/>
      <c r="KNI115" s="81"/>
      <c r="KNJ115" s="81"/>
      <c r="KNK115" s="81"/>
      <c r="KNL115" s="81"/>
      <c r="KNM115" s="81"/>
      <c r="KNN115" s="81"/>
      <c r="KNO115" s="81"/>
      <c r="KNP115" s="81"/>
      <c r="KNQ115" s="81"/>
      <c r="KNR115" s="81"/>
      <c r="KNS115" s="81"/>
      <c r="KNT115" s="81"/>
      <c r="KNU115" s="81"/>
      <c r="KNV115" s="81"/>
      <c r="KNW115" s="81"/>
      <c r="KNX115" s="81"/>
      <c r="KNY115" s="81"/>
      <c r="KNZ115" s="81"/>
      <c r="KOA115" s="81"/>
      <c r="KOB115" s="81"/>
      <c r="KOC115" s="81"/>
      <c r="KOD115" s="81"/>
      <c r="KOE115" s="81"/>
      <c r="KOF115" s="81"/>
      <c r="KOG115" s="81"/>
      <c r="KOH115" s="81"/>
      <c r="KOI115" s="81"/>
      <c r="KOJ115" s="81"/>
      <c r="KOK115" s="81"/>
      <c r="KOL115" s="81"/>
      <c r="KOM115" s="81"/>
      <c r="KON115" s="81"/>
      <c r="KOO115" s="81"/>
      <c r="KOP115" s="81"/>
      <c r="KOQ115" s="81"/>
      <c r="KOR115" s="81"/>
      <c r="KOS115" s="81"/>
      <c r="KOT115" s="81"/>
      <c r="KOU115" s="81"/>
      <c r="KOV115" s="81"/>
      <c r="KOW115" s="81"/>
      <c r="KOX115" s="81"/>
      <c r="KOY115" s="81"/>
      <c r="KOZ115" s="81"/>
      <c r="KPA115" s="81"/>
      <c r="KPB115" s="81"/>
      <c r="KPC115" s="81"/>
      <c r="KPD115" s="81"/>
      <c r="KPE115" s="81"/>
      <c r="KPF115" s="81"/>
      <c r="KPG115" s="81"/>
      <c r="KPH115" s="81"/>
      <c r="KPI115" s="81"/>
      <c r="KPJ115" s="81"/>
      <c r="KPK115" s="81"/>
      <c r="KPL115" s="81"/>
      <c r="KPM115" s="81"/>
      <c r="KPN115" s="81"/>
      <c r="KPO115" s="81"/>
      <c r="KPP115" s="81"/>
      <c r="KPQ115" s="81"/>
      <c r="KPR115" s="81"/>
      <c r="KPS115" s="81"/>
      <c r="KPT115" s="81"/>
      <c r="KPU115" s="81"/>
      <c r="KPV115" s="81"/>
      <c r="KPW115" s="81"/>
      <c r="KPX115" s="81"/>
      <c r="KPY115" s="81"/>
      <c r="KPZ115" s="81"/>
      <c r="KQA115" s="81"/>
      <c r="KQB115" s="81"/>
      <c r="KQC115" s="81"/>
      <c r="KQD115" s="81"/>
      <c r="KQE115" s="81"/>
      <c r="KQF115" s="81"/>
      <c r="KQG115" s="81"/>
      <c r="KQH115" s="81"/>
      <c r="KQI115" s="81"/>
      <c r="KQJ115" s="81"/>
      <c r="KQK115" s="81"/>
      <c r="KQL115" s="81"/>
      <c r="KQM115" s="81"/>
      <c r="KQN115" s="81"/>
      <c r="KQO115" s="81"/>
      <c r="KQP115" s="81"/>
      <c r="KQQ115" s="81"/>
      <c r="KQR115" s="81"/>
      <c r="KQS115" s="81"/>
      <c r="KQT115" s="81"/>
      <c r="KQU115" s="81"/>
      <c r="KQV115" s="81"/>
      <c r="KQW115" s="81"/>
      <c r="KQX115" s="81"/>
      <c r="KQY115" s="81"/>
      <c r="KQZ115" s="81"/>
      <c r="KRA115" s="81"/>
      <c r="KRB115" s="81"/>
      <c r="KRC115" s="81"/>
      <c r="KRD115" s="81"/>
      <c r="KRE115" s="81"/>
      <c r="KRF115" s="81"/>
      <c r="KRG115" s="81"/>
      <c r="KRH115" s="81"/>
      <c r="KRI115" s="81"/>
      <c r="KRJ115" s="81"/>
      <c r="KRK115" s="81"/>
      <c r="KRL115" s="81"/>
      <c r="KRM115" s="81"/>
      <c r="KRN115" s="81"/>
      <c r="KRO115" s="81"/>
      <c r="KRP115" s="81"/>
      <c r="KRQ115" s="81"/>
      <c r="KRR115" s="81"/>
      <c r="KRS115" s="81"/>
      <c r="KRT115" s="81"/>
      <c r="KRU115" s="81"/>
      <c r="KRV115" s="81"/>
      <c r="KRW115" s="81"/>
      <c r="KRX115" s="81"/>
      <c r="KRY115" s="81"/>
      <c r="KRZ115" s="81"/>
      <c r="KSA115" s="81"/>
      <c r="KSB115" s="81"/>
      <c r="KSC115" s="81"/>
      <c r="KSD115" s="81"/>
      <c r="KSE115" s="81"/>
      <c r="KSF115" s="81"/>
      <c r="KSG115" s="81"/>
      <c r="KSH115" s="81"/>
      <c r="KSI115" s="81"/>
      <c r="KSJ115" s="81"/>
      <c r="KSK115" s="81"/>
      <c r="KSL115" s="81"/>
      <c r="KSM115" s="81"/>
      <c r="KSN115" s="81"/>
      <c r="KSO115" s="81"/>
      <c r="KSP115" s="81"/>
      <c r="KSQ115" s="81"/>
      <c r="KSR115" s="81"/>
      <c r="KSS115" s="81"/>
      <c r="KST115" s="81"/>
      <c r="KSU115" s="81"/>
      <c r="KSV115" s="81"/>
      <c r="KSW115" s="81"/>
      <c r="KSX115" s="81"/>
      <c r="KSY115" s="81"/>
      <c r="KSZ115" s="81"/>
      <c r="KTA115" s="81"/>
      <c r="KTB115" s="81"/>
      <c r="KTC115" s="81"/>
      <c r="KTD115" s="81"/>
      <c r="KTE115" s="81"/>
      <c r="KTF115" s="81"/>
      <c r="KTG115" s="81"/>
      <c r="KTH115" s="81"/>
      <c r="KTI115" s="81"/>
      <c r="KTJ115" s="81"/>
      <c r="KTK115" s="81"/>
      <c r="KTL115" s="81"/>
      <c r="KTM115" s="81"/>
      <c r="KTN115" s="81"/>
      <c r="KTO115" s="81"/>
      <c r="KTP115" s="81"/>
      <c r="KTQ115" s="81"/>
      <c r="KTR115" s="81"/>
      <c r="KTS115" s="81"/>
      <c r="KTT115" s="81"/>
      <c r="KTU115" s="81"/>
      <c r="KTV115" s="81"/>
      <c r="KTW115" s="81"/>
      <c r="KTX115" s="81"/>
      <c r="KTY115" s="81"/>
      <c r="KTZ115" s="81"/>
      <c r="KUA115" s="81"/>
      <c r="KUB115" s="81"/>
      <c r="KUC115" s="81"/>
      <c r="KUD115" s="81"/>
      <c r="KUE115" s="81"/>
      <c r="KUF115" s="81"/>
      <c r="KUG115" s="81"/>
      <c r="KUH115" s="81"/>
      <c r="KUI115" s="81"/>
      <c r="KUJ115" s="81"/>
      <c r="KUK115" s="81"/>
      <c r="KUL115" s="81"/>
      <c r="KUM115" s="81"/>
      <c r="KUN115" s="81"/>
      <c r="KUO115" s="81"/>
      <c r="KUP115" s="81"/>
      <c r="KUQ115" s="81"/>
      <c r="KUR115" s="81"/>
      <c r="KUS115" s="81"/>
      <c r="KUT115" s="81"/>
      <c r="KUU115" s="81"/>
      <c r="KUV115" s="81"/>
      <c r="KUW115" s="81"/>
      <c r="KUX115" s="81"/>
      <c r="KUY115" s="81"/>
      <c r="KUZ115" s="81"/>
      <c r="KVA115" s="81"/>
      <c r="KVB115" s="81"/>
      <c r="KVC115" s="81"/>
      <c r="KVD115" s="81"/>
      <c r="KVE115" s="81"/>
      <c r="KVF115" s="81"/>
      <c r="KVG115" s="81"/>
      <c r="KVH115" s="81"/>
      <c r="KVI115" s="81"/>
      <c r="KVJ115" s="81"/>
      <c r="KVK115" s="81"/>
      <c r="KVL115" s="81"/>
      <c r="KVM115" s="81"/>
      <c r="KVN115" s="81"/>
      <c r="KVO115" s="81"/>
      <c r="KVP115" s="81"/>
      <c r="KVQ115" s="81"/>
      <c r="KVR115" s="81"/>
      <c r="KVS115" s="81"/>
      <c r="KVT115" s="81"/>
      <c r="KVU115" s="81"/>
      <c r="KVV115" s="81"/>
      <c r="KVW115" s="81"/>
      <c r="KVX115" s="81"/>
      <c r="KVY115" s="81"/>
      <c r="KVZ115" s="81"/>
      <c r="KWA115" s="81"/>
      <c r="KWB115" s="81"/>
      <c r="KWC115" s="81"/>
      <c r="KWD115" s="81"/>
      <c r="KWE115" s="81"/>
      <c r="KWF115" s="81"/>
      <c r="KWG115" s="81"/>
      <c r="KWH115" s="81"/>
      <c r="KWI115" s="81"/>
      <c r="KWJ115" s="81"/>
      <c r="KWK115" s="81"/>
      <c r="KWL115" s="81"/>
      <c r="KWM115" s="81"/>
      <c r="KWN115" s="81"/>
      <c r="KWO115" s="81"/>
      <c r="KWP115" s="81"/>
      <c r="KWQ115" s="81"/>
      <c r="KWR115" s="81"/>
      <c r="KWS115" s="81"/>
      <c r="KWT115" s="81"/>
      <c r="KWU115" s="81"/>
      <c r="KWV115" s="81"/>
      <c r="KWW115" s="81"/>
      <c r="KWX115" s="81"/>
      <c r="KWY115" s="81"/>
      <c r="KWZ115" s="81"/>
      <c r="KXA115" s="81"/>
      <c r="KXB115" s="81"/>
      <c r="KXC115" s="81"/>
      <c r="KXD115" s="81"/>
      <c r="KXE115" s="81"/>
      <c r="KXF115" s="81"/>
      <c r="KXG115" s="81"/>
      <c r="KXH115" s="81"/>
      <c r="KXI115" s="81"/>
      <c r="KXJ115" s="81"/>
      <c r="KXK115" s="81"/>
      <c r="KXL115" s="81"/>
      <c r="KXM115" s="81"/>
      <c r="KXN115" s="81"/>
      <c r="KXO115" s="81"/>
      <c r="KXP115" s="81"/>
      <c r="KXQ115" s="81"/>
      <c r="KXR115" s="81"/>
      <c r="KXS115" s="81"/>
      <c r="KXT115" s="81"/>
      <c r="KXU115" s="81"/>
      <c r="KXV115" s="81"/>
      <c r="KXW115" s="81"/>
      <c r="KXX115" s="81"/>
      <c r="KXY115" s="81"/>
      <c r="KXZ115" s="81"/>
      <c r="KYA115" s="81"/>
      <c r="KYB115" s="81"/>
      <c r="KYC115" s="81"/>
      <c r="KYD115" s="81"/>
      <c r="KYE115" s="81"/>
      <c r="KYF115" s="81"/>
      <c r="KYG115" s="81"/>
      <c r="KYH115" s="81"/>
      <c r="KYI115" s="81"/>
      <c r="KYJ115" s="81"/>
      <c r="KYK115" s="81"/>
      <c r="KYL115" s="81"/>
      <c r="KYM115" s="81"/>
      <c r="KYN115" s="81"/>
      <c r="KYO115" s="81"/>
      <c r="KYP115" s="81"/>
      <c r="KYQ115" s="81"/>
      <c r="KYR115" s="81"/>
      <c r="KYS115" s="81"/>
      <c r="KYT115" s="81"/>
      <c r="KYU115" s="81"/>
      <c r="KYV115" s="81"/>
      <c r="KYW115" s="81"/>
      <c r="KYX115" s="81"/>
      <c r="KYY115" s="81"/>
      <c r="KYZ115" s="81"/>
      <c r="KZA115" s="81"/>
      <c r="KZB115" s="81"/>
      <c r="KZC115" s="81"/>
      <c r="KZD115" s="81"/>
      <c r="KZE115" s="81"/>
      <c r="KZF115" s="81"/>
      <c r="KZG115" s="81"/>
      <c r="KZH115" s="81"/>
      <c r="KZI115" s="81"/>
      <c r="KZJ115" s="81"/>
      <c r="KZK115" s="81"/>
      <c r="KZL115" s="81"/>
      <c r="KZM115" s="81"/>
      <c r="KZN115" s="81"/>
      <c r="KZO115" s="81"/>
      <c r="KZP115" s="81"/>
      <c r="KZQ115" s="81"/>
      <c r="KZR115" s="81"/>
      <c r="KZS115" s="81"/>
      <c r="KZT115" s="81"/>
      <c r="KZU115" s="81"/>
      <c r="KZV115" s="81"/>
      <c r="KZW115" s="81"/>
      <c r="KZX115" s="81"/>
      <c r="KZY115" s="81"/>
      <c r="KZZ115" s="81"/>
      <c r="LAA115" s="81"/>
      <c r="LAB115" s="81"/>
      <c r="LAC115" s="81"/>
      <c r="LAD115" s="81"/>
      <c r="LAE115" s="81"/>
      <c r="LAF115" s="81"/>
      <c r="LAG115" s="81"/>
      <c r="LAH115" s="81"/>
      <c r="LAI115" s="81"/>
      <c r="LAJ115" s="81"/>
      <c r="LAK115" s="81"/>
      <c r="LAL115" s="81"/>
      <c r="LAM115" s="81"/>
      <c r="LAN115" s="81"/>
      <c r="LAO115" s="81"/>
      <c r="LAP115" s="81"/>
      <c r="LAQ115" s="81"/>
      <c r="LAR115" s="81"/>
      <c r="LAS115" s="81"/>
      <c r="LAT115" s="81"/>
      <c r="LAU115" s="81"/>
      <c r="LAV115" s="81"/>
      <c r="LAW115" s="81"/>
      <c r="LAX115" s="81"/>
      <c r="LAY115" s="81"/>
      <c r="LAZ115" s="81"/>
      <c r="LBA115" s="81"/>
      <c r="LBB115" s="81"/>
      <c r="LBC115" s="81"/>
      <c r="LBD115" s="81"/>
      <c r="LBE115" s="81"/>
      <c r="LBF115" s="81"/>
      <c r="LBG115" s="81"/>
      <c r="LBH115" s="81"/>
      <c r="LBI115" s="81"/>
      <c r="LBJ115" s="81"/>
      <c r="LBK115" s="81"/>
      <c r="LBL115" s="81"/>
      <c r="LBM115" s="81"/>
      <c r="LBN115" s="81"/>
      <c r="LBO115" s="81"/>
      <c r="LBP115" s="81"/>
      <c r="LBQ115" s="81"/>
      <c r="LBR115" s="81"/>
      <c r="LBS115" s="81"/>
      <c r="LBT115" s="81"/>
      <c r="LBU115" s="81"/>
      <c r="LBV115" s="81"/>
      <c r="LBW115" s="81"/>
      <c r="LBX115" s="81"/>
      <c r="LBY115" s="81"/>
      <c r="LBZ115" s="81"/>
      <c r="LCA115" s="81"/>
      <c r="LCB115" s="81"/>
      <c r="LCC115" s="81"/>
      <c r="LCD115" s="81"/>
      <c r="LCE115" s="81"/>
      <c r="LCF115" s="81"/>
      <c r="LCG115" s="81"/>
      <c r="LCH115" s="81"/>
      <c r="LCI115" s="81"/>
      <c r="LCJ115" s="81"/>
      <c r="LCK115" s="81"/>
      <c r="LCL115" s="81"/>
      <c r="LCM115" s="81"/>
      <c r="LCN115" s="81"/>
      <c r="LCO115" s="81"/>
      <c r="LCP115" s="81"/>
      <c r="LCQ115" s="81"/>
      <c r="LCR115" s="81"/>
      <c r="LCS115" s="81"/>
      <c r="LCT115" s="81"/>
      <c r="LCU115" s="81"/>
      <c r="LCV115" s="81"/>
      <c r="LCW115" s="81"/>
      <c r="LCX115" s="81"/>
      <c r="LCY115" s="81"/>
      <c r="LCZ115" s="81"/>
      <c r="LDA115" s="81"/>
      <c r="LDB115" s="81"/>
      <c r="LDC115" s="81"/>
      <c r="LDD115" s="81"/>
      <c r="LDE115" s="81"/>
      <c r="LDF115" s="81"/>
      <c r="LDG115" s="81"/>
      <c r="LDH115" s="81"/>
      <c r="LDI115" s="81"/>
      <c r="LDJ115" s="81"/>
      <c r="LDK115" s="81"/>
      <c r="LDL115" s="81"/>
      <c r="LDM115" s="81"/>
      <c r="LDN115" s="81"/>
      <c r="LDO115" s="81"/>
      <c r="LDP115" s="81"/>
      <c r="LDQ115" s="81"/>
      <c r="LDR115" s="81"/>
      <c r="LDS115" s="81"/>
      <c r="LDT115" s="81"/>
      <c r="LDU115" s="81"/>
      <c r="LDV115" s="81"/>
      <c r="LDW115" s="81"/>
      <c r="LDX115" s="81"/>
      <c r="LDY115" s="81"/>
      <c r="LDZ115" s="81"/>
      <c r="LEA115" s="81"/>
      <c r="LEB115" s="81"/>
      <c r="LEC115" s="81"/>
      <c r="LED115" s="81"/>
      <c r="LEE115" s="81"/>
      <c r="LEF115" s="81"/>
      <c r="LEG115" s="81"/>
      <c r="LEH115" s="81"/>
      <c r="LEI115" s="81"/>
      <c r="LEJ115" s="81"/>
      <c r="LEK115" s="81"/>
      <c r="LEL115" s="81"/>
      <c r="LEM115" s="81"/>
      <c r="LEN115" s="81"/>
      <c r="LEO115" s="81"/>
      <c r="LEP115" s="81"/>
      <c r="LEQ115" s="81"/>
      <c r="LER115" s="81"/>
      <c r="LES115" s="81"/>
      <c r="LET115" s="81"/>
      <c r="LEU115" s="81"/>
      <c r="LEV115" s="81"/>
      <c r="LEW115" s="81"/>
      <c r="LEX115" s="81"/>
      <c r="LEY115" s="81"/>
      <c r="LEZ115" s="81"/>
      <c r="LFA115" s="81"/>
      <c r="LFB115" s="81"/>
      <c r="LFC115" s="81"/>
      <c r="LFD115" s="81"/>
      <c r="LFE115" s="81"/>
      <c r="LFF115" s="81"/>
      <c r="LFG115" s="81"/>
      <c r="LFH115" s="81"/>
      <c r="LFI115" s="81"/>
      <c r="LFJ115" s="81"/>
      <c r="LFK115" s="81"/>
      <c r="LFL115" s="81"/>
      <c r="LFM115" s="81"/>
      <c r="LFN115" s="81"/>
      <c r="LFO115" s="81"/>
      <c r="LFP115" s="81"/>
      <c r="LFQ115" s="81"/>
      <c r="LFR115" s="81"/>
      <c r="LFS115" s="81"/>
      <c r="LFT115" s="81"/>
      <c r="LFU115" s="81"/>
      <c r="LFV115" s="81"/>
      <c r="LFW115" s="81"/>
      <c r="LFX115" s="81"/>
      <c r="LFY115" s="81"/>
      <c r="LFZ115" s="81"/>
      <c r="LGA115" s="81"/>
      <c r="LGB115" s="81"/>
      <c r="LGC115" s="81"/>
      <c r="LGD115" s="81"/>
      <c r="LGE115" s="81"/>
      <c r="LGF115" s="81"/>
      <c r="LGG115" s="81"/>
      <c r="LGH115" s="81"/>
      <c r="LGI115" s="81"/>
      <c r="LGJ115" s="81"/>
      <c r="LGK115" s="81"/>
      <c r="LGL115" s="81"/>
      <c r="LGM115" s="81"/>
      <c r="LGN115" s="81"/>
      <c r="LGO115" s="81"/>
      <c r="LGP115" s="81"/>
      <c r="LGQ115" s="81"/>
      <c r="LGR115" s="81"/>
      <c r="LGS115" s="81"/>
      <c r="LGT115" s="81"/>
      <c r="LGU115" s="81"/>
      <c r="LGV115" s="81"/>
      <c r="LGW115" s="81"/>
      <c r="LGX115" s="81"/>
      <c r="LGY115" s="81"/>
      <c r="LGZ115" s="81"/>
      <c r="LHA115" s="81"/>
      <c r="LHB115" s="81"/>
      <c r="LHC115" s="81"/>
      <c r="LHD115" s="81"/>
      <c r="LHE115" s="81"/>
      <c r="LHF115" s="81"/>
      <c r="LHG115" s="81"/>
      <c r="LHH115" s="81"/>
      <c r="LHI115" s="81"/>
      <c r="LHJ115" s="81"/>
      <c r="LHK115" s="81"/>
      <c r="LHL115" s="81"/>
      <c r="LHM115" s="81"/>
      <c r="LHN115" s="81"/>
      <c r="LHO115" s="81"/>
      <c r="LHP115" s="81"/>
      <c r="LHQ115" s="81"/>
      <c r="LHR115" s="81"/>
      <c r="LHS115" s="81"/>
      <c r="LHT115" s="81"/>
      <c r="LHU115" s="81"/>
      <c r="LHV115" s="81"/>
      <c r="LHW115" s="81"/>
      <c r="LHX115" s="81"/>
      <c r="LHY115" s="81"/>
      <c r="LHZ115" s="81"/>
      <c r="LIA115" s="81"/>
      <c r="LIB115" s="81"/>
      <c r="LIC115" s="81"/>
      <c r="LID115" s="81"/>
      <c r="LIE115" s="81"/>
      <c r="LIF115" s="81"/>
      <c r="LIG115" s="81"/>
      <c r="LIH115" s="81"/>
      <c r="LII115" s="81"/>
      <c r="LIJ115" s="81"/>
      <c r="LIK115" s="81"/>
      <c r="LIL115" s="81"/>
      <c r="LIM115" s="81"/>
      <c r="LIN115" s="81"/>
      <c r="LIO115" s="81"/>
      <c r="LIP115" s="81"/>
      <c r="LIQ115" s="81"/>
      <c r="LIR115" s="81"/>
      <c r="LIS115" s="81"/>
      <c r="LIT115" s="81"/>
      <c r="LIU115" s="81"/>
      <c r="LIV115" s="81"/>
      <c r="LIW115" s="81"/>
      <c r="LIX115" s="81"/>
      <c r="LIY115" s="81"/>
      <c r="LIZ115" s="81"/>
      <c r="LJA115" s="81"/>
      <c r="LJB115" s="81"/>
      <c r="LJC115" s="81"/>
      <c r="LJD115" s="81"/>
      <c r="LJE115" s="81"/>
      <c r="LJF115" s="81"/>
      <c r="LJG115" s="81"/>
      <c r="LJH115" s="81"/>
      <c r="LJI115" s="81"/>
      <c r="LJJ115" s="81"/>
      <c r="LJK115" s="81"/>
      <c r="LJL115" s="81"/>
      <c r="LJM115" s="81"/>
      <c r="LJN115" s="81"/>
      <c r="LJO115" s="81"/>
      <c r="LJP115" s="81"/>
      <c r="LJQ115" s="81"/>
      <c r="LJR115" s="81"/>
      <c r="LJS115" s="81"/>
      <c r="LJT115" s="81"/>
      <c r="LJU115" s="81"/>
      <c r="LJV115" s="81"/>
      <c r="LJW115" s="81"/>
      <c r="LJX115" s="81"/>
      <c r="LJY115" s="81"/>
      <c r="LJZ115" s="81"/>
      <c r="LKA115" s="81"/>
      <c r="LKB115" s="81"/>
      <c r="LKC115" s="81"/>
      <c r="LKD115" s="81"/>
      <c r="LKE115" s="81"/>
      <c r="LKF115" s="81"/>
      <c r="LKG115" s="81"/>
      <c r="LKH115" s="81"/>
      <c r="LKI115" s="81"/>
      <c r="LKJ115" s="81"/>
      <c r="LKK115" s="81"/>
      <c r="LKL115" s="81"/>
      <c r="LKM115" s="81"/>
      <c r="LKN115" s="81"/>
      <c r="LKO115" s="81"/>
      <c r="LKP115" s="81"/>
      <c r="LKQ115" s="81"/>
      <c r="LKR115" s="81"/>
      <c r="LKS115" s="81"/>
      <c r="LKT115" s="81"/>
      <c r="LKU115" s="81"/>
      <c r="LKV115" s="81"/>
      <c r="LKW115" s="81"/>
      <c r="LKX115" s="81"/>
      <c r="LKY115" s="81"/>
      <c r="LKZ115" s="81"/>
      <c r="LLA115" s="81"/>
      <c r="LLB115" s="81"/>
      <c r="LLC115" s="81"/>
      <c r="LLD115" s="81"/>
      <c r="LLE115" s="81"/>
      <c r="LLF115" s="81"/>
      <c r="LLG115" s="81"/>
      <c r="LLH115" s="81"/>
      <c r="LLI115" s="81"/>
      <c r="LLJ115" s="81"/>
      <c r="LLK115" s="81"/>
      <c r="LLL115" s="81"/>
      <c r="LLM115" s="81"/>
      <c r="LLN115" s="81"/>
      <c r="LLO115" s="81"/>
      <c r="LLP115" s="81"/>
      <c r="LLQ115" s="81"/>
      <c r="LLR115" s="81"/>
      <c r="LLS115" s="81"/>
      <c r="LLT115" s="81"/>
      <c r="LLU115" s="81"/>
      <c r="LLV115" s="81"/>
      <c r="LLW115" s="81"/>
      <c r="LLX115" s="81"/>
      <c r="LLY115" s="81"/>
      <c r="LLZ115" s="81"/>
      <c r="LMA115" s="81"/>
      <c r="LMB115" s="81"/>
      <c r="LMC115" s="81"/>
      <c r="LMD115" s="81"/>
      <c r="LME115" s="81"/>
      <c r="LMF115" s="81"/>
      <c r="LMG115" s="81"/>
      <c r="LMH115" s="81"/>
      <c r="LMI115" s="81"/>
      <c r="LMJ115" s="81"/>
      <c r="LMK115" s="81"/>
      <c r="LML115" s="81"/>
      <c r="LMM115" s="81"/>
      <c r="LMN115" s="81"/>
      <c r="LMO115" s="81"/>
      <c r="LMP115" s="81"/>
      <c r="LMQ115" s="81"/>
      <c r="LMR115" s="81"/>
      <c r="LMS115" s="81"/>
      <c r="LMT115" s="81"/>
      <c r="LMU115" s="81"/>
      <c r="LMV115" s="81"/>
      <c r="LMW115" s="81"/>
      <c r="LMX115" s="81"/>
      <c r="LMY115" s="81"/>
      <c r="LMZ115" s="81"/>
      <c r="LNA115" s="81"/>
      <c r="LNB115" s="81"/>
      <c r="LNC115" s="81"/>
      <c r="LND115" s="81"/>
      <c r="LNE115" s="81"/>
      <c r="LNF115" s="81"/>
      <c r="LNG115" s="81"/>
      <c r="LNH115" s="81"/>
      <c r="LNI115" s="81"/>
      <c r="LNJ115" s="81"/>
      <c r="LNK115" s="81"/>
      <c r="LNL115" s="81"/>
      <c r="LNM115" s="81"/>
      <c r="LNN115" s="81"/>
      <c r="LNO115" s="81"/>
      <c r="LNP115" s="81"/>
      <c r="LNQ115" s="81"/>
      <c r="LNR115" s="81"/>
      <c r="LNS115" s="81"/>
      <c r="LNT115" s="81"/>
      <c r="LNU115" s="81"/>
      <c r="LNV115" s="81"/>
      <c r="LNW115" s="81"/>
      <c r="LNX115" s="81"/>
      <c r="LNY115" s="81"/>
      <c r="LNZ115" s="81"/>
      <c r="LOA115" s="81"/>
      <c r="LOB115" s="81"/>
      <c r="LOC115" s="81"/>
      <c r="LOD115" s="81"/>
      <c r="LOE115" s="81"/>
      <c r="LOF115" s="81"/>
      <c r="LOG115" s="81"/>
      <c r="LOH115" s="81"/>
      <c r="LOI115" s="81"/>
      <c r="LOJ115" s="81"/>
      <c r="LOK115" s="81"/>
      <c r="LOL115" s="81"/>
      <c r="LOM115" s="81"/>
      <c r="LON115" s="81"/>
      <c r="LOO115" s="81"/>
      <c r="LOP115" s="81"/>
      <c r="LOQ115" s="81"/>
      <c r="LOR115" s="81"/>
      <c r="LOS115" s="81"/>
      <c r="LOT115" s="81"/>
      <c r="LOU115" s="81"/>
      <c r="LOV115" s="81"/>
      <c r="LOW115" s="81"/>
      <c r="LOX115" s="81"/>
      <c r="LOY115" s="81"/>
      <c r="LOZ115" s="81"/>
      <c r="LPA115" s="81"/>
      <c r="LPB115" s="81"/>
      <c r="LPC115" s="81"/>
      <c r="LPD115" s="81"/>
      <c r="LPE115" s="81"/>
      <c r="LPF115" s="81"/>
      <c r="LPG115" s="81"/>
      <c r="LPH115" s="81"/>
      <c r="LPI115" s="81"/>
      <c r="LPJ115" s="81"/>
      <c r="LPK115" s="81"/>
      <c r="LPL115" s="81"/>
      <c r="LPM115" s="81"/>
      <c r="LPN115" s="81"/>
      <c r="LPO115" s="81"/>
      <c r="LPP115" s="81"/>
      <c r="LPQ115" s="81"/>
      <c r="LPR115" s="81"/>
      <c r="LPS115" s="81"/>
      <c r="LPT115" s="81"/>
      <c r="LPU115" s="81"/>
      <c r="LPV115" s="81"/>
      <c r="LPW115" s="81"/>
      <c r="LPX115" s="81"/>
      <c r="LPY115" s="81"/>
      <c r="LPZ115" s="81"/>
      <c r="LQA115" s="81"/>
      <c r="LQB115" s="81"/>
      <c r="LQC115" s="81"/>
      <c r="LQD115" s="81"/>
      <c r="LQE115" s="81"/>
      <c r="LQF115" s="81"/>
      <c r="LQG115" s="81"/>
      <c r="LQH115" s="81"/>
      <c r="LQI115" s="81"/>
      <c r="LQJ115" s="81"/>
      <c r="LQK115" s="81"/>
      <c r="LQL115" s="81"/>
      <c r="LQM115" s="81"/>
      <c r="LQN115" s="81"/>
      <c r="LQO115" s="81"/>
      <c r="LQP115" s="81"/>
      <c r="LQQ115" s="81"/>
      <c r="LQR115" s="81"/>
      <c r="LQS115" s="81"/>
      <c r="LQT115" s="81"/>
      <c r="LQU115" s="81"/>
      <c r="LQV115" s="81"/>
      <c r="LQW115" s="81"/>
      <c r="LQX115" s="81"/>
      <c r="LQY115" s="81"/>
      <c r="LQZ115" s="81"/>
      <c r="LRA115" s="81"/>
      <c r="LRB115" s="81"/>
      <c r="LRC115" s="81"/>
      <c r="LRD115" s="81"/>
      <c r="LRE115" s="81"/>
      <c r="LRF115" s="81"/>
      <c r="LRG115" s="81"/>
      <c r="LRH115" s="81"/>
      <c r="LRI115" s="81"/>
      <c r="LRJ115" s="81"/>
      <c r="LRK115" s="81"/>
      <c r="LRL115" s="81"/>
      <c r="LRM115" s="81"/>
      <c r="LRN115" s="81"/>
      <c r="LRO115" s="81"/>
      <c r="LRP115" s="81"/>
      <c r="LRQ115" s="81"/>
      <c r="LRR115" s="81"/>
      <c r="LRS115" s="81"/>
      <c r="LRT115" s="81"/>
      <c r="LRU115" s="81"/>
      <c r="LRV115" s="81"/>
      <c r="LRW115" s="81"/>
      <c r="LRX115" s="81"/>
      <c r="LRY115" s="81"/>
      <c r="LRZ115" s="81"/>
      <c r="LSA115" s="81"/>
      <c r="LSB115" s="81"/>
      <c r="LSC115" s="81"/>
      <c r="LSD115" s="81"/>
      <c r="LSE115" s="81"/>
      <c r="LSF115" s="81"/>
      <c r="LSG115" s="81"/>
      <c r="LSH115" s="81"/>
      <c r="LSI115" s="81"/>
      <c r="LSJ115" s="81"/>
      <c r="LSK115" s="81"/>
      <c r="LSL115" s="81"/>
      <c r="LSM115" s="81"/>
      <c r="LSN115" s="81"/>
      <c r="LSO115" s="81"/>
      <c r="LSP115" s="81"/>
      <c r="LSQ115" s="81"/>
      <c r="LSR115" s="81"/>
      <c r="LSS115" s="81"/>
      <c r="LST115" s="81"/>
      <c r="LSU115" s="81"/>
      <c r="LSV115" s="81"/>
      <c r="LSW115" s="81"/>
      <c r="LSX115" s="81"/>
      <c r="LSY115" s="81"/>
      <c r="LSZ115" s="81"/>
      <c r="LTA115" s="81"/>
      <c r="LTB115" s="81"/>
      <c r="LTC115" s="81"/>
      <c r="LTD115" s="81"/>
      <c r="LTE115" s="81"/>
      <c r="LTF115" s="81"/>
      <c r="LTG115" s="81"/>
      <c r="LTH115" s="81"/>
      <c r="LTI115" s="81"/>
      <c r="LTJ115" s="81"/>
      <c r="LTK115" s="81"/>
      <c r="LTL115" s="81"/>
      <c r="LTM115" s="81"/>
      <c r="LTN115" s="81"/>
      <c r="LTO115" s="81"/>
      <c r="LTP115" s="81"/>
      <c r="LTQ115" s="81"/>
      <c r="LTR115" s="81"/>
      <c r="LTS115" s="81"/>
      <c r="LTT115" s="81"/>
      <c r="LTU115" s="81"/>
      <c r="LTV115" s="81"/>
      <c r="LTW115" s="81"/>
      <c r="LTX115" s="81"/>
      <c r="LTY115" s="81"/>
      <c r="LTZ115" s="81"/>
      <c r="LUA115" s="81"/>
      <c r="LUB115" s="81"/>
      <c r="LUC115" s="81"/>
      <c r="LUD115" s="81"/>
      <c r="LUE115" s="81"/>
      <c r="LUF115" s="81"/>
      <c r="LUG115" s="81"/>
      <c r="LUH115" s="81"/>
      <c r="LUI115" s="81"/>
      <c r="LUJ115" s="81"/>
      <c r="LUK115" s="81"/>
      <c r="LUL115" s="81"/>
      <c r="LUM115" s="81"/>
      <c r="LUN115" s="81"/>
      <c r="LUO115" s="81"/>
      <c r="LUP115" s="81"/>
      <c r="LUQ115" s="81"/>
      <c r="LUR115" s="81"/>
      <c r="LUS115" s="81"/>
      <c r="LUT115" s="81"/>
      <c r="LUU115" s="81"/>
      <c r="LUV115" s="81"/>
      <c r="LUW115" s="81"/>
      <c r="LUX115" s="81"/>
      <c r="LUY115" s="81"/>
      <c r="LUZ115" s="81"/>
      <c r="LVA115" s="81"/>
      <c r="LVB115" s="81"/>
      <c r="LVC115" s="81"/>
      <c r="LVD115" s="81"/>
      <c r="LVE115" s="81"/>
      <c r="LVF115" s="81"/>
      <c r="LVG115" s="81"/>
      <c r="LVH115" s="81"/>
      <c r="LVI115" s="81"/>
      <c r="LVJ115" s="81"/>
      <c r="LVK115" s="81"/>
      <c r="LVL115" s="81"/>
      <c r="LVM115" s="81"/>
      <c r="LVN115" s="81"/>
      <c r="LVO115" s="81"/>
      <c r="LVP115" s="81"/>
      <c r="LVQ115" s="81"/>
      <c r="LVR115" s="81"/>
      <c r="LVS115" s="81"/>
      <c r="LVT115" s="81"/>
      <c r="LVU115" s="81"/>
      <c r="LVV115" s="81"/>
      <c r="LVW115" s="81"/>
      <c r="LVX115" s="81"/>
      <c r="LVY115" s="81"/>
      <c r="LVZ115" s="81"/>
      <c r="LWA115" s="81"/>
      <c r="LWB115" s="81"/>
      <c r="LWC115" s="81"/>
      <c r="LWD115" s="81"/>
      <c r="LWE115" s="81"/>
      <c r="LWF115" s="81"/>
      <c r="LWG115" s="81"/>
      <c r="LWH115" s="81"/>
      <c r="LWI115" s="81"/>
      <c r="LWJ115" s="81"/>
      <c r="LWK115" s="81"/>
      <c r="LWL115" s="81"/>
      <c r="LWM115" s="81"/>
      <c r="LWN115" s="81"/>
      <c r="LWO115" s="81"/>
      <c r="LWP115" s="81"/>
      <c r="LWQ115" s="81"/>
      <c r="LWR115" s="81"/>
      <c r="LWS115" s="81"/>
      <c r="LWT115" s="81"/>
      <c r="LWU115" s="81"/>
      <c r="LWV115" s="81"/>
      <c r="LWW115" s="81"/>
      <c r="LWX115" s="81"/>
      <c r="LWY115" s="81"/>
      <c r="LWZ115" s="81"/>
      <c r="LXA115" s="81"/>
      <c r="LXB115" s="81"/>
      <c r="LXC115" s="81"/>
      <c r="LXD115" s="81"/>
      <c r="LXE115" s="81"/>
      <c r="LXF115" s="81"/>
      <c r="LXG115" s="81"/>
      <c r="LXH115" s="81"/>
      <c r="LXI115" s="81"/>
      <c r="LXJ115" s="81"/>
      <c r="LXK115" s="81"/>
      <c r="LXL115" s="81"/>
      <c r="LXM115" s="81"/>
      <c r="LXN115" s="81"/>
      <c r="LXO115" s="81"/>
      <c r="LXP115" s="81"/>
      <c r="LXQ115" s="81"/>
      <c r="LXR115" s="81"/>
      <c r="LXS115" s="81"/>
      <c r="LXT115" s="81"/>
      <c r="LXU115" s="81"/>
      <c r="LXV115" s="81"/>
      <c r="LXW115" s="81"/>
      <c r="LXX115" s="81"/>
      <c r="LXY115" s="81"/>
      <c r="LXZ115" s="81"/>
      <c r="LYA115" s="81"/>
      <c r="LYB115" s="81"/>
      <c r="LYC115" s="81"/>
      <c r="LYD115" s="81"/>
      <c r="LYE115" s="81"/>
      <c r="LYF115" s="81"/>
      <c r="LYG115" s="81"/>
      <c r="LYH115" s="81"/>
      <c r="LYI115" s="81"/>
      <c r="LYJ115" s="81"/>
      <c r="LYK115" s="81"/>
      <c r="LYL115" s="81"/>
      <c r="LYM115" s="81"/>
      <c r="LYN115" s="81"/>
      <c r="LYO115" s="81"/>
      <c r="LYP115" s="81"/>
      <c r="LYQ115" s="81"/>
      <c r="LYR115" s="81"/>
      <c r="LYS115" s="81"/>
      <c r="LYT115" s="81"/>
      <c r="LYU115" s="81"/>
      <c r="LYV115" s="81"/>
      <c r="LYW115" s="81"/>
      <c r="LYX115" s="81"/>
      <c r="LYY115" s="81"/>
      <c r="LYZ115" s="81"/>
      <c r="LZA115" s="81"/>
      <c r="LZB115" s="81"/>
      <c r="LZC115" s="81"/>
      <c r="LZD115" s="81"/>
      <c r="LZE115" s="81"/>
      <c r="LZF115" s="81"/>
      <c r="LZG115" s="81"/>
      <c r="LZH115" s="81"/>
      <c r="LZI115" s="81"/>
      <c r="LZJ115" s="81"/>
      <c r="LZK115" s="81"/>
      <c r="LZL115" s="81"/>
      <c r="LZM115" s="81"/>
      <c r="LZN115" s="81"/>
      <c r="LZO115" s="81"/>
      <c r="LZP115" s="81"/>
      <c r="LZQ115" s="81"/>
      <c r="LZR115" s="81"/>
      <c r="LZS115" s="81"/>
      <c r="LZT115" s="81"/>
      <c r="LZU115" s="81"/>
      <c r="LZV115" s="81"/>
      <c r="LZW115" s="81"/>
      <c r="LZX115" s="81"/>
      <c r="LZY115" s="81"/>
      <c r="LZZ115" s="81"/>
      <c r="MAA115" s="81"/>
      <c r="MAB115" s="81"/>
      <c r="MAC115" s="81"/>
      <c r="MAD115" s="81"/>
      <c r="MAE115" s="81"/>
      <c r="MAF115" s="81"/>
      <c r="MAG115" s="81"/>
      <c r="MAH115" s="81"/>
      <c r="MAI115" s="81"/>
      <c r="MAJ115" s="81"/>
      <c r="MAK115" s="81"/>
      <c r="MAL115" s="81"/>
      <c r="MAM115" s="81"/>
      <c r="MAN115" s="81"/>
      <c r="MAO115" s="81"/>
      <c r="MAP115" s="81"/>
      <c r="MAQ115" s="81"/>
      <c r="MAR115" s="81"/>
      <c r="MAS115" s="81"/>
      <c r="MAT115" s="81"/>
      <c r="MAU115" s="81"/>
      <c r="MAV115" s="81"/>
      <c r="MAW115" s="81"/>
      <c r="MAX115" s="81"/>
      <c r="MAY115" s="81"/>
      <c r="MAZ115" s="81"/>
      <c r="MBA115" s="81"/>
      <c r="MBB115" s="81"/>
      <c r="MBC115" s="81"/>
      <c r="MBD115" s="81"/>
      <c r="MBE115" s="81"/>
      <c r="MBF115" s="81"/>
      <c r="MBG115" s="81"/>
      <c r="MBH115" s="81"/>
      <c r="MBI115" s="81"/>
      <c r="MBJ115" s="81"/>
      <c r="MBK115" s="81"/>
      <c r="MBL115" s="81"/>
      <c r="MBM115" s="81"/>
      <c r="MBN115" s="81"/>
      <c r="MBO115" s="81"/>
      <c r="MBP115" s="81"/>
      <c r="MBQ115" s="81"/>
      <c r="MBR115" s="81"/>
      <c r="MBS115" s="81"/>
      <c r="MBT115" s="81"/>
      <c r="MBU115" s="81"/>
      <c r="MBV115" s="81"/>
      <c r="MBW115" s="81"/>
      <c r="MBX115" s="81"/>
      <c r="MBY115" s="81"/>
      <c r="MBZ115" s="81"/>
      <c r="MCA115" s="81"/>
      <c r="MCB115" s="81"/>
      <c r="MCC115" s="81"/>
      <c r="MCD115" s="81"/>
      <c r="MCE115" s="81"/>
      <c r="MCF115" s="81"/>
      <c r="MCG115" s="81"/>
      <c r="MCH115" s="81"/>
      <c r="MCI115" s="81"/>
      <c r="MCJ115" s="81"/>
      <c r="MCK115" s="81"/>
      <c r="MCL115" s="81"/>
      <c r="MCM115" s="81"/>
      <c r="MCN115" s="81"/>
      <c r="MCO115" s="81"/>
      <c r="MCP115" s="81"/>
      <c r="MCQ115" s="81"/>
      <c r="MCR115" s="81"/>
      <c r="MCS115" s="81"/>
      <c r="MCT115" s="81"/>
      <c r="MCU115" s="81"/>
      <c r="MCV115" s="81"/>
      <c r="MCW115" s="81"/>
      <c r="MCX115" s="81"/>
      <c r="MCY115" s="81"/>
      <c r="MCZ115" s="81"/>
      <c r="MDA115" s="81"/>
      <c r="MDB115" s="81"/>
      <c r="MDC115" s="81"/>
      <c r="MDD115" s="81"/>
      <c r="MDE115" s="81"/>
      <c r="MDF115" s="81"/>
      <c r="MDG115" s="81"/>
      <c r="MDH115" s="81"/>
      <c r="MDI115" s="81"/>
      <c r="MDJ115" s="81"/>
      <c r="MDK115" s="81"/>
      <c r="MDL115" s="81"/>
      <c r="MDM115" s="81"/>
      <c r="MDN115" s="81"/>
      <c r="MDO115" s="81"/>
      <c r="MDP115" s="81"/>
      <c r="MDQ115" s="81"/>
      <c r="MDR115" s="81"/>
      <c r="MDS115" s="81"/>
      <c r="MDT115" s="81"/>
      <c r="MDU115" s="81"/>
      <c r="MDV115" s="81"/>
      <c r="MDW115" s="81"/>
      <c r="MDX115" s="81"/>
      <c r="MDY115" s="81"/>
      <c r="MDZ115" s="81"/>
      <c r="MEA115" s="81"/>
      <c r="MEB115" s="81"/>
      <c r="MEC115" s="81"/>
      <c r="MED115" s="81"/>
      <c r="MEE115" s="81"/>
      <c r="MEF115" s="81"/>
      <c r="MEG115" s="81"/>
      <c r="MEH115" s="81"/>
      <c r="MEI115" s="81"/>
      <c r="MEJ115" s="81"/>
      <c r="MEK115" s="81"/>
      <c r="MEL115" s="81"/>
      <c r="MEM115" s="81"/>
      <c r="MEN115" s="81"/>
      <c r="MEO115" s="81"/>
      <c r="MEP115" s="81"/>
      <c r="MEQ115" s="81"/>
      <c r="MER115" s="81"/>
      <c r="MES115" s="81"/>
      <c r="MET115" s="81"/>
      <c r="MEU115" s="81"/>
      <c r="MEV115" s="81"/>
      <c r="MEW115" s="81"/>
      <c r="MEX115" s="81"/>
      <c r="MEY115" s="81"/>
      <c r="MEZ115" s="81"/>
      <c r="MFA115" s="81"/>
      <c r="MFB115" s="81"/>
      <c r="MFC115" s="81"/>
      <c r="MFD115" s="81"/>
      <c r="MFE115" s="81"/>
      <c r="MFF115" s="81"/>
      <c r="MFG115" s="81"/>
      <c r="MFH115" s="81"/>
      <c r="MFI115" s="81"/>
      <c r="MFJ115" s="81"/>
      <c r="MFK115" s="81"/>
      <c r="MFL115" s="81"/>
      <c r="MFM115" s="81"/>
      <c r="MFN115" s="81"/>
      <c r="MFO115" s="81"/>
      <c r="MFP115" s="81"/>
      <c r="MFQ115" s="81"/>
      <c r="MFR115" s="81"/>
      <c r="MFS115" s="81"/>
      <c r="MFT115" s="81"/>
      <c r="MFU115" s="81"/>
      <c r="MFV115" s="81"/>
      <c r="MFW115" s="81"/>
      <c r="MFX115" s="81"/>
      <c r="MFY115" s="81"/>
      <c r="MFZ115" s="81"/>
      <c r="MGA115" s="81"/>
      <c r="MGB115" s="81"/>
      <c r="MGC115" s="81"/>
      <c r="MGD115" s="81"/>
      <c r="MGE115" s="81"/>
      <c r="MGF115" s="81"/>
      <c r="MGG115" s="81"/>
      <c r="MGH115" s="81"/>
      <c r="MGI115" s="81"/>
      <c r="MGJ115" s="81"/>
      <c r="MGK115" s="81"/>
      <c r="MGL115" s="81"/>
      <c r="MGM115" s="81"/>
      <c r="MGN115" s="81"/>
      <c r="MGO115" s="81"/>
      <c r="MGP115" s="81"/>
      <c r="MGQ115" s="81"/>
      <c r="MGR115" s="81"/>
      <c r="MGS115" s="81"/>
      <c r="MGT115" s="81"/>
      <c r="MGU115" s="81"/>
      <c r="MGV115" s="81"/>
      <c r="MGW115" s="81"/>
      <c r="MGX115" s="81"/>
      <c r="MGY115" s="81"/>
      <c r="MGZ115" s="81"/>
      <c r="MHA115" s="81"/>
      <c r="MHB115" s="81"/>
      <c r="MHC115" s="81"/>
      <c r="MHD115" s="81"/>
      <c r="MHE115" s="81"/>
      <c r="MHF115" s="81"/>
      <c r="MHG115" s="81"/>
      <c r="MHH115" s="81"/>
      <c r="MHI115" s="81"/>
      <c r="MHJ115" s="81"/>
      <c r="MHK115" s="81"/>
      <c r="MHL115" s="81"/>
      <c r="MHM115" s="81"/>
      <c r="MHN115" s="81"/>
      <c r="MHO115" s="81"/>
      <c r="MHP115" s="81"/>
      <c r="MHQ115" s="81"/>
      <c r="MHR115" s="81"/>
      <c r="MHS115" s="81"/>
      <c r="MHT115" s="81"/>
      <c r="MHU115" s="81"/>
      <c r="MHV115" s="81"/>
      <c r="MHW115" s="81"/>
      <c r="MHX115" s="81"/>
      <c r="MHY115" s="81"/>
      <c r="MHZ115" s="81"/>
      <c r="MIA115" s="81"/>
      <c r="MIB115" s="81"/>
      <c r="MIC115" s="81"/>
      <c r="MID115" s="81"/>
      <c r="MIE115" s="81"/>
      <c r="MIF115" s="81"/>
      <c r="MIG115" s="81"/>
      <c r="MIH115" s="81"/>
      <c r="MII115" s="81"/>
      <c r="MIJ115" s="81"/>
      <c r="MIK115" s="81"/>
      <c r="MIL115" s="81"/>
      <c r="MIM115" s="81"/>
      <c r="MIN115" s="81"/>
      <c r="MIO115" s="81"/>
      <c r="MIP115" s="81"/>
      <c r="MIQ115" s="81"/>
      <c r="MIR115" s="81"/>
      <c r="MIS115" s="81"/>
      <c r="MIT115" s="81"/>
      <c r="MIU115" s="81"/>
      <c r="MIV115" s="81"/>
      <c r="MIW115" s="81"/>
      <c r="MIX115" s="81"/>
      <c r="MIY115" s="81"/>
      <c r="MIZ115" s="81"/>
      <c r="MJA115" s="81"/>
      <c r="MJB115" s="81"/>
      <c r="MJC115" s="81"/>
      <c r="MJD115" s="81"/>
      <c r="MJE115" s="81"/>
      <c r="MJF115" s="81"/>
      <c r="MJG115" s="81"/>
      <c r="MJH115" s="81"/>
      <c r="MJI115" s="81"/>
      <c r="MJJ115" s="81"/>
      <c r="MJK115" s="81"/>
      <c r="MJL115" s="81"/>
      <c r="MJM115" s="81"/>
      <c r="MJN115" s="81"/>
      <c r="MJO115" s="81"/>
      <c r="MJP115" s="81"/>
      <c r="MJQ115" s="81"/>
      <c r="MJR115" s="81"/>
      <c r="MJS115" s="81"/>
      <c r="MJT115" s="81"/>
      <c r="MJU115" s="81"/>
      <c r="MJV115" s="81"/>
      <c r="MJW115" s="81"/>
      <c r="MJX115" s="81"/>
      <c r="MJY115" s="81"/>
      <c r="MJZ115" s="81"/>
      <c r="MKA115" s="81"/>
      <c r="MKB115" s="81"/>
      <c r="MKC115" s="81"/>
      <c r="MKD115" s="81"/>
      <c r="MKE115" s="81"/>
      <c r="MKF115" s="81"/>
      <c r="MKG115" s="81"/>
      <c r="MKH115" s="81"/>
      <c r="MKI115" s="81"/>
      <c r="MKJ115" s="81"/>
      <c r="MKK115" s="81"/>
      <c r="MKL115" s="81"/>
      <c r="MKM115" s="81"/>
      <c r="MKN115" s="81"/>
      <c r="MKO115" s="81"/>
      <c r="MKP115" s="81"/>
      <c r="MKQ115" s="81"/>
      <c r="MKR115" s="81"/>
      <c r="MKS115" s="81"/>
      <c r="MKT115" s="81"/>
      <c r="MKU115" s="81"/>
      <c r="MKV115" s="81"/>
      <c r="MKW115" s="81"/>
      <c r="MKX115" s="81"/>
      <c r="MKY115" s="81"/>
      <c r="MKZ115" s="81"/>
      <c r="MLA115" s="81"/>
      <c r="MLB115" s="81"/>
      <c r="MLC115" s="81"/>
      <c r="MLD115" s="81"/>
      <c r="MLE115" s="81"/>
      <c r="MLF115" s="81"/>
      <c r="MLG115" s="81"/>
      <c r="MLH115" s="81"/>
      <c r="MLI115" s="81"/>
      <c r="MLJ115" s="81"/>
      <c r="MLK115" s="81"/>
      <c r="MLL115" s="81"/>
      <c r="MLM115" s="81"/>
      <c r="MLN115" s="81"/>
      <c r="MLO115" s="81"/>
      <c r="MLP115" s="81"/>
      <c r="MLQ115" s="81"/>
      <c r="MLR115" s="81"/>
      <c r="MLS115" s="81"/>
      <c r="MLT115" s="81"/>
      <c r="MLU115" s="81"/>
      <c r="MLV115" s="81"/>
      <c r="MLW115" s="81"/>
      <c r="MLX115" s="81"/>
      <c r="MLY115" s="81"/>
      <c r="MLZ115" s="81"/>
      <c r="MMA115" s="81"/>
      <c r="MMB115" s="81"/>
      <c r="MMC115" s="81"/>
      <c r="MMD115" s="81"/>
      <c r="MME115" s="81"/>
      <c r="MMF115" s="81"/>
      <c r="MMG115" s="81"/>
      <c r="MMH115" s="81"/>
      <c r="MMI115" s="81"/>
      <c r="MMJ115" s="81"/>
      <c r="MMK115" s="81"/>
      <c r="MML115" s="81"/>
      <c r="MMM115" s="81"/>
      <c r="MMN115" s="81"/>
      <c r="MMO115" s="81"/>
      <c r="MMP115" s="81"/>
      <c r="MMQ115" s="81"/>
      <c r="MMR115" s="81"/>
      <c r="MMS115" s="81"/>
      <c r="MMT115" s="81"/>
      <c r="MMU115" s="81"/>
      <c r="MMV115" s="81"/>
      <c r="MMW115" s="81"/>
      <c r="MMX115" s="81"/>
      <c r="MMY115" s="81"/>
      <c r="MMZ115" s="81"/>
      <c r="MNA115" s="81"/>
      <c r="MNB115" s="81"/>
      <c r="MNC115" s="81"/>
      <c r="MND115" s="81"/>
      <c r="MNE115" s="81"/>
      <c r="MNF115" s="81"/>
      <c r="MNG115" s="81"/>
      <c r="MNH115" s="81"/>
      <c r="MNI115" s="81"/>
      <c r="MNJ115" s="81"/>
      <c r="MNK115" s="81"/>
      <c r="MNL115" s="81"/>
      <c r="MNM115" s="81"/>
      <c r="MNN115" s="81"/>
      <c r="MNO115" s="81"/>
      <c r="MNP115" s="81"/>
      <c r="MNQ115" s="81"/>
      <c r="MNR115" s="81"/>
      <c r="MNS115" s="81"/>
      <c r="MNT115" s="81"/>
      <c r="MNU115" s="81"/>
      <c r="MNV115" s="81"/>
      <c r="MNW115" s="81"/>
      <c r="MNX115" s="81"/>
      <c r="MNY115" s="81"/>
      <c r="MNZ115" s="81"/>
      <c r="MOA115" s="81"/>
      <c r="MOB115" s="81"/>
      <c r="MOC115" s="81"/>
      <c r="MOD115" s="81"/>
      <c r="MOE115" s="81"/>
      <c r="MOF115" s="81"/>
      <c r="MOG115" s="81"/>
      <c r="MOH115" s="81"/>
      <c r="MOI115" s="81"/>
      <c r="MOJ115" s="81"/>
      <c r="MOK115" s="81"/>
      <c r="MOL115" s="81"/>
      <c r="MOM115" s="81"/>
      <c r="MON115" s="81"/>
      <c r="MOO115" s="81"/>
      <c r="MOP115" s="81"/>
      <c r="MOQ115" s="81"/>
      <c r="MOR115" s="81"/>
      <c r="MOS115" s="81"/>
      <c r="MOT115" s="81"/>
      <c r="MOU115" s="81"/>
      <c r="MOV115" s="81"/>
      <c r="MOW115" s="81"/>
      <c r="MOX115" s="81"/>
      <c r="MOY115" s="81"/>
      <c r="MOZ115" s="81"/>
      <c r="MPA115" s="81"/>
      <c r="MPB115" s="81"/>
      <c r="MPC115" s="81"/>
      <c r="MPD115" s="81"/>
      <c r="MPE115" s="81"/>
      <c r="MPF115" s="81"/>
      <c r="MPG115" s="81"/>
      <c r="MPH115" s="81"/>
      <c r="MPI115" s="81"/>
      <c r="MPJ115" s="81"/>
      <c r="MPK115" s="81"/>
      <c r="MPL115" s="81"/>
      <c r="MPM115" s="81"/>
      <c r="MPN115" s="81"/>
      <c r="MPO115" s="81"/>
      <c r="MPP115" s="81"/>
      <c r="MPQ115" s="81"/>
      <c r="MPR115" s="81"/>
      <c r="MPS115" s="81"/>
      <c r="MPT115" s="81"/>
      <c r="MPU115" s="81"/>
      <c r="MPV115" s="81"/>
      <c r="MPW115" s="81"/>
      <c r="MPX115" s="81"/>
      <c r="MPY115" s="81"/>
      <c r="MPZ115" s="81"/>
      <c r="MQA115" s="81"/>
      <c r="MQB115" s="81"/>
      <c r="MQC115" s="81"/>
      <c r="MQD115" s="81"/>
      <c r="MQE115" s="81"/>
      <c r="MQF115" s="81"/>
      <c r="MQG115" s="81"/>
      <c r="MQH115" s="81"/>
      <c r="MQI115" s="81"/>
      <c r="MQJ115" s="81"/>
      <c r="MQK115" s="81"/>
      <c r="MQL115" s="81"/>
      <c r="MQM115" s="81"/>
      <c r="MQN115" s="81"/>
      <c r="MQO115" s="81"/>
      <c r="MQP115" s="81"/>
      <c r="MQQ115" s="81"/>
      <c r="MQR115" s="81"/>
      <c r="MQS115" s="81"/>
      <c r="MQT115" s="81"/>
      <c r="MQU115" s="81"/>
      <c r="MQV115" s="81"/>
      <c r="MQW115" s="81"/>
      <c r="MQX115" s="81"/>
      <c r="MQY115" s="81"/>
      <c r="MQZ115" s="81"/>
      <c r="MRA115" s="81"/>
      <c r="MRB115" s="81"/>
      <c r="MRC115" s="81"/>
      <c r="MRD115" s="81"/>
      <c r="MRE115" s="81"/>
      <c r="MRF115" s="81"/>
      <c r="MRG115" s="81"/>
      <c r="MRH115" s="81"/>
      <c r="MRI115" s="81"/>
      <c r="MRJ115" s="81"/>
      <c r="MRK115" s="81"/>
      <c r="MRL115" s="81"/>
      <c r="MRM115" s="81"/>
      <c r="MRN115" s="81"/>
      <c r="MRO115" s="81"/>
      <c r="MRP115" s="81"/>
      <c r="MRQ115" s="81"/>
      <c r="MRR115" s="81"/>
      <c r="MRS115" s="81"/>
      <c r="MRT115" s="81"/>
      <c r="MRU115" s="81"/>
      <c r="MRV115" s="81"/>
      <c r="MRW115" s="81"/>
      <c r="MRX115" s="81"/>
      <c r="MRY115" s="81"/>
      <c r="MRZ115" s="81"/>
      <c r="MSA115" s="81"/>
      <c r="MSB115" s="81"/>
      <c r="MSC115" s="81"/>
      <c r="MSD115" s="81"/>
      <c r="MSE115" s="81"/>
      <c r="MSF115" s="81"/>
      <c r="MSG115" s="81"/>
      <c r="MSH115" s="81"/>
      <c r="MSI115" s="81"/>
      <c r="MSJ115" s="81"/>
      <c r="MSK115" s="81"/>
      <c r="MSL115" s="81"/>
      <c r="MSM115" s="81"/>
      <c r="MSN115" s="81"/>
      <c r="MSO115" s="81"/>
      <c r="MSP115" s="81"/>
      <c r="MSQ115" s="81"/>
      <c r="MSR115" s="81"/>
      <c r="MSS115" s="81"/>
      <c r="MST115" s="81"/>
      <c r="MSU115" s="81"/>
      <c r="MSV115" s="81"/>
      <c r="MSW115" s="81"/>
      <c r="MSX115" s="81"/>
      <c r="MSY115" s="81"/>
      <c r="MSZ115" s="81"/>
      <c r="MTA115" s="81"/>
      <c r="MTB115" s="81"/>
      <c r="MTC115" s="81"/>
      <c r="MTD115" s="81"/>
      <c r="MTE115" s="81"/>
      <c r="MTF115" s="81"/>
      <c r="MTG115" s="81"/>
      <c r="MTH115" s="81"/>
      <c r="MTI115" s="81"/>
      <c r="MTJ115" s="81"/>
      <c r="MTK115" s="81"/>
      <c r="MTL115" s="81"/>
      <c r="MTM115" s="81"/>
      <c r="MTN115" s="81"/>
      <c r="MTO115" s="81"/>
      <c r="MTP115" s="81"/>
      <c r="MTQ115" s="81"/>
      <c r="MTR115" s="81"/>
      <c r="MTS115" s="81"/>
      <c r="MTT115" s="81"/>
      <c r="MTU115" s="81"/>
      <c r="MTV115" s="81"/>
      <c r="MTW115" s="81"/>
      <c r="MTX115" s="81"/>
      <c r="MTY115" s="81"/>
      <c r="MTZ115" s="81"/>
      <c r="MUA115" s="81"/>
      <c r="MUB115" s="81"/>
      <c r="MUC115" s="81"/>
      <c r="MUD115" s="81"/>
      <c r="MUE115" s="81"/>
      <c r="MUF115" s="81"/>
      <c r="MUG115" s="81"/>
      <c r="MUH115" s="81"/>
      <c r="MUI115" s="81"/>
      <c r="MUJ115" s="81"/>
      <c r="MUK115" s="81"/>
      <c r="MUL115" s="81"/>
      <c r="MUM115" s="81"/>
      <c r="MUN115" s="81"/>
      <c r="MUO115" s="81"/>
      <c r="MUP115" s="81"/>
      <c r="MUQ115" s="81"/>
      <c r="MUR115" s="81"/>
      <c r="MUS115" s="81"/>
      <c r="MUT115" s="81"/>
      <c r="MUU115" s="81"/>
      <c r="MUV115" s="81"/>
      <c r="MUW115" s="81"/>
      <c r="MUX115" s="81"/>
      <c r="MUY115" s="81"/>
      <c r="MUZ115" s="81"/>
      <c r="MVA115" s="81"/>
      <c r="MVB115" s="81"/>
      <c r="MVC115" s="81"/>
      <c r="MVD115" s="81"/>
      <c r="MVE115" s="81"/>
      <c r="MVF115" s="81"/>
      <c r="MVG115" s="81"/>
      <c r="MVH115" s="81"/>
      <c r="MVI115" s="81"/>
      <c r="MVJ115" s="81"/>
      <c r="MVK115" s="81"/>
      <c r="MVL115" s="81"/>
      <c r="MVM115" s="81"/>
      <c r="MVN115" s="81"/>
      <c r="MVO115" s="81"/>
      <c r="MVP115" s="81"/>
      <c r="MVQ115" s="81"/>
      <c r="MVR115" s="81"/>
      <c r="MVS115" s="81"/>
      <c r="MVT115" s="81"/>
      <c r="MVU115" s="81"/>
      <c r="MVV115" s="81"/>
      <c r="MVW115" s="81"/>
      <c r="MVX115" s="81"/>
      <c r="MVY115" s="81"/>
      <c r="MVZ115" s="81"/>
      <c r="MWA115" s="81"/>
      <c r="MWB115" s="81"/>
      <c r="MWC115" s="81"/>
      <c r="MWD115" s="81"/>
      <c r="MWE115" s="81"/>
      <c r="MWF115" s="81"/>
      <c r="MWG115" s="81"/>
      <c r="MWH115" s="81"/>
      <c r="MWI115" s="81"/>
      <c r="MWJ115" s="81"/>
      <c r="MWK115" s="81"/>
      <c r="MWL115" s="81"/>
      <c r="MWM115" s="81"/>
      <c r="MWN115" s="81"/>
      <c r="MWO115" s="81"/>
      <c r="MWP115" s="81"/>
      <c r="MWQ115" s="81"/>
      <c r="MWR115" s="81"/>
      <c r="MWS115" s="81"/>
      <c r="MWT115" s="81"/>
      <c r="MWU115" s="81"/>
      <c r="MWV115" s="81"/>
      <c r="MWW115" s="81"/>
      <c r="MWX115" s="81"/>
      <c r="MWY115" s="81"/>
      <c r="MWZ115" s="81"/>
      <c r="MXA115" s="81"/>
      <c r="MXB115" s="81"/>
      <c r="MXC115" s="81"/>
      <c r="MXD115" s="81"/>
      <c r="MXE115" s="81"/>
      <c r="MXF115" s="81"/>
      <c r="MXG115" s="81"/>
      <c r="MXH115" s="81"/>
      <c r="MXI115" s="81"/>
      <c r="MXJ115" s="81"/>
      <c r="MXK115" s="81"/>
      <c r="MXL115" s="81"/>
      <c r="MXM115" s="81"/>
      <c r="MXN115" s="81"/>
      <c r="MXO115" s="81"/>
      <c r="MXP115" s="81"/>
      <c r="MXQ115" s="81"/>
      <c r="MXR115" s="81"/>
      <c r="MXS115" s="81"/>
      <c r="MXT115" s="81"/>
      <c r="MXU115" s="81"/>
      <c r="MXV115" s="81"/>
      <c r="MXW115" s="81"/>
      <c r="MXX115" s="81"/>
      <c r="MXY115" s="81"/>
      <c r="MXZ115" s="81"/>
      <c r="MYA115" s="81"/>
      <c r="MYB115" s="81"/>
      <c r="MYC115" s="81"/>
      <c r="MYD115" s="81"/>
      <c r="MYE115" s="81"/>
      <c r="MYF115" s="81"/>
      <c r="MYG115" s="81"/>
      <c r="MYH115" s="81"/>
      <c r="MYI115" s="81"/>
      <c r="MYJ115" s="81"/>
      <c r="MYK115" s="81"/>
      <c r="MYL115" s="81"/>
      <c r="MYM115" s="81"/>
      <c r="MYN115" s="81"/>
      <c r="MYO115" s="81"/>
      <c r="MYP115" s="81"/>
      <c r="MYQ115" s="81"/>
      <c r="MYR115" s="81"/>
      <c r="MYS115" s="81"/>
      <c r="MYT115" s="81"/>
      <c r="MYU115" s="81"/>
      <c r="MYV115" s="81"/>
      <c r="MYW115" s="81"/>
      <c r="MYX115" s="81"/>
      <c r="MYY115" s="81"/>
      <c r="MYZ115" s="81"/>
      <c r="MZA115" s="81"/>
      <c r="MZB115" s="81"/>
      <c r="MZC115" s="81"/>
      <c r="MZD115" s="81"/>
      <c r="MZE115" s="81"/>
      <c r="MZF115" s="81"/>
      <c r="MZG115" s="81"/>
      <c r="MZH115" s="81"/>
      <c r="MZI115" s="81"/>
      <c r="MZJ115" s="81"/>
      <c r="MZK115" s="81"/>
      <c r="MZL115" s="81"/>
      <c r="MZM115" s="81"/>
      <c r="MZN115" s="81"/>
      <c r="MZO115" s="81"/>
      <c r="MZP115" s="81"/>
      <c r="MZQ115" s="81"/>
      <c r="MZR115" s="81"/>
      <c r="MZS115" s="81"/>
      <c r="MZT115" s="81"/>
      <c r="MZU115" s="81"/>
      <c r="MZV115" s="81"/>
      <c r="MZW115" s="81"/>
      <c r="MZX115" s="81"/>
      <c r="MZY115" s="81"/>
      <c r="MZZ115" s="81"/>
      <c r="NAA115" s="81"/>
      <c r="NAB115" s="81"/>
      <c r="NAC115" s="81"/>
      <c r="NAD115" s="81"/>
      <c r="NAE115" s="81"/>
      <c r="NAF115" s="81"/>
      <c r="NAG115" s="81"/>
      <c r="NAH115" s="81"/>
      <c r="NAI115" s="81"/>
      <c r="NAJ115" s="81"/>
      <c r="NAK115" s="81"/>
      <c r="NAL115" s="81"/>
      <c r="NAM115" s="81"/>
      <c r="NAN115" s="81"/>
      <c r="NAO115" s="81"/>
      <c r="NAP115" s="81"/>
      <c r="NAQ115" s="81"/>
      <c r="NAR115" s="81"/>
      <c r="NAS115" s="81"/>
      <c r="NAT115" s="81"/>
      <c r="NAU115" s="81"/>
      <c r="NAV115" s="81"/>
      <c r="NAW115" s="81"/>
      <c r="NAX115" s="81"/>
      <c r="NAY115" s="81"/>
      <c r="NAZ115" s="81"/>
      <c r="NBA115" s="81"/>
      <c r="NBB115" s="81"/>
      <c r="NBC115" s="81"/>
      <c r="NBD115" s="81"/>
      <c r="NBE115" s="81"/>
      <c r="NBF115" s="81"/>
      <c r="NBG115" s="81"/>
      <c r="NBH115" s="81"/>
      <c r="NBI115" s="81"/>
      <c r="NBJ115" s="81"/>
      <c r="NBK115" s="81"/>
      <c r="NBL115" s="81"/>
      <c r="NBM115" s="81"/>
      <c r="NBN115" s="81"/>
      <c r="NBO115" s="81"/>
      <c r="NBP115" s="81"/>
      <c r="NBQ115" s="81"/>
      <c r="NBR115" s="81"/>
      <c r="NBS115" s="81"/>
      <c r="NBT115" s="81"/>
      <c r="NBU115" s="81"/>
      <c r="NBV115" s="81"/>
      <c r="NBW115" s="81"/>
      <c r="NBX115" s="81"/>
      <c r="NBY115" s="81"/>
      <c r="NBZ115" s="81"/>
      <c r="NCA115" s="81"/>
      <c r="NCB115" s="81"/>
      <c r="NCC115" s="81"/>
      <c r="NCD115" s="81"/>
      <c r="NCE115" s="81"/>
      <c r="NCF115" s="81"/>
      <c r="NCG115" s="81"/>
      <c r="NCH115" s="81"/>
      <c r="NCI115" s="81"/>
      <c r="NCJ115" s="81"/>
      <c r="NCK115" s="81"/>
      <c r="NCL115" s="81"/>
      <c r="NCM115" s="81"/>
      <c r="NCN115" s="81"/>
      <c r="NCO115" s="81"/>
      <c r="NCP115" s="81"/>
      <c r="NCQ115" s="81"/>
      <c r="NCR115" s="81"/>
      <c r="NCS115" s="81"/>
      <c r="NCT115" s="81"/>
      <c r="NCU115" s="81"/>
      <c r="NCV115" s="81"/>
      <c r="NCW115" s="81"/>
      <c r="NCX115" s="81"/>
      <c r="NCY115" s="81"/>
      <c r="NCZ115" s="81"/>
      <c r="NDA115" s="81"/>
      <c r="NDB115" s="81"/>
      <c r="NDC115" s="81"/>
      <c r="NDD115" s="81"/>
      <c r="NDE115" s="81"/>
      <c r="NDF115" s="81"/>
      <c r="NDG115" s="81"/>
      <c r="NDH115" s="81"/>
      <c r="NDI115" s="81"/>
      <c r="NDJ115" s="81"/>
      <c r="NDK115" s="81"/>
      <c r="NDL115" s="81"/>
      <c r="NDM115" s="81"/>
      <c r="NDN115" s="81"/>
      <c r="NDO115" s="81"/>
      <c r="NDP115" s="81"/>
      <c r="NDQ115" s="81"/>
      <c r="NDR115" s="81"/>
      <c r="NDS115" s="81"/>
      <c r="NDT115" s="81"/>
      <c r="NDU115" s="81"/>
      <c r="NDV115" s="81"/>
      <c r="NDW115" s="81"/>
      <c r="NDX115" s="81"/>
      <c r="NDY115" s="81"/>
      <c r="NDZ115" s="81"/>
      <c r="NEA115" s="81"/>
      <c r="NEB115" s="81"/>
      <c r="NEC115" s="81"/>
      <c r="NED115" s="81"/>
      <c r="NEE115" s="81"/>
      <c r="NEF115" s="81"/>
      <c r="NEG115" s="81"/>
      <c r="NEH115" s="81"/>
      <c r="NEI115" s="81"/>
      <c r="NEJ115" s="81"/>
      <c r="NEK115" s="81"/>
      <c r="NEL115" s="81"/>
      <c r="NEM115" s="81"/>
      <c r="NEN115" s="81"/>
      <c r="NEO115" s="81"/>
      <c r="NEP115" s="81"/>
      <c r="NEQ115" s="81"/>
      <c r="NER115" s="81"/>
      <c r="NES115" s="81"/>
      <c r="NET115" s="81"/>
      <c r="NEU115" s="81"/>
      <c r="NEV115" s="81"/>
      <c r="NEW115" s="81"/>
      <c r="NEX115" s="81"/>
      <c r="NEY115" s="81"/>
      <c r="NEZ115" s="81"/>
      <c r="NFA115" s="81"/>
      <c r="NFB115" s="81"/>
      <c r="NFC115" s="81"/>
      <c r="NFD115" s="81"/>
      <c r="NFE115" s="81"/>
      <c r="NFF115" s="81"/>
      <c r="NFG115" s="81"/>
      <c r="NFH115" s="81"/>
      <c r="NFI115" s="81"/>
      <c r="NFJ115" s="81"/>
      <c r="NFK115" s="81"/>
      <c r="NFL115" s="81"/>
      <c r="NFM115" s="81"/>
      <c r="NFN115" s="81"/>
      <c r="NFO115" s="81"/>
      <c r="NFP115" s="81"/>
      <c r="NFQ115" s="81"/>
      <c r="NFR115" s="81"/>
      <c r="NFS115" s="81"/>
      <c r="NFT115" s="81"/>
      <c r="NFU115" s="81"/>
      <c r="NFV115" s="81"/>
      <c r="NFW115" s="81"/>
      <c r="NFX115" s="81"/>
      <c r="NFY115" s="81"/>
      <c r="NFZ115" s="81"/>
      <c r="NGA115" s="81"/>
      <c r="NGB115" s="81"/>
      <c r="NGC115" s="81"/>
      <c r="NGD115" s="81"/>
      <c r="NGE115" s="81"/>
      <c r="NGF115" s="81"/>
      <c r="NGG115" s="81"/>
      <c r="NGH115" s="81"/>
      <c r="NGI115" s="81"/>
      <c r="NGJ115" s="81"/>
      <c r="NGK115" s="81"/>
      <c r="NGL115" s="81"/>
      <c r="NGM115" s="81"/>
      <c r="NGN115" s="81"/>
      <c r="NGO115" s="81"/>
      <c r="NGP115" s="81"/>
      <c r="NGQ115" s="81"/>
      <c r="NGR115" s="81"/>
      <c r="NGS115" s="81"/>
      <c r="NGT115" s="81"/>
      <c r="NGU115" s="81"/>
      <c r="NGV115" s="81"/>
      <c r="NGW115" s="81"/>
      <c r="NGX115" s="81"/>
      <c r="NGY115" s="81"/>
      <c r="NGZ115" s="81"/>
      <c r="NHA115" s="81"/>
      <c r="NHB115" s="81"/>
      <c r="NHC115" s="81"/>
      <c r="NHD115" s="81"/>
      <c r="NHE115" s="81"/>
      <c r="NHF115" s="81"/>
      <c r="NHG115" s="81"/>
      <c r="NHH115" s="81"/>
      <c r="NHI115" s="81"/>
      <c r="NHJ115" s="81"/>
      <c r="NHK115" s="81"/>
      <c r="NHL115" s="81"/>
      <c r="NHM115" s="81"/>
      <c r="NHN115" s="81"/>
      <c r="NHO115" s="81"/>
      <c r="NHP115" s="81"/>
      <c r="NHQ115" s="81"/>
      <c r="NHR115" s="81"/>
      <c r="NHS115" s="81"/>
      <c r="NHT115" s="81"/>
      <c r="NHU115" s="81"/>
      <c r="NHV115" s="81"/>
      <c r="NHW115" s="81"/>
      <c r="NHX115" s="81"/>
      <c r="NHY115" s="81"/>
      <c r="NHZ115" s="81"/>
      <c r="NIA115" s="81"/>
      <c r="NIB115" s="81"/>
      <c r="NIC115" s="81"/>
      <c r="NID115" s="81"/>
      <c r="NIE115" s="81"/>
      <c r="NIF115" s="81"/>
      <c r="NIG115" s="81"/>
      <c r="NIH115" s="81"/>
      <c r="NII115" s="81"/>
      <c r="NIJ115" s="81"/>
      <c r="NIK115" s="81"/>
      <c r="NIL115" s="81"/>
      <c r="NIM115" s="81"/>
      <c r="NIN115" s="81"/>
      <c r="NIO115" s="81"/>
      <c r="NIP115" s="81"/>
      <c r="NIQ115" s="81"/>
      <c r="NIR115" s="81"/>
      <c r="NIS115" s="81"/>
      <c r="NIT115" s="81"/>
      <c r="NIU115" s="81"/>
      <c r="NIV115" s="81"/>
      <c r="NIW115" s="81"/>
      <c r="NIX115" s="81"/>
      <c r="NIY115" s="81"/>
      <c r="NIZ115" s="81"/>
      <c r="NJA115" s="81"/>
      <c r="NJB115" s="81"/>
      <c r="NJC115" s="81"/>
      <c r="NJD115" s="81"/>
      <c r="NJE115" s="81"/>
      <c r="NJF115" s="81"/>
      <c r="NJG115" s="81"/>
      <c r="NJH115" s="81"/>
      <c r="NJI115" s="81"/>
      <c r="NJJ115" s="81"/>
      <c r="NJK115" s="81"/>
      <c r="NJL115" s="81"/>
      <c r="NJM115" s="81"/>
      <c r="NJN115" s="81"/>
      <c r="NJO115" s="81"/>
      <c r="NJP115" s="81"/>
      <c r="NJQ115" s="81"/>
      <c r="NJR115" s="81"/>
      <c r="NJS115" s="81"/>
      <c r="NJT115" s="81"/>
      <c r="NJU115" s="81"/>
      <c r="NJV115" s="81"/>
      <c r="NJW115" s="81"/>
      <c r="NJX115" s="81"/>
      <c r="NJY115" s="81"/>
      <c r="NJZ115" s="81"/>
      <c r="NKA115" s="81"/>
      <c r="NKB115" s="81"/>
      <c r="NKC115" s="81"/>
      <c r="NKD115" s="81"/>
      <c r="NKE115" s="81"/>
      <c r="NKF115" s="81"/>
      <c r="NKG115" s="81"/>
      <c r="NKH115" s="81"/>
      <c r="NKI115" s="81"/>
      <c r="NKJ115" s="81"/>
      <c r="NKK115" s="81"/>
      <c r="NKL115" s="81"/>
      <c r="NKM115" s="81"/>
      <c r="NKN115" s="81"/>
      <c r="NKO115" s="81"/>
      <c r="NKP115" s="81"/>
      <c r="NKQ115" s="81"/>
      <c r="NKR115" s="81"/>
      <c r="NKS115" s="81"/>
      <c r="NKT115" s="81"/>
      <c r="NKU115" s="81"/>
      <c r="NKV115" s="81"/>
      <c r="NKW115" s="81"/>
      <c r="NKX115" s="81"/>
      <c r="NKY115" s="81"/>
      <c r="NKZ115" s="81"/>
      <c r="NLA115" s="81"/>
      <c r="NLB115" s="81"/>
      <c r="NLC115" s="81"/>
      <c r="NLD115" s="81"/>
      <c r="NLE115" s="81"/>
      <c r="NLF115" s="81"/>
      <c r="NLG115" s="81"/>
      <c r="NLH115" s="81"/>
      <c r="NLI115" s="81"/>
      <c r="NLJ115" s="81"/>
      <c r="NLK115" s="81"/>
      <c r="NLL115" s="81"/>
      <c r="NLM115" s="81"/>
      <c r="NLN115" s="81"/>
      <c r="NLO115" s="81"/>
      <c r="NLP115" s="81"/>
      <c r="NLQ115" s="81"/>
      <c r="NLR115" s="81"/>
      <c r="NLS115" s="81"/>
      <c r="NLT115" s="81"/>
      <c r="NLU115" s="81"/>
      <c r="NLV115" s="81"/>
      <c r="NLW115" s="81"/>
      <c r="NLX115" s="81"/>
      <c r="NLY115" s="81"/>
      <c r="NLZ115" s="81"/>
      <c r="NMA115" s="81"/>
      <c r="NMB115" s="81"/>
      <c r="NMC115" s="81"/>
      <c r="NMD115" s="81"/>
      <c r="NME115" s="81"/>
      <c r="NMF115" s="81"/>
      <c r="NMG115" s="81"/>
      <c r="NMH115" s="81"/>
      <c r="NMI115" s="81"/>
      <c r="NMJ115" s="81"/>
      <c r="NMK115" s="81"/>
      <c r="NML115" s="81"/>
      <c r="NMM115" s="81"/>
      <c r="NMN115" s="81"/>
      <c r="NMO115" s="81"/>
      <c r="NMP115" s="81"/>
      <c r="NMQ115" s="81"/>
      <c r="NMR115" s="81"/>
      <c r="NMS115" s="81"/>
      <c r="NMT115" s="81"/>
      <c r="NMU115" s="81"/>
      <c r="NMV115" s="81"/>
      <c r="NMW115" s="81"/>
      <c r="NMX115" s="81"/>
      <c r="NMY115" s="81"/>
      <c r="NMZ115" s="81"/>
      <c r="NNA115" s="81"/>
      <c r="NNB115" s="81"/>
      <c r="NNC115" s="81"/>
      <c r="NND115" s="81"/>
      <c r="NNE115" s="81"/>
      <c r="NNF115" s="81"/>
      <c r="NNG115" s="81"/>
      <c r="NNH115" s="81"/>
      <c r="NNI115" s="81"/>
      <c r="NNJ115" s="81"/>
      <c r="NNK115" s="81"/>
      <c r="NNL115" s="81"/>
      <c r="NNM115" s="81"/>
      <c r="NNN115" s="81"/>
      <c r="NNO115" s="81"/>
      <c r="NNP115" s="81"/>
      <c r="NNQ115" s="81"/>
      <c r="NNR115" s="81"/>
      <c r="NNS115" s="81"/>
      <c r="NNT115" s="81"/>
      <c r="NNU115" s="81"/>
      <c r="NNV115" s="81"/>
      <c r="NNW115" s="81"/>
      <c r="NNX115" s="81"/>
      <c r="NNY115" s="81"/>
      <c r="NNZ115" s="81"/>
      <c r="NOA115" s="81"/>
      <c r="NOB115" s="81"/>
      <c r="NOC115" s="81"/>
      <c r="NOD115" s="81"/>
      <c r="NOE115" s="81"/>
      <c r="NOF115" s="81"/>
      <c r="NOG115" s="81"/>
      <c r="NOH115" s="81"/>
      <c r="NOI115" s="81"/>
      <c r="NOJ115" s="81"/>
      <c r="NOK115" s="81"/>
      <c r="NOL115" s="81"/>
      <c r="NOM115" s="81"/>
      <c r="NON115" s="81"/>
      <c r="NOO115" s="81"/>
      <c r="NOP115" s="81"/>
      <c r="NOQ115" s="81"/>
      <c r="NOR115" s="81"/>
      <c r="NOS115" s="81"/>
      <c r="NOT115" s="81"/>
      <c r="NOU115" s="81"/>
      <c r="NOV115" s="81"/>
      <c r="NOW115" s="81"/>
      <c r="NOX115" s="81"/>
      <c r="NOY115" s="81"/>
      <c r="NOZ115" s="81"/>
      <c r="NPA115" s="81"/>
      <c r="NPB115" s="81"/>
      <c r="NPC115" s="81"/>
      <c r="NPD115" s="81"/>
      <c r="NPE115" s="81"/>
      <c r="NPF115" s="81"/>
      <c r="NPG115" s="81"/>
      <c r="NPH115" s="81"/>
      <c r="NPI115" s="81"/>
      <c r="NPJ115" s="81"/>
      <c r="NPK115" s="81"/>
      <c r="NPL115" s="81"/>
      <c r="NPM115" s="81"/>
      <c r="NPN115" s="81"/>
      <c r="NPO115" s="81"/>
      <c r="NPP115" s="81"/>
      <c r="NPQ115" s="81"/>
      <c r="NPR115" s="81"/>
      <c r="NPS115" s="81"/>
      <c r="NPT115" s="81"/>
      <c r="NPU115" s="81"/>
      <c r="NPV115" s="81"/>
      <c r="NPW115" s="81"/>
      <c r="NPX115" s="81"/>
      <c r="NPY115" s="81"/>
      <c r="NPZ115" s="81"/>
      <c r="NQA115" s="81"/>
      <c r="NQB115" s="81"/>
      <c r="NQC115" s="81"/>
      <c r="NQD115" s="81"/>
      <c r="NQE115" s="81"/>
      <c r="NQF115" s="81"/>
      <c r="NQG115" s="81"/>
      <c r="NQH115" s="81"/>
      <c r="NQI115" s="81"/>
      <c r="NQJ115" s="81"/>
      <c r="NQK115" s="81"/>
      <c r="NQL115" s="81"/>
      <c r="NQM115" s="81"/>
      <c r="NQN115" s="81"/>
      <c r="NQO115" s="81"/>
      <c r="NQP115" s="81"/>
      <c r="NQQ115" s="81"/>
      <c r="NQR115" s="81"/>
      <c r="NQS115" s="81"/>
      <c r="NQT115" s="81"/>
      <c r="NQU115" s="81"/>
      <c r="NQV115" s="81"/>
      <c r="NQW115" s="81"/>
      <c r="NQX115" s="81"/>
      <c r="NQY115" s="81"/>
      <c r="NQZ115" s="81"/>
      <c r="NRA115" s="81"/>
      <c r="NRB115" s="81"/>
      <c r="NRC115" s="81"/>
      <c r="NRD115" s="81"/>
      <c r="NRE115" s="81"/>
      <c r="NRF115" s="81"/>
      <c r="NRG115" s="81"/>
      <c r="NRH115" s="81"/>
      <c r="NRI115" s="81"/>
      <c r="NRJ115" s="81"/>
      <c r="NRK115" s="81"/>
      <c r="NRL115" s="81"/>
      <c r="NRM115" s="81"/>
      <c r="NRN115" s="81"/>
      <c r="NRO115" s="81"/>
      <c r="NRP115" s="81"/>
      <c r="NRQ115" s="81"/>
      <c r="NRR115" s="81"/>
      <c r="NRS115" s="81"/>
      <c r="NRT115" s="81"/>
      <c r="NRU115" s="81"/>
      <c r="NRV115" s="81"/>
      <c r="NRW115" s="81"/>
      <c r="NRX115" s="81"/>
      <c r="NRY115" s="81"/>
      <c r="NRZ115" s="81"/>
      <c r="NSA115" s="81"/>
      <c r="NSB115" s="81"/>
      <c r="NSC115" s="81"/>
      <c r="NSD115" s="81"/>
      <c r="NSE115" s="81"/>
      <c r="NSF115" s="81"/>
      <c r="NSG115" s="81"/>
      <c r="NSH115" s="81"/>
      <c r="NSI115" s="81"/>
      <c r="NSJ115" s="81"/>
      <c r="NSK115" s="81"/>
      <c r="NSL115" s="81"/>
      <c r="NSM115" s="81"/>
      <c r="NSN115" s="81"/>
      <c r="NSO115" s="81"/>
      <c r="NSP115" s="81"/>
      <c r="NSQ115" s="81"/>
      <c r="NSR115" s="81"/>
      <c r="NSS115" s="81"/>
      <c r="NST115" s="81"/>
      <c r="NSU115" s="81"/>
      <c r="NSV115" s="81"/>
      <c r="NSW115" s="81"/>
      <c r="NSX115" s="81"/>
      <c r="NSY115" s="81"/>
      <c r="NSZ115" s="81"/>
      <c r="NTA115" s="81"/>
      <c r="NTB115" s="81"/>
      <c r="NTC115" s="81"/>
      <c r="NTD115" s="81"/>
      <c r="NTE115" s="81"/>
      <c r="NTF115" s="81"/>
      <c r="NTG115" s="81"/>
      <c r="NTH115" s="81"/>
      <c r="NTI115" s="81"/>
      <c r="NTJ115" s="81"/>
      <c r="NTK115" s="81"/>
      <c r="NTL115" s="81"/>
      <c r="NTM115" s="81"/>
      <c r="NTN115" s="81"/>
      <c r="NTO115" s="81"/>
      <c r="NTP115" s="81"/>
      <c r="NTQ115" s="81"/>
      <c r="NTR115" s="81"/>
      <c r="NTS115" s="81"/>
      <c r="NTT115" s="81"/>
      <c r="NTU115" s="81"/>
      <c r="NTV115" s="81"/>
      <c r="NTW115" s="81"/>
      <c r="NTX115" s="81"/>
      <c r="NTY115" s="81"/>
      <c r="NTZ115" s="81"/>
      <c r="NUA115" s="81"/>
      <c r="NUB115" s="81"/>
      <c r="NUC115" s="81"/>
      <c r="NUD115" s="81"/>
      <c r="NUE115" s="81"/>
      <c r="NUF115" s="81"/>
      <c r="NUG115" s="81"/>
      <c r="NUH115" s="81"/>
      <c r="NUI115" s="81"/>
      <c r="NUJ115" s="81"/>
      <c r="NUK115" s="81"/>
      <c r="NUL115" s="81"/>
      <c r="NUM115" s="81"/>
      <c r="NUN115" s="81"/>
      <c r="NUO115" s="81"/>
      <c r="NUP115" s="81"/>
      <c r="NUQ115" s="81"/>
      <c r="NUR115" s="81"/>
      <c r="NUS115" s="81"/>
      <c r="NUT115" s="81"/>
      <c r="NUU115" s="81"/>
      <c r="NUV115" s="81"/>
      <c r="NUW115" s="81"/>
      <c r="NUX115" s="81"/>
      <c r="NUY115" s="81"/>
      <c r="NUZ115" s="81"/>
      <c r="NVA115" s="81"/>
      <c r="NVB115" s="81"/>
      <c r="NVC115" s="81"/>
      <c r="NVD115" s="81"/>
      <c r="NVE115" s="81"/>
      <c r="NVF115" s="81"/>
      <c r="NVG115" s="81"/>
      <c r="NVH115" s="81"/>
      <c r="NVI115" s="81"/>
      <c r="NVJ115" s="81"/>
      <c r="NVK115" s="81"/>
      <c r="NVL115" s="81"/>
      <c r="NVM115" s="81"/>
      <c r="NVN115" s="81"/>
      <c r="NVO115" s="81"/>
      <c r="NVP115" s="81"/>
      <c r="NVQ115" s="81"/>
      <c r="NVR115" s="81"/>
      <c r="NVS115" s="81"/>
      <c r="NVT115" s="81"/>
      <c r="NVU115" s="81"/>
      <c r="NVV115" s="81"/>
      <c r="NVW115" s="81"/>
      <c r="NVX115" s="81"/>
      <c r="NVY115" s="81"/>
      <c r="NVZ115" s="81"/>
      <c r="NWA115" s="81"/>
      <c r="NWB115" s="81"/>
      <c r="NWC115" s="81"/>
      <c r="NWD115" s="81"/>
      <c r="NWE115" s="81"/>
      <c r="NWF115" s="81"/>
      <c r="NWG115" s="81"/>
      <c r="NWH115" s="81"/>
      <c r="NWI115" s="81"/>
      <c r="NWJ115" s="81"/>
      <c r="NWK115" s="81"/>
      <c r="NWL115" s="81"/>
      <c r="NWM115" s="81"/>
      <c r="NWN115" s="81"/>
      <c r="NWO115" s="81"/>
      <c r="NWP115" s="81"/>
      <c r="NWQ115" s="81"/>
      <c r="NWR115" s="81"/>
      <c r="NWS115" s="81"/>
      <c r="NWT115" s="81"/>
      <c r="NWU115" s="81"/>
      <c r="NWV115" s="81"/>
      <c r="NWW115" s="81"/>
      <c r="NWX115" s="81"/>
      <c r="NWY115" s="81"/>
      <c r="NWZ115" s="81"/>
      <c r="NXA115" s="81"/>
      <c r="NXB115" s="81"/>
      <c r="NXC115" s="81"/>
      <c r="NXD115" s="81"/>
      <c r="NXE115" s="81"/>
      <c r="NXF115" s="81"/>
      <c r="NXG115" s="81"/>
      <c r="NXH115" s="81"/>
      <c r="NXI115" s="81"/>
      <c r="NXJ115" s="81"/>
      <c r="NXK115" s="81"/>
      <c r="NXL115" s="81"/>
      <c r="NXM115" s="81"/>
      <c r="NXN115" s="81"/>
      <c r="NXO115" s="81"/>
      <c r="NXP115" s="81"/>
      <c r="NXQ115" s="81"/>
      <c r="NXR115" s="81"/>
      <c r="NXS115" s="81"/>
      <c r="NXT115" s="81"/>
      <c r="NXU115" s="81"/>
      <c r="NXV115" s="81"/>
      <c r="NXW115" s="81"/>
      <c r="NXX115" s="81"/>
      <c r="NXY115" s="81"/>
      <c r="NXZ115" s="81"/>
      <c r="NYA115" s="81"/>
      <c r="NYB115" s="81"/>
      <c r="NYC115" s="81"/>
      <c r="NYD115" s="81"/>
      <c r="NYE115" s="81"/>
      <c r="NYF115" s="81"/>
      <c r="NYG115" s="81"/>
      <c r="NYH115" s="81"/>
      <c r="NYI115" s="81"/>
      <c r="NYJ115" s="81"/>
      <c r="NYK115" s="81"/>
      <c r="NYL115" s="81"/>
      <c r="NYM115" s="81"/>
      <c r="NYN115" s="81"/>
      <c r="NYO115" s="81"/>
      <c r="NYP115" s="81"/>
      <c r="NYQ115" s="81"/>
      <c r="NYR115" s="81"/>
      <c r="NYS115" s="81"/>
      <c r="NYT115" s="81"/>
      <c r="NYU115" s="81"/>
      <c r="NYV115" s="81"/>
      <c r="NYW115" s="81"/>
      <c r="NYX115" s="81"/>
      <c r="NYY115" s="81"/>
      <c r="NYZ115" s="81"/>
      <c r="NZA115" s="81"/>
      <c r="NZB115" s="81"/>
      <c r="NZC115" s="81"/>
      <c r="NZD115" s="81"/>
      <c r="NZE115" s="81"/>
      <c r="NZF115" s="81"/>
      <c r="NZG115" s="81"/>
      <c r="NZH115" s="81"/>
      <c r="NZI115" s="81"/>
      <c r="NZJ115" s="81"/>
      <c r="NZK115" s="81"/>
      <c r="NZL115" s="81"/>
      <c r="NZM115" s="81"/>
      <c r="NZN115" s="81"/>
      <c r="NZO115" s="81"/>
      <c r="NZP115" s="81"/>
      <c r="NZQ115" s="81"/>
      <c r="NZR115" s="81"/>
      <c r="NZS115" s="81"/>
      <c r="NZT115" s="81"/>
      <c r="NZU115" s="81"/>
      <c r="NZV115" s="81"/>
      <c r="NZW115" s="81"/>
      <c r="NZX115" s="81"/>
      <c r="NZY115" s="81"/>
      <c r="NZZ115" s="81"/>
      <c r="OAA115" s="81"/>
      <c r="OAB115" s="81"/>
      <c r="OAC115" s="81"/>
      <c r="OAD115" s="81"/>
      <c r="OAE115" s="81"/>
      <c r="OAF115" s="81"/>
      <c r="OAG115" s="81"/>
      <c r="OAH115" s="81"/>
      <c r="OAI115" s="81"/>
      <c r="OAJ115" s="81"/>
      <c r="OAK115" s="81"/>
      <c r="OAL115" s="81"/>
      <c r="OAM115" s="81"/>
      <c r="OAN115" s="81"/>
      <c r="OAO115" s="81"/>
      <c r="OAP115" s="81"/>
      <c r="OAQ115" s="81"/>
      <c r="OAR115" s="81"/>
      <c r="OAS115" s="81"/>
      <c r="OAT115" s="81"/>
      <c r="OAU115" s="81"/>
      <c r="OAV115" s="81"/>
      <c r="OAW115" s="81"/>
      <c r="OAX115" s="81"/>
      <c r="OAY115" s="81"/>
      <c r="OAZ115" s="81"/>
      <c r="OBA115" s="81"/>
      <c r="OBB115" s="81"/>
      <c r="OBC115" s="81"/>
      <c r="OBD115" s="81"/>
      <c r="OBE115" s="81"/>
      <c r="OBF115" s="81"/>
      <c r="OBG115" s="81"/>
      <c r="OBH115" s="81"/>
      <c r="OBI115" s="81"/>
      <c r="OBJ115" s="81"/>
      <c r="OBK115" s="81"/>
      <c r="OBL115" s="81"/>
      <c r="OBM115" s="81"/>
      <c r="OBN115" s="81"/>
      <c r="OBO115" s="81"/>
      <c r="OBP115" s="81"/>
      <c r="OBQ115" s="81"/>
      <c r="OBR115" s="81"/>
      <c r="OBS115" s="81"/>
      <c r="OBT115" s="81"/>
      <c r="OBU115" s="81"/>
      <c r="OBV115" s="81"/>
      <c r="OBW115" s="81"/>
      <c r="OBX115" s="81"/>
      <c r="OBY115" s="81"/>
      <c r="OBZ115" s="81"/>
      <c r="OCA115" s="81"/>
      <c r="OCB115" s="81"/>
      <c r="OCC115" s="81"/>
      <c r="OCD115" s="81"/>
      <c r="OCE115" s="81"/>
      <c r="OCF115" s="81"/>
      <c r="OCG115" s="81"/>
      <c r="OCH115" s="81"/>
      <c r="OCI115" s="81"/>
      <c r="OCJ115" s="81"/>
      <c r="OCK115" s="81"/>
      <c r="OCL115" s="81"/>
      <c r="OCM115" s="81"/>
      <c r="OCN115" s="81"/>
      <c r="OCO115" s="81"/>
      <c r="OCP115" s="81"/>
      <c r="OCQ115" s="81"/>
      <c r="OCR115" s="81"/>
      <c r="OCS115" s="81"/>
      <c r="OCT115" s="81"/>
      <c r="OCU115" s="81"/>
      <c r="OCV115" s="81"/>
      <c r="OCW115" s="81"/>
      <c r="OCX115" s="81"/>
      <c r="OCY115" s="81"/>
      <c r="OCZ115" s="81"/>
      <c r="ODA115" s="81"/>
      <c r="ODB115" s="81"/>
      <c r="ODC115" s="81"/>
      <c r="ODD115" s="81"/>
      <c r="ODE115" s="81"/>
      <c r="ODF115" s="81"/>
      <c r="ODG115" s="81"/>
      <c r="ODH115" s="81"/>
      <c r="ODI115" s="81"/>
      <c r="ODJ115" s="81"/>
      <c r="ODK115" s="81"/>
      <c r="ODL115" s="81"/>
      <c r="ODM115" s="81"/>
      <c r="ODN115" s="81"/>
      <c r="ODO115" s="81"/>
      <c r="ODP115" s="81"/>
      <c r="ODQ115" s="81"/>
      <c r="ODR115" s="81"/>
      <c r="ODS115" s="81"/>
      <c r="ODT115" s="81"/>
      <c r="ODU115" s="81"/>
      <c r="ODV115" s="81"/>
      <c r="ODW115" s="81"/>
      <c r="ODX115" s="81"/>
      <c r="ODY115" s="81"/>
      <c r="ODZ115" s="81"/>
      <c r="OEA115" s="81"/>
      <c r="OEB115" s="81"/>
      <c r="OEC115" s="81"/>
      <c r="OED115" s="81"/>
      <c r="OEE115" s="81"/>
      <c r="OEF115" s="81"/>
      <c r="OEG115" s="81"/>
      <c r="OEH115" s="81"/>
      <c r="OEI115" s="81"/>
      <c r="OEJ115" s="81"/>
      <c r="OEK115" s="81"/>
      <c r="OEL115" s="81"/>
      <c r="OEM115" s="81"/>
      <c r="OEN115" s="81"/>
      <c r="OEO115" s="81"/>
      <c r="OEP115" s="81"/>
      <c r="OEQ115" s="81"/>
      <c r="OER115" s="81"/>
      <c r="OES115" s="81"/>
      <c r="OET115" s="81"/>
      <c r="OEU115" s="81"/>
      <c r="OEV115" s="81"/>
      <c r="OEW115" s="81"/>
      <c r="OEX115" s="81"/>
      <c r="OEY115" s="81"/>
      <c r="OEZ115" s="81"/>
      <c r="OFA115" s="81"/>
      <c r="OFB115" s="81"/>
      <c r="OFC115" s="81"/>
      <c r="OFD115" s="81"/>
      <c r="OFE115" s="81"/>
      <c r="OFF115" s="81"/>
      <c r="OFG115" s="81"/>
      <c r="OFH115" s="81"/>
      <c r="OFI115" s="81"/>
      <c r="OFJ115" s="81"/>
      <c r="OFK115" s="81"/>
      <c r="OFL115" s="81"/>
      <c r="OFM115" s="81"/>
      <c r="OFN115" s="81"/>
      <c r="OFO115" s="81"/>
      <c r="OFP115" s="81"/>
      <c r="OFQ115" s="81"/>
      <c r="OFR115" s="81"/>
      <c r="OFS115" s="81"/>
      <c r="OFT115" s="81"/>
      <c r="OFU115" s="81"/>
      <c r="OFV115" s="81"/>
      <c r="OFW115" s="81"/>
      <c r="OFX115" s="81"/>
      <c r="OFY115" s="81"/>
      <c r="OFZ115" s="81"/>
      <c r="OGA115" s="81"/>
      <c r="OGB115" s="81"/>
      <c r="OGC115" s="81"/>
      <c r="OGD115" s="81"/>
      <c r="OGE115" s="81"/>
      <c r="OGF115" s="81"/>
      <c r="OGG115" s="81"/>
      <c r="OGH115" s="81"/>
      <c r="OGI115" s="81"/>
      <c r="OGJ115" s="81"/>
      <c r="OGK115" s="81"/>
      <c r="OGL115" s="81"/>
      <c r="OGM115" s="81"/>
      <c r="OGN115" s="81"/>
      <c r="OGO115" s="81"/>
      <c r="OGP115" s="81"/>
      <c r="OGQ115" s="81"/>
      <c r="OGR115" s="81"/>
      <c r="OGS115" s="81"/>
      <c r="OGT115" s="81"/>
      <c r="OGU115" s="81"/>
      <c r="OGV115" s="81"/>
      <c r="OGW115" s="81"/>
      <c r="OGX115" s="81"/>
      <c r="OGY115" s="81"/>
      <c r="OGZ115" s="81"/>
      <c r="OHA115" s="81"/>
      <c r="OHB115" s="81"/>
      <c r="OHC115" s="81"/>
      <c r="OHD115" s="81"/>
      <c r="OHE115" s="81"/>
      <c r="OHF115" s="81"/>
      <c r="OHG115" s="81"/>
      <c r="OHH115" s="81"/>
      <c r="OHI115" s="81"/>
      <c r="OHJ115" s="81"/>
      <c r="OHK115" s="81"/>
      <c r="OHL115" s="81"/>
      <c r="OHM115" s="81"/>
      <c r="OHN115" s="81"/>
      <c r="OHO115" s="81"/>
      <c r="OHP115" s="81"/>
      <c r="OHQ115" s="81"/>
      <c r="OHR115" s="81"/>
      <c r="OHS115" s="81"/>
      <c r="OHT115" s="81"/>
      <c r="OHU115" s="81"/>
      <c r="OHV115" s="81"/>
      <c r="OHW115" s="81"/>
      <c r="OHX115" s="81"/>
      <c r="OHY115" s="81"/>
      <c r="OHZ115" s="81"/>
      <c r="OIA115" s="81"/>
      <c r="OIB115" s="81"/>
      <c r="OIC115" s="81"/>
      <c r="OID115" s="81"/>
      <c r="OIE115" s="81"/>
      <c r="OIF115" s="81"/>
      <c r="OIG115" s="81"/>
      <c r="OIH115" s="81"/>
      <c r="OII115" s="81"/>
      <c r="OIJ115" s="81"/>
      <c r="OIK115" s="81"/>
      <c r="OIL115" s="81"/>
      <c r="OIM115" s="81"/>
      <c r="OIN115" s="81"/>
      <c r="OIO115" s="81"/>
      <c r="OIP115" s="81"/>
      <c r="OIQ115" s="81"/>
      <c r="OIR115" s="81"/>
      <c r="OIS115" s="81"/>
      <c r="OIT115" s="81"/>
      <c r="OIU115" s="81"/>
      <c r="OIV115" s="81"/>
      <c r="OIW115" s="81"/>
      <c r="OIX115" s="81"/>
      <c r="OIY115" s="81"/>
      <c r="OIZ115" s="81"/>
      <c r="OJA115" s="81"/>
      <c r="OJB115" s="81"/>
      <c r="OJC115" s="81"/>
      <c r="OJD115" s="81"/>
      <c r="OJE115" s="81"/>
      <c r="OJF115" s="81"/>
      <c r="OJG115" s="81"/>
      <c r="OJH115" s="81"/>
      <c r="OJI115" s="81"/>
      <c r="OJJ115" s="81"/>
      <c r="OJK115" s="81"/>
      <c r="OJL115" s="81"/>
      <c r="OJM115" s="81"/>
      <c r="OJN115" s="81"/>
      <c r="OJO115" s="81"/>
      <c r="OJP115" s="81"/>
      <c r="OJQ115" s="81"/>
      <c r="OJR115" s="81"/>
      <c r="OJS115" s="81"/>
      <c r="OJT115" s="81"/>
      <c r="OJU115" s="81"/>
      <c r="OJV115" s="81"/>
      <c r="OJW115" s="81"/>
      <c r="OJX115" s="81"/>
      <c r="OJY115" s="81"/>
      <c r="OJZ115" s="81"/>
      <c r="OKA115" s="81"/>
      <c r="OKB115" s="81"/>
      <c r="OKC115" s="81"/>
      <c r="OKD115" s="81"/>
      <c r="OKE115" s="81"/>
      <c r="OKF115" s="81"/>
      <c r="OKG115" s="81"/>
      <c r="OKH115" s="81"/>
      <c r="OKI115" s="81"/>
      <c r="OKJ115" s="81"/>
      <c r="OKK115" s="81"/>
      <c r="OKL115" s="81"/>
      <c r="OKM115" s="81"/>
      <c r="OKN115" s="81"/>
      <c r="OKO115" s="81"/>
      <c r="OKP115" s="81"/>
      <c r="OKQ115" s="81"/>
      <c r="OKR115" s="81"/>
      <c r="OKS115" s="81"/>
      <c r="OKT115" s="81"/>
      <c r="OKU115" s="81"/>
      <c r="OKV115" s="81"/>
      <c r="OKW115" s="81"/>
      <c r="OKX115" s="81"/>
      <c r="OKY115" s="81"/>
      <c r="OKZ115" s="81"/>
      <c r="OLA115" s="81"/>
      <c r="OLB115" s="81"/>
      <c r="OLC115" s="81"/>
      <c r="OLD115" s="81"/>
      <c r="OLE115" s="81"/>
      <c r="OLF115" s="81"/>
      <c r="OLG115" s="81"/>
      <c r="OLH115" s="81"/>
      <c r="OLI115" s="81"/>
      <c r="OLJ115" s="81"/>
      <c r="OLK115" s="81"/>
      <c r="OLL115" s="81"/>
      <c r="OLM115" s="81"/>
      <c r="OLN115" s="81"/>
      <c r="OLO115" s="81"/>
      <c r="OLP115" s="81"/>
      <c r="OLQ115" s="81"/>
      <c r="OLR115" s="81"/>
      <c r="OLS115" s="81"/>
      <c r="OLT115" s="81"/>
      <c r="OLU115" s="81"/>
      <c r="OLV115" s="81"/>
      <c r="OLW115" s="81"/>
      <c r="OLX115" s="81"/>
      <c r="OLY115" s="81"/>
      <c r="OLZ115" s="81"/>
      <c r="OMA115" s="81"/>
      <c r="OMB115" s="81"/>
      <c r="OMC115" s="81"/>
      <c r="OMD115" s="81"/>
      <c r="OME115" s="81"/>
      <c r="OMF115" s="81"/>
      <c r="OMG115" s="81"/>
      <c r="OMH115" s="81"/>
      <c r="OMI115" s="81"/>
      <c r="OMJ115" s="81"/>
      <c r="OMK115" s="81"/>
      <c r="OML115" s="81"/>
      <c r="OMM115" s="81"/>
      <c r="OMN115" s="81"/>
      <c r="OMO115" s="81"/>
      <c r="OMP115" s="81"/>
      <c r="OMQ115" s="81"/>
      <c r="OMR115" s="81"/>
      <c r="OMS115" s="81"/>
      <c r="OMT115" s="81"/>
      <c r="OMU115" s="81"/>
      <c r="OMV115" s="81"/>
      <c r="OMW115" s="81"/>
      <c r="OMX115" s="81"/>
      <c r="OMY115" s="81"/>
      <c r="OMZ115" s="81"/>
      <c r="ONA115" s="81"/>
      <c r="ONB115" s="81"/>
      <c r="ONC115" s="81"/>
      <c r="OND115" s="81"/>
      <c r="ONE115" s="81"/>
      <c r="ONF115" s="81"/>
      <c r="ONG115" s="81"/>
      <c r="ONH115" s="81"/>
      <c r="ONI115" s="81"/>
      <c r="ONJ115" s="81"/>
      <c r="ONK115" s="81"/>
      <c r="ONL115" s="81"/>
      <c r="ONM115" s="81"/>
      <c r="ONN115" s="81"/>
      <c r="ONO115" s="81"/>
      <c r="ONP115" s="81"/>
      <c r="ONQ115" s="81"/>
      <c r="ONR115" s="81"/>
      <c r="ONS115" s="81"/>
      <c r="ONT115" s="81"/>
      <c r="ONU115" s="81"/>
      <c r="ONV115" s="81"/>
      <c r="ONW115" s="81"/>
      <c r="ONX115" s="81"/>
      <c r="ONY115" s="81"/>
      <c r="ONZ115" s="81"/>
      <c r="OOA115" s="81"/>
      <c r="OOB115" s="81"/>
      <c r="OOC115" s="81"/>
      <c r="OOD115" s="81"/>
      <c r="OOE115" s="81"/>
      <c r="OOF115" s="81"/>
      <c r="OOG115" s="81"/>
      <c r="OOH115" s="81"/>
      <c r="OOI115" s="81"/>
      <c r="OOJ115" s="81"/>
      <c r="OOK115" s="81"/>
      <c r="OOL115" s="81"/>
      <c r="OOM115" s="81"/>
      <c r="OON115" s="81"/>
      <c r="OOO115" s="81"/>
      <c r="OOP115" s="81"/>
      <c r="OOQ115" s="81"/>
      <c r="OOR115" s="81"/>
      <c r="OOS115" s="81"/>
      <c r="OOT115" s="81"/>
      <c r="OOU115" s="81"/>
      <c r="OOV115" s="81"/>
      <c r="OOW115" s="81"/>
      <c r="OOX115" s="81"/>
      <c r="OOY115" s="81"/>
      <c r="OOZ115" s="81"/>
      <c r="OPA115" s="81"/>
      <c r="OPB115" s="81"/>
      <c r="OPC115" s="81"/>
      <c r="OPD115" s="81"/>
      <c r="OPE115" s="81"/>
      <c r="OPF115" s="81"/>
      <c r="OPG115" s="81"/>
      <c r="OPH115" s="81"/>
      <c r="OPI115" s="81"/>
      <c r="OPJ115" s="81"/>
      <c r="OPK115" s="81"/>
      <c r="OPL115" s="81"/>
      <c r="OPM115" s="81"/>
      <c r="OPN115" s="81"/>
      <c r="OPO115" s="81"/>
      <c r="OPP115" s="81"/>
      <c r="OPQ115" s="81"/>
      <c r="OPR115" s="81"/>
      <c r="OPS115" s="81"/>
      <c r="OPT115" s="81"/>
      <c r="OPU115" s="81"/>
      <c r="OPV115" s="81"/>
      <c r="OPW115" s="81"/>
      <c r="OPX115" s="81"/>
      <c r="OPY115" s="81"/>
      <c r="OPZ115" s="81"/>
      <c r="OQA115" s="81"/>
      <c r="OQB115" s="81"/>
      <c r="OQC115" s="81"/>
      <c r="OQD115" s="81"/>
      <c r="OQE115" s="81"/>
      <c r="OQF115" s="81"/>
      <c r="OQG115" s="81"/>
      <c r="OQH115" s="81"/>
      <c r="OQI115" s="81"/>
      <c r="OQJ115" s="81"/>
      <c r="OQK115" s="81"/>
      <c r="OQL115" s="81"/>
      <c r="OQM115" s="81"/>
      <c r="OQN115" s="81"/>
      <c r="OQO115" s="81"/>
      <c r="OQP115" s="81"/>
      <c r="OQQ115" s="81"/>
      <c r="OQR115" s="81"/>
      <c r="OQS115" s="81"/>
      <c r="OQT115" s="81"/>
      <c r="OQU115" s="81"/>
      <c r="OQV115" s="81"/>
      <c r="OQW115" s="81"/>
      <c r="OQX115" s="81"/>
      <c r="OQY115" s="81"/>
      <c r="OQZ115" s="81"/>
      <c r="ORA115" s="81"/>
      <c r="ORB115" s="81"/>
      <c r="ORC115" s="81"/>
      <c r="ORD115" s="81"/>
      <c r="ORE115" s="81"/>
      <c r="ORF115" s="81"/>
      <c r="ORG115" s="81"/>
      <c r="ORH115" s="81"/>
      <c r="ORI115" s="81"/>
      <c r="ORJ115" s="81"/>
      <c r="ORK115" s="81"/>
      <c r="ORL115" s="81"/>
      <c r="ORM115" s="81"/>
      <c r="ORN115" s="81"/>
      <c r="ORO115" s="81"/>
      <c r="ORP115" s="81"/>
      <c r="ORQ115" s="81"/>
      <c r="ORR115" s="81"/>
      <c r="ORS115" s="81"/>
      <c r="ORT115" s="81"/>
      <c r="ORU115" s="81"/>
      <c r="ORV115" s="81"/>
      <c r="ORW115" s="81"/>
      <c r="ORX115" s="81"/>
      <c r="ORY115" s="81"/>
      <c r="ORZ115" s="81"/>
      <c r="OSA115" s="81"/>
      <c r="OSB115" s="81"/>
      <c r="OSC115" s="81"/>
      <c r="OSD115" s="81"/>
      <c r="OSE115" s="81"/>
      <c r="OSF115" s="81"/>
      <c r="OSG115" s="81"/>
      <c r="OSH115" s="81"/>
      <c r="OSI115" s="81"/>
      <c r="OSJ115" s="81"/>
      <c r="OSK115" s="81"/>
      <c r="OSL115" s="81"/>
      <c r="OSM115" s="81"/>
      <c r="OSN115" s="81"/>
      <c r="OSO115" s="81"/>
      <c r="OSP115" s="81"/>
      <c r="OSQ115" s="81"/>
      <c r="OSR115" s="81"/>
      <c r="OSS115" s="81"/>
      <c r="OST115" s="81"/>
      <c r="OSU115" s="81"/>
      <c r="OSV115" s="81"/>
      <c r="OSW115" s="81"/>
      <c r="OSX115" s="81"/>
      <c r="OSY115" s="81"/>
      <c r="OSZ115" s="81"/>
      <c r="OTA115" s="81"/>
      <c r="OTB115" s="81"/>
      <c r="OTC115" s="81"/>
      <c r="OTD115" s="81"/>
      <c r="OTE115" s="81"/>
      <c r="OTF115" s="81"/>
      <c r="OTG115" s="81"/>
      <c r="OTH115" s="81"/>
      <c r="OTI115" s="81"/>
      <c r="OTJ115" s="81"/>
      <c r="OTK115" s="81"/>
      <c r="OTL115" s="81"/>
      <c r="OTM115" s="81"/>
      <c r="OTN115" s="81"/>
      <c r="OTO115" s="81"/>
      <c r="OTP115" s="81"/>
      <c r="OTQ115" s="81"/>
      <c r="OTR115" s="81"/>
      <c r="OTS115" s="81"/>
      <c r="OTT115" s="81"/>
      <c r="OTU115" s="81"/>
      <c r="OTV115" s="81"/>
      <c r="OTW115" s="81"/>
      <c r="OTX115" s="81"/>
      <c r="OTY115" s="81"/>
      <c r="OTZ115" s="81"/>
      <c r="OUA115" s="81"/>
      <c r="OUB115" s="81"/>
      <c r="OUC115" s="81"/>
      <c r="OUD115" s="81"/>
      <c r="OUE115" s="81"/>
      <c r="OUF115" s="81"/>
      <c r="OUG115" s="81"/>
      <c r="OUH115" s="81"/>
      <c r="OUI115" s="81"/>
      <c r="OUJ115" s="81"/>
      <c r="OUK115" s="81"/>
      <c r="OUL115" s="81"/>
      <c r="OUM115" s="81"/>
      <c r="OUN115" s="81"/>
      <c r="OUO115" s="81"/>
      <c r="OUP115" s="81"/>
      <c r="OUQ115" s="81"/>
      <c r="OUR115" s="81"/>
      <c r="OUS115" s="81"/>
      <c r="OUT115" s="81"/>
      <c r="OUU115" s="81"/>
      <c r="OUV115" s="81"/>
      <c r="OUW115" s="81"/>
      <c r="OUX115" s="81"/>
      <c r="OUY115" s="81"/>
      <c r="OUZ115" s="81"/>
      <c r="OVA115" s="81"/>
      <c r="OVB115" s="81"/>
      <c r="OVC115" s="81"/>
      <c r="OVD115" s="81"/>
      <c r="OVE115" s="81"/>
      <c r="OVF115" s="81"/>
      <c r="OVG115" s="81"/>
      <c r="OVH115" s="81"/>
      <c r="OVI115" s="81"/>
      <c r="OVJ115" s="81"/>
      <c r="OVK115" s="81"/>
      <c r="OVL115" s="81"/>
      <c r="OVM115" s="81"/>
      <c r="OVN115" s="81"/>
      <c r="OVO115" s="81"/>
      <c r="OVP115" s="81"/>
      <c r="OVQ115" s="81"/>
      <c r="OVR115" s="81"/>
      <c r="OVS115" s="81"/>
      <c r="OVT115" s="81"/>
      <c r="OVU115" s="81"/>
      <c r="OVV115" s="81"/>
      <c r="OVW115" s="81"/>
      <c r="OVX115" s="81"/>
      <c r="OVY115" s="81"/>
      <c r="OVZ115" s="81"/>
      <c r="OWA115" s="81"/>
      <c r="OWB115" s="81"/>
      <c r="OWC115" s="81"/>
      <c r="OWD115" s="81"/>
      <c r="OWE115" s="81"/>
      <c r="OWF115" s="81"/>
      <c r="OWG115" s="81"/>
      <c r="OWH115" s="81"/>
      <c r="OWI115" s="81"/>
      <c r="OWJ115" s="81"/>
      <c r="OWK115" s="81"/>
      <c r="OWL115" s="81"/>
      <c r="OWM115" s="81"/>
      <c r="OWN115" s="81"/>
      <c r="OWO115" s="81"/>
      <c r="OWP115" s="81"/>
      <c r="OWQ115" s="81"/>
      <c r="OWR115" s="81"/>
      <c r="OWS115" s="81"/>
      <c r="OWT115" s="81"/>
      <c r="OWU115" s="81"/>
      <c r="OWV115" s="81"/>
      <c r="OWW115" s="81"/>
      <c r="OWX115" s="81"/>
      <c r="OWY115" s="81"/>
      <c r="OWZ115" s="81"/>
      <c r="OXA115" s="81"/>
      <c r="OXB115" s="81"/>
      <c r="OXC115" s="81"/>
      <c r="OXD115" s="81"/>
      <c r="OXE115" s="81"/>
      <c r="OXF115" s="81"/>
      <c r="OXG115" s="81"/>
      <c r="OXH115" s="81"/>
      <c r="OXI115" s="81"/>
      <c r="OXJ115" s="81"/>
      <c r="OXK115" s="81"/>
      <c r="OXL115" s="81"/>
      <c r="OXM115" s="81"/>
      <c r="OXN115" s="81"/>
      <c r="OXO115" s="81"/>
      <c r="OXP115" s="81"/>
      <c r="OXQ115" s="81"/>
      <c r="OXR115" s="81"/>
      <c r="OXS115" s="81"/>
      <c r="OXT115" s="81"/>
      <c r="OXU115" s="81"/>
      <c r="OXV115" s="81"/>
      <c r="OXW115" s="81"/>
      <c r="OXX115" s="81"/>
      <c r="OXY115" s="81"/>
      <c r="OXZ115" s="81"/>
      <c r="OYA115" s="81"/>
      <c r="OYB115" s="81"/>
      <c r="OYC115" s="81"/>
      <c r="OYD115" s="81"/>
      <c r="OYE115" s="81"/>
      <c r="OYF115" s="81"/>
      <c r="OYG115" s="81"/>
      <c r="OYH115" s="81"/>
      <c r="OYI115" s="81"/>
      <c r="OYJ115" s="81"/>
      <c r="OYK115" s="81"/>
      <c r="OYL115" s="81"/>
      <c r="OYM115" s="81"/>
      <c r="OYN115" s="81"/>
      <c r="OYO115" s="81"/>
      <c r="OYP115" s="81"/>
      <c r="OYQ115" s="81"/>
      <c r="OYR115" s="81"/>
      <c r="OYS115" s="81"/>
      <c r="OYT115" s="81"/>
      <c r="OYU115" s="81"/>
      <c r="OYV115" s="81"/>
      <c r="OYW115" s="81"/>
      <c r="OYX115" s="81"/>
      <c r="OYY115" s="81"/>
      <c r="OYZ115" s="81"/>
      <c r="OZA115" s="81"/>
      <c r="OZB115" s="81"/>
      <c r="OZC115" s="81"/>
      <c r="OZD115" s="81"/>
      <c r="OZE115" s="81"/>
      <c r="OZF115" s="81"/>
      <c r="OZG115" s="81"/>
      <c r="OZH115" s="81"/>
      <c r="OZI115" s="81"/>
      <c r="OZJ115" s="81"/>
      <c r="OZK115" s="81"/>
      <c r="OZL115" s="81"/>
      <c r="OZM115" s="81"/>
      <c r="OZN115" s="81"/>
      <c r="OZO115" s="81"/>
      <c r="OZP115" s="81"/>
      <c r="OZQ115" s="81"/>
      <c r="OZR115" s="81"/>
      <c r="OZS115" s="81"/>
      <c r="OZT115" s="81"/>
      <c r="OZU115" s="81"/>
      <c r="OZV115" s="81"/>
      <c r="OZW115" s="81"/>
      <c r="OZX115" s="81"/>
      <c r="OZY115" s="81"/>
      <c r="OZZ115" s="81"/>
      <c r="PAA115" s="81"/>
      <c r="PAB115" s="81"/>
      <c r="PAC115" s="81"/>
      <c r="PAD115" s="81"/>
      <c r="PAE115" s="81"/>
      <c r="PAF115" s="81"/>
      <c r="PAG115" s="81"/>
      <c r="PAH115" s="81"/>
      <c r="PAI115" s="81"/>
      <c r="PAJ115" s="81"/>
      <c r="PAK115" s="81"/>
      <c r="PAL115" s="81"/>
      <c r="PAM115" s="81"/>
      <c r="PAN115" s="81"/>
      <c r="PAO115" s="81"/>
      <c r="PAP115" s="81"/>
      <c r="PAQ115" s="81"/>
      <c r="PAR115" s="81"/>
      <c r="PAS115" s="81"/>
      <c r="PAT115" s="81"/>
      <c r="PAU115" s="81"/>
      <c r="PAV115" s="81"/>
      <c r="PAW115" s="81"/>
      <c r="PAX115" s="81"/>
      <c r="PAY115" s="81"/>
      <c r="PAZ115" s="81"/>
      <c r="PBA115" s="81"/>
      <c r="PBB115" s="81"/>
      <c r="PBC115" s="81"/>
      <c r="PBD115" s="81"/>
      <c r="PBE115" s="81"/>
      <c r="PBF115" s="81"/>
      <c r="PBG115" s="81"/>
      <c r="PBH115" s="81"/>
      <c r="PBI115" s="81"/>
      <c r="PBJ115" s="81"/>
      <c r="PBK115" s="81"/>
      <c r="PBL115" s="81"/>
      <c r="PBM115" s="81"/>
      <c r="PBN115" s="81"/>
      <c r="PBO115" s="81"/>
      <c r="PBP115" s="81"/>
      <c r="PBQ115" s="81"/>
      <c r="PBR115" s="81"/>
      <c r="PBS115" s="81"/>
      <c r="PBT115" s="81"/>
      <c r="PBU115" s="81"/>
      <c r="PBV115" s="81"/>
      <c r="PBW115" s="81"/>
      <c r="PBX115" s="81"/>
      <c r="PBY115" s="81"/>
      <c r="PBZ115" s="81"/>
      <c r="PCA115" s="81"/>
      <c r="PCB115" s="81"/>
      <c r="PCC115" s="81"/>
      <c r="PCD115" s="81"/>
      <c r="PCE115" s="81"/>
      <c r="PCF115" s="81"/>
      <c r="PCG115" s="81"/>
      <c r="PCH115" s="81"/>
      <c r="PCI115" s="81"/>
      <c r="PCJ115" s="81"/>
      <c r="PCK115" s="81"/>
      <c r="PCL115" s="81"/>
      <c r="PCM115" s="81"/>
      <c r="PCN115" s="81"/>
      <c r="PCO115" s="81"/>
      <c r="PCP115" s="81"/>
      <c r="PCQ115" s="81"/>
      <c r="PCR115" s="81"/>
      <c r="PCS115" s="81"/>
      <c r="PCT115" s="81"/>
      <c r="PCU115" s="81"/>
      <c r="PCV115" s="81"/>
      <c r="PCW115" s="81"/>
      <c r="PCX115" s="81"/>
      <c r="PCY115" s="81"/>
      <c r="PCZ115" s="81"/>
      <c r="PDA115" s="81"/>
      <c r="PDB115" s="81"/>
      <c r="PDC115" s="81"/>
      <c r="PDD115" s="81"/>
      <c r="PDE115" s="81"/>
      <c r="PDF115" s="81"/>
      <c r="PDG115" s="81"/>
      <c r="PDH115" s="81"/>
      <c r="PDI115" s="81"/>
      <c r="PDJ115" s="81"/>
      <c r="PDK115" s="81"/>
      <c r="PDL115" s="81"/>
      <c r="PDM115" s="81"/>
      <c r="PDN115" s="81"/>
      <c r="PDO115" s="81"/>
      <c r="PDP115" s="81"/>
      <c r="PDQ115" s="81"/>
      <c r="PDR115" s="81"/>
      <c r="PDS115" s="81"/>
      <c r="PDT115" s="81"/>
      <c r="PDU115" s="81"/>
      <c r="PDV115" s="81"/>
      <c r="PDW115" s="81"/>
      <c r="PDX115" s="81"/>
      <c r="PDY115" s="81"/>
      <c r="PDZ115" s="81"/>
      <c r="PEA115" s="81"/>
      <c r="PEB115" s="81"/>
      <c r="PEC115" s="81"/>
      <c r="PED115" s="81"/>
      <c r="PEE115" s="81"/>
      <c r="PEF115" s="81"/>
      <c r="PEG115" s="81"/>
      <c r="PEH115" s="81"/>
      <c r="PEI115" s="81"/>
      <c r="PEJ115" s="81"/>
      <c r="PEK115" s="81"/>
      <c r="PEL115" s="81"/>
      <c r="PEM115" s="81"/>
      <c r="PEN115" s="81"/>
      <c r="PEO115" s="81"/>
      <c r="PEP115" s="81"/>
      <c r="PEQ115" s="81"/>
      <c r="PER115" s="81"/>
      <c r="PES115" s="81"/>
      <c r="PET115" s="81"/>
      <c r="PEU115" s="81"/>
      <c r="PEV115" s="81"/>
      <c r="PEW115" s="81"/>
      <c r="PEX115" s="81"/>
      <c r="PEY115" s="81"/>
      <c r="PEZ115" s="81"/>
      <c r="PFA115" s="81"/>
      <c r="PFB115" s="81"/>
      <c r="PFC115" s="81"/>
      <c r="PFD115" s="81"/>
      <c r="PFE115" s="81"/>
      <c r="PFF115" s="81"/>
      <c r="PFG115" s="81"/>
      <c r="PFH115" s="81"/>
      <c r="PFI115" s="81"/>
      <c r="PFJ115" s="81"/>
      <c r="PFK115" s="81"/>
      <c r="PFL115" s="81"/>
      <c r="PFM115" s="81"/>
      <c r="PFN115" s="81"/>
      <c r="PFO115" s="81"/>
      <c r="PFP115" s="81"/>
      <c r="PFQ115" s="81"/>
      <c r="PFR115" s="81"/>
      <c r="PFS115" s="81"/>
      <c r="PFT115" s="81"/>
      <c r="PFU115" s="81"/>
      <c r="PFV115" s="81"/>
      <c r="PFW115" s="81"/>
      <c r="PFX115" s="81"/>
      <c r="PFY115" s="81"/>
      <c r="PFZ115" s="81"/>
      <c r="PGA115" s="81"/>
      <c r="PGB115" s="81"/>
      <c r="PGC115" s="81"/>
      <c r="PGD115" s="81"/>
      <c r="PGE115" s="81"/>
      <c r="PGF115" s="81"/>
      <c r="PGG115" s="81"/>
      <c r="PGH115" s="81"/>
      <c r="PGI115" s="81"/>
      <c r="PGJ115" s="81"/>
      <c r="PGK115" s="81"/>
      <c r="PGL115" s="81"/>
      <c r="PGM115" s="81"/>
      <c r="PGN115" s="81"/>
      <c r="PGO115" s="81"/>
      <c r="PGP115" s="81"/>
      <c r="PGQ115" s="81"/>
      <c r="PGR115" s="81"/>
      <c r="PGS115" s="81"/>
      <c r="PGT115" s="81"/>
      <c r="PGU115" s="81"/>
      <c r="PGV115" s="81"/>
      <c r="PGW115" s="81"/>
      <c r="PGX115" s="81"/>
      <c r="PGY115" s="81"/>
      <c r="PGZ115" s="81"/>
      <c r="PHA115" s="81"/>
      <c r="PHB115" s="81"/>
      <c r="PHC115" s="81"/>
      <c r="PHD115" s="81"/>
      <c r="PHE115" s="81"/>
      <c r="PHF115" s="81"/>
      <c r="PHG115" s="81"/>
      <c r="PHH115" s="81"/>
      <c r="PHI115" s="81"/>
      <c r="PHJ115" s="81"/>
      <c r="PHK115" s="81"/>
      <c r="PHL115" s="81"/>
      <c r="PHM115" s="81"/>
      <c r="PHN115" s="81"/>
      <c r="PHO115" s="81"/>
      <c r="PHP115" s="81"/>
      <c r="PHQ115" s="81"/>
      <c r="PHR115" s="81"/>
      <c r="PHS115" s="81"/>
      <c r="PHT115" s="81"/>
      <c r="PHU115" s="81"/>
      <c r="PHV115" s="81"/>
      <c r="PHW115" s="81"/>
      <c r="PHX115" s="81"/>
      <c r="PHY115" s="81"/>
      <c r="PHZ115" s="81"/>
      <c r="PIA115" s="81"/>
      <c r="PIB115" s="81"/>
      <c r="PIC115" s="81"/>
      <c r="PID115" s="81"/>
      <c r="PIE115" s="81"/>
      <c r="PIF115" s="81"/>
      <c r="PIG115" s="81"/>
      <c r="PIH115" s="81"/>
      <c r="PII115" s="81"/>
      <c r="PIJ115" s="81"/>
      <c r="PIK115" s="81"/>
      <c r="PIL115" s="81"/>
      <c r="PIM115" s="81"/>
      <c r="PIN115" s="81"/>
      <c r="PIO115" s="81"/>
      <c r="PIP115" s="81"/>
      <c r="PIQ115" s="81"/>
      <c r="PIR115" s="81"/>
      <c r="PIS115" s="81"/>
      <c r="PIT115" s="81"/>
      <c r="PIU115" s="81"/>
      <c r="PIV115" s="81"/>
      <c r="PIW115" s="81"/>
      <c r="PIX115" s="81"/>
      <c r="PIY115" s="81"/>
      <c r="PIZ115" s="81"/>
      <c r="PJA115" s="81"/>
      <c r="PJB115" s="81"/>
      <c r="PJC115" s="81"/>
      <c r="PJD115" s="81"/>
      <c r="PJE115" s="81"/>
      <c r="PJF115" s="81"/>
      <c r="PJG115" s="81"/>
      <c r="PJH115" s="81"/>
      <c r="PJI115" s="81"/>
      <c r="PJJ115" s="81"/>
      <c r="PJK115" s="81"/>
      <c r="PJL115" s="81"/>
      <c r="PJM115" s="81"/>
      <c r="PJN115" s="81"/>
      <c r="PJO115" s="81"/>
      <c r="PJP115" s="81"/>
      <c r="PJQ115" s="81"/>
      <c r="PJR115" s="81"/>
      <c r="PJS115" s="81"/>
      <c r="PJT115" s="81"/>
      <c r="PJU115" s="81"/>
      <c r="PJV115" s="81"/>
      <c r="PJW115" s="81"/>
      <c r="PJX115" s="81"/>
      <c r="PJY115" s="81"/>
      <c r="PJZ115" s="81"/>
      <c r="PKA115" s="81"/>
      <c r="PKB115" s="81"/>
      <c r="PKC115" s="81"/>
      <c r="PKD115" s="81"/>
      <c r="PKE115" s="81"/>
      <c r="PKF115" s="81"/>
      <c r="PKG115" s="81"/>
      <c r="PKH115" s="81"/>
      <c r="PKI115" s="81"/>
      <c r="PKJ115" s="81"/>
      <c r="PKK115" s="81"/>
      <c r="PKL115" s="81"/>
      <c r="PKM115" s="81"/>
      <c r="PKN115" s="81"/>
      <c r="PKO115" s="81"/>
      <c r="PKP115" s="81"/>
      <c r="PKQ115" s="81"/>
      <c r="PKR115" s="81"/>
      <c r="PKS115" s="81"/>
      <c r="PKT115" s="81"/>
      <c r="PKU115" s="81"/>
      <c r="PKV115" s="81"/>
      <c r="PKW115" s="81"/>
      <c r="PKX115" s="81"/>
      <c r="PKY115" s="81"/>
      <c r="PKZ115" s="81"/>
      <c r="PLA115" s="81"/>
      <c r="PLB115" s="81"/>
      <c r="PLC115" s="81"/>
      <c r="PLD115" s="81"/>
      <c r="PLE115" s="81"/>
      <c r="PLF115" s="81"/>
      <c r="PLG115" s="81"/>
      <c r="PLH115" s="81"/>
      <c r="PLI115" s="81"/>
      <c r="PLJ115" s="81"/>
      <c r="PLK115" s="81"/>
      <c r="PLL115" s="81"/>
      <c r="PLM115" s="81"/>
      <c r="PLN115" s="81"/>
      <c r="PLO115" s="81"/>
      <c r="PLP115" s="81"/>
      <c r="PLQ115" s="81"/>
      <c r="PLR115" s="81"/>
      <c r="PLS115" s="81"/>
      <c r="PLT115" s="81"/>
      <c r="PLU115" s="81"/>
      <c r="PLV115" s="81"/>
      <c r="PLW115" s="81"/>
      <c r="PLX115" s="81"/>
      <c r="PLY115" s="81"/>
      <c r="PLZ115" s="81"/>
      <c r="PMA115" s="81"/>
      <c r="PMB115" s="81"/>
      <c r="PMC115" s="81"/>
      <c r="PMD115" s="81"/>
      <c r="PME115" s="81"/>
      <c r="PMF115" s="81"/>
      <c r="PMG115" s="81"/>
      <c r="PMH115" s="81"/>
      <c r="PMI115" s="81"/>
      <c r="PMJ115" s="81"/>
      <c r="PMK115" s="81"/>
      <c r="PML115" s="81"/>
      <c r="PMM115" s="81"/>
      <c r="PMN115" s="81"/>
      <c r="PMO115" s="81"/>
      <c r="PMP115" s="81"/>
      <c r="PMQ115" s="81"/>
      <c r="PMR115" s="81"/>
      <c r="PMS115" s="81"/>
      <c r="PMT115" s="81"/>
      <c r="PMU115" s="81"/>
      <c r="PMV115" s="81"/>
      <c r="PMW115" s="81"/>
      <c r="PMX115" s="81"/>
      <c r="PMY115" s="81"/>
      <c r="PMZ115" s="81"/>
      <c r="PNA115" s="81"/>
      <c r="PNB115" s="81"/>
      <c r="PNC115" s="81"/>
      <c r="PND115" s="81"/>
      <c r="PNE115" s="81"/>
      <c r="PNF115" s="81"/>
      <c r="PNG115" s="81"/>
      <c r="PNH115" s="81"/>
      <c r="PNI115" s="81"/>
      <c r="PNJ115" s="81"/>
      <c r="PNK115" s="81"/>
      <c r="PNL115" s="81"/>
      <c r="PNM115" s="81"/>
      <c r="PNN115" s="81"/>
      <c r="PNO115" s="81"/>
      <c r="PNP115" s="81"/>
      <c r="PNQ115" s="81"/>
      <c r="PNR115" s="81"/>
      <c r="PNS115" s="81"/>
      <c r="PNT115" s="81"/>
      <c r="PNU115" s="81"/>
      <c r="PNV115" s="81"/>
      <c r="PNW115" s="81"/>
      <c r="PNX115" s="81"/>
      <c r="PNY115" s="81"/>
      <c r="PNZ115" s="81"/>
      <c r="POA115" s="81"/>
      <c r="POB115" s="81"/>
      <c r="POC115" s="81"/>
      <c r="POD115" s="81"/>
      <c r="POE115" s="81"/>
      <c r="POF115" s="81"/>
      <c r="POG115" s="81"/>
      <c r="POH115" s="81"/>
      <c r="POI115" s="81"/>
      <c r="POJ115" s="81"/>
      <c r="POK115" s="81"/>
      <c r="POL115" s="81"/>
      <c r="POM115" s="81"/>
      <c r="PON115" s="81"/>
      <c r="POO115" s="81"/>
      <c r="POP115" s="81"/>
      <c r="POQ115" s="81"/>
      <c r="POR115" s="81"/>
      <c r="POS115" s="81"/>
      <c r="POT115" s="81"/>
      <c r="POU115" s="81"/>
      <c r="POV115" s="81"/>
      <c r="POW115" s="81"/>
      <c r="POX115" s="81"/>
      <c r="POY115" s="81"/>
      <c r="POZ115" s="81"/>
      <c r="PPA115" s="81"/>
      <c r="PPB115" s="81"/>
      <c r="PPC115" s="81"/>
      <c r="PPD115" s="81"/>
      <c r="PPE115" s="81"/>
      <c r="PPF115" s="81"/>
      <c r="PPG115" s="81"/>
      <c r="PPH115" s="81"/>
      <c r="PPI115" s="81"/>
      <c r="PPJ115" s="81"/>
      <c r="PPK115" s="81"/>
      <c r="PPL115" s="81"/>
      <c r="PPM115" s="81"/>
      <c r="PPN115" s="81"/>
      <c r="PPO115" s="81"/>
      <c r="PPP115" s="81"/>
      <c r="PPQ115" s="81"/>
      <c r="PPR115" s="81"/>
      <c r="PPS115" s="81"/>
      <c r="PPT115" s="81"/>
      <c r="PPU115" s="81"/>
      <c r="PPV115" s="81"/>
      <c r="PPW115" s="81"/>
      <c r="PPX115" s="81"/>
      <c r="PPY115" s="81"/>
      <c r="PPZ115" s="81"/>
      <c r="PQA115" s="81"/>
      <c r="PQB115" s="81"/>
      <c r="PQC115" s="81"/>
      <c r="PQD115" s="81"/>
      <c r="PQE115" s="81"/>
      <c r="PQF115" s="81"/>
      <c r="PQG115" s="81"/>
      <c r="PQH115" s="81"/>
      <c r="PQI115" s="81"/>
      <c r="PQJ115" s="81"/>
      <c r="PQK115" s="81"/>
      <c r="PQL115" s="81"/>
      <c r="PQM115" s="81"/>
      <c r="PQN115" s="81"/>
      <c r="PQO115" s="81"/>
      <c r="PQP115" s="81"/>
      <c r="PQQ115" s="81"/>
      <c r="PQR115" s="81"/>
      <c r="PQS115" s="81"/>
      <c r="PQT115" s="81"/>
      <c r="PQU115" s="81"/>
      <c r="PQV115" s="81"/>
      <c r="PQW115" s="81"/>
      <c r="PQX115" s="81"/>
      <c r="PQY115" s="81"/>
      <c r="PQZ115" s="81"/>
      <c r="PRA115" s="81"/>
      <c r="PRB115" s="81"/>
      <c r="PRC115" s="81"/>
      <c r="PRD115" s="81"/>
      <c r="PRE115" s="81"/>
      <c r="PRF115" s="81"/>
      <c r="PRG115" s="81"/>
      <c r="PRH115" s="81"/>
      <c r="PRI115" s="81"/>
      <c r="PRJ115" s="81"/>
      <c r="PRK115" s="81"/>
      <c r="PRL115" s="81"/>
      <c r="PRM115" s="81"/>
      <c r="PRN115" s="81"/>
      <c r="PRO115" s="81"/>
      <c r="PRP115" s="81"/>
      <c r="PRQ115" s="81"/>
      <c r="PRR115" s="81"/>
      <c r="PRS115" s="81"/>
      <c r="PRT115" s="81"/>
      <c r="PRU115" s="81"/>
      <c r="PRV115" s="81"/>
      <c r="PRW115" s="81"/>
      <c r="PRX115" s="81"/>
      <c r="PRY115" s="81"/>
      <c r="PRZ115" s="81"/>
      <c r="PSA115" s="81"/>
      <c r="PSB115" s="81"/>
      <c r="PSC115" s="81"/>
      <c r="PSD115" s="81"/>
      <c r="PSE115" s="81"/>
      <c r="PSF115" s="81"/>
      <c r="PSG115" s="81"/>
      <c r="PSH115" s="81"/>
      <c r="PSI115" s="81"/>
      <c r="PSJ115" s="81"/>
      <c r="PSK115" s="81"/>
      <c r="PSL115" s="81"/>
      <c r="PSM115" s="81"/>
      <c r="PSN115" s="81"/>
      <c r="PSO115" s="81"/>
      <c r="PSP115" s="81"/>
      <c r="PSQ115" s="81"/>
      <c r="PSR115" s="81"/>
      <c r="PSS115" s="81"/>
      <c r="PST115" s="81"/>
      <c r="PSU115" s="81"/>
      <c r="PSV115" s="81"/>
      <c r="PSW115" s="81"/>
      <c r="PSX115" s="81"/>
      <c r="PSY115" s="81"/>
      <c r="PSZ115" s="81"/>
      <c r="PTA115" s="81"/>
      <c r="PTB115" s="81"/>
      <c r="PTC115" s="81"/>
      <c r="PTD115" s="81"/>
      <c r="PTE115" s="81"/>
      <c r="PTF115" s="81"/>
      <c r="PTG115" s="81"/>
      <c r="PTH115" s="81"/>
      <c r="PTI115" s="81"/>
      <c r="PTJ115" s="81"/>
      <c r="PTK115" s="81"/>
      <c r="PTL115" s="81"/>
      <c r="PTM115" s="81"/>
      <c r="PTN115" s="81"/>
      <c r="PTO115" s="81"/>
      <c r="PTP115" s="81"/>
      <c r="PTQ115" s="81"/>
      <c r="PTR115" s="81"/>
      <c r="PTS115" s="81"/>
      <c r="PTT115" s="81"/>
      <c r="PTU115" s="81"/>
      <c r="PTV115" s="81"/>
      <c r="PTW115" s="81"/>
      <c r="PTX115" s="81"/>
      <c r="PTY115" s="81"/>
      <c r="PTZ115" s="81"/>
      <c r="PUA115" s="81"/>
      <c r="PUB115" s="81"/>
      <c r="PUC115" s="81"/>
      <c r="PUD115" s="81"/>
      <c r="PUE115" s="81"/>
      <c r="PUF115" s="81"/>
      <c r="PUG115" s="81"/>
      <c r="PUH115" s="81"/>
      <c r="PUI115" s="81"/>
      <c r="PUJ115" s="81"/>
      <c r="PUK115" s="81"/>
      <c r="PUL115" s="81"/>
      <c r="PUM115" s="81"/>
      <c r="PUN115" s="81"/>
      <c r="PUO115" s="81"/>
      <c r="PUP115" s="81"/>
      <c r="PUQ115" s="81"/>
      <c r="PUR115" s="81"/>
      <c r="PUS115" s="81"/>
      <c r="PUT115" s="81"/>
      <c r="PUU115" s="81"/>
      <c r="PUV115" s="81"/>
      <c r="PUW115" s="81"/>
      <c r="PUX115" s="81"/>
      <c r="PUY115" s="81"/>
      <c r="PUZ115" s="81"/>
      <c r="PVA115" s="81"/>
      <c r="PVB115" s="81"/>
      <c r="PVC115" s="81"/>
      <c r="PVD115" s="81"/>
      <c r="PVE115" s="81"/>
      <c r="PVF115" s="81"/>
      <c r="PVG115" s="81"/>
      <c r="PVH115" s="81"/>
      <c r="PVI115" s="81"/>
      <c r="PVJ115" s="81"/>
      <c r="PVK115" s="81"/>
      <c r="PVL115" s="81"/>
      <c r="PVM115" s="81"/>
      <c r="PVN115" s="81"/>
      <c r="PVO115" s="81"/>
      <c r="PVP115" s="81"/>
      <c r="PVQ115" s="81"/>
      <c r="PVR115" s="81"/>
      <c r="PVS115" s="81"/>
      <c r="PVT115" s="81"/>
      <c r="PVU115" s="81"/>
      <c r="PVV115" s="81"/>
      <c r="PVW115" s="81"/>
      <c r="PVX115" s="81"/>
      <c r="PVY115" s="81"/>
      <c r="PVZ115" s="81"/>
      <c r="PWA115" s="81"/>
      <c r="PWB115" s="81"/>
      <c r="PWC115" s="81"/>
      <c r="PWD115" s="81"/>
      <c r="PWE115" s="81"/>
      <c r="PWF115" s="81"/>
      <c r="PWG115" s="81"/>
      <c r="PWH115" s="81"/>
      <c r="PWI115" s="81"/>
      <c r="PWJ115" s="81"/>
      <c r="PWK115" s="81"/>
      <c r="PWL115" s="81"/>
      <c r="PWM115" s="81"/>
      <c r="PWN115" s="81"/>
      <c r="PWO115" s="81"/>
      <c r="PWP115" s="81"/>
      <c r="PWQ115" s="81"/>
      <c r="PWR115" s="81"/>
      <c r="PWS115" s="81"/>
      <c r="PWT115" s="81"/>
      <c r="PWU115" s="81"/>
      <c r="PWV115" s="81"/>
      <c r="PWW115" s="81"/>
      <c r="PWX115" s="81"/>
      <c r="PWY115" s="81"/>
      <c r="PWZ115" s="81"/>
      <c r="PXA115" s="81"/>
      <c r="PXB115" s="81"/>
      <c r="PXC115" s="81"/>
      <c r="PXD115" s="81"/>
      <c r="PXE115" s="81"/>
      <c r="PXF115" s="81"/>
      <c r="PXG115" s="81"/>
      <c r="PXH115" s="81"/>
      <c r="PXI115" s="81"/>
      <c r="PXJ115" s="81"/>
      <c r="PXK115" s="81"/>
      <c r="PXL115" s="81"/>
      <c r="PXM115" s="81"/>
      <c r="PXN115" s="81"/>
      <c r="PXO115" s="81"/>
      <c r="PXP115" s="81"/>
      <c r="PXQ115" s="81"/>
      <c r="PXR115" s="81"/>
      <c r="PXS115" s="81"/>
      <c r="PXT115" s="81"/>
      <c r="PXU115" s="81"/>
      <c r="PXV115" s="81"/>
      <c r="PXW115" s="81"/>
      <c r="PXX115" s="81"/>
      <c r="PXY115" s="81"/>
      <c r="PXZ115" s="81"/>
      <c r="PYA115" s="81"/>
      <c r="PYB115" s="81"/>
      <c r="PYC115" s="81"/>
      <c r="PYD115" s="81"/>
      <c r="PYE115" s="81"/>
      <c r="PYF115" s="81"/>
      <c r="PYG115" s="81"/>
      <c r="PYH115" s="81"/>
      <c r="PYI115" s="81"/>
      <c r="PYJ115" s="81"/>
      <c r="PYK115" s="81"/>
      <c r="PYL115" s="81"/>
      <c r="PYM115" s="81"/>
      <c r="PYN115" s="81"/>
      <c r="PYO115" s="81"/>
      <c r="PYP115" s="81"/>
      <c r="PYQ115" s="81"/>
      <c r="PYR115" s="81"/>
      <c r="PYS115" s="81"/>
      <c r="PYT115" s="81"/>
      <c r="PYU115" s="81"/>
      <c r="PYV115" s="81"/>
      <c r="PYW115" s="81"/>
      <c r="PYX115" s="81"/>
      <c r="PYY115" s="81"/>
      <c r="PYZ115" s="81"/>
      <c r="PZA115" s="81"/>
      <c r="PZB115" s="81"/>
      <c r="PZC115" s="81"/>
      <c r="PZD115" s="81"/>
      <c r="PZE115" s="81"/>
      <c r="PZF115" s="81"/>
      <c r="PZG115" s="81"/>
      <c r="PZH115" s="81"/>
      <c r="PZI115" s="81"/>
      <c r="PZJ115" s="81"/>
      <c r="PZK115" s="81"/>
      <c r="PZL115" s="81"/>
      <c r="PZM115" s="81"/>
      <c r="PZN115" s="81"/>
      <c r="PZO115" s="81"/>
      <c r="PZP115" s="81"/>
      <c r="PZQ115" s="81"/>
      <c r="PZR115" s="81"/>
      <c r="PZS115" s="81"/>
      <c r="PZT115" s="81"/>
      <c r="PZU115" s="81"/>
      <c r="PZV115" s="81"/>
      <c r="PZW115" s="81"/>
      <c r="PZX115" s="81"/>
      <c r="PZY115" s="81"/>
      <c r="PZZ115" s="81"/>
      <c r="QAA115" s="81"/>
      <c r="QAB115" s="81"/>
      <c r="QAC115" s="81"/>
      <c r="QAD115" s="81"/>
      <c r="QAE115" s="81"/>
      <c r="QAF115" s="81"/>
      <c r="QAG115" s="81"/>
      <c r="QAH115" s="81"/>
      <c r="QAI115" s="81"/>
      <c r="QAJ115" s="81"/>
      <c r="QAK115" s="81"/>
      <c r="QAL115" s="81"/>
      <c r="QAM115" s="81"/>
      <c r="QAN115" s="81"/>
      <c r="QAO115" s="81"/>
      <c r="QAP115" s="81"/>
      <c r="QAQ115" s="81"/>
      <c r="QAR115" s="81"/>
      <c r="QAS115" s="81"/>
      <c r="QAT115" s="81"/>
      <c r="QAU115" s="81"/>
      <c r="QAV115" s="81"/>
      <c r="QAW115" s="81"/>
      <c r="QAX115" s="81"/>
      <c r="QAY115" s="81"/>
      <c r="QAZ115" s="81"/>
      <c r="QBA115" s="81"/>
      <c r="QBB115" s="81"/>
      <c r="QBC115" s="81"/>
      <c r="QBD115" s="81"/>
      <c r="QBE115" s="81"/>
      <c r="QBF115" s="81"/>
      <c r="QBG115" s="81"/>
      <c r="QBH115" s="81"/>
      <c r="QBI115" s="81"/>
      <c r="QBJ115" s="81"/>
      <c r="QBK115" s="81"/>
      <c r="QBL115" s="81"/>
      <c r="QBM115" s="81"/>
      <c r="QBN115" s="81"/>
      <c r="QBO115" s="81"/>
      <c r="QBP115" s="81"/>
      <c r="QBQ115" s="81"/>
      <c r="QBR115" s="81"/>
      <c r="QBS115" s="81"/>
      <c r="QBT115" s="81"/>
      <c r="QBU115" s="81"/>
      <c r="QBV115" s="81"/>
      <c r="QBW115" s="81"/>
      <c r="QBX115" s="81"/>
      <c r="QBY115" s="81"/>
      <c r="QBZ115" s="81"/>
      <c r="QCA115" s="81"/>
      <c r="QCB115" s="81"/>
      <c r="QCC115" s="81"/>
      <c r="QCD115" s="81"/>
      <c r="QCE115" s="81"/>
      <c r="QCF115" s="81"/>
      <c r="QCG115" s="81"/>
      <c r="QCH115" s="81"/>
      <c r="QCI115" s="81"/>
      <c r="QCJ115" s="81"/>
      <c r="QCK115" s="81"/>
      <c r="QCL115" s="81"/>
      <c r="QCM115" s="81"/>
      <c r="QCN115" s="81"/>
      <c r="QCO115" s="81"/>
      <c r="QCP115" s="81"/>
      <c r="QCQ115" s="81"/>
      <c r="QCR115" s="81"/>
      <c r="QCS115" s="81"/>
      <c r="QCT115" s="81"/>
      <c r="QCU115" s="81"/>
      <c r="QCV115" s="81"/>
      <c r="QCW115" s="81"/>
      <c r="QCX115" s="81"/>
      <c r="QCY115" s="81"/>
      <c r="QCZ115" s="81"/>
      <c r="QDA115" s="81"/>
      <c r="QDB115" s="81"/>
      <c r="QDC115" s="81"/>
      <c r="QDD115" s="81"/>
      <c r="QDE115" s="81"/>
      <c r="QDF115" s="81"/>
      <c r="QDG115" s="81"/>
      <c r="QDH115" s="81"/>
      <c r="QDI115" s="81"/>
      <c r="QDJ115" s="81"/>
      <c r="QDK115" s="81"/>
      <c r="QDL115" s="81"/>
      <c r="QDM115" s="81"/>
      <c r="QDN115" s="81"/>
      <c r="QDO115" s="81"/>
      <c r="QDP115" s="81"/>
      <c r="QDQ115" s="81"/>
      <c r="QDR115" s="81"/>
      <c r="QDS115" s="81"/>
      <c r="QDT115" s="81"/>
      <c r="QDU115" s="81"/>
      <c r="QDV115" s="81"/>
      <c r="QDW115" s="81"/>
      <c r="QDX115" s="81"/>
      <c r="QDY115" s="81"/>
      <c r="QDZ115" s="81"/>
      <c r="QEA115" s="81"/>
      <c r="QEB115" s="81"/>
      <c r="QEC115" s="81"/>
      <c r="QED115" s="81"/>
      <c r="QEE115" s="81"/>
      <c r="QEF115" s="81"/>
      <c r="QEG115" s="81"/>
      <c r="QEH115" s="81"/>
      <c r="QEI115" s="81"/>
      <c r="QEJ115" s="81"/>
      <c r="QEK115" s="81"/>
      <c r="QEL115" s="81"/>
      <c r="QEM115" s="81"/>
      <c r="QEN115" s="81"/>
      <c r="QEO115" s="81"/>
      <c r="QEP115" s="81"/>
      <c r="QEQ115" s="81"/>
      <c r="QER115" s="81"/>
      <c r="QES115" s="81"/>
      <c r="QET115" s="81"/>
      <c r="QEU115" s="81"/>
      <c r="QEV115" s="81"/>
      <c r="QEW115" s="81"/>
      <c r="QEX115" s="81"/>
      <c r="QEY115" s="81"/>
      <c r="QEZ115" s="81"/>
      <c r="QFA115" s="81"/>
      <c r="QFB115" s="81"/>
      <c r="QFC115" s="81"/>
      <c r="QFD115" s="81"/>
      <c r="QFE115" s="81"/>
      <c r="QFF115" s="81"/>
      <c r="QFG115" s="81"/>
      <c r="QFH115" s="81"/>
      <c r="QFI115" s="81"/>
      <c r="QFJ115" s="81"/>
      <c r="QFK115" s="81"/>
      <c r="QFL115" s="81"/>
      <c r="QFM115" s="81"/>
      <c r="QFN115" s="81"/>
      <c r="QFO115" s="81"/>
      <c r="QFP115" s="81"/>
      <c r="QFQ115" s="81"/>
      <c r="QFR115" s="81"/>
      <c r="QFS115" s="81"/>
      <c r="QFT115" s="81"/>
      <c r="QFU115" s="81"/>
      <c r="QFV115" s="81"/>
      <c r="QFW115" s="81"/>
      <c r="QFX115" s="81"/>
      <c r="QFY115" s="81"/>
      <c r="QFZ115" s="81"/>
      <c r="QGA115" s="81"/>
      <c r="QGB115" s="81"/>
      <c r="QGC115" s="81"/>
      <c r="QGD115" s="81"/>
      <c r="QGE115" s="81"/>
      <c r="QGF115" s="81"/>
      <c r="QGG115" s="81"/>
      <c r="QGH115" s="81"/>
      <c r="QGI115" s="81"/>
      <c r="QGJ115" s="81"/>
      <c r="QGK115" s="81"/>
      <c r="QGL115" s="81"/>
      <c r="QGM115" s="81"/>
      <c r="QGN115" s="81"/>
      <c r="QGO115" s="81"/>
      <c r="QGP115" s="81"/>
      <c r="QGQ115" s="81"/>
      <c r="QGR115" s="81"/>
      <c r="QGS115" s="81"/>
      <c r="QGT115" s="81"/>
      <c r="QGU115" s="81"/>
      <c r="QGV115" s="81"/>
      <c r="QGW115" s="81"/>
      <c r="QGX115" s="81"/>
      <c r="QGY115" s="81"/>
      <c r="QGZ115" s="81"/>
      <c r="QHA115" s="81"/>
      <c r="QHB115" s="81"/>
      <c r="QHC115" s="81"/>
      <c r="QHD115" s="81"/>
      <c r="QHE115" s="81"/>
      <c r="QHF115" s="81"/>
      <c r="QHG115" s="81"/>
      <c r="QHH115" s="81"/>
      <c r="QHI115" s="81"/>
      <c r="QHJ115" s="81"/>
      <c r="QHK115" s="81"/>
      <c r="QHL115" s="81"/>
      <c r="QHM115" s="81"/>
      <c r="QHN115" s="81"/>
      <c r="QHO115" s="81"/>
      <c r="QHP115" s="81"/>
      <c r="QHQ115" s="81"/>
      <c r="QHR115" s="81"/>
      <c r="QHS115" s="81"/>
      <c r="QHT115" s="81"/>
      <c r="QHU115" s="81"/>
      <c r="QHV115" s="81"/>
      <c r="QHW115" s="81"/>
      <c r="QHX115" s="81"/>
      <c r="QHY115" s="81"/>
      <c r="QHZ115" s="81"/>
      <c r="QIA115" s="81"/>
      <c r="QIB115" s="81"/>
      <c r="QIC115" s="81"/>
      <c r="QID115" s="81"/>
      <c r="QIE115" s="81"/>
      <c r="QIF115" s="81"/>
      <c r="QIG115" s="81"/>
      <c r="QIH115" s="81"/>
      <c r="QII115" s="81"/>
      <c r="QIJ115" s="81"/>
      <c r="QIK115" s="81"/>
      <c r="QIL115" s="81"/>
      <c r="QIM115" s="81"/>
      <c r="QIN115" s="81"/>
      <c r="QIO115" s="81"/>
      <c r="QIP115" s="81"/>
      <c r="QIQ115" s="81"/>
      <c r="QIR115" s="81"/>
      <c r="QIS115" s="81"/>
      <c r="QIT115" s="81"/>
      <c r="QIU115" s="81"/>
      <c r="QIV115" s="81"/>
      <c r="QIW115" s="81"/>
      <c r="QIX115" s="81"/>
      <c r="QIY115" s="81"/>
      <c r="QIZ115" s="81"/>
      <c r="QJA115" s="81"/>
      <c r="QJB115" s="81"/>
      <c r="QJC115" s="81"/>
      <c r="QJD115" s="81"/>
      <c r="QJE115" s="81"/>
      <c r="QJF115" s="81"/>
      <c r="QJG115" s="81"/>
      <c r="QJH115" s="81"/>
      <c r="QJI115" s="81"/>
      <c r="QJJ115" s="81"/>
      <c r="QJK115" s="81"/>
      <c r="QJL115" s="81"/>
      <c r="QJM115" s="81"/>
      <c r="QJN115" s="81"/>
      <c r="QJO115" s="81"/>
      <c r="QJP115" s="81"/>
      <c r="QJQ115" s="81"/>
      <c r="QJR115" s="81"/>
      <c r="QJS115" s="81"/>
      <c r="QJT115" s="81"/>
      <c r="QJU115" s="81"/>
      <c r="QJV115" s="81"/>
      <c r="QJW115" s="81"/>
      <c r="QJX115" s="81"/>
      <c r="QJY115" s="81"/>
      <c r="QJZ115" s="81"/>
      <c r="QKA115" s="81"/>
      <c r="QKB115" s="81"/>
      <c r="QKC115" s="81"/>
      <c r="QKD115" s="81"/>
      <c r="QKE115" s="81"/>
      <c r="QKF115" s="81"/>
      <c r="QKG115" s="81"/>
      <c r="QKH115" s="81"/>
      <c r="QKI115" s="81"/>
      <c r="QKJ115" s="81"/>
      <c r="QKK115" s="81"/>
      <c r="QKL115" s="81"/>
      <c r="QKM115" s="81"/>
      <c r="QKN115" s="81"/>
      <c r="QKO115" s="81"/>
      <c r="QKP115" s="81"/>
      <c r="QKQ115" s="81"/>
      <c r="QKR115" s="81"/>
      <c r="QKS115" s="81"/>
      <c r="QKT115" s="81"/>
      <c r="QKU115" s="81"/>
      <c r="QKV115" s="81"/>
      <c r="QKW115" s="81"/>
      <c r="QKX115" s="81"/>
      <c r="QKY115" s="81"/>
      <c r="QKZ115" s="81"/>
      <c r="QLA115" s="81"/>
      <c r="QLB115" s="81"/>
      <c r="QLC115" s="81"/>
      <c r="QLD115" s="81"/>
      <c r="QLE115" s="81"/>
      <c r="QLF115" s="81"/>
      <c r="QLG115" s="81"/>
      <c r="QLH115" s="81"/>
      <c r="QLI115" s="81"/>
      <c r="QLJ115" s="81"/>
      <c r="QLK115" s="81"/>
      <c r="QLL115" s="81"/>
      <c r="QLM115" s="81"/>
      <c r="QLN115" s="81"/>
      <c r="QLO115" s="81"/>
      <c r="QLP115" s="81"/>
      <c r="QLQ115" s="81"/>
      <c r="QLR115" s="81"/>
      <c r="QLS115" s="81"/>
      <c r="QLT115" s="81"/>
      <c r="QLU115" s="81"/>
      <c r="QLV115" s="81"/>
      <c r="QLW115" s="81"/>
      <c r="QLX115" s="81"/>
      <c r="QLY115" s="81"/>
      <c r="QLZ115" s="81"/>
      <c r="QMA115" s="81"/>
      <c r="QMB115" s="81"/>
      <c r="QMC115" s="81"/>
      <c r="QMD115" s="81"/>
      <c r="QME115" s="81"/>
      <c r="QMF115" s="81"/>
      <c r="QMG115" s="81"/>
      <c r="QMH115" s="81"/>
      <c r="QMI115" s="81"/>
      <c r="QMJ115" s="81"/>
      <c r="QMK115" s="81"/>
      <c r="QML115" s="81"/>
      <c r="QMM115" s="81"/>
      <c r="QMN115" s="81"/>
      <c r="QMO115" s="81"/>
      <c r="QMP115" s="81"/>
      <c r="QMQ115" s="81"/>
      <c r="QMR115" s="81"/>
      <c r="QMS115" s="81"/>
      <c r="QMT115" s="81"/>
      <c r="QMU115" s="81"/>
      <c r="QMV115" s="81"/>
      <c r="QMW115" s="81"/>
      <c r="QMX115" s="81"/>
      <c r="QMY115" s="81"/>
      <c r="QMZ115" s="81"/>
      <c r="QNA115" s="81"/>
      <c r="QNB115" s="81"/>
      <c r="QNC115" s="81"/>
      <c r="QND115" s="81"/>
      <c r="QNE115" s="81"/>
      <c r="QNF115" s="81"/>
      <c r="QNG115" s="81"/>
      <c r="QNH115" s="81"/>
      <c r="QNI115" s="81"/>
      <c r="QNJ115" s="81"/>
      <c r="QNK115" s="81"/>
      <c r="QNL115" s="81"/>
      <c r="QNM115" s="81"/>
      <c r="QNN115" s="81"/>
      <c r="QNO115" s="81"/>
      <c r="QNP115" s="81"/>
      <c r="QNQ115" s="81"/>
      <c r="QNR115" s="81"/>
      <c r="QNS115" s="81"/>
      <c r="QNT115" s="81"/>
      <c r="QNU115" s="81"/>
      <c r="QNV115" s="81"/>
      <c r="QNW115" s="81"/>
      <c r="QNX115" s="81"/>
      <c r="QNY115" s="81"/>
      <c r="QNZ115" s="81"/>
      <c r="QOA115" s="81"/>
      <c r="QOB115" s="81"/>
      <c r="QOC115" s="81"/>
      <c r="QOD115" s="81"/>
      <c r="QOE115" s="81"/>
      <c r="QOF115" s="81"/>
      <c r="QOG115" s="81"/>
      <c r="QOH115" s="81"/>
      <c r="QOI115" s="81"/>
      <c r="QOJ115" s="81"/>
      <c r="QOK115" s="81"/>
      <c r="QOL115" s="81"/>
      <c r="QOM115" s="81"/>
      <c r="QON115" s="81"/>
      <c r="QOO115" s="81"/>
      <c r="QOP115" s="81"/>
      <c r="QOQ115" s="81"/>
      <c r="QOR115" s="81"/>
      <c r="QOS115" s="81"/>
      <c r="QOT115" s="81"/>
      <c r="QOU115" s="81"/>
      <c r="QOV115" s="81"/>
      <c r="QOW115" s="81"/>
      <c r="QOX115" s="81"/>
      <c r="QOY115" s="81"/>
      <c r="QOZ115" s="81"/>
      <c r="QPA115" s="81"/>
      <c r="QPB115" s="81"/>
      <c r="QPC115" s="81"/>
      <c r="QPD115" s="81"/>
      <c r="QPE115" s="81"/>
      <c r="QPF115" s="81"/>
      <c r="QPG115" s="81"/>
      <c r="QPH115" s="81"/>
      <c r="QPI115" s="81"/>
      <c r="QPJ115" s="81"/>
      <c r="QPK115" s="81"/>
      <c r="QPL115" s="81"/>
      <c r="QPM115" s="81"/>
      <c r="QPN115" s="81"/>
      <c r="QPO115" s="81"/>
      <c r="QPP115" s="81"/>
      <c r="QPQ115" s="81"/>
      <c r="QPR115" s="81"/>
      <c r="QPS115" s="81"/>
      <c r="QPT115" s="81"/>
      <c r="QPU115" s="81"/>
      <c r="QPV115" s="81"/>
      <c r="QPW115" s="81"/>
      <c r="QPX115" s="81"/>
      <c r="QPY115" s="81"/>
      <c r="QPZ115" s="81"/>
      <c r="QQA115" s="81"/>
      <c r="QQB115" s="81"/>
      <c r="QQC115" s="81"/>
      <c r="QQD115" s="81"/>
      <c r="QQE115" s="81"/>
      <c r="QQF115" s="81"/>
      <c r="QQG115" s="81"/>
      <c r="QQH115" s="81"/>
      <c r="QQI115" s="81"/>
      <c r="QQJ115" s="81"/>
      <c r="QQK115" s="81"/>
      <c r="QQL115" s="81"/>
      <c r="QQM115" s="81"/>
      <c r="QQN115" s="81"/>
      <c r="QQO115" s="81"/>
      <c r="QQP115" s="81"/>
      <c r="QQQ115" s="81"/>
      <c r="QQR115" s="81"/>
      <c r="QQS115" s="81"/>
      <c r="QQT115" s="81"/>
      <c r="QQU115" s="81"/>
      <c r="QQV115" s="81"/>
      <c r="QQW115" s="81"/>
      <c r="QQX115" s="81"/>
      <c r="QQY115" s="81"/>
      <c r="QQZ115" s="81"/>
      <c r="QRA115" s="81"/>
      <c r="QRB115" s="81"/>
      <c r="QRC115" s="81"/>
      <c r="QRD115" s="81"/>
      <c r="QRE115" s="81"/>
      <c r="QRF115" s="81"/>
      <c r="QRG115" s="81"/>
      <c r="QRH115" s="81"/>
      <c r="QRI115" s="81"/>
      <c r="QRJ115" s="81"/>
      <c r="QRK115" s="81"/>
      <c r="QRL115" s="81"/>
      <c r="QRM115" s="81"/>
      <c r="QRN115" s="81"/>
      <c r="QRO115" s="81"/>
      <c r="QRP115" s="81"/>
      <c r="QRQ115" s="81"/>
      <c r="QRR115" s="81"/>
      <c r="QRS115" s="81"/>
      <c r="QRT115" s="81"/>
      <c r="QRU115" s="81"/>
      <c r="QRV115" s="81"/>
      <c r="QRW115" s="81"/>
      <c r="QRX115" s="81"/>
      <c r="QRY115" s="81"/>
      <c r="QRZ115" s="81"/>
      <c r="QSA115" s="81"/>
      <c r="QSB115" s="81"/>
      <c r="QSC115" s="81"/>
      <c r="QSD115" s="81"/>
      <c r="QSE115" s="81"/>
      <c r="QSF115" s="81"/>
      <c r="QSG115" s="81"/>
      <c r="QSH115" s="81"/>
      <c r="QSI115" s="81"/>
      <c r="QSJ115" s="81"/>
      <c r="QSK115" s="81"/>
      <c r="QSL115" s="81"/>
      <c r="QSM115" s="81"/>
      <c r="QSN115" s="81"/>
      <c r="QSO115" s="81"/>
      <c r="QSP115" s="81"/>
      <c r="QSQ115" s="81"/>
      <c r="QSR115" s="81"/>
      <c r="QSS115" s="81"/>
      <c r="QST115" s="81"/>
      <c r="QSU115" s="81"/>
      <c r="QSV115" s="81"/>
      <c r="QSW115" s="81"/>
      <c r="QSX115" s="81"/>
      <c r="QSY115" s="81"/>
      <c r="QSZ115" s="81"/>
      <c r="QTA115" s="81"/>
      <c r="QTB115" s="81"/>
      <c r="QTC115" s="81"/>
      <c r="QTD115" s="81"/>
      <c r="QTE115" s="81"/>
      <c r="QTF115" s="81"/>
      <c r="QTG115" s="81"/>
      <c r="QTH115" s="81"/>
      <c r="QTI115" s="81"/>
      <c r="QTJ115" s="81"/>
      <c r="QTK115" s="81"/>
      <c r="QTL115" s="81"/>
      <c r="QTM115" s="81"/>
      <c r="QTN115" s="81"/>
      <c r="QTO115" s="81"/>
      <c r="QTP115" s="81"/>
      <c r="QTQ115" s="81"/>
      <c r="QTR115" s="81"/>
      <c r="QTS115" s="81"/>
      <c r="QTT115" s="81"/>
      <c r="QTU115" s="81"/>
      <c r="QTV115" s="81"/>
      <c r="QTW115" s="81"/>
      <c r="QTX115" s="81"/>
      <c r="QTY115" s="81"/>
      <c r="QTZ115" s="81"/>
      <c r="QUA115" s="81"/>
      <c r="QUB115" s="81"/>
      <c r="QUC115" s="81"/>
      <c r="QUD115" s="81"/>
      <c r="QUE115" s="81"/>
      <c r="QUF115" s="81"/>
      <c r="QUG115" s="81"/>
      <c r="QUH115" s="81"/>
      <c r="QUI115" s="81"/>
      <c r="QUJ115" s="81"/>
      <c r="QUK115" s="81"/>
      <c r="QUL115" s="81"/>
      <c r="QUM115" s="81"/>
      <c r="QUN115" s="81"/>
      <c r="QUO115" s="81"/>
      <c r="QUP115" s="81"/>
      <c r="QUQ115" s="81"/>
      <c r="QUR115" s="81"/>
      <c r="QUS115" s="81"/>
      <c r="QUT115" s="81"/>
      <c r="QUU115" s="81"/>
      <c r="QUV115" s="81"/>
      <c r="QUW115" s="81"/>
      <c r="QUX115" s="81"/>
      <c r="QUY115" s="81"/>
      <c r="QUZ115" s="81"/>
      <c r="QVA115" s="81"/>
      <c r="QVB115" s="81"/>
      <c r="QVC115" s="81"/>
      <c r="QVD115" s="81"/>
      <c r="QVE115" s="81"/>
      <c r="QVF115" s="81"/>
      <c r="QVG115" s="81"/>
      <c r="QVH115" s="81"/>
      <c r="QVI115" s="81"/>
      <c r="QVJ115" s="81"/>
      <c r="QVK115" s="81"/>
      <c r="QVL115" s="81"/>
      <c r="QVM115" s="81"/>
      <c r="QVN115" s="81"/>
      <c r="QVO115" s="81"/>
      <c r="QVP115" s="81"/>
      <c r="QVQ115" s="81"/>
      <c r="QVR115" s="81"/>
      <c r="QVS115" s="81"/>
      <c r="QVT115" s="81"/>
      <c r="QVU115" s="81"/>
      <c r="QVV115" s="81"/>
      <c r="QVW115" s="81"/>
      <c r="QVX115" s="81"/>
      <c r="QVY115" s="81"/>
      <c r="QVZ115" s="81"/>
      <c r="QWA115" s="81"/>
      <c r="QWB115" s="81"/>
      <c r="QWC115" s="81"/>
      <c r="QWD115" s="81"/>
      <c r="QWE115" s="81"/>
      <c r="QWF115" s="81"/>
      <c r="QWG115" s="81"/>
      <c r="QWH115" s="81"/>
      <c r="QWI115" s="81"/>
      <c r="QWJ115" s="81"/>
      <c r="QWK115" s="81"/>
      <c r="QWL115" s="81"/>
      <c r="QWM115" s="81"/>
      <c r="QWN115" s="81"/>
      <c r="QWO115" s="81"/>
      <c r="QWP115" s="81"/>
      <c r="QWQ115" s="81"/>
      <c r="QWR115" s="81"/>
      <c r="QWS115" s="81"/>
      <c r="QWT115" s="81"/>
      <c r="QWU115" s="81"/>
      <c r="QWV115" s="81"/>
      <c r="QWW115" s="81"/>
      <c r="QWX115" s="81"/>
      <c r="QWY115" s="81"/>
      <c r="QWZ115" s="81"/>
      <c r="QXA115" s="81"/>
      <c r="QXB115" s="81"/>
      <c r="QXC115" s="81"/>
      <c r="QXD115" s="81"/>
      <c r="QXE115" s="81"/>
      <c r="QXF115" s="81"/>
      <c r="QXG115" s="81"/>
      <c r="QXH115" s="81"/>
      <c r="QXI115" s="81"/>
      <c r="QXJ115" s="81"/>
      <c r="QXK115" s="81"/>
      <c r="QXL115" s="81"/>
      <c r="QXM115" s="81"/>
      <c r="QXN115" s="81"/>
      <c r="QXO115" s="81"/>
      <c r="QXP115" s="81"/>
      <c r="QXQ115" s="81"/>
      <c r="QXR115" s="81"/>
      <c r="QXS115" s="81"/>
      <c r="QXT115" s="81"/>
      <c r="QXU115" s="81"/>
      <c r="QXV115" s="81"/>
      <c r="QXW115" s="81"/>
      <c r="QXX115" s="81"/>
      <c r="QXY115" s="81"/>
      <c r="QXZ115" s="81"/>
      <c r="QYA115" s="81"/>
      <c r="QYB115" s="81"/>
      <c r="QYC115" s="81"/>
      <c r="QYD115" s="81"/>
      <c r="QYE115" s="81"/>
      <c r="QYF115" s="81"/>
      <c r="QYG115" s="81"/>
      <c r="QYH115" s="81"/>
      <c r="QYI115" s="81"/>
      <c r="QYJ115" s="81"/>
      <c r="QYK115" s="81"/>
      <c r="QYL115" s="81"/>
      <c r="QYM115" s="81"/>
      <c r="QYN115" s="81"/>
      <c r="QYO115" s="81"/>
      <c r="QYP115" s="81"/>
      <c r="QYQ115" s="81"/>
      <c r="QYR115" s="81"/>
      <c r="QYS115" s="81"/>
      <c r="QYT115" s="81"/>
      <c r="QYU115" s="81"/>
      <c r="QYV115" s="81"/>
      <c r="QYW115" s="81"/>
      <c r="QYX115" s="81"/>
      <c r="QYY115" s="81"/>
      <c r="QYZ115" s="81"/>
      <c r="QZA115" s="81"/>
      <c r="QZB115" s="81"/>
      <c r="QZC115" s="81"/>
      <c r="QZD115" s="81"/>
      <c r="QZE115" s="81"/>
      <c r="QZF115" s="81"/>
      <c r="QZG115" s="81"/>
      <c r="QZH115" s="81"/>
      <c r="QZI115" s="81"/>
      <c r="QZJ115" s="81"/>
      <c r="QZK115" s="81"/>
      <c r="QZL115" s="81"/>
      <c r="QZM115" s="81"/>
      <c r="QZN115" s="81"/>
      <c r="QZO115" s="81"/>
      <c r="QZP115" s="81"/>
      <c r="QZQ115" s="81"/>
      <c r="QZR115" s="81"/>
      <c r="QZS115" s="81"/>
      <c r="QZT115" s="81"/>
      <c r="QZU115" s="81"/>
      <c r="QZV115" s="81"/>
      <c r="QZW115" s="81"/>
      <c r="QZX115" s="81"/>
      <c r="QZY115" s="81"/>
      <c r="QZZ115" s="81"/>
      <c r="RAA115" s="81"/>
      <c r="RAB115" s="81"/>
      <c r="RAC115" s="81"/>
      <c r="RAD115" s="81"/>
      <c r="RAE115" s="81"/>
      <c r="RAF115" s="81"/>
      <c r="RAG115" s="81"/>
      <c r="RAH115" s="81"/>
      <c r="RAI115" s="81"/>
      <c r="RAJ115" s="81"/>
      <c r="RAK115" s="81"/>
      <c r="RAL115" s="81"/>
      <c r="RAM115" s="81"/>
      <c r="RAN115" s="81"/>
      <c r="RAO115" s="81"/>
      <c r="RAP115" s="81"/>
      <c r="RAQ115" s="81"/>
      <c r="RAR115" s="81"/>
      <c r="RAS115" s="81"/>
      <c r="RAT115" s="81"/>
      <c r="RAU115" s="81"/>
      <c r="RAV115" s="81"/>
      <c r="RAW115" s="81"/>
      <c r="RAX115" s="81"/>
      <c r="RAY115" s="81"/>
      <c r="RAZ115" s="81"/>
      <c r="RBA115" s="81"/>
      <c r="RBB115" s="81"/>
      <c r="RBC115" s="81"/>
      <c r="RBD115" s="81"/>
      <c r="RBE115" s="81"/>
      <c r="RBF115" s="81"/>
      <c r="RBG115" s="81"/>
      <c r="RBH115" s="81"/>
      <c r="RBI115" s="81"/>
      <c r="RBJ115" s="81"/>
      <c r="RBK115" s="81"/>
      <c r="RBL115" s="81"/>
      <c r="RBM115" s="81"/>
      <c r="RBN115" s="81"/>
      <c r="RBO115" s="81"/>
      <c r="RBP115" s="81"/>
      <c r="RBQ115" s="81"/>
      <c r="RBR115" s="81"/>
      <c r="RBS115" s="81"/>
      <c r="RBT115" s="81"/>
      <c r="RBU115" s="81"/>
      <c r="RBV115" s="81"/>
      <c r="RBW115" s="81"/>
      <c r="RBX115" s="81"/>
      <c r="RBY115" s="81"/>
      <c r="RBZ115" s="81"/>
      <c r="RCA115" s="81"/>
      <c r="RCB115" s="81"/>
      <c r="RCC115" s="81"/>
      <c r="RCD115" s="81"/>
      <c r="RCE115" s="81"/>
      <c r="RCF115" s="81"/>
      <c r="RCG115" s="81"/>
      <c r="RCH115" s="81"/>
      <c r="RCI115" s="81"/>
      <c r="RCJ115" s="81"/>
      <c r="RCK115" s="81"/>
      <c r="RCL115" s="81"/>
      <c r="RCM115" s="81"/>
      <c r="RCN115" s="81"/>
      <c r="RCO115" s="81"/>
      <c r="RCP115" s="81"/>
      <c r="RCQ115" s="81"/>
      <c r="RCR115" s="81"/>
      <c r="RCS115" s="81"/>
      <c r="RCT115" s="81"/>
      <c r="RCU115" s="81"/>
      <c r="RCV115" s="81"/>
      <c r="RCW115" s="81"/>
      <c r="RCX115" s="81"/>
      <c r="RCY115" s="81"/>
      <c r="RCZ115" s="81"/>
      <c r="RDA115" s="81"/>
      <c r="RDB115" s="81"/>
      <c r="RDC115" s="81"/>
      <c r="RDD115" s="81"/>
      <c r="RDE115" s="81"/>
      <c r="RDF115" s="81"/>
      <c r="RDG115" s="81"/>
      <c r="RDH115" s="81"/>
      <c r="RDI115" s="81"/>
      <c r="RDJ115" s="81"/>
      <c r="RDK115" s="81"/>
      <c r="RDL115" s="81"/>
      <c r="RDM115" s="81"/>
      <c r="RDN115" s="81"/>
      <c r="RDO115" s="81"/>
      <c r="RDP115" s="81"/>
      <c r="RDQ115" s="81"/>
      <c r="RDR115" s="81"/>
      <c r="RDS115" s="81"/>
      <c r="RDT115" s="81"/>
      <c r="RDU115" s="81"/>
      <c r="RDV115" s="81"/>
      <c r="RDW115" s="81"/>
      <c r="RDX115" s="81"/>
      <c r="RDY115" s="81"/>
      <c r="RDZ115" s="81"/>
      <c r="REA115" s="81"/>
      <c r="REB115" s="81"/>
      <c r="REC115" s="81"/>
      <c r="RED115" s="81"/>
      <c r="REE115" s="81"/>
      <c r="REF115" s="81"/>
      <c r="REG115" s="81"/>
      <c r="REH115" s="81"/>
      <c r="REI115" s="81"/>
      <c r="REJ115" s="81"/>
      <c r="REK115" s="81"/>
      <c r="REL115" s="81"/>
      <c r="REM115" s="81"/>
      <c r="REN115" s="81"/>
      <c r="REO115" s="81"/>
      <c r="REP115" s="81"/>
      <c r="REQ115" s="81"/>
      <c r="RER115" s="81"/>
      <c r="RES115" s="81"/>
      <c r="RET115" s="81"/>
      <c r="REU115" s="81"/>
      <c r="REV115" s="81"/>
      <c r="REW115" s="81"/>
      <c r="REX115" s="81"/>
      <c r="REY115" s="81"/>
      <c r="REZ115" s="81"/>
      <c r="RFA115" s="81"/>
      <c r="RFB115" s="81"/>
      <c r="RFC115" s="81"/>
      <c r="RFD115" s="81"/>
      <c r="RFE115" s="81"/>
      <c r="RFF115" s="81"/>
      <c r="RFG115" s="81"/>
      <c r="RFH115" s="81"/>
      <c r="RFI115" s="81"/>
      <c r="RFJ115" s="81"/>
      <c r="RFK115" s="81"/>
      <c r="RFL115" s="81"/>
      <c r="RFM115" s="81"/>
      <c r="RFN115" s="81"/>
      <c r="RFO115" s="81"/>
      <c r="RFP115" s="81"/>
      <c r="RFQ115" s="81"/>
      <c r="RFR115" s="81"/>
      <c r="RFS115" s="81"/>
      <c r="RFT115" s="81"/>
      <c r="RFU115" s="81"/>
      <c r="RFV115" s="81"/>
      <c r="RFW115" s="81"/>
      <c r="RFX115" s="81"/>
      <c r="RFY115" s="81"/>
      <c r="RFZ115" s="81"/>
      <c r="RGA115" s="81"/>
      <c r="RGB115" s="81"/>
      <c r="RGC115" s="81"/>
      <c r="RGD115" s="81"/>
      <c r="RGE115" s="81"/>
      <c r="RGF115" s="81"/>
      <c r="RGG115" s="81"/>
      <c r="RGH115" s="81"/>
      <c r="RGI115" s="81"/>
      <c r="RGJ115" s="81"/>
      <c r="RGK115" s="81"/>
      <c r="RGL115" s="81"/>
      <c r="RGM115" s="81"/>
      <c r="RGN115" s="81"/>
      <c r="RGO115" s="81"/>
      <c r="RGP115" s="81"/>
      <c r="RGQ115" s="81"/>
      <c r="RGR115" s="81"/>
      <c r="RGS115" s="81"/>
      <c r="RGT115" s="81"/>
      <c r="RGU115" s="81"/>
      <c r="RGV115" s="81"/>
      <c r="RGW115" s="81"/>
      <c r="RGX115" s="81"/>
      <c r="RGY115" s="81"/>
      <c r="RGZ115" s="81"/>
      <c r="RHA115" s="81"/>
      <c r="RHB115" s="81"/>
      <c r="RHC115" s="81"/>
      <c r="RHD115" s="81"/>
      <c r="RHE115" s="81"/>
      <c r="RHF115" s="81"/>
      <c r="RHG115" s="81"/>
      <c r="RHH115" s="81"/>
      <c r="RHI115" s="81"/>
      <c r="RHJ115" s="81"/>
      <c r="RHK115" s="81"/>
      <c r="RHL115" s="81"/>
      <c r="RHM115" s="81"/>
      <c r="RHN115" s="81"/>
      <c r="RHO115" s="81"/>
      <c r="RHP115" s="81"/>
      <c r="RHQ115" s="81"/>
      <c r="RHR115" s="81"/>
      <c r="RHS115" s="81"/>
      <c r="RHT115" s="81"/>
      <c r="RHU115" s="81"/>
      <c r="RHV115" s="81"/>
      <c r="RHW115" s="81"/>
      <c r="RHX115" s="81"/>
      <c r="RHY115" s="81"/>
      <c r="RHZ115" s="81"/>
      <c r="RIA115" s="81"/>
      <c r="RIB115" s="81"/>
      <c r="RIC115" s="81"/>
      <c r="RID115" s="81"/>
      <c r="RIE115" s="81"/>
      <c r="RIF115" s="81"/>
      <c r="RIG115" s="81"/>
      <c r="RIH115" s="81"/>
      <c r="RII115" s="81"/>
      <c r="RIJ115" s="81"/>
      <c r="RIK115" s="81"/>
      <c r="RIL115" s="81"/>
      <c r="RIM115" s="81"/>
      <c r="RIN115" s="81"/>
      <c r="RIO115" s="81"/>
      <c r="RIP115" s="81"/>
      <c r="RIQ115" s="81"/>
      <c r="RIR115" s="81"/>
      <c r="RIS115" s="81"/>
      <c r="RIT115" s="81"/>
      <c r="RIU115" s="81"/>
      <c r="RIV115" s="81"/>
      <c r="RIW115" s="81"/>
      <c r="RIX115" s="81"/>
      <c r="RIY115" s="81"/>
      <c r="RIZ115" s="81"/>
      <c r="RJA115" s="81"/>
      <c r="RJB115" s="81"/>
      <c r="RJC115" s="81"/>
      <c r="RJD115" s="81"/>
      <c r="RJE115" s="81"/>
      <c r="RJF115" s="81"/>
      <c r="RJG115" s="81"/>
      <c r="RJH115" s="81"/>
      <c r="RJI115" s="81"/>
      <c r="RJJ115" s="81"/>
      <c r="RJK115" s="81"/>
      <c r="RJL115" s="81"/>
      <c r="RJM115" s="81"/>
      <c r="RJN115" s="81"/>
      <c r="RJO115" s="81"/>
      <c r="RJP115" s="81"/>
      <c r="RJQ115" s="81"/>
      <c r="RJR115" s="81"/>
      <c r="RJS115" s="81"/>
      <c r="RJT115" s="81"/>
      <c r="RJU115" s="81"/>
      <c r="RJV115" s="81"/>
      <c r="RJW115" s="81"/>
      <c r="RJX115" s="81"/>
      <c r="RJY115" s="81"/>
      <c r="RJZ115" s="81"/>
      <c r="RKA115" s="81"/>
      <c r="RKB115" s="81"/>
      <c r="RKC115" s="81"/>
      <c r="RKD115" s="81"/>
      <c r="RKE115" s="81"/>
      <c r="RKF115" s="81"/>
      <c r="RKG115" s="81"/>
      <c r="RKH115" s="81"/>
      <c r="RKI115" s="81"/>
      <c r="RKJ115" s="81"/>
      <c r="RKK115" s="81"/>
      <c r="RKL115" s="81"/>
      <c r="RKM115" s="81"/>
      <c r="RKN115" s="81"/>
      <c r="RKO115" s="81"/>
      <c r="RKP115" s="81"/>
      <c r="RKQ115" s="81"/>
      <c r="RKR115" s="81"/>
      <c r="RKS115" s="81"/>
      <c r="RKT115" s="81"/>
      <c r="RKU115" s="81"/>
      <c r="RKV115" s="81"/>
      <c r="RKW115" s="81"/>
      <c r="RKX115" s="81"/>
      <c r="RKY115" s="81"/>
      <c r="RKZ115" s="81"/>
      <c r="RLA115" s="81"/>
      <c r="RLB115" s="81"/>
      <c r="RLC115" s="81"/>
      <c r="RLD115" s="81"/>
      <c r="RLE115" s="81"/>
      <c r="RLF115" s="81"/>
      <c r="RLG115" s="81"/>
      <c r="RLH115" s="81"/>
      <c r="RLI115" s="81"/>
      <c r="RLJ115" s="81"/>
      <c r="RLK115" s="81"/>
      <c r="RLL115" s="81"/>
      <c r="RLM115" s="81"/>
      <c r="RLN115" s="81"/>
      <c r="RLO115" s="81"/>
      <c r="RLP115" s="81"/>
      <c r="RLQ115" s="81"/>
      <c r="RLR115" s="81"/>
      <c r="RLS115" s="81"/>
      <c r="RLT115" s="81"/>
      <c r="RLU115" s="81"/>
      <c r="RLV115" s="81"/>
      <c r="RLW115" s="81"/>
      <c r="RLX115" s="81"/>
      <c r="RLY115" s="81"/>
      <c r="RLZ115" s="81"/>
      <c r="RMA115" s="81"/>
      <c r="RMB115" s="81"/>
      <c r="RMC115" s="81"/>
      <c r="RMD115" s="81"/>
      <c r="RME115" s="81"/>
      <c r="RMF115" s="81"/>
      <c r="RMG115" s="81"/>
      <c r="RMH115" s="81"/>
      <c r="RMI115" s="81"/>
      <c r="RMJ115" s="81"/>
      <c r="RMK115" s="81"/>
      <c r="RML115" s="81"/>
      <c r="RMM115" s="81"/>
      <c r="RMN115" s="81"/>
      <c r="RMO115" s="81"/>
      <c r="RMP115" s="81"/>
      <c r="RMQ115" s="81"/>
      <c r="RMR115" s="81"/>
      <c r="RMS115" s="81"/>
      <c r="RMT115" s="81"/>
      <c r="RMU115" s="81"/>
      <c r="RMV115" s="81"/>
      <c r="RMW115" s="81"/>
      <c r="RMX115" s="81"/>
      <c r="RMY115" s="81"/>
      <c r="RMZ115" s="81"/>
      <c r="RNA115" s="81"/>
      <c r="RNB115" s="81"/>
      <c r="RNC115" s="81"/>
      <c r="RND115" s="81"/>
      <c r="RNE115" s="81"/>
      <c r="RNF115" s="81"/>
      <c r="RNG115" s="81"/>
      <c r="RNH115" s="81"/>
      <c r="RNI115" s="81"/>
      <c r="RNJ115" s="81"/>
      <c r="RNK115" s="81"/>
      <c r="RNL115" s="81"/>
      <c r="RNM115" s="81"/>
      <c r="RNN115" s="81"/>
      <c r="RNO115" s="81"/>
      <c r="RNP115" s="81"/>
      <c r="RNQ115" s="81"/>
      <c r="RNR115" s="81"/>
      <c r="RNS115" s="81"/>
      <c r="RNT115" s="81"/>
      <c r="RNU115" s="81"/>
      <c r="RNV115" s="81"/>
      <c r="RNW115" s="81"/>
      <c r="RNX115" s="81"/>
      <c r="RNY115" s="81"/>
      <c r="RNZ115" s="81"/>
      <c r="ROA115" s="81"/>
      <c r="ROB115" s="81"/>
      <c r="ROC115" s="81"/>
      <c r="ROD115" s="81"/>
      <c r="ROE115" s="81"/>
      <c r="ROF115" s="81"/>
      <c r="ROG115" s="81"/>
      <c r="ROH115" s="81"/>
      <c r="ROI115" s="81"/>
      <c r="ROJ115" s="81"/>
      <c r="ROK115" s="81"/>
      <c r="ROL115" s="81"/>
      <c r="ROM115" s="81"/>
      <c r="RON115" s="81"/>
      <c r="ROO115" s="81"/>
      <c r="ROP115" s="81"/>
      <c r="ROQ115" s="81"/>
      <c r="ROR115" s="81"/>
      <c r="ROS115" s="81"/>
      <c r="ROT115" s="81"/>
      <c r="ROU115" s="81"/>
      <c r="ROV115" s="81"/>
      <c r="ROW115" s="81"/>
      <c r="ROX115" s="81"/>
      <c r="ROY115" s="81"/>
      <c r="ROZ115" s="81"/>
      <c r="RPA115" s="81"/>
      <c r="RPB115" s="81"/>
      <c r="RPC115" s="81"/>
      <c r="RPD115" s="81"/>
      <c r="RPE115" s="81"/>
      <c r="RPF115" s="81"/>
      <c r="RPG115" s="81"/>
      <c r="RPH115" s="81"/>
      <c r="RPI115" s="81"/>
      <c r="RPJ115" s="81"/>
      <c r="RPK115" s="81"/>
      <c r="RPL115" s="81"/>
      <c r="RPM115" s="81"/>
      <c r="RPN115" s="81"/>
      <c r="RPO115" s="81"/>
      <c r="RPP115" s="81"/>
      <c r="RPQ115" s="81"/>
      <c r="RPR115" s="81"/>
      <c r="RPS115" s="81"/>
      <c r="RPT115" s="81"/>
      <c r="RPU115" s="81"/>
      <c r="RPV115" s="81"/>
      <c r="RPW115" s="81"/>
      <c r="RPX115" s="81"/>
      <c r="RPY115" s="81"/>
      <c r="RPZ115" s="81"/>
      <c r="RQA115" s="81"/>
      <c r="RQB115" s="81"/>
      <c r="RQC115" s="81"/>
      <c r="RQD115" s="81"/>
      <c r="RQE115" s="81"/>
      <c r="RQF115" s="81"/>
      <c r="RQG115" s="81"/>
      <c r="RQH115" s="81"/>
      <c r="RQI115" s="81"/>
      <c r="RQJ115" s="81"/>
      <c r="RQK115" s="81"/>
      <c r="RQL115" s="81"/>
      <c r="RQM115" s="81"/>
      <c r="RQN115" s="81"/>
      <c r="RQO115" s="81"/>
      <c r="RQP115" s="81"/>
      <c r="RQQ115" s="81"/>
      <c r="RQR115" s="81"/>
      <c r="RQS115" s="81"/>
      <c r="RQT115" s="81"/>
      <c r="RQU115" s="81"/>
      <c r="RQV115" s="81"/>
      <c r="RQW115" s="81"/>
      <c r="RQX115" s="81"/>
      <c r="RQY115" s="81"/>
      <c r="RQZ115" s="81"/>
      <c r="RRA115" s="81"/>
      <c r="RRB115" s="81"/>
      <c r="RRC115" s="81"/>
      <c r="RRD115" s="81"/>
      <c r="RRE115" s="81"/>
      <c r="RRF115" s="81"/>
      <c r="RRG115" s="81"/>
      <c r="RRH115" s="81"/>
      <c r="RRI115" s="81"/>
      <c r="RRJ115" s="81"/>
      <c r="RRK115" s="81"/>
      <c r="RRL115" s="81"/>
      <c r="RRM115" s="81"/>
      <c r="RRN115" s="81"/>
      <c r="RRO115" s="81"/>
      <c r="RRP115" s="81"/>
      <c r="RRQ115" s="81"/>
      <c r="RRR115" s="81"/>
      <c r="RRS115" s="81"/>
      <c r="RRT115" s="81"/>
      <c r="RRU115" s="81"/>
      <c r="RRV115" s="81"/>
      <c r="RRW115" s="81"/>
      <c r="RRX115" s="81"/>
      <c r="RRY115" s="81"/>
      <c r="RRZ115" s="81"/>
      <c r="RSA115" s="81"/>
      <c r="RSB115" s="81"/>
      <c r="RSC115" s="81"/>
      <c r="RSD115" s="81"/>
      <c r="RSE115" s="81"/>
      <c r="RSF115" s="81"/>
      <c r="RSG115" s="81"/>
      <c r="RSH115" s="81"/>
      <c r="RSI115" s="81"/>
      <c r="RSJ115" s="81"/>
      <c r="RSK115" s="81"/>
      <c r="RSL115" s="81"/>
      <c r="RSM115" s="81"/>
      <c r="RSN115" s="81"/>
      <c r="RSO115" s="81"/>
      <c r="RSP115" s="81"/>
      <c r="RSQ115" s="81"/>
      <c r="RSR115" s="81"/>
      <c r="RSS115" s="81"/>
      <c r="RST115" s="81"/>
      <c r="RSU115" s="81"/>
      <c r="RSV115" s="81"/>
      <c r="RSW115" s="81"/>
      <c r="RSX115" s="81"/>
      <c r="RSY115" s="81"/>
      <c r="RSZ115" s="81"/>
      <c r="RTA115" s="81"/>
      <c r="RTB115" s="81"/>
      <c r="RTC115" s="81"/>
      <c r="RTD115" s="81"/>
      <c r="RTE115" s="81"/>
      <c r="RTF115" s="81"/>
      <c r="RTG115" s="81"/>
      <c r="RTH115" s="81"/>
      <c r="RTI115" s="81"/>
      <c r="RTJ115" s="81"/>
      <c r="RTK115" s="81"/>
      <c r="RTL115" s="81"/>
      <c r="RTM115" s="81"/>
      <c r="RTN115" s="81"/>
      <c r="RTO115" s="81"/>
      <c r="RTP115" s="81"/>
      <c r="RTQ115" s="81"/>
      <c r="RTR115" s="81"/>
      <c r="RTS115" s="81"/>
      <c r="RTT115" s="81"/>
      <c r="RTU115" s="81"/>
      <c r="RTV115" s="81"/>
      <c r="RTW115" s="81"/>
      <c r="RTX115" s="81"/>
      <c r="RTY115" s="81"/>
      <c r="RTZ115" s="81"/>
      <c r="RUA115" s="81"/>
      <c r="RUB115" s="81"/>
      <c r="RUC115" s="81"/>
      <c r="RUD115" s="81"/>
      <c r="RUE115" s="81"/>
      <c r="RUF115" s="81"/>
      <c r="RUG115" s="81"/>
      <c r="RUH115" s="81"/>
      <c r="RUI115" s="81"/>
      <c r="RUJ115" s="81"/>
      <c r="RUK115" s="81"/>
      <c r="RUL115" s="81"/>
      <c r="RUM115" s="81"/>
      <c r="RUN115" s="81"/>
      <c r="RUO115" s="81"/>
      <c r="RUP115" s="81"/>
      <c r="RUQ115" s="81"/>
      <c r="RUR115" s="81"/>
      <c r="RUS115" s="81"/>
      <c r="RUT115" s="81"/>
      <c r="RUU115" s="81"/>
      <c r="RUV115" s="81"/>
      <c r="RUW115" s="81"/>
      <c r="RUX115" s="81"/>
      <c r="RUY115" s="81"/>
      <c r="RUZ115" s="81"/>
      <c r="RVA115" s="81"/>
      <c r="RVB115" s="81"/>
      <c r="RVC115" s="81"/>
      <c r="RVD115" s="81"/>
      <c r="RVE115" s="81"/>
      <c r="RVF115" s="81"/>
      <c r="RVG115" s="81"/>
      <c r="RVH115" s="81"/>
      <c r="RVI115" s="81"/>
      <c r="RVJ115" s="81"/>
      <c r="RVK115" s="81"/>
      <c r="RVL115" s="81"/>
      <c r="RVM115" s="81"/>
      <c r="RVN115" s="81"/>
      <c r="RVO115" s="81"/>
      <c r="RVP115" s="81"/>
      <c r="RVQ115" s="81"/>
      <c r="RVR115" s="81"/>
      <c r="RVS115" s="81"/>
      <c r="RVT115" s="81"/>
      <c r="RVU115" s="81"/>
      <c r="RVV115" s="81"/>
      <c r="RVW115" s="81"/>
      <c r="RVX115" s="81"/>
      <c r="RVY115" s="81"/>
      <c r="RVZ115" s="81"/>
      <c r="RWA115" s="81"/>
      <c r="RWB115" s="81"/>
      <c r="RWC115" s="81"/>
      <c r="RWD115" s="81"/>
      <c r="RWE115" s="81"/>
      <c r="RWF115" s="81"/>
      <c r="RWG115" s="81"/>
      <c r="RWH115" s="81"/>
      <c r="RWI115" s="81"/>
      <c r="RWJ115" s="81"/>
      <c r="RWK115" s="81"/>
      <c r="RWL115" s="81"/>
      <c r="RWM115" s="81"/>
      <c r="RWN115" s="81"/>
      <c r="RWO115" s="81"/>
      <c r="RWP115" s="81"/>
      <c r="RWQ115" s="81"/>
      <c r="RWR115" s="81"/>
      <c r="RWS115" s="81"/>
      <c r="RWT115" s="81"/>
      <c r="RWU115" s="81"/>
      <c r="RWV115" s="81"/>
      <c r="RWW115" s="81"/>
      <c r="RWX115" s="81"/>
      <c r="RWY115" s="81"/>
      <c r="RWZ115" s="81"/>
      <c r="RXA115" s="81"/>
      <c r="RXB115" s="81"/>
      <c r="RXC115" s="81"/>
      <c r="RXD115" s="81"/>
      <c r="RXE115" s="81"/>
      <c r="RXF115" s="81"/>
      <c r="RXG115" s="81"/>
      <c r="RXH115" s="81"/>
      <c r="RXI115" s="81"/>
      <c r="RXJ115" s="81"/>
      <c r="RXK115" s="81"/>
      <c r="RXL115" s="81"/>
      <c r="RXM115" s="81"/>
      <c r="RXN115" s="81"/>
      <c r="RXO115" s="81"/>
      <c r="RXP115" s="81"/>
      <c r="RXQ115" s="81"/>
      <c r="RXR115" s="81"/>
      <c r="RXS115" s="81"/>
      <c r="RXT115" s="81"/>
      <c r="RXU115" s="81"/>
      <c r="RXV115" s="81"/>
      <c r="RXW115" s="81"/>
      <c r="RXX115" s="81"/>
      <c r="RXY115" s="81"/>
      <c r="RXZ115" s="81"/>
      <c r="RYA115" s="81"/>
      <c r="RYB115" s="81"/>
      <c r="RYC115" s="81"/>
      <c r="RYD115" s="81"/>
      <c r="RYE115" s="81"/>
      <c r="RYF115" s="81"/>
      <c r="RYG115" s="81"/>
      <c r="RYH115" s="81"/>
      <c r="RYI115" s="81"/>
      <c r="RYJ115" s="81"/>
      <c r="RYK115" s="81"/>
      <c r="RYL115" s="81"/>
      <c r="RYM115" s="81"/>
      <c r="RYN115" s="81"/>
      <c r="RYO115" s="81"/>
      <c r="RYP115" s="81"/>
      <c r="RYQ115" s="81"/>
      <c r="RYR115" s="81"/>
      <c r="RYS115" s="81"/>
      <c r="RYT115" s="81"/>
      <c r="RYU115" s="81"/>
      <c r="RYV115" s="81"/>
      <c r="RYW115" s="81"/>
      <c r="RYX115" s="81"/>
      <c r="RYY115" s="81"/>
      <c r="RYZ115" s="81"/>
      <c r="RZA115" s="81"/>
      <c r="RZB115" s="81"/>
      <c r="RZC115" s="81"/>
      <c r="RZD115" s="81"/>
      <c r="RZE115" s="81"/>
      <c r="RZF115" s="81"/>
      <c r="RZG115" s="81"/>
      <c r="RZH115" s="81"/>
      <c r="RZI115" s="81"/>
      <c r="RZJ115" s="81"/>
      <c r="RZK115" s="81"/>
      <c r="RZL115" s="81"/>
      <c r="RZM115" s="81"/>
      <c r="RZN115" s="81"/>
      <c r="RZO115" s="81"/>
      <c r="RZP115" s="81"/>
      <c r="RZQ115" s="81"/>
      <c r="RZR115" s="81"/>
      <c r="RZS115" s="81"/>
      <c r="RZT115" s="81"/>
      <c r="RZU115" s="81"/>
      <c r="RZV115" s="81"/>
      <c r="RZW115" s="81"/>
      <c r="RZX115" s="81"/>
      <c r="RZY115" s="81"/>
      <c r="RZZ115" s="81"/>
      <c r="SAA115" s="81"/>
      <c r="SAB115" s="81"/>
      <c r="SAC115" s="81"/>
      <c r="SAD115" s="81"/>
      <c r="SAE115" s="81"/>
      <c r="SAF115" s="81"/>
      <c r="SAG115" s="81"/>
      <c r="SAH115" s="81"/>
      <c r="SAI115" s="81"/>
      <c r="SAJ115" s="81"/>
      <c r="SAK115" s="81"/>
      <c r="SAL115" s="81"/>
      <c r="SAM115" s="81"/>
      <c r="SAN115" s="81"/>
      <c r="SAO115" s="81"/>
      <c r="SAP115" s="81"/>
      <c r="SAQ115" s="81"/>
      <c r="SAR115" s="81"/>
      <c r="SAS115" s="81"/>
      <c r="SAT115" s="81"/>
      <c r="SAU115" s="81"/>
      <c r="SAV115" s="81"/>
      <c r="SAW115" s="81"/>
      <c r="SAX115" s="81"/>
      <c r="SAY115" s="81"/>
      <c r="SAZ115" s="81"/>
      <c r="SBA115" s="81"/>
      <c r="SBB115" s="81"/>
      <c r="SBC115" s="81"/>
      <c r="SBD115" s="81"/>
      <c r="SBE115" s="81"/>
      <c r="SBF115" s="81"/>
      <c r="SBG115" s="81"/>
      <c r="SBH115" s="81"/>
      <c r="SBI115" s="81"/>
      <c r="SBJ115" s="81"/>
      <c r="SBK115" s="81"/>
      <c r="SBL115" s="81"/>
      <c r="SBM115" s="81"/>
      <c r="SBN115" s="81"/>
      <c r="SBO115" s="81"/>
      <c r="SBP115" s="81"/>
      <c r="SBQ115" s="81"/>
      <c r="SBR115" s="81"/>
      <c r="SBS115" s="81"/>
      <c r="SBT115" s="81"/>
      <c r="SBU115" s="81"/>
      <c r="SBV115" s="81"/>
      <c r="SBW115" s="81"/>
      <c r="SBX115" s="81"/>
      <c r="SBY115" s="81"/>
      <c r="SBZ115" s="81"/>
      <c r="SCA115" s="81"/>
      <c r="SCB115" s="81"/>
      <c r="SCC115" s="81"/>
      <c r="SCD115" s="81"/>
      <c r="SCE115" s="81"/>
      <c r="SCF115" s="81"/>
      <c r="SCG115" s="81"/>
      <c r="SCH115" s="81"/>
      <c r="SCI115" s="81"/>
      <c r="SCJ115" s="81"/>
      <c r="SCK115" s="81"/>
      <c r="SCL115" s="81"/>
      <c r="SCM115" s="81"/>
      <c r="SCN115" s="81"/>
      <c r="SCO115" s="81"/>
      <c r="SCP115" s="81"/>
      <c r="SCQ115" s="81"/>
      <c r="SCR115" s="81"/>
      <c r="SCS115" s="81"/>
      <c r="SCT115" s="81"/>
      <c r="SCU115" s="81"/>
      <c r="SCV115" s="81"/>
      <c r="SCW115" s="81"/>
      <c r="SCX115" s="81"/>
      <c r="SCY115" s="81"/>
      <c r="SCZ115" s="81"/>
      <c r="SDA115" s="81"/>
      <c r="SDB115" s="81"/>
      <c r="SDC115" s="81"/>
      <c r="SDD115" s="81"/>
      <c r="SDE115" s="81"/>
      <c r="SDF115" s="81"/>
      <c r="SDG115" s="81"/>
      <c r="SDH115" s="81"/>
      <c r="SDI115" s="81"/>
      <c r="SDJ115" s="81"/>
      <c r="SDK115" s="81"/>
      <c r="SDL115" s="81"/>
      <c r="SDM115" s="81"/>
      <c r="SDN115" s="81"/>
      <c r="SDO115" s="81"/>
      <c r="SDP115" s="81"/>
      <c r="SDQ115" s="81"/>
      <c r="SDR115" s="81"/>
      <c r="SDS115" s="81"/>
      <c r="SDT115" s="81"/>
      <c r="SDU115" s="81"/>
      <c r="SDV115" s="81"/>
      <c r="SDW115" s="81"/>
      <c r="SDX115" s="81"/>
      <c r="SDY115" s="81"/>
      <c r="SDZ115" s="81"/>
      <c r="SEA115" s="81"/>
      <c r="SEB115" s="81"/>
      <c r="SEC115" s="81"/>
      <c r="SED115" s="81"/>
      <c r="SEE115" s="81"/>
      <c r="SEF115" s="81"/>
      <c r="SEG115" s="81"/>
      <c r="SEH115" s="81"/>
      <c r="SEI115" s="81"/>
      <c r="SEJ115" s="81"/>
      <c r="SEK115" s="81"/>
      <c r="SEL115" s="81"/>
      <c r="SEM115" s="81"/>
      <c r="SEN115" s="81"/>
      <c r="SEO115" s="81"/>
      <c r="SEP115" s="81"/>
      <c r="SEQ115" s="81"/>
      <c r="SER115" s="81"/>
      <c r="SES115" s="81"/>
      <c r="SET115" s="81"/>
      <c r="SEU115" s="81"/>
      <c r="SEV115" s="81"/>
      <c r="SEW115" s="81"/>
      <c r="SEX115" s="81"/>
      <c r="SEY115" s="81"/>
      <c r="SEZ115" s="81"/>
      <c r="SFA115" s="81"/>
      <c r="SFB115" s="81"/>
      <c r="SFC115" s="81"/>
      <c r="SFD115" s="81"/>
      <c r="SFE115" s="81"/>
      <c r="SFF115" s="81"/>
      <c r="SFG115" s="81"/>
      <c r="SFH115" s="81"/>
      <c r="SFI115" s="81"/>
      <c r="SFJ115" s="81"/>
      <c r="SFK115" s="81"/>
      <c r="SFL115" s="81"/>
      <c r="SFM115" s="81"/>
      <c r="SFN115" s="81"/>
      <c r="SFO115" s="81"/>
      <c r="SFP115" s="81"/>
      <c r="SFQ115" s="81"/>
      <c r="SFR115" s="81"/>
      <c r="SFS115" s="81"/>
      <c r="SFT115" s="81"/>
      <c r="SFU115" s="81"/>
      <c r="SFV115" s="81"/>
      <c r="SFW115" s="81"/>
      <c r="SFX115" s="81"/>
      <c r="SFY115" s="81"/>
      <c r="SFZ115" s="81"/>
      <c r="SGA115" s="81"/>
      <c r="SGB115" s="81"/>
      <c r="SGC115" s="81"/>
      <c r="SGD115" s="81"/>
      <c r="SGE115" s="81"/>
      <c r="SGF115" s="81"/>
      <c r="SGG115" s="81"/>
      <c r="SGH115" s="81"/>
      <c r="SGI115" s="81"/>
      <c r="SGJ115" s="81"/>
      <c r="SGK115" s="81"/>
      <c r="SGL115" s="81"/>
      <c r="SGM115" s="81"/>
      <c r="SGN115" s="81"/>
      <c r="SGO115" s="81"/>
      <c r="SGP115" s="81"/>
      <c r="SGQ115" s="81"/>
      <c r="SGR115" s="81"/>
      <c r="SGS115" s="81"/>
      <c r="SGT115" s="81"/>
      <c r="SGU115" s="81"/>
      <c r="SGV115" s="81"/>
      <c r="SGW115" s="81"/>
      <c r="SGX115" s="81"/>
      <c r="SGY115" s="81"/>
      <c r="SGZ115" s="81"/>
      <c r="SHA115" s="81"/>
      <c r="SHB115" s="81"/>
      <c r="SHC115" s="81"/>
      <c r="SHD115" s="81"/>
      <c r="SHE115" s="81"/>
      <c r="SHF115" s="81"/>
      <c r="SHG115" s="81"/>
      <c r="SHH115" s="81"/>
      <c r="SHI115" s="81"/>
      <c r="SHJ115" s="81"/>
      <c r="SHK115" s="81"/>
      <c r="SHL115" s="81"/>
      <c r="SHM115" s="81"/>
      <c r="SHN115" s="81"/>
      <c r="SHO115" s="81"/>
      <c r="SHP115" s="81"/>
      <c r="SHQ115" s="81"/>
      <c r="SHR115" s="81"/>
      <c r="SHS115" s="81"/>
      <c r="SHT115" s="81"/>
      <c r="SHU115" s="81"/>
      <c r="SHV115" s="81"/>
      <c r="SHW115" s="81"/>
      <c r="SHX115" s="81"/>
      <c r="SHY115" s="81"/>
      <c r="SHZ115" s="81"/>
      <c r="SIA115" s="81"/>
      <c r="SIB115" s="81"/>
      <c r="SIC115" s="81"/>
      <c r="SID115" s="81"/>
      <c r="SIE115" s="81"/>
      <c r="SIF115" s="81"/>
      <c r="SIG115" s="81"/>
      <c r="SIH115" s="81"/>
      <c r="SII115" s="81"/>
      <c r="SIJ115" s="81"/>
      <c r="SIK115" s="81"/>
      <c r="SIL115" s="81"/>
      <c r="SIM115" s="81"/>
      <c r="SIN115" s="81"/>
      <c r="SIO115" s="81"/>
      <c r="SIP115" s="81"/>
      <c r="SIQ115" s="81"/>
      <c r="SIR115" s="81"/>
      <c r="SIS115" s="81"/>
      <c r="SIT115" s="81"/>
      <c r="SIU115" s="81"/>
      <c r="SIV115" s="81"/>
      <c r="SIW115" s="81"/>
      <c r="SIX115" s="81"/>
      <c r="SIY115" s="81"/>
      <c r="SIZ115" s="81"/>
      <c r="SJA115" s="81"/>
      <c r="SJB115" s="81"/>
      <c r="SJC115" s="81"/>
      <c r="SJD115" s="81"/>
      <c r="SJE115" s="81"/>
      <c r="SJF115" s="81"/>
      <c r="SJG115" s="81"/>
      <c r="SJH115" s="81"/>
      <c r="SJI115" s="81"/>
      <c r="SJJ115" s="81"/>
      <c r="SJK115" s="81"/>
      <c r="SJL115" s="81"/>
      <c r="SJM115" s="81"/>
      <c r="SJN115" s="81"/>
      <c r="SJO115" s="81"/>
      <c r="SJP115" s="81"/>
      <c r="SJQ115" s="81"/>
      <c r="SJR115" s="81"/>
      <c r="SJS115" s="81"/>
      <c r="SJT115" s="81"/>
      <c r="SJU115" s="81"/>
      <c r="SJV115" s="81"/>
      <c r="SJW115" s="81"/>
      <c r="SJX115" s="81"/>
      <c r="SJY115" s="81"/>
      <c r="SJZ115" s="81"/>
      <c r="SKA115" s="81"/>
      <c r="SKB115" s="81"/>
      <c r="SKC115" s="81"/>
      <c r="SKD115" s="81"/>
      <c r="SKE115" s="81"/>
      <c r="SKF115" s="81"/>
      <c r="SKG115" s="81"/>
      <c r="SKH115" s="81"/>
      <c r="SKI115" s="81"/>
      <c r="SKJ115" s="81"/>
      <c r="SKK115" s="81"/>
      <c r="SKL115" s="81"/>
      <c r="SKM115" s="81"/>
      <c r="SKN115" s="81"/>
      <c r="SKO115" s="81"/>
      <c r="SKP115" s="81"/>
      <c r="SKQ115" s="81"/>
      <c r="SKR115" s="81"/>
      <c r="SKS115" s="81"/>
      <c r="SKT115" s="81"/>
      <c r="SKU115" s="81"/>
      <c r="SKV115" s="81"/>
      <c r="SKW115" s="81"/>
      <c r="SKX115" s="81"/>
      <c r="SKY115" s="81"/>
      <c r="SKZ115" s="81"/>
      <c r="SLA115" s="81"/>
      <c r="SLB115" s="81"/>
      <c r="SLC115" s="81"/>
      <c r="SLD115" s="81"/>
      <c r="SLE115" s="81"/>
      <c r="SLF115" s="81"/>
      <c r="SLG115" s="81"/>
      <c r="SLH115" s="81"/>
      <c r="SLI115" s="81"/>
      <c r="SLJ115" s="81"/>
      <c r="SLK115" s="81"/>
      <c r="SLL115" s="81"/>
      <c r="SLM115" s="81"/>
      <c r="SLN115" s="81"/>
      <c r="SLO115" s="81"/>
      <c r="SLP115" s="81"/>
      <c r="SLQ115" s="81"/>
      <c r="SLR115" s="81"/>
      <c r="SLS115" s="81"/>
      <c r="SLT115" s="81"/>
      <c r="SLU115" s="81"/>
      <c r="SLV115" s="81"/>
      <c r="SLW115" s="81"/>
      <c r="SLX115" s="81"/>
      <c r="SLY115" s="81"/>
      <c r="SLZ115" s="81"/>
      <c r="SMA115" s="81"/>
      <c r="SMB115" s="81"/>
      <c r="SMC115" s="81"/>
      <c r="SMD115" s="81"/>
      <c r="SME115" s="81"/>
      <c r="SMF115" s="81"/>
      <c r="SMG115" s="81"/>
      <c r="SMH115" s="81"/>
      <c r="SMI115" s="81"/>
      <c r="SMJ115" s="81"/>
      <c r="SMK115" s="81"/>
      <c r="SML115" s="81"/>
      <c r="SMM115" s="81"/>
      <c r="SMN115" s="81"/>
      <c r="SMO115" s="81"/>
      <c r="SMP115" s="81"/>
      <c r="SMQ115" s="81"/>
      <c r="SMR115" s="81"/>
      <c r="SMS115" s="81"/>
      <c r="SMT115" s="81"/>
      <c r="SMU115" s="81"/>
      <c r="SMV115" s="81"/>
      <c r="SMW115" s="81"/>
      <c r="SMX115" s="81"/>
      <c r="SMY115" s="81"/>
      <c r="SMZ115" s="81"/>
      <c r="SNA115" s="81"/>
      <c r="SNB115" s="81"/>
      <c r="SNC115" s="81"/>
      <c r="SND115" s="81"/>
      <c r="SNE115" s="81"/>
      <c r="SNF115" s="81"/>
      <c r="SNG115" s="81"/>
      <c r="SNH115" s="81"/>
      <c r="SNI115" s="81"/>
      <c r="SNJ115" s="81"/>
      <c r="SNK115" s="81"/>
      <c r="SNL115" s="81"/>
      <c r="SNM115" s="81"/>
      <c r="SNN115" s="81"/>
      <c r="SNO115" s="81"/>
      <c r="SNP115" s="81"/>
      <c r="SNQ115" s="81"/>
      <c r="SNR115" s="81"/>
      <c r="SNS115" s="81"/>
      <c r="SNT115" s="81"/>
      <c r="SNU115" s="81"/>
      <c r="SNV115" s="81"/>
      <c r="SNW115" s="81"/>
      <c r="SNX115" s="81"/>
      <c r="SNY115" s="81"/>
      <c r="SNZ115" s="81"/>
      <c r="SOA115" s="81"/>
      <c r="SOB115" s="81"/>
      <c r="SOC115" s="81"/>
      <c r="SOD115" s="81"/>
      <c r="SOE115" s="81"/>
      <c r="SOF115" s="81"/>
      <c r="SOG115" s="81"/>
      <c r="SOH115" s="81"/>
      <c r="SOI115" s="81"/>
      <c r="SOJ115" s="81"/>
      <c r="SOK115" s="81"/>
      <c r="SOL115" s="81"/>
      <c r="SOM115" s="81"/>
      <c r="SON115" s="81"/>
      <c r="SOO115" s="81"/>
      <c r="SOP115" s="81"/>
      <c r="SOQ115" s="81"/>
      <c r="SOR115" s="81"/>
      <c r="SOS115" s="81"/>
      <c r="SOT115" s="81"/>
      <c r="SOU115" s="81"/>
      <c r="SOV115" s="81"/>
      <c r="SOW115" s="81"/>
      <c r="SOX115" s="81"/>
      <c r="SOY115" s="81"/>
      <c r="SOZ115" s="81"/>
      <c r="SPA115" s="81"/>
      <c r="SPB115" s="81"/>
      <c r="SPC115" s="81"/>
      <c r="SPD115" s="81"/>
      <c r="SPE115" s="81"/>
      <c r="SPF115" s="81"/>
      <c r="SPG115" s="81"/>
      <c r="SPH115" s="81"/>
      <c r="SPI115" s="81"/>
      <c r="SPJ115" s="81"/>
      <c r="SPK115" s="81"/>
      <c r="SPL115" s="81"/>
      <c r="SPM115" s="81"/>
      <c r="SPN115" s="81"/>
      <c r="SPO115" s="81"/>
      <c r="SPP115" s="81"/>
      <c r="SPQ115" s="81"/>
      <c r="SPR115" s="81"/>
      <c r="SPS115" s="81"/>
      <c r="SPT115" s="81"/>
      <c r="SPU115" s="81"/>
      <c r="SPV115" s="81"/>
      <c r="SPW115" s="81"/>
      <c r="SPX115" s="81"/>
      <c r="SPY115" s="81"/>
      <c r="SPZ115" s="81"/>
      <c r="SQA115" s="81"/>
      <c r="SQB115" s="81"/>
      <c r="SQC115" s="81"/>
      <c r="SQD115" s="81"/>
      <c r="SQE115" s="81"/>
      <c r="SQF115" s="81"/>
      <c r="SQG115" s="81"/>
      <c r="SQH115" s="81"/>
      <c r="SQI115" s="81"/>
      <c r="SQJ115" s="81"/>
      <c r="SQK115" s="81"/>
      <c r="SQL115" s="81"/>
      <c r="SQM115" s="81"/>
      <c r="SQN115" s="81"/>
      <c r="SQO115" s="81"/>
      <c r="SQP115" s="81"/>
      <c r="SQQ115" s="81"/>
      <c r="SQR115" s="81"/>
      <c r="SQS115" s="81"/>
      <c r="SQT115" s="81"/>
      <c r="SQU115" s="81"/>
      <c r="SQV115" s="81"/>
      <c r="SQW115" s="81"/>
      <c r="SQX115" s="81"/>
      <c r="SQY115" s="81"/>
      <c r="SQZ115" s="81"/>
      <c r="SRA115" s="81"/>
      <c r="SRB115" s="81"/>
      <c r="SRC115" s="81"/>
      <c r="SRD115" s="81"/>
      <c r="SRE115" s="81"/>
      <c r="SRF115" s="81"/>
      <c r="SRG115" s="81"/>
      <c r="SRH115" s="81"/>
      <c r="SRI115" s="81"/>
      <c r="SRJ115" s="81"/>
      <c r="SRK115" s="81"/>
      <c r="SRL115" s="81"/>
      <c r="SRM115" s="81"/>
      <c r="SRN115" s="81"/>
      <c r="SRO115" s="81"/>
      <c r="SRP115" s="81"/>
      <c r="SRQ115" s="81"/>
      <c r="SRR115" s="81"/>
      <c r="SRS115" s="81"/>
      <c r="SRT115" s="81"/>
      <c r="SRU115" s="81"/>
      <c r="SRV115" s="81"/>
      <c r="SRW115" s="81"/>
      <c r="SRX115" s="81"/>
      <c r="SRY115" s="81"/>
      <c r="SRZ115" s="81"/>
      <c r="SSA115" s="81"/>
      <c r="SSB115" s="81"/>
      <c r="SSC115" s="81"/>
      <c r="SSD115" s="81"/>
      <c r="SSE115" s="81"/>
      <c r="SSF115" s="81"/>
      <c r="SSG115" s="81"/>
      <c r="SSH115" s="81"/>
      <c r="SSI115" s="81"/>
      <c r="SSJ115" s="81"/>
      <c r="SSK115" s="81"/>
      <c r="SSL115" s="81"/>
      <c r="SSM115" s="81"/>
      <c r="SSN115" s="81"/>
      <c r="SSO115" s="81"/>
      <c r="SSP115" s="81"/>
      <c r="SSQ115" s="81"/>
      <c r="SSR115" s="81"/>
      <c r="SSS115" s="81"/>
      <c r="SST115" s="81"/>
      <c r="SSU115" s="81"/>
      <c r="SSV115" s="81"/>
      <c r="SSW115" s="81"/>
      <c r="SSX115" s="81"/>
      <c r="SSY115" s="81"/>
      <c r="SSZ115" s="81"/>
      <c r="STA115" s="81"/>
      <c r="STB115" s="81"/>
      <c r="STC115" s="81"/>
      <c r="STD115" s="81"/>
      <c r="STE115" s="81"/>
      <c r="STF115" s="81"/>
      <c r="STG115" s="81"/>
      <c r="STH115" s="81"/>
      <c r="STI115" s="81"/>
      <c r="STJ115" s="81"/>
      <c r="STK115" s="81"/>
      <c r="STL115" s="81"/>
      <c r="STM115" s="81"/>
      <c r="STN115" s="81"/>
      <c r="STO115" s="81"/>
      <c r="STP115" s="81"/>
      <c r="STQ115" s="81"/>
      <c r="STR115" s="81"/>
      <c r="STS115" s="81"/>
      <c r="STT115" s="81"/>
      <c r="STU115" s="81"/>
      <c r="STV115" s="81"/>
      <c r="STW115" s="81"/>
      <c r="STX115" s="81"/>
      <c r="STY115" s="81"/>
      <c r="STZ115" s="81"/>
      <c r="SUA115" s="81"/>
      <c r="SUB115" s="81"/>
      <c r="SUC115" s="81"/>
      <c r="SUD115" s="81"/>
      <c r="SUE115" s="81"/>
      <c r="SUF115" s="81"/>
      <c r="SUG115" s="81"/>
      <c r="SUH115" s="81"/>
      <c r="SUI115" s="81"/>
      <c r="SUJ115" s="81"/>
      <c r="SUK115" s="81"/>
      <c r="SUL115" s="81"/>
      <c r="SUM115" s="81"/>
      <c r="SUN115" s="81"/>
      <c r="SUO115" s="81"/>
      <c r="SUP115" s="81"/>
      <c r="SUQ115" s="81"/>
      <c r="SUR115" s="81"/>
      <c r="SUS115" s="81"/>
      <c r="SUT115" s="81"/>
      <c r="SUU115" s="81"/>
      <c r="SUV115" s="81"/>
      <c r="SUW115" s="81"/>
      <c r="SUX115" s="81"/>
      <c r="SUY115" s="81"/>
      <c r="SUZ115" s="81"/>
      <c r="SVA115" s="81"/>
      <c r="SVB115" s="81"/>
      <c r="SVC115" s="81"/>
      <c r="SVD115" s="81"/>
      <c r="SVE115" s="81"/>
      <c r="SVF115" s="81"/>
      <c r="SVG115" s="81"/>
      <c r="SVH115" s="81"/>
      <c r="SVI115" s="81"/>
      <c r="SVJ115" s="81"/>
      <c r="SVK115" s="81"/>
      <c r="SVL115" s="81"/>
      <c r="SVM115" s="81"/>
      <c r="SVN115" s="81"/>
      <c r="SVO115" s="81"/>
      <c r="SVP115" s="81"/>
      <c r="SVQ115" s="81"/>
      <c r="SVR115" s="81"/>
      <c r="SVS115" s="81"/>
      <c r="SVT115" s="81"/>
      <c r="SVU115" s="81"/>
      <c r="SVV115" s="81"/>
      <c r="SVW115" s="81"/>
      <c r="SVX115" s="81"/>
      <c r="SVY115" s="81"/>
      <c r="SVZ115" s="81"/>
      <c r="SWA115" s="81"/>
      <c r="SWB115" s="81"/>
      <c r="SWC115" s="81"/>
      <c r="SWD115" s="81"/>
      <c r="SWE115" s="81"/>
      <c r="SWF115" s="81"/>
      <c r="SWG115" s="81"/>
      <c r="SWH115" s="81"/>
      <c r="SWI115" s="81"/>
      <c r="SWJ115" s="81"/>
      <c r="SWK115" s="81"/>
      <c r="SWL115" s="81"/>
      <c r="SWM115" s="81"/>
      <c r="SWN115" s="81"/>
      <c r="SWO115" s="81"/>
      <c r="SWP115" s="81"/>
      <c r="SWQ115" s="81"/>
      <c r="SWR115" s="81"/>
      <c r="SWS115" s="81"/>
      <c r="SWT115" s="81"/>
      <c r="SWU115" s="81"/>
      <c r="SWV115" s="81"/>
      <c r="SWW115" s="81"/>
      <c r="SWX115" s="81"/>
      <c r="SWY115" s="81"/>
      <c r="SWZ115" s="81"/>
      <c r="SXA115" s="81"/>
      <c r="SXB115" s="81"/>
      <c r="SXC115" s="81"/>
      <c r="SXD115" s="81"/>
      <c r="SXE115" s="81"/>
      <c r="SXF115" s="81"/>
      <c r="SXG115" s="81"/>
      <c r="SXH115" s="81"/>
      <c r="SXI115" s="81"/>
      <c r="SXJ115" s="81"/>
      <c r="SXK115" s="81"/>
      <c r="SXL115" s="81"/>
      <c r="SXM115" s="81"/>
      <c r="SXN115" s="81"/>
      <c r="SXO115" s="81"/>
      <c r="SXP115" s="81"/>
      <c r="SXQ115" s="81"/>
      <c r="SXR115" s="81"/>
      <c r="SXS115" s="81"/>
      <c r="SXT115" s="81"/>
      <c r="SXU115" s="81"/>
      <c r="SXV115" s="81"/>
      <c r="SXW115" s="81"/>
      <c r="SXX115" s="81"/>
      <c r="SXY115" s="81"/>
      <c r="SXZ115" s="81"/>
      <c r="SYA115" s="81"/>
      <c r="SYB115" s="81"/>
      <c r="SYC115" s="81"/>
      <c r="SYD115" s="81"/>
      <c r="SYE115" s="81"/>
      <c r="SYF115" s="81"/>
      <c r="SYG115" s="81"/>
      <c r="SYH115" s="81"/>
      <c r="SYI115" s="81"/>
      <c r="SYJ115" s="81"/>
      <c r="SYK115" s="81"/>
      <c r="SYL115" s="81"/>
      <c r="SYM115" s="81"/>
      <c r="SYN115" s="81"/>
      <c r="SYO115" s="81"/>
      <c r="SYP115" s="81"/>
      <c r="SYQ115" s="81"/>
      <c r="SYR115" s="81"/>
      <c r="SYS115" s="81"/>
      <c r="SYT115" s="81"/>
      <c r="SYU115" s="81"/>
      <c r="SYV115" s="81"/>
      <c r="SYW115" s="81"/>
      <c r="SYX115" s="81"/>
      <c r="SYY115" s="81"/>
      <c r="SYZ115" s="81"/>
      <c r="SZA115" s="81"/>
      <c r="SZB115" s="81"/>
      <c r="SZC115" s="81"/>
      <c r="SZD115" s="81"/>
      <c r="SZE115" s="81"/>
      <c r="SZF115" s="81"/>
      <c r="SZG115" s="81"/>
      <c r="SZH115" s="81"/>
      <c r="SZI115" s="81"/>
      <c r="SZJ115" s="81"/>
      <c r="SZK115" s="81"/>
      <c r="SZL115" s="81"/>
      <c r="SZM115" s="81"/>
      <c r="SZN115" s="81"/>
      <c r="SZO115" s="81"/>
      <c r="SZP115" s="81"/>
      <c r="SZQ115" s="81"/>
      <c r="SZR115" s="81"/>
      <c r="SZS115" s="81"/>
      <c r="SZT115" s="81"/>
      <c r="SZU115" s="81"/>
      <c r="SZV115" s="81"/>
      <c r="SZW115" s="81"/>
      <c r="SZX115" s="81"/>
      <c r="SZY115" s="81"/>
      <c r="SZZ115" s="81"/>
      <c r="TAA115" s="81"/>
      <c r="TAB115" s="81"/>
      <c r="TAC115" s="81"/>
      <c r="TAD115" s="81"/>
      <c r="TAE115" s="81"/>
      <c r="TAF115" s="81"/>
      <c r="TAG115" s="81"/>
      <c r="TAH115" s="81"/>
      <c r="TAI115" s="81"/>
      <c r="TAJ115" s="81"/>
      <c r="TAK115" s="81"/>
      <c r="TAL115" s="81"/>
      <c r="TAM115" s="81"/>
      <c r="TAN115" s="81"/>
      <c r="TAO115" s="81"/>
      <c r="TAP115" s="81"/>
      <c r="TAQ115" s="81"/>
      <c r="TAR115" s="81"/>
      <c r="TAS115" s="81"/>
      <c r="TAT115" s="81"/>
      <c r="TAU115" s="81"/>
      <c r="TAV115" s="81"/>
      <c r="TAW115" s="81"/>
      <c r="TAX115" s="81"/>
      <c r="TAY115" s="81"/>
      <c r="TAZ115" s="81"/>
      <c r="TBA115" s="81"/>
      <c r="TBB115" s="81"/>
      <c r="TBC115" s="81"/>
      <c r="TBD115" s="81"/>
      <c r="TBE115" s="81"/>
      <c r="TBF115" s="81"/>
      <c r="TBG115" s="81"/>
      <c r="TBH115" s="81"/>
      <c r="TBI115" s="81"/>
      <c r="TBJ115" s="81"/>
      <c r="TBK115" s="81"/>
      <c r="TBL115" s="81"/>
      <c r="TBM115" s="81"/>
      <c r="TBN115" s="81"/>
      <c r="TBO115" s="81"/>
      <c r="TBP115" s="81"/>
      <c r="TBQ115" s="81"/>
      <c r="TBR115" s="81"/>
      <c r="TBS115" s="81"/>
      <c r="TBT115" s="81"/>
      <c r="TBU115" s="81"/>
      <c r="TBV115" s="81"/>
      <c r="TBW115" s="81"/>
      <c r="TBX115" s="81"/>
      <c r="TBY115" s="81"/>
      <c r="TBZ115" s="81"/>
      <c r="TCA115" s="81"/>
      <c r="TCB115" s="81"/>
      <c r="TCC115" s="81"/>
      <c r="TCD115" s="81"/>
      <c r="TCE115" s="81"/>
      <c r="TCF115" s="81"/>
      <c r="TCG115" s="81"/>
      <c r="TCH115" s="81"/>
      <c r="TCI115" s="81"/>
      <c r="TCJ115" s="81"/>
      <c r="TCK115" s="81"/>
      <c r="TCL115" s="81"/>
      <c r="TCM115" s="81"/>
      <c r="TCN115" s="81"/>
      <c r="TCO115" s="81"/>
      <c r="TCP115" s="81"/>
      <c r="TCQ115" s="81"/>
      <c r="TCR115" s="81"/>
      <c r="TCS115" s="81"/>
      <c r="TCT115" s="81"/>
      <c r="TCU115" s="81"/>
      <c r="TCV115" s="81"/>
      <c r="TCW115" s="81"/>
      <c r="TCX115" s="81"/>
      <c r="TCY115" s="81"/>
      <c r="TCZ115" s="81"/>
      <c r="TDA115" s="81"/>
      <c r="TDB115" s="81"/>
      <c r="TDC115" s="81"/>
      <c r="TDD115" s="81"/>
      <c r="TDE115" s="81"/>
      <c r="TDF115" s="81"/>
      <c r="TDG115" s="81"/>
      <c r="TDH115" s="81"/>
      <c r="TDI115" s="81"/>
      <c r="TDJ115" s="81"/>
      <c r="TDK115" s="81"/>
      <c r="TDL115" s="81"/>
      <c r="TDM115" s="81"/>
      <c r="TDN115" s="81"/>
      <c r="TDO115" s="81"/>
      <c r="TDP115" s="81"/>
      <c r="TDQ115" s="81"/>
      <c r="TDR115" s="81"/>
      <c r="TDS115" s="81"/>
      <c r="TDT115" s="81"/>
      <c r="TDU115" s="81"/>
      <c r="TDV115" s="81"/>
      <c r="TDW115" s="81"/>
      <c r="TDX115" s="81"/>
      <c r="TDY115" s="81"/>
      <c r="TDZ115" s="81"/>
      <c r="TEA115" s="81"/>
      <c r="TEB115" s="81"/>
      <c r="TEC115" s="81"/>
      <c r="TED115" s="81"/>
      <c r="TEE115" s="81"/>
      <c r="TEF115" s="81"/>
      <c r="TEG115" s="81"/>
      <c r="TEH115" s="81"/>
      <c r="TEI115" s="81"/>
      <c r="TEJ115" s="81"/>
      <c r="TEK115" s="81"/>
      <c r="TEL115" s="81"/>
      <c r="TEM115" s="81"/>
      <c r="TEN115" s="81"/>
      <c r="TEO115" s="81"/>
      <c r="TEP115" s="81"/>
      <c r="TEQ115" s="81"/>
      <c r="TER115" s="81"/>
      <c r="TES115" s="81"/>
      <c r="TET115" s="81"/>
      <c r="TEU115" s="81"/>
      <c r="TEV115" s="81"/>
      <c r="TEW115" s="81"/>
      <c r="TEX115" s="81"/>
      <c r="TEY115" s="81"/>
      <c r="TEZ115" s="81"/>
      <c r="TFA115" s="81"/>
      <c r="TFB115" s="81"/>
      <c r="TFC115" s="81"/>
      <c r="TFD115" s="81"/>
      <c r="TFE115" s="81"/>
      <c r="TFF115" s="81"/>
      <c r="TFG115" s="81"/>
      <c r="TFH115" s="81"/>
      <c r="TFI115" s="81"/>
      <c r="TFJ115" s="81"/>
      <c r="TFK115" s="81"/>
      <c r="TFL115" s="81"/>
      <c r="TFM115" s="81"/>
      <c r="TFN115" s="81"/>
      <c r="TFO115" s="81"/>
      <c r="TFP115" s="81"/>
      <c r="TFQ115" s="81"/>
      <c r="TFR115" s="81"/>
      <c r="TFS115" s="81"/>
      <c r="TFT115" s="81"/>
      <c r="TFU115" s="81"/>
      <c r="TFV115" s="81"/>
      <c r="TFW115" s="81"/>
      <c r="TFX115" s="81"/>
      <c r="TFY115" s="81"/>
      <c r="TFZ115" s="81"/>
      <c r="TGA115" s="81"/>
      <c r="TGB115" s="81"/>
      <c r="TGC115" s="81"/>
      <c r="TGD115" s="81"/>
      <c r="TGE115" s="81"/>
      <c r="TGF115" s="81"/>
      <c r="TGG115" s="81"/>
      <c r="TGH115" s="81"/>
      <c r="TGI115" s="81"/>
      <c r="TGJ115" s="81"/>
      <c r="TGK115" s="81"/>
      <c r="TGL115" s="81"/>
      <c r="TGM115" s="81"/>
      <c r="TGN115" s="81"/>
      <c r="TGO115" s="81"/>
      <c r="TGP115" s="81"/>
      <c r="TGQ115" s="81"/>
      <c r="TGR115" s="81"/>
      <c r="TGS115" s="81"/>
      <c r="TGT115" s="81"/>
      <c r="TGU115" s="81"/>
      <c r="TGV115" s="81"/>
      <c r="TGW115" s="81"/>
      <c r="TGX115" s="81"/>
      <c r="TGY115" s="81"/>
      <c r="TGZ115" s="81"/>
      <c r="THA115" s="81"/>
      <c r="THB115" s="81"/>
      <c r="THC115" s="81"/>
      <c r="THD115" s="81"/>
      <c r="THE115" s="81"/>
      <c r="THF115" s="81"/>
      <c r="THG115" s="81"/>
      <c r="THH115" s="81"/>
      <c r="THI115" s="81"/>
      <c r="THJ115" s="81"/>
      <c r="THK115" s="81"/>
      <c r="THL115" s="81"/>
      <c r="THM115" s="81"/>
      <c r="THN115" s="81"/>
      <c r="THO115" s="81"/>
      <c r="THP115" s="81"/>
      <c r="THQ115" s="81"/>
      <c r="THR115" s="81"/>
      <c r="THS115" s="81"/>
      <c r="THT115" s="81"/>
      <c r="THU115" s="81"/>
      <c r="THV115" s="81"/>
      <c r="THW115" s="81"/>
      <c r="THX115" s="81"/>
      <c r="THY115" s="81"/>
      <c r="THZ115" s="81"/>
      <c r="TIA115" s="81"/>
      <c r="TIB115" s="81"/>
      <c r="TIC115" s="81"/>
      <c r="TID115" s="81"/>
      <c r="TIE115" s="81"/>
      <c r="TIF115" s="81"/>
      <c r="TIG115" s="81"/>
      <c r="TIH115" s="81"/>
      <c r="TII115" s="81"/>
      <c r="TIJ115" s="81"/>
      <c r="TIK115" s="81"/>
      <c r="TIL115" s="81"/>
      <c r="TIM115" s="81"/>
      <c r="TIN115" s="81"/>
      <c r="TIO115" s="81"/>
      <c r="TIP115" s="81"/>
      <c r="TIQ115" s="81"/>
      <c r="TIR115" s="81"/>
      <c r="TIS115" s="81"/>
      <c r="TIT115" s="81"/>
      <c r="TIU115" s="81"/>
      <c r="TIV115" s="81"/>
      <c r="TIW115" s="81"/>
      <c r="TIX115" s="81"/>
      <c r="TIY115" s="81"/>
      <c r="TIZ115" s="81"/>
      <c r="TJA115" s="81"/>
      <c r="TJB115" s="81"/>
      <c r="TJC115" s="81"/>
      <c r="TJD115" s="81"/>
      <c r="TJE115" s="81"/>
      <c r="TJF115" s="81"/>
      <c r="TJG115" s="81"/>
      <c r="TJH115" s="81"/>
      <c r="TJI115" s="81"/>
      <c r="TJJ115" s="81"/>
      <c r="TJK115" s="81"/>
      <c r="TJL115" s="81"/>
      <c r="TJM115" s="81"/>
      <c r="TJN115" s="81"/>
      <c r="TJO115" s="81"/>
      <c r="TJP115" s="81"/>
      <c r="TJQ115" s="81"/>
      <c r="TJR115" s="81"/>
      <c r="TJS115" s="81"/>
      <c r="TJT115" s="81"/>
      <c r="TJU115" s="81"/>
      <c r="TJV115" s="81"/>
      <c r="TJW115" s="81"/>
      <c r="TJX115" s="81"/>
      <c r="TJY115" s="81"/>
      <c r="TJZ115" s="81"/>
      <c r="TKA115" s="81"/>
      <c r="TKB115" s="81"/>
      <c r="TKC115" s="81"/>
      <c r="TKD115" s="81"/>
      <c r="TKE115" s="81"/>
      <c r="TKF115" s="81"/>
      <c r="TKG115" s="81"/>
      <c r="TKH115" s="81"/>
      <c r="TKI115" s="81"/>
      <c r="TKJ115" s="81"/>
      <c r="TKK115" s="81"/>
      <c r="TKL115" s="81"/>
      <c r="TKM115" s="81"/>
      <c r="TKN115" s="81"/>
      <c r="TKO115" s="81"/>
      <c r="TKP115" s="81"/>
      <c r="TKQ115" s="81"/>
      <c r="TKR115" s="81"/>
      <c r="TKS115" s="81"/>
      <c r="TKT115" s="81"/>
      <c r="TKU115" s="81"/>
      <c r="TKV115" s="81"/>
      <c r="TKW115" s="81"/>
      <c r="TKX115" s="81"/>
      <c r="TKY115" s="81"/>
      <c r="TKZ115" s="81"/>
      <c r="TLA115" s="81"/>
      <c r="TLB115" s="81"/>
      <c r="TLC115" s="81"/>
      <c r="TLD115" s="81"/>
      <c r="TLE115" s="81"/>
      <c r="TLF115" s="81"/>
      <c r="TLG115" s="81"/>
      <c r="TLH115" s="81"/>
      <c r="TLI115" s="81"/>
      <c r="TLJ115" s="81"/>
      <c r="TLK115" s="81"/>
      <c r="TLL115" s="81"/>
      <c r="TLM115" s="81"/>
      <c r="TLN115" s="81"/>
      <c r="TLO115" s="81"/>
      <c r="TLP115" s="81"/>
      <c r="TLQ115" s="81"/>
      <c r="TLR115" s="81"/>
      <c r="TLS115" s="81"/>
      <c r="TLT115" s="81"/>
      <c r="TLU115" s="81"/>
      <c r="TLV115" s="81"/>
      <c r="TLW115" s="81"/>
      <c r="TLX115" s="81"/>
      <c r="TLY115" s="81"/>
      <c r="TLZ115" s="81"/>
      <c r="TMA115" s="81"/>
      <c r="TMB115" s="81"/>
      <c r="TMC115" s="81"/>
      <c r="TMD115" s="81"/>
      <c r="TME115" s="81"/>
      <c r="TMF115" s="81"/>
      <c r="TMG115" s="81"/>
      <c r="TMH115" s="81"/>
      <c r="TMI115" s="81"/>
      <c r="TMJ115" s="81"/>
      <c r="TMK115" s="81"/>
      <c r="TML115" s="81"/>
      <c r="TMM115" s="81"/>
      <c r="TMN115" s="81"/>
      <c r="TMO115" s="81"/>
      <c r="TMP115" s="81"/>
      <c r="TMQ115" s="81"/>
      <c r="TMR115" s="81"/>
      <c r="TMS115" s="81"/>
      <c r="TMT115" s="81"/>
      <c r="TMU115" s="81"/>
      <c r="TMV115" s="81"/>
      <c r="TMW115" s="81"/>
      <c r="TMX115" s="81"/>
      <c r="TMY115" s="81"/>
      <c r="TMZ115" s="81"/>
      <c r="TNA115" s="81"/>
      <c r="TNB115" s="81"/>
      <c r="TNC115" s="81"/>
      <c r="TND115" s="81"/>
      <c r="TNE115" s="81"/>
      <c r="TNF115" s="81"/>
      <c r="TNG115" s="81"/>
      <c r="TNH115" s="81"/>
      <c r="TNI115" s="81"/>
      <c r="TNJ115" s="81"/>
      <c r="TNK115" s="81"/>
      <c r="TNL115" s="81"/>
      <c r="TNM115" s="81"/>
      <c r="TNN115" s="81"/>
      <c r="TNO115" s="81"/>
      <c r="TNP115" s="81"/>
      <c r="TNQ115" s="81"/>
      <c r="TNR115" s="81"/>
      <c r="TNS115" s="81"/>
      <c r="TNT115" s="81"/>
      <c r="TNU115" s="81"/>
      <c r="TNV115" s="81"/>
      <c r="TNW115" s="81"/>
      <c r="TNX115" s="81"/>
      <c r="TNY115" s="81"/>
      <c r="TNZ115" s="81"/>
      <c r="TOA115" s="81"/>
      <c r="TOB115" s="81"/>
      <c r="TOC115" s="81"/>
      <c r="TOD115" s="81"/>
      <c r="TOE115" s="81"/>
      <c r="TOF115" s="81"/>
      <c r="TOG115" s="81"/>
      <c r="TOH115" s="81"/>
      <c r="TOI115" s="81"/>
      <c r="TOJ115" s="81"/>
      <c r="TOK115" s="81"/>
      <c r="TOL115" s="81"/>
      <c r="TOM115" s="81"/>
      <c r="TON115" s="81"/>
      <c r="TOO115" s="81"/>
      <c r="TOP115" s="81"/>
      <c r="TOQ115" s="81"/>
      <c r="TOR115" s="81"/>
      <c r="TOS115" s="81"/>
      <c r="TOT115" s="81"/>
      <c r="TOU115" s="81"/>
      <c r="TOV115" s="81"/>
      <c r="TOW115" s="81"/>
      <c r="TOX115" s="81"/>
      <c r="TOY115" s="81"/>
      <c r="TOZ115" s="81"/>
      <c r="TPA115" s="81"/>
      <c r="TPB115" s="81"/>
      <c r="TPC115" s="81"/>
      <c r="TPD115" s="81"/>
      <c r="TPE115" s="81"/>
      <c r="TPF115" s="81"/>
      <c r="TPG115" s="81"/>
      <c r="TPH115" s="81"/>
      <c r="TPI115" s="81"/>
      <c r="TPJ115" s="81"/>
      <c r="TPK115" s="81"/>
      <c r="TPL115" s="81"/>
      <c r="TPM115" s="81"/>
      <c r="TPN115" s="81"/>
      <c r="TPO115" s="81"/>
      <c r="TPP115" s="81"/>
      <c r="TPQ115" s="81"/>
      <c r="TPR115" s="81"/>
      <c r="TPS115" s="81"/>
      <c r="TPT115" s="81"/>
      <c r="TPU115" s="81"/>
      <c r="TPV115" s="81"/>
      <c r="TPW115" s="81"/>
      <c r="TPX115" s="81"/>
      <c r="TPY115" s="81"/>
      <c r="TPZ115" s="81"/>
      <c r="TQA115" s="81"/>
      <c r="TQB115" s="81"/>
      <c r="TQC115" s="81"/>
      <c r="TQD115" s="81"/>
      <c r="TQE115" s="81"/>
      <c r="TQF115" s="81"/>
      <c r="TQG115" s="81"/>
      <c r="TQH115" s="81"/>
      <c r="TQI115" s="81"/>
      <c r="TQJ115" s="81"/>
      <c r="TQK115" s="81"/>
      <c r="TQL115" s="81"/>
      <c r="TQM115" s="81"/>
      <c r="TQN115" s="81"/>
      <c r="TQO115" s="81"/>
      <c r="TQP115" s="81"/>
      <c r="TQQ115" s="81"/>
      <c r="TQR115" s="81"/>
      <c r="TQS115" s="81"/>
      <c r="TQT115" s="81"/>
      <c r="TQU115" s="81"/>
      <c r="TQV115" s="81"/>
      <c r="TQW115" s="81"/>
      <c r="TQX115" s="81"/>
      <c r="TQY115" s="81"/>
      <c r="TQZ115" s="81"/>
      <c r="TRA115" s="81"/>
      <c r="TRB115" s="81"/>
      <c r="TRC115" s="81"/>
      <c r="TRD115" s="81"/>
      <c r="TRE115" s="81"/>
      <c r="TRF115" s="81"/>
      <c r="TRG115" s="81"/>
      <c r="TRH115" s="81"/>
      <c r="TRI115" s="81"/>
      <c r="TRJ115" s="81"/>
      <c r="TRK115" s="81"/>
      <c r="TRL115" s="81"/>
      <c r="TRM115" s="81"/>
      <c r="TRN115" s="81"/>
      <c r="TRO115" s="81"/>
      <c r="TRP115" s="81"/>
      <c r="TRQ115" s="81"/>
      <c r="TRR115" s="81"/>
      <c r="TRS115" s="81"/>
      <c r="TRT115" s="81"/>
      <c r="TRU115" s="81"/>
      <c r="TRV115" s="81"/>
      <c r="TRW115" s="81"/>
      <c r="TRX115" s="81"/>
      <c r="TRY115" s="81"/>
      <c r="TRZ115" s="81"/>
      <c r="TSA115" s="81"/>
      <c r="TSB115" s="81"/>
      <c r="TSC115" s="81"/>
      <c r="TSD115" s="81"/>
      <c r="TSE115" s="81"/>
      <c r="TSF115" s="81"/>
      <c r="TSG115" s="81"/>
      <c r="TSH115" s="81"/>
      <c r="TSI115" s="81"/>
      <c r="TSJ115" s="81"/>
      <c r="TSK115" s="81"/>
      <c r="TSL115" s="81"/>
      <c r="TSM115" s="81"/>
      <c r="TSN115" s="81"/>
      <c r="TSO115" s="81"/>
      <c r="TSP115" s="81"/>
      <c r="TSQ115" s="81"/>
      <c r="TSR115" s="81"/>
      <c r="TSS115" s="81"/>
      <c r="TST115" s="81"/>
      <c r="TSU115" s="81"/>
      <c r="TSV115" s="81"/>
      <c r="TSW115" s="81"/>
      <c r="TSX115" s="81"/>
      <c r="TSY115" s="81"/>
      <c r="TSZ115" s="81"/>
      <c r="TTA115" s="81"/>
      <c r="TTB115" s="81"/>
      <c r="TTC115" s="81"/>
      <c r="TTD115" s="81"/>
      <c r="TTE115" s="81"/>
      <c r="TTF115" s="81"/>
      <c r="TTG115" s="81"/>
      <c r="TTH115" s="81"/>
      <c r="TTI115" s="81"/>
      <c r="TTJ115" s="81"/>
      <c r="TTK115" s="81"/>
      <c r="TTL115" s="81"/>
      <c r="TTM115" s="81"/>
      <c r="TTN115" s="81"/>
      <c r="TTO115" s="81"/>
      <c r="TTP115" s="81"/>
      <c r="TTQ115" s="81"/>
      <c r="TTR115" s="81"/>
      <c r="TTS115" s="81"/>
      <c r="TTT115" s="81"/>
      <c r="TTU115" s="81"/>
      <c r="TTV115" s="81"/>
      <c r="TTW115" s="81"/>
      <c r="TTX115" s="81"/>
      <c r="TTY115" s="81"/>
      <c r="TTZ115" s="81"/>
      <c r="TUA115" s="81"/>
      <c r="TUB115" s="81"/>
      <c r="TUC115" s="81"/>
      <c r="TUD115" s="81"/>
      <c r="TUE115" s="81"/>
      <c r="TUF115" s="81"/>
      <c r="TUG115" s="81"/>
      <c r="TUH115" s="81"/>
      <c r="TUI115" s="81"/>
      <c r="TUJ115" s="81"/>
      <c r="TUK115" s="81"/>
      <c r="TUL115" s="81"/>
      <c r="TUM115" s="81"/>
      <c r="TUN115" s="81"/>
      <c r="TUO115" s="81"/>
      <c r="TUP115" s="81"/>
      <c r="TUQ115" s="81"/>
      <c r="TUR115" s="81"/>
      <c r="TUS115" s="81"/>
      <c r="TUT115" s="81"/>
      <c r="TUU115" s="81"/>
      <c r="TUV115" s="81"/>
      <c r="TUW115" s="81"/>
      <c r="TUX115" s="81"/>
      <c r="TUY115" s="81"/>
      <c r="TUZ115" s="81"/>
      <c r="TVA115" s="81"/>
      <c r="TVB115" s="81"/>
      <c r="TVC115" s="81"/>
      <c r="TVD115" s="81"/>
      <c r="TVE115" s="81"/>
      <c r="TVF115" s="81"/>
      <c r="TVG115" s="81"/>
      <c r="TVH115" s="81"/>
      <c r="TVI115" s="81"/>
      <c r="TVJ115" s="81"/>
      <c r="TVK115" s="81"/>
      <c r="TVL115" s="81"/>
      <c r="TVM115" s="81"/>
      <c r="TVN115" s="81"/>
      <c r="TVO115" s="81"/>
      <c r="TVP115" s="81"/>
      <c r="TVQ115" s="81"/>
      <c r="TVR115" s="81"/>
      <c r="TVS115" s="81"/>
      <c r="TVT115" s="81"/>
      <c r="TVU115" s="81"/>
      <c r="TVV115" s="81"/>
      <c r="TVW115" s="81"/>
      <c r="TVX115" s="81"/>
      <c r="TVY115" s="81"/>
      <c r="TVZ115" s="81"/>
      <c r="TWA115" s="81"/>
      <c r="TWB115" s="81"/>
      <c r="TWC115" s="81"/>
      <c r="TWD115" s="81"/>
      <c r="TWE115" s="81"/>
      <c r="TWF115" s="81"/>
      <c r="TWG115" s="81"/>
      <c r="TWH115" s="81"/>
      <c r="TWI115" s="81"/>
      <c r="TWJ115" s="81"/>
      <c r="TWK115" s="81"/>
      <c r="TWL115" s="81"/>
      <c r="TWM115" s="81"/>
      <c r="TWN115" s="81"/>
      <c r="TWO115" s="81"/>
      <c r="TWP115" s="81"/>
      <c r="TWQ115" s="81"/>
      <c r="TWR115" s="81"/>
      <c r="TWS115" s="81"/>
      <c r="TWT115" s="81"/>
      <c r="TWU115" s="81"/>
      <c r="TWV115" s="81"/>
      <c r="TWW115" s="81"/>
      <c r="TWX115" s="81"/>
      <c r="TWY115" s="81"/>
      <c r="TWZ115" s="81"/>
      <c r="TXA115" s="81"/>
      <c r="TXB115" s="81"/>
      <c r="TXC115" s="81"/>
      <c r="TXD115" s="81"/>
      <c r="TXE115" s="81"/>
      <c r="TXF115" s="81"/>
      <c r="TXG115" s="81"/>
      <c r="TXH115" s="81"/>
      <c r="TXI115" s="81"/>
      <c r="TXJ115" s="81"/>
      <c r="TXK115" s="81"/>
      <c r="TXL115" s="81"/>
      <c r="TXM115" s="81"/>
      <c r="TXN115" s="81"/>
      <c r="TXO115" s="81"/>
      <c r="TXP115" s="81"/>
      <c r="TXQ115" s="81"/>
      <c r="TXR115" s="81"/>
      <c r="TXS115" s="81"/>
      <c r="TXT115" s="81"/>
      <c r="TXU115" s="81"/>
      <c r="TXV115" s="81"/>
      <c r="TXW115" s="81"/>
      <c r="TXX115" s="81"/>
      <c r="TXY115" s="81"/>
      <c r="TXZ115" s="81"/>
      <c r="TYA115" s="81"/>
      <c r="TYB115" s="81"/>
      <c r="TYC115" s="81"/>
      <c r="TYD115" s="81"/>
      <c r="TYE115" s="81"/>
      <c r="TYF115" s="81"/>
      <c r="TYG115" s="81"/>
      <c r="TYH115" s="81"/>
      <c r="TYI115" s="81"/>
      <c r="TYJ115" s="81"/>
      <c r="TYK115" s="81"/>
      <c r="TYL115" s="81"/>
      <c r="TYM115" s="81"/>
      <c r="TYN115" s="81"/>
      <c r="TYO115" s="81"/>
      <c r="TYP115" s="81"/>
      <c r="TYQ115" s="81"/>
      <c r="TYR115" s="81"/>
      <c r="TYS115" s="81"/>
      <c r="TYT115" s="81"/>
      <c r="TYU115" s="81"/>
      <c r="TYV115" s="81"/>
      <c r="TYW115" s="81"/>
      <c r="TYX115" s="81"/>
      <c r="TYY115" s="81"/>
      <c r="TYZ115" s="81"/>
      <c r="TZA115" s="81"/>
      <c r="TZB115" s="81"/>
      <c r="TZC115" s="81"/>
      <c r="TZD115" s="81"/>
      <c r="TZE115" s="81"/>
      <c r="TZF115" s="81"/>
      <c r="TZG115" s="81"/>
      <c r="TZH115" s="81"/>
      <c r="TZI115" s="81"/>
      <c r="TZJ115" s="81"/>
      <c r="TZK115" s="81"/>
      <c r="TZL115" s="81"/>
      <c r="TZM115" s="81"/>
      <c r="TZN115" s="81"/>
      <c r="TZO115" s="81"/>
      <c r="TZP115" s="81"/>
      <c r="TZQ115" s="81"/>
      <c r="TZR115" s="81"/>
      <c r="TZS115" s="81"/>
      <c r="TZT115" s="81"/>
      <c r="TZU115" s="81"/>
      <c r="TZV115" s="81"/>
      <c r="TZW115" s="81"/>
      <c r="TZX115" s="81"/>
      <c r="TZY115" s="81"/>
      <c r="TZZ115" s="81"/>
      <c r="UAA115" s="81"/>
      <c r="UAB115" s="81"/>
      <c r="UAC115" s="81"/>
      <c r="UAD115" s="81"/>
      <c r="UAE115" s="81"/>
      <c r="UAF115" s="81"/>
      <c r="UAG115" s="81"/>
      <c r="UAH115" s="81"/>
      <c r="UAI115" s="81"/>
      <c r="UAJ115" s="81"/>
      <c r="UAK115" s="81"/>
      <c r="UAL115" s="81"/>
      <c r="UAM115" s="81"/>
      <c r="UAN115" s="81"/>
      <c r="UAO115" s="81"/>
      <c r="UAP115" s="81"/>
      <c r="UAQ115" s="81"/>
      <c r="UAR115" s="81"/>
      <c r="UAS115" s="81"/>
      <c r="UAT115" s="81"/>
      <c r="UAU115" s="81"/>
      <c r="UAV115" s="81"/>
      <c r="UAW115" s="81"/>
      <c r="UAX115" s="81"/>
      <c r="UAY115" s="81"/>
      <c r="UAZ115" s="81"/>
      <c r="UBA115" s="81"/>
      <c r="UBB115" s="81"/>
      <c r="UBC115" s="81"/>
      <c r="UBD115" s="81"/>
      <c r="UBE115" s="81"/>
      <c r="UBF115" s="81"/>
      <c r="UBG115" s="81"/>
      <c r="UBH115" s="81"/>
      <c r="UBI115" s="81"/>
      <c r="UBJ115" s="81"/>
      <c r="UBK115" s="81"/>
      <c r="UBL115" s="81"/>
      <c r="UBM115" s="81"/>
      <c r="UBN115" s="81"/>
      <c r="UBO115" s="81"/>
      <c r="UBP115" s="81"/>
      <c r="UBQ115" s="81"/>
      <c r="UBR115" s="81"/>
      <c r="UBS115" s="81"/>
      <c r="UBT115" s="81"/>
      <c r="UBU115" s="81"/>
      <c r="UBV115" s="81"/>
      <c r="UBW115" s="81"/>
      <c r="UBX115" s="81"/>
      <c r="UBY115" s="81"/>
      <c r="UBZ115" s="81"/>
      <c r="UCA115" s="81"/>
      <c r="UCB115" s="81"/>
      <c r="UCC115" s="81"/>
      <c r="UCD115" s="81"/>
      <c r="UCE115" s="81"/>
      <c r="UCF115" s="81"/>
      <c r="UCG115" s="81"/>
      <c r="UCH115" s="81"/>
      <c r="UCI115" s="81"/>
      <c r="UCJ115" s="81"/>
      <c r="UCK115" s="81"/>
      <c r="UCL115" s="81"/>
      <c r="UCM115" s="81"/>
      <c r="UCN115" s="81"/>
      <c r="UCO115" s="81"/>
      <c r="UCP115" s="81"/>
      <c r="UCQ115" s="81"/>
      <c r="UCR115" s="81"/>
      <c r="UCS115" s="81"/>
      <c r="UCT115" s="81"/>
      <c r="UCU115" s="81"/>
      <c r="UCV115" s="81"/>
      <c r="UCW115" s="81"/>
      <c r="UCX115" s="81"/>
      <c r="UCY115" s="81"/>
      <c r="UCZ115" s="81"/>
      <c r="UDA115" s="81"/>
      <c r="UDB115" s="81"/>
      <c r="UDC115" s="81"/>
      <c r="UDD115" s="81"/>
      <c r="UDE115" s="81"/>
      <c r="UDF115" s="81"/>
      <c r="UDG115" s="81"/>
      <c r="UDH115" s="81"/>
      <c r="UDI115" s="81"/>
      <c r="UDJ115" s="81"/>
      <c r="UDK115" s="81"/>
      <c r="UDL115" s="81"/>
      <c r="UDM115" s="81"/>
      <c r="UDN115" s="81"/>
      <c r="UDO115" s="81"/>
      <c r="UDP115" s="81"/>
      <c r="UDQ115" s="81"/>
      <c r="UDR115" s="81"/>
      <c r="UDS115" s="81"/>
      <c r="UDT115" s="81"/>
      <c r="UDU115" s="81"/>
      <c r="UDV115" s="81"/>
      <c r="UDW115" s="81"/>
      <c r="UDX115" s="81"/>
      <c r="UDY115" s="81"/>
      <c r="UDZ115" s="81"/>
      <c r="UEA115" s="81"/>
      <c r="UEB115" s="81"/>
      <c r="UEC115" s="81"/>
      <c r="UED115" s="81"/>
      <c r="UEE115" s="81"/>
      <c r="UEF115" s="81"/>
      <c r="UEG115" s="81"/>
      <c r="UEH115" s="81"/>
      <c r="UEI115" s="81"/>
      <c r="UEJ115" s="81"/>
      <c r="UEK115" s="81"/>
      <c r="UEL115" s="81"/>
      <c r="UEM115" s="81"/>
      <c r="UEN115" s="81"/>
      <c r="UEO115" s="81"/>
      <c r="UEP115" s="81"/>
      <c r="UEQ115" s="81"/>
      <c r="UER115" s="81"/>
      <c r="UES115" s="81"/>
      <c r="UET115" s="81"/>
      <c r="UEU115" s="81"/>
      <c r="UEV115" s="81"/>
      <c r="UEW115" s="81"/>
      <c r="UEX115" s="81"/>
      <c r="UEY115" s="81"/>
      <c r="UEZ115" s="81"/>
      <c r="UFA115" s="81"/>
      <c r="UFB115" s="81"/>
      <c r="UFC115" s="81"/>
      <c r="UFD115" s="81"/>
      <c r="UFE115" s="81"/>
      <c r="UFF115" s="81"/>
      <c r="UFG115" s="81"/>
      <c r="UFH115" s="81"/>
      <c r="UFI115" s="81"/>
      <c r="UFJ115" s="81"/>
      <c r="UFK115" s="81"/>
      <c r="UFL115" s="81"/>
      <c r="UFM115" s="81"/>
      <c r="UFN115" s="81"/>
      <c r="UFO115" s="81"/>
      <c r="UFP115" s="81"/>
      <c r="UFQ115" s="81"/>
      <c r="UFR115" s="81"/>
      <c r="UFS115" s="81"/>
      <c r="UFT115" s="81"/>
      <c r="UFU115" s="81"/>
      <c r="UFV115" s="81"/>
      <c r="UFW115" s="81"/>
      <c r="UFX115" s="81"/>
      <c r="UFY115" s="81"/>
      <c r="UFZ115" s="81"/>
      <c r="UGA115" s="81"/>
      <c r="UGB115" s="81"/>
      <c r="UGC115" s="81"/>
      <c r="UGD115" s="81"/>
      <c r="UGE115" s="81"/>
      <c r="UGF115" s="81"/>
      <c r="UGG115" s="81"/>
      <c r="UGH115" s="81"/>
      <c r="UGI115" s="81"/>
      <c r="UGJ115" s="81"/>
      <c r="UGK115" s="81"/>
      <c r="UGL115" s="81"/>
      <c r="UGM115" s="81"/>
      <c r="UGN115" s="81"/>
      <c r="UGO115" s="81"/>
      <c r="UGP115" s="81"/>
      <c r="UGQ115" s="81"/>
      <c r="UGR115" s="81"/>
      <c r="UGS115" s="81"/>
      <c r="UGT115" s="81"/>
      <c r="UGU115" s="81"/>
      <c r="UGV115" s="81"/>
      <c r="UGW115" s="81"/>
      <c r="UGX115" s="81"/>
      <c r="UGY115" s="81"/>
      <c r="UGZ115" s="81"/>
      <c r="UHA115" s="81"/>
      <c r="UHB115" s="81"/>
      <c r="UHC115" s="81"/>
      <c r="UHD115" s="81"/>
      <c r="UHE115" s="81"/>
      <c r="UHF115" s="81"/>
      <c r="UHG115" s="81"/>
      <c r="UHH115" s="81"/>
      <c r="UHI115" s="81"/>
      <c r="UHJ115" s="81"/>
      <c r="UHK115" s="81"/>
      <c r="UHL115" s="81"/>
      <c r="UHM115" s="81"/>
      <c r="UHN115" s="81"/>
      <c r="UHO115" s="81"/>
      <c r="UHP115" s="81"/>
      <c r="UHQ115" s="81"/>
      <c r="UHR115" s="81"/>
      <c r="UHS115" s="81"/>
      <c r="UHT115" s="81"/>
      <c r="UHU115" s="81"/>
      <c r="UHV115" s="81"/>
      <c r="UHW115" s="81"/>
      <c r="UHX115" s="81"/>
      <c r="UHY115" s="81"/>
      <c r="UHZ115" s="81"/>
      <c r="UIA115" s="81"/>
      <c r="UIB115" s="81"/>
      <c r="UIC115" s="81"/>
      <c r="UID115" s="81"/>
      <c r="UIE115" s="81"/>
      <c r="UIF115" s="81"/>
      <c r="UIG115" s="81"/>
      <c r="UIH115" s="81"/>
      <c r="UII115" s="81"/>
      <c r="UIJ115" s="81"/>
      <c r="UIK115" s="81"/>
      <c r="UIL115" s="81"/>
      <c r="UIM115" s="81"/>
      <c r="UIN115" s="81"/>
      <c r="UIO115" s="81"/>
      <c r="UIP115" s="81"/>
      <c r="UIQ115" s="81"/>
      <c r="UIR115" s="81"/>
      <c r="UIS115" s="81"/>
      <c r="UIT115" s="81"/>
      <c r="UIU115" s="81"/>
      <c r="UIV115" s="81"/>
      <c r="UIW115" s="81"/>
      <c r="UIX115" s="81"/>
      <c r="UIY115" s="81"/>
      <c r="UIZ115" s="81"/>
      <c r="UJA115" s="81"/>
      <c r="UJB115" s="81"/>
      <c r="UJC115" s="81"/>
      <c r="UJD115" s="81"/>
      <c r="UJE115" s="81"/>
      <c r="UJF115" s="81"/>
      <c r="UJG115" s="81"/>
      <c r="UJH115" s="81"/>
      <c r="UJI115" s="81"/>
      <c r="UJJ115" s="81"/>
      <c r="UJK115" s="81"/>
      <c r="UJL115" s="81"/>
      <c r="UJM115" s="81"/>
      <c r="UJN115" s="81"/>
      <c r="UJO115" s="81"/>
      <c r="UJP115" s="81"/>
      <c r="UJQ115" s="81"/>
      <c r="UJR115" s="81"/>
      <c r="UJS115" s="81"/>
      <c r="UJT115" s="81"/>
      <c r="UJU115" s="81"/>
      <c r="UJV115" s="81"/>
      <c r="UJW115" s="81"/>
      <c r="UJX115" s="81"/>
      <c r="UJY115" s="81"/>
      <c r="UJZ115" s="81"/>
      <c r="UKA115" s="81"/>
      <c r="UKB115" s="81"/>
      <c r="UKC115" s="81"/>
      <c r="UKD115" s="81"/>
      <c r="UKE115" s="81"/>
      <c r="UKF115" s="81"/>
      <c r="UKG115" s="81"/>
      <c r="UKH115" s="81"/>
      <c r="UKI115" s="81"/>
      <c r="UKJ115" s="81"/>
      <c r="UKK115" s="81"/>
      <c r="UKL115" s="81"/>
      <c r="UKM115" s="81"/>
      <c r="UKN115" s="81"/>
      <c r="UKO115" s="81"/>
      <c r="UKP115" s="81"/>
      <c r="UKQ115" s="81"/>
      <c r="UKR115" s="81"/>
      <c r="UKS115" s="81"/>
      <c r="UKT115" s="81"/>
      <c r="UKU115" s="81"/>
      <c r="UKV115" s="81"/>
      <c r="UKW115" s="81"/>
      <c r="UKX115" s="81"/>
      <c r="UKY115" s="81"/>
      <c r="UKZ115" s="81"/>
      <c r="ULA115" s="81"/>
      <c r="ULB115" s="81"/>
      <c r="ULC115" s="81"/>
      <c r="ULD115" s="81"/>
      <c r="ULE115" s="81"/>
      <c r="ULF115" s="81"/>
      <c r="ULG115" s="81"/>
      <c r="ULH115" s="81"/>
      <c r="ULI115" s="81"/>
      <c r="ULJ115" s="81"/>
      <c r="ULK115" s="81"/>
      <c r="ULL115" s="81"/>
      <c r="ULM115" s="81"/>
      <c r="ULN115" s="81"/>
      <c r="ULO115" s="81"/>
      <c r="ULP115" s="81"/>
      <c r="ULQ115" s="81"/>
      <c r="ULR115" s="81"/>
      <c r="ULS115" s="81"/>
      <c r="ULT115" s="81"/>
      <c r="ULU115" s="81"/>
      <c r="ULV115" s="81"/>
      <c r="ULW115" s="81"/>
      <c r="ULX115" s="81"/>
      <c r="ULY115" s="81"/>
      <c r="ULZ115" s="81"/>
      <c r="UMA115" s="81"/>
      <c r="UMB115" s="81"/>
      <c r="UMC115" s="81"/>
      <c r="UMD115" s="81"/>
      <c r="UME115" s="81"/>
      <c r="UMF115" s="81"/>
      <c r="UMG115" s="81"/>
      <c r="UMH115" s="81"/>
      <c r="UMI115" s="81"/>
      <c r="UMJ115" s="81"/>
      <c r="UMK115" s="81"/>
      <c r="UML115" s="81"/>
      <c r="UMM115" s="81"/>
      <c r="UMN115" s="81"/>
      <c r="UMO115" s="81"/>
      <c r="UMP115" s="81"/>
      <c r="UMQ115" s="81"/>
      <c r="UMR115" s="81"/>
      <c r="UMS115" s="81"/>
      <c r="UMT115" s="81"/>
      <c r="UMU115" s="81"/>
      <c r="UMV115" s="81"/>
      <c r="UMW115" s="81"/>
      <c r="UMX115" s="81"/>
      <c r="UMY115" s="81"/>
      <c r="UMZ115" s="81"/>
      <c r="UNA115" s="81"/>
      <c r="UNB115" s="81"/>
      <c r="UNC115" s="81"/>
      <c r="UND115" s="81"/>
      <c r="UNE115" s="81"/>
      <c r="UNF115" s="81"/>
      <c r="UNG115" s="81"/>
      <c r="UNH115" s="81"/>
      <c r="UNI115" s="81"/>
      <c r="UNJ115" s="81"/>
      <c r="UNK115" s="81"/>
      <c r="UNL115" s="81"/>
      <c r="UNM115" s="81"/>
      <c r="UNN115" s="81"/>
      <c r="UNO115" s="81"/>
      <c r="UNP115" s="81"/>
      <c r="UNQ115" s="81"/>
      <c r="UNR115" s="81"/>
      <c r="UNS115" s="81"/>
      <c r="UNT115" s="81"/>
      <c r="UNU115" s="81"/>
      <c r="UNV115" s="81"/>
      <c r="UNW115" s="81"/>
      <c r="UNX115" s="81"/>
      <c r="UNY115" s="81"/>
      <c r="UNZ115" s="81"/>
      <c r="UOA115" s="81"/>
      <c r="UOB115" s="81"/>
      <c r="UOC115" s="81"/>
      <c r="UOD115" s="81"/>
      <c r="UOE115" s="81"/>
      <c r="UOF115" s="81"/>
      <c r="UOG115" s="81"/>
      <c r="UOH115" s="81"/>
      <c r="UOI115" s="81"/>
      <c r="UOJ115" s="81"/>
      <c r="UOK115" s="81"/>
      <c r="UOL115" s="81"/>
      <c r="UOM115" s="81"/>
      <c r="UON115" s="81"/>
      <c r="UOO115" s="81"/>
      <c r="UOP115" s="81"/>
      <c r="UOQ115" s="81"/>
      <c r="UOR115" s="81"/>
      <c r="UOS115" s="81"/>
      <c r="UOT115" s="81"/>
      <c r="UOU115" s="81"/>
      <c r="UOV115" s="81"/>
      <c r="UOW115" s="81"/>
      <c r="UOX115" s="81"/>
      <c r="UOY115" s="81"/>
      <c r="UOZ115" s="81"/>
      <c r="UPA115" s="81"/>
      <c r="UPB115" s="81"/>
      <c r="UPC115" s="81"/>
      <c r="UPD115" s="81"/>
      <c r="UPE115" s="81"/>
      <c r="UPF115" s="81"/>
      <c r="UPG115" s="81"/>
      <c r="UPH115" s="81"/>
      <c r="UPI115" s="81"/>
      <c r="UPJ115" s="81"/>
      <c r="UPK115" s="81"/>
      <c r="UPL115" s="81"/>
      <c r="UPM115" s="81"/>
      <c r="UPN115" s="81"/>
      <c r="UPO115" s="81"/>
      <c r="UPP115" s="81"/>
      <c r="UPQ115" s="81"/>
      <c r="UPR115" s="81"/>
      <c r="UPS115" s="81"/>
      <c r="UPT115" s="81"/>
      <c r="UPU115" s="81"/>
      <c r="UPV115" s="81"/>
      <c r="UPW115" s="81"/>
      <c r="UPX115" s="81"/>
      <c r="UPY115" s="81"/>
      <c r="UPZ115" s="81"/>
      <c r="UQA115" s="81"/>
      <c r="UQB115" s="81"/>
      <c r="UQC115" s="81"/>
      <c r="UQD115" s="81"/>
      <c r="UQE115" s="81"/>
      <c r="UQF115" s="81"/>
      <c r="UQG115" s="81"/>
      <c r="UQH115" s="81"/>
      <c r="UQI115" s="81"/>
      <c r="UQJ115" s="81"/>
      <c r="UQK115" s="81"/>
      <c r="UQL115" s="81"/>
      <c r="UQM115" s="81"/>
      <c r="UQN115" s="81"/>
      <c r="UQO115" s="81"/>
      <c r="UQP115" s="81"/>
      <c r="UQQ115" s="81"/>
      <c r="UQR115" s="81"/>
      <c r="UQS115" s="81"/>
      <c r="UQT115" s="81"/>
      <c r="UQU115" s="81"/>
      <c r="UQV115" s="81"/>
      <c r="UQW115" s="81"/>
      <c r="UQX115" s="81"/>
      <c r="UQY115" s="81"/>
      <c r="UQZ115" s="81"/>
      <c r="URA115" s="81"/>
      <c r="URB115" s="81"/>
      <c r="URC115" s="81"/>
      <c r="URD115" s="81"/>
      <c r="URE115" s="81"/>
      <c r="URF115" s="81"/>
      <c r="URG115" s="81"/>
      <c r="URH115" s="81"/>
      <c r="URI115" s="81"/>
      <c r="URJ115" s="81"/>
      <c r="URK115" s="81"/>
      <c r="URL115" s="81"/>
      <c r="URM115" s="81"/>
      <c r="URN115" s="81"/>
      <c r="URO115" s="81"/>
      <c r="URP115" s="81"/>
      <c r="URQ115" s="81"/>
      <c r="URR115" s="81"/>
      <c r="URS115" s="81"/>
      <c r="URT115" s="81"/>
      <c r="URU115" s="81"/>
      <c r="URV115" s="81"/>
      <c r="URW115" s="81"/>
      <c r="URX115" s="81"/>
      <c r="URY115" s="81"/>
      <c r="URZ115" s="81"/>
      <c r="USA115" s="81"/>
      <c r="USB115" s="81"/>
      <c r="USC115" s="81"/>
      <c r="USD115" s="81"/>
      <c r="USE115" s="81"/>
      <c r="USF115" s="81"/>
      <c r="USG115" s="81"/>
      <c r="USH115" s="81"/>
      <c r="USI115" s="81"/>
      <c r="USJ115" s="81"/>
      <c r="USK115" s="81"/>
      <c r="USL115" s="81"/>
      <c r="USM115" s="81"/>
      <c r="USN115" s="81"/>
      <c r="USO115" s="81"/>
      <c r="USP115" s="81"/>
      <c r="USQ115" s="81"/>
      <c r="USR115" s="81"/>
      <c r="USS115" s="81"/>
      <c r="UST115" s="81"/>
      <c r="USU115" s="81"/>
      <c r="USV115" s="81"/>
      <c r="USW115" s="81"/>
      <c r="USX115" s="81"/>
      <c r="USY115" s="81"/>
      <c r="USZ115" s="81"/>
      <c r="UTA115" s="81"/>
      <c r="UTB115" s="81"/>
      <c r="UTC115" s="81"/>
      <c r="UTD115" s="81"/>
      <c r="UTE115" s="81"/>
      <c r="UTF115" s="81"/>
      <c r="UTG115" s="81"/>
      <c r="UTH115" s="81"/>
      <c r="UTI115" s="81"/>
      <c r="UTJ115" s="81"/>
      <c r="UTK115" s="81"/>
      <c r="UTL115" s="81"/>
      <c r="UTM115" s="81"/>
      <c r="UTN115" s="81"/>
      <c r="UTO115" s="81"/>
      <c r="UTP115" s="81"/>
      <c r="UTQ115" s="81"/>
      <c r="UTR115" s="81"/>
      <c r="UTS115" s="81"/>
      <c r="UTT115" s="81"/>
      <c r="UTU115" s="81"/>
      <c r="UTV115" s="81"/>
      <c r="UTW115" s="81"/>
      <c r="UTX115" s="81"/>
      <c r="UTY115" s="81"/>
      <c r="UTZ115" s="81"/>
      <c r="UUA115" s="81"/>
      <c r="UUB115" s="81"/>
      <c r="UUC115" s="81"/>
      <c r="UUD115" s="81"/>
      <c r="UUE115" s="81"/>
      <c r="UUF115" s="81"/>
      <c r="UUG115" s="81"/>
      <c r="UUH115" s="81"/>
      <c r="UUI115" s="81"/>
      <c r="UUJ115" s="81"/>
      <c r="UUK115" s="81"/>
      <c r="UUL115" s="81"/>
      <c r="UUM115" s="81"/>
      <c r="UUN115" s="81"/>
      <c r="UUO115" s="81"/>
      <c r="UUP115" s="81"/>
      <c r="UUQ115" s="81"/>
      <c r="UUR115" s="81"/>
      <c r="UUS115" s="81"/>
      <c r="UUT115" s="81"/>
      <c r="UUU115" s="81"/>
      <c r="UUV115" s="81"/>
      <c r="UUW115" s="81"/>
      <c r="UUX115" s="81"/>
      <c r="UUY115" s="81"/>
      <c r="UUZ115" s="81"/>
      <c r="UVA115" s="81"/>
      <c r="UVB115" s="81"/>
      <c r="UVC115" s="81"/>
      <c r="UVD115" s="81"/>
      <c r="UVE115" s="81"/>
      <c r="UVF115" s="81"/>
      <c r="UVG115" s="81"/>
      <c r="UVH115" s="81"/>
      <c r="UVI115" s="81"/>
      <c r="UVJ115" s="81"/>
      <c r="UVK115" s="81"/>
      <c r="UVL115" s="81"/>
      <c r="UVM115" s="81"/>
      <c r="UVN115" s="81"/>
      <c r="UVO115" s="81"/>
      <c r="UVP115" s="81"/>
      <c r="UVQ115" s="81"/>
      <c r="UVR115" s="81"/>
      <c r="UVS115" s="81"/>
      <c r="UVT115" s="81"/>
      <c r="UVU115" s="81"/>
      <c r="UVV115" s="81"/>
      <c r="UVW115" s="81"/>
      <c r="UVX115" s="81"/>
      <c r="UVY115" s="81"/>
      <c r="UVZ115" s="81"/>
      <c r="UWA115" s="81"/>
      <c r="UWB115" s="81"/>
      <c r="UWC115" s="81"/>
      <c r="UWD115" s="81"/>
      <c r="UWE115" s="81"/>
      <c r="UWF115" s="81"/>
      <c r="UWG115" s="81"/>
      <c r="UWH115" s="81"/>
      <c r="UWI115" s="81"/>
      <c r="UWJ115" s="81"/>
      <c r="UWK115" s="81"/>
      <c r="UWL115" s="81"/>
      <c r="UWM115" s="81"/>
      <c r="UWN115" s="81"/>
      <c r="UWO115" s="81"/>
      <c r="UWP115" s="81"/>
      <c r="UWQ115" s="81"/>
      <c r="UWR115" s="81"/>
      <c r="UWS115" s="81"/>
      <c r="UWT115" s="81"/>
      <c r="UWU115" s="81"/>
      <c r="UWV115" s="81"/>
      <c r="UWW115" s="81"/>
      <c r="UWX115" s="81"/>
      <c r="UWY115" s="81"/>
      <c r="UWZ115" s="81"/>
      <c r="UXA115" s="81"/>
      <c r="UXB115" s="81"/>
      <c r="UXC115" s="81"/>
      <c r="UXD115" s="81"/>
      <c r="UXE115" s="81"/>
      <c r="UXF115" s="81"/>
      <c r="UXG115" s="81"/>
      <c r="UXH115" s="81"/>
      <c r="UXI115" s="81"/>
      <c r="UXJ115" s="81"/>
      <c r="UXK115" s="81"/>
      <c r="UXL115" s="81"/>
      <c r="UXM115" s="81"/>
      <c r="UXN115" s="81"/>
      <c r="UXO115" s="81"/>
      <c r="UXP115" s="81"/>
      <c r="UXQ115" s="81"/>
      <c r="UXR115" s="81"/>
      <c r="UXS115" s="81"/>
      <c r="UXT115" s="81"/>
      <c r="UXU115" s="81"/>
      <c r="UXV115" s="81"/>
      <c r="UXW115" s="81"/>
      <c r="UXX115" s="81"/>
      <c r="UXY115" s="81"/>
      <c r="UXZ115" s="81"/>
      <c r="UYA115" s="81"/>
      <c r="UYB115" s="81"/>
      <c r="UYC115" s="81"/>
      <c r="UYD115" s="81"/>
      <c r="UYE115" s="81"/>
      <c r="UYF115" s="81"/>
      <c r="UYG115" s="81"/>
      <c r="UYH115" s="81"/>
      <c r="UYI115" s="81"/>
      <c r="UYJ115" s="81"/>
      <c r="UYK115" s="81"/>
      <c r="UYL115" s="81"/>
      <c r="UYM115" s="81"/>
      <c r="UYN115" s="81"/>
      <c r="UYO115" s="81"/>
      <c r="UYP115" s="81"/>
      <c r="UYQ115" s="81"/>
      <c r="UYR115" s="81"/>
      <c r="UYS115" s="81"/>
      <c r="UYT115" s="81"/>
      <c r="UYU115" s="81"/>
      <c r="UYV115" s="81"/>
      <c r="UYW115" s="81"/>
      <c r="UYX115" s="81"/>
      <c r="UYY115" s="81"/>
      <c r="UYZ115" s="81"/>
      <c r="UZA115" s="81"/>
      <c r="UZB115" s="81"/>
      <c r="UZC115" s="81"/>
      <c r="UZD115" s="81"/>
      <c r="UZE115" s="81"/>
      <c r="UZF115" s="81"/>
      <c r="UZG115" s="81"/>
      <c r="UZH115" s="81"/>
      <c r="UZI115" s="81"/>
      <c r="UZJ115" s="81"/>
      <c r="UZK115" s="81"/>
      <c r="UZL115" s="81"/>
      <c r="UZM115" s="81"/>
      <c r="UZN115" s="81"/>
      <c r="UZO115" s="81"/>
      <c r="UZP115" s="81"/>
      <c r="UZQ115" s="81"/>
      <c r="UZR115" s="81"/>
      <c r="UZS115" s="81"/>
      <c r="UZT115" s="81"/>
      <c r="UZU115" s="81"/>
      <c r="UZV115" s="81"/>
      <c r="UZW115" s="81"/>
      <c r="UZX115" s="81"/>
      <c r="UZY115" s="81"/>
      <c r="UZZ115" s="81"/>
      <c r="VAA115" s="81"/>
      <c r="VAB115" s="81"/>
      <c r="VAC115" s="81"/>
      <c r="VAD115" s="81"/>
      <c r="VAE115" s="81"/>
      <c r="VAF115" s="81"/>
      <c r="VAG115" s="81"/>
      <c r="VAH115" s="81"/>
      <c r="VAI115" s="81"/>
      <c r="VAJ115" s="81"/>
      <c r="VAK115" s="81"/>
      <c r="VAL115" s="81"/>
      <c r="VAM115" s="81"/>
      <c r="VAN115" s="81"/>
      <c r="VAO115" s="81"/>
      <c r="VAP115" s="81"/>
      <c r="VAQ115" s="81"/>
      <c r="VAR115" s="81"/>
      <c r="VAS115" s="81"/>
      <c r="VAT115" s="81"/>
      <c r="VAU115" s="81"/>
      <c r="VAV115" s="81"/>
      <c r="VAW115" s="81"/>
      <c r="VAX115" s="81"/>
      <c r="VAY115" s="81"/>
      <c r="VAZ115" s="81"/>
      <c r="VBA115" s="81"/>
      <c r="VBB115" s="81"/>
      <c r="VBC115" s="81"/>
      <c r="VBD115" s="81"/>
      <c r="VBE115" s="81"/>
      <c r="VBF115" s="81"/>
      <c r="VBG115" s="81"/>
      <c r="VBH115" s="81"/>
      <c r="VBI115" s="81"/>
      <c r="VBJ115" s="81"/>
      <c r="VBK115" s="81"/>
      <c r="VBL115" s="81"/>
      <c r="VBM115" s="81"/>
      <c r="VBN115" s="81"/>
      <c r="VBO115" s="81"/>
      <c r="VBP115" s="81"/>
      <c r="VBQ115" s="81"/>
      <c r="VBR115" s="81"/>
      <c r="VBS115" s="81"/>
      <c r="VBT115" s="81"/>
      <c r="VBU115" s="81"/>
      <c r="VBV115" s="81"/>
      <c r="VBW115" s="81"/>
      <c r="VBX115" s="81"/>
      <c r="VBY115" s="81"/>
      <c r="VBZ115" s="81"/>
      <c r="VCA115" s="81"/>
      <c r="VCB115" s="81"/>
      <c r="VCC115" s="81"/>
      <c r="VCD115" s="81"/>
      <c r="VCE115" s="81"/>
      <c r="VCF115" s="81"/>
      <c r="VCG115" s="81"/>
      <c r="VCH115" s="81"/>
      <c r="VCI115" s="81"/>
      <c r="VCJ115" s="81"/>
      <c r="VCK115" s="81"/>
      <c r="VCL115" s="81"/>
      <c r="VCM115" s="81"/>
      <c r="VCN115" s="81"/>
      <c r="VCO115" s="81"/>
      <c r="VCP115" s="81"/>
      <c r="VCQ115" s="81"/>
      <c r="VCR115" s="81"/>
      <c r="VCS115" s="81"/>
      <c r="VCT115" s="81"/>
      <c r="VCU115" s="81"/>
      <c r="VCV115" s="81"/>
      <c r="VCW115" s="81"/>
      <c r="VCX115" s="81"/>
      <c r="VCY115" s="81"/>
      <c r="VCZ115" s="81"/>
      <c r="VDA115" s="81"/>
      <c r="VDB115" s="81"/>
      <c r="VDC115" s="81"/>
      <c r="VDD115" s="81"/>
      <c r="VDE115" s="81"/>
      <c r="VDF115" s="81"/>
      <c r="VDG115" s="81"/>
      <c r="VDH115" s="81"/>
      <c r="VDI115" s="81"/>
      <c r="VDJ115" s="81"/>
      <c r="VDK115" s="81"/>
      <c r="VDL115" s="81"/>
      <c r="VDM115" s="81"/>
      <c r="VDN115" s="81"/>
      <c r="VDO115" s="81"/>
      <c r="VDP115" s="81"/>
      <c r="VDQ115" s="81"/>
      <c r="VDR115" s="81"/>
      <c r="VDS115" s="81"/>
      <c r="VDT115" s="81"/>
      <c r="VDU115" s="81"/>
      <c r="VDV115" s="81"/>
      <c r="VDW115" s="81"/>
      <c r="VDX115" s="81"/>
      <c r="VDY115" s="81"/>
      <c r="VDZ115" s="81"/>
      <c r="VEA115" s="81"/>
      <c r="VEB115" s="81"/>
      <c r="VEC115" s="81"/>
      <c r="VED115" s="81"/>
      <c r="VEE115" s="81"/>
      <c r="VEF115" s="81"/>
      <c r="VEG115" s="81"/>
      <c r="VEH115" s="81"/>
      <c r="VEI115" s="81"/>
      <c r="VEJ115" s="81"/>
      <c r="VEK115" s="81"/>
      <c r="VEL115" s="81"/>
      <c r="VEM115" s="81"/>
      <c r="VEN115" s="81"/>
      <c r="VEO115" s="81"/>
      <c r="VEP115" s="81"/>
      <c r="VEQ115" s="81"/>
      <c r="VER115" s="81"/>
      <c r="VES115" s="81"/>
      <c r="VET115" s="81"/>
      <c r="VEU115" s="81"/>
      <c r="VEV115" s="81"/>
      <c r="VEW115" s="81"/>
      <c r="VEX115" s="81"/>
      <c r="VEY115" s="81"/>
      <c r="VEZ115" s="81"/>
      <c r="VFA115" s="81"/>
      <c r="VFB115" s="81"/>
      <c r="VFC115" s="81"/>
      <c r="VFD115" s="81"/>
      <c r="VFE115" s="81"/>
      <c r="VFF115" s="81"/>
      <c r="VFG115" s="81"/>
      <c r="VFH115" s="81"/>
      <c r="VFI115" s="81"/>
      <c r="VFJ115" s="81"/>
      <c r="VFK115" s="81"/>
      <c r="VFL115" s="81"/>
      <c r="VFM115" s="81"/>
      <c r="VFN115" s="81"/>
      <c r="VFO115" s="81"/>
      <c r="VFP115" s="81"/>
      <c r="VFQ115" s="81"/>
      <c r="VFR115" s="81"/>
      <c r="VFS115" s="81"/>
      <c r="VFT115" s="81"/>
      <c r="VFU115" s="81"/>
      <c r="VFV115" s="81"/>
      <c r="VFW115" s="81"/>
      <c r="VFX115" s="81"/>
      <c r="VFY115" s="81"/>
      <c r="VFZ115" s="81"/>
      <c r="VGA115" s="81"/>
      <c r="VGB115" s="81"/>
      <c r="VGC115" s="81"/>
      <c r="VGD115" s="81"/>
      <c r="VGE115" s="81"/>
      <c r="VGF115" s="81"/>
      <c r="VGG115" s="81"/>
      <c r="VGH115" s="81"/>
      <c r="VGI115" s="81"/>
      <c r="VGJ115" s="81"/>
      <c r="VGK115" s="81"/>
      <c r="VGL115" s="81"/>
      <c r="VGM115" s="81"/>
      <c r="VGN115" s="81"/>
      <c r="VGO115" s="81"/>
      <c r="VGP115" s="81"/>
      <c r="VGQ115" s="81"/>
      <c r="VGR115" s="81"/>
      <c r="VGS115" s="81"/>
      <c r="VGT115" s="81"/>
      <c r="VGU115" s="81"/>
      <c r="VGV115" s="81"/>
      <c r="VGW115" s="81"/>
      <c r="VGX115" s="81"/>
      <c r="VGY115" s="81"/>
      <c r="VGZ115" s="81"/>
      <c r="VHA115" s="81"/>
      <c r="VHB115" s="81"/>
      <c r="VHC115" s="81"/>
      <c r="VHD115" s="81"/>
      <c r="VHE115" s="81"/>
      <c r="VHF115" s="81"/>
      <c r="VHG115" s="81"/>
      <c r="VHH115" s="81"/>
      <c r="VHI115" s="81"/>
      <c r="VHJ115" s="81"/>
      <c r="VHK115" s="81"/>
      <c r="VHL115" s="81"/>
      <c r="VHM115" s="81"/>
      <c r="VHN115" s="81"/>
      <c r="VHO115" s="81"/>
      <c r="VHP115" s="81"/>
      <c r="VHQ115" s="81"/>
      <c r="VHR115" s="81"/>
      <c r="VHS115" s="81"/>
      <c r="VHT115" s="81"/>
      <c r="VHU115" s="81"/>
      <c r="VHV115" s="81"/>
      <c r="VHW115" s="81"/>
      <c r="VHX115" s="81"/>
      <c r="VHY115" s="81"/>
      <c r="VHZ115" s="81"/>
      <c r="VIA115" s="81"/>
      <c r="VIB115" s="81"/>
      <c r="VIC115" s="81"/>
      <c r="VID115" s="81"/>
      <c r="VIE115" s="81"/>
      <c r="VIF115" s="81"/>
      <c r="VIG115" s="81"/>
      <c r="VIH115" s="81"/>
      <c r="VII115" s="81"/>
      <c r="VIJ115" s="81"/>
      <c r="VIK115" s="81"/>
      <c r="VIL115" s="81"/>
      <c r="VIM115" s="81"/>
      <c r="VIN115" s="81"/>
      <c r="VIO115" s="81"/>
      <c r="VIP115" s="81"/>
      <c r="VIQ115" s="81"/>
      <c r="VIR115" s="81"/>
      <c r="VIS115" s="81"/>
      <c r="VIT115" s="81"/>
      <c r="VIU115" s="81"/>
      <c r="VIV115" s="81"/>
      <c r="VIW115" s="81"/>
      <c r="VIX115" s="81"/>
      <c r="VIY115" s="81"/>
      <c r="VIZ115" s="81"/>
      <c r="VJA115" s="81"/>
      <c r="VJB115" s="81"/>
      <c r="VJC115" s="81"/>
      <c r="VJD115" s="81"/>
      <c r="VJE115" s="81"/>
      <c r="VJF115" s="81"/>
      <c r="VJG115" s="81"/>
      <c r="VJH115" s="81"/>
      <c r="VJI115" s="81"/>
      <c r="VJJ115" s="81"/>
      <c r="VJK115" s="81"/>
      <c r="VJL115" s="81"/>
      <c r="VJM115" s="81"/>
      <c r="VJN115" s="81"/>
      <c r="VJO115" s="81"/>
      <c r="VJP115" s="81"/>
      <c r="VJQ115" s="81"/>
      <c r="VJR115" s="81"/>
      <c r="VJS115" s="81"/>
      <c r="VJT115" s="81"/>
      <c r="VJU115" s="81"/>
      <c r="VJV115" s="81"/>
      <c r="VJW115" s="81"/>
      <c r="VJX115" s="81"/>
      <c r="VJY115" s="81"/>
      <c r="VJZ115" s="81"/>
      <c r="VKA115" s="81"/>
      <c r="VKB115" s="81"/>
      <c r="VKC115" s="81"/>
      <c r="VKD115" s="81"/>
      <c r="VKE115" s="81"/>
      <c r="VKF115" s="81"/>
      <c r="VKG115" s="81"/>
      <c r="VKH115" s="81"/>
      <c r="VKI115" s="81"/>
      <c r="VKJ115" s="81"/>
      <c r="VKK115" s="81"/>
      <c r="VKL115" s="81"/>
      <c r="VKM115" s="81"/>
      <c r="VKN115" s="81"/>
      <c r="VKO115" s="81"/>
      <c r="VKP115" s="81"/>
      <c r="VKQ115" s="81"/>
      <c r="VKR115" s="81"/>
      <c r="VKS115" s="81"/>
      <c r="VKT115" s="81"/>
      <c r="VKU115" s="81"/>
      <c r="VKV115" s="81"/>
      <c r="VKW115" s="81"/>
      <c r="VKX115" s="81"/>
      <c r="VKY115" s="81"/>
      <c r="VKZ115" s="81"/>
      <c r="VLA115" s="81"/>
      <c r="VLB115" s="81"/>
      <c r="VLC115" s="81"/>
      <c r="VLD115" s="81"/>
      <c r="VLE115" s="81"/>
      <c r="VLF115" s="81"/>
      <c r="VLG115" s="81"/>
      <c r="VLH115" s="81"/>
      <c r="VLI115" s="81"/>
      <c r="VLJ115" s="81"/>
      <c r="VLK115" s="81"/>
      <c r="VLL115" s="81"/>
      <c r="VLM115" s="81"/>
      <c r="VLN115" s="81"/>
      <c r="VLO115" s="81"/>
      <c r="VLP115" s="81"/>
      <c r="VLQ115" s="81"/>
      <c r="VLR115" s="81"/>
      <c r="VLS115" s="81"/>
      <c r="VLT115" s="81"/>
      <c r="VLU115" s="81"/>
      <c r="VLV115" s="81"/>
      <c r="VLW115" s="81"/>
      <c r="VLX115" s="81"/>
      <c r="VLY115" s="81"/>
      <c r="VLZ115" s="81"/>
      <c r="VMA115" s="81"/>
      <c r="VMB115" s="81"/>
      <c r="VMC115" s="81"/>
      <c r="VMD115" s="81"/>
      <c r="VME115" s="81"/>
      <c r="VMF115" s="81"/>
      <c r="VMG115" s="81"/>
      <c r="VMH115" s="81"/>
      <c r="VMI115" s="81"/>
      <c r="VMJ115" s="81"/>
      <c r="VMK115" s="81"/>
      <c r="VML115" s="81"/>
      <c r="VMM115" s="81"/>
      <c r="VMN115" s="81"/>
      <c r="VMO115" s="81"/>
      <c r="VMP115" s="81"/>
      <c r="VMQ115" s="81"/>
      <c r="VMR115" s="81"/>
      <c r="VMS115" s="81"/>
      <c r="VMT115" s="81"/>
      <c r="VMU115" s="81"/>
      <c r="VMV115" s="81"/>
      <c r="VMW115" s="81"/>
      <c r="VMX115" s="81"/>
      <c r="VMY115" s="81"/>
      <c r="VMZ115" s="81"/>
      <c r="VNA115" s="81"/>
      <c r="VNB115" s="81"/>
      <c r="VNC115" s="81"/>
      <c r="VND115" s="81"/>
      <c r="VNE115" s="81"/>
      <c r="VNF115" s="81"/>
      <c r="VNG115" s="81"/>
      <c r="VNH115" s="81"/>
      <c r="VNI115" s="81"/>
      <c r="VNJ115" s="81"/>
      <c r="VNK115" s="81"/>
      <c r="VNL115" s="81"/>
      <c r="VNM115" s="81"/>
      <c r="VNN115" s="81"/>
      <c r="VNO115" s="81"/>
      <c r="VNP115" s="81"/>
      <c r="VNQ115" s="81"/>
      <c r="VNR115" s="81"/>
      <c r="VNS115" s="81"/>
      <c r="VNT115" s="81"/>
      <c r="VNU115" s="81"/>
      <c r="VNV115" s="81"/>
      <c r="VNW115" s="81"/>
      <c r="VNX115" s="81"/>
      <c r="VNY115" s="81"/>
      <c r="VNZ115" s="81"/>
      <c r="VOA115" s="81"/>
      <c r="VOB115" s="81"/>
      <c r="VOC115" s="81"/>
      <c r="VOD115" s="81"/>
      <c r="VOE115" s="81"/>
      <c r="VOF115" s="81"/>
      <c r="VOG115" s="81"/>
      <c r="VOH115" s="81"/>
      <c r="VOI115" s="81"/>
      <c r="VOJ115" s="81"/>
      <c r="VOK115" s="81"/>
      <c r="VOL115" s="81"/>
      <c r="VOM115" s="81"/>
      <c r="VON115" s="81"/>
      <c r="VOO115" s="81"/>
      <c r="VOP115" s="81"/>
      <c r="VOQ115" s="81"/>
      <c r="VOR115" s="81"/>
      <c r="VOS115" s="81"/>
      <c r="VOT115" s="81"/>
      <c r="VOU115" s="81"/>
      <c r="VOV115" s="81"/>
      <c r="VOW115" s="81"/>
      <c r="VOX115" s="81"/>
      <c r="VOY115" s="81"/>
      <c r="VOZ115" s="81"/>
      <c r="VPA115" s="81"/>
      <c r="VPB115" s="81"/>
      <c r="VPC115" s="81"/>
      <c r="VPD115" s="81"/>
      <c r="VPE115" s="81"/>
      <c r="VPF115" s="81"/>
      <c r="VPG115" s="81"/>
      <c r="VPH115" s="81"/>
      <c r="VPI115" s="81"/>
      <c r="VPJ115" s="81"/>
      <c r="VPK115" s="81"/>
      <c r="VPL115" s="81"/>
      <c r="VPM115" s="81"/>
      <c r="VPN115" s="81"/>
      <c r="VPO115" s="81"/>
      <c r="VPP115" s="81"/>
      <c r="VPQ115" s="81"/>
      <c r="VPR115" s="81"/>
      <c r="VPS115" s="81"/>
      <c r="VPT115" s="81"/>
      <c r="VPU115" s="81"/>
      <c r="VPV115" s="81"/>
      <c r="VPW115" s="81"/>
      <c r="VPX115" s="81"/>
      <c r="VPY115" s="81"/>
      <c r="VPZ115" s="81"/>
      <c r="VQA115" s="81"/>
      <c r="VQB115" s="81"/>
      <c r="VQC115" s="81"/>
      <c r="VQD115" s="81"/>
      <c r="VQE115" s="81"/>
      <c r="VQF115" s="81"/>
      <c r="VQG115" s="81"/>
      <c r="VQH115" s="81"/>
      <c r="VQI115" s="81"/>
      <c r="VQJ115" s="81"/>
      <c r="VQK115" s="81"/>
      <c r="VQL115" s="81"/>
      <c r="VQM115" s="81"/>
      <c r="VQN115" s="81"/>
      <c r="VQO115" s="81"/>
      <c r="VQP115" s="81"/>
      <c r="VQQ115" s="81"/>
      <c r="VQR115" s="81"/>
      <c r="VQS115" s="81"/>
      <c r="VQT115" s="81"/>
      <c r="VQU115" s="81"/>
      <c r="VQV115" s="81"/>
      <c r="VQW115" s="81"/>
      <c r="VQX115" s="81"/>
      <c r="VQY115" s="81"/>
      <c r="VQZ115" s="81"/>
      <c r="VRA115" s="81"/>
      <c r="VRB115" s="81"/>
      <c r="VRC115" s="81"/>
      <c r="VRD115" s="81"/>
      <c r="VRE115" s="81"/>
      <c r="VRF115" s="81"/>
      <c r="VRG115" s="81"/>
      <c r="VRH115" s="81"/>
      <c r="VRI115" s="81"/>
      <c r="VRJ115" s="81"/>
      <c r="VRK115" s="81"/>
      <c r="VRL115" s="81"/>
      <c r="VRM115" s="81"/>
      <c r="VRN115" s="81"/>
      <c r="VRO115" s="81"/>
      <c r="VRP115" s="81"/>
      <c r="VRQ115" s="81"/>
      <c r="VRR115" s="81"/>
      <c r="VRS115" s="81"/>
      <c r="VRT115" s="81"/>
      <c r="VRU115" s="81"/>
      <c r="VRV115" s="81"/>
      <c r="VRW115" s="81"/>
      <c r="VRX115" s="81"/>
      <c r="VRY115" s="81"/>
      <c r="VRZ115" s="81"/>
      <c r="VSA115" s="81"/>
      <c r="VSB115" s="81"/>
      <c r="VSC115" s="81"/>
      <c r="VSD115" s="81"/>
      <c r="VSE115" s="81"/>
      <c r="VSF115" s="81"/>
      <c r="VSG115" s="81"/>
      <c r="VSH115" s="81"/>
      <c r="VSI115" s="81"/>
      <c r="VSJ115" s="81"/>
      <c r="VSK115" s="81"/>
      <c r="VSL115" s="81"/>
      <c r="VSM115" s="81"/>
      <c r="VSN115" s="81"/>
      <c r="VSO115" s="81"/>
      <c r="VSP115" s="81"/>
      <c r="VSQ115" s="81"/>
      <c r="VSR115" s="81"/>
      <c r="VSS115" s="81"/>
      <c r="VST115" s="81"/>
      <c r="VSU115" s="81"/>
      <c r="VSV115" s="81"/>
      <c r="VSW115" s="81"/>
      <c r="VSX115" s="81"/>
      <c r="VSY115" s="81"/>
      <c r="VSZ115" s="81"/>
      <c r="VTA115" s="81"/>
      <c r="VTB115" s="81"/>
      <c r="VTC115" s="81"/>
      <c r="VTD115" s="81"/>
      <c r="VTE115" s="81"/>
      <c r="VTF115" s="81"/>
      <c r="VTG115" s="81"/>
      <c r="VTH115" s="81"/>
      <c r="VTI115" s="81"/>
      <c r="VTJ115" s="81"/>
      <c r="VTK115" s="81"/>
      <c r="VTL115" s="81"/>
      <c r="VTM115" s="81"/>
      <c r="VTN115" s="81"/>
      <c r="VTO115" s="81"/>
      <c r="VTP115" s="81"/>
      <c r="VTQ115" s="81"/>
      <c r="VTR115" s="81"/>
      <c r="VTS115" s="81"/>
      <c r="VTT115" s="81"/>
      <c r="VTU115" s="81"/>
      <c r="VTV115" s="81"/>
      <c r="VTW115" s="81"/>
      <c r="VTX115" s="81"/>
      <c r="VTY115" s="81"/>
      <c r="VTZ115" s="81"/>
      <c r="VUA115" s="81"/>
      <c r="VUB115" s="81"/>
      <c r="VUC115" s="81"/>
      <c r="VUD115" s="81"/>
      <c r="VUE115" s="81"/>
      <c r="VUF115" s="81"/>
      <c r="VUG115" s="81"/>
      <c r="VUH115" s="81"/>
      <c r="VUI115" s="81"/>
      <c r="VUJ115" s="81"/>
      <c r="VUK115" s="81"/>
      <c r="VUL115" s="81"/>
      <c r="VUM115" s="81"/>
      <c r="VUN115" s="81"/>
      <c r="VUO115" s="81"/>
      <c r="VUP115" s="81"/>
      <c r="VUQ115" s="81"/>
      <c r="VUR115" s="81"/>
      <c r="VUS115" s="81"/>
      <c r="VUT115" s="81"/>
      <c r="VUU115" s="81"/>
      <c r="VUV115" s="81"/>
      <c r="VUW115" s="81"/>
      <c r="VUX115" s="81"/>
      <c r="VUY115" s="81"/>
      <c r="VUZ115" s="81"/>
      <c r="VVA115" s="81"/>
      <c r="VVB115" s="81"/>
      <c r="VVC115" s="81"/>
      <c r="VVD115" s="81"/>
      <c r="VVE115" s="81"/>
      <c r="VVF115" s="81"/>
      <c r="VVG115" s="81"/>
      <c r="VVH115" s="81"/>
      <c r="VVI115" s="81"/>
      <c r="VVJ115" s="81"/>
      <c r="VVK115" s="81"/>
      <c r="VVL115" s="81"/>
      <c r="VVM115" s="81"/>
      <c r="VVN115" s="81"/>
      <c r="VVO115" s="81"/>
      <c r="VVP115" s="81"/>
      <c r="VVQ115" s="81"/>
      <c r="VVR115" s="81"/>
      <c r="VVS115" s="81"/>
      <c r="VVT115" s="81"/>
      <c r="VVU115" s="81"/>
      <c r="VVV115" s="81"/>
      <c r="VVW115" s="81"/>
      <c r="VVX115" s="81"/>
      <c r="VVY115" s="81"/>
      <c r="VVZ115" s="81"/>
      <c r="VWA115" s="81"/>
      <c r="VWB115" s="81"/>
      <c r="VWC115" s="81"/>
      <c r="VWD115" s="81"/>
      <c r="VWE115" s="81"/>
      <c r="VWF115" s="81"/>
      <c r="VWG115" s="81"/>
      <c r="VWH115" s="81"/>
      <c r="VWI115" s="81"/>
      <c r="VWJ115" s="81"/>
      <c r="VWK115" s="81"/>
      <c r="VWL115" s="81"/>
      <c r="VWM115" s="81"/>
      <c r="VWN115" s="81"/>
      <c r="VWO115" s="81"/>
      <c r="VWP115" s="81"/>
      <c r="VWQ115" s="81"/>
      <c r="VWR115" s="81"/>
      <c r="VWS115" s="81"/>
      <c r="VWT115" s="81"/>
      <c r="VWU115" s="81"/>
      <c r="VWV115" s="81"/>
      <c r="VWW115" s="81"/>
      <c r="VWX115" s="81"/>
      <c r="VWY115" s="81"/>
      <c r="VWZ115" s="81"/>
      <c r="VXA115" s="81"/>
      <c r="VXB115" s="81"/>
      <c r="VXC115" s="81"/>
      <c r="VXD115" s="81"/>
      <c r="VXE115" s="81"/>
      <c r="VXF115" s="81"/>
      <c r="VXG115" s="81"/>
      <c r="VXH115" s="81"/>
      <c r="VXI115" s="81"/>
      <c r="VXJ115" s="81"/>
      <c r="VXK115" s="81"/>
      <c r="VXL115" s="81"/>
      <c r="VXM115" s="81"/>
      <c r="VXN115" s="81"/>
      <c r="VXO115" s="81"/>
      <c r="VXP115" s="81"/>
      <c r="VXQ115" s="81"/>
      <c r="VXR115" s="81"/>
      <c r="VXS115" s="81"/>
      <c r="VXT115" s="81"/>
      <c r="VXU115" s="81"/>
      <c r="VXV115" s="81"/>
      <c r="VXW115" s="81"/>
      <c r="VXX115" s="81"/>
      <c r="VXY115" s="81"/>
      <c r="VXZ115" s="81"/>
      <c r="VYA115" s="81"/>
      <c r="VYB115" s="81"/>
      <c r="VYC115" s="81"/>
      <c r="VYD115" s="81"/>
      <c r="VYE115" s="81"/>
      <c r="VYF115" s="81"/>
      <c r="VYG115" s="81"/>
      <c r="VYH115" s="81"/>
      <c r="VYI115" s="81"/>
      <c r="VYJ115" s="81"/>
      <c r="VYK115" s="81"/>
      <c r="VYL115" s="81"/>
      <c r="VYM115" s="81"/>
      <c r="VYN115" s="81"/>
      <c r="VYO115" s="81"/>
      <c r="VYP115" s="81"/>
      <c r="VYQ115" s="81"/>
      <c r="VYR115" s="81"/>
      <c r="VYS115" s="81"/>
      <c r="VYT115" s="81"/>
      <c r="VYU115" s="81"/>
      <c r="VYV115" s="81"/>
      <c r="VYW115" s="81"/>
      <c r="VYX115" s="81"/>
      <c r="VYY115" s="81"/>
      <c r="VYZ115" s="81"/>
      <c r="VZA115" s="81"/>
      <c r="VZB115" s="81"/>
      <c r="VZC115" s="81"/>
      <c r="VZD115" s="81"/>
      <c r="VZE115" s="81"/>
      <c r="VZF115" s="81"/>
      <c r="VZG115" s="81"/>
      <c r="VZH115" s="81"/>
      <c r="VZI115" s="81"/>
      <c r="VZJ115" s="81"/>
      <c r="VZK115" s="81"/>
      <c r="VZL115" s="81"/>
      <c r="VZM115" s="81"/>
      <c r="VZN115" s="81"/>
      <c r="VZO115" s="81"/>
      <c r="VZP115" s="81"/>
      <c r="VZQ115" s="81"/>
      <c r="VZR115" s="81"/>
      <c r="VZS115" s="81"/>
      <c r="VZT115" s="81"/>
      <c r="VZU115" s="81"/>
      <c r="VZV115" s="81"/>
      <c r="VZW115" s="81"/>
      <c r="VZX115" s="81"/>
      <c r="VZY115" s="81"/>
      <c r="VZZ115" s="81"/>
      <c r="WAA115" s="81"/>
      <c r="WAB115" s="81"/>
      <c r="WAC115" s="81"/>
      <c r="WAD115" s="81"/>
      <c r="WAE115" s="81"/>
      <c r="WAF115" s="81"/>
      <c r="WAG115" s="81"/>
      <c r="WAH115" s="81"/>
      <c r="WAI115" s="81"/>
      <c r="WAJ115" s="81"/>
      <c r="WAK115" s="81"/>
      <c r="WAL115" s="81"/>
      <c r="WAM115" s="81"/>
      <c r="WAN115" s="81"/>
      <c r="WAO115" s="81"/>
      <c r="WAP115" s="81"/>
      <c r="WAQ115" s="81"/>
      <c r="WAR115" s="81"/>
      <c r="WAS115" s="81"/>
      <c r="WAT115" s="81"/>
      <c r="WAU115" s="81"/>
      <c r="WAV115" s="81"/>
      <c r="WAW115" s="81"/>
      <c r="WAX115" s="81"/>
      <c r="WAY115" s="81"/>
      <c r="WAZ115" s="81"/>
      <c r="WBA115" s="81"/>
      <c r="WBB115" s="81"/>
      <c r="WBC115" s="81"/>
      <c r="WBD115" s="81"/>
      <c r="WBE115" s="81"/>
      <c r="WBF115" s="81"/>
      <c r="WBG115" s="81"/>
      <c r="WBH115" s="81"/>
      <c r="WBI115" s="81"/>
      <c r="WBJ115" s="81"/>
      <c r="WBK115" s="81"/>
      <c r="WBL115" s="81"/>
      <c r="WBM115" s="81"/>
      <c r="WBN115" s="81"/>
      <c r="WBO115" s="81"/>
      <c r="WBP115" s="81"/>
      <c r="WBQ115" s="81"/>
      <c r="WBR115" s="81"/>
      <c r="WBS115" s="81"/>
      <c r="WBT115" s="81"/>
      <c r="WBU115" s="81"/>
      <c r="WBV115" s="81"/>
      <c r="WBW115" s="81"/>
      <c r="WBX115" s="81"/>
      <c r="WBY115" s="81"/>
      <c r="WBZ115" s="81"/>
      <c r="WCA115" s="81"/>
      <c r="WCB115" s="81"/>
      <c r="WCC115" s="81"/>
      <c r="WCD115" s="81"/>
      <c r="WCE115" s="81"/>
      <c r="WCF115" s="81"/>
      <c r="WCG115" s="81"/>
      <c r="WCH115" s="81"/>
      <c r="WCI115" s="81"/>
      <c r="WCJ115" s="81"/>
      <c r="WCK115" s="81"/>
      <c r="WCL115" s="81"/>
      <c r="WCM115" s="81"/>
      <c r="WCN115" s="81"/>
      <c r="WCO115" s="81"/>
      <c r="WCP115" s="81"/>
      <c r="WCQ115" s="81"/>
      <c r="WCR115" s="81"/>
      <c r="WCS115" s="81"/>
      <c r="WCT115" s="81"/>
      <c r="WCU115" s="81"/>
      <c r="WCV115" s="81"/>
      <c r="WCW115" s="81"/>
      <c r="WCX115" s="81"/>
      <c r="WCY115" s="81"/>
      <c r="WCZ115" s="81"/>
      <c r="WDA115" s="81"/>
      <c r="WDB115" s="81"/>
      <c r="WDC115" s="81"/>
      <c r="WDD115" s="81"/>
      <c r="WDE115" s="81"/>
      <c r="WDF115" s="81"/>
      <c r="WDG115" s="81"/>
      <c r="WDH115" s="81"/>
      <c r="WDI115" s="81"/>
      <c r="WDJ115" s="81"/>
      <c r="WDK115" s="81"/>
      <c r="WDL115" s="81"/>
      <c r="WDM115" s="81"/>
      <c r="WDN115" s="81"/>
      <c r="WDO115" s="81"/>
      <c r="WDP115" s="81"/>
      <c r="WDQ115" s="81"/>
      <c r="WDR115" s="81"/>
      <c r="WDS115" s="81"/>
      <c r="WDT115" s="81"/>
      <c r="WDU115" s="81"/>
      <c r="WDV115" s="81"/>
      <c r="WDW115" s="81"/>
      <c r="WDX115" s="81"/>
      <c r="WDY115" s="81"/>
      <c r="WDZ115" s="81"/>
      <c r="WEA115" s="81"/>
      <c r="WEB115" s="81"/>
      <c r="WEC115" s="81"/>
      <c r="WED115" s="81"/>
      <c r="WEE115" s="81"/>
      <c r="WEF115" s="81"/>
      <c r="WEG115" s="81"/>
      <c r="WEH115" s="81"/>
      <c r="WEI115" s="81"/>
      <c r="WEJ115" s="81"/>
      <c r="WEK115" s="81"/>
      <c r="WEL115" s="81"/>
      <c r="WEM115" s="81"/>
      <c r="WEN115" s="81"/>
      <c r="WEO115" s="81"/>
      <c r="WEP115" s="81"/>
      <c r="WEQ115" s="81"/>
      <c r="WER115" s="81"/>
      <c r="WES115" s="81"/>
      <c r="WET115" s="81"/>
      <c r="WEU115" s="81"/>
      <c r="WEV115" s="81"/>
      <c r="WEW115" s="81"/>
      <c r="WEX115" s="81"/>
      <c r="WEY115" s="81"/>
      <c r="WEZ115" s="81"/>
      <c r="WFA115" s="81"/>
      <c r="WFB115" s="81"/>
      <c r="WFC115" s="81"/>
      <c r="WFD115" s="81"/>
      <c r="WFE115" s="81"/>
      <c r="WFF115" s="81"/>
      <c r="WFG115" s="81"/>
      <c r="WFH115" s="81"/>
      <c r="WFI115" s="81"/>
      <c r="WFJ115" s="81"/>
      <c r="WFK115" s="81"/>
      <c r="WFL115" s="81"/>
      <c r="WFM115" s="81"/>
      <c r="WFN115" s="81"/>
      <c r="WFO115" s="81"/>
      <c r="WFP115" s="81"/>
      <c r="WFQ115" s="81"/>
      <c r="WFR115" s="81"/>
      <c r="WFS115" s="81"/>
      <c r="WFT115" s="81"/>
      <c r="WFU115" s="81"/>
      <c r="WFV115" s="81"/>
      <c r="WFW115" s="81"/>
      <c r="WFX115" s="81"/>
      <c r="WFY115" s="81"/>
      <c r="WFZ115" s="81"/>
      <c r="WGA115" s="81"/>
      <c r="WGB115" s="81"/>
      <c r="WGC115" s="81"/>
      <c r="WGD115" s="81"/>
      <c r="WGE115" s="81"/>
      <c r="WGF115" s="81"/>
      <c r="WGG115" s="81"/>
      <c r="WGH115" s="81"/>
      <c r="WGI115" s="81"/>
      <c r="WGJ115" s="81"/>
      <c r="WGK115" s="81"/>
      <c r="WGL115" s="81"/>
      <c r="WGM115" s="81"/>
      <c r="WGN115" s="81"/>
      <c r="WGO115" s="81"/>
      <c r="WGP115" s="81"/>
      <c r="WGQ115" s="81"/>
      <c r="WGR115" s="81"/>
      <c r="WGS115" s="81"/>
      <c r="WGT115" s="81"/>
      <c r="WGU115" s="81"/>
      <c r="WGV115" s="81"/>
      <c r="WGW115" s="81"/>
      <c r="WGX115" s="81"/>
      <c r="WGY115" s="81"/>
      <c r="WGZ115" s="81"/>
      <c r="WHA115" s="81"/>
      <c r="WHB115" s="81"/>
      <c r="WHC115" s="81"/>
      <c r="WHD115" s="81"/>
      <c r="WHE115" s="81"/>
      <c r="WHF115" s="81"/>
      <c r="WHG115" s="81"/>
      <c r="WHH115" s="81"/>
      <c r="WHI115" s="81"/>
      <c r="WHJ115" s="81"/>
      <c r="WHK115" s="81"/>
      <c r="WHL115" s="81"/>
      <c r="WHM115" s="81"/>
      <c r="WHN115" s="81"/>
      <c r="WHO115" s="81"/>
      <c r="WHP115" s="81"/>
      <c r="WHQ115" s="81"/>
      <c r="WHR115" s="81"/>
      <c r="WHS115" s="81"/>
      <c r="WHT115" s="81"/>
      <c r="WHU115" s="81"/>
      <c r="WHV115" s="81"/>
      <c r="WHW115" s="81"/>
      <c r="WHX115" s="81"/>
      <c r="WHY115" s="81"/>
      <c r="WHZ115" s="81"/>
      <c r="WIA115" s="81"/>
      <c r="WIB115" s="81"/>
      <c r="WIC115" s="81"/>
      <c r="WID115" s="81"/>
      <c r="WIE115" s="81"/>
      <c r="WIF115" s="81"/>
      <c r="WIG115" s="81"/>
      <c r="WIH115" s="81"/>
      <c r="WII115" s="81"/>
      <c r="WIJ115" s="81"/>
      <c r="WIK115" s="81"/>
      <c r="WIL115" s="81"/>
      <c r="WIM115" s="81"/>
      <c r="WIN115" s="81"/>
      <c r="WIO115" s="81"/>
      <c r="WIP115" s="81"/>
      <c r="WIQ115" s="81"/>
      <c r="WIR115" s="81"/>
      <c r="WIS115" s="81"/>
      <c r="WIT115" s="81"/>
      <c r="WIU115" s="81"/>
      <c r="WIV115" s="81"/>
      <c r="WIW115" s="81"/>
      <c r="WIX115" s="81"/>
      <c r="WIY115" s="81"/>
      <c r="WIZ115" s="81"/>
      <c r="WJA115" s="81"/>
      <c r="WJB115" s="81"/>
      <c r="WJC115" s="81"/>
      <c r="WJD115" s="81"/>
      <c r="WJE115" s="81"/>
      <c r="WJF115" s="81"/>
      <c r="WJG115" s="81"/>
      <c r="WJH115" s="81"/>
      <c r="WJI115" s="81"/>
      <c r="WJJ115" s="81"/>
      <c r="WJK115" s="81"/>
      <c r="WJL115" s="81"/>
      <c r="WJM115" s="81"/>
      <c r="WJN115" s="81"/>
      <c r="WJO115" s="81"/>
      <c r="WJP115" s="81"/>
      <c r="WJQ115" s="81"/>
      <c r="WJR115" s="81"/>
      <c r="WJS115" s="81"/>
      <c r="WJT115" s="81"/>
      <c r="WJU115" s="81"/>
      <c r="WJV115" s="81"/>
      <c r="WJW115" s="81"/>
      <c r="WJX115" s="81"/>
      <c r="WJY115" s="81"/>
      <c r="WJZ115" s="81"/>
      <c r="WKA115" s="81"/>
      <c r="WKB115" s="81"/>
      <c r="WKC115" s="81"/>
      <c r="WKD115" s="81"/>
      <c r="WKE115" s="81"/>
      <c r="WKF115" s="81"/>
      <c r="WKG115" s="81"/>
      <c r="WKH115" s="81"/>
      <c r="WKI115" s="81"/>
      <c r="WKJ115" s="81"/>
      <c r="WKK115" s="81"/>
      <c r="WKL115" s="81"/>
      <c r="WKM115" s="81"/>
      <c r="WKN115" s="81"/>
      <c r="WKO115" s="81"/>
      <c r="WKP115" s="81"/>
      <c r="WKQ115" s="81"/>
      <c r="WKR115" s="81"/>
      <c r="WKS115" s="81"/>
      <c r="WKT115" s="81"/>
      <c r="WKU115" s="81"/>
      <c r="WKV115" s="81"/>
      <c r="WKW115" s="81"/>
      <c r="WKX115" s="81"/>
      <c r="WKY115" s="81"/>
      <c r="WKZ115" s="81"/>
      <c r="WLA115" s="81"/>
      <c r="WLB115" s="81"/>
      <c r="WLC115" s="81"/>
      <c r="WLD115" s="81"/>
      <c r="WLE115" s="81"/>
      <c r="WLF115" s="81"/>
      <c r="WLG115" s="81"/>
      <c r="WLH115" s="81"/>
      <c r="WLI115" s="81"/>
      <c r="WLJ115" s="81"/>
      <c r="WLK115" s="81"/>
      <c r="WLL115" s="81"/>
      <c r="WLM115" s="81"/>
      <c r="WLN115" s="81"/>
      <c r="WLO115" s="81"/>
      <c r="WLP115" s="81"/>
      <c r="WLQ115" s="81"/>
      <c r="WLR115" s="81"/>
      <c r="WLS115" s="81"/>
      <c r="WLT115" s="81"/>
      <c r="WLU115" s="81"/>
      <c r="WLV115" s="81"/>
      <c r="WLW115" s="81"/>
      <c r="WLX115" s="81"/>
      <c r="WLY115" s="81"/>
      <c r="WLZ115" s="81"/>
      <c r="WMA115" s="81"/>
      <c r="WMB115" s="81"/>
      <c r="WMC115" s="81"/>
      <c r="WMD115" s="81"/>
      <c r="WME115" s="81"/>
      <c r="WMF115" s="81"/>
      <c r="WMG115" s="81"/>
      <c r="WMH115" s="81"/>
      <c r="WMI115" s="81"/>
      <c r="WMJ115" s="81"/>
      <c r="WMK115" s="81"/>
      <c r="WML115" s="81"/>
      <c r="WMM115" s="81"/>
      <c r="WMN115" s="81"/>
      <c r="WMO115" s="81"/>
      <c r="WMP115" s="81"/>
      <c r="WMQ115" s="81"/>
      <c r="WMR115" s="81"/>
      <c r="WMS115" s="81"/>
      <c r="WMT115" s="81"/>
      <c r="WMU115" s="81"/>
      <c r="WMV115" s="81"/>
      <c r="WMW115" s="81"/>
      <c r="WMX115" s="81"/>
      <c r="WMY115" s="81"/>
      <c r="WMZ115" s="81"/>
      <c r="WNA115" s="81"/>
      <c r="WNB115" s="81"/>
      <c r="WNC115" s="81"/>
      <c r="WND115" s="81"/>
      <c r="WNE115" s="81"/>
      <c r="WNF115" s="81"/>
      <c r="WNG115" s="81"/>
      <c r="WNH115" s="81"/>
      <c r="WNI115" s="81"/>
      <c r="WNJ115" s="81"/>
      <c r="WNK115" s="81"/>
      <c r="WNL115" s="81"/>
      <c r="WNM115" s="81"/>
      <c r="WNN115" s="81"/>
      <c r="WNO115" s="81"/>
      <c r="WNP115" s="81"/>
      <c r="WNQ115" s="81"/>
      <c r="WNR115" s="81"/>
      <c r="WNS115" s="81"/>
      <c r="WNT115" s="81"/>
      <c r="WNU115" s="81"/>
      <c r="WNV115" s="81"/>
      <c r="WNW115" s="81"/>
      <c r="WNX115" s="81"/>
      <c r="WNY115" s="81"/>
      <c r="WNZ115" s="81"/>
      <c r="WOA115" s="81"/>
      <c r="WOB115" s="81"/>
      <c r="WOC115" s="81"/>
      <c r="WOD115" s="81"/>
      <c r="WOE115" s="81"/>
      <c r="WOF115" s="81"/>
      <c r="WOG115" s="81"/>
      <c r="WOH115" s="81"/>
      <c r="WOI115" s="81"/>
      <c r="WOJ115" s="81"/>
      <c r="WOK115" s="81"/>
      <c r="WOL115" s="81"/>
      <c r="WOM115" s="81"/>
      <c r="WON115" s="81"/>
      <c r="WOO115" s="81"/>
      <c r="WOP115" s="81"/>
      <c r="WOQ115" s="81"/>
      <c r="WOR115" s="81"/>
      <c r="WOS115" s="81"/>
      <c r="WOT115" s="81"/>
      <c r="WOU115" s="81"/>
      <c r="WOV115" s="81"/>
      <c r="WOW115" s="81"/>
      <c r="WOX115" s="81"/>
      <c r="WOY115" s="81"/>
      <c r="WOZ115" s="81"/>
      <c r="WPA115" s="81"/>
      <c r="WPB115" s="81"/>
      <c r="WPC115" s="81"/>
      <c r="WPD115" s="81"/>
      <c r="WPE115" s="81"/>
      <c r="WPF115" s="81"/>
      <c r="WPG115" s="81"/>
      <c r="WPH115" s="81"/>
      <c r="WPI115" s="81"/>
      <c r="WPJ115" s="81"/>
      <c r="WPK115" s="81"/>
      <c r="WPL115" s="81"/>
      <c r="WPM115" s="81"/>
      <c r="WPN115" s="81"/>
      <c r="WPO115" s="81"/>
      <c r="WPP115" s="81"/>
      <c r="WPQ115" s="81"/>
      <c r="WPR115" s="81"/>
      <c r="WPS115" s="81"/>
      <c r="WPT115" s="81"/>
      <c r="WPU115" s="81"/>
      <c r="WPV115" s="81"/>
      <c r="WPW115" s="81"/>
      <c r="WPX115" s="81"/>
      <c r="WPY115" s="81"/>
      <c r="WPZ115" s="81"/>
      <c r="WQA115" s="81"/>
      <c r="WQB115" s="81"/>
      <c r="WQC115" s="81"/>
      <c r="WQD115" s="81"/>
      <c r="WQE115" s="81"/>
      <c r="WQF115" s="81"/>
      <c r="WQG115" s="81"/>
      <c r="WQH115" s="81"/>
      <c r="WQI115" s="81"/>
      <c r="WQJ115" s="81"/>
      <c r="WQK115" s="81"/>
      <c r="WQL115" s="81"/>
      <c r="WQM115" s="81"/>
      <c r="WQN115" s="81"/>
      <c r="WQO115" s="81"/>
      <c r="WQP115" s="81"/>
      <c r="WQQ115" s="81"/>
      <c r="WQR115" s="81"/>
      <c r="WQS115" s="81"/>
      <c r="WQT115" s="81"/>
      <c r="WQU115" s="81"/>
      <c r="WQV115" s="81"/>
      <c r="WQW115" s="81"/>
      <c r="WQX115" s="81"/>
      <c r="WQY115" s="81"/>
      <c r="WQZ115" s="81"/>
      <c r="WRA115" s="81"/>
      <c r="WRB115" s="81"/>
      <c r="WRC115" s="81"/>
      <c r="WRD115" s="81"/>
      <c r="WRE115" s="81"/>
      <c r="WRF115" s="81"/>
      <c r="WRG115" s="81"/>
      <c r="WRH115" s="81"/>
      <c r="WRI115" s="81"/>
      <c r="WRJ115" s="81"/>
      <c r="WRK115" s="81"/>
      <c r="WRL115" s="81"/>
      <c r="WRM115" s="81"/>
      <c r="WRN115" s="81"/>
      <c r="WRO115" s="81"/>
      <c r="WRP115" s="81"/>
      <c r="WRQ115" s="81"/>
      <c r="WRR115" s="81"/>
      <c r="WRS115" s="81"/>
      <c r="WRT115" s="81"/>
      <c r="WRU115" s="81"/>
      <c r="WRV115" s="81"/>
      <c r="WRW115" s="81"/>
      <c r="WRX115" s="81"/>
      <c r="WRY115" s="81"/>
      <c r="WRZ115" s="81"/>
      <c r="WSA115" s="81"/>
      <c r="WSB115" s="81"/>
      <c r="WSC115" s="81"/>
      <c r="WSD115" s="81"/>
      <c r="WSE115" s="81"/>
      <c r="WSF115" s="81"/>
      <c r="WSG115" s="81"/>
      <c r="WSH115" s="81"/>
      <c r="WSI115" s="81"/>
      <c r="WSJ115" s="81"/>
      <c r="WSK115" s="81"/>
      <c r="WSL115" s="81"/>
      <c r="WSM115" s="81"/>
      <c r="WSN115" s="81"/>
      <c r="WSO115" s="81"/>
      <c r="WSP115" s="81"/>
      <c r="WSQ115" s="81"/>
      <c r="WSR115" s="81"/>
      <c r="WSS115" s="81"/>
      <c r="WST115" s="81"/>
      <c r="WSU115" s="81"/>
      <c r="WSV115" s="81"/>
      <c r="WSW115" s="81"/>
      <c r="WSX115" s="81"/>
      <c r="WSY115" s="81"/>
      <c r="WSZ115" s="81"/>
      <c r="WTA115" s="81"/>
      <c r="WTB115" s="81"/>
      <c r="WTC115" s="81"/>
      <c r="WTD115" s="81"/>
      <c r="WTE115" s="81"/>
      <c r="WTF115" s="81"/>
      <c r="WTG115" s="81"/>
      <c r="WTH115" s="81"/>
      <c r="WTI115" s="81"/>
      <c r="WTJ115" s="81"/>
      <c r="WTK115" s="81"/>
      <c r="WTL115" s="81"/>
      <c r="WTM115" s="81"/>
      <c r="WTN115" s="81"/>
      <c r="WTO115" s="81"/>
      <c r="WTP115" s="81"/>
      <c r="WTQ115" s="81"/>
      <c r="WTR115" s="81"/>
      <c r="WTS115" s="81"/>
      <c r="WTT115" s="81"/>
      <c r="WTU115" s="81"/>
      <c r="WTV115" s="81"/>
      <c r="WTW115" s="81"/>
      <c r="WTX115" s="81"/>
      <c r="WTY115" s="81"/>
      <c r="WTZ115" s="81"/>
      <c r="WUA115" s="81"/>
      <c r="WUB115" s="81"/>
      <c r="WUC115" s="81"/>
      <c r="WUD115" s="81"/>
      <c r="WUE115" s="81"/>
      <c r="WUF115" s="81"/>
      <c r="WUG115" s="81"/>
      <c r="WUH115" s="81"/>
      <c r="WUI115" s="81"/>
      <c r="WUJ115" s="81"/>
      <c r="WUK115" s="81"/>
      <c r="WUL115" s="81"/>
      <c r="WUM115" s="81"/>
      <c r="WUN115" s="81"/>
      <c r="WUO115" s="81"/>
      <c r="WUP115" s="81"/>
      <c r="WUQ115" s="81"/>
      <c r="WUR115" s="81"/>
      <c r="WUS115" s="81"/>
      <c r="WUT115" s="81"/>
      <c r="WUU115" s="81"/>
      <c r="WUV115" s="81"/>
      <c r="WUW115" s="81"/>
      <c r="WUX115" s="81"/>
      <c r="WUY115" s="81"/>
      <c r="WUZ115" s="81"/>
      <c r="WVA115" s="81"/>
      <c r="WVB115" s="81"/>
      <c r="WVC115" s="81"/>
      <c r="WVD115" s="81"/>
      <c r="WVE115" s="81"/>
      <c r="WVF115" s="81"/>
      <c r="WVG115" s="81"/>
      <c r="WVH115" s="81"/>
      <c r="WVI115" s="81"/>
      <c r="WVJ115" s="81"/>
      <c r="WVK115" s="81"/>
      <c r="WVL115" s="81"/>
      <c r="WVM115" s="81"/>
      <c r="WVN115" s="81"/>
      <c r="WVO115" s="81"/>
      <c r="WVP115" s="81"/>
      <c r="WVQ115" s="81"/>
      <c r="WVR115" s="81"/>
      <c r="WVS115" s="81"/>
      <c r="WVT115" s="81"/>
      <c r="WVU115" s="81"/>
      <c r="WVV115" s="81"/>
      <c r="WVW115" s="81"/>
      <c r="WVX115" s="81"/>
      <c r="WVY115" s="81"/>
      <c r="WVZ115" s="81"/>
      <c r="WWA115" s="81"/>
      <c r="WWB115" s="81"/>
      <c r="WWC115" s="81"/>
      <c r="WWD115" s="81"/>
      <c r="WWE115" s="81"/>
      <c r="WWF115" s="81"/>
      <c r="WWG115" s="81"/>
      <c r="WWH115" s="81"/>
      <c r="WWI115" s="81"/>
      <c r="WWJ115" s="81"/>
      <c r="WWK115" s="81"/>
      <c r="WWL115" s="81"/>
      <c r="WWM115" s="81"/>
      <c r="WWN115" s="81"/>
      <c r="WWO115" s="81"/>
      <c r="WWP115" s="81"/>
      <c r="WWQ115" s="81"/>
      <c r="WWR115" s="81"/>
      <c r="WWS115" s="81"/>
      <c r="WWT115" s="81"/>
      <c r="WWU115" s="81"/>
      <c r="WWV115" s="81"/>
      <c r="WWW115" s="81"/>
      <c r="WWX115" s="81"/>
      <c r="WWY115" s="81"/>
      <c r="WWZ115" s="81"/>
      <c r="WXA115" s="81"/>
      <c r="WXB115" s="81"/>
      <c r="WXC115" s="81"/>
      <c r="WXD115" s="81"/>
      <c r="WXE115" s="81"/>
      <c r="WXF115" s="81"/>
      <c r="WXG115" s="81"/>
      <c r="WXH115" s="81"/>
      <c r="WXI115" s="81"/>
      <c r="WXJ115" s="81"/>
      <c r="WXK115" s="81"/>
      <c r="WXL115" s="81"/>
      <c r="WXM115" s="81"/>
      <c r="WXN115" s="81"/>
      <c r="WXO115" s="81"/>
      <c r="WXP115" s="81"/>
      <c r="WXQ115" s="81"/>
      <c r="WXR115" s="81"/>
      <c r="WXS115" s="81"/>
      <c r="WXT115" s="81"/>
      <c r="WXU115" s="81"/>
      <c r="WXV115" s="81"/>
      <c r="WXW115" s="81"/>
      <c r="WXX115" s="81"/>
      <c r="WXY115" s="81"/>
      <c r="WXZ115" s="81"/>
      <c r="WYA115" s="81"/>
      <c r="WYB115" s="81"/>
      <c r="WYC115" s="81"/>
      <c r="WYD115" s="81"/>
      <c r="WYE115" s="81"/>
      <c r="WYF115" s="81"/>
      <c r="WYG115" s="81"/>
      <c r="WYH115" s="81"/>
      <c r="WYI115" s="81"/>
      <c r="WYJ115" s="81"/>
      <c r="WYK115" s="81"/>
      <c r="WYL115" s="81"/>
      <c r="WYM115" s="81"/>
      <c r="WYN115" s="81"/>
      <c r="WYO115" s="81"/>
      <c r="WYP115" s="81"/>
      <c r="WYQ115" s="81"/>
      <c r="WYR115" s="81"/>
      <c r="WYS115" s="81"/>
      <c r="WYT115" s="81"/>
      <c r="WYU115" s="81"/>
      <c r="WYV115" s="81"/>
      <c r="WYW115" s="81"/>
      <c r="WYX115" s="81"/>
      <c r="WYY115" s="81"/>
      <c r="WYZ115" s="81"/>
      <c r="WZA115" s="81"/>
      <c r="WZB115" s="81"/>
      <c r="WZC115" s="81"/>
      <c r="WZD115" s="81"/>
      <c r="WZE115" s="81"/>
      <c r="WZF115" s="81"/>
      <c r="WZG115" s="81"/>
      <c r="WZH115" s="81"/>
      <c r="WZI115" s="81"/>
      <c r="WZJ115" s="81"/>
      <c r="WZK115" s="81"/>
      <c r="WZL115" s="81"/>
      <c r="WZM115" s="81"/>
      <c r="WZN115" s="81"/>
      <c r="WZO115" s="81"/>
      <c r="WZP115" s="81"/>
      <c r="WZQ115" s="81"/>
      <c r="WZR115" s="81"/>
      <c r="WZS115" s="81"/>
      <c r="WZT115" s="81"/>
      <c r="WZU115" s="81"/>
      <c r="WZV115" s="81"/>
      <c r="WZW115" s="81"/>
      <c r="WZX115" s="81"/>
      <c r="WZY115" s="81"/>
      <c r="WZZ115" s="81"/>
      <c r="XAA115" s="81"/>
      <c r="XAB115" s="81"/>
      <c r="XAC115" s="81"/>
      <c r="XAD115" s="81"/>
      <c r="XAE115" s="81"/>
      <c r="XAF115" s="81"/>
      <c r="XAG115" s="81"/>
      <c r="XAH115" s="81"/>
      <c r="XAI115" s="81"/>
      <c r="XAJ115" s="81"/>
      <c r="XAK115" s="81"/>
      <c r="XAL115" s="81"/>
      <c r="XAM115" s="81"/>
      <c r="XAN115" s="81"/>
      <c r="XAO115" s="81"/>
      <c r="XAP115" s="81"/>
      <c r="XAQ115" s="81"/>
      <c r="XAR115" s="81"/>
      <c r="XAS115" s="81"/>
      <c r="XAT115" s="81"/>
      <c r="XAU115" s="81"/>
      <c r="XAV115" s="81"/>
      <c r="XAW115" s="81"/>
      <c r="XAX115" s="81"/>
      <c r="XAY115" s="81"/>
      <c r="XAZ115" s="81"/>
      <c r="XBA115" s="81"/>
      <c r="XBB115" s="81"/>
      <c r="XBC115" s="81"/>
      <c r="XBD115" s="81"/>
      <c r="XBE115" s="81"/>
      <c r="XBF115" s="81"/>
      <c r="XBG115" s="81"/>
      <c r="XBH115" s="81"/>
      <c r="XBI115" s="81"/>
      <c r="XBJ115" s="81"/>
      <c r="XBK115" s="81"/>
      <c r="XBL115" s="81"/>
      <c r="XBM115" s="81"/>
      <c r="XBN115" s="81"/>
      <c r="XBO115" s="81"/>
      <c r="XBP115" s="81"/>
      <c r="XBQ115" s="81"/>
      <c r="XBR115" s="81"/>
      <c r="XBS115" s="81"/>
      <c r="XBT115" s="81"/>
      <c r="XBU115" s="81"/>
      <c r="XBV115" s="81"/>
      <c r="XBW115" s="81"/>
      <c r="XBX115" s="81"/>
      <c r="XBY115" s="81"/>
      <c r="XBZ115" s="81"/>
      <c r="XCA115" s="81"/>
      <c r="XCB115" s="81"/>
      <c r="XCC115" s="81"/>
      <c r="XCD115" s="81"/>
      <c r="XCE115" s="81"/>
      <c r="XCF115" s="81"/>
      <c r="XCG115" s="81"/>
      <c r="XCH115" s="81"/>
      <c r="XCI115" s="81"/>
      <c r="XCJ115" s="81"/>
      <c r="XCK115" s="81"/>
      <c r="XCL115" s="81"/>
      <c r="XCM115" s="81"/>
      <c r="XCN115" s="81"/>
      <c r="XCO115" s="81"/>
      <c r="XCP115" s="81"/>
      <c r="XCQ115" s="81"/>
      <c r="XCR115" s="81"/>
      <c r="XCS115" s="81"/>
      <c r="XCT115" s="81"/>
      <c r="XCU115" s="81"/>
      <c r="XCV115" s="81"/>
      <c r="XCW115" s="81"/>
      <c r="XCX115" s="81"/>
      <c r="XCY115" s="81"/>
      <c r="XCZ115" s="81"/>
      <c r="XDA115" s="81"/>
      <c r="XDB115" s="81"/>
      <c r="XDC115" s="81"/>
      <c r="XDD115" s="81"/>
      <c r="XDE115" s="81"/>
      <c r="XDF115" s="81"/>
      <c r="XDG115" s="81"/>
      <c r="XDH115" s="81"/>
      <c r="XDI115" s="81"/>
      <c r="XDJ115" s="81"/>
      <c r="XDK115" s="81"/>
      <c r="XDL115" s="81"/>
      <c r="XDM115" s="81"/>
      <c r="XDN115" s="81"/>
      <c r="XDO115" s="81"/>
      <c r="XDP115" s="81"/>
      <c r="XDQ115" s="81"/>
      <c r="XDR115" s="81"/>
      <c r="XDS115" s="81"/>
      <c r="XDT115" s="81"/>
      <c r="XDU115" s="81"/>
      <c r="XDV115" s="81"/>
      <c r="XDW115" s="81"/>
      <c r="XDX115" s="81"/>
      <c r="XDY115" s="81"/>
      <c r="XDZ115" s="81"/>
      <c r="XEA115" s="81"/>
      <c r="XEB115" s="81"/>
      <c r="XEC115" s="81"/>
      <c r="XED115" s="81"/>
      <c r="XEE115" s="81"/>
      <c r="XEF115" s="81"/>
      <c r="XEG115" s="81"/>
      <c r="XEH115" s="81"/>
      <c r="XEI115" s="81"/>
      <c r="XEJ115" s="81"/>
      <c r="XEK115" s="81"/>
      <c r="XEL115" s="81"/>
      <c r="XEM115" s="81"/>
      <c r="XEN115" s="81"/>
      <c r="XEO115" s="81"/>
      <c r="XEP115" s="81"/>
      <c r="XEQ115" s="81"/>
      <c r="XER115" s="81"/>
      <c r="XES115" s="81"/>
      <c r="XET115" s="81"/>
    </row>
    <row r="116" spans="2:16374" s="77" customFormat="1" x14ac:dyDescent="0.2">
      <c r="B116" s="160" t="s">
        <v>320</v>
      </c>
      <c r="C116" s="152">
        <f>SUM(B16:D16)</f>
        <v>245759601.81929839</v>
      </c>
      <c r="D116" s="153">
        <f t="shared" si="58"/>
        <v>0.11565005670492567</v>
      </c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N116" s="81"/>
      <c r="AO116" s="81"/>
      <c r="AP116" s="81"/>
      <c r="AQ116" s="81"/>
      <c r="AR116" s="81"/>
      <c r="AS116" s="81"/>
      <c r="AT116" s="81"/>
      <c r="AU116" s="81"/>
      <c r="AV116" s="81"/>
      <c r="AW116" s="81"/>
      <c r="AX116" s="81"/>
      <c r="AY116" s="81"/>
      <c r="AZ116" s="81"/>
      <c r="BA116" s="81"/>
      <c r="BB116" s="81"/>
      <c r="BC116" s="81"/>
      <c r="BD116" s="81"/>
      <c r="BE116" s="81"/>
      <c r="BF116" s="81"/>
      <c r="BG116" s="81"/>
      <c r="BH116" s="81"/>
      <c r="BI116" s="81"/>
      <c r="BJ116" s="81"/>
      <c r="BK116" s="81"/>
      <c r="BL116" s="81"/>
      <c r="BM116" s="81"/>
      <c r="BN116" s="81"/>
      <c r="BO116" s="81"/>
      <c r="BP116" s="81"/>
      <c r="BQ116" s="81"/>
      <c r="BR116" s="81"/>
      <c r="BS116" s="81"/>
      <c r="BT116" s="81"/>
      <c r="BU116" s="81"/>
      <c r="BV116" s="81"/>
      <c r="BW116" s="81"/>
      <c r="BX116" s="81"/>
      <c r="BY116" s="81"/>
      <c r="BZ116" s="81"/>
      <c r="CA116" s="81"/>
      <c r="CB116" s="81"/>
      <c r="CC116" s="81"/>
      <c r="CD116" s="81"/>
      <c r="CE116" s="81"/>
      <c r="CF116" s="81"/>
      <c r="CG116" s="81"/>
      <c r="CH116" s="81"/>
      <c r="CI116" s="81"/>
      <c r="CJ116" s="81"/>
      <c r="CK116" s="81"/>
      <c r="CL116" s="81"/>
      <c r="CM116" s="81"/>
      <c r="CN116" s="81"/>
      <c r="CO116" s="81"/>
      <c r="CP116" s="81"/>
      <c r="CQ116" s="81"/>
      <c r="CR116" s="81"/>
      <c r="CS116" s="81"/>
      <c r="CT116" s="81"/>
      <c r="CU116" s="81"/>
      <c r="CV116" s="81"/>
      <c r="CW116" s="81"/>
      <c r="CX116" s="81"/>
      <c r="CY116" s="81"/>
      <c r="CZ116" s="81"/>
      <c r="DA116" s="81"/>
      <c r="DB116" s="81"/>
      <c r="DC116" s="81"/>
      <c r="DD116" s="81"/>
      <c r="DE116" s="81"/>
      <c r="DF116" s="81"/>
      <c r="DG116" s="81"/>
      <c r="DH116" s="81"/>
      <c r="DI116" s="81"/>
      <c r="DJ116" s="81"/>
      <c r="DK116" s="81"/>
      <c r="DL116" s="81"/>
      <c r="DM116" s="81"/>
      <c r="DN116" s="81"/>
      <c r="DO116" s="81"/>
      <c r="DP116" s="81"/>
      <c r="DQ116" s="81"/>
      <c r="DR116" s="81"/>
      <c r="DS116" s="81"/>
      <c r="DT116" s="81"/>
      <c r="DU116" s="81"/>
      <c r="DV116" s="81"/>
      <c r="DW116" s="81"/>
      <c r="DX116" s="81"/>
      <c r="DY116" s="81"/>
      <c r="DZ116" s="81"/>
      <c r="EA116" s="81"/>
      <c r="EB116" s="81"/>
      <c r="EC116" s="81"/>
      <c r="ED116" s="81"/>
      <c r="EE116" s="81"/>
      <c r="EF116" s="81"/>
      <c r="EG116" s="81"/>
      <c r="EH116" s="81"/>
      <c r="EI116" s="81"/>
      <c r="EJ116" s="81"/>
      <c r="EK116" s="81"/>
      <c r="EL116" s="81"/>
      <c r="EM116" s="81"/>
      <c r="EN116" s="81"/>
      <c r="EO116" s="81"/>
      <c r="EP116" s="81"/>
      <c r="EQ116" s="81"/>
      <c r="ER116" s="81"/>
      <c r="ES116" s="81"/>
      <c r="ET116" s="81"/>
      <c r="EU116" s="81"/>
      <c r="EV116" s="81"/>
      <c r="EW116" s="81"/>
      <c r="EX116" s="81"/>
      <c r="EY116" s="81"/>
      <c r="EZ116" s="81"/>
      <c r="FA116" s="81"/>
      <c r="FB116" s="81"/>
      <c r="FC116" s="81"/>
      <c r="FD116" s="81"/>
      <c r="FE116" s="81"/>
      <c r="FF116" s="81"/>
      <c r="FG116" s="81"/>
      <c r="FH116" s="81"/>
      <c r="FI116" s="81"/>
      <c r="FJ116" s="81"/>
      <c r="FK116" s="81"/>
      <c r="FL116" s="81"/>
      <c r="FM116" s="81"/>
      <c r="FN116" s="81"/>
      <c r="FO116" s="81"/>
      <c r="FP116" s="81"/>
      <c r="FQ116" s="81"/>
      <c r="FR116" s="81"/>
      <c r="FS116" s="81"/>
      <c r="FT116" s="81"/>
      <c r="FU116" s="81"/>
      <c r="FV116" s="81"/>
      <c r="FW116" s="81"/>
      <c r="FX116" s="81"/>
      <c r="FY116" s="81"/>
      <c r="FZ116" s="81"/>
      <c r="GA116" s="81"/>
      <c r="GB116" s="81"/>
      <c r="GC116" s="81"/>
      <c r="GD116" s="81"/>
      <c r="GE116" s="81"/>
      <c r="GF116" s="81"/>
      <c r="GG116" s="81"/>
      <c r="GH116" s="81"/>
      <c r="GI116" s="81"/>
      <c r="GJ116" s="81"/>
      <c r="GK116" s="81"/>
      <c r="GL116" s="81"/>
      <c r="GM116" s="81"/>
      <c r="GN116" s="81"/>
      <c r="GO116" s="81"/>
      <c r="GP116" s="81"/>
      <c r="GQ116" s="81"/>
      <c r="GR116" s="81"/>
      <c r="GS116" s="81"/>
      <c r="GT116" s="81"/>
      <c r="GU116" s="81"/>
      <c r="GV116" s="81"/>
      <c r="GW116" s="81"/>
      <c r="GX116" s="81"/>
      <c r="GY116" s="81"/>
      <c r="GZ116" s="81"/>
      <c r="HA116" s="81"/>
      <c r="HB116" s="81"/>
      <c r="HC116" s="81"/>
      <c r="HD116" s="81"/>
      <c r="HE116" s="81"/>
      <c r="HF116" s="81"/>
      <c r="HG116" s="81"/>
      <c r="HH116" s="81"/>
      <c r="HI116" s="81"/>
      <c r="HJ116" s="81"/>
      <c r="HK116" s="81"/>
      <c r="HL116" s="81"/>
      <c r="HM116" s="81"/>
      <c r="HN116" s="81"/>
      <c r="HO116" s="81"/>
      <c r="HP116" s="81"/>
      <c r="HQ116" s="81"/>
      <c r="HR116" s="81"/>
      <c r="HS116" s="81"/>
      <c r="HT116" s="81"/>
      <c r="HU116" s="81"/>
      <c r="HV116" s="81"/>
      <c r="HW116" s="81"/>
      <c r="HX116" s="81"/>
      <c r="HY116" s="81"/>
      <c r="HZ116" s="81"/>
      <c r="IA116" s="81"/>
      <c r="IB116" s="81"/>
      <c r="IC116" s="81"/>
      <c r="ID116" s="81"/>
      <c r="IE116" s="81"/>
      <c r="IF116" s="81"/>
      <c r="IG116" s="81"/>
      <c r="IH116" s="81"/>
      <c r="II116" s="81"/>
      <c r="IJ116" s="81"/>
      <c r="IK116" s="81"/>
      <c r="IL116" s="81"/>
      <c r="IM116" s="81"/>
      <c r="IN116" s="81"/>
      <c r="IO116" s="81"/>
      <c r="IP116" s="81"/>
      <c r="IQ116" s="81"/>
      <c r="IR116" s="81"/>
      <c r="IS116" s="81"/>
      <c r="IT116" s="81"/>
      <c r="IU116" s="81"/>
      <c r="IV116" s="81"/>
      <c r="IW116" s="81"/>
      <c r="IX116" s="81"/>
      <c r="IY116" s="81"/>
      <c r="IZ116" s="81"/>
      <c r="JA116" s="81"/>
      <c r="JB116" s="81"/>
      <c r="JC116" s="81"/>
      <c r="JD116" s="81"/>
      <c r="JE116" s="81"/>
      <c r="JF116" s="81"/>
      <c r="JG116" s="81"/>
      <c r="JH116" s="81"/>
      <c r="JI116" s="81"/>
      <c r="JJ116" s="81"/>
      <c r="JK116" s="81"/>
      <c r="JL116" s="81"/>
      <c r="JM116" s="81"/>
      <c r="JN116" s="81"/>
      <c r="JO116" s="81"/>
      <c r="JP116" s="81"/>
      <c r="JQ116" s="81"/>
      <c r="JR116" s="81"/>
      <c r="JS116" s="81"/>
      <c r="JT116" s="81"/>
      <c r="JU116" s="81"/>
      <c r="JV116" s="81"/>
      <c r="JW116" s="81"/>
      <c r="JX116" s="81"/>
      <c r="JY116" s="81"/>
      <c r="JZ116" s="81"/>
      <c r="KA116" s="81"/>
      <c r="KB116" s="81"/>
      <c r="KC116" s="81"/>
      <c r="KD116" s="81"/>
      <c r="KE116" s="81"/>
      <c r="KF116" s="81"/>
      <c r="KG116" s="81"/>
      <c r="KH116" s="81"/>
      <c r="KI116" s="81"/>
      <c r="KJ116" s="81"/>
      <c r="KK116" s="81"/>
      <c r="KL116" s="81"/>
      <c r="KM116" s="81"/>
      <c r="KN116" s="81"/>
      <c r="KO116" s="81"/>
      <c r="KP116" s="81"/>
      <c r="KQ116" s="81"/>
      <c r="KR116" s="81"/>
      <c r="KS116" s="81"/>
      <c r="KT116" s="81"/>
      <c r="KU116" s="81"/>
      <c r="KV116" s="81"/>
      <c r="KW116" s="81"/>
      <c r="KX116" s="81"/>
      <c r="KY116" s="81"/>
      <c r="KZ116" s="81"/>
      <c r="LA116" s="81"/>
      <c r="LB116" s="81"/>
      <c r="LC116" s="81"/>
      <c r="LD116" s="81"/>
      <c r="LE116" s="81"/>
      <c r="LF116" s="81"/>
      <c r="LG116" s="81"/>
      <c r="LH116" s="81"/>
      <c r="LI116" s="81"/>
      <c r="LJ116" s="81"/>
      <c r="LK116" s="81"/>
      <c r="LL116" s="81"/>
      <c r="LM116" s="81"/>
      <c r="LN116" s="81"/>
      <c r="LO116" s="81"/>
      <c r="LP116" s="81"/>
      <c r="LQ116" s="81"/>
      <c r="LR116" s="81"/>
      <c r="LS116" s="81"/>
      <c r="LT116" s="81"/>
      <c r="LU116" s="81"/>
      <c r="LV116" s="81"/>
      <c r="LW116" s="81"/>
      <c r="LX116" s="81"/>
      <c r="LY116" s="81"/>
      <c r="LZ116" s="81"/>
      <c r="MA116" s="81"/>
      <c r="MB116" s="81"/>
      <c r="MC116" s="81"/>
      <c r="MD116" s="81"/>
      <c r="ME116" s="81"/>
      <c r="MF116" s="81"/>
      <c r="MG116" s="81"/>
      <c r="MH116" s="81"/>
      <c r="MI116" s="81"/>
      <c r="MJ116" s="81"/>
      <c r="MK116" s="81"/>
      <c r="ML116" s="81"/>
      <c r="MM116" s="81"/>
      <c r="MN116" s="81"/>
      <c r="MO116" s="81"/>
      <c r="MP116" s="81"/>
      <c r="MQ116" s="81"/>
      <c r="MR116" s="81"/>
      <c r="MS116" s="81"/>
      <c r="MT116" s="81"/>
      <c r="MU116" s="81"/>
      <c r="MV116" s="81"/>
      <c r="MW116" s="81"/>
      <c r="MX116" s="81"/>
      <c r="MY116" s="81"/>
      <c r="MZ116" s="81"/>
      <c r="NA116" s="81"/>
      <c r="NB116" s="81"/>
      <c r="NC116" s="81"/>
      <c r="ND116" s="81"/>
      <c r="NE116" s="81"/>
      <c r="NF116" s="81"/>
      <c r="NG116" s="81"/>
      <c r="NH116" s="81"/>
      <c r="NI116" s="81"/>
      <c r="NJ116" s="81"/>
      <c r="NK116" s="81"/>
      <c r="NL116" s="81"/>
      <c r="NM116" s="81"/>
      <c r="NN116" s="81"/>
      <c r="NO116" s="81"/>
      <c r="NP116" s="81"/>
      <c r="NQ116" s="81"/>
      <c r="NR116" s="81"/>
      <c r="NS116" s="81"/>
      <c r="NT116" s="81"/>
      <c r="NU116" s="81"/>
      <c r="NV116" s="81"/>
      <c r="NW116" s="81"/>
      <c r="NX116" s="81"/>
      <c r="NY116" s="81"/>
      <c r="NZ116" s="81"/>
      <c r="OA116" s="81"/>
      <c r="OB116" s="81"/>
      <c r="OC116" s="81"/>
      <c r="OD116" s="81"/>
      <c r="OE116" s="81"/>
      <c r="OF116" s="81"/>
      <c r="OG116" s="81"/>
      <c r="OH116" s="81"/>
      <c r="OI116" s="81"/>
      <c r="OJ116" s="81"/>
      <c r="OK116" s="81"/>
      <c r="OL116" s="81"/>
      <c r="OM116" s="81"/>
      <c r="ON116" s="81"/>
      <c r="OO116" s="81"/>
      <c r="OP116" s="81"/>
      <c r="OQ116" s="81"/>
      <c r="OR116" s="81"/>
      <c r="OS116" s="81"/>
      <c r="OT116" s="81"/>
      <c r="OU116" s="81"/>
      <c r="OV116" s="81"/>
      <c r="OW116" s="81"/>
      <c r="OX116" s="81"/>
      <c r="OY116" s="81"/>
      <c r="OZ116" s="81"/>
      <c r="PA116" s="81"/>
      <c r="PB116" s="81"/>
      <c r="PC116" s="81"/>
      <c r="PD116" s="81"/>
      <c r="PE116" s="81"/>
      <c r="PF116" s="81"/>
      <c r="PG116" s="81"/>
      <c r="PH116" s="81"/>
      <c r="PI116" s="81"/>
      <c r="PJ116" s="81"/>
      <c r="PK116" s="81"/>
      <c r="PL116" s="81"/>
      <c r="PM116" s="81"/>
      <c r="PN116" s="81"/>
      <c r="PO116" s="81"/>
      <c r="PP116" s="81"/>
      <c r="PQ116" s="81"/>
      <c r="PR116" s="81"/>
      <c r="PS116" s="81"/>
      <c r="PT116" s="81"/>
      <c r="PU116" s="81"/>
      <c r="PV116" s="81"/>
      <c r="PW116" s="81"/>
      <c r="PX116" s="81"/>
      <c r="PY116" s="81"/>
      <c r="PZ116" s="81"/>
      <c r="QA116" s="81"/>
      <c r="QB116" s="81"/>
      <c r="QC116" s="81"/>
      <c r="QD116" s="81"/>
      <c r="QE116" s="81"/>
      <c r="QF116" s="81"/>
      <c r="QG116" s="81"/>
      <c r="QH116" s="81"/>
      <c r="QI116" s="81"/>
      <c r="QJ116" s="81"/>
      <c r="QK116" s="81"/>
      <c r="QL116" s="81"/>
      <c r="QM116" s="81"/>
      <c r="QN116" s="81"/>
      <c r="QO116" s="81"/>
      <c r="QP116" s="81"/>
      <c r="QQ116" s="81"/>
      <c r="QR116" s="81"/>
      <c r="QS116" s="81"/>
      <c r="QT116" s="81"/>
      <c r="QU116" s="81"/>
      <c r="QV116" s="81"/>
      <c r="QW116" s="81"/>
      <c r="QX116" s="81"/>
      <c r="QY116" s="81"/>
      <c r="QZ116" s="81"/>
      <c r="RA116" s="81"/>
      <c r="RB116" s="81"/>
      <c r="RC116" s="81"/>
      <c r="RD116" s="81"/>
      <c r="RE116" s="81"/>
      <c r="RF116" s="81"/>
      <c r="RG116" s="81"/>
      <c r="RH116" s="81"/>
      <c r="RI116" s="81"/>
      <c r="RJ116" s="81"/>
      <c r="RK116" s="81"/>
      <c r="RL116" s="81"/>
      <c r="RM116" s="81"/>
      <c r="RN116" s="81"/>
      <c r="RO116" s="81"/>
      <c r="RP116" s="81"/>
      <c r="RQ116" s="81"/>
      <c r="RR116" s="81"/>
      <c r="RS116" s="81"/>
      <c r="RT116" s="81"/>
      <c r="RU116" s="81"/>
      <c r="RV116" s="81"/>
      <c r="RW116" s="81"/>
      <c r="RX116" s="81"/>
      <c r="RY116" s="81"/>
      <c r="RZ116" s="81"/>
      <c r="SA116" s="81"/>
      <c r="SB116" s="81"/>
      <c r="SC116" s="81"/>
      <c r="SD116" s="81"/>
      <c r="SE116" s="81"/>
      <c r="SF116" s="81"/>
      <c r="SG116" s="81"/>
      <c r="SH116" s="81"/>
      <c r="SI116" s="81"/>
      <c r="SJ116" s="81"/>
      <c r="SK116" s="81"/>
      <c r="SL116" s="81"/>
      <c r="SM116" s="81"/>
      <c r="SN116" s="81"/>
      <c r="SO116" s="81"/>
      <c r="SP116" s="81"/>
      <c r="SQ116" s="81"/>
      <c r="SR116" s="81"/>
      <c r="SS116" s="81"/>
      <c r="ST116" s="81"/>
      <c r="SU116" s="81"/>
      <c r="SV116" s="81"/>
      <c r="SW116" s="81"/>
      <c r="SX116" s="81"/>
      <c r="SY116" s="81"/>
      <c r="SZ116" s="81"/>
      <c r="TA116" s="81"/>
      <c r="TB116" s="81"/>
      <c r="TC116" s="81"/>
      <c r="TD116" s="81"/>
      <c r="TE116" s="81"/>
      <c r="TF116" s="81"/>
      <c r="TG116" s="81"/>
      <c r="TH116" s="81"/>
      <c r="TI116" s="81"/>
      <c r="TJ116" s="81"/>
      <c r="TK116" s="81"/>
      <c r="TL116" s="81"/>
      <c r="TM116" s="81"/>
      <c r="TN116" s="81"/>
      <c r="TO116" s="81"/>
      <c r="TP116" s="81"/>
      <c r="TQ116" s="81"/>
      <c r="TR116" s="81"/>
      <c r="TS116" s="81"/>
      <c r="TT116" s="81"/>
      <c r="TU116" s="81"/>
      <c r="TV116" s="81"/>
      <c r="TW116" s="81"/>
      <c r="TX116" s="81"/>
      <c r="TY116" s="81"/>
      <c r="TZ116" s="81"/>
      <c r="UA116" s="81"/>
      <c r="UB116" s="81"/>
      <c r="UC116" s="81"/>
      <c r="UD116" s="81"/>
      <c r="UE116" s="81"/>
      <c r="UF116" s="81"/>
      <c r="UG116" s="81"/>
      <c r="UH116" s="81"/>
      <c r="UI116" s="81"/>
      <c r="UJ116" s="81"/>
      <c r="UK116" s="81"/>
      <c r="UL116" s="81"/>
      <c r="UM116" s="81"/>
      <c r="UN116" s="81"/>
      <c r="UO116" s="81"/>
      <c r="UP116" s="81"/>
      <c r="UQ116" s="81"/>
      <c r="UR116" s="81"/>
      <c r="US116" s="81"/>
      <c r="UT116" s="81"/>
      <c r="UU116" s="81"/>
      <c r="UV116" s="81"/>
      <c r="UW116" s="81"/>
      <c r="UX116" s="81"/>
      <c r="UY116" s="81"/>
      <c r="UZ116" s="81"/>
      <c r="VA116" s="81"/>
      <c r="VB116" s="81"/>
      <c r="VC116" s="81"/>
      <c r="VD116" s="81"/>
      <c r="VE116" s="81"/>
      <c r="VF116" s="81"/>
      <c r="VG116" s="81"/>
      <c r="VH116" s="81"/>
      <c r="VI116" s="81"/>
      <c r="VJ116" s="81"/>
      <c r="VK116" s="81"/>
      <c r="VL116" s="81"/>
      <c r="VM116" s="81"/>
      <c r="VN116" s="81"/>
      <c r="VO116" s="81"/>
      <c r="VP116" s="81"/>
      <c r="VQ116" s="81"/>
      <c r="VR116" s="81"/>
      <c r="VS116" s="81"/>
      <c r="VT116" s="81"/>
      <c r="VU116" s="81"/>
      <c r="VV116" s="81"/>
      <c r="VW116" s="81"/>
      <c r="VX116" s="81"/>
      <c r="VY116" s="81"/>
      <c r="VZ116" s="81"/>
      <c r="WA116" s="81"/>
      <c r="WB116" s="81"/>
      <c r="WC116" s="81"/>
      <c r="WD116" s="81"/>
      <c r="WE116" s="81"/>
      <c r="WF116" s="81"/>
      <c r="WG116" s="81"/>
      <c r="WH116" s="81"/>
      <c r="WI116" s="81"/>
      <c r="WJ116" s="81"/>
      <c r="WK116" s="81"/>
      <c r="WL116" s="81"/>
      <c r="WM116" s="81"/>
      <c r="WN116" s="81"/>
      <c r="WO116" s="81"/>
      <c r="WP116" s="81"/>
      <c r="WQ116" s="81"/>
      <c r="WR116" s="81"/>
      <c r="WS116" s="81"/>
      <c r="WT116" s="81"/>
      <c r="WU116" s="81"/>
      <c r="WV116" s="81"/>
      <c r="WW116" s="81"/>
      <c r="WX116" s="81"/>
      <c r="WY116" s="81"/>
      <c r="WZ116" s="81"/>
      <c r="XA116" s="81"/>
      <c r="XB116" s="81"/>
      <c r="XC116" s="81"/>
      <c r="XD116" s="81"/>
      <c r="XE116" s="81"/>
      <c r="XF116" s="81"/>
      <c r="XG116" s="81"/>
      <c r="XH116" s="81"/>
      <c r="XI116" s="81"/>
      <c r="XJ116" s="81"/>
      <c r="XK116" s="81"/>
      <c r="XL116" s="81"/>
      <c r="XM116" s="81"/>
      <c r="XN116" s="81"/>
      <c r="XO116" s="81"/>
      <c r="XP116" s="81"/>
      <c r="XQ116" s="81"/>
      <c r="XR116" s="81"/>
      <c r="XS116" s="81"/>
      <c r="XT116" s="81"/>
      <c r="XU116" s="81"/>
      <c r="XV116" s="81"/>
      <c r="XW116" s="81"/>
      <c r="XX116" s="81"/>
      <c r="XY116" s="81"/>
      <c r="XZ116" s="81"/>
      <c r="YA116" s="81"/>
      <c r="YB116" s="81"/>
      <c r="YC116" s="81"/>
      <c r="YD116" s="81"/>
      <c r="YE116" s="81"/>
      <c r="YF116" s="81"/>
      <c r="YG116" s="81"/>
      <c r="YH116" s="81"/>
      <c r="YI116" s="81"/>
      <c r="YJ116" s="81"/>
      <c r="YK116" s="81"/>
      <c r="YL116" s="81"/>
      <c r="YM116" s="81"/>
      <c r="YN116" s="81"/>
      <c r="YO116" s="81"/>
      <c r="YP116" s="81"/>
      <c r="YQ116" s="81"/>
      <c r="YR116" s="81"/>
      <c r="YS116" s="81"/>
      <c r="YT116" s="81"/>
      <c r="YU116" s="81"/>
      <c r="YV116" s="81"/>
      <c r="YW116" s="81"/>
      <c r="YX116" s="81"/>
      <c r="YY116" s="81"/>
      <c r="YZ116" s="81"/>
      <c r="ZA116" s="81"/>
      <c r="ZB116" s="81"/>
      <c r="ZC116" s="81"/>
      <c r="ZD116" s="81"/>
      <c r="ZE116" s="81"/>
      <c r="ZF116" s="81"/>
      <c r="ZG116" s="81"/>
      <c r="ZH116" s="81"/>
      <c r="ZI116" s="81"/>
      <c r="ZJ116" s="81"/>
      <c r="ZK116" s="81"/>
      <c r="ZL116" s="81"/>
      <c r="ZM116" s="81"/>
      <c r="ZN116" s="81"/>
      <c r="ZO116" s="81"/>
      <c r="ZP116" s="81"/>
      <c r="ZQ116" s="81"/>
      <c r="ZR116" s="81"/>
      <c r="ZS116" s="81"/>
      <c r="ZT116" s="81"/>
      <c r="ZU116" s="81"/>
      <c r="ZV116" s="81"/>
      <c r="ZW116" s="81"/>
      <c r="ZX116" s="81"/>
      <c r="ZY116" s="81"/>
      <c r="ZZ116" s="81"/>
      <c r="AAA116" s="81"/>
      <c r="AAB116" s="81"/>
      <c r="AAC116" s="81"/>
      <c r="AAD116" s="81"/>
      <c r="AAE116" s="81"/>
      <c r="AAF116" s="81"/>
      <c r="AAG116" s="81"/>
      <c r="AAH116" s="81"/>
      <c r="AAI116" s="81"/>
      <c r="AAJ116" s="81"/>
      <c r="AAK116" s="81"/>
      <c r="AAL116" s="81"/>
      <c r="AAM116" s="81"/>
      <c r="AAN116" s="81"/>
      <c r="AAO116" s="81"/>
      <c r="AAP116" s="81"/>
      <c r="AAQ116" s="81"/>
      <c r="AAR116" s="81"/>
      <c r="AAS116" s="81"/>
      <c r="AAT116" s="81"/>
      <c r="AAU116" s="81"/>
      <c r="AAV116" s="81"/>
      <c r="AAW116" s="81"/>
      <c r="AAX116" s="81"/>
      <c r="AAY116" s="81"/>
      <c r="AAZ116" s="81"/>
      <c r="ABA116" s="81"/>
      <c r="ABB116" s="81"/>
      <c r="ABC116" s="81"/>
      <c r="ABD116" s="81"/>
      <c r="ABE116" s="81"/>
      <c r="ABF116" s="81"/>
      <c r="ABG116" s="81"/>
      <c r="ABH116" s="81"/>
      <c r="ABI116" s="81"/>
      <c r="ABJ116" s="81"/>
      <c r="ABK116" s="81"/>
      <c r="ABL116" s="81"/>
      <c r="ABM116" s="81"/>
      <c r="ABN116" s="81"/>
      <c r="ABO116" s="81"/>
      <c r="ABP116" s="81"/>
      <c r="ABQ116" s="81"/>
      <c r="ABR116" s="81"/>
      <c r="ABS116" s="81"/>
      <c r="ABT116" s="81"/>
      <c r="ABU116" s="81"/>
      <c r="ABV116" s="81"/>
      <c r="ABW116" s="81"/>
      <c r="ABX116" s="81"/>
      <c r="ABY116" s="81"/>
      <c r="ABZ116" s="81"/>
      <c r="ACA116" s="81"/>
      <c r="ACB116" s="81"/>
      <c r="ACC116" s="81"/>
      <c r="ACD116" s="81"/>
      <c r="ACE116" s="81"/>
      <c r="ACF116" s="81"/>
      <c r="ACG116" s="81"/>
      <c r="ACH116" s="81"/>
      <c r="ACI116" s="81"/>
      <c r="ACJ116" s="81"/>
      <c r="ACK116" s="81"/>
      <c r="ACL116" s="81"/>
      <c r="ACM116" s="81"/>
      <c r="ACN116" s="81"/>
      <c r="ACO116" s="81"/>
      <c r="ACP116" s="81"/>
      <c r="ACQ116" s="81"/>
      <c r="ACR116" s="81"/>
      <c r="ACS116" s="81"/>
      <c r="ACT116" s="81"/>
      <c r="ACU116" s="81"/>
      <c r="ACV116" s="81"/>
      <c r="ACW116" s="81"/>
      <c r="ACX116" s="81"/>
      <c r="ACY116" s="81"/>
      <c r="ACZ116" s="81"/>
      <c r="ADA116" s="81"/>
      <c r="ADB116" s="81"/>
      <c r="ADC116" s="81"/>
      <c r="ADD116" s="81"/>
      <c r="ADE116" s="81"/>
      <c r="ADF116" s="81"/>
      <c r="ADG116" s="81"/>
      <c r="ADH116" s="81"/>
      <c r="ADI116" s="81"/>
      <c r="ADJ116" s="81"/>
      <c r="ADK116" s="81"/>
      <c r="ADL116" s="81"/>
      <c r="ADM116" s="81"/>
      <c r="ADN116" s="81"/>
      <c r="ADO116" s="81"/>
      <c r="ADP116" s="81"/>
      <c r="ADQ116" s="81"/>
      <c r="ADR116" s="81"/>
      <c r="ADS116" s="81"/>
      <c r="ADT116" s="81"/>
      <c r="ADU116" s="81"/>
      <c r="ADV116" s="81"/>
      <c r="ADW116" s="81"/>
      <c r="ADX116" s="81"/>
      <c r="ADY116" s="81"/>
      <c r="ADZ116" s="81"/>
      <c r="AEA116" s="81"/>
      <c r="AEB116" s="81"/>
      <c r="AEC116" s="81"/>
      <c r="AED116" s="81"/>
      <c r="AEE116" s="81"/>
      <c r="AEF116" s="81"/>
      <c r="AEG116" s="81"/>
      <c r="AEH116" s="81"/>
      <c r="AEI116" s="81"/>
      <c r="AEJ116" s="81"/>
      <c r="AEK116" s="81"/>
      <c r="AEL116" s="81"/>
      <c r="AEM116" s="81"/>
      <c r="AEN116" s="81"/>
      <c r="AEO116" s="81"/>
      <c r="AEP116" s="81"/>
      <c r="AEQ116" s="81"/>
      <c r="AER116" s="81"/>
      <c r="AES116" s="81"/>
      <c r="AET116" s="81"/>
      <c r="AEU116" s="81"/>
      <c r="AEV116" s="81"/>
      <c r="AEW116" s="81"/>
      <c r="AEX116" s="81"/>
      <c r="AEY116" s="81"/>
      <c r="AEZ116" s="81"/>
      <c r="AFA116" s="81"/>
      <c r="AFB116" s="81"/>
      <c r="AFC116" s="81"/>
      <c r="AFD116" s="81"/>
      <c r="AFE116" s="81"/>
      <c r="AFF116" s="81"/>
      <c r="AFG116" s="81"/>
      <c r="AFH116" s="81"/>
      <c r="AFI116" s="81"/>
      <c r="AFJ116" s="81"/>
      <c r="AFK116" s="81"/>
      <c r="AFL116" s="81"/>
      <c r="AFM116" s="81"/>
      <c r="AFN116" s="81"/>
      <c r="AFO116" s="81"/>
      <c r="AFP116" s="81"/>
      <c r="AFQ116" s="81"/>
      <c r="AFR116" s="81"/>
      <c r="AFS116" s="81"/>
      <c r="AFT116" s="81"/>
      <c r="AFU116" s="81"/>
      <c r="AFV116" s="81"/>
      <c r="AFW116" s="81"/>
      <c r="AFX116" s="81"/>
      <c r="AFY116" s="81"/>
      <c r="AFZ116" s="81"/>
      <c r="AGA116" s="81"/>
      <c r="AGB116" s="81"/>
      <c r="AGC116" s="81"/>
      <c r="AGD116" s="81"/>
      <c r="AGE116" s="81"/>
      <c r="AGF116" s="81"/>
      <c r="AGG116" s="81"/>
      <c r="AGH116" s="81"/>
      <c r="AGI116" s="81"/>
      <c r="AGJ116" s="81"/>
      <c r="AGK116" s="81"/>
      <c r="AGL116" s="81"/>
      <c r="AGM116" s="81"/>
      <c r="AGN116" s="81"/>
      <c r="AGO116" s="81"/>
      <c r="AGP116" s="81"/>
      <c r="AGQ116" s="81"/>
      <c r="AGR116" s="81"/>
      <c r="AGS116" s="81"/>
      <c r="AGT116" s="81"/>
      <c r="AGU116" s="81"/>
      <c r="AGV116" s="81"/>
      <c r="AGW116" s="81"/>
      <c r="AGX116" s="81"/>
      <c r="AGY116" s="81"/>
      <c r="AGZ116" s="81"/>
      <c r="AHA116" s="81"/>
      <c r="AHB116" s="81"/>
      <c r="AHC116" s="81"/>
      <c r="AHD116" s="81"/>
      <c r="AHE116" s="81"/>
      <c r="AHF116" s="81"/>
      <c r="AHG116" s="81"/>
      <c r="AHH116" s="81"/>
      <c r="AHI116" s="81"/>
      <c r="AHJ116" s="81"/>
      <c r="AHK116" s="81"/>
      <c r="AHL116" s="81"/>
      <c r="AHM116" s="81"/>
      <c r="AHN116" s="81"/>
      <c r="AHO116" s="81"/>
      <c r="AHP116" s="81"/>
      <c r="AHQ116" s="81"/>
      <c r="AHR116" s="81"/>
      <c r="AHS116" s="81"/>
      <c r="AHT116" s="81"/>
      <c r="AHU116" s="81"/>
      <c r="AHV116" s="81"/>
      <c r="AHW116" s="81"/>
      <c r="AHX116" s="81"/>
      <c r="AHY116" s="81"/>
      <c r="AHZ116" s="81"/>
      <c r="AIA116" s="81"/>
      <c r="AIB116" s="81"/>
      <c r="AIC116" s="81"/>
      <c r="AID116" s="81"/>
      <c r="AIE116" s="81"/>
      <c r="AIF116" s="81"/>
      <c r="AIG116" s="81"/>
      <c r="AIH116" s="81"/>
      <c r="AII116" s="81"/>
      <c r="AIJ116" s="81"/>
      <c r="AIK116" s="81"/>
      <c r="AIL116" s="81"/>
      <c r="AIM116" s="81"/>
      <c r="AIN116" s="81"/>
      <c r="AIO116" s="81"/>
      <c r="AIP116" s="81"/>
      <c r="AIQ116" s="81"/>
      <c r="AIR116" s="81"/>
      <c r="AIS116" s="81"/>
      <c r="AIT116" s="81"/>
      <c r="AIU116" s="81"/>
      <c r="AIV116" s="81"/>
      <c r="AIW116" s="81"/>
      <c r="AIX116" s="81"/>
      <c r="AIY116" s="81"/>
      <c r="AIZ116" s="81"/>
      <c r="AJA116" s="81"/>
      <c r="AJB116" s="81"/>
      <c r="AJC116" s="81"/>
      <c r="AJD116" s="81"/>
      <c r="AJE116" s="81"/>
      <c r="AJF116" s="81"/>
      <c r="AJG116" s="81"/>
      <c r="AJH116" s="81"/>
      <c r="AJI116" s="81"/>
      <c r="AJJ116" s="81"/>
      <c r="AJK116" s="81"/>
      <c r="AJL116" s="81"/>
      <c r="AJM116" s="81"/>
      <c r="AJN116" s="81"/>
      <c r="AJO116" s="81"/>
      <c r="AJP116" s="81"/>
      <c r="AJQ116" s="81"/>
      <c r="AJR116" s="81"/>
      <c r="AJS116" s="81"/>
      <c r="AJT116" s="81"/>
      <c r="AJU116" s="81"/>
      <c r="AJV116" s="81"/>
      <c r="AJW116" s="81"/>
      <c r="AJX116" s="81"/>
      <c r="AJY116" s="81"/>
      <c r="AJZ116" s="81"/>
      <c r="AKA116" s="81"/>
      <c r="AKB116" s="81"/>
      <c r="AKC116" s="81"/>
      <c r="AKD116" s="81"/>
      <c r="AKE116" s="81"/>
      <c r="AKF116" s="81"/>
      <c r="AKG116" s="81"/>
      <c r="AKH116" s="81"/>
      <c r="AKI116" s="81"/>
      <c r="AKJ116" s="81"/>
      <c r="AKK116" s="81"/>
      <c r="AKL116" s="81"/>
      <c r="AKM116" s="81"/>
      <c r="AKN116" s="81"/>
      <c r="AKO116" s="81"/>
      <c r="AKP116" s="81"/>
      <c r="AKQ116" s="81"/>
      <c r="AKR116" s="81"/>
      <c r="AKS116" s="81"/>
      <c r="AKT116" s="81"/>
      <c r="AKU116" s="81"/>
      <c r="AKV116" s="81"/>
      <c r="AKW116" s="81"/>
      <c r="AKX116" s="81"/>
      <c r="AKY116" s="81"/>
      <c r="AKZ116" s="81"/>
      <c r="ALA116" s="81"/>
      <c r="ALB116" s="81"/>
      <c r="ALC116" s="81"/>
      <c r="ALD116" s="81"/>
      <c r="ALE116" s="81"/>
      <c r="ALF116" s="81"/>
      <c r="ALG116" s="81"/>
      <c r="ALH116" s="81"/>
      <c r="ALI116" s="81"/>
      <c r="ALJ116" s="81"/>
      <c r="ALK116" s="81"/>
      <c r="ALL116" s="81"/>
      <c r="ALM116" s="81"/>
      <c r="ALN116" s="81"/>
      <c r="ALO116" s="81"/>
      <c r="ALP116" s="81"/>
      <c r="ALQ116" s="81"/>
      <c r="ALR116" s="81"/>
      <c r="ALS116" s="81"/>
      <c r="ALT116" s="81"/>
      <c r="ALU116" s="81"/>
      <c r="ALV116" s="81"/>
      <c r="ALW116" s="81"/>
      <c r="ALX116" s="81"/>
      <c r="ALY116" s="81"/>
      <c r="ALZ116" s="81"/>
      <c r="AMA116" s="81"/>
      <c r="AMB116" s="81"/>
      <c r="AMC116" s="81"/>
      <c r="AMD116" s="81"/>
      <c r="AME116" s="81"/>
      <c r="AMF116" s="81"/>
      <c r="AMG116" s="81"/>
      <c r="AMH116" s="81"/>
      <c r="AMI116" s="81"/>
      <c r="AMJ116" s="81"/>
      <c r="AMK116" s="81"/>
      <c r="AML116" s="81"/>
      <c r="AMM116" s="81"/>
      <c r="AMN116" s="81"/>
      <c r="AMO116" s="81"/>
      <c r="AMP116" s="81"/>
      <c r="AMQ116" s="81"/>
      <c r="AMR116" s="81"/>
      <c r="AMS116" s="81"/>
      <c r="AMT116" s="81"/>
      <c r="AMU116" s="81"/>
      <c r="AMV116" s="81"/>
      <c r="AMW116" s="81"/>
      <c r="AMX116" s="81"/>
      <c r="AMY116" s="81"/>
      <c r="AMZ116" s="81"/>
      <c r="ANA116" s="81"/>
      <c r="ANB116" s="81"/>
      <c r="ANC116" s="81"/>
      <c r="AND116" s="81"/>
      <c r="ANE116" s="81"/>
      <c r="ANF116" s="81"/>
      <c r="ANG116" s="81"/>
      <c r="ANH116" s="81"/>
      <c r="ANI116" s="81"/>
      <c r="ANJ116" s="81"/>
      <c r="ANK116" s="81"/>
      <c r="ANL116" s="81"/>
      <c r="ANM116" s="81"/>
      <c r="ANN116" s="81"/>
      <c r="ANO116" s="81"/>
      <c r="ANP116" s="81"/>
      <c r="ANQ116" s="81"/>
      <c r="ANR116" s="81"/>
      <c r="ANS116" s="81"/>
      <c r="ANT116" s="81"/>
      <c r="ANU116" s="81"/>
      <c r="ANV116" s="81"/>
      <c r="ANW116" s="81"/>
      <c r="ANX116" s="81"/>
      <c r="ANY116" s="81"/>
      <c r="ANZ116" s="81"/>
      <c r="AOA116" s="81"/>
      <c r="AOB116" s="81"/>
      <c r="AOC116" s="81"/>
      <c r="AOD116" s="81"/>
      <c r="AOE116" s="81"/>
      <c r="AOF116" s="81"/>
      <c r="AOG116" s="81"/>
      <c r="AOH116" s="81"/>
      <c r="AOI116" s="81"/>
      <c r="AOJ116" s="81"/>
      <c r="AOK116" s="81"/>
      <c r="AOL116" s="81"/>
      <c r="AOM116" s="81"/>
      <c r="AON116" s="81"/>
      <c r="AOO116" s="81"/>
      <c r="AOP116" s="81"/>
      <c r="AOQ116" s="81"/>
      <c r="AOR116" s="81"/>
      <c r="AOS116" s="81"/>
      <c r="AOT116" s="81"/>
      <c r="AOU116" s="81"/>
      <c r="AOV116" s="81"/>
      <c r="AOW116" s="81"/>
      <c r="AOX116" s="81"/>
      <c r="AOY116" s="81"/>
      <c r="AOZ116" s="81"/>
      <c r="APA116" s="81"/>
      <c r="APB116" s="81"/>
      <c r="APC116" s="81"/>
      <c r="APD116" s="81"/>
      <c r="APE116" s="81"/>
      <c r="APF116" s="81"/>
      <c r="APG116" s="81"/>
      <c r="APH116" s="81"/>
      <c r="API116" s="81"/>
      <c r="APJ116" s="81"/>
      <c r="APK116" s="81"/>
      <c r="APL116" s="81"/>
      <c r="APM116" s="81"/>
      <c r="APN116" s="81"/>
      <c r="APO116" s="81"/>
      <c r="APP116" s="81"/>
      <c r="APQ116" s="81"/>
      <c r="APR116" s="81"/>
      <c r="APS116" s="81"/>
      <c r="APT116" s="81"/>
      <c r="APU116" s="81"/>
      <c r="APV116" s="81"/>
      <c r="APW116" s="81"/>
      <c r="APX116" s="81"/>
      <c r="APY116" s="81"/>
      <c r="APZ116" s="81"/>
      <c r="AQA116" s="81"/>
      <c r="AQB116" s="81"/>
      <c r="AQC116" s="81"/>
      <c r="AQD116" s="81"/>
      <c r="AQE116" s="81"/>
      <c r="AQF116" s="81"/>
      <c r="AQG116" s="81"/>
      <c r="AQH116" s="81"/>
      <c r="AQI116" s="81"/>
      <c r="AQJ116" s="81"/>
      <c r="AQK116" s="81"/>
      <c r="AQL116" s="81"/>
      <c r="AQM116" s="81"/>
      <c r="AQN116" s="81"/>
      <c r="AQO116" s="81"/>
      <c r="AQP116" s="81"/>
      <c r="AQQ116" s="81"/>
      <c r="AQR116" s="81"/>
      <c r="AQS116" s="81"/>
      <c r="AQT116" s="81"/>
      <c r="AQU116" s="81"/>
      <c r="AQV116" s="81"/>
      <c r="AQW116" s="81"/>
      <c r="AQX116" s="81"/>
      <c r="AQY116" s="81"/>
      <c r="AQZ116" s="81"/>
      <c r="ARA116" s="81"/>
      <c r="ARB116" s="81"/>
      <c r="ARC116" s="81"/>
      <c r="ARD116" s="81"/>
      <c r="ARE116" s="81"/>
      <c r="ARF116" s="81"/>
      <c r="ARG116" s="81"/>
      <c r="ARH116" s="81"/>
      <c r="ARI116" s="81"/>
      <c r="ARJ116" s="81"/>
      <c r="ARK116" s="81"/>
      <c r="ARL116" s="81"/>
      <c r="ARM116" s="81"/>
      <c r="ARN116" s="81"/>
      <c r="ARO116" s="81"/>
      <c r="ARP116" s="81"/>
      <c r="ARQ116" s="81"/>
      <c r="ARR116" s="81"/>
      <c r="ARS116" s="81"/>
      <c r="ART116" s="81"/>
      <c r="ARU116" s="81"/>
      <c r="ARV116" s="81"/>
      <c r="ARW116" s="81"/>
      <c r="ARX116" s="81"/>
      <c r="ARY116" s="81"/>
      <c r="ARZ116" s="81"/>
      <c r="ASA116" s="81"/>
      <c r="ASB116" s="81"/>
      <c r="ASC116" s="81"/>
      <c r="ASD116" s="81"/>
      <c r="ASE116" s="81"/>
      <c r="ASF116" s="81"/>
      <c r="ASG116" s="81"/>
      <c r="ASH116" s="81"/>
      <c r="ASI116" s="81"/>
      <c r="ASJ116" s="81"/>
      <c r="ASK116" s="81"/>
      <c r="ASL116" s="81"/>
      <c r="ASM116" s="81"/>
      <c r="ASN116" s="81"/>
      <c r="ASO116" s="81"/>
      <c r="ASP116" s="81"/>
      <c r="ASQ116" s="81"/>
      <c r="ASR116" s="81"/>
      <c r="ASS116" s="81"/>
      <c r="AST116" s="81"/>
      <c r="ASU116" s="81"/>
      <c r="ASV116" s="81"/>
      <c r="ASW116" s="81"/>
      <c r="ASX116" s="81"/>
      <c r="ASY116" s="81"/>
      <c r="ASZ116" s="81"/>
      <c r="ATA116" s="81"/>
      <c r="ATB116" s="81"/>
      <c r="ATC116" s="81"/>
      <c r="ATD116" s="81"/>
      <c r="ATE116" s="81"/>
      <c r="ATF116" s="81"/>
      <c r="ATG116" s="81"/>
      <c r="ATH116" s="81"/>
      <c r="ATI116" s="81"/>
      <c r="ATJ116" s="81"/>
      <c r="ATK116" s="81"/>
      <c r="ATL116" s="81"/>
      <c r="ATM116" s="81"/>
      <c r="ATN116" s="81"/>
      <c r="ATO116" s="81"/>
      <c r="ATP116" s="81"/>
      <c r="ATQ116" s="81"/>
      <c r="ATR116" s="81"/>
      <c r="ATS116" s="81"/>
      <c r="ATT116" s="81"/>
      <c r="ATU116" s="81"/>
      <c r="ATV116" s="81"/>
      <c r="ATW116" s="81"/>
      <c r="ATX116" s="81"/>
      <c r="ATY116" s="81"/>
      <c r="ATZ116" s="81"/>
      <c r="AUA116" s="81"/>
      <c r="AUB116" s="81"/>
      <c r="AUC116" s="81"/>
      <c r="AUD116" s="81"/>
      <c r="AUE116" s="81"/>
      <c r="AUF116" s="81"/>
      <c r="AUG116" s="81"/>
      <c r="AUH116" s="81"/>
      <c r="AUI116" s="81"/>
      <c r="AUJ116" s="81"/>
      <c r="AUK116" s="81"/>
      <c r="AUL116" s="81"/>
      <c r="AUM116" s="81"/>
      <c r="AUN116" s="81"/>
      <c r="AUO116" s="81"/>
      <c r="AUP116" s="81"/>
      <c r="AUQ116" s="81"/>
      <c r="AUR116" s="81"/>
      <c r="AUS116" s="81"/>
      <c r="AUT116" s="81"/>
      <c r="AUU116" s="81"/>
      <c r="AUV116" s="81"/>
      <c r="AUW116" s="81"/>
      <c r="AUX116" s="81"/>
      <c r="AUY116" s="81"/>
      <c r="AUZ116" s="81"/>
      <c r="AVA116" s="81"/>
      <c r="AVB116" s="81"/>
      <c r="AVC116" s="81"/>
      <c r="AVD116" s="81"/>
      <c r="AVE116" s="81"/>
      <c r="AVF116" s="81"/>
      <c r="AVG116" s="81"/>
      <c r="AVH116" s="81"/>
      <c r="AVI116" s="81"/>
      <c r="AVJ116" s="81"/>
      <c r="AVK116" s="81"/>
      <c r="AVL116" s="81"/>
      <c r="AVM116" s="81"/>
      <c r="AVN116" s="81"/>
      <c r="AVO116" s="81"/>
      <c r="AVP116" s="81"/>
      <c r="AVQ116" s="81"/>
      <c r="AVR116" s="81"/>
      <c r="AVS116" s="81"/>
      <c r="AVT116" s="81"/>
      <c r="AVU116" s="81"/>
      <c r="AVV116" s="81"/>
      <c r="AVW116" s="81"/>
      <c r="AVX116" s="81"/>
      <c r="AVY116" s="81"/>
      <c r="AVZ116" s="81"/>
      <c r="AWA116" s="81"/>
      <c r="AWB116" s="81"/>
      <c r="AWC116" s="81"/>
      <c r="AWD116" s="81"/>
      <c r="AWE116" s="81"/>
      <c r="AWF116" s="81"/>
      <c r="AWG116" s="81"/>
      <c r="AWH116" s="81"/>
      <c r="AWI116" s="81"/>
      <c r="AWJ116" s="81"/>
      <c r="AWK116" s="81"/>
      <c r="AWL116" s="81"/>
      <c r="AWM116" s="81"/>
      <c r="AWN116" s="81"/>
      <c r="AWO116" s="81"/>
      <c r="AWP116" s="81"/>
      <c r="AWQ116" s="81"/>
      <c r="AWR116" s="81"/>
      <c r="AWS116" s="81"/>
      <c r="AWT116" s="81"/>
      <c r="AWU116" s="81"/>
      <c r="AWV116" s="81"/>
      <c r="AWW116" s="81"/>
      <c r="AWX116" s="81"/>
      <c r="AWY116" s="81"/>
      <c r="AWZ116" s="81"/>
      <c r="AXA116" s="81"/>
      <c r="AXB116" s="81"/>
      <c r="AXC116" s="81"/>
      <c r="AXD116" s="81"/>
      <c r="AXE116" s="81"/>
      <c r="AXF116" s="81"/>
      <c r="AXG116" s="81"/>
      <c r="AXH116" s="81"/>
      <c r="AXI116" s="81"/>
      <c r="AXJ116" s="81"/>
      <c r="AXK116" s="81"/>
      <c r="AXL116" s="81"/>
      <c r="AXM116" s="81"/>
      <c r="AXN116" s="81"/>
      <c r="AXO116" s="81"/>
      <c r="AXP116" s="81"/>
      <c r="AXQ116" s="81"/>
      <c r="AXR116" s="81"/>
      <c r="AXS116" s="81"/>
      <c r="AXT116" s="81"/>
      <c r="AXU116" s="81"/>
      <c r="AXV116" s="81"/>
      <c r="AXW116" s="81"/>
      <c r="AXX116" s="81"/>
      <c r="AXY116" s="81"/>
      <c r="AXZ116" s="81"/>
      <c r="AYA116" s="81"/>
      <c r="AYB116" s="81"/>
      <c r="AYC116" s="81"/>
      <c r="AYD116" s="81"/>
      <c r="AYE116" s="81"/>
      <c r="AYF116" s="81"/>
      <c r="AYG116" s="81"/>
      <c r="AYH116" s="81"/>
      <c r="AYI116" s="81"/>
      <c r="AYJ116" s="81"/>
      <c r="AYK116" s="81"/>
      <c r="AYL116" s="81"/>
      <c r="AYM116" s="81"/>
      <c r="AYN116" s="81"/>
      <c r="AYO116" s="81"/>
      <c r="AYP116" s="81"/>
      <c r="AYQ116" s="81"/>
      <c r="AYR116" s="81"/>
      <c r="AYS116" s="81"/>
      <c r="AYT116" s="81"/>
      <c r="AYU116" s="81"/>
      <c r="AYV116" s="81"/>
      <c r="AYW116" s="81"/>
      <c r="AYX116" s="81"/>
      <c r="AYY116" s="81"/>
      <c r="AYZ116" s="81"/>
      <c r="AZA116" s="81"/>
      <c r="AZB116" s="81"/>
      <c r="AZC116" s="81"/>
      <c r="AZD116" s="81"/>
      <c r="AZE116" s="81"/>
      <c r="AZF116" s="81"/>
      <c r="AZG116" s="81"/>
      <c r="AZH116" s="81"/>
      <c r="AZI116" s="81"/>
      <c r="AZJ116" s="81"/>
      <c r="AZK116" s="81"/>
      <c r="AZL116" s="81"/>
      <c r="AZM116" s="81"/>
      <c r="AZN116" s="81"/>
      <c r="AZO116" s="81"/>
      <c r="AZP116" s="81"/>
      <c r="AZQ116" s="81"/>
      <c r="AZR116" s="81"/>
      <c r="AZS116" s="81"/>
      <c r="AZT116" s="81"/>
      <c r="AZU116" s="81"/>
      <c r="AZV116" s="81"/>
      <c r="AZW116" s="81"/>
      <c r="AZX116" s="81"/>
      <c r="AZY116" s="81"/>
      <c r="AZZ116" s="81"/>
      <c r="BAA116" s="81"/>
      <c r="BAB116" s="81"/>
      <c r="BAC116" s="81"/>
      <c r="BAD116" s="81"/>
      <c r="BAE116" s="81"/>
      <c r="BAF116" s="81"/>
      <c r="BAG116" s="81"/>
      <c r="BAH116" s="81"/>
      <c r="BAI116" s="81"/>
      <c r="BAJ116" s="81"/>
      <c r="BAK116" s="81"/>
      <c r="BAL116" s="81"/>
      <c r="BAM116" s="81"/>
      <c r="BAN116" s="81"/>
      <c r="BAO116" s="81"/>
      <c r="BAP116" s="81"/>
      <c r="BAQ116" s="81"/>
      <c r="BAR116" s="81"/>
      <c r="BAS116" s="81"/>
      <c r="BAT116" s="81"/>
      <c r="BAU116" s="81"/>
      <c r="BAV116" s="81"/>
      <c r="BAW116" s="81"/>
      <c r="BAX116" s="81"/>
      <c r="BAY116" s="81"/>
      <c r="BAZ116" s="81"/>
      <c r="BBA116" s="81"/>
      <c r="BBB116" s="81"/>
      <c r="BBC116" s="81"/>
      <c r="BBD116" s="81"/>
      <c r="BBE116" s="81"/>
      <c r="BBF116" s="81"/>
      <c r="BBG116" s="81"/>
      <c r="BBH116" s="81"/>
      <c r="BBI116" s="81"/>
      <c r="BBJ116" s="81"/>
      <c r="BBK116" s="81"/>
      <c r="BBL116" s="81"/>
      <c r="BBM116" s="81"/>
      <c r="BBN116" s="81"/>
      <c r="BBO116" s="81"/>
      <c r="BBP116" s="81"/>
      <c r="BBQ116" s="81"/>
      <c r="BBR116" s="81"/>
      <c r="BBS116" s="81"/>
      <c r="BBT116" s="81"/>
      <c r="BBU116" s="81"/>
      <c r="BBV116" s="81"/>
      <c r="BBW116" s="81"/>
      <c r="BBX116" s="81"/>
      <c r="BBY116" s="81"/>
      <c r="BBZ116" s="81"/>
      <c r="BCA116" s="81"/>
      <c r="BCB116" s="81"/>
      <c r="BCC116" s="81"/>
      <c r="BCD116" s="81"/>
      <c r="BCE116" s="81"/>
      <c r="BCF116" s="81"/>
      <c r="BCG116" s="81"/>
      <c r="BCH116" s="81"/>
      <c r="BCI116" s="81"/>
      <c r="BCJ116" s="81"/>
      <c r="BCK116" s="81"/>
      <c r="BCL116" s="81"/>
      <c r="BCM116" s="81"/>
      <c r="BCN116" s="81"/>
      <c r="BCO116" s="81"/>
      <c r="BCP116" s="81"/>
      <c r="BCQ116" s="81"/>
      <c r="BCR116" s="81"/>
      <c r="BCS116" s="81"/>
      <c r="BCT116" s="81"/>
      <c r="BCU116" s="81"/>
      <c r="BCV116" s="81"/>
      <c r="BCW116" s="81"/>
      <c r="BCX116" s="81"/>
      <c r="BCY116" s="81"/>
      <c r="BCZ116" s="81"/>
      <c r="BDA116" s="81"/>
      <c r="BDB116" s="81"/>
      <c r="BDC116" s="81"/>
      <c r="BDD116" s="81"/>
      <c r="BDE116" s="81"/>
      <c r="BDF116" s="81"/>
      <c r="BDG116" s="81"/>
      <c r="BDH116" s="81"/>
      <c r="BDI116" s="81"/>
      <c r="BDJ116" s="81"/>
      <c r="BDK116" s="81"/>
      <c r="BDL116" s="81"/>
      <c r="BDM116" s="81"/>
      <c r="BDN116" s="81"/>
      <c r="BDO116" s="81"/>
      <c r="BDP116" s="81"/>
      <c r="BDQ116" s="81"/>
      <c r="BDR116" s="81"/>
      <c r="BDS116" s="81"/>
      <c r="BDT116" s="81"/>
      <c r="BDU116" s="81"/>
      <c r="BDV116" s="81"/>
      <c r="BDW116" s="81"/>
      <c r="BDX116" s="81"/>
      <c r="BDY116" s="81"/>
      <c r="BDZ116" s="81"/>
      <c r="BEA116" s="81"/>
      <c r="BEB116" s="81"/>
      <c r="BEC116" s="81"/>
      <c r="BED116" s="81"/>
      <c r="BEE116" s="81"/>
      <c r="BEF116" s="81"/>
      <c r="BEG116" s="81"/>
      <c r="BEH116" s="81"/>
      <c r="BEI116" s="81"/>
      <c r="BEJ116" s="81"/>
      <c r="BEK116" s="81"/>
      <c r="BEL116" s="81"/>
      <c r="BEM116" s="81"/>
      <c r="BEN116" s="81"/>
      <c r="BEO116" s="81"/>
      <c r="BEP116" s="81"/>
      <c r="BEQ116" s="81"/>
      <c r="BER116" s="81"/>
      <c r="BES116" s="81"/>
      <c r="BET116" s="81"/>
      <c r="BEU116" s="81"/>
      <c r="BEV116" s="81"/>
      <c r="BEW116" s="81"/>
      <c r="BEX116" s="81"/>
      <c r="BEY116" s="81"/>
      <c r="BEZ116" s="81"/>
      <c r="BFA116" s="81"/>
      <c r="BFB116" s="81"/>
      <c r="BFC116" s="81"/>
      <c r="BFD116" s="81"/>
      <c r="BFE116" s="81"/>
      <c r="BFF116" s="81"/>
      <c r="BFG116" s="81"/>
      <c r="BFH116" s="81"/>
      <c r="BFI116" s="81"/>
      <c r="BFJ116" s="81"/>
      <c r="BFK116" s="81"/>
      <c r="BFL116" s="81"/>
      <c r="BFM116" s="81"/>
      <c r="BFN116" s="81"/>
      <c r="BFO116" s="81"/>
      <c r="BFP116" s="81"/>
      <c r="BFQ116" s="81"/>
      <c r="BFR116" s="81"/>
      <c r="BFS116" s="81"/>
      <c r="BFT116" s="81"/>
      <c r="BFU116" s="81"/>
      <c r="BFV116" s="81"/>
      <c r="BFW116" s="81"/>
      <c r="BFX116" s="81"/>
      <c r="BFY116" s="81"/>
      <c r="BFZ116" s="81"/>
      <c r="BGA116" s="81"/>
      <c r="BGB116" s="81"/>
      <c r="BGC116" s="81"/>
      <c r="BGD116" s="81"/>
      <c r="BGE116" s="81"/>
      <c r="BGF116" s="81"/>
      <c r="BGG116" s="81"/>
      <c r="BGH116" s="81"/>
      <c r="BGI116" s="81"/>
      <c r="BGJ116" s="81"/>
      <c r="BGK116" s="81"/>
      <c r="BGL116" s="81"/>
      <c r="BGM116" s="81"/>
      <c r="BGN116" s="81"/>
      <c r="BGO116" s="81"/>
      <c r="BGP116" s="81"/>
      <c r="BGQ116" s="81"/>
      <c r="BGR116" s="81"/>
      <c r="BGS116" s="81"/>
      <c r="BGT116" s="81"/>
      <c r="BGU116" s="81"/>
      <c r="BGV116" s="81"/>
      <c r="BGW116" s="81"/>
      <c r="BGX116" s="81"/>
      <c r="BGY116" s="81"/>
      <c r="BGZ116" s="81"/>
      <c r="BHA116" s="81"/>
      <c r="BHB116" s="81"/>
      <c r="BHC116" s="81"/>
      <c r="BHD116" s="81"/>
      <c r="BHE116" s="81"/>
      <c r="BHF116" s="81"/>
      <c r="BHG116" s="81"/>
      <c r="BHH116" s="81"/>
      <c r="BHI116" s="81"/>
      <c r="BHJ116" s="81"/>
      <c r="BHK116" s="81"/>
      <c r="BHL116" s="81"/>
      <c r="BHM116" s="81"/>
      <c r="BHN116" s="81"/>
      <c r="BHO116" s="81"/>
      <c r="BHP116" s="81"/>
      <c r="BHQ116" s="81"/>
      <c r="BHR116" s="81"/>
      <c r="BHS116" s="81"/>
      <c r="BHT116" s="81"/>
      <c r="BHU116" s="81"/>
      <c r="BHV116" s="81"/>
      <c r="BHW116" s="81"/>
      <c r="BHX116" s="81"/>
      <c r="BHY116" s="81"/>
      <c r="BHZ116" s="81"/>
      <c r="BIA116" s="81"/>
      <c r="BIB116" s="81"/>
      <c r="BIC116" s="81"/>
      <c r="BID116" s="81"/>
      <c r="BIE116" s="81"/>
      <c r="BIF116" s="81"/>
      <c r="BIG116" s="81"/>
      <c r="BIH116" s="81"/>
      <c r="BII116" s="81"/>
      <c r="BIJ116" s="81"/>
      <c r="BIK116" s="81"/>
      <c r="BIL116" s="81"/>
      <c r="BIM116" s="81"/>
      <c r="BIN116" s="81"/>
      <c r="BIO116" s="81"/>
      <c r="BIP116" s="81"/>
      <c r="BIQ116" s="81"/>
      <c r="BIR116" s="81"/>
      <c r="BIS116" s="81"/>
      <c r="BIT116" s="81"/>
      <c r="BIU116" s="81"/>
      <c r="BIV116" s="81"/>
      <c r="BIW116" s="81"/>
      <c r="BIX116" s="81"/>
      <c r="BIY116" s="81"/>
      <c r="BIZ116" s="81"/>
      <c r="BJA116" s="81"/>
      <c r="BJB116" s="81"/>
      <c r="BJC116" s="81"/>
      <c r="BJD116" s="81"/>
      <c r="BJE116" s="81"/>
      <c r="BJF116" s="81"/>
      <c r="BJG116" s="81"/>
      <c r="BJH116" s="81"/>
      <c r="BJI116" s="81"/>
      <c r="BJJ116" s="81"/>
      <c r="BJK116" s="81"/>
      <c r="BJL116" s="81"/>
      <c r="BJM116" s="81"/>
      <c r="BJN116" s="81"/>
      <c r="BJO116" s="81"/>
      <c r="BJP116" s="81"/>
      <c r="BJQ116" s="81"/>
      <c r="BJR116" s="81"/>
      <c r="BJS116" s="81"/>
      <c r="BJT116" s="81"/>
      <c r="BJU116" s="81"/>
      <c r="BJV116" s="81"/>
      <c r="BJW116" s="81"/>
      <c r="BJX116" s="81"/>
      <c r="BJY116" s="81"/>
      <c r="BJZ116" s="81"/>
      <c r="BKA116" s="81"/>
      <c r="BKB116" s="81"/>
      <c r="BKC116" s="81"/>
      <c r="BKD116" s="81"/>
      <c r="BKE116" s="81"/>
      <c r="BKF116" s="81"/>
      <c r="BKG116" s="81"/>
      <c r="BKH116" s="81"/>
      <c r="BKI116" s="81"/>
      <c r="BKJ116" s="81"/>
      <c r="BKK116" s="81"/>
      <c r="BKL116" s="81"/>
      <c r="BKM116" s="81"/>
      <c r="BKN116" s="81"/>
      <c r="BKO116" s="81"/>
      <c r="BKP116" s="81"/>
      <c r="BKQ116" s="81"/>
      <c r="BKR116" s="81"/>
      <c r="BKS116" s="81"/>
      <c r="BKT116" s="81"/>
      <c r="BKU116" s="81"/>
      <c r="BKV116" s="81"/>
      <c r="BKW116" s="81"/>
      <c r="BKX116" s="81"/>
      <c r="BKY116" s="81"/>
      <c r="BKZ116" s="81"/>
      <c r="BLA116" s="81"/>
      <c r="BLB116" s="81"/>
      <c r="BLC116" s="81"/>
      <c r="BLD116" s="81"/>
      <c r="BLE116" s="81"/>
      <c r="BLF116" s="81"/>
      <c r="BLG116" s="81"/>
      <c r="BLH116" s="81"/>
      <c r="BLI116" s="81"/>
      <c r="BLJ116" s="81"/>
      <c r="BLK116" s="81"/>
      <c r="BLL116" s="81"/>
      <c r="BLM116" s="81"/>
      <c r="BLN116" s="81"/>
      <c r="BLO116" s="81"/>
      <c r="BLP116" s="81"/>
      <c r="BLQ116" s="81"/>
      <c r="BLR116" s="81"/>
      <c r="BLS116" s="81"/>
      <c r="BLT116" s="81"/>
      <c r="BLU116" s="81"/>
      <c r="BLV116" s="81"/>
      <c r="BLW116" s="81"/>
      <c r="BLX116" s="81"/>
      <c r="BLY116" s="81"/>
      <c r="BLZ116" s="81"/>
      <c r="BMA116" s="81"/>
      <c r="BMB116" s="81"/>
      <c r="BMC116" s="81"/>
      <c r="BMD116" s="81"/>
      <c r="BME116" s="81"/>
      <c r="BMF116" s="81"/>
      <c r="BMG116" s="81"/>
      <c r="BMH116" s="81"/>
      <c r="BMI116" s="81"/>
      <c r="BMJ116" s="81"/>
      <c r="BMK116" s="81"/>
      <c r="BML116" s="81"/>
      <c r="BMM116" s="81"/>
      <c r="BMN116" s="81"/>
      <c r="BMO116" s="81"/>
      <c r="BMP116" s="81"/>
      <c r="BMQ116" s="81"/>
      <c r="BMR116" s="81"/>
      <c r="BMS116" s="81"/>
      <c r="BMT116" s="81"/>
      <c r="BMU116" s="81"/>
      <c r="BMV116" s="81"/>
      <c r="BMW116" s="81"/>
      <c r="BMX116" s="81"/>
      <c r="BMY116" s="81"/>
      <c r="BMZ116" s="81"/>
      <c r="BNA116" s="81"/>
      <c r="BNB116" s="81"/>
      <c r="BNC116" s="81"/>
      <c r="BND116" s="81"/>
      <c r="BNE116" s="81"/>
      <c r="BNF116" s="81"/>
      <c r="BNG116" s="81"/>
      <c r="BNH116" s="81"/>
      <c r="BNI116" s="81"/>
      <c r="BNJ116" s="81"/>
      <c r="BNK116" s="81"/>
      <c r="BNL116" s="81"/>
      <c r="BNM116" s="81"/>
      <c r="BNN116" s="81"/>
      <c r="BNO116" s="81"/>
      <c r="BNP116" s="81"/>
      <c r="BNQ116" s="81"/>
      <c r="BNR116" s="81"/>
      <c r="BNS116" s="81"/>
      <c r="BNT116" s="81"/>
      <c r="BNU116" s="81"/>
      <c r="BNV116" s="81"/>
      <c r="BNW116" s="81"/>
      <c r="BNX116" s="81"/>
      <c r="BNY116" s="81"/>
      <c r="BNZ116" s="81"/>
      <c r="BOA116" s="81"/>
      <c r="BOB116" s="81"/>
      <c r="BOC116" s="81"/>
      <c r="BOD116" s="81"/>
      <c r="BOE116" s="81"/>
      <c r="BOF116" s="81"/>
      <c r="BOG116" s="81"/>
      <c r="BOH116" s="81"/>
      <c r="BOI116" s="81"/>
      <c r="BOJ116" s="81"/>
      <c r="BOK116" s="81"/>
      <c r="BOL116" s="81"/>
      <c r="BOM116" s="81"/>
      <c r="BON116" s="81"/>
      <c r="BOO116" s="81"/>
      <c r="BOP116" s="81"/>
      <c r="BOQ116" s="81"/>
      <c r="BOR116" s="81"/>
      <c r="BOS116" s="81"/>
      <c r="BOT116" s="81"/>
      <c r="BOU116" s="81"/>
      <c r="BOV116" s="81"/>
      <c r="BOW116" s="81"/>
      <c r="BOX116" s="81"/>
      <c r="BOY116" s="81"/>
      <c r="BOZ116" s="81"/>
      <c r="BPA116" s="81"/>
      <c r="BPB116" s="81"/>
      <c r="BPC116" s="81"/>
      <c r="BPD116" s="81"/>
      <c r="BPE116" s="81"/>
      <c r="BPF116" s="81"/>
      <c r="BPG116" s="81"/>
      <c r="BPH116" s="81"/>
      <c r="BPI116" s="81"/>
      <c r="BPJ116" s="81"/>
      <c r="BPK116" s="81"/>
      <c r="BPL116" s="81"/>
      <c r="BPM116" s="81"/>
      <c r="BPN116" s="81"/>
      <c r="BPO116" s="81"/>
      <c r="BPP116" s="81"/>
      <c r="BPQ116" s="81"/>
      <c r="BPR116" s="81"/>
      <c r="BPS116" s="81"/>
      <c r="BPT116" s="81"/>
      <c r="BPU116" s="81"/>
      <c r="BPV116" s="81"/>
      <c r="BPW116" s="81"/>
      <c r="BPX116" s="81"/>
      <c r="BPY116" s="81"/>
      <c r="BPZ116" s="81"/>
      <c r="BQA116" s="81"/>
      <c r="BQB116" s="81"/>
      <c r="BQC116" s="81"/>
      <c r="BQD116" s="81"/>
      <c r="BQE116" s="81"/>
      <c r="BQF116" s="81"/>
      <c r="BQG116" s="81"/>
      <c r="BQH116" s="81"/>
      <c r="BQI116" s="81"/>
      <c r="BQJ116" s="81"/>
      <c r="BQK116" s="81"/>
      <c r="BQL116" s="81"/>
      <c r="BQM116" s="81"/>
      <c r="BQN116" s="81"/>
      <c r="BQO116" s="81"/>
      <c r="BQP116" s="81"/>
      <c r="BQQ116" s="81"/>
      <c r="BQR116" s="81"/>
      <c r="BQS116" s="81"/>
      <c r="BQT116" s="81"/>
      <c r="BQU116" s="81"/>
      <c r="BQV116" s="81"/>
      <c r="BQW116" s="81"/>
      <c r="BQX116" s="81"/>
      <c r="BQY116" s="81"/>
      <c r="BQZ116" s="81"/>
      <c r="BRA116" s="81"/>
      <c r="BRB116" s="81"/>
      <c r="BRC116" s="81"/>
      <c r="BRD116" s="81"/>
      <c r="BRE116" s="81"/>
      <c r="BRF116" s="81"/>
      <c r="BRG116" s="81"/>
      <c r="BRH116" s="81"/>
      <c r="BRI116" s="81"/>
      <c r="BRJ116" s="81"/>
      <c r="BRK116" s="81"/>
      <c r="BRL116" s="81"/>
      <c r="BRM116" s="81"/>
      <c r="BRN116" s="81"/>
      <c r="BRO116" s="81"/>
      <c r="BRP116" s="81"/>
      <c r="BRQ116" s="81"/>
      <c r="BRR116" s="81"/>
      <c r="BRS116" s="81"/>
      <c r="BRT116" s="81"/>
      <c r="BRU116" s="81"/>
      <c r="BRV116" s="81"/>
      <c r="BRW116" s="81"/>
      <c r="BRX116" s="81"/>
      <c r="BRY116" s="81"/>
      <c r="BRZ116" s="81"/>
      <c r="BSA116" s="81"/>
      <c r="BSB116" s="81"/>
      <c r="BSC116" s="81"/>
      <c r="BSD116" s="81"/>
      <c r="BSE116" s="81"/>
      <c r="BSF116" s="81"/>
      <c r="BSG116" s="81"/>
      <c r="BSH116" s="81"/>
      <c r="BSI116" s="81"/>
      <c r="BSJ116" s="81"/>
      <c r="BSK116" s="81"/>
      <c r="BSL116" s="81"/>
      <c r="BSM116" s="81"/>
      <c r="BSN116" s="81"/>
      <c r="BSO116" s="81"/>
      <c r="BSP116" s="81"/>
      <c r="BSQ116" s="81"/>
      <c r="BSR116" s="81"/>
      <c r="BSS116" s="81"/>
      <c r="BST116" s="81"/>
      <c r="BSU116" s="81"/>
      <c r="BSV116" s="81"/>
      <c r="BSW116" s="81"/>
      <c r="BSX116" s="81"/>
      <c r="BSY116" s="81"/>
      <c r="BSZ116" s="81"/>
      <c r="BTA116" s="81"/>
      <c r="BTB116" s="81"/>
      <c r="BTC116" s="81"/>
      <c r="BTD116" s="81"/>
      <c r="BTE116" s="81"/>
      <c r="BTF116" s="81"/>
      <c r="BTG116" s="81"/>
      <c r="BTH116" s="81"/>
      <c r="BTI116" s="81"/>
      <c r="BTJ116" s="81"/>
      <c r="BTK116" s="81"/>
      <c r="BTL116" s="81"/>
      <c r="BTM116" s="81"/>
      <c r="BTN116" s="81"/>
      <c r="BTO116" s="81"/>
      <c r="BTP116" s="81"/>
      <c r="BTQ116" s="81"/>
      <c r="BTR116" s="81"/>
      <c r="BTS116" s="81"/>
      <c r="BTT116" s="81"/>
      <c r="BTU116" s="81"/>
      <c r="BTV116" s="81"/>
      <c r="BTW116" s="81"/>
      <c r="BTX116" s="81"/>
      <c r="BTY116" s="81"/>
      <c r="BTZ116" s="81"/>
      <c r="BUA116" s="81"/>
      <c r="BUB116" s="81"/>
      <c r="BUC116" s="81"/>
      <c r="BUD116" s="81"/>
      <c r="BUE116" s="81"/>
      <c r="BUF116" s="81"/>
      <c r="BUG116" s="81"/>
      <c r="BUH116" s="81"/>
      <c r="BUI116" s="81"/>
      <c r="BUJ116" s="81"/>
      <c r="BUK116" s="81"/>
      <c r="BUL116" s="81"/>
      <c r="BUM116" s="81"/>
      <c r="BUN116" s="81"/>
      <c r="BUO116" s="81"/>
      <c r="BUP116" s="81"/>
      <c r="BUQ116" s="81"/>
      <c r="BUR116" s="81"/>
      <c r="BUS116" s="81"/>
      <c r="BUT116" s="81"/>
      <c r="BUU116" s="81"/>
      <c r="BUV116" s="81"/>
      <c r="BUW116" s="81"/>
      <c r="BUX116" s="81"/>
      <c r="BUY116" s="81"/>
      <c r="BUZ116" s="81"/>
      <c r="BVA116" s="81"/>
      <c r="BVB116" s="81"/>
      <c r="BVC116" s="81"/>
      <c r="BVD116" s="81"/>
      <c r="BVE116" s="81"/>
      <c r="BVF116" s="81"/>
      <c r="BVG116" s="81"/>
      <c r="BVH116" s="81"/>
      <c r="BVI116" s="81"/>
      <c r="BVJ116" s="81"/>
      <c r="BVK116" s="81"/>
      <c r="BVL116" s="81"/>
      <c r="BVM116" s="81"/>
      <c r="BVN116" s="81"/>
      <c r="BVO116" s="81"/>
      <c r="BVP116" s="81"/>
      <c r="BVQ116" s="81"/>
      <c r="BVR116" s="81"/>
      <c r="BVS116" s="81"/>
      <c r="BVT116" s="81"/>
      <c r="BVU116" s="81"/>
      <c r="BVV116" s="81"/>
      <c r="BVW116" s="81"/>
      <c r="BVX116" s="81"/>
      <c r="BVY116" s="81"/>
      <c r="BVZ116" s="81"/>
      <c r="BWA116" s="81"/>
      <c r="BWB116" s="81"/>
      <c r="BWC116" s="81"/>
      <c r="BWD116" s="81"/>
      <c r="BWE116" s="81"/>
      <c r="BWF116" s="81"/>
      <c r="BWG116" s="81"/>
      <c r="BWH116" s="81"/>
      <c r="BWI116" s="81"/>
      <c r="BWJ116" s="81"/>
      <c r="BWK116" s="81"/>
      <c r="BWL116" s="81"/>
      <c r="BWM116" s="81"/>
      <c r="BWN116" s="81"/>
      <c r="BWO116" s="81"/>
      <c r="BWP116" s="81"/>
      <c r="BWQ116" s="81"/>
      <c r="BWR116" s="81"/>
      <c r="BWS116" s="81"/>
      <c r="BWT116" s="81"/>
      <c r="BWU116" s="81"/>
      <c r="BWV116" s="81"/>
      <c r="BWW116" s="81"/>
      <c r="BWX116" s="81"/>
      <c r="BWY116" s="81"/>
      <c r="BWZ116" s="81"/>
      <c r="BXA116" s="81"/>
      <c r="BXB116" s="81"/>
      <c r="BXC116" s="81"/>
      <c r="BXD116" s="81"/>
      <c r="BXE116" s="81"/>
      <c r="BXF116" s="81"/>
      <c r="BXG116" s="81"/>
      <c r="BXH116" s="81"/>
      <c r="BXI116" s="81"/>
      <c r="BXJ116" s="81"/>
      <c r="BXK116" s="81"/>
      <c r="BXL116" s="81"/>
      <c r="BXM116" s="81"/>
      <c r="BXN116" s="81"/>
      <c r="BXO116" s="81"/>
      <c r="BXP116" s="81"/>
      <c r="BXQ116" s="81"/>
      <c r="BXR116" s="81"/>
      <c r="BXS116" s="81"/>
      <c r="BXT116" s="81"/>
      <c r="BXU116" s="81"/>
      <c r="BXV116" s="81"/>
      <c r="BXW116" s="81"/>
      <c r="BXX116" s="81"/>
      <c r="BXY116" s="81"/>
      <c r="BXZ116" s="81"/>
      <c r="BYA116" s="81"/>
      <c r="BYB116" s="81"/>
      <c r="BYC116" s="81"/>
      <c r="BYD116" s="81"/>
      <c r="BYE116" s="81"/>
      <c r="BYF116" s="81"/>
      <c r="BYG116" s="81"/>
      <c r="BYH116" s="81"/>
      <c r="BYI116" s="81"/>
      <c r="BYJ116" s="81"/>
      <c r="BYK116" s="81"/>
      <c r="BYL116" s="81"/>
      <c r="BYM116" s="81"/>
      <c r="BYN116" s="81"/>
      <c r="BYO116" s="81"/>
      <c r="BYP116" s="81"/>
      <c r="BYQ116" s="81"/>
      <c r="BYR116" s="81"/>
      <c r="BYS116" s="81"/>
      <c r="BYT116" s="81"/>
      <c r="BYU116" s="81"/>
      <c r="BYV116" s="81"/>
      <c r="BYW116" s="81"/>
      <c r="BYX116" s="81"/>
      <c r="BYY116" s="81"/>
      <c r="BYZ116" s="81"/>
      <c r="BZA116" s="81"/>
      <c r="BZB116" s="81"/>
      <c r="BZC116" s="81"/>
      <c r="BZD116" s="81"/>
      <c r="BZE116" s="81"/>
      <c r="BZF116" s="81"/>
      <c r="BZG116" s="81"/>
      <c r="BZH116" s="81"/>
      <c r="BZI116" s="81"/>
      <c r="BZJ116" s="81"/>
      <c r="BZK116" s="81"/>
      <c r="BZL116" s="81"/>
      <c r="BZM116" s="81"/>
      <c r="BZN116" s="81"/>
      <c r="BZO116" s="81"/>
      <c r="BZP116" s="81"/>
      <c r="BZQ116" s="81"/>
      <c r="BZR116" s="81"/>
      <c r="BZS116" s="81"/>
      <c r="BZT116" s="81"/>
      <c r="BZU116" s="81"/>
      <c r="BZV116" s="81"/>
      <c r="BZW116" s="81"/>
      <c r="BZX116" s="81"/>
      <c r="BZY116" s="81"/>
      <c r="BZZ116" s="81"/>
      <c r="CAA116" s="81"/>
      <c r="CAB116" s="81"/>
      <c r="CAC116" s="81"/>
      <c r="CAD116" s="81"/>
      <c r="CAE116" s="81"/>
      <c r="CAF116" s="81"/>
      <c r="CAG116" s="81"/>
      <c r="CAH116" s="81"/>
      <c r="CAI116" s="81"/>
      <c r="CAJ116" s="81"/>
      <c r="CAK116" s="81"/>
      <c r="CAL116" s="81"/>
      <c r="CAM116" s="81"/>
      <c r="CAN116" s="81"/>
      <c r="CAO116" s="81"/>
      <c r="CAP116" s="81"/>
      <c r="CAQ116" s="81"/>
      <c r="CAR116" s="81"/>
      <c r="CAS116" s="81"/>
      <c r="CAT116" s="81"/>
      <c r="CAU116" s="81"/>
      <c r="CAV116" s="81"/>
      <c r="CAW116" s="81"/>
      <c r="CAX116" s="81"/>
      <c r="CAY116" s="81"/>
      <c r="CAZ116" s="81"/>
      <c r="CBA116" s="81"/>
      <c r="CBB116" s="81"/>
      <c r="CBC116" s="81"/>
      <c r="CBD116" s="81"/>
      <c r="CBE116" s="81"/>
      <c r="CBF116" s="81"/>
      <c r="CBG116" s="81"/>
      <c r="CBH116" s="81"/>
      <c r="CBI116" s="81"/>
      <c r="CBJ116" s="81"/>
      <c r="CBK116" s="81"/>
      <c r="CBL116" s="81"/>
      <c r="CBM116" s="81"/>
      <c r="CBN116" s="81"/>
      <c r="CBO116" s="81"/>
      <c r="CBP116" s="81"/>
      <c r="CBQ116" s="81"/>
      <c r="CBR116" s="81"/>
      <c r="CBS116" s="81"/>
      <c r="CBT116" s="81"/>
      <c r="CBU116" s="81"/>
      <c r="CBV116" s="81"/>
      <c r="CBW116" s="81"/>
      <c r="CBX116" s="81"/>
      <c r="CBY116" s="81"/>
      <c r="CBZ116" s="81"/>
      <c r="CCA116" s="81"/>
      <c r="CCB116" s="81"/>
      <c r="CCC116" s="81"/>
      <c r="CCD116" s="81"/>
      <c r="CCE116" s="81"/>
      <c r="CCF116" s="81"/>
      <c r="CCG116" s="81"/>
      <c r="CCH116" s="81"/>
      <c r="CCI116" s="81"/>
      <c r="CCJ116" s="81"/>
      <c r="CCK116" s="81"/>
      <c r="CCL116" s="81"/>
      <c r="CCM116" s="81"/>
      <c r="CCN116" s="81"/>
      <c r="CCO116" s="81"/>
      <c r="CCP116" s="81"/>
      <c r="CCQ116" s="81"/>
      <c r="CCR116" s="81"/>
      <c r="CCS116" s="81"/>
      <c r="CCT116" s="81"/>
      <c r="CCU116" s="81"/>
      <c r="CCV116" s="81"/>
      <c r="CCW116" s="81"/>
      <c r="CCX116" s="81"/>
      <c r="CCY116" s="81"/>
      <c r="CCZ116" s="81"/>
      <c r="CDA116" s="81"/>
      <c r="CDB116" s="81"/>
      <c r="CDC116" s="81"/>
      <c r="CDD116" s="81"/>
      <c r="CDE116" s="81"/>
      <c r="CDF116" s="81"/>
      <c r="CDG116" s="81"/>
      <c r="CDH116" s="81"/>
      <c r="CDI116" s="81"/>
      <c r="CDJ116" s="81"/>
      <c r="CDK116" s="81"/>
      <c r="CDL116" s="81"/>
      <c r="CDM116" s="81"/>
      <c r="CDN116" s="81"/>
      <c r="CDO116" s="81"/>
      <c r="CDP116" s="81"/>
      <c r="CDQ116" s="81"/>
      <c r="CDR116" s="81"/>
      <c r="CDS116" s="81"/>
      <c r="CDT116" s="81"/>
      <c r="CDU116" s="81"/>
      <c r="CDV116" s="81"/>
      <c r="CDW116" s="81"/>
      <c r="CDX116" s="81"/>
      <c r="CDY116" s="81"/>
      <c r="CDZ116" s="81"/>
      <c r="CEA116" s="81"/>
      <c r="CEB116" s="81"/>
      <c r="CEC116" s="81"/>
      <c r="CED116" s="81"/>
      <c r="CEE116" s="81"/>
      <c r="CEF116" s="81"/>
      <c r="CEG116" s="81"/>
      <c r="CEH116" s="81"/>
      <c r="CEI116" s="81"/>
      <c r="CEJ116" s="81"/>
      <c r="CEK116" s="81"/>
      <c r="CEL116" s="81"/>
      <c r="CEM116" s="81"/>
      <c r="CEN116" s="81"/>
      <c r="CEO116" s="81"/>
      <c r="CEP116" s="81"/>
      <c r="CEQ116" s="81"/>
      <c r="CER116" s="81"/>
      <c r="CES116" s="81"/>
      <c r="CET116" s="81"/>
      <c r="CEU116" s="81"/>
      <c r="CEV116" s="81"/>
      <c r="CEW116" s="81"/>
      <c r="CEX116" s="81"/>
      <c r="CEY116" s="81"/>
      <c r="CEZ116" s="81"/>
      <c r="CFA116" s="81"/>
      <c r="CFB116" s="81"/>
      <c r="CFC116" s="81"/>
      <c r="CFD116" s="81"/>
      <c r="CFE116" s="81"/>
      <c r="CFF116" s="81"/>
      <c r="CFG116" s="81"/>
      <c r="CFH116" s="81"/>
      <c r="CFI116" s="81"/>
      <c r="CFJ116" s="81"/>
      <c r="CFK116" s="81"/>
      <c r="CFL116" s="81"/>
      <c r="CFM116" s="81"/>
      <c r="CFN116" s="81"/>
      <c r="CFO116" s="81"/>
      <c r="CFP116" s="81"/>
      <c r="CFQ116" s="81"/>
      <c r="CFR116" s="81"/>
      <c r="CFS116" s="81"/>
      <c r="CFT116" s="81"/>
      <c r="CFU116" s="81"/>
      <c r="CFV116" s="81"/>
      <c r="CFW116" s="81"/>
      <c r="CFX116" s="81"/>
      <c r="CFY116" s="81"/>
      <c r="CFZ116" s="81"/>
      <c r="CGA116" s="81"/>
      <c r="CGB116" s="81"/>
      <c r="CGC116" s="81"/>
      <c r="CGD116" s="81"/>
      <c r="CGE116" s="81"/>
      <c r="CGF116" s="81"/>
      <c r="CGG116" s="81"/>
      <c r="CGH116" s="81"/>
      <c r="CGI116" s="81"/>
      <c r="CGJ116" s="81"/>
      <c r="CGK116" s="81"/>
      <c r="CGL116" s="81"/>
      <c r="CGM116" s="81"/>
      <c r="CGN116" s="81"/>
      <c r="CGO116" s="81"/>
      <c r="CGP116" s="81"/>
      <c r="CGQ116" s="81"/>
      <c r="CGR116" s="81"/>
      <c r="CGS116" s="81"/>
      <c r="CGT116" s="81"/>
      <c r="CGU116" s="81"/>
      <c r="CGV116" s="81"/>
      <c r="CGW116" s="81"/>
      <c r="CGX116" s="81"/>
      <c r="CGY116" s="81"/>
      <c r="CGZ116" s="81"/>
      <c r="CHA116" s="81"/>
      <c r="CHB116" s="81"/>
      <c r="CHC116" s="81"/>
      <c r="CHD116" s="81"/>
      <c r="CHE116" s="81"/>
      <c r="CHF116" s="81"/>
      <c r="CHG116" s="81"/>
      <c r="CHH116" s="81"/>
      <c r="CHI116" s="81"/>
      <c r="CHJ116" s="81"/>
      <c r="CHK116" s="81"/>
      <c r="CHL116" s="81"/>
      <c r="CHM116" s="81"/>
      <c r="CHN116" s="81"/>
      <c r="CHO116" s="81"/>
      <c r="CHP116" s="81"/>
      <c r="CHQ116" s="81"/>
      <c r="CHR116" s="81"/>
      <c r="CHS116" s="81"/>
      <c r="CHT116" s="81"/>
      <c r="CHU116" s="81"/>
      <c r="CHV116" s="81"/>
      <c r="CHW116" s="81"/>
      <c r="CHX116" s="81"/>
      <c r="CHY116" s="81"/>
      <c r="CHZ116" s="81"/>
      <c r="CIA116" s="81"/>
      <c r="CIB116" s="81"/>
      <c r="CIC116" s="81"/>
      <c r="CID116" s="81"/>
      <c r="CIE116" s="81"/>
      <c r="CIF116" s="81"/>
      <c r="CIG116" s="81"/>
      <c r="CIH116" s="81"/>
      <c r="CII116" s="81"/>
      <c r="CIJ116" s="81"/>
      <c r="CIK116" s="81"/>
      <c r="CIL116" s="81"/>
      <c r="CIM116" s="81"/>
      <c r="CIN116" s="81"/>
      <c r="CIO116" s="81"/>
      <c r="CIP116" s="81"/>
      <c r="CIQ116" s="81"/>
      <c r="CIR116" s="81"/>
      <c r="CIS116" s="81"/>
      <c r="CIT116" s="81"/>
      <c r="CIU116" s="81"/>
      <c r="CIV116" s="81"/>
      <c r="CIW116" s="81"/>
      <c r="CIX116" s="81"/>
      <c r="CIY116" s="81"/>
      <c r="CIZ116" s="81"/>
      <c r="CJA116" s="81"/>
      <c r="CJB116" s="81"/>
      <c r="CJC116" s="81"/>
      <c r="CJD116" s="81"/>
      <c r="CJE116" s="81"/>
      <c r="CJF116" s="81"/>
      <c r="CJG116" s="81"/>
      <c r="CJH116" s="81"/>
      <c r="CJI116" s="81"/>
      <c r="CJJ116" s="81"/>
      <c r="CJK116" s="81"/>
      <c r="CJL116" s="81"/>
      <c r="CJM116" s="81"/>
      <c r="CJN116" s="81"/>
      <c r="CJO116" s="81"/>
      <c r="CJP116" s="81"/>
      <c r="CJQ116" s="81"/>
      <c r="CJR116" s="81"/>
      <c r="CJS116" s="81"/>
      <c r="CJT116" s="81"/>
      <c r="CJU116" s="81"/>
      <c r="CJV116" s="81"/>
      <c r="CJW116" s="81"/>
      <c r="CJX116" s="81"/>
      <c r="CJY116" s="81"/>
      <c r="CJZ116" s="81"/>
      <c r="CKA116" s="81"/>
      <c r="CKB116" s="81"/>
      <c r="CKC116" s="81"/>
      <c r="CKD116" s="81"/>
      <c r="CKE116" s="81"/>
      <c r="CKF116" s="81"/>
      <c r="CKG116" s="81"/>
      <c r="CKH116" s="81"/>
      <c r="CKI116" s="81"/>
      <c r="CKJ116" s="81"/>
      <c r="CKK116" s="81"/>
      <c r="CKL116" s="81"/>
      <c r="CKM116" s="81"/>
      <c r="CKN116" s="81"/>
      <c r="CKO116" s="81"/>
      <c r="CKP116" s="81"/>
      <c r="CKQ116" s="81"/>
      <c r="CKR116" s="81"/>
      <c r="CKS116" s="81"/>
      <c r="CKT116" s="81"/>
      <c r="CKU116" s="81"/>
      <c r="CKV116" s="81"/>
      <c r="CKW116" s="81"/>
      <c r="CKX116" s="81"/>
      <c r="CKY116" s="81"/>
      <c r="CKZ116" s="81"/>
      <c r="CLA116" s="81"/>
      <c r="CLB116" s="81"/>
      <c r="CLC116" s="81"/>
      <c r="CLD116" s="81"/>
      <c r="CLE116" s="81"/>
      <c r="CLF116" s="81"/>
      <c r="CLG116" s="81"/>
      <c r="CLH116" s="81"/>
      <c r="CLI116" s="81"/>
      <c r="CLJ116" s="81"/>
      <c r="CLK116" s="81"/>
      <c r="CLL116" s="81"/>
      <c r="CLM116" s="81"/>
      <c r="CLN116" s="81"/>
      <c r="CLO116" s="81"/>
      <c r="CLP116" s="81"/>
      <c r="CLQ116" s="81"/>
      <c r="CLR116" s="81"/>
      <c r="CLS116" s="81"/>
      <c r="CLT116" s="81"/>
      <c r="CLU116" s="81"/>
      <c r="CLV116" s="81"/>
      <c r="CLW116" s="81"/>
      <c r="CLX116" s="81"/>
      <c r="CLY116" s="81"/>
      <c r="CLZ116" s="81"/>
      <c r="CMA116" s="81"/>
      <c r="CMB116" s="81"/>
      <c r="CMC116" s="81"/>
      <c r="CMD116" s="81"/>
      <c r="CME116" s="81"/>
      <c r="CMF116" s="81"/>
      <c r="CMG116" s="81"/>
      <c r="CMH116" s="81"/>
      <c r="CMI116" s="81"/>
      <c r="CMJ116" s="81"/>
      <c r="CMK116" s="81"/>
      <c r="CML116" s="81"/>
      <c r="CMM116" s="81"/>
      <c r="CMN116" s="81"/>
      <c r="CMO116" s="81"/>
      <c r="CMP116" s="81"/>
      <c r="CMQ116" s="81"/>
      <c r="CMR116" s="81"/>
      <c r="CMS116" s="81"/>
      <c r="CMT116" s="81"/>
      <c r="CMU116" s="81"/>
      <c r="CMV116" s="81"/>
      <c r="CMW116" s="81"/>
      <c r="CMX116" s="81"/>
      <c r="CMY116" s="81"/>
      <c r="CMZ116" s="81"/>
      <c r="CNA116" s="81"/>
      <c r="CNB116" s="81"/>
      <c r="CNC116" s="81"/>
      <c r="CND116" s="81"/>
      <c r="CNE116" s="81"/>
      <c r="CNF116" s="81"/>
      <c r="CNG116" s="81"/>
      <c r="CNH116" s="81"/>
      <c r="CNI116" s="81"/>
      <c r="CNJ116" s="81"/>
      <c r="CNK116" s="81"/>
      <c r="CNL116" s="81"/>
      <c r="CNM116" s="81"/>
      <c r="CNN116" s="81"/>
      <c r="CNO116" s="81"/>
      <c r="CNP116" s="81"/>
      <c r="CNQ116" s="81"/>
      <c r="CNR116" s="81"/>
      <c r="CNS116" s="81"/>
      <c r="CNT116" s="81"/>
      <c r="CNU116" s="81"/>
      <c r="CNV116" s="81"/>
      <c r="CNW116" s="81"/>
      <c r="CNX116" s="81"/>
      <c r="CNY116" s="81"/>
      <c r="CNZ116" s="81"/>
      <c r="COA116" s="81"/>
      <c r="COB116" s="81"/>
      <c r="COC116" s="81"/>
      <c r="COD116" s="81"/>
      <c r="COE116" s="81"/>
      <c r="COF116" s="81"/>
      <c r="COG116" s="81"/>
      <c r="COH116" s="81"/>
      <c r="COI116" s="81"/>
      <c r="COJ116" s="81"/>
      <c r="COK116" s="81"/>
      <c r="COL116" s="81"/>
      <c r="COM116" s="81"/>
      <c r="CON116" s="81"/>
      <c r="COO116" s="81"/>
      <c r="COP116" s="81"/>
      <c r="COQ116" s="81"/>
      <c r="COR116" s="81"/>
      <c r="COS116" s="81"/>
      <c r="COT116" s="81"/>
      <c r="COU116" s="81"/>
      <c r="COV116" s="81"/>
      <c r="COW116" s="81"/>
      <c r="COX116" s="81"/>
      <c r="COY116" s="81"/>
      <c r="COZ116" s="81"/>
      <c r="CPA116" s="81"/>
      <c r="CPB116" s="81"/>
      <c r="CPC116" s="81"/>
      <c r="CPD116" s="81"/>
      <c r="CPE116" s="81"/>
      <c r="CPF116" s="81"/>
      <c r="CPG116" s="81"/>
      <c r="CPH116" s="81"/>
      <c r="CPI116" s="81"/>
      <c r="CPJ116" s="81"/>
      <c r="CPK116" s="81"/>
      <c r="CPL116" s="81"/>
      <c r="CPM116" s="81"/>
      <c r="CPN116" s="81"/>
      <c r="CPO116" s="81"/>
      <c r="CPP116" s="81"/>
      <c r="CPQ116" s="81"/>
      <c r="CPR116" s="81"/>
      <c r="CPS116" s="81"/>
      <c r="CPT116" s="81"/>
      <c r="CPU116" s="81"/>
      <c r="CPV116" s="81"/>
      <c r="CPW116" s="81"/>
      <c r="CPX116" s="81"/>
      <c r="CPY116" s="81"/>
      <c r="CPZ116" s="81"/>
      <c r="CQA116" s="81"/>
      <c r="CQB116" s="81"/>
      <c r="CQC116" s="81"/>
      <c r="CQD116" s="81"/>
      <c r="CQE116" s="81"/>
      <c r="CQF116" s="81"/>
      <c r="CQG116" s="81"/>
      <c r="CQH116" s="81"/>
      <c r="CQI116" s="81"/>
      <c r="CQJ116" s="81"/>
      <c r="CQK116" s="81"/>
      <c r="CQL116" s="81"/>
      <c r="CQM116" s="81"/>
      <c r="CQN116" s="81"/>
      <c r="CQO116" s="81"/>
      <c r="CQP116" s="81"/>
      <c r="CQQ116" s="81"/>
      <c r="CQR116" s="81"/>
      <c r="CQS116" s="81"/>
      <c r="CQT116" s="81"/>
      <c r="CQU116" s="81"/>
      <c r="CQV116" s="81"/>
      <c r="CQW116" s="81"/>
      <c r="CQX116" s="81"/>
      <c r="CQY116" s="81"/>
      <c r="CQZ116" s="81"/>
      <c r="CRA116" s="81"/>
      <c r="CRB116" s="81"/>
      <c r="CRC116" s="81"/>
      <c r="CRD116" s="81"/>
      <c r="CRE116" s="81"/>
      <c r="CRF116" s="81"/>
      <c r="CRG116" s="81"/>
      <c r="CRH116" s="81"/>
      <c r="CRI116" s="81"/>
      <c r="CRJ116" s="81"/>
      <c r="CRK116" s="81"/>
      <c r="CRL116" s="81"/>
      <c r="CRM116" s="81"/>
      <c r="CRN116" s="81"/>
      <c r="CRO116" s="81"/>
      <c r="CRP116" s="81"/>
      <c r="CRQ116" s="81"/>
      <c r="CRR116" s="81"/>
      <c r="CRS116" s="81"/>
      <c r="CRT116" s="81"/>
      <c r="CRU116" s="81"/>
      <c r="CRV116" s="81"/>
      <c r="CRW116" s="81"/>
      <c r="CRX116" s="81"/>
      <c r="CRY116" s="81"/>
      <c r="CRZ116" s="81"/>
      <c r="CSA116" s="81"/>
      <c r="CSB116" s="81"/>
      <c r="CSC116" s="81"/>
      <c r="CSD116" s="81"/>
      <c r="CSE116" s="81"/>
      <c r="CSF116" s="81"/>
      <c r="CSG116" s="81"/>
      <c r="CSH116" s="81"/>
      <c r="CSI116" s="81"/>
      <c r="CSJ116" s="81"/>
      <c r="CSK116" s="81"/>
      <c r="CSL116" s="81"/>
      <c r="CSM116" s="81"/>
      <c r="CSN116" s="81"/>
      <c r="CSO116" s="81"/>
      <c r="CSP116" s="81"/>
      <c r="CSQ116" s="81"/>
      <c r="CSR116" s="81"/>
      <c r="CSS116" s="81"/>
      <c r="CST116" s="81"/>
      <c r="CSU116" s="81"/>
      <c r="CSV116" s="81"/>
      <c r="CSW116" s="81"/>
      <c r="CSX116" s="81"/>
      <c r="CSY116" s="81"/>
      <c r="CSZ116" s="81"/>
      <c r="CTA116" s="81"/>
      <c r="CTB116" s="81"/>
      <c r="CTC116" s="81"/>
      <c r="CTD116" s="81"/>
      <c r="CTE116" s="81"/>
      <c r="CTF116" s="81"/>
      <c r="CTG116" s="81"/>
      <c r="CTH116" s="81"/>
      <c r="CTI116" s="81"/>
      <c r="CTJ116" s="81"/>
      <c r="CTK116" s="81"/>
      <c r="CTL116" s="81"/>
      <c r="CTM116" s="81"/>
      <c r="CTN116" s="81"/>
      <c r="CTO116" s="81"/>
      <c r="CTP116" s="81"/>
      <c r="CTQ116" s="81"/>
      <c r="CTR116" s="81"/>
      <c r="CTS116" s="81"/>
      <c r="CTT116" s="81"/>
      <c r="CTU116" s="81"/>
      <c r="CTV116" s="81"/>
      <c r="CTW116" s="81"/>
      <c r="CTX116" s="81"/>
      <c r="CTY116" s="81"/>
      <c r="CTZ116" s="81"/>
      <c r="CUA116" s="81"/>
      <c r="CUB116" s="81"/>
      <c r="CUC116" s="81"/>
      <c r="CUD116" s="81"/>
      <c r="CUE116" s="81"/>
      <c r="CUF116" s="81"/>
      <c r="CUG116" s="81"/>
      <c r="CUH116" s="81"/>
      <c r="CUI116" s="81"/>
      <c r="CUJ116" s="81"/>
      <c r="CUK116" s="81"/>
      <c r="CUL116" s="81"/>
      <c r="CUM116" s="81"/>
      <c r="CUN116" s="81"/>
      <c r="CUO116" s="81"/>
      <c r="CUP116" s="81"/>
      <c r="CUQ116" s="81"/>
      <c r="CUR116" s="81"/>
      <c r="CUS116" s="81"/>
      <c r="CUT116" s="81"/>
      <c r="CUU116" s="81"/>
      <c r="CUV116" s="81"/>
      <c r="CUW116" s="81"/>
      <c r="CUX116" s="81"/>
      <c r="CUY116" s="81"/>
      <c r="CUZ116" s="81"/>
      <c r="CVA116" s="81"/>
      <c r="CVB116" s="81"/>
      <c r="CVC116" s="81"/>
      <c r="CVD116" s="81"/>
      <c r="CVE116" s="81"/>
      <c r="CVF116" s="81"/>
      <c r="CVG116" s="81"/>
      <c r="CVH116" s="81"/>
      <c r="CVI116" s="81"/>
      <c r="CVJ116" s="81"/>
      <c r="CVK116" s="81"/>
      <c r="CVL116" s="81"/>
      <c r="CVM116" s="81"/>
      <c r="CVN116" s="81"/>
      <c r="CVO116" s="81"/>
      <c r="CVP116" s="81"/>
      <c r="CVQ116" s="81"/>
      <c r="CVR116" s="81"/>
      <c r="CVS116" s="81"/>
      <c r="CVT116" s="81"/>
      <c r="CVU116" s="81"/>
      <c r="CVV116" s="81"/>
      <c r="CVW116" s="81"/>
      <c r="CVX116" s="81"/>
      <c r="CVY116" s="81"/>
      <c r="CVZ116" s="81"/>
      <c r="CWA116" s="81"/>
      <c r="CWB116" s="81"/>
      <c r="CWC116" s="81"/>
      <c r="CWD116" s="81"/>
      <c r="CWE116" s="81"/>
      <c r="CWF116" s="81"/>
      <c r="CWG116" s="81"/>
      <c r="CWH116" s="81"/>
      <c r="CWI116" s="81"/>
      <c r="CWJ116" s="81"/>
      <c r="CWK116" s="81"/>
      <c r="CWL116" s="81"/>
      <c r="CWM116" s="81"/>
      <c r="CWN116" s="81"/>
      <c r="CWO116" s="81"/>
      <c r="CWP116" s="81"/>
      <c r="CWQ116" s="81"/>
      <c r="CWR116" s="81"/>
      <c r="CWS116" s="81"/>
      <c r="CWT116" s="81"/>
      <c r="CWU116" s="81"/>
      <c r="CWV116" s="81"/>
      <c r="CWW116" s="81"/>
      <c r="CWX116" s="81"/>
      <c r="CWY116" s="81"/>
      <c r="CWZ116" s="81"/>
      <c r="CXA116" s="81"/>
      <c r="CXB116" s="81"/>
      <c r="CXC116" s="81"/>
      <c r="CXD116" s="81"/>
      <c r="CXE116" s="81"/>
      <c r="CXF116" s="81"/>
      <c r="CXG116" s="81"/>
      <c r="CXH116" s="81"/>
      <c r="CXI116" s="81"/>
      <c r="CXJ116" s="81"/>
      <c r="CXK116" s="81"/>
      <c r="CXL116" s="81"/>
      <c r="CXM116" s="81"/>
      <c r="CXN116" s="81"/>
      <c r="CXO116" s="81"/>
      <c r="CXP116" s="81"/>
      <c r="CXQ116" s="81"/>
      <c r="CXR116" s="81"/>
      <c r="CXS116" s="81"/>
      <c r="CXT116" s="81"/>
      <c r="CXU116" s="81"/>
      <c r="CXV116" s="81"/>
      <c r="CXW116" s="81"/>
      <c r="CXX116" s="81"/>
      <c r="CXY116" s="81"/>
      <c r="CXZ116" s="81"/>
      <c r="CYA116" s="81"/>
      <c r="CYB116" s="81"/>
      <c r="CYC116" s="81"/>
      <c r="CYD116" s="81"/>
      <c r="CYE116" s="81"/>
      <c r="CYF116" s="81"/>
      <c r="CYG116" s="81"/>
      <c r="CYH116" s="81"/>
      <c r="CYI116" s="81"/>
      <c r="CYJ116" s="81"/>
      <c r="CYK116" s="81"/>
      <c r="CYL116" s="81"/>
      <c r="CYM116" s="81"/>
      <c r="CYN116" s="81"/>
      <c r="CYO116" s="81"/>
      <c r="CYP116" s="81"/>
      <c r="CYQ116" s="81"/>
      <c r="CYR116" s="81"/>
      <c r="CYS116" s="81"/>
      <c r="CYT116" s="81"/>
      <c r="CYU116" s="81"/>
      <c r="CYV116" s="81"/>
      <c r="CYW116" s="81"/>
      <c r="CYX116" s="81"/>
      <c r="CYY116" s="81"/>
      <c r="CYZ116" s="81"/>
      <c r="CZA116" s="81"/>
      <c r="CZB116" s="81"/>
      <c r="CZC116" s="81"/>
      <c r="CZD116" s="81"/>
      <c r="CZE116" s="81"/>
      <c r="CZF116" s="81"/>
      <c r="CZG116" s="81"/>
      <c r="CZH116" s="81"/>
      <c r="CZI116" s="81"/>
      <c r="CZJ116" s="81"/>
      <c r="CZK116" s="81"/>
      <c r="CZL116" s="81"/>
      <c r="CZM116" s="81"/>
      <c r="CZN116" s="81"/>
      <c r="CZO116" s="81"/>
      <c r="CZP116" s="81"/>
      <c r="CZQ116" s="81"/>
      <c r="CZR116" s="81"/>
      <c r="CZS116" s="81"/>
      <c r="CZT116" s="81"/>
      <c r="CZU116" s="81"/>
      <c r="CZV116" s="81"/>
      <c r="CZW116" s="81"/>
      <c r="CZX116" s="81"/>
      <c r="CZY116" s="81"/>
      <c r="CZZ116" s="81"/>
      <c r="DAA116" s="81"/>
      <c r="DAB116" s="81"/>
      <c r="DAC116" s="81"/>
      <c r="DAD116" s="81"/>
      <c r="DAE116" s="81"/>
      <c r="DAF116" s="81"/>
      <c r="DAG116" s="81"/>
      <c r="DAH116" s="81"/>
      <c r="DAI116" s="81"/>
      <c r="DAJ116" s="81"/>
      <c r="DAK116" s="81"/>
      <c r="DAL116" s="81"/>
      <c r="DAM116" s="81"/>
      <c r="DAN116" s="81"/>
      <c r="DAO116" s="81"/>
      <c r="DAP116" s="81"/>
      <c r="DAQ116" s="81"/>
      <c r="DAR116" s="81"/>
      <c r="DAS116" s="81"/>
      <c r="DAT116" s="81"/>
      <c r="DAU116" s="81"/>
      <c r="DAV116" s="81"/>
      <c r="DAW116" s="81"/>
      <c r="DAX116" s="81"/>
      <c r="DAY116" s="81"/>
      <c r="DAZ116" s="81"/>
      <c r="DBA116" s="81"/>
      <c r="DBB116" s="81"/>
      <c r="DBC116" s="81"/>
      <c r="DBD116" s="81"/>
      <c r="DBE116" s="81"/>
      <c r="DBF116" s="81"/>
      <c r="DBG116" s="81"/>
      <c r="DBH116" s="81"/>
      <c r="DBI116" s="81"/>
      <c r="DBJ116" s="81"/>
      <c r="DBK116" s="81"/>
      <c r="DBL116" s="81"/>
      <c r="DBM116" s="81"/>
      <c r="DBN116" s="81"/>
      <c r="DBO116" s="81"/>
      <c r="DBP116" s="81"/>
      <c r="DBQ116" s="81"/>
      <c r="DBR116" s="81"/>
      <c r="DBS116" s="81"/>
      <c r="DBT116" s="81"/>
      <c r="DBU116" s="81"/>
      <c r="DBV116" s="81"/>
      <c r="DBW116" s="81"/>
      <c r="DBX116" s="81"/>
      <c r="DBY116" s="81"/>
      <c r="DBZ116" s="81"/>
      <c r="DCA116" s="81"/>
      <c r="DCB116" s="81"/>
      <c r="DCC116" s="81"/>
      <c r="DCD116" s="81"/>
      <c r="DCE116" s="81"/>
      <c r="DCF116" s="81"/>
      <c r="DCG116" s="81"/>
      <c r="DCH116" s="81"/>
      <c r="DCI116" s="81"/>
      <c r="DCJ116" s="81"/>
      <c r="DCK116" s="81"/>
      <c r="DCL116" s="81"/>
      <c r="DCM116" s="81"/>
      <c r="DCN116" s="81"/>
      <c r="DCO116" s="81"/>
      <c r="DCP116" s="81"/>
      <c r="DCQ116" s="81"/>
      <c r="DCR116" s="81"/>
      <c r="DCS116" s="81"/>
      <c r="DCT116" s="81"/>
      <c r="DCU116" s="81"/>
      <c r="DCV116" s="81"/>
      <c r="DCW116" s="81"/>
      <c r="DCX116" s="81"/>
      <c r="DCY116" s="81"/>
      <c r="DCZ116" s="81"/>
      <c r="DDA116" s="81"/>
      <c r="DDB116" s="81"/>
      <c r="DDC116" s="81"/>
      <c r="DDD116" s="81"/>
      <c r="DDE116" s="81"/>
      <c r="DDF116" s="81"/>
      <c r="DDG116" s="81"/>
      <c r="DDH116" s="81"/>
      <c r="DDI116" s="81"/>
      <c r="DDJ116" s="81"/>
      <c r="DDK116" s="81"/>
      <c r="DDL116" s="81"/>
      <c r="DDM116" s="81"/>
      <c r="DDN116" s="81"/>
      <c r="DDO116" s="81"/>
      <c r="DDP116" s="81"/>
      <c r="DDQ116" s="81"/>
      <c r="DDR116" s="81"/>
      <c r="DDS116" s="81"/>
      <c r="DDT116" s="81"/>
      <c r="DDU116" s="81"/>
      <c r="DDV116" s="81"/>
      <c r="DDW116" s="81"/>
      <c r="DDX116" s="81"/>
      <c r="DDY116" s="81"/>
      <c r="DDZ116" s="81"/>
      <c r="DEA116" s="81"/>
      <c r="DEB116" s="81"/>
      <c r="DEC116" s="81"/>
      <c r="DED116" s="81"/>
      <c r="DEE116" s="81"/>
      <c r="DEF116" s="81"/>
      <c r="DEG116" s="81"/>
      <c r="DEH116" s="81"/>
      <c r="DEI116" s="81"/>
      <c r="DEJ116" s="81"/>
      <c r="DEK116" s="81"/>
      <c r="DEL116" s="81"/>
      <c r="DEM116" s="81"/>
      <c r="DEN116" s="81"/>
      <c r="DEO116" s="81"/>
      <c r="DEP116" s="81"/>
      <c r="DEQ116" s="81"/>
      <c r="DER116" s="81"/>
      <c r="DES116" s="81"/>
      <c r="DET116" s="81"/>
      <c r="DEU116" s="81"/>
      <c r="DEV116" s="81"/>
      <c r="DEW116" s="81"/>
      <c r="DEX116" s="81"/>
      <c r="DEY116" s="81"/>
      <c r="DEZ116" s="81"/>
      <c r="DFA116" s="81"/>
      <c r="DFB116" s="81"/>
      <c r="DFC116" s="81"/>
      <c r="DFD116" s="81"/>
      <c r="DFE116" s="81"/>
      <c r="DFF116" s="81"/>
      <c r="DFG116" s="81"/>
      <c r="DFH116" s="81"/>
      <c r="DFI116" s="81"/>
      <c r="DFJ116" s="81"/>
      <c r="DFK116" s="81"/>
      <c r="DFL116" s="81"/>
      <c r="DFM116" s="81"/>
      <c r="DFN116" s="81"/>
      <c r="DFO116" s="81"/>
      <c r="DFP116" s="81"/>
      <c r="DFQ116" s="81"/>
      <c r="DFR116" s="81"/>
      <c r="DFS116" s="81"/>
      <c r="DFT116" s="81"/>
      <c r="DFU116" s="81"/>
      <c r="DFV116" s="81"/>
      <c r="DFW116" s="81"/>
      <c r="DFX116" s="81"/>
      <c r="DFY116" s="81"/>
      <c r="DFZ116" s="81"/>
      <c r="DGA116" s="81"/>
      <c r="DGB116" s="81"/>
      <c r="DGC116" s="81"/>
      <c r="DGD116" s="81"/>
      <c r="DGE116" s="81"/>
      <c r="DGF116" s="81"/>
      <c r="DGG116" s="81"/>
      <c r="DGH116" s="81"/>
      <c r="DGI116" s="81"/>
      <c r="DGJ116" s="81"/>
      <c r="DGK116" s="81"/>
      <c r="DGL116" s="81"/>
      <c r="DGM116" s="81"/>
      <c r="DGN116" s="81"/>
      <c r="DGO116" s="81"/>
      <c r="DGP116" s="81"/>
      <c r="DGQ116" s="81"/>
      <c r="DGR116" s="81"/>
      <c r="DGS116" s="81"/>
      <c r="DGT116" s="81"/>
      <c r="DGU116" s="81"/>
      <c r="DGV116" s="81"/>
      <c r="DGW116" s="81"/>
      <c r="DGX116" s="81"/>
      <c r="DGY116" s="81"/>
      <c r="DGZ116" s="81"/>
      <c r="DHA116" s="81"/>
      <c r="DHB116" s="81"/>
      <c r="DHC116" s="81"/>
      <c r="DHD116" s="81"/>
      <c r="DHE116" s="81"/>
      <c r="DHF116" s="81"/>
      <c r="DHG116" s="81"/>
      <c r="DHH116" s="81"/>
      <c r="DHI116" s="81"/>
      <c r="DHJ116" s="81"/>
      <c r="DHK116" s="81"/>
      <c r="DHL116" s="81"/>
      <c r="DHM116" s="81"/>
      <c r="DHN116" s="81"/>
      <c r="DHO116" s="81"/>
      <c r="DHP116" s="81"/>
      <c r="DHQ116" s="81"/>
      <c r="DHR116" s="81"/>
      <c r="DHS116" s="81"/>
      <c r="DHT116" s="81"/>
      <c r="DHU116" s="81"/>
      <c r="DHV116" s="81"/>
      <c r="DHW116" s="81"/>
      <c r="DHX116" s="81"/>
      <c r="DHY116" s="81"/>
      <c r="DHZ116" s="81"/>
      <c r="DIA116" s="81"/>
      <c r="DIB116" s="81"/>
      <c r="DIC116" s="81"/>
      <c r="DID116" s="81"/>
      <c r="DIE116" s="81"/>
      <c r="DIF116" s="81"/>
      <c r="DIG116" s="81"/>
      <c r="DIH116" s="81"/>
      <c r="DII116" s="81"/>
      <c r="DIJ116" s="81"/>
      <c r="DIK116" s="81"/>
      <c r="DIL116" s="81"/>
      <c r="DIM116" s="81"/>
      <c r="DIN116" s="81"/>
      <c r="DIO116" s="81"/>
      <c r="DIP116" s="81"/>
      <c r="DIQ116" s="81"/>
      <c r="DIR116" s="81"/>
      <c r="DIS116" s="81"/>
      <c r="DIT116" s="81"/>
      <c r="DIU116" s="81"/>
      <c r="DIV116" s="81"/>
      <c r="DIW116" s="81"/>
      <c r="DIX116" s="81"/>
      <c r="DIY116" s="81"/>
      <c r="DIZ116" s="81"/>
      <c r="DJA116" s="81"/>
      <c r="DJB116" s="81"/>
      <c r="DJC116" s="81"/>
      <c r="DJD116" s="81"/>
      <c r="DJE116" s="81"/>
      <c r="DJF116" s="81"/>
      <c r="DJG116" s="81"/>
      <c r="DJH116" s="81"/>
      <c r="DJI116" s="81"/>
      <c r="DJJ116" s="81"/>
      <c r="DJK116" s="81"/>
      <c r="DJL116" s="81"/>
      <c r="DJM116" s="81"/>
      <c r="DJN116" s="81"/>
      <c r="DJO116" s="81"/>
      <c r="DJP116" s="81"/>
      <c r="DJQ116" s="81"/>
      <c r="DJR116" s="81"/>
      <c r="DJS116" s="81"/>
      <c r="DJT116" s="81"/>
      <c r="DJU116" s="81"/>
      <c r="DJV116" s="81"/>
      <c r="DJW116" s="81"/>
      <c r="DJX116" s="81"/>
      <c r="DJY116" s="81"/>
      <c r="DJZ116" s="81"/>
      <c r="DKA116" s="81"/>
      <c r="DKB116" s="81"/>
      <c r="DKC116" s="81"/>
      <c r="DKD116" s="81"/>
      <c r="DKE116" s="81"/>
      <c r="DKF116" s="81"/>
      <c r="DKG116" s="81"/>
      <c r="DKH116" s="81"/>
      <c r="DKI116" s="81"/>
      <c r="DKJ116" s="81"/>
      <c r="DKK116" s="81"/>
      <c r="DKL116" s="81"/>
      <c r="DKM116" s="81"/>
      <c r="DKN116" s="81"/>
      <c r="DKO116" s="81"/>
      <c r="DKP116" s="81"/>
      <c r="DKQ116" s="81"/>
      <c r="DKR116" s="81"/>
      <c r="DKS116" s="81"/>
      <c r="DKT116" s="81"/>
      <c r="DKU116" s="81"/>
      <c r="DKV116" s="81"/>
      <c r="DKW116" s="81"/>
      <c r="DKX116" s="81"/>
      <c r="DKY116" s="81"/>
      <c r="DKZ116" s="81"/>
      <c r="DLA116" s="81"/>
      <c r="DLB116" s="81"/>
      <c r="DLC116" s="81"/>
      <c r="DLD116" s="81"/>
      <c r="DLE116" s="81"/>
      <c r="DLF116" s="81"/>
      <c r="DLG116" s="81"/>
      <c r="DLH116" s="81"/>
      <c r="DLI116" s="81"/>
      <c r="DLJ116" s="81"/>
      <c r="DLK116" s="81"/>
      <c r="DLL116" s="81"/>
      <c r="DLM116" s="81"/>
      <c r="DLN116" s="81"/>
      <c r="DLO116" s="81"/>
      <c r="DLP116" s="81"/>
      <c r="DLQ116" s="81"/>
      <c r="DLR116" s="81"/>
      <c r="DLS116" s="81"/>
      <c r="DLT116" s="81"/>
      <c r="DLU116" s="81"/>
      <c r="DLV116" s="81"/>
      <c r="DLW116" s="81"/>
      <c r="DLX116" s="81"/>
      <c r="DLY116" s="81"/>
      <c r="DLZ116" s="81"/>
      <c r="DMA116" s="81"/>
      <c r="DMB116" s="81"/>
      <c r="DMC116" s="81"/>
      <c r="DMD116" s="81"/>
      <c r="DME116" s="81"/>
      <c r="DMF116" s="81"/>
      <c r="DMG116" s="81"/>
      <c r="DMH116" s="81"/>
      <c r="DMI116" s="81"/>
      <c r="DMJ116" s="81"/>
      <c r="DMK116" s="81"/>
      <c r="DML116" s="81"/>
      <c r="DMM116" s="81"/>
      <c r="DMN116" s="81"/>
      <c r="DMO116" s="81"/>
      <c r="DMP116" s="81"/>
      <c r="DMQ116" s="81"/>
      <c r="DMR116" s="81"/>
      <c r="DMS116" s="81"/>
      <c r="DMT116" s="81"/>
      <c r="DMU116" s="81"/>
      <c r="DMV116" s="81"/>
      <c r="DMW116" s="81"/>
      <c r="DMX116" s="81"/>
      <c r="DMY116" s="81"/>
      <c r="DMZ116" s="81"/>
      <c r="DNA116" s="81"/>
      <c r="DNB116" s="81"/>
      <c r="DNC116" s="81"/>
      <c r="DND116" s="81"/>
      <c r="DNE116" s="81"/>
      <c r="DNF116" s="81"/>
      <c r="DNG116" s="81"/>
      <c r="DNH116" s="81"/>
      <c r="DNI116" s="81"/>
      <c r="DNJ116" s="81"/>
      <c r="DNK116" s="81"/>
      <c r="DNL116" s="81"/>
      <c r="DNM116" s="81"/>
      <c r="DNN116" s="81"/>
      <c r="DNO116" s="81"/>
      <c r="DNP116" s="81"/>
      <c r="DNQ116" s="81"/>
      <c r="DNR116" s="81"/>
      <c r="DNS116" s="81"/>
      <c r="DNT116" s="81"/>
      <c r="DNU116" s="81"/>
      <c r="DNV116" s="81"/>
      <c r="DNW116" s="81"/>
      <c r="DNX116" s="81"/>
      <c r="DNY116" s="81"/>
      <c r="DNZ116" s="81"/>
      <c r="DOA116" s="81"/>
      <c r="DOB116" s="81"/>
      <c r="DOC116" s="81"/>
      <c r="DOD116" s="81"/>
      <c r="DOE116" s="81"/>
      <c r="DOF116" s="81"/>
      <c r="DOG116" s="81"/>
      <c r="DOH116" s="81"/>
      <c r="DOI116" s="81"/>
      <c r="DOJ116" s="81"/>
      <c r="DOK116" s="81"/>
      <c r="DOL116" s="81"/>
      <c r="DOM116" s="81"/>
      <c r="DON116" s="81"/>
      <c r="DOO116" s="81"/>
      <c r="DOP116" s="81"/>
      <c r="DOQ116" s="81"/>
      <c r="DOR116" s="81"/>
      <c r="DOS116" s="81"/>
      <c r="DOT116" s="81"/>
      <c r="DOU116" s="81"/>
      <c r="DOV116" s="81"/>
      <c r="DOW116" s="81"/>
      <c r="DOX116" s="81"/>
      <c r="DOY116" s="81"/>
      <c r="DOZ116" s="81"/>
      <c r="DPA116" s="81"/>
      <c r="DPB116" s="81"/>
      <c r="DPC116" s="81"/>
      <c r="DPD116" s="81"/>
      <c r="DPE116" s="81"/>
      <c r="DPF116" s="81"/>
      <c r="DPG116" s="81"/>
      <c r="DPH116" s="81"/>
      <c r="DPI116" s="81"/>
      <c r="DPJ116" s="81"/>
      <c r="DPK116" s="81"/>
      <c r="DPL116" s="81"/>
      <c r="DPM116" s="81"/>
      <c r="DPN116" s="81"/>
      <c r="DPO116" s="81"/>
      <c r="DPP116" s="81"/>
      <c r="DPQ116" s="81"/>
      <c r="DPR116" s="81"/>
      <c r="DPS116" s="81"/>
      <c r="DPT116" s="81"/>
      <c r="DPU116" s="81"/>
      <c r="DPV116" s="81"/>
      <c r="DPW116" s="81"/>
      <c r="DPX116" s="81"/>
      <c r="DPY116" s="81"/>
      <c r="DPZ116" s="81"/>
      <c r="DQA116" s="81"/>
      <c r="DQB116" s="81"/>
      <c r="DQC116" s="81"/>
      <c r="DQD116" s="81"/>
      <c r="DQE116" s="81"/>
      <c r="DQF116" s="81"/>
      <c r="DQG116" s="81"/>
      <c r="DQH116" s="81"/>
      <c r="DQI116" s="81"/>
      <c r="DQJ116" s="81"/>
      <c r="DQK116" s="81"/>
      <c r="DQL116" s="81"/>
      <c r="DQM116" s="81"/>
      <c r="DQN116" s="81"/>
      <c r="DQO116" s="81"/>
      <c r="DQP116" s="81"/>
      <c r="DQQ116" s="81"/>
      <c r="DQR116" s="81"/>
      <c r="DQS116" s="81"/>
      <c r="DQT116" s="81"/>
      <c r="DQU116" s="81"/>
      <c r="DQV116" s="81"/>
      <c r="DQW116" s="81"/>
      <c r="DQX116" s="81"/>
      <c r="DQY116" s="81"/>
      <c r="DQZ116" s="81"/>
      <c r="DRA116" s="81"/>
      <c r="DRB116" s="81"/>
      <c r="DRC116" s="81"/>
      <c r="DRD116" s="81"/>
      <c r="DRE116" s="81"/>
      <c r="DRF116" s="81"/>
      <c r="DRG116" s="81"/>
      <c r="DRH116" s="81"/>
      <c r="DRI116" s="81"/>
      <c r="DRJ116" s="81"/>
      <c r="DRK116" s="81"/>
      <c r="DRL116" s="81"/>
      <c r="DRM116" s="81"/>
      <c r="DRN116" s="81"/>
      <c r="DRO116" s="81"/>
      <c r="DRP116" s="81"/>
      <c r="DRQ116" s="81"/>
      <c r="DRR116" s="81"/>
      <c r="DRS116" s="81"/>
      <c r="DRT116" s="81"/>
      <c r="DRU116" s="81"/>
      <c r="DRV116" s="81"/>
      <c r="DRW116" s="81"/>
      <c r="DRX116" s="81"/>
      <c r="DRY116" s="81"/>
      <c r="DRZ116" s="81"/>
      <c r="DSA116" s="81"/>
      <c r="DSB116" s="81"/>
      <c r="DSC116" s="81"/>
      <c r="DSD116" s="81"/>
      <c r="DSE116" s="81"/>
      <c r="DSF116" s="81"/>
      <c r="DSG116" s="81"/>
      <c r="DSH116" s="81"/>
      <c r="DSI116" s="81"/>
      <c r="DSJ116" s="81"/>
      <c r="DSK116" s="81"/>
      <c r="DSL116" s="81"/>
      <c r="DSM116" s="81"/>
      <c r="DSN116" s="81"/>
      <c r="DSO116" s="81"/>
      <c r="DSP116" s="81"/>
      <c r="DSQ116" s="81"/>
      <c r="DSR116" s="81"/>
      <c r="DSS116" s="81"/>
      <c r="DST116" s="81"/>
      <c r="DSU116" s="81"/>
      <c r="DSV116" s="81"/>
      <c r="DSW116" s="81"/>
      <c r="DSX116" s="81"/>
      <c r="DSY116" s="81"/>
      <c r="DSZ116" s="81"/>
      <c r="DTA116" s="81"/>
      <c r="DTB116" s="81"/>
      <c r="DTC116" s="81"/>
      <c r="DTD116" s="81"/>
      <c r="DTE116" s="81"/>
      <c r="DTF116" s="81"/>
      <c r="DTG116" s="81"/>
      <c r="DTH116" s="81"/>
      <c r="DTI116" s="81"/>
      <c r="DTJ116" s="81"/>
      <c r="DTK116" s="81"/>
      <c r="DTL116" s="81"/>
      <c r="DTM116" s="81"/>
      <c r="DTN116" s="81"/>
      <c r="DTO116" s="81"/>
      <c r="DTP116" s="81"/>
      <c r="DTQ116" s="81"/>
      <c r="DTR116" s="81"/>
      <c r="DTS116" s="81"/>
      <c r="DTT116" s="81"/>
      <c r="DTU116" s="81"/>
      <c r="DTV116" s="81"/>
      <c r="DTW116" s="81"/>
      <c r="DTX116" s="81"/>
      <c r="DTY116" s="81"/>
      <c r="DTZ116" s="81"/>
      <c r="DUA116" s="81"/>
      <c r="DUB116" s="81"/>
      <c r="DUC116" s="81"/>
      <c r="DUD116" s="81"/>
      <c r="DUE116" s="81"/>
      <c r="DUF116" s="81"/>
      <c r="DUG116" s="81"/>
      <c r="DUH116" s="81"/>
      <c r="DUI116" s="81"/>
      <c r="DUJ116" s="81"/>
      <c r="DUK116" s="81"/>
      <c r="DUL116" s="81"/>
      <c r="DUM116" s="81"/>
      <c r="DUN116" s="81"/>
      <c r="DUO116" s="81"/>
      <c r="DUP116" s="81"/>
      <c r="DUQ116" s="81"/>
      <c r="DUR116" s="81"/>
      <c r="DUS116" s="81"/>
      <c r="DUT116" s="81"/>
      <c r="DUU116" s="81"/>
      <c r="DUV116" s="81"/>
      <c r="DUW116" s="81"/>
      <c r="DUX116" s="81"/>
      <c r="DUY116" s="81"/>
      <c r="DUZ116" s="81"/>
      <c r="DVA116" s="81"/>
      <c r="DVB116" s="81"/>
      <c r="DVC116" s="81"/>
      <c r="DVD116" s="81"/>
      <c r="DVE116" s="81"/>
      <c r="DVF116" s="81"/>
      <c r="DVG116" s="81"/>
      <c r="DVH116" s="81"/>
      <c r="DVI116" s="81"/>
      <c r="DVJ116" s="81"/>
      <c r="DVK116" s="81"/>
      <c r="DVL116" s="81"/>
      <c r="DVM116" s="81"/>
      <c r="DVN116" s="81"/>
      <c r="DVO116" s="81"/>
      <c r="DVP116" s="81"/>
      <c r="DVQ116" s="81"/>
      <c r="DVR116" s="81"/>
      <c r="DVS116" s="81"/>
      <c r="DVT116" s="81"/>
      <c r="DVU116" s="81"/>
      <c r="DVV116" s="81"/>
      <c r="DVW116" s="81"/>
      <c r="DVX116" s="81"/>
      <c r="DVY116" s="81"/>
      <c r="DVZ116" s="81"/>
      <c r="DWA116" s="81"/>
      <c r="DWB116" s="81"/>
      <c r="DWC116" s="81"/>
      <c r="DWD116" s="81"/>
      <c r="DWE116" s="81"/>
      <c r="DWF116" s="81"/>
      <c r="DWG116" s="81"/>
      <c r="DWH116" s="81"/>
      <c r="DWI116" s="81"/>
      <c r="DWJ116" s="81"/>
      <c r="DWK116" s="81"/>
      <c r="DWL116" s="81"/>
      <c r="DWM116" s="81"/>
      <c r="DWN116" s="81"/>
      <c r="DWO116" s="81"/>
      <c r="DWP116" s="81"/>
      <c r="DWQ116" s="81"/>
      <c r="DWR116" s="81"/>
      <c r="DWS116" s="81"/>
      <c r="DWT116" s="81"/>
      <c r="DWU116" s="81"/>
      <c r="DWV116" s="81"/>
      <c r="DWW116" s="81"/>
      <c r="DWX116" s="81"/>
      <c r="DWY116" s="81"/>
      <c r="DWZ116" s="81"/>
      <c r="DXA116" s="81"/>
      <c r="DXB116" s="81"/>
      <c r="DXC116" s="81"/>
      <c r="DXD116" s="81"/>
      <c r="DXE116" s="81"/>
      <c r="DXF116" s="81"/>
      <c r="DXG116" s="81"/>
      <c r="DXH116" s="81"/>
      <c r="DXI116" s="81"/>
      <c r="DXJ116" s="81"/>
      <c r="DXK116" s="81"/>
      <c r="DXL116" s="81"/>
      <c r="DXM116" s="81"/>
      <c r="DXN116" s="81"/>
      <c r="DXO116" s="81"/>
      <c r="DXP116" s="81"/>
      <c r="DXQ116" s="81"/>
      <c r="DXR116" s="81"/>
      <c r="DXS116" s="81"/>
      <c r="DXT116" s="81"/>
      <c r="DXU116" s="81"/>
      <c r="DXV116" s="81"/>
      <c r="DXW116" s="81"/>
      <c r="DXX116" s="81"/>
      <c r="DXY116" s="81"/>
      <c r="DXZ116" s="81"/>
      <c r="DYA116" s="81"/>
      <c r="DYB116" s="81"/>
      <c r="DYC116" s="81"/>
      <c r="DYD116" s="81"/>
      <c r="DYE116" s="81"/>
      <c r="DYF116" s="81"/>
      <c r="DYG116" s="81"/>
      <c r="DYH116" s="81"/>
      <c r="DYI116" s="81"/>
      <c r="DYJ116" s="81"/>
      <c r="DYK116" s="81"/>
      <c r="DYL116" s="81"/>
      <c r="DYM116" s="81"/>
      <c r="DYN116" s="81"/>
      <c r="DYO116" s="81"/>
      <c r="DYP116" s="81"/>
      <c r="DYQ116" s="81"/>
      <c r="DYR116" s="81"/>
      <c r="DYS116" s="81"/>
      <c r="DYT116" s="81"/>
      <c r="DYU116" s="81"/>
      <c r="DYV116" s="81"/>
      <c r="DYW116" s="81"/>
      <c r="DYX116" s="81"/>
      <c r="DYY116" s="81"/>
      <c r="DYZ116" s="81"/>
      <c r="DZA116" s="81"/>
      <c r="DZB116" s="81"/>
      <c r="DZC116" s="81"/>
      <c r="DZD116" s="81"/>
      <c r="DZE116" s="81"/>
      <c r="DZF116" s="81"/>
      <c r="DZG116" s="81"/>
      <c r="DZH116" s="81"/>
      <c r="DZI116" s="81"/>
      <c r="DZJ116" s="81"/>
      <c r="DZK116" s="81"/>
      <c r="DZL116" s="81"/>
      <c r="DZM116" s="81"/>
      <c r="DZN116" s="81"/>
      <c r="DZO116" s="81"/>
      <c r="DZP116" s="81"/>
      <c r="DZQ116" s="81"/>
      <c r="DZR116" s="81"/>
      <c r="DZS116" s="81"/>
      <c r="DZT116" s="81"/>
      <c r="DZU116" s="81"/>
      <c r="DZV116" s="81"/>
      <c r="DZW116" s="81"/>
      <c r="DZX116" s="81"/>
      <c r="DZY116" s="81"/>
      <c r="DZZ116" s="81"/>
      <c r="EAA116" s="81"/>
      <c r="EAB116" s="81"/>
      <c r="EAC116" s="81"/>
      <c r="EAD116" s="81"/>
      <c r="EAE116" s="81"/>
      <c r="EAF116" s="81"/>
      <c r="EAG116" s="81"/>
      <c r="EAH116" s="81"/>
      <c r="EAI116" s="81"/>
      <c r="EAJ116" s="81"/>
      <c r="EAK116" s="81"/>
      <c r="EAL116" s="81"/>
      <c r="EAM116" s="81"/>
      <c r="EAN116" s="81"/>
      <c r="EAO116" s="81"/>
      <c r="EAP116" s="81"/>
      <c r="EAQ116" s="81"/>
      <c r="EAR116" s="81"/>
      <c r="EAS116" s="81"/>
      <c r="EAT116" s="81"/>
      <c r="EAU116" s="81"/>
      <c r="EAV116" s="81"/>
      <c r="EAW116" s="81"/>
      <c r="EAX116" s="81"/>
      <c r="EAY116" s="81"/>
      <c r="EAZ116" s="81"/>
      <c r="EBA116" s="81"/>
      <c r="EBB116" s="81"/>
      <c r="EBC116" s="81"/>
      <c r="EBD116" s="81"/>
      <c r="EBE116" s="81"/>
      <c r="EBF116" s="81"/>
      <c r="EBG116" s="81"/>
      <c r="EBH116" s="81"/>
      <c r="EBI116" s="81"/>
      <c r="EBJ116" s="81"/>
      <c r="EBK116" s="81"/>
      <c r="EBL116" s="81"/>
      <c r="EBM116" s="81"/>
      <c r="EBN116" s="81"/>
      <c r="EBO116" s="81"/>
      <c r="EBP116" s="81"/>
      <c r="EBQ116" s="81"/>
      <c r="EBR116" s="81"/>
      <c r="EBS116" s="81"/>
      <c r="EBT116" s="81"/>
      <c r="EBU116" s="81"/>
      <c r="EBV116" s="81"/>
      <c r="EBW116" s="81"/>
      <c r="EBX116" s="81"/>
      <c r="EBY116" s="81"/>
      <c r="EBZ116" s="81"/>
      <c r="ECA116" s="81"/>
      <c r="ECB116" s="81"/>
      <c r="ECC116" s="81"/>
      <c r="ECD116" s="81"/>
      <c r="ECE116" s="81"/>
      <c r="ECF116" s="81"/>
      <c r="ECG116" s="81"/>
      <c r="ECH116" s="81"/>
      <c r="ECI116" s="81"/>
      <c r="ECJ116" s="81"/>
      <c r="ECK116" s="81"/>
      <c r="ECL116" s="81"/>
      <c r="ECM116" s="81"/>
      <c r="ECN116" s="81"/>
      <c r="ECO116" s="81"/>
      <c r="ECP116" s="81"/>
      <c r="ECQ116" s="81"/>
      <c r="ECR116" s="81"/>
      <c r="ECS116" s="81"/>
      <c r="ECT116" s="81"/>
      <c r="ECU116" s="81"/>
      <c r="ECV116" s="81"/>
      <c r="ECW116" s="81"/>
      <c r="ECX116" s="81"/>
      <c r="ECY116" s="81"/>
      <c r="ECZ116" s="81"/>
      <c r="EDA116" s="81"/>
      <c r="EDB116" s="81"/>
      <c r="EDC116" s="81"/>
      <c r="EDD116" s="81"/>
      <c r="EDE116" s="81"/>
      <c r="EDF116" s="81"/>
      <c r="EDG116" s="81"/>
      <c r="EDH116" s="81"/>
      <c r="EDI116" s="81"/>
      <c r="EDJ116" s="81"/>
      <c r="EDK116" s="81"/>
      <c r="EDL116" s="81"/>
      <c r="EDM116" s="81"/>
      <c r="EDN116" s="81"/>
      <c r="EDO116" s="81"/>
      <c r="EDP116" s="81"/>
      <c r="EDQ116" s="81"/>
      <c r="EDR116" s="81"/>
      <c r="EDS116" s="81"/>
      <c r="EDT116" s="81"/>
      <c r="EDU116" s="81"/>
      <c r="EDV116" s="81"/>
      <c r="EDW116" s="81"/>
      <c r="EDX116" s="81"/>
      <c r="EDY116" s="81"/>
      <c r="EDZ116" s="81"/>
      <c r="EEA116" s="81"/>
      <c r="EEB116" s="81"/>
      <c r="EEC116" s="81"/>
      <c r="EED116" s="81"/>
      <c r="EEE116" s="81"/>
      <c r="EEF116" s="81"/>
      <c r="EEG116" s="81"/>
      <c r="EEH116" s="81"/>
      <c r="EEI116" s="81"/>
      <c r="EEJ116" s="81"/>
      <c r="EEK116" s="81"/>
      <c r="EEL116" s="81"/>
      <c r="EEM116" s="81"/>
      <c r="EEN116" s="81"/>
      <c r="EEO116" s="81"/>
      <c r="EEP116" s="81"/>
      <c r="EEQ116" s="81"/>
      <c r="EER116" s="81"/>
      <c r="EES116" s="81"/>
      <c r="EET116" s="81"/>
      <c r="EEU116" s="81"/>
      <c r="EEV116" s="81"/>
      <c r="EEW116" s="81"/>
      <c r="EEX116" s="81"/>
      <c r="EEY116" s="81"/>
      <c r="EEZ116" s="81"/>
      <c r="EFA116" s="81"/>
      <c r="EFB116" s="81"/>
      <c r="EFC116" s="81"/>
      <c r="EFD116" s="81"/>
      <c r="EFE116" s="81"/>
      <c r="EFF116" s="81"/>
      <c r="EFG116" s="81"/>
      <c r="EFH116" s="81"/>
      <c r="EFI116" s="81"/>
      <c r="EFJ116" s="81"/>
      <c r="EFK116" s="81"/>
      <c r="EFL116" s="81"/>
      <c r="EFM116" s="81"/>
      <c r="EFN116" s="81"/>
      <c r="EFO116" s="81"/>
      <c r="EFP116" s="81"/>
      <c r="EFQ116" s="81"/>
      <c r="EFR116" s="81"/>
      <c r="EFS116" s="81"/>
      <c r="EFT116" s="81"/>
      <c r="EFU116" s="81"/>
      <c r="EFV116" s="81"/>
      <c r="EFW116" s="81"/>
      <c r="EFX116" s="81"/>
      <c r="EFY116" s="81"/>
      <c r="EFZ116" s="81"/>
      <c r="EGA116" s="81"/>
      <c r="EGB116" s="81"/>
      <c r="EGC116" s="81"/>
      <c r="EGD116" s="81"/>
      <c r="EGE116" s="81"/>
      <c r="EGF116" s="81"/>
      <c r="EGG116" s="81"/>
      <c r="EGH116" s="81"/>
      <c r="EGI116" s="81"/>
      <c r="EGJ116" s="81"/>
      <c r="EGK116" s="81"/>
      <c r="EGL116" s="81"/>
      <c r="EGM116" s="81"/>
      <c r="EGN116" s="81"/>
      <c r="EGO116" s="81"/>
      <c r="EGP116" s="81"/>
      <c r="EGQ116" s="81"/>
      <c r="EGR116" s="81"/>
      <c r="EGS116" s="81"/>
      <c r="EGT116" s="81"/>
      <c r="EGU116" s="81"/>
      <c r="EGV116" s="81"/>
      <c r="EGW116" s="81"/>
      <c r="EGX116" s="81"/>
      <c r="EGY116" s="81"/>
      <c r="EGZ116" s="81"/>
      <c r="EHA116" s="81"/>
      <c r="EHB116" s="81"/>
      <c r="EHC116" s="81"/>
      <c r="EHD116" s="81"/>
      <c r="EHE116" s="81"/>
      <c r="EHF116" s="81"/>
      <c r="EHG116" s="81"/>
      <c r="EHH116" s="81"/>
      <c r="EHI116" s="81"/>
      <c r="EHJ116" s="81"/>
      <c r="EHK116" s="81"/>
      <c r="EHL116" s="81"/>
      <c r="EHM116" s="81"/>
      <c r="EHN116" s="81"/>
      <c r="EHO116" s="81"/>
      <c r="EHP116" s="81"/>
      <c r="EHQ116" s="81"/>
      <c r="EHR116" s="81"/>
      <c r="EHS116" s="81"/>
      <c r="EHT116" s="81"/>
      <c r="EHU116" s="81"/>
      <c r="EHV116" s="81"/>
      <c r="EHW116" s="81"/>
      <c r="EHX116" s="81"/>
      <c r="EHY116" s="81"/>
      <c r="EHZ116" s="81"/>
      <c r="EIA116" s="81"/>
      <c r="EIB116" s="81"/>
      <c r="EIC116" s="81"/>
      <c r="EID116" s="81"/>
      <c r="EIE116" s="81"/>
      <c r="EIF116" s="81"/>
      <c r="EIG116" s="81"/>
      <c r="EIH116" s="81"/>
      <c r="EII116" s="81"/>
      <c r="EIJ116" s="81"/>
      <c r="EIK116" s="81"/>
      <c r="EIL116" s="81"/>
      <c r="EIM116" s="81"/>
      <c r="EIN116" s="81"/>
      <c r="EIO116" s="81"/>
      <c r="EIP116" s="81"/>
      <c r="EIQ116" s="81"/>
      <c r="EIR116" s="81"/>
      <c r="EIS116" s="81"/>
      <c r="EIT116" s="81"/>
      <c r="EIU116" s="81"/>
      <c r="EIV116" s="81"/>
      <c r="EIW116" s="81"/>
      <c r="EIX116" s="81"/>
      <c r="EIY116" s="81"/>
      <c r="EIZ116" s="81"/>
      <c r="EJA116" s="81"/>
      <c r="EJB116" s="81"/>
      <c r="EJC116" s="81"/>
      <c r="EJD116" s="81"/>
      <c r="EJE116" s="81"/>
      <c r="EJF116" s="81"/>
      <c r="EJG116" s="81"/>
      <c r="EJH116" s="81"/>
      <c r="EJI116" s="81"/>
      <c r="EJJ116" s="81"/>
      <c r="EJK116" s="81"/>
      <c r="EJL116" s="81"/>
      <c r="EJM116" s="81"/>
      <c r="EJN116" s="81"/>
      <c r="EJO116" s="81"/>
      <c r="EJP116" s="81"/>
      <c r="EJQ116" s="81"/>
      <c r="EJR116" s="81"/>
      <c r="EJS116" s="81"/>
      <c r="EJT116" s="81"/>
      <c r="EJU116" s="81"/>
      <c r="EJV116" s="81"/>
      <c r="EJW116" s="81"/>
      <c r="EJX116" s="81"/>
      <c r="EJY116" s="81"/>
      <c r="EJZ116" s="81"/>
      <c r="EKA116" s="81"/>
      <c r="EKB116" s="81"/>
      <c r="EKC116" s="81"/>
      <c r="EKD116" s="81"/>
      <c r="EKE116" s="81"/>
      <c r="EKF116" s="81"/>
      <c r="EKG116" s="81"/>
      <c r="EKH116" s="81"/>
      <c r="EKI116" s="81"/>
      <c r="EKJ116" s="81"/>
      <c r="EKK116" s="81"/>
      <c r="EKL116" s="81"/>
      <c r="EKM116" s="81"/>
      <c r="EKN116" s="81"/>
      <c r="EKO116" s="81"/>
      <c r="EKP116" s="81"/>
      <c r="EKQ116" s="81"/>
      <c r="EKR116" s="81"/>
      <c r="EKS116" s="81"/>
      <c r="EKT116" s="81"/>
      <c r="EKU116" s="81"/>
      <c r="EKV116" s="81"/>
      <c r="EKW116" s="81"/>
      <c r="EKX116" s="81"/>
      <c r="EKY116" s="81"/>
      <c r="EKZ116" s="81"/>
      <c r="ELA116" s="81"/>
      <c r="ELB116" s="81"/>
      <c r="ELC116" s="81"/>
      <c r="ELD116" s="81"/>
      <c r="ELE116" s="81"/>
      <c r="ELF116" s="81"/>
      <c r="ELG116" s="81"/>
      <c r="ELH116" s="81"/>
      <c r="ELI116" s="81"/>
      <c r="ELJ116" s="81"/>
      <c r="ELK116" s="81"/>
      <c r="ELL116" s="81"/>
      <c r="ELM116" s="81"/>
      <c r="ELN116" s="81"/>
      <c r="ELO116" s="81"/>
      <c r="ELP116" s="81"/>
      <c r="ELQ116" s="81"/>
      <c r="ELR116" s="81"/>
      <c r="ELS116" s="81"/>
      <c r="ELT116" s="81"/>
      <c r="ELU116" s="81"/>
      <c r="ELV116" s="81"/>
      <c r="ELW116" s="81"/>
      <c r="ELX116" s="81"/>
      <c r="ELY116" s="81"/>
      <c r="ELZ116" s="81"/>
      <c r="EMA116" s="81"/>
      <c r="EMB116" s="81"/>
      <c r="EMC116" s="81"/>
      <c r="EMD116" s="81"/>
      <c r="EME116" s="81"/>
      <c r="EMF116" s="81"/>
      <c r="EMG116" s="81"/>
      <c r="EMH116" s="81"/>
      <c r="EMI116" s="81"/>
      <c r="EMJ116" s="81"/>
      <c r="EMK116" s="81"/>
      <c r="EML116" s="81"/>
      <c r="EMM116" s="81"/>
      <c r="EMN116" s="81"/>
      <c r="EMO116" s="81"/>
      <c r="EMP116" s="81"/>
      <c r="EMQ116" s="81"/>
      <c r="EMR116" s="81"/>
      <c r="EMS116" s="81"/>
      <c r="EMT116" s="81"/>
      <c r="EMU116" s="81"/>
      <c r="EMV116" s="81"/>
      <c r="EMW116" s="81"/>
      <c r="EMX116" s="81"/>
      <c r="EMY116" s="81"/>
      <c r="EMZ116" s="81"/>
      <c r="ENA116" s="81"/>
      <c r="ENB116" s="81"/>
      <c r="ENC116" s="81"/>
      <c r="END116" s="81"/>
      <c r="ENE116" s="81"/>
      <c r="ENF116" s="81"/>
      <c r="ENG116" s="81"/>
      <c r="ENH116" s="81"/>
      <c r="ENI116" s="81"/>
      <c r="ENJ116" s="81"/>
      <c r="ENK116" s="81"/>
      <c r="ENL116" s="81"/>
      <c r="ENM116" s="81"/>
      <c r="ENN116" s="81"/>
      <c r="ENO116" s="81"/>
      <c r="ENP116" s="81"/>
      <c r="ENQ116" s="81"/>
      <c r="ENR116" s="81"/>
      <c r="ENS116" s="81"/>
      <c r="ENT116" s="81"/>
      <c r="ENU116" s="81"/>
      <c r="ENV116" s="81"/>
      <c r="ENW116" s="81"/>
      <c r="ENX116" s="81"/>
      <c r="ENY116" s="81"/>
      <c r="ENZ116" s="81"/>
      <c r="EOA116" s="81"/>
      <c r="EOB116" s="81"/>
      <c r="EOC116" s="81"/>
      <c r="EOD116" s="81"/>
      <c r="EOE116" s="81"/>
      <c r="EOF116" s="81"/>
      <c r="EOG116" s="81"/>
      <c r="EOH116" s="81"/>
      <c r="EOI116" s="81"/>
      <c r="EOJ116" s="81"/>
      <c r="EOK116" s="81"/>
      <c r="EOL116" s="81"/>
      <c r="EOM116" s="81"/>
      <c r="EON116" s="81"/>
      <c r="EOO116" s="81"/>
      <c r="EOP116" s="81"/>
      <c r="EOQ116" s="81"/>
      <c r="EOR116" s="81"/>
      <c r="EOS116" s="81"/>
      <c r="EOT116" s="81"/>
      <c r="EOU116" s="81"/>
      <c r="EOV116" s="81"/>
      <c r="EOW116" s="81"/>
      <c r="EOX116" s="81"/>
      <c r="EOY116" s="81"/>
      <c r="EOZ116" s="81"/>
      <c r="EPA116" s="81"/>
      <c r="EPB116" s="81"/>
      <c r="EPC116" s="81"/>
      <c r="EPD116" s="81"/>
      <c r="EPE116" s="81"/>
      <c r="EPF116" s="81"/>
      <c r="EPG116" s="81"/>
      <c r="EPH116" s="81"/>
      <c r="EPI116" s="81"/>
      <c r="EPJ116" s="81"/>
      <c r="EPK116" s="81"/>
      <c r="EPL116" s="81"/>
      <c r="EPM116" s="81"/>
      <c r="EPN116" s="81"/>
      <c r="EPO116" s="81"/>
      <c r="EPP116" s="81"/>
      <c r="EPQ116" s="81"/>
      <c r="EPR116" s="81"/>
      <c r="EPS116" s="81"/>
      <c r="EPT116" s="81"/>
      <c r="EPU116" s="81"/>
      <c r="EPV116" s="81"/>
      <c r="EPW116" s="81"/>
      <c r="EPX116" s="81"/>
      <c r="EPY116" s="81"/>
      <c r="EPZ116" s="81"/>
      <c r="EQA116" s="81"/>
      <c r="EQB116" s="81"/>
      <c r="EQC116" s="81"/>
      <c r="EQD116" s="81"/>
      <c r="EQE116" s="81"/>
      <c r="EQF116" s="81"/>
      <c r="EQG116" s="81"/>
      <c r="EQH116" s="81"/>
      <c r="EQI116" s="81"/>
      <c r="EQJ116" s="81"/>
      <c r="EQK116" s="81"/>
      <c r="EQL116" s="81"/>
      <c r="EQM116" s="81"/>
      <c r="EQN116" s="81"/>
      <c r="EQO116" s="81"/>
      <c r="EQP116" s="81"/>
      <c r="EQQ116" s="81"/>
      <c r="EQR116" s="81"/>
      <c r="EQS116" s="81"/>
      <c r="EQT116" s="81"/>
      <c r="EQU116" s="81"/>
      <c r="EQV116" s="81"/>
      <c r="EQW116" s="81"/>
      <c r="EQX116" s="81"/>
      <c r="EQY116" s="81"/>
      <c r="EQZ116" s="81"/>
      <c r="ERA116" s="81"/>
      <c r="ERB116" s="81"/>
      <c r="ERC116" s="81"/>
      <c r="ERD116" s="81"/>
      <c r="ERE116" s="81"/>
      <c r="ERF116" s="81"/>
      <c r="ERG116" s="81"/>
      <c r="ERH116" s="81"/>
      <c r="ERI116" s="81"/>
      <c r="ERJ116" s="81"/>
      <c r="ERK116" s="81"/>
      <c r="ERL116" s="81"/>
      <c r="ERM116" s="81"/>
      <c r="ERN116" s="81"/>
      <c r="ERO116" s="81"/>
      <c r="ERP116" s="81"/>
      <c r="ERQ116" s="81"/>
      <c r="ERR116" s="81"/>
      <c r="ERS116" s="81"/>
      <c r="ERT116" s="81"/>
      <c r="ERU116" s="81"/>
      <c r="ERV116" s="81"/>
      <c r="ERW116" s="81"/>
      <c r="ERX116" s="81"/>
      <c r="ERY116" s="81"/>
      <c r="ERZ116" s="81"/>
      <c r="ESA116" s="81"/>
      <c r="ESB116" s="81"/>
      <c r="ESC116" s="81"/>
      <c r="ESD116" s="81"/>
      <c r="ESE116" s="81"/>
      <c r="ESF116" s="81"/>
      <c r="ESG116" s="81"/>
      <c r="ESH116" s="81"/>
      <c r="ESI116" s="81"/>
      <c r="ESJ116" s="81"/>
      <c r="ESK116" s="81"/>
      <c r="ESL116" s="81"/>
      <c r="ESM116" s="81"/>
      <c r="ESN116" s="81"/>
      <c r="ESO116" s="81"/>
      <c r="ESP116" s="81"/>
      <c r="ESQ116" s="81"/>
      <c r="ESR116" s="81"/>
      <c r="ESS116" s="81"/>
      <c r="EST116" s="81"/>
      <c r="ESU116" s="81"/>
      <c r="ESV116" s="81"/>
      <c r="ESW116" s="81"/>
      <c r="ESX116" s="81"/>
      <c r="ESY116" s="81"/>
      <c r="ESZ116" s="81"/>
      <c r="ETA116" s="81"/>
      <c r="ETB116" s="81"/>
      <c r="ETC116" s="81"/>
      <c r="ETD116" s="81"/>
      <c r="ETE116" s="81"/>
      <c r="ETF116" s="81"/>
      <c r="ETG116" s="81"/>
      <c r="ETH116" s="81"/>
      <c r="ETI116" s="81"/>
      <c r="ETJ116" s="81"/>
      <c r="ETK116" s="81"/>
      <c r="ETL116" s="81"/>
      <c r="ETM116" s="81"/>
      <c r="ETN116" s="81"/>
      <c r="ETO116" s="81"/>
      <c r="ETP116" s="81"/>
      <c r="ETQ116" s="81"/>
      <c r="ETR116" s="81"/>
      <c r="ETS116" s="81"/>
      <c r="ETT116" s="81"/>
      <c r="ETU116" s="81"/>
      <c r="ETV116" s="81"/>
      <c r="ETW116" s="81"/>
      <c r="ETX116" s="81"/>
      <c r="ETY116" s="81"/>
      <c r="ETZ116" s="81"/>
      <c r="EUA116" s="81"/>
      <c r="EUB116" s="81"/>
      <c r="EUC116" s="81"/>
      <c r="EUD116" s="81"/>
      <c r="EUE116" s="81"/>
      <c r="EUF116" s="81"/>
      <c r="EUG116" s="81"/>
      <c r="EUH116" s="81"/>
      <c r="EUI116" s="81"/>
      <c r="EUJ116" s="81"/>
      <c r="EUK116" s="81"/>
      <c r="EUL116" s="81"/>
      <c r="EUM116" s="81"/>
      <c r="EUN116" s="81"/>
      <c r="EUO116" s="81"/>
      <c r="EUP116" s="81"/>
      <c r="EUQ116" s="81"/>
      <c r="EUR116" s="81"/>
      <c r="EUS116" s="81"/>
      <c r="EUT116" s="81"/>
      <c r="EUU116" s="81"/>
      <c r="EUV116" s="81"/>
      <c r="EUW116" s="81"/>
      <c r="EUX116" s="81"/>
      <c r="EUY116" s="81"/>
      <c r="EUZ116" s="81"/>
      <c r="EVA116" s="81"/>
      <c r="EVB116" s="81"/>
      <c r="EVC116" s="81"/>
      <c r="EVD116" s="81"/>
      <c r="EVE116" s="81"/>
      <c r="EVF116" s="81"/>
      <c r="EVG116" s="81"/>
      <c r="EVH116" s="81"/>
      <c r="EVI116" s="81"/>
      <c r="EVJ116" s="81"/>
      <c r="EVK116" s="81"/>
      <c r="EVL116" s="81"/>
      <c r="EVM116" s="81"/>
      <c r="EVN116" s="81"/>
      <c r="EVO116" s="81"/>
      <c r="EVP116" s="81"/>
      <c r="EVQ116" s="81"/>
      <c r="EVR116" s="81"/>
      <c r="EVS116" s="81"/>
      <c r="EVT116" s="81"/>
      <c r="EVU116" s="81"/>
      <c r="EVV116" s="81"/>
      <c r="EVW116" s="81"/>
      <c r="EVX116" s="81"/>
      <c r="EVY116" s="81"/>
      <c r="EVZ116" s="81"/>
      <c r="EWA116" s="81"/>
      <c r="EWB116" s="81"/>
      <c r="EWC116" s="81"/>
      <c r="EWD116" s="81"/>
      <c r="EWE116" s="81"/>
      <c r="EWF116" s="81"/>
      <c r="EWG116" s="81"/>
      <c r="EWH116" s="81"/>
      <c r="EWI116" s="81"/>
      <c r="EWJ116" s="81"/>
      <c r="EWK116" s="81"/>
      <c r="EWL116" s="81"/>
      <c r="EWM116" s="81"/>
      <c r="EWN116" s="81"/>
      <c r="EWO116" s="81"/>
      <c r="EWP116" s="81"/>
      <c r="EWQ116" s="81"/>
      <c r="EWR116" s="81"/>
      <c r="EWS116" s="81"/>
      <c r="EWT116" s="81"/>
      <c r="EWU116" s="81"/>
      <c r="EWV116" s="81"/>
      <c r="EWW116" s="81"/>
      <c r="EWX116" s="81"/>
      <c r="EWY116" s="81"/>
      <c r="EWZ116" s="81"/>
      <c r="EXA116" s="81"/>
      <c r="EXB116" s="81"/>
      <c r="EXC116" s="81"/>
      <c r="EXD116" s="81"/>
      <c r="EXE116" s="81"/>
      <c r="EXF116" s="81"/>
      <c r="EXG116" s="81"/>
      <c r="EXH116" s="81"/>
      <c r="EXI116" s="81"/>
      <c r="EXJ116" s="81"/>
      <c r="EXK116" s="81"/>
      <c r="EXL116" s="81"/>
      <c r="EXM116" s="81"/>
      <c r="EXN116" s="81"/>
      <c r="EXO116" s="81"/>
      <c r="EXP116" s="81"/>
      <c r="EXQ116" s="81"/>
      <c r="EXR116" s="81"/>
      <c r="EXS116" s="81"/>
      <c r="EXT116" s="81"/>
      <c r="EXU116" s="81"/>
      <c r="EXV116" s="81"/>
      <c r="EXW116" s="81"/>
      <c r="EXX116" s="81"/>
      <c r="EXY116" s="81"/>
      <c r="EXZ116" s="81"/>
      <c r="EYA116" s="81"/>
      <c r="EYB116" s="81"/>
      <c r="EYC116" s="81"/>
      <c r="EYD116" s="81"/>
      <c r="EYE116" s="81"/>
      <c r="EYF116" s="81"/>
      <c r="EYG116" s="81"/>
      <c r="EYH116" s="81"/>
      <c r="EYI116" s="81"/>
      <c r="EYJ116" s="81"/>
      <c r="EYK116" s="81"/>
      <c r="EYL116" s="81"/>
      <c r="EYM116" s="81"/>
      <c r="EYN116" s="81"/>
      <c r="EYO116" s="81"/>
      <c r="EYP116" s="81"/>
      <c r="EYQ116" s="81"/>
      <c r="EYR116" s="81"/>
      <c r="EYS116" s="81"/>
      <c r="EYT116" s="81"/>
      <c r="EYU116" s="81"/>
      <c r="EYV116" s="81"/>
      <c r="EYW116" s="81"/>
      <c r="EYX116" s="81"/>
      <c r="EYY116" s="81"/>
      <c r="EYZ116" s="81"/>
      <c r="EZA116" s="81"/>
      <c r="EZB116" s="81"/>
      <c r="EZC116" s="81"/>
      <c r="EZD116" s="81"/>
      <c r="EZE116" s="81"/>
      <c r="EZF116" s="81"/>
      <c r="EZG116" s="81"/>
      <c r="EZH116" s="81"/>
      <c r="EZI116" s="81"/>
      <c r="EZJ116" s="81"/>
      <c r="EZK116" s="81"/>
      <c r="EZL116" s="81"/>
      <c r="EZM116" s="81"/>
      <c r="EZN116" s="81"/>
      <c r="EZO116" s="81"/>
      <c r="EZP116" s="81"/>
      <c r="EZQ116" s="81"/>
      <c r="EZR116" s="81"/>
      <c r="EZS116" s="81"/>
      <c r="EZT116" s="81"/>
      <c r="EZU116" s="81"/>
      <c r="EZV116" s="81"/>
      <c r="EZW116" s="81"/>
      <c r="EZX116" s="81"/>
      <c r="EZY116" s="81"/>
      <c r="EZZ116" s="81"/>
      <c r="FAA116" s="81"/>
      <c r="FAB116" s="81"/>
      <c r="FAC116" s="81"/>
      <c r="FAD116" s="81"/>
      <c r="FAE116" s="81"/>
      <c r="FAF116" s="81"/>
      <c r="FAG116" s="81"/>
      <c r="FAH116" s="81"/>
      <c r="FAI116" s="81"/>
      <c r="FAJ116" s="81"/>
      <c r="FAK116" s="81"/>
      <c r="FAL116" s="81"/>
      <c r="FAM116" s="81"/>
      <c r="FAN116" s="81"/>
      <c r="FAO116" s="81"/>
      <c r="FAP116" s="81"/>
      <c r="FAQ116" s="81"/>
      <c r="FAR116" s="81"/>
      <c r="FAS116" s="81"/>
      <c r="FAT116" s="81"/>
      <c r="FAU116" s="81"/>
      <c r="FAV116" s="81"/>
      <c r="FAW116" s="81"/>
      <c r="FAX116" s="81"/>
      <c r="FAY116" s="81"/>
      <c r="FAZ116" s="81"/>
      <c r="FBA116" s="81"/>
      <c r="FBB116" s="81"/>
      <c r="FBC116" s="81"/>
      <c r="FBD116" s="81"/>
      <c r="FBE116" s="81"/>
      <c r="FBF116" s="81"/>
      <c r="FBG116" s="81"/>
      <c r="FBH116" s="81"/>
      <c r="FBI116" s="81"/>
      <c r="FBJ116" s="81"/>
      <c r="FBK116" s="81"/>
      <c r="FBL116" s="81"/>
      <c r="FBM116" s="81"/>
      <c r="FBN116" s="81"/>
      <c r="FBO116" s="81"/>
      <c r="FBP116" s="81"/>
      <c r="FBQ116" s="81"/>
      <c r="FBR116" s="81"/>
      <c r="FBS116" s="81"/>
      <c r="FBT116" s="81"/>
      <c r="FBU116" s="81"/>
      <c r="FBV116" s="81"/>
      <c r="FBW116" s="81"/>
      <c r="FBX116" s="81"/>
      <c r="FBY116" s="81"/>
      <c r="FBZ116" s="81"/>
      <c r="FCA116" s="81"/>
      <c r="FCB116" s="81"/>
      <c r="FCC116" s="81"/>
      <c r="FCD116" s="81"/>
      <c r="FCE116" s="81"/>
      <c r="FCF116" s="81"/>
      <c r="FCG116" s="81"/>
      <c r="FCH116" s="81"/>
      <c r="FCI116" s="81"/>
      <c r="FCJ116" s="81"/>
      <c r="FCK116" s="81"/>
      <c r="FCL116" s="81"/>
      <c r="FCM116" s="81"/>
      <c r="FCN116" s="81"/>
      <c r="FCO116" s="81"/>
      <c r="FCP116" s="81"/>
      <c r="FCQ116" s="81"/>
      <c r="FCR116" s="81"/>
      <c r="FCS116" s="81"/>
      <c r="FCT116" s="81"/>
      <c r="FCU116" s="81"/>
      <c r="FCV116" s="81"/>
      <c r="FCW116" s="81"/>
      <c r="FCX116" s="81"/>
      <c r="FCY116" s="81"/>
      <c r="FCZ116" s="81"/>
      <c r="FDA116" s="81"/>
      <c r="FDB116" s="81"/>
      <c r="FDC116" s="81"/>
      <c r="FDD116" s="81"/>
      <c r="FDE116" s="81"/>
      <c r="FDF116" s="81"/>
      <c r="FDG116" s="81"/>
      <c r="FDH116" s="81"/>
      <c r="FDI116" s="81"/>
      <c r="FDJ116" s="81"/>
      <c r="FDK116" s="81"/>
      <c r="FDL116" s="81"/>
      <c r="FDM116" s="81"/>
      <c r="FDN116" s="81"/>
      <c r="FDO116" s="81"/>
      <c r="FDP116" s="81"/>
      <c r="FDQ116" s="81"/>
      <c r="FDR116" s="81"/>
      <c r="FDS116" s="81"/>
      <c r="FDT116" s="81"/>
      <c r="FDU116" s="81"/>
      <c r="FDV116" s="81"/>
      <c r="FDW116" s="81"/>
      <c r="FDX116" s="81"/>
      <c r="FDY116" s="81"/>
      <c r="FDZ116" s="81"/>
      <c r="FEA116" s="81"/>
      <c r="FEB116" s="81"/>
      <c r="FEC116" s="81"/>
      <c r="FED116" s="81"/>
      <c r="FEE116" s="81"/>
      <c r="FEF116" s="81"/>
      <c r="FEG116" s="81"/>
      <c r="FEH116" s="81"/>
      <c r="FEI116" s="81"/>
      <c r="FEJ116" s="81"/>
      <c r="FEK116" s="81"/>
      <c r="FEL116" s="81"/>
      <c r="FEM116" s="81"/>
      <c r="FEN116" s="81"/>
      <c r="FEO116" s="81"/>
      <c r="FEP116" s="81"/>
      <c r="FEQ116" s="81"/>
      <c r="FER116" s="81"/>
      <c r="FES116" s="81"/>
      <c r="FET116" s="81"/>
      <c r="FEU116" s="81"/>
      <c r="FEV116" s="81"/>
      <c r="FEW116" s="81"/>
      <c r="FEX116" s="81"/>
      <c r="FEY116" s="81"/>
      <c r="FEZ116" s="81"/>
      <c r="FFA116" s="81"/>
      <c r="FFB116" s="81"/>
      <c r="FFC116" s="81"/>
      <c r="FFD116" s="81"/>
      <c r="FFE116" s="81"/>
      <c r="FFF116" s="81"/>
      <c r="FFG116" s="81"/>
      <c r="FFH116" s="81"/>
      <c r="FFI116" s="81"/>
      <c r="FFJ116" s="81"/>
      <c r="FFK116" s="81"/>
      <c r="FFL116" s="81"/>
      <c r="FFM116" s="81"/>
      <c r="FFN116" s="81"/>
      <c r="FFO116" s="81"/>
      <c r="FFP116" s="81"/>
      <c r="FFQ116" s="81"/>
      <c r="FFR116" s="81"/>
      <c r="FFS116" s="81"/>
      <c r="FFT116" s="81"/>
      <c r="FFU116" s="81"/>
      <c r="FFV116" s="81"/>
      <c r="FFW116" s="81"/>
      <c r="FFX116" s="81"/>
      <c r="FFY116" s="81"/>
      <c r="FFZ116" s="81"/>
      <c r="FGA116" s="81"/>
      <c r="FGB116" s="81"/>
      <c r="FGC116" s="81"/>
      <c r="FGD116" s="81"/>
      <c r="FGE116" s="81"/>
      <c r="FGF116" s="81"/>
      <c r="FGG116" s="81"/>
      <c r="FGH116" s="81"/>
      <c r="FGI116" s="81"/>
      <c r="FGJ116" s="81"/>
      <c r="FGK116" s="81"/>
      <c r="FGL116" s="81"/>
      <c r="FGM116" s="81"/>
      <c r="FGN116" s="81"/>
      <c r="FGO116" s="81"/>
      <c r="FGP116" s="81"/>
      <c r="FGQ116" s="81"/>
      <c r="FGR116" s="81"/>
      <c r="FGS116" s="81"/>
      <c r="FGT116" s="81"/>
      <c r="FGU116" s="81"/>
      <c r="FGV116" s="81"/>
      <c r="FGW116" s="81"/>
      <c r="FGX116" s="81"/>
      <c r="FGY116" s="81"/>
      <c r="FGZ116" s="81"/>
      <c r="FHA116" s="81"/>
      <c r="FHB116" s="81"/>
      <c r="FHC116" s="81"/>
      <c r="FHD116" s="81"/>
      <c r="FHE116" s="81"/>
      <c r="FHF116" s="81"/>
      <c r="FHG116" s="81"/>
      <c r="FHH116" s="81"/>
      <c r="FHI116" s="81"/>
      <c r="FHJ116" s="81"/>
      <c r="FHK116" s="81"/>
      <c r="FHL116" s="81"/>
      <c r="FHM116" s="81"/>
      <c r="FHN116" s="81"/>
      <c r="FHO116" s="81"/>
      <c r="FHP116" s="81"/>
      <c r="FHQ116" s="81"/>
      <c r="FHR116" s="81"/>
      <c r="FHS116" s="81"/>
      <c r="FHT116" s="81"/>
      <c r="FHU116" s="81"/>
      <c r="FHV116" s="81"/>
      <c r="FHW116" s="81"/>
      <c r="FHX116" s="81"/>
      <c r="FHY116" s="81"/>
      <c r="FHZ116" s="81"/>
      <c r="FIA116" s="81"/>
      <c r="FIB116" s="81"/>
      <c r="FIC116" s="81"/>
      <c r="FID116" s="81"/>
      <c r="FIE116" s="81"/>
      <c r="FIF116" s="81"/>
      <c r="FIG116" s="81"/>
      <c r="FIH116" s="81"/>
      <c r="FII116" s="81"/>
      <c r="FIJ116" s="81"/>
      <c r="FIK116" s="81"/>
      <c r="FIL116" s="81"/>
      <c r="FIM116" s="81"/>
      <c r="FIN116" s="81"/>
      <c r="FIO116" s="81"/>
      <c r="FIP116" s="81"/>
      <c r="FIQ116" s="81"/>
      <c r="FIR116" s="81"/>
      <c r="FIS116" s="81"/>
      <c r="FIT116" s="81"/>
      <c r="FIU116" s="81"/>
      <c r="FIV116" s="81"/>
      <c r="FIW116" s="81"/>
      <c r="FIX116" s="81"/>
      <c r="FIY116" s="81"/>
      <c r="FIZ116" s="81"/>
      <c r="FJA116" s="81"/>
      <c r="FJB116" s="81"/>
      <c r="FJC116" s="81"/>
      <c r="FJD116" s="81"/>
      <c r="FJE116" s="81"/>
      <c r="FJF116" s="81"/>
      <c r="FJG116" s="81"/>
      <c r="FJH116" s="81"/>
      <c r="FJI116" s="81"/>
      <c r="FJJ116" s="81"/>
      <c r="FJK116" s="81"/>
      <c r="FJL116" s="81"/>
      <c r="FJM116" s="81"/>
      <c r="FJN116" s="81"/>
      <c r="FJO116" s="81"/>
      <c r="FJP116" s="81"/>
      <c r="FJQ116" s="81"/>
      <c r="FJR116" s="81"/>
      <c r="FJS116" s="81"/>
      <c r="FJT116" s="81"/>
      <c r="FJU116" s="81"/>
      <c r="FJV116" s="81"/>
      <c r="FJW116" s="81"/>
      <c r="FJX116" s="81"/>
      <c r="FJY116" s="81"/>
      <c r="FJZ116" s="81"/>
      <c r="FKA116" s="81"/>
      <c r="FKB116" s="81"/>
      <c r="FKC116" s="81"/>
      <c r="FKD116" s="81"/>
      <c r="FKE116" s="81"/>
      <c r="FKF116" s="81"/>
      <c r="FKG116" s="81"/>
      <c r="FKH116" s="81"/>
      <c r="FKI116" s="81"/>
      <c r="FKJ116" s="81"/>
      <c r="FKK116" s="81"/>
      <c r="FKL116" s="81"/>
      <c r="FKM116" s="81"/>
      <c r="FKN116" s="81"/>
      <c r="FKO116" s="81"/>
      <c r="FKP116" s="81"/>
      <c r="FKQ116" s="81"/>
      <c r="FKR116" s="81"/>
      <c r="FKS116" s="81"/>
      <c r="FKT116" s="81"/>
      <c r="FKU116" s="81"/>
      <c r="FKV116" s="81"/>
      <c r="FKW116" s="81"/>
      <c r="FKX116" s="81"/>
      <c r="FKY116" s="81"/>
      <c r="FKZ116" s="81"/>
      <c r="FLA116" s="81"/>
      <c r="FLB116" s="81"/>
      <c r="FLC116" s="81"/>
      <c r="FLD116" s="81"/>
      <c r="FLE116" s="81"/>
      <c r="FLF116" s="81"/>
      <c r="FLG116" s="81"/>
      <c r="FLH116" s="81"/>
      <c r="FLI116" s="81"/>
      <c r="FLJ116" s="81"/>
      <c r="FLK116" s="81"/>
      <c r="FLL116" s="81"/>
      <c r="FLM116" s="81"/>
      <c r="FLN116" s="81"/>
      <c r="FLO116" s="81"/>
      <c r="FLP116" s="81"/>
      <c r="FLQ116" s="81"/>
      <c r="FLR116" s="81"/>
      <c r="FLS116" s="81"/>
      <c r="FLT116" s="81"/>
      <c r="FLU116" s="81"/>
      <c r="FLV116" s="81"/>
      <c r="FLW116" s="81"/>
      <c r="FLX116" s="81"/>
      <c r="FLY116" s="81"/>
      <c r="FLZ116" s="81"/>
      <c r="FMA116" s="81"/>
      <c r="FMB116" s="81"/>
      <c r="FMC116" s="81"/>
      <c r="FMD116" s="81"/>
      <c r="FME116" s="81"/>
      <c r="FMF116" s="81"/>
      <c r="FMG116" s="81"/>
      <c r="FMH116" s="81"/>
      <c r="FMI116" s="81"/>
      <c r="FMJ116" s="81"/>
      <c r="FMK116" s="81"/>
      <c r="FML116" s="81"/>
      <c r="FMM116" s="81"/>
      <c r="FMN116" s="81"/>
      <c r="FMO116" s="81"/>
      <c r="FMP116" s="81"/>
      <c r="FMQ116" s="81"/>
      <c r="FMR116" s="81"/>
      <c r="FMS116" s="81"/>
      <c r="FMT116" s="81"/>
      <c r="FMU116" s="81"/>
      <c r="FMV116" s="81"/>
      <c r="FMW116" s="81"/>
      <c r="FMX116" s="81"/>
      <c r="FMY116" s="81"/>
      <c r="FMZ116" s="81"/>
      <c r="FNA116" s="81"/>
      <c r="FNB116" s="81"/>
      <c r="FNC116" s="81"/>
      <c r="FND116" s="81"/>
      <c r="FNE116" s="81"/>
      <c r="FNF116" s="81"/>
      <c r="FNG116" s="81"/>
      <c r="FNH116" s="81"/>
      <c r="FNI116" s="81"/>
      <c r="FNJ116" s="81"/>
      <c r="FNK116" s="81"/>
      <c r="FNL116" s="81"/>
      <c r="FNM116" s="81"/>
      <c r="FNN116" s="81"/>
      <c r="FNO116" s="81"/>
      <c r="FNP116" s="81"/>
      <c r="FNQ116" s="81"/>
      <c r="FNR116" s="81"/>
      <c r="FNS116" s="81"/>
      <c r="FNT116" s="81"/>
      <c r="FNU116" s="81"/>
      <c r="FNV116" s="81"/>
      <c r="FNW116" s="81"/>
      <c r="FNX116" s="81"/>
      <c r="FNY116" s="81"/>
      <c r="FNZ116" s="81"/>
      <c r="FOA116" s="81"/>
      <c r="FOB116" s="81"/>
      <c r="FOC116" s="81"/>
      <c r="FOD116" s="81"/>
      <c r="FOE116" s="81"/>
      <c r="FOF116" s="81"/>
      <c r="FOG116" s="81"/>
      <c r="FOH116" s="81"/>
      <c r="FOI116" s="81"/>
      <c r="FOJ116" s="81"/>
      <c r="FOK116" s="81"/>
      <c r="FOL116" s="81"/>
      <c r="FOM116" s="81"/>
      <c r="FON116" s="81"/>
      <c r="FOO116" s="81"/>
      <c r="FOP116" s="81"/>
      <c r="FOQ116" s="81"/>
      <c r="FOR116" s="81"/>
      <c r="FOS116" s="81"/>
      <c r="FOT116" s="81"/>
      <c r="FOU116" s="81"/>
      <c r="FOV116" s="81"/>
      <c r="FOW116" s="81"/>
      <c r="FOX116" s="81"/>
      <c r="FOY116" s="81"/>
      <c r="FOZ116" s="81"/>
      <c r="FPA116" s="81"/>
      <c r="FPB116" s="81"/>
      <c r="FPC116" s="81"/>
      <c r="FPD116" s="81"/>
      <c r="FPE116" s="81"/>
      <c r="FPF116" s="81"/>
      <c r="FPG116" s="81"/>
      <c r="FPH116" s="81"/>
      <c r="FPI116" s="81"/>
      <c r="FPJ116" s="81"/>
      <c r="FPK116" s="81"/>
      <c r="FPL116" s="81"/>
      <c r="FPM116" s="81"/>
      <c r="FPN116" s="81"/>
      <c r="FPO116" s="81"/>
      <c r="FPP116" s="81"/>
      <c r="FPQ116" s="81"/>
      <c r="FPR116" s="81"/>
      <c r="FPS116" s="81"/>
      <c r="FPT116" s="81"/>
      <c r="FPU116" s="81"/>
      <c r="FPV116" s="81"/>
      <c r="FPW116" s="81"/>
      <c r="FPX116" s="81"/>
      <c r="FPY116" s="81"/>
      <c r="FPZ116" s="81"/>
      <c r="FQA116" s="81"/>
      <c r="FQB116" s="81"/>
      <c r="FQC116" s="81"/>
      <c r="FQD116" s="81"/>
      <c r="FQE116" s="81"/>
      <c r="FQF116" s="81"/>
      <c r="FQG116" s="81"/>
      <c r="FQH116" s="81"/>
      <c r="FQI116" s="81"/>
      <c r="FQJ116" s="81"/>
      <c r="FQK116" s="81"/>
      <c r="FQL116" s="81"/>
      <c r="FQM116" s="81"/>
      <c r="FQN116" s="81"/>
      <c r="FQO116" s="81"/>
      <c r="FQP116" s="81"/>
      <c r="FQQ116" s="81"/>
      <c r="FQR116" s="81"/>
      <c r="FQS116" s="81"/>
      <c r="FQT116" s="81"/>
      <c r="FQU116" s="81"/>
      <c r="FQV116" s="81"/>
      <c r="FQW116" s="81"/>
      <c r="FQX116" s="81"/>
      <c r="FQY116" s="81"/>
      <c r="FQZ116" s="81"/>
      <c r="FRA116" s="81"/>
      <c r="FRB116" s="81"/>
      <c r="FRC116" s="81"/>
      <c r="FRD116" s="81"/>
      <c r="FRE116" s="81"/>
      <c r="FRF116" s="81"/>
      <c r="FRG116" s="81"/>
      <c r="FRH116" s="81"/>
      <c r="FRI116" s="81"/>
      <c r="FRJ116" s="81"/>
      <c r="FRK116" s="81"/>
      <c r="FRL116" s="81"/>
      <c r="FRM116" s="81"/>
      <c r="FRN116" s="81"/>
      <c r="FRO116" s="81"/>
      <c r="FRP116" s="81"/>
      <c r="FRQ116" s="81"/>
      <c r="FRR116" s="81"/>
      <c r="FRS116" s="81"/>
      <c r="FRT116" s="81"/>
      <c r="FRU116" s="81"/>
      <c r="FRV116" s="81"/>
      <c r="FRW116" s="81"/>
      <c r="FRX116" s="81"/>
      <c r="FRY116" s="81"/>
      <c r="FRZ116" s="81"/>
      <c r="FSA116" s="81"/>
      <c r="FSB116" s="81"/>
      <c r="FSC116" s="81"/>
      <c r="FSD116" s="81"/>
      <c r="FSE116" s="81"/>
      <c r="FSF116" s="81"/>
      <c r="FSG116" s="81"/>
      <c r="FSH116" s="81"/>
      <c r="FSI116" s="81"/>
      <c r="FSJ116" s="81"/>
      <c r="FSK116" s="81"/>
      <c r="FSL116" s="81"/>
      <c r="FSM116" s="81"/>
      <c r="FSN116" s="81"/>
      <c r="FSO116" s="81"/>
      <c r="FSP116" s="81"/>
      <c r="FSQ116" s="81"/>
      <c r="FSR116" s="81"/>
      <c r="FSS116" s="81"/>
      <c r="FST116" s="81"/>
      <c r="FSU116" s="81"/>
      <c r="FSV116" s="81"/>
      <c r="FSW116" s="81"/>
      <c r="FSX116" s="81"/>
      <c r="FSY116" s="81"/>
      <c r="FSZ116" s="81"/>
      <c r="FTA116" s="81"/>
      <c r="FTB116" s="81"/>
      <c r="FTC116" s="81"/>
      <c r="FTD116" s="81"/>
      <c r="FTE116" s="81"/>
      <c r="FTF116" s="81"/>
      <c r="FTG116" s="81"/>
      <c r="FTH116" s="81"/>
      <c r="FTI116" s="81"/>
      <c r="FTJ116" s="81"/>
      <c r="FTK116" s="81"/>
      <c r="FTL116" s="81"/>
      <c r="FTM116" s="81"/>
      <c r="FTN116" s="81"/>
      <c r="FTO116" s="81"/>
      <c r="FTP116" s="81"/>
      <c r="FTQ116" s="81"/>
      <c r="FTR116" s="81"/>
      <c r="FTS116" s="81"/>
      <c r="FTT116" s="81"/>
      <c r="FTU116" s="81"/>
      <c r="FTV116" s="81"/>
      <c r="FTW116" s="81"/>
      <c r="FTX116" s="81"/>
      <c r="FTY116" s="81"/>
      <c r="FTZ116" s="81"/>
      <c r="FUA116" s="81"/>
      <c r="FUB116" s="81"/>
      <c r="FUC116" s="81"/>
      <c r="FUD116" s="81"/>
      <c r="FUE116" s="81"/>
      <c r="FUF116" s="81"/>
      <c r="FUG116" s="81"/>
      <c r="FUH116" s="81"/>
      <c r="FUI116" s="81"/>
      <c r="FUJ116" s="81"/>
      <c r="FUK116" s="81"/>
      <c r="FUL116" s="81"/>
      <c r="FUM116" s="81"/>
      <c r="FUN116" s="81"/>
      <c r="FUO116" s="81"/>
      <c r="FUP116" s="81"/>
      <c r="FUQ116" s="81"/>
      <c r="FUR116" s="81"/>
      <c r="FUS116" s="81"/>
      <c r="FUT116" s="81"/>
      <c r="FUU116" s="81"/>
      <c r="FUV116" s="81"/>
      <c r="FUW116" s="81"/>
      <c r="FUX116" s="81"/>
      <c r="FUY116" s="81"/>
      <c r="FUZ116" s="81"/>
      <c r="FVA116" s="81"/>
      <c r="FVB116" s="81"/>
      <c r="FVC116" s="81"/>
      <c r="FVD116" s="81"/>
      <c r="FVE116" s="81"/>
      <c r="FVF116" s="81"/>
      <c r="FVG116" s="81"/>
      <c r="FVH116" s="81"/>
      <c r="FVI116" s="81"/>
      <c r="FVJ116" s="81"/>
      <c r="FVK116" s="81"/>
      <c r="FVL116" s="81"/>
      <c r="FVM116" s="81"/>
      <c r="FVN116" s="81"/>
      <c r="FVO116" s="81"/>
      <c r="FVP116" s="81"/>
      <c r="FVQ116" s="81"/>
      <c r="FVR116" s="81"/>
      <c r="FVS116" s="81"/>
      <c r="FVT116" s="81"/>
      <c r="FVU116" s="81"/>
      <c r="FVV116" s="81"/>
      <c r="FVW116" s="81"/>
      <c r="FVX116" s="81"/>
      <c r="FVY116" s="81"/>
      <c r="FVZ116" s="81"/>
      <c r="FWA116" s="81"/>
      <c r="FWB116" s="81"/>
      <c r="FWC116" s="81"/>
      <c r="FWD116" s="81"/>
      <c r="FWE116" s="81"/>
      <c r="FWF116" s="81"/>
      <c r="FWG116" s="81"/>
      <c r="FWH116" s="81"/>
      <c r="FWI116" s="81"/>
      <c r="FWJ116" s="81"/>
      <c r="FWK116" s="81"/>
      <c r="FWL116" s="81"/>
      <c r="FWM116" s="81"/>
      <c r="FWN116" s="81"/>
      <c r="FWO116" s="81"/>
      <c r="FWP116" s="81"/>
      <c r="FWQ116" s="81"/>
      <c r="FWR116" s="81"/>
      <c r="FWS116" s="81"/>
      <c r="FWT116" s="81"/>
      <c r="FWU116" s="81"/>
      <c r="FWV116" s="81"/>
      <c r="FWW116" s="81"/>
      <c r="FWX116" s="81"/>
      <c r="FWY116" s="81"/>
      <c r="FWZ116" s="81"/>
      <c r="FXA116" s="81"/>
      <c r="FXB116" s="81"/>
      <c r="FXC116" s="81"/>
      <c r="FXD116" s="81"/>
      <c r="FXE116" s="81"/>
      <c r="FXF116" s="81"/>
      <c r="FXG116" s="81"/>
      <c r="FXH116" s="81"/>
      <c r="FXI116" s="81"/>
      <c r="FXJ116" s="81"/>
      <c r="FXK116" s="81"/>
      <c r="FXL116" s="81"/>
      <c r="FXM116" s="81"/>
      <c r="FXN116" s="81"/>
      <c r="FXO116" s="81"/>
      <c r="FXP116" s="81"/>
      <c r="FXQ116" s="81"/>
      <c r="FXR116" s="81"/>
      <c r="FXS116" s="81"/>
      <c r="FXT116" s="81"/>
      <c r="FXU116" s="81"/>
      <c r="FXV116" s="81"/>
      <c r="FXW116" s="81"/>
      <c r="FXX116" s="81"/>
      <c r="FXY116" s="81"/>
      <c r="FXZ116" s="81"/>
      <c r="FYA116" s="81"/>
      <c r="FYB116" s="81"/>
      <c r="FYC116" s="81"/>
      <c r="FYD116" s="81"/>
      <c r="FYE116" s="81"/>
      <c r="FYF116" s="81"/>
      <c r="FYG116" s="81"/>
      <c r="FYH116" s="81"/>
      <c r="FYI116" s="81"/>
      <c r="FYJ116" s="81"/>
      <c r="FYK116" s="81"/>
      <c r="FYL116" s="81"/>
      <c r="FYM116" s="81"/>
      <c r="FYN116" s="81"/>
      <c r="FYO116" s="81"/>
      <c r="FYP116" s="81"/>
      <c r="FYQ116" s="81"/>
      <c r="FYR116" s="81"/>
      <c r="FYS116" s="81"/>
      <c r="FYT116" s="81"/>
      <c r="FYU116" s="81"/>
      <c r="FYV116" s="81"/>
      <c r="FYW116" s="81"/>
      <c r="FYX116" s="81"/>
      <c r="FYY116" s="81"/>
      <c r="FYZ116" s="81"/>
      <c r="FZA116" s="81"/>
      <c r="FZB116" s="81"/>
      <c r="FZC116" s="81"/>
      <c r="FZD116" s="81"/>
      <c r="FZE116" s="81"/>
      <c r="FZF116" s="81"/>
      <c r="FZG116" s="81"/>
      <c r="FZH116" s="81"/>
      <c r="FZI116" s="81"/>
      <c r="FZJ116" s="81"/>
      <c r="FZK116" s="81"/>
      <c r="FZL116" s="81"/>
      <c r="FZM116" s="81"/>
      <c r="FZN116" s="81"/>
      <c r="FZO116" s="81"/>
      <c r="FZP116" s="81"/>
      <c r="FZQ116" s="81"/>
      <c r="FZR116" s="81"/>
      <c r="FZS116" s="81"/>
      <c r="FZT116" s="81"/>
      <c r="FZU116" s="81"/>
      <c r="FZV116" s="81"/>
      <c r="FZW116" s="81"/>
      <c r="FZX116" s="81"/>
      <c r="FZY116" s="81"/>
      <c r="FZZ116" s="81"/>
      <c r="GAA116" s="81"/>
      <c r="GAB116" s="81"/>
      <c r="GAC116" s="81"/>
      <c r="GAD116" s="81"/>
      <c r="GAE116" s="81"/>
      <c r="GAF116" s="81"/>
      <c r="GAG116" s="81"/>
      <c r="GAH116" s="81"/>
      <c r="GAI116" s="81"/>
      <c r="GAJ116" s="81"/>
      <c r="GAK116" s="81"/>
      <c r="GAL116" s="81"/>
      <c r="GAM116" s="81"/>
      <c r="GAN116" s="81"/>
      <c r="GAO116" s="81"/>
      <c r="GAP116" s="81"/>
      <c r="GAQ116" s="81"/>
      <c r="GAR116" s="81"/>
      <c r="GAS116" s="81"/>
      <c r="GAT116" s="81"/>
      <c r="GAU116" s="81"/>
      <c r="GAV116" s="81"/>
      <c r="GAW116" s="81"/>
      <c r="GAX116" s="81"/>
      <c r="GAY116" s="81"/>
      <c r="GAZ116" s="81"/>
      <c r="GBA116" s="81"/>
      <c r="GBB116" s="81"/>
      <c r="GBC116" s="81"/>
      <c r="GBD116" s="81"/>
      <c r="GBE116" s="81"/>
      <c r="GBF116" s="81"/>
      <c r="GBG116" s="81"/>
      <c r="GBH116" s="81"/>
      <c r="GBI116" s="81"/>
      <c r="GBJ116" s="81"/>
      <c r="GBK116" s="81"/>
      <c r="GBL116" s="81"/>
      <c r="GBM116" s="81"/>
      <c r="GBN116" s="81"/>
      <c r="GBO116" s="81"/>
      <c r="GBP116" s="81"/>
      <c r="GBQ116" s="81"/>
      <c r="GBR116" s="81"/>
      <c r="GBS116" s="81"/>
      <c r="GBT116" s="81"/>
      <c r="GBU116" s="81"/>
      <c r="GBV116" s="81"/>
      <c r="GBW116" s="81"/>
      <c r="GBX116" s="81"/>
      <c r="GBY116" s="81"/>
      <c r="GBZ116" s="81"/>
      <c r="GCA116" s="81"/>
      <c r="GCB116" s="81"/>
      <c r="GCC116" s="81"/>
      <c r="GCD116" s="81"/>
      <c r="GCE116" s="81"/>
      <c r="GCF116" s="81"/>
      <c r="GCG116" s="81"/>
      <c r="GCH116" s="81"/>
      <c r="GCI116" s="81"/>
      <c r="GCJ116" s="81"/>
      <c r="GCK116" s="81"/>
      <c r="GCL116" s="81"/>
      <c r="GCM116" s="81"/>
      <c r="GCN116" s="81"/>
      <c r="GCO116" s="81"/>
      <c r="GCP116" s="81"/>
      <c r="GCQ116" s="81"/>
      <c r="GCR116" s="81"/>
      <c r="GCS116" s="81"/>
      <c r="GCT116" s="81"/>
      <c r="GCU116" s="81"/>
      <c r="GCV116" s="81"/>
      <c r="GCW116" s="81"/>
      <c r="GCX116" s="81"/>
      <c r="GCY116" s="81"/>
      <c r="GCZ116" s="81"/>
      <c r="GDA116" s="81"/>
      <c r="GDB116" s="81"/>
      <c r="GDC116" s="81"/>
      <c r="GDD116" s="81"/>
      <c r="GDE116" s="81"/>
      <c r="GDF116" s="81"/>
      <c r="GDG116" s="81"/>
      <c r="GDH116" s="81"/>
      <c r="GDI116" s="81"/>
      <c r="GDJ116" s="81"/>
      <c r="GDK116" s="81"/>
      <c r="GDL116" s="81"/>
      <c r="GDM116" s="81"/>
      <c r="GDN116" s="81"/>
      <c r="GDO116" s="81"/>
      <c r="GDP116" s="81"/>
      <c r="GDQ116" s="81"/>
      <c r="GDR116" s="81"/>
      <c r="GDS116" s="81"/>
      <c r="GDT116" s="81"/>
      <c r="GDU116" s="81"/>
      <c r="GDV116" s="81"/>
      <c r="GDW116" s="81"/>
      <c r="GDX116" s="81"/>
      <c r="GDY116" s="81"/>
      <c r="GDZ116" s="81"/>
      <c r="GEA116" s="81"/>
      <c r="GEB116" s="81"/>
      <c r="GEC116" s="81"/>
      <c r="GED116" s="81"/>
      <c r="GEE116" s="81"/>
      <c r="GEF116" s="81"/>
      <c r="GEG116" s="81"/>
      <c r="GEH116" s="81"/>
      <c r="GEI116" s="81"/>
      <c r="GEJ116" s="81"/>
      <c r="GEK116" s="81"/>
      <c r="GEL116" s="81"/>
      <c r="GEM116" s="81"/>
      <c r="GEN116" s="81"/>
      <c r="GEO116" s="81"/>
      <c r="GEP116" s="81"/>
      <c r="GEQ116" s="81"/>
      <c r="GER116" s="81"/>
      <c r="GES116" s="81"/>
      <c r="GET116" s="81"/>
      <c r="GEU116" s="81"/>
      <c r="GEV116" s="81"/>
      <c r="GEW116" s="81"/>
      <c r="GEX116" s="81"/>
      <c r="GEY116" s="81"/>
      <c r="GEZ116" s="81"/>
      <c r="GFA116" s="81"/>
      <c r="GFB116" s="81"/>
      <c r="GFC116" s="81"/>
      <c r="GFD116" s="81"/>
      <c r="GFE116" s="81"/>
      <c r="GFF116" s="81"/>
      <c r="GFG116" s="81"/>
      <c r="GFH116" s="81"/>
      <c r="GFI116" s="81"/>
      <c r="GFJ116" s="81"/>
      <c r="GFK116" s="81"/>
      <c r="GFL116" s="81"/>
      <c r="GFM116" s="81"/>
      <c r="GFN116" s="81"/>
      <c r="GFO116" s="81"/>
      <c r="GFP116" s="81"/>
      <c r="GFQ116" s="81"/>
      <c r="GFR116" s="81"/>
      <c r="GFS116" s="81"/>
      <c r="GFT116" s="81"/>
      <c r="GFU116" s="81"/>
      <c r="GFV116" s="81"/>
      <c r="GFW116" s="81"/>
      <c r="GFX116" s="81"/>
      <c r="GFY116" s="81"/>
      <c r="GFZ116" s="81"/>
      <c r="GGA116" s="81"/>
      <c r="GGB116" s="81"/>
      <c r="GGC116" s="81"/>
      <c r="GGD116" s="81"/>
      <c r="GGE116" s="81"/>
      <c r="GGF116" s="81"/>
      <c r="GGG116" s="81"/>
      <c r="GGH116" s="81"/>
      <c r="GGI116" s="81"/>
      <c r="GGJ116" s="81"/>
      <c r="GGK116" s="81"/>
      <c r="GGL116" s="81"/>
      <c r="GGM116" s="81"/>
      <c r="GGN116" s="81"/>
      <c r="GGO116" s="81"/>
      <c r="GGP116" s="81"/>
      <c r="GGQ116" s="81"/>
      <c r="GGR116" s="81"/>
      <c r="GGS116" s="81"/>
      <c r="GGT116" s="81"/>
      <c r="GGU116" s="81"/>
      <c r="GGV116" s="81"/>
      <c r="GGW116" s="81"/>
      <c r="GGX116" s="81"/>
      <c r="GGY116" s="81"/>
      <c r="GGZ116" s="81"/>
      <c r="GHA116" s="81"/>
      <c r="GHB116" s="81"/>
      <c r="GHC116" s="81"/>
      <c r="GHD116" s="81"/>
      <c r="GHE116" s="81"/>
      <c r="GHF116" s="81"/>
      <c r="GHG116" s="81"/>
      <c r="GHH116" s="81"/>
      <c r="GHI116" s="81"/>
      <c r="GHJ116" s="81"/>
      <c r="GHK116" s="81"/>
      <c r="GHL116" s="81"/>
      <c r="GHM116" s="81"/>
      <c r="GHN116" s="81"/>
      <c r="GHO116" s="81"/>
      <c r="GHP116" s="81"/>
      <c r="GHQ116" s="81"/>
      <c r="GHR116" s="81"/>
      <c r="GHS116" s="81"/>
      <c r="GHT116" s="81"/>
      <c r="GHU116" s="81"/>
      <c r="GHV116" s="81"/>
      <c r="GHW116" s="81"/>
      <c r="GHX116" s="81"/>
      <c r="GHY116" s="81"/>
      <c r="GHZ116" s="81"/>
      <c r="GIA116" s="81"/>
      <c r="GIB116" s="81"/>
      <c r="GIC116" s="81"/>
      <c r="GID116" s="81"/>
      <c r="GIE116" s="81"/>
      <c r="GIF116" s="81"/>
      <c r="GIG116" s="81"/>
      <c r="GIH116" s="81"/>
      <c r="GII116" s="81"/>
      <c r="GIJ116" s="81"/>
      <c r="GIK116" s="81"/>
      <c r="GIL116" s="81"/>
      <c r="GIM116" s="81"/>
      <c r="GIN116" s="81"/>
      <c r="GIO116" s="81"/>
      <c r="GIP116" s="81"/>
      <c r="GIQ116" s="81"/>
      <c r="GIR116" s="81"/>
      <c r="GIS116" s="81"/>
      <c r="GIT116" s="81"/>
      <c r="GIU116" s="81"/>
      <c r="GIV116" s="81"/>
      <c r="GIW116" s="81"/>
      <c r="GIX116" s="81"/>
      <c r="GIY116" s="81"/>
      <c r="GIZ116" s="81"/>
      <c r="GJA116" s="81"/>
      <c r="GJB116" s="81"/>
      <c r="GJC116" s="81"/>
      <c r="GJD116" s="81"/>
      <c r="GJE116" s="81"/>
      <c r="GJF116" s="81"/>
      <c r="GJG116" s="81"/>
      <c r="GJH116" s="81"/>
      <c r="GJI116" s="81"/>
      <c r="GJJ116" s="81"/>
      <c r="GJK116" s="81"/>
      <c r="GJL116" s="81"/>
      <c r="GJM116" s="81"/>
      <c r="GJN116" s="81"/>
      <c r="GJO116" s="81"/>
      <c r="GJP116" s="81"/>
      <c r="GJQ116" s="81"/>
      <c r="GJR116" s="81"/>
      <c r="GJS116" s="81"/>
      <c r="GJT116" s="81"/>
      <c r="GJU116" s="81"/>
      <c r="GJV116" s="81"/>
      <c r="GJW116" s="81"/>
      <c r="GJX116" s="81"/>
      <c r="GJY116" s="81"/>
      <c r="GJZ116" s="81"/>
      <c r="GKA116" s="81"/>
      <c r="GKB116" s="81"/>
      <c r="GKC116" s="81"/>
      <c r="GKD116" s="81"/>
      <c r="GKE116" s="81"/>
      <c r="GKF116" s="81"/>
      <c r="GKG116" s="81"/>
      <c r="GKH116" s="81"/>
      <c r="GKI116" s="81"/>
      <c r="GKJ116" s="81"/>
      <c r="GKK116" s="81"/>
      <c r="GKL116" s="81"/>
      <c r="GKM116" s="81"/>
      <c r="GKN116" s="81"/>
      <c r="GKO116" s="81"/>
      <c r="GKP116" s="81"/>
      <c r="GKQ116" s="81"/>
      <c r="GKR116" s="81"/>
      <c r="GKS116" s="81"/>
      <c r="GKT116" s="81"/>
      <c r="GKU116" s="81"/>
      <c r="GKV116" s="81"/>
      <c r="GKW116" s="81"/>
      <c r="GKX116" s="81"/>
      <c r="GKY116" s="81"/>
      <c r="GKZ116" s="81"/>
      <c r="GLA116" s="81"/>
      <c r="GLB116" s="81"/>
      <c r="GLC116" s="81"/>
      <c r="GLD116" s="81"/>
      <c r="GLE116" s="81"/>
      <c r="GLF116" s="81"/>
      <c r="GLG116" s="81"/>
      <c r="GLH116" s="81"/>
      <c r="GLI116" s="81"/>
      <c r="GLJ116" s="81"/>
      <c r="GLK116" s="81"/>
      <c r="GLL116" s="81"/>
      <c r="GLM116" s="81"/>
      <c r="GLN116" s="81"/>
      <c r="GLO116" s="81"/>
      <c r="GLP116" s="81"/>
      <c r="GLQ116" s="81"/>
      <c r="GLR116" s="81"/>
      <c r="GLS116" s="81"/>
      <c r="GLT116" s="81"/>
      <c r="GLU116" s="81"/>
      <c r="GLV116" s="81"/>
      <c r="GLW116" s="81"/>
      <c r="GLX116" s="81"/>
      <c r="GLY116" s="81"/>
      <c r="GLZ116" s="81"/>
      <c r="GMA116" s="81"/>
      <c r="GMB116" s="81"/>
      <c r="GMC116" s="81"/>
      <c r="GMD116" s="81"/>
      <c r="GME116" s="81"/>
      <c r="GMF116" s="81"/>
      <c r="GMG116" s="81"/>
      <c r="GMH116" s="81"/>
      <c r="GMI116" s="81"/>
      <c r="GMJ116" s="81"/>
      <c r="GMK116" s="81"/>
      <c r="GML116" s="81"/>
      <c r="GMM116" s="81"/>
      <c r="GMN116" s="81"/>
      <c r="GMO116" s="81"/>
      <c r="GMP116" s="81"/>
      <c r="GMQ116" s="81"/>
      <c r="GMR116" s="81"/>
      <c r="GMS116" s="81"/>
      <c r="GMT116" s="81"/>
      <c r="GMU116" s="81"/>
      <c r="GMV116" s="81"/>
      <c r="GMW116" s="81"/>
      <c r="GMX116" s="81"/>
      <c r="GMY116" s="81"/>
      <c r="GMZ116" s="81"/>
      <c r="GNA116" s="81"/>
      <c r="GNB116" s="81"/>
      <c r="GNC116" s="81"/>
      <c r="GND116" s="81"/>
      <c r="GNE116" s="81"/>
      <c r="GNF116" s="81"/>
      <c r="GNG116" s="81"/>
      <c r="GNH116" s="81"/>
      <c r="GNI116" s="81"/>
      <c r="GNJ116" s="81"/>
      <c r="GNK116" s="81"/>
      <c r="GNL116" s="81"/>
      <c r="GNM116" s="81"/>
      <c r="GNN116" s="81"/>
      <c r="GNO116" s="81"/>
      <c r="GNP116" s="81"/>
      <c r="GNQ116" s="81"/>
      <c r="GNR116" s="81"/>
      <c r="GNS116" s="81"/>
      <c r="GNT116" s="81"/>
      <c r="GNU116" s="81"/>
      <c r="GNV116" s="81"/>
      <c r="GNW116" s="81"/>
      <c r="GNX116" s="81"/>
      <c r="GNY116" s="81"/>
      <c r="GNZ116" s="81"/>
      <c r="GOA116" s="81"/>
      <c r="GOB116" s="81"/>
      <c r="GOC116" s="81"/>
      <c r="GOD116" s="81"/>
      <c r="GOE116" s="81"/>
      <c r="GOF116" s="81"/>
      <c r="GOG116" s="81"/>
      <c r="GOH116" s="81"/>
      <c r="GOI116" s="81"/>
      <c r="GOJ116" s="81"/>
      <c r="GOK116" s="81"/>
      <c r="GOL116" s="81"/>
      <c r="GOM116" s="81"/>
      <c r="GON116" s="81"/>
      <c r="GOO116" s="81"/>
      <c r="GOP116" s="81"/>
      <c r="GOQ116" s="81"/>
      <c r="GOR116" s="81"/>
      <c r="GOS116" s="81"/>
      <c r="GOT116" s="81"/>
      <c r="GOU116" s="81"/>
      <c r="GOV116" s="81"/>
      <c r="GOW116" s="81"/>
      <c r="GOX116" s="81"/>
      <c r="GOY116" s="81"/>
      <c r="GOZ116" s="81"/>
      <c r="GPA116" s="81"/>
      <c r="GPB116" s="81"/>
      <c r="GPC116" s="81"/>
      <c r="GPD116" s="81"/>
      <c r="GPE116" s="81"/>
      <c r="GPF116" s="81"/>
      <c r="GPG116" s="81"/>
      <c r="GPH116" s="81"/>
      <c r="GPI116" s="81"/>
      <c r="GPJ116" s="81"/>
      <c r="GPK116" s="81"/>
      <c r="GPL116" s="81"/>
      <c r="GPM116" s="81"/>
      <c r="GPN116" s="81"/>
      <c r="GPO116" s="81"/>
      <c r="GPP116" s="81"/>
      <c r="GPQ116" s="81"/>
      <c r="GPR116" s="81"/>
      <c r="GPS116" s="81"/>
      <c r="GPT116" s="81"/>
      <c r="GPU116" s="81"/>
      <c r="GPV116" s="81"/>
      <c r="GPW116" s="81"/>
      <c r="GPX116" s="81"/>
      <c r="GPY116" s="81"/>
      <c r="GPZ116" s="81"/>
      <c r="GQA116" s="81"/>
      <c r="GQB116" s="81"/>
      <c r="GQC116" s="81"/>
      <c r="GQD116" s="81"/>
      <c r="GQE116" s="81"/>
      <c r="GQF116" s="81"/>
      <c r="GQG116" s="81"/>
      <c r="GQH116" s="81"/>
      <c r="GQI116" s="81"/>
      <c r="GQJ116" s="81"/>
      <c r="GQK116" s="81"/>
      <c r="GQL116" s="81"/>
      <c r="GQM116" s="81"/>
      <c r="GQN116" s="81"/>
      <c r="GQO116" s="81"/>
      <c r="GQP116" s="81"/>
      <c r="GQQ116" s="81"/>
      <c r="GQR116" s="81"/>
      <c r="GQS116" s="81"/>
      <c r="GQT116" s="81"/>
      <c r="GQU116" s="81"/>
      <c r="GQV116" s="81"/>
      <c r="GQW116" s="81"/>
      <c r="GQX116" s="81"/>
      <c r="GQY116" s="81"/>
      <c r="GQZ116" s="81"/>
      <c r="GRA116" s="81"/>
      <c r="GRB116" s="81"/>
      <c r="GRC116" s="81"/>
      <c r="GRD116" s="81"/>
      <c r="GRE116" s="81"/>
      <c r="GRF116" s="81"/>
      <c r="GRG116" s="81"/>
      <c r="GRH116" s="81"/>
      <c r="GRI116" s="81"/>
      <c r="GRJ116" s="81"/>
      <c r="GRK116" s="81"/>
      <c r="GRL116" s="81"/>
      <c r="GRM116" s="81"/>
      <c r="GRN116" s="81"/>
      <c r="GRO116" s="81"/>
      <c r="GRP116" s="81"/>
      <c r="GRQ116" s="81"/>
      <c r="GRR116" s="81"/>
      <c r="GRS116" s="81"/>
      <c r="GRT116" s="81"/>
      <c r="GRU116" s="81"/>
      <c r="GRV116" s="81"/>
      <c r="GRW116" s="81"/>
      <c r="GRX116" s="81"/>
      <c r="GRY116" s="81"/>
      <c r="GRZ116" s="81"/>
      <c r="GSA116" s="81"/>
      <c r="GSB116" s="81"/>
      <c r="GSC116" s="81"/>
      <c r="GSD116" s="81"/>
      <c r="GSE116" s="81"/>
      <c r="GSF116" s="81"/>
      <c r="GSG116" s="81"/>
      <c r="GSH116" s="81"/>
      <c r="GSI116" s="81"/>
      <c r="GSJ116" s="81"/>
      <c r="GSK116" s="81"/>
      <c r="GSL116" s="81"/>
      <c r="GSM116" s="81"/>
      <c r="GSN116" s="81"/>
      <c r="GSO116" s="81"/>
      <c r="GSP116" s="81"/>
      <c r="GSQ116" s="81"/>
      <c r="GSR116" s="81"/>
      <c r="GSS116" s="81"/>
      <c r="GST116" s="81"/>
      <c r="GSU116" s="81"/>
      <c r="GSV116" s="81"/>
      <c r="GSW116" s="81"/>
      <c r="GSX116" s="81"/>
      <c r="GSY116" s="81"/>
      <c r="GSZ116" s="81"/>
      <c r="GTA116" s="81"/>
      <c r="GTB116" s="81"/>
      <c r="GTC116" s="81"/>
      <c r="GTD116" s="81"/>
      <c r="GTE116" s="81"/>
      <c r="GTF116" s="81"/>
      <c r="GTG116" s="81"/>
      <c r="GTH116" s="81"/>
      <c r="GTI116" s="81"/>
      <c r="GTJ116" s="81"/>
      <c r="GTK116" s="81"/>
      <c r="GTL116" s="81"/>
      <c r="GTM116" s="81"/>
      <c r="GTN116" s="81"/>
      <c r="GTO116" s="81"/>
      <c r="GTP116" s="81"/>
      <c r="GTQ116" s="81"/>
      <c r="GTR116" s="81"/>
      <c r="GTS116" s="81"/>
      <c r="GTT116" s="81"/>
      <c r="GTU116" s="81"/>
      <c r="GTV116" s="81"/>
      <c r="GTW116" s="81"/>
      <c r="GTX116" s="81"/>
      <c r="GTY116" s="81"/>
      <c r="GTZ116" s="81"/>
      <c r="GUA116" s="81"/>
      <c r="GUB116" s="81"/>
      <c r="GUC116" s="81"/>
      <c r="GUD116" s="81"/>
      <c r="GUE116" s="81"/>
      <c r="GUF116" s="81"/>
      <c r="GUG116" s="81"/>
      <c r="GUH116" s="81"/>
      <c r="GUI116" s="81"/>
      <c r="GUJ116" s="81"/>
      <c r="GUK116" s="81"/>
      <c r="GUL116" s="81"/>
      <c r="GUM116" s="81"/>
      <c r="GUN116" s="81"/>
      <c r="GUO116" s="81"/>
      <c r="GUP116" s="81"/>
      <c r="GUQ116" s="81"/>
      <c r="GUR116" s="81"/>
      <c r="GUS116" s="81"/>
      <c r="GUT116" s="81"/>
      <c r="GUU116" s="81"/>
      <c r="GUV116" s="81"/>
      <c r="GUW116" s="81"/>
      <c r="GUX116" s="81"/>
      <c r="GUY116" s="81"/>
      <c r="GUZ116" s="81"/>
      <c r="GVA116" s="81"/>
      <c r="GVB116" s="81"/>
      <c r="GVC116" s="81"/>
      <c r="GVD116" s="81"/>
      <c r="GVE116" s="81"/>
      <c r="GVF116" s="81"/>
      <c r="GVG116" s="81"/>
      <c r="GVH116" s="81"/>
      <c r="GVI116" s="81"/>
      <c r="GVJ116" s="81"/>
      <c r="GVK116" s="81"/>
      <c r="GVL116" s="81"/>
      <c r="GVM116" s="81"/>
      <c r="GVN116" s="81"/>
      <c r="GVO116" s="81"/>
      <c r="GVP116" s="81"/>
      <c r="GVQ116" s="81"/>
      <c r="GVR116" s="81"/>
      <c r="GVS116" s="81"/>
      <c r="GVT116" s="81"/>
      <c r="GVU116" s="81"/>
      <c r="GVV116" s="81"/>
      <c r="GVW116" s="81"/>
      <c r="GVX116" s="81"/>
      <c r="GVY116" s="81"/>
      <c r="GVZ116" s="81"/>
      <c r="GWA116" s="81"/>
      <c r="GWB116" s="81"/>
      <c r="GWC116" s="81"/>
      <c r="GWD116" s="81"/>
      <c r="GWE116" s="81"/>
      <c r="GWF116" s="81"/>
      <c r="GWG116" s="81"/>
      <c r="GWH116" s="81"/>
      <c r="GWI116" s="81"/>
      <c r="GWJ116" s="81"/>
      <c r="GWK116" s="81"/>
      <c r="GWL116" s="81"/>
      <c r="GWM116" s="81"/>
      <c r="GWN116" s="81"/>
      <c r="GWO116" s="81"/>
      <c r="GWP116" s="81"/>
      <c r="GWQ116" s="81"/>
      <c r="GWR116" s="81"/>
      <c r="GWS116" s="81"/>
      <c r="GWT116" s="81"/>
      <c r="GWU116" s="81"/>
      <c r="GWV116" s="81"/>
      <c r="GWW116" s="81"/>
      <c r="GWX116" s="81"/>
      <c r="GWY116" s="81"/>
      <c r="GWZ116" s="81"/>
      <c r="GXA116" s="81"/>
      <c r="GXB116" s="81"/>
      <c r="GXC116" s="81"/>
      <c r="GXD116" s="81"/>
      <c r="GXE116" s="81"/>
      <c r="GXF116" s="81"/>
      <c r="GXG116" s="81"/>
      <c r="GXH116" s="81"/>
      <c r="GXI116" s="81"/>
      <c r="GXJ116" s="81"/>
      <c r="GXK116" s="81"/>
      <c r="GXL116" s="81"/>
      <c r="GXM116" s="81"/>
      <c r="GXN116" s="81"/>
      <c r="GXO116" s="81"/>
      <c r="GXP116" s="81"/>
      <c r="GXQ116" s="81"/>
      <c r="GXR116" s="81"/>
      <c r="GXS116" s="81"/>
      <c r="GXT116" s="81"/>
      <c r="GXU116" s="81"/>
      <c r="GXV116" s="81"/>
      <c r="GXW116" s="81"/>
      <c r="GXX116" s="81"/>
      <c r="GXY116" s="81"/>
      <c r="GXZ116" s="81"/>
      <c r="GYA116" s="81"/>
      <c r="GYB116" s="81"/>
      <c r="GYC116" s="81"/>
      <c r="GYD116" s="81"/>
      <c r="GYE116" s="81"/>
      <c r="GYF116" s="81"/>
      <c r="GYG116" s="81"/>
      <c r="GYH116" s="81"/>
      <c r="GYI116" s="81"/>
      <c r="GYJ116" s="81"/>
      <c r="GYK116" s="81"/>
      <c r="GYL116" s="81"/>
      <c r="GYM116" s="81"/>
      <c r="GYN116" s="81"/>
      <c r="GYO116" s="81"/>
      <c r="GYP116" s="81"/>
      <c r="GYQ116" s="81"/>
      <c r="GYR116" s="81"/>
      <c r="GYS116" s="81"/>
      <c r="GYT116" s="81"/>
      <c r="GYU116" s="81"/>
      <c r="GYV116" s="81"/>
      <c r="GYW116" s="81"/>
      <c r="GYX116" s="81"/>
      <c r="GYY116" s="81"/>
      <c r="GYZ116" s="81"/>
      <c r="GZA116" s="81"/>
      <c r="GZB116" s="81"/>
      <c r="GZC116" s="81"/>
      <c r="GZD116" s="81"/>
      <c r="GZE116" s="81"/>
      <c r="GZF116" s="81"/>
      <c r="GZG116" s="81"/>
      <c r="GZH116" s="81"/>
      <c r="GZI116" s="81"/>
      <c r="GZJ116" s="81"/>
      <c r="GZK116" s="81"/>
      <c r="GZL116" s="81"/>
      <c r="GZM116" s="81"/>
      <c r="GZN116" s="81"/>
      <c r="GZO116" s="81"/>
      <c r="GZP116" s="81"/>
      <c r="GZQ116" s="81"/>
      <c r="GZR116" s="81"/>
      <c r="GZS116" s="81"/>
      <c r="GZT116" s="81"/>
      <c r="GZU116" s="81"/>
      <c r="GZV116" s="81"/>
      <c r="GZW116" s="81"/>
      <c r="GZX116" s="81"/>
      <c r="GZY116" s="81"/>
      <c r="GZZ116" s="81"/>
      <c r="HAA116" s="81"/>
      <c r="HAB116" s="81"/>
      <c r="HAC116" s="81"/>
      <c r="HAD116" s="81"/>
      <c r="HAE116" s="81"/>
      <c r="HAF116" s="81"/>
      <c r="HAG116" s="81"/>
      <c r="HAH116" s="81"/>
      <c r="HAI116" s="81"/>
      <c r="HAJ116" s="81"/>
      <c r="HAK116" s="81"/>
      <c r="HAL116" s="81"/>
      <c r="HAM116" s="81"/>
      <c r="HAN116" s="81"/>
      <c r="HAO116" s="81"/>
      <c r="HAP116" s="81"/>
      <c r="HAQ116" s="81"/>
      <c r="HAR116" s="81"/>
      <c r="HAS116" s="81"/>
      <c r="HAT116" s="81"/>
      <c r="HAU116" s="81"/>
      <c r="HAV116" s="81"/>
      <c r="HAW116" s="81"/>
      <c r="HAX116" s="81"/>
      <c r="HAY116" s="81"/>
      <c r="HAZ116" s="81"/>
      <c r="HBA116" s="81"/>
      <c r="HBB116" s="81"/>
      <c r="HBC116" s="81"/>
      <c r="HBD116" s="81"/>
      <c r="HBE116" s="81"/>
      <c r="HBF116" s="81"/>
      <c r="HBG116" s="81"/>
      <c r="HBH116" s="81"/>
      <c r="HBI116" s="81"/>
      <c r="HBJ116" s="81"/>
      <c r="HBK116" s="81"/>
      <c r="HBL116" s="81"/>
      <c r="HBM116" s="81"/>
      <c r="HBN116" s="81"/>
      <c r="HBO116" s="81"/>
      <c r="HBP116" s="81"/>
      <c r="HBQ116" s="81"/>
      <c r="HBR116" s="81"/>
      <c r="HBS116" s="81"/>
      <c r="HBT116" s="81"/>
      <c r="HBU116" s="81"/>
      <c r="HBV116" s="81"/>
      <c r="HBW116" s="81"/>
      <c r="HBX116" s="81"/>
      <c r="HBY116" s="81"/>
      <c r="HBZ116" s="81"/>
      <c r="HCA116" s="81"/>
      <c r="HCB116" s="81"/>
      <c r="HCC116" s="81"/>
      <c r="HCD116" s="81"/>
      <c r="HCE116" s="81"/>
      <c r="HCF116" s="81"/>
      <c r="HCG116" s="81"/>
      <c r="HCH116" s="81"/>
      <c r="HCI116" s="81"/>
      <c r="HCJ116" s="81"/>
      <c r="HCK116" s="81"/>
      <c r="HCL116" s="81"/>
      <c r="HCM116" s="81"/>
      <c r="HCN116" s="81"/>
      <c r="HCO116" s="81"/>
      <c r="HCP116" s="81"/>
      <c r="HCQ116" s="81"/>
      <c r="HCR116" s="81"/>
      <c r="HCS116" s="81"/>
      <c r="HCT116" s="81"/>
      <c r="HCU116" s="81"/>
      <c r="HCV116" s="81"/>
      <c r="HCW116" s="81"/>
      <c r="HCX116" s="81"/>
      <c r="HCY116" s="81"/>
      <c r="HCZ116" s="81"/>
      <c r="HDA116" s="81"/>
      <c r="HDB116" s="81"/>
      <c r="HDC116" s="81"/>
      <c r="HDD116" s="81"/>
      <c r="HDE116" s="81"/>
      <c r="HDF116" s="81"/>
      <c r="HDG116" s="81"/>
      <c r="HDH116" s="81"/>
      <c r="HDI116" s="81"/>
      <c r="HDJ116" s="81"/>
      <c r="HDK116" s="81"/>
      <c r="HDL116" s="81"/>
      <c r="HDM116" s="81"/>
      <c r="HDN116" s="81"/>
      <c r="HDO116" s="81"/>
      <c r="HDP116" s="81"/>
      <c r="HDQ116" s="81"/>
      <c r="HDR116" s="81"/>
      <c r="HDS116" s="81"/>
      <c r="HDT116" s="81"/>
      <c r="HDU116" s="81"/>
      <c r="HDV116" s="81"/>
      <c r="HDW116" s="81"/>
      <c r="HDX116" s="81"/>
      <c r="HDY116" s="81"/>
      <c r="HDZ116" s="81"/>
      <c r="HEA116" s="81"/>
      <c r="HEB116" s="81"/>
      <c r="HEC116" s="81"/>
      <c r="HED116" s="81"/>
      <c r="HEE116" s="81"/>
      <c r="HEF116" s="81"/>
      <c r="HEG116" s="81"/>
      <c r="HEH116" s="81"/>
      <c r="HEI116" s="81"/>
      <c r="HEJ116" s="81"/>
      <c r="HEK116" s="81"/>
      <c r="HEL116" s="81"/>
      <c r="HEM116" s="81"/>
      <c r="HEN116" s="81"/>
      <c r="HEO116" s="81"/>
      <c r="HEP116" s="81"/>
      <c r="HEQ116" s="81"/>
      <c r="HER116" s="81"/>
      <c r="HES116" s="81"/>
      <c r="HET116" s="81"/>
      <c r="HEU116" s="81"/>
      <c r="HEV116" s="81"/>
      <c r="HEW116" s="81"/>
      <c r="HEX116" s="81"/>
      <c r="HEY116" s="81"/>
      <c r="HEZ116" s="81"/>
      <c r="HFA116" s="81"/>
      <c r="HFB116" s="81"/>
      <c r="HFC116" s="81"/>
      <c r="HFD116" s="81"/>
      <c r="HFE116" s="81"/>
      <c r="HFF116" s="81"/>
      <c r="HFG116" s="81"/>
      <c r="HFH116" s="81"/>
      <c r="HFI116" s="81"/>
      <c r="HFJ116" s="81"/>
      <c r="HFK116" s="81"/>
      <c r="HFL116" s="81"/>
      <c r="HFM116" s="81"/>
      <c r="HFN116" s="81"/>
      <c r="HFO116" s="81"/>
      <c r="HFP116" s="81"/>
      <c r="HFQ116" s="81"/>
      <c r="HFR116" s="81"/>
      <c r="HFS116" s="81"/>
      <c r="HFT116" s="81"/>
      <c r="HFU116" s="81"/>
      <c r="HFV116" s="81"/>
      <c r="HFW116" s="81"/>
      <c r="HFX116" s="81"/>
      <c r="HFY116" s="81"/>
      <c r="HFZ116" s="81"/>
      <c r="HGA116" s="81"/>
      <c r="HGB116" s="81"/>
      <c r="HGC116" s="81"/>
      <c r="HGD116" s="81"/>
      <c r="HGE116" s="81"/>
      <c r="HGF116" s="81"/>
      <c r="HGG116" s="81"/>
      <c r="HGH116" s="81"/>
      <c r="HGI116" s="81"/>
      <c r="HGJ116" s="81"/>
      <c r="HGK116" s="81"/>
      <c r="HGL116" s="81"/>
      <c r="HGM116" s="81"/>
      <c r="HGN116" s="81"/>
      <c r="HGO116" s="81"/>
      <c r="HGP116" s="81"/>
      <c r="HGQ116" s="81"/>
      <c r="HGR116" s="81"/>
      <c r="HGS116" s="81"/>
      <c r="HGT116" s="81"/>
      <c r="HGU116" s="81"/>
      <c r="HGV116" s="81"/>
      <c r="HGW116" s="81"/>
      <c r="HGX116" s="81"/>
      <c r="HGY116" s="81"/>
      <c r="HGZ116" s="81"/>
      <c r="HHA116" s="81"/>
      <c r="HHB116" s="81"/>
      <c r="HHC116" s="81"/>
      <c r="HHD116" s="81"/>
      <c r="HHE116" s="81"/>
      <c r="HHF116" s="81"/>
      <c r="HHG116" s="81"/>
      <c r="HHH116" s="81"/>
      <c r="HHI116" s="81"/>
      <c r="HHJ116" s="81"/>
      <c r="HHK116" s="81"/>
      <c r="HHL116" s="81"/>
      <c r="HHM116" s="81"/>
      <c r="HHN116" s="81"/>
      <c r="HHO116" s="81"/>
      <c r="HHP116" s="81"/>
      <c r="HHQ116" s="81"/>
      <c r="HHR116" s="81"/>
      <c r="HHS116" s="81"/>
      <c r="HHT116" s="81"/>
      <c r="HHU116" s="81"/>
      <c r="HHV116" s="81"/>
      <c r="HHW116" s="81"/>
      <c r="HHX116" s="81"/>
      <c r="HHY116" s="81"/>
      <c r="HHZ116" s="81"/>
      <c r="HIA116" s="81"/>
      <c r="HIB116" s="81"/>
      <c r="HIC116" s="81"/>
      <c r="HID116" s="81"/>
      <c r="HIE116" s="81"/>
      <c r="HIF116" s="81"/>
      <c r="HIG116" s="81"/>
      <c r="HIH116" s="81"/>
      <c r="HII116" s="81"/>
      <c r="HIJ116" s="81"/>
      <c r="HIK116" s="81"/>
      <c r="HIL116" s="81"/>
      <c r="HIM116" s="81"/>
      <c r="HIN116" s="81"/>
      <c r="HIO116" s="81"/>
      <c r="HIP116" s="81"/>
      <c r="HIQ116" s="81"/>
      <c r="HIR116" s="81"/>
      <c r="HIS116" s="81"/>
      <c r="HIT116" s="81"/>
      <c r="HIU116" s="81"/>
      <c r="HIV116" s="81"/>
      <c r="HIW116" s="81"/>
      <c r="HIX116" s="81"/>
      <c r="HIY116" s="81"/>
      <c r="HIZ116" s="81"/>
      <c r="HJA116" s="81"/>
      <c r="HJB116" s="81"/>
      <c r="HJC116" s="81"/>
      <c r="HJD116" s="81"/>
      <c r="HJE116" s="81"/>
      <c r="HJF116" s="81"/>
      <c r="HJG116" s="81"/>
      <c r="HJH116" s="81"/>
      <c r="HJI116" s="81"/>
      <c r="HJJ116" s="81"/>
      <c r="HJK116" s="81"/>
      <c r="HJL116" s="81"/>
      <c r="HJM116" s="81"/>
      <c r="HJN116" s="81"/>
      <c r="HJO116" s="81"/>
      <c r="HJP116" s="81"/>
      <c r="HJQ116" s="81"/>
      <c r="HJR116" s="81"/>
      <c r="HJS116" s="81"/>
      <c r="HJT116" s="81"/>
      <c r="HJU116" s="81"/>
      <c r="HJV116" s="81"/>
      <c r="HJW116" s="81"/>
      <c r="HJX116" s="81"/>
      <c r="HJY116" s="81"/>
      <c r="HJZ116" s="81"/>
      <c r="HKA116" s="81"/>
      <c r="HKB116" s="81"/>
      <c r="HKC116" s="81"/>
      <c r="HKD116" s="81"/>
      <c r="HKE116" s="81"/>
      <c r="HKF116" s="81"/>
      <c r="HKG116" s="81"/>
      <c r="HKH116" s="81"/>
      <c r="HKI116" s="81"/>
      <c r="HKJ116" s="81"/>
      <c r="HKK116" s="81"/>
      <c r="HKL116" s="81"/>
      <c r="HKM116" s="81"/>
      <c r="HKN116" s="81"/>
      <c r="HKO116" s="81"/>
      <c r="HKP116" s="81"/>
      <c r="HKQ116" s="81"/>
      <c r="HKR116" s="81"/>
      <c r="HKS116" s="81"/>
      <c r="HKT116" s="81"/>
      <c r="HKU116" s="81"/>
      <c r="HKV116" s="81"/>
      <c r="HKW116" s="81"/>
      <c r="HKX116" s="81"/>
      <c r="HKY116" s="81"/>
      <c r="HKZ116" s="81"/>
      <c r="HLA116" s="81"/>
      <c r="HLB116" s="81"/>
      <c r="HLC116" s="81"/>
      <c r="HLD116" s="81"/>
      <c r="HLE116" s="81"/>
      <c r="HLF116" s="81"/>
      <c r="HLG116" s="81"/>
      <c r="HLH116" s="81"/>
      <c r="HLI116" s="81"/>
      <c r="HLJ116" s="81"/>
      <c r="HLK116" s="81"/>
      <c r="HLL116" s="81"/>
      <c r="HLM116" s="81"/>
      <c r="HLN116" s="81"/>
      <c r="HLO116" s="81"/>
      <c r="HLP116" s="81"/>
      <c r="HLQ116" s="81"/>
      <c r="HLR116" s="81"/>
      <c r="HLS116" s="81"/>
      <c r="HLT116" s="81"/>
      <c r="HLU116" s="81"/>
      <c r="HLV116" s="81"/>
      <c r="HLW116" s="81"/>
      <c r="HLX116" s="81"/>
      <c r="HLY116" s="81"/>
      <c r="HLZ116" s="81"/>
      <c r="HMA116" s="81"/>
      <c r="HMB116" s="81"/>
      <c r="HMC116" s="81"/>
      <c r="HMD116" s="81"/>
      <c r="HME116" s="81"/>
      <c r="HMF116" s="81"/>
      <c r="HMG116" s="81"/>
      <c r="HMH116" s="81"/>
      <c r="HMI116" s="81"/>
      <c r="HMJ116" s="81"/>
      <c r="HMK116" s="81"/>
      <c r="HML116" s="81"/>
      <c r="HMM116" s="81"/>
      <c r="HMN116" s="81"/>
      <c r="HMO116" s="81"/>
      <c r="HMP116" s="81"/>
      <c r="HMQ116" s="81"/>
      <c r="HMR116" s="81"/>
      <c r="HMS116" s="81"/>
      <c r="HMT116" s="81"/>
      <c r="HMU116" s="81"/>
      <c r="HMV116" s="81"/>
      <c r="HMW116" s="81"/>
      <c r="HMX116" s="81"/>
      <c r="HMY116" s="81"/>
      <c r="HMZ116" s="81"/>
      <c r="HNA116" s="81"/>
      <c r="HNB116" s="81"/>
      <c r="HNC116" s="81"/>
      <c r="HND116" s="81"/>
      <c r="HNE116" s="81"/>
      <c r="HNF116" s="81"/>
      <c r="HNG116" s="81"/>
      <c r="HNH116" s="81"/>
      <c r="HNI116" s="81"/>
      <c r="HNJ116" s="81"/>
      <c r="HNK116" s="81"/>
      <c r="HNL116" s="81"/>
      <c r="HNM116" s="81"/>
      <c r="HNN116" s="81"/>
      <c r="HNO116" s="81"/>
      <c r="HNP116" s="81"/>
      <c r="HNQ116" s="81"/>
      <c r="HNR116" s="81"/>
      <c r="HNS116" s="81"/>
      <c r="HNT116" s="81"/>
      <c r="HNU116" s="81"/>
      <c r="HNV116" s="81"/>
      <c r="HNW116" s="81"/>
      <c r="HNX116" s="81"/>
      <c r="HNY116" s="81"/>
      <c r="HNZ116" s="81"/>
      <c r="HOA116" s="81"/>
      <c r="HOB116" s="81"/>
      <c r="HOC116" s="81"/>
      <c r="HOD116" s="81"/>
      <c r="HOE116" s="81"/>
      <c r="HOF116" s="81"/>
      <c r="HOG116" s="81"/>
      <c r="HOH116" s="81"/>
      <c r="HOI116" s="81"/>
      <c r="HOJ116" s="81"/>
      <c r="HOK116" s="81"/>
      <c r="HOL116" s="81"/>
      <c r="HOM116" s="81"/>
      <c r="HON116" s="81"/>
      <c r="HOO116" s="81"/>
      <c r="HOP116" s="81"/>
      <c r="HOQ116" s="81"/>
      <c r="HOR116" s="81"/>
      <c r="HOS116" s="81"/>
      <c r="HOT116" s="81"/>
      <c r="HOU116" s="81"/>
      <c r="HOV116" s="81"/>
      <c r="HOW116" s="81"/>
      <c r="HOX116" s="81"/>
      <c r="HOY116" s="81"/>
      <c r="HOZ116" s="81"/>
      <c r="HPA116" s="81"/>
      <c r="HPB116" s="81"/>
      <c r="HPC116" s="81"/>
      <c r="HPD116" s="81"/>
      <c r="HPE116" s="81"/>
      <c r="HPF116" s="81"/>
      <c r="HPG116" s="81"/>
      <c r="HPH116" s="81"/>
      <c r="HPI116" s="81"/>
      <c r="HPJ116" s="81"/>
      <c r="HPK116" s="81"/>
      <c r="HPL116" s="81"/>
      <c r="HPM116" s="81"/>
      <c r="HPN116" s="81"/>
      <c r="HPO116" s="81"/>
      <c r="HPP116" s="81"/>
      <c r="HPQ116" s="81"/>
      <c r="HPR116" s="81"/>
      <c r="HPS116" s="81"/>
      <c r="HPT116" s="81"/>
      <c r="HPU116" s="81"/>
      <c r="HPV116" s="81"/>
      <c r="HPW116" s="81"/>
      <c r="HPX116" s="81"/>
      <c r="HPY116" s="81"/>
      <c r="HPZ116" s="81"/>
      <c r="HQA116" s="81"/>
      <c r="HQB116" s="81"/>
      <c r="HQC116" s="81"/>
      <c r="HQD116" s="81"/>
      <c r="HQE116" s="81"/>
      <c r="HQF116" s="81"/>
      <c r="HQG116" s="81"/>
      <c r="HQH116" s="81"/>
      <c r="HQI116" s="81"/>
      <c r="HQJ116" s="81"/>
      <c r="HQK116" s="81"/>
      <c r="HQL116" s="81"/>
      <c r="HQM116" s="81"/>
      <c r="HQN116" s="81"/>
      <c r="HQO116" s="81"/>
      <c r="HQP116" s="81"/>
      <c r="HQQ116" s="81"/>
      <c r="HQR116" s="81"/>
      <c r="HQS116" s="81"/>
      <c r="HQT116" s="81"/>
      <c r="HQU116" s="81"/>
      <c r="HQV116" s="81"/>
      <c r="HQW116" s="81"/>
      <c r="HQX116" s="81"/>
      <c r="HQY116" s="81"/>
      <c r="HQZ116" s="81"/>
      <c r="HRA116" s="81"/>
      <c r="HRB116" s="81"/>
      <c r="HRC116" s="81"/>
      <c r="HRD116" s="81"/>
      <c r="HRE116" s="81"/>
      <c r="HRF116" s="81"/>
      <c r="HRG116" s="81"/>
      <c r="HRH116" s="81"/>
      <c r="HRI116" s="81"/>
      <c r="HRJ116" s="81"/>
      <c r="HRK116" s="81"/>
      <c r="HRL116" s="81"/>
      <c r="HRM116" s="81"/>
      <c r="HRN116" s="81"/>
      <c r="HRO116" s="81"/>
      <c r="HRP116" s="81"/>
      <c r="HRQ116" s="81"/>
      <c r="HRR116" s="81"/>
      <c r="HRS116" s="81"/>
      <c r="HRT116" s="81"/>
      <c r="HRU116" s="81"/>
      <c r="HRV116" s="81"/>
      <c r="HRW116" s="81"/>
      <c r="HRX116" s="81"/>
      <c r="HRY116" s="81"/>
      <c r="HRZ116" s="81"/>
      <c r="HSA116" s="81"/>
      <c r="HSB116" s="81"/>
      <c r="HSC116" s="81"/>
      <c r="HSD116" s="81"/>
      <c r="HSE116" s="81"/>
      <c r="HSF116" s="81"/>
      <c r="HSG116" s="81"/>
      <c r="HSH116" s="81"/>
      <c r="HSI116" s="81"/>
      <c r="HSJ116" s="81"/>
      <c r="HSK116" s="81"/>
      <c r="HSL116" s="81"/>
      <c r="HSM116" s="81"/>
      <c r="HSN116" s="81"/>
      <c r="HSO116" s="81"/>
      <c r="HSP116" s="81"/>
      <c r="HSQ116" s="81"/>
      <c r="HSR116" s="81"/>
      <c r="HSS116" s="81"/>
      <c r="HST116" s="81"/>
      <c r="HSU116" s="81"/>
      <c r="HSV116" s="81"/>
      <c r="HSW116" s="81"/>
      <c r="HSX116" s="81"/>
      <c r="HSY116" s="81"/>
      <c r="HSZ116" s="81"/>
      <c r="HTA116" s="81"/>
      <c r="HTB116" s="81"/>
      <c r="HTC116" s="81"/>
      <c r="HTD116" s="81"/>
      <c r="HTE116" s="81"/>
      <c r="HTF116" s="81"/>
      <c r="HTG116" s="81"/>
      <c r="HTH116" s="81"/>
      <c r="HTI116" s="81"/>
      <c r="HTJ116" s="81"/>
      <c r="HTK116" s="81"/>
      <c r="HTL116" s="81"/>
      <c r="HTM116" s="81"/>
      <c r="HTN116" s="81"/>
      <c r="HTO116" s="81"/>
      <c r="HTP116" s="81"/>
      <c r="HTQ116" s="81"/>
      <c r="HTR116" s="81"/>
      <c r="HTS116" s="81"/>
      <c r="HTT116" s="81"/>
      <c r="HTU116" s="81"/>
      <c r="HTV116" s="81"/>
      <c r="HTW116" s="81"/>
      <c r="HTX116" s="81"/>
      <c r="HTY116" s="81"/>
      <c r="HTZ116" s="81"/>
      <c r="HUA116" s="81"/>
      <c r="HUB116" s="81"/>
      <c r="HUC116" s="81"/>
      <c r="HUD116" s="81"/>
      <c r="HUE116" s="81"/>
      <c r="HUF116" s="81"/>
      <c r="HUG116" s="81"/>
      <c r="HUH116" s="81"/>
      <c r="HUI116" s="81"/>
      <c r="HUJ116" s="81"/>
      <c r="HUK116" s="81"/>
      <c r="HUL116" s="81"/>
      <c r="HUM116" s="81"/>
      <c r="HUN116" s="81"/>
      <c r="HUO116" s="81"/>
      <c r="HUP116" s="81"/>
      <c r="HUQ116" s="81"/>
      <c r="HUR116" s="81"/>
      <c r="HUS116" s="81"/>
      <c r="HUT116" s="81"/>
      <c r="HUU116" s="81"/>
      <c r="HUV116" s="81"/>
      <c r="HUW116" s="81"/>
      <c r="HUX116" s="81"/>
      <c r="HUY116" s="81"/>
      <c r="HUZ116" s="81"/>
      <c r="HVA116" s="81"/>
      <c r="HVB116" s="81"/>
      <c r="HVC116" s="81"/>
      <c r="HVD116" s="81"/>
      <c r="HVE116" s="81"/>
      <c r="HVF116" s="81"/>
      <c r="HVG116" s="81"/>
      <c r="HVH116" s="81"/>
      <c r="HVI116" s="81"/>
      <c r="HVJ116" s="81"/>
      <c r="HVK116" s="81"/>
      <c r="HVL116" s="81"/>
      <c r="HVM116" s="81"/>
      <c r="HVN116" s="81"/>
      <c r="HVO116" s="81"/>
      <c r="HVP116" s="81"/>
      <c r="HVQ116" s="81"/>
      <c r="HVR116" s="81"/>
      <c r="HVS116" s="81"/>
      <c r="HVT116" s="81"/>
      <c r="HVU116" s="81"/>
      <c r="HVV116" s="81"/>
      <c r="HVW116" s="81"/>
      <c r="HVX116" s="81"/>
      <c r="HVY116" s="81"/>
      <c r="HVZ116" s="81"/>
      <c r="HWA116" s="81"/>
      <c r="HWB116" s="81"/>
      <c r="HWC116" s="81"/>
      <c r="HWD116" s="81"/>
      <c r="HWE116" s="81"/>
      <c r="HWF116" s="81"/>
      <c r="HWG116" s="81"/>
      <c r="HWH116" s="81"/>
      <c r="HWI116" s="81"/>
      <c r="HWJ116" s="81"/>
      <c r="HWK116" s="81"/>
      <c r="HWL116" s="81"/>
      <c r="HWM116" s="81"/>
      <c r="HWN116" s="81"/>
      <c r="HWO116" s="81"/>
      <c r="HWP116" s="81"/>
      <c r="HWQ116" s="81"/>
      <c r="HWR116" s="81"/>
      <c r="HWS116" s="81"/>
      <c r="HWT116" s="81"/>
      <c r="HWU116" s="81"/>
      <c r="HWV116" s="81"/>
      <c r="HWW116" s="81"/>
      <c r="HWX116" s="81"/>
      <c r="HWY116" s="81"/>
      <c r="HWZ116" s="81"/>
      <c r="HXA116" s="81"/>
      <c r="HXB116" s="81"/>
      <c r="HXC116" s="81"/>
      <c r="HXD116" s="81"/>
      <c r="HXE116" s="81"/>
      <c r="HXF116" s="81"/>
      <c r="HXG116" s="81"/>
      <c r="HXH116" s="81"/>
      <c r="HXI116" s="81"/>
      <c r="HXJ116" s="81"/>
      <c r="HXK116" s="81"/>
      <c r="HXL116" s="81"/>
      <c r="HXM116" s="81"/>
      <c r="HXN116" s="81"/>
      <c r="HXO116" s="81"/>
      <c r="HXP116" s="81"/>
      <c r="HXQ116" s="81"/>
      <c r="HXR116" s="81"/>
      <c r="HXS116" s="81"/>
      <c r="HXT116" s="81"/>
      <c r="HXU116" s="81"/>
      <c r="HXV116" s="81"/>
      <c r="HXW116" s="81"/>
      <c r="HXX116" s="81"/>
      <c r="HXY116" s="81"/>
      <c r="HXZ116" s="81"/>
      <c r="HYA116" s="81"/>
      <c r="HYB116" s="81"/>
      <c r="HYC116" s="81"/>
      <c r="HYD116" s="81"/>
      <c r="HYE116" s="81"/>
      <c r="HYF116" s="81"/>
      <c r="HYG116" s="81"/>
      <c r="HYH116" s="81"/>
      <c r="HYI116" s="81"/>
      <c r="HYJ116" s="81"/>
      <c r="HYK116" s="81"/>
      <c r="HYL116" s="81"/>
      <c r="HYM116" s="81"/>
      <c r="HYN116" s="81"/>
      <c r="HYO116" s="81"/>
      <c r="HYP116" s="81"/>
      <c r="HYQ116" s="81"/>
      <c r="HYR116" s="81"/>
      <c r="HYS116" s="81"/>
      <c r="HYT116" s="81"/>
      <c r="HYU116" s="81"/>
      <c r="HYV116" s="81"/>
      <c r="HYW116" s="81"/>
      <c r="HYX116" s="81"/>
      <c r="HYY116" s="81"/>
      <c r="HYZ116" s="81"/>
      <c r="HZA116" s="81"/>
      <c r="HZB116" s="81"/>
      <c r="HZC116" s="81"/>
      <c r="HZD116" s="81"/>
      <c r="HZE116" s="81"/>
      <c r="HZF116" s="81"/>
      <c r="HZG116" s="81"/>
      <c r="HZH116" s="81"/>
      <c r="HZI116" s="81"/>
      <c r="HZJ116" s="81"/>
      <c r="HZK116" s="81"/>
      <c r="HZL116" s="81"/>
      <c r="HZM116" s="81"/>
      <c r="HZN116" s="81"/>
      <c r="HZO116" s="81"/>
      <c r="HZP116" s="81"/>
      <c r="HZQ116" s="81"/>
      <c r="HZR116" s="81"/>
      <c r="HZS116" s="81"/>
      <c r="HZT116" s="81"/>
      <c r="HZU116" s="81"/>
      <c r="HZV116" s="81"/>
      <c r="HZW116" s="81"/>
      <c r="HZX116" s="81"/>
      <c r="HZY116" s="81"/>
      <c r="HZZ116" s="81"/>
      <c r="IAA116" s="81"/>
      <c r="IAB116" s="81"/>
      <c r="IAC116" s="81"/>
      <c r="IAD116" s="81"/>
      <c r="IAE116" s="81"/>
      <c r="IAF116" s="81"/>
      <c r="IAG116" s="81"/>
      <c r="IAH116" s="81"/>
      <c r="IAI116" s="81"/>
      <c r="IAJ116" s="81"/>
      <c r="IAK116" s="81"/>
      <c r="IAL116" s="81"/>
      <c r="IAM116" s="81"/>
      <c r="IAN116" s="81"/>
      <c r="IAO116" s="81"/>
      <c r="IAP116" s="81"/>
      <c r="IAQ116" s="81"/>
      <c r="IAR116" s="81"/>
      <c r="IAS116" s="81"/>
      <c r="IAT116" s="81"/>
      <c r="IAU116" s="81"/>
      <c r="IAV116" s="81"/>
      <c r="IAW116" s="81"/>
      <c r="IAX116" s="81"/>
      <c r="IAY116" s="81"/>
      <c r="IAZ116" s="81"/>
      <c r="IBA116" s="81"/>
      <c r="IBB116" s="81"/>
      <c r="IBC116" s="81"/>
      <c r="IBD116" s="81"/>
      <c r="IBE116" s="81"/>
      <c r="IBF116" s="81"/>
      <c r="IBG116" s="81"/>
      <c r="IBH116" s="81"/>
      <c r="IBI116" s="81"/>
      <c r="IBJ116" s="81"/>
      <c r="IBK116" s="81"/>
      <c r="IBL116" s="81"/>
      <c r="IBM116" s="81"/>
      <c r="IBN116" s="81"/>
      <c r="IBO116" s="81"/>
      <c r="IBP116" s="81"/>
      <c r="IBQ116" s="81"/>
      <c r="IBR116" s="81"/>
      <c r="IBS116" s="81"/>
      <c r="IBT116" s="81"/>
      <c r="IBU116" s="81"/>
      <c r="IBV116" s="81"/>
      <c r="IBW116" s="81"/>
      <c r="IBX116" s="81"/>
      <c r="IBY116" s="81"/>
      <c r="IBZ116" s="81"/>
      <c r="ICA116" s="81"/>
      <c r="ICB116" s="81"/>
      <c r="ICC116" s="81"/>
      <c r="ICD116" s="81"/>
      <c r="ICE116" s="81"/>
      <c r="ICF116" s="81"/>
      <c r="ICG116" s="81"/>
      <c r="ICH116" s="81"/>
      <c r="ICI116" s="81"/>
      <c r="ICJ116" s="81"/>
      <c r="ICK116" s="81"/>
      <c r="ICL116" s="81"/>
      <c r="ICM116" s="81"/>
      <c r="ICN116" s="81"/>
      <c r="ICO116" s="81"/>
      <c r="ICP116" s="81"/>
      <c r="ICQ116" s="81"/>
      <c r="ICR116" s="81"/>
      <c r="ICS116" s="81"/>
      <c r="ICT116" s="81"/>
      <c r="ICU116" s="81"/>
      <c r="ICV116" s="81"/>
      <c r="ICW116" s="81"/>
      <c r="ICX116" s="81"/>
      <c r="ICY116" s="81"/>
      <c r="ICZ116" s="81"/>
      <c r="IDA116" s="81"/>
      <c r="IDB116" s="81"/>
      <c r="IDC116" s="81"/>
      <c r="IDD116" s="81"/>
      <c r="IDE116" s="81"/>
      <c r="IDF116" s="81"/>
      <c r="IDG116" s="81"/>
      <c r="IDH116" s="81"/>
      <c r="IDI116" s="81"/>
      <c r="IDJ116" s="81"/>
      <c r="IDK116" s="81"/>
      <c r="IDL116" s="81"/>
      <c r="IDM116" s="81"/>
      <c r="IDN116" s="81"/>
      <c r="IDO116" s="81"/>
      <c r="IDP116" s="81"/>
      <c r="IDQ116" s="81"/>
      <c r="IDR116" s="81"/>
      <c r="IDS116" s="81"/>
      <c r="IDT116" s="81"/>
      <c r="IDU116" s="81"/>
      <c r="IDV116" s="81"/>
      <c r="IDW116" s="81"/>
      <c r="IDX116" s="81"/>
      <c r="IDY116" s="81"/>
      <c r="IDZ116" s="81"/>
      <c r="IEA116" s="81"/>
      <c r="IEB116" s="81"/>
      <c r="IEC116" s="81"/>
      <c r="IED116" s="81"/>
      <c r="IEE116" s="81"/>
      <c r="IEF116" s="81"/>
      <c r="IEG116" s="81"/>
      <c r="IEH116" s="81"/>
      <c r="IEI116" s="81"/>
      <c r="IEJ116" s="81"/>
      <c r="IEK116" s="81"/>
      <c r="IEL116" s="81"/>
      <c r="IEM116" s="81"/>
      <c r="IEN116" s="81"/>
      <c r="IEO116" s="81"/>
      <c r="IEP116" s="81"/>
      <c r="IEQ116" s="81"/>
      <c r="IER116" s="81"/>
      <c r="IES116" s="81"/>
      <c r="IET116" s="81"/>
      <c r="IEU116" s="81"/>
      <c r="IEV116" s="81"/>
      <c r="IEW116" s="81"/>
      <c r="IEX116" s="81"/>
      <c r="IEY116" s="81"/>
      <c r="IEZ116" s="81"/>
      <c r="IFA116" s="81"/>
      <c r="IFB116" s="81"/>
      <c r="IFC116" s="81"/>
      <c r="IFD116" s="81"/>
      <c r="IFE116" s="81"/>
      <c r="IFF116" s="81"/>
      <c r="IFG116" s="81"/>
      <c r="IFH116" s="81"/>
      <c r="IFI116" s="81"/>
      <c r="IFJ116" s="81"/>
      <c r="IFK116" s="81"/>
      <c r="IFL116" s="81"/>
      <c r="IFM116" s="81"/>
      <c r="IFN116" s="81"/>
      <c r="IFO116" s="81"/>
      <c r="IFP116" s="81"/>
      <c r="IFQ116" s="81"/>
      <c r="IFR116" s="81"/>
      <c r="IFS116" s="81"/>
      <c r="IFT116" s="81"/>
      <c r="IFU116" s="81"/>
      <c r="IFV116" s="81"/>
      <c r="IFW116" s="81"/>
      <c r="IFX116" s="81"/>
      <c r="IFY116" s="81"/>
      <c r="IFZ116" s="81"/>
      <c r="IGA116" s="81"/>
      <c r="IGB116" s="81"/>
      <c r="IGC116" s="81"/>
      <c r="IGD116" s="81"/>
      <c r="IGE116" s="81"/>
      <c r="IGF116" s="81"/>
      <c r="IGG116" s="81"/>
      <c r="IGH116" s="81"/>
      <c r="IGI116" s="81"/>
      <c r="IGJ116" s="81"/>
      <c r="IGK116" s="81"/>
      <c r="IGL116" s="81"/>
      <c r="IGM116" s="81"/>
      <c r="IGN116" s="81"/>
      <c r="IGO116" s="81"/>
      <c r="IGP116" s="81"/>
      <c r="IGQ116" s="81"/>
      <c r="IGR116" s="81"/>
      <c r="IGS116" s="81"/>
      <c r="IGT116" s="81"/>
      <c r="IGU116" s="81"/>
      <c r="IGV116" s="81"/>
      <c r="IGW116" s="81"/>
      <c r="IGX116" s="81"/>
      <c r="IGY116" s="81"/>
      <c r="IGZ116" s="81"/>
      <c r="IHA116" s="81"/>
      <c r="IHB116" s="81"/>
      <c r="IHC116" s="81"/>
      <c r="IHD116" s="81"/>
      <c r="IHE116" s="81"/>
      <c r="IHF116" s="81"/>
      <c r="IHG116" s="81"/>
      <c r="IHH116" s="81"/>
      <c r="IHI116" s="81"/>
      <c r="IHJ116" s="81"/>
      <c r="IHK116" s="81"/>
      <c r="IHL116" s="81"/>
      <c r="IHM116" s="81"/>
      <c r="IHN116" s="81"/>
      <c r="IHO116" s="81"/>
      <c r="IHP116" s="81"/>
      <c r="IHQ116" s="81"/>
      <c r="IHR116" s="81"/>
      <c r="IHS116" s="81"/>
      <c r="IHT116" s="81"/>
      <c r="IHU116" s="81"/>
      <c r="IHV116" s="81"/>
      <c r="IHW116" s="81"/>
      <c r="IHX116" s="81"/>
      <c r="IHY116" s="81"/>
      <c r="IHZ116" s="81"/>
      <c r="IIA116" s="81"/>
      <c r="IIB116" s="81"/>
      <c r="IIC116" s="81"/>
      <c r="IID116" s="81"/>
      <c r="IIE116" s="81"/>
      <c r="IIF116" s="81"/>
      <c r="IIG116" s="81"/>
      <c r="IIH116" s="81"/>
      <c r="III116" s="81"/>
      <c r="IIJ116" s="81"/>
      <c r="IIK116" s="81"/>
      <c r="IIL116" s="81"/>
      <c r="IIM116" s="81"/>
      <c r="IIN116" s="81"/>
      <c r="IIO116" s="81"/>
      <c r="IIP116" s="81"/>
      <c r="IIQ116" s="81"/>
      <c r="IIR116" s="81"/>
      <c r="IIS116" s="81"/>
      <c r="IIT116" s="81"/>
      <c r="IIU116" s="81"/>
      <c r="IIV116" s="81"/>
      <c r="IIW116" s="81"/>
      <c r="IIX116" s="81"/>
      <c r="IIY116" s="81"/>
      <c r="IIZ116" s="81"/>
      <c r="IJA116" s="81"/>
      <c r="IJB116" s="81"/>
      <c r="IJC116" s="81"/>
      <c r="IJD116" s="81"/>
      <c r="IJE116" s="81"/>
      <c r="IJF116" s="81"/>
      <c r="IJG116" s="81"/>
      <c r="IJH116" s="81"/>
      <c r="IJI116" s="81"/>
      <c r="IJJ116" s="81"/>
      <c r="IJK116" s="81"/>
      <c r="IJL116" s="81"/>
      <c r="IJM116" s="81"/>
      <c r="IJN116" s="81"/>
      <c r="IJO116" s="81"/>
      <c r="IJP116" s="81"/>
      <c r="IJQ116" s="81"/>
      <c r="IJR116" s="81"/>
      <c r="IJS116" s="81"/>
      <c r="IJT116" s="81"/>
      <c r="IJU116" s="81"/>
      <c r="IJV116" s="81"/>
      <c r="IJW116" s="81"/>
      <c r="IJX116" s="81"/>
      <c r="IJY116" s="81"/>
      <c r="IJZ116" s="81"/>
      <c r="IKA116" s="81"/>
      <c r="IKB116" s="81"/>
      <c r="IKC116" s="81"/>
      <c r="IKD116" s="81"/>
      <c r="IKE116" s="81"/>
      <c r="IKF116" s="81"/>
      <c r="IKG116" s="81"/>
      <c r="IKH116" s="81"/>
      <c r="IKI116" s="81"/>
      <c r="IKJ116" s="81"/>
      <c r="IKK116" s="81"/>
      <c r="IKL116" s="81"/>
      <c r="IKM116" s="81"/>
      <c r="IKN116" s="81"/>
      <c r="IKO116" s="81"/>
      <c r="IKP116" s="81"/>
      <c r="IKQ116" s="81"/>
      <c r="IKR116" s="81"/>
      <c r="IKS116" s="81"/>
      <c r="IKT116" s="81"/>
      <c r="IKU116" s="81"/>
      <c r="IKV116" s="81"/>
      <c r="IKW116" s="81"/>
      <c r="IKX116" s="81"/>
      <c r="IKY116" s="81"/>
      <c r="IKZ116" s="81"/>
      <c r="ILA116" s="81"/>
      <c r="ILB116" s="81"/>
      <c r="ILC116" s="81"/>
      <c r="ILD116" s="81"/>
      <c r="ILE116" s="81"/>
      <c r="ILF116" s="81"/>
      <c r="ILG116" s="81"/>
      <c r="ILH116" s="81"/>
      <c r="ILI116" s="81"/>
      <c r="ILJ116" s="81"/>
      <c r="ILK116" s="81"/>
      <c r="ILL116" s="81"/>
      <c r="ILM116" s="81"/>
      <c r="ILN116" s="81"/>
      <c r="ILO116" s="81"/>
      <c r="ILP116" s="81"/>
      <c r="ILQ116" s="81"/>
      <c r="ILR116" s="81"/>
      <c r="ILS116" s="81"/>
      <c r="ILT116" s="81"/>
      <c r="ILU116" s="81"/>
      <c r="ILV116" s="81"/>
      <c r="ILW116" s="81"/>
      <c r="ILX116" s="81"/>
      <c r="ILY116" s="81"/>
      <c r="ILZ116" s="81"/>
      <c r="IMA116" s="81"/>
      <c r="IMB116" s="81"/>
      <c r="IMC116" s="81"/>
      <c r="IMD116" s="81"/>
      <c r="IME116" s="81"/>
      <c r="IMF116" s="81"/>
      <c r="IMG116" s="81"/>
      <c r="IMH116" s="81"/>
      <c r="IMI116" s="81"/>
      <c r="IMJ116" s="81"/>
      <c r="IMK116" s="81"/>
      <c r="IML116" s="81"/>
      <c r="IMM116" s="81"/>
      <c r="IMN116" s="81"/>
      <c r="IMO116" s="81"/>
      <c r="IMP116" s="81"/>
      <c r="IMQ116" s="81"/>
      <c r="IMR116" s="81"/>
      <c r="IMS116" s="81"/>
      <c r="IMT116" s="81"/>
      <c r="IMU116" s="81"/>
      <c r="IMV116" s="81"/>
      <c r="IMW116" s="81"/>
      <c r="IMX116" s="81"/>
      <c r="IMY116" s="81"/>
      <c r="IMZ116" s="81"/>
      <c r="INA116" s="81"/>
      <c r="INB116" s="81"/>
      <c r="INC116" s="81"/>
      <c r="IND116" s="81"/>
      <c r="INE116" s="81"/>
      <c r="INF116" s="81"/>
      <c r="ING116" s="81"/>
      <c r="INH116" s="81"/>
      <c r="INI116" s="81"/>
      <c r="INJ116" s="81"/>
      <c r="INK116" s="81"/>
      <c r="INL116" s="81"/>
      <c r="INM116" s="81"/>
      <c r="INN116" s="81"/>
      <c r="INO116" s="81"/>
      <c r="INP116" s="81"/>
      <c r="INQ116" s="81"/>
      <c r="INR116" s="81"/>
      <c r="INS116" s="81"/>
      <c r="INT116" s="81"/>
      <c r="INU116" s="81"/>
      <c r="INV116" s="81"/>
      <c r="INW116" s="81"/>
      <c r="INX116" s="81"/>
      <c r="INY116" s="81"/>
      <c r="INZ116" s="81"/>
      <c r="IOA116" s="81"/>
      <c r="IOB116" s="81"/>
      <c r="IOC116" s="81"/>
      <c r="IOD116" s="81"/>
      <c r="IOE116" s="81"/>
      <c r="IOF116" s="81"/>
      <c r="IOG116" s="81"/>
      <c r="IOH116" s="81"/>
      <c r="IOI116" s="81"/>
      <c r="IOJ116" s="81"/>
      <c r="IOK116" s="81"/>
      <c r="IOL116" s="81"/>
      <c r="IOM116" s="81"/>
      <c r="ION116" s="81"/>
      <c r="IOO116" s="81"/>
      <c r="IOP116" s="81"/>
      <c r="IOQ116" s="81"/>
      <c r="IOR116" s="81"/>
      <c r="IOS116" s="81"/>
      <c r="IOT116" s="81"/>
      <c r="IOU116" s="81"/>
      <c r="IOV116" s="81"/>
      <c r="IOW116" s="81"/>
      <c r="IOX116" s="81"/>
      <c r="IOY116" s="81"/>
      <c r="IOZ116" s="81"/>
      <c r="IPA116" s="81"/>
      <c r="IPB116" s="81"/>
      <c r="IPC116" s="81"/>
      <c r="IPD116" s="81"/>
      <c r="IPE116" s="81"/>
      <c r="IPF116" s="81"/>
      <c r="IPG116" s="81"/>
      <c r="IPH116" s="81"/>
      <c r="IPI116" s="81"/>
      <c r="IPJ116" s="81"/>
      <c r="IPK116" s="81"/>
      <c r="IPL116" s="81"/>
      <c r="IPM116" s="81"/>
      <c r="IPN116" s="81"/>
      <c r="IPO116" s="81"/>
      <c r="IPP116" s="81"/>
      <c r="IPQ116" s="81"/>
      <c r="IPR116" s="81"/>
      <c r="IPS116" s="81"/>
      <c r="IPT116" s="81"/>
      <c r="IPU116" s="81"/>
      <c r="IPV116" s="81"/>
      <c r="IPW116" s="81"/>
      <c r="IPX116" s="81"/>
      <c r="IPY116" s="81"/>
      <c r="IPZ116" s="81"/>
      <c r="IQA116" s="81"/>
      <c r="IQB116" s="81"/>
      <c r="IQC116" s="81"/>
      <c r="IQD116" s="81"/>
      <c r="IQE116" s="81"/>
      <c r="IQF116" s="81"/>
      <c r="IQG116" s="81"/>
      <c r="IQH116" s="81"/>
      <c r="IQI116" s="81"/>
      <c r="IQJ116" s="81"/>
      <c r="IQK116" s="81"/>
      <c r="IQL116" s="81"/>
      <c r="IQM116" s="81"/>
      <c r="IQN116" s="81"/>
      <c r="IQO116" s="81"/>
      <c r="IQP116" s="81"/>
      <c r="IQQ116" s="81"/>
      <c r="IQR116" s="81"/>
      <c r="IQS116" s="81"/>
      <c r="IQT116" s="81"/>
      <c r="IQU116" s="81"/>
      <c r="IQV116" s="81"/>
      <c r="IQW116" s="81"/>
      <c r="IQX116" s="81"/>
      <c r="IQY116" s="81"/>
      <c r="IQZ116" s="81"/>
      <c r="IRA116" s="81"/>
      <c r="IRB116" s="81"/>
      <c r="IRC116" s="81"/>
      <c r="IRD116" s="81"/>
      <c r="IRE116" s="81"/>
      <c r="IRF116" s="81"/>
      <c r="IRG116" s="81"/>
      <c r="IRH116" s="81"/>
      <c r="IRI116" s="81"/>
      <c r="IRJ116" s="81"/>
      <c r="IRK116" s="81"/>
      <c r="IRL116" s="81"/>
      <c r="IRM116" s="81"/>
      <c r="IRN116" s="81"/>
      <c r="IRO116" s="81"/>
      <c r="IRP116" s="81"/>
      <c r="IRQ116" s="81"/>
      <c r="IRR116" s="81"/>
      <c r="IRS116" s="81"/>
      <c r="IRT116" s="81"/>
      <c r="IRU116" s="81"/>
      <c r="IRV116" s="81"/>
      <c r="IRW116" s="81"/>
      <c r="IRX116" s="81"/>
      <c r="IRY116" s="81"/>
      <c r="IRZ116" s="81"/>
      <c r="ISA116" s="81"/>
      <c r="ISB116" s="81"/>
      <c r="ISC116" s="81"/>
      <c r="ISD116" s="81"/>
      <c r="ISE116" s="81"/>
      <c r="ISF116" s="81"/>
      <c r="ISG116" s="81"/>
      <c r="ISH116" s="81"/>
      <c r="ISI116" s="81"/>
      <c r="ISJ116" s="81"/>
      <c r="ISK116" s="81"/>
      <c r="ISL116" s="81"/>
      <c r="ISM116" s="81"/>
      <c r="ISN116" s="81"/>
      <c r="ISO116" s="81"/>
      <c r="ISP116" s="81"/>
      <c r="ISQ116" s="81"/>
      <c r="ISR116" s="81"/>
      <c r="ISS116" s="81"/>
      <c r="IST116" s="81"/>
      <c r="ISU116" s="81"/>
      <c r="ISV116" s="81"/>
      <c r="ISW116" s="81"/>
      <c r="ISX116" s="81"/>
      <c r="ISY116" s="81"/>
      <c r="ISZ116" s="81"/>
      <c r="ITA116" s="81"/>
      <c r="ITB116" s="81"/>
      <c r="ITC116" s="81"/>
      <c r="ITD116" s="81"/>
      <c r="ITE116" s="81"/>
      <c r="ITF116" s="81"/>
      <c r="ITG116" s="81"/>
      <c r="ITH116" s="81"/>
      <c r="ITI116" s="81"/>
      <c r="ITJ116" s="81"/>
      <c r="ITK116" s="81"/>
      <c r="ITL116" s="81"/>
      <c r="ITM116" s="81"/>
      <c r="ITN116" s="81"/>
      <c r="ITO116" s="81"/>
      <c r="ITP116" s="81"/>
      <c r="ITQ116" s="81"/>
      <c r="ITR116" s="81"/>
      <c r="ITS116" s="81"/>
      <c r="ITT116" s="81"/>
      <c r="ITU116" s="81"/>
      <c r="ITV116" s="81"/>
      <c r="ITW116" s="81"/>
      <c r="ITX116" s="81"/>
      <c r="ITY116" s="81"/>
      <c r="ITZ116" s="81"/>
      <c r="IUA116" s="81"/>
      <c r="IUB116" s="81"/>
      <c r="IUC116" s="81"/>
      <c r="IUD116" s="81"/>
      <c r="IUE116" s="81"/>
      <c r="IUF116" s="81"/>
      <c r="IUG116" s="81"/>
      <c r="IUH116" s="81"/>
      <c r="IUI116" s="81"/>
      <c r="IUJ116" s="81"/>
      <c r="IUK116" s="81"/>
      <c r="IUL116" s="81"/>
      <c r="IUM116" s="81"/>
      <c r="IUN116" s="81"/>
      <c r="IUO116" s="81"/>
      <c r="IUP116" s="81"/>
      <c r="IUQ116" s="81"/>
      <c r="IUR116" s="81"/>
      <c r="IUS116" s="81"/>
      <c r="IUT116" s="81"/>
      <c r="IUU116" s="81"/>
      <c r="IUV116" s="81"/>
      <c r="IUW116" s="81"/>
      <c r="IUX116" s="81"/>
      <c r="IUY116" s="81"/>
      <c r="IUZ116" s="81"/>
      <c r="IVA116" s="81"/>
      <c r="IVB116" s="81"/>
      <c r="IVC116" s="81"/>
      <c r="IVD116" s="81"/>
      <c r="IVE116" s="81"/>
      <c r="IVF116" s="81"/>
      <c r="IVG116" s="81"/>
      <c r="IVH116" s="81"/>
      <c r="IVI116" s="81"/>
      <c r="IVJ116" s="81"/>
      <c r="IVK116" s="81"/>
      <c r="IVL116" s="81"/>
      <c r="IVM116" s="81"/>
      <c r="IVN116" s="81"/>
      <c r="IVO116" s="81"/>
      <c r="IVP116" s="81"/>
      <c r="IVQ116" s="81"/>
      <c r="IVR116" s="81"/>
      <c r="IVS116" s="81"/>
      <c r="IVT116" s="81"/>
      <c r="IVU116" s="81"/>
      <c r="IVV116" s="81"/>
      <c r="IVW116" s="81"/>
      <c r="IVX116" s="81"/>
      <c r="IVY116" s="81"/>
      <c r="IVZ116" s="81"/>
      <c r="IWA116" s="81"/>
      <c r="IWB116" s="81"/>
      <c r="IWC116" s="81"/>
      <c r="IWD116" s="81"/>
      <c r="IWE116" s="81"/>
      <c r="IWF116" s="81"/>
      <c r="IWG116" s="81"/>
      <c r="IWH116" s="81"/>
      <c r="IWI116" s="81"/>
      <c r="IWJ116" s="81"/>
      <c r="IWK116" s="81"/>
      <c r="IWL116" s="81"/>
      <c r="IWM116" s="81"/>
      <c r="IWN116" s="81"/>
      <c r="IWO116" s="81"/>
      <c r="IWP116" s="81"/>
      <c r="IWQ116" s="81"/>
      <c r="IWR116" s="81"/>
      <c r="IWS116" s="81"/>
      <c r="IWT116" s="81"/>
      <c r="IWU116" s="81"/>
      <c r="IWV116" s="81"/>
      <c r="IWW116" s="81"/>
      <c r="IWX116" s="81"/>
      <c r="IWY116" s="81"/>
      <c r="IWZ116" s="81"/>
      <c r="IXA116" s="81"/>
      <c r="IXB116" s="81"/>
      <c r="IXC116" s="81"/>
      <c r="IXD116" s="81"/>
      <c r="IXE116" s="81"/>
      <c r="IXF116" s="81"/>
      <c r="IXG116" s="81"/>
      <c r="IXH116" s="81"/>
      <c r="IXI116" s="81"/>
      <c r="IXJ116" s="81"/>
      <c r="IXK116" s="81"/>
      <c r="IXL116" s="81"/>
      <c r="IXM116" s="81"/>
      <c r="IXN116" s="81"/>
      <c r="IXO116" s="81"/>
      <c r="IXP116" s="81"/>
      <c r="IXQ116" s="81"/>
      <c r="IXR116" s="81"/>
      <c r="IXS116" s="81"/>
      <c r="IXT116" s="81"/>
      <c r="IXU116" s="81"/>
      <c r="IXV116" s="81"/>
      <c r="IXW116" s="81"/>
      <c r="IXX116" s="81"/>
      <c r="IXY116" s="81"/>
      <c r="IXZ116" s="81"/>
      <c r="IYA116" s="81"/>
      <c r="IYB116" s="81"/>
      <c r="IYC116" s="81"/>
      <c r="IYD116" s="81"/>
      <c r="IYE116" s="81"/>
      <c r="IYF116" s="81"/>
      <c r="IYG116" s="81"/>
      <c r="IYH116" s="81"/>
      <c r="IYI116" s="81"/>
      <c r="IYJ116" s="81"/>
      <c r="IYK116" s="81"/>
      <c r="IYL116" s="81"/>
      <c r="IYM116" s="81"/>
      <c r="IYN116" s="81"/>
      <c r="IYO116" s="81"/>
      <c r="IYP116" s="81"/>
      <c r="IYQ116" s="81"/>
      <c r="IYR116" s="81"/>
      <c r="IYS116" s="81"/>
      <c r="IYT116" s="81"/>
      <c r="IYU116" s="81"/>
      <c r="IYV116" s="81"/>
      <c r="IYW116" s="81"/>
      <c r="IYX116" s="81"/>
      <c r="IYY116" s="81"/>
      <c r="IYZ116" s="81"/>
      <c r="IZA116" s="81"/>
      <c r="IZB116" s="81"/>
      <c r="IZC116" s="81"/>
      <c r="IZD116" s="81"/>
      <c r="IZE116" s="81"/>
      <c r="IZF116" s="81"/>
      <c r="IZG116" s="81"/>
      <c r="IZH116" s="81"/>
      <c r="IZI116" s="81"/>
      <c r="IZJ116" s="81"/>
      <c r="IZK116" s="81"/>
      <c r="IZL116" s="81"/>
      <c r="IZM116" s="81"/>
      <c r="IZN116" s="81"/>
      <c r="IZO116" s="81"/>
      <c r="IZP116" s="81"/>
      <c r="IZQ116" s="81"/>
      <c r="IZR116" s="81"/>
      <c r="IZS116" s="81"/>
      <c r="IZT116" s="81"/>
      <c r="IZU116" s="81"/>
      <c r="IZV116" s="81"/>
      <c r="IZW116" s="81"/>
      <c r="IZX116" s="81"/>
      <c r="IZY116" s="81"/>
      <c r="IZZ116" s="81"/>
      <c r="JAA116" s="81"/>
      <c r="JAB116" s="81"/>
      <c r="JAC116" s="81"/>
      <c r="JAD116" s="81"/>
      <c r="JAE116" s="81"/>
      <c r="JAF116" s="81"/>
      <c r="JAG116" s="81"/>
      <c r="JAH116" s="81"/>
      <c r="JAI116" s="81"/>
      <c r="JAJ116" s="81"/>
      <c r="JAK116" s="81"/>
      <c r="JAL116" s="81"/>
      <c r="JAM116" s="81"/>
      <c r="JAN116" s="81"/>
      <c r="JAO116" s="81"/>
      <c r="JAP116" s="81"/>
      <c r="JAQ116" s="81"/>
      <c r="JAR116" s="81"/>
      <c r="JAS116" s="81"/>
      <c r="JAT116" s="81"/>
      <c r="JAU116" s="81"/>
      <c r="JAV116" s="81"/>
      <c r="JAW116" s="81"/>
      <c r="JAX116" s="81"/>
      <c r="JAY116" s="81"/>
      <c r="JAZ116" s="81"/>
      <c r="JBA116" s="81"/>
      <c r="JBB116" s="81"/>
      <c r="JBC116" s="81"/>
      <c r="JBD116" s="81"/>
      <c r="JBE116" s="81"/>
      <c r="JBF116" s="81"/>
      <c r="JBG116" s="81"/>
      <c r="JBH116" s="81"/>
      <c r="JBI116" s="81"/>
      <c r="JBJ116" s="81"/>
      <c r="JBK116" s="81"/>
      <c r="JBL116" s="81"/>
      <c r="JBM116" s="81"/>
      <c r="JBN116" s="81"/>
      <c r="JBO116" s="81"/>
      <c r="JBP116" s="81"/>
      <c r="JBQ116" s="81"/>
      <c r="JBR116" s="81"/>
      <c r="JBS116" s="81"/>
      <c r="JBT116" s="81"/>
      <c r="JBU116" s="81"/>
      <c r="JBV116" s="81"/>
      <c r="JBW116" s="81"/>
      <c r="JBX116" s="81"/>
      <c r="JBY116" s="81"/>
      <c r="JBZ116" s="81"/>
      <c r="JCA116" s="81"/>
      <c r="JCB116" s="81"/>
      <c r="JCC116" s="81"/>
      <c r="JCD116" s="81"/>
      <c r="JCE116" s="81"/>
      <c r="JCF116" s="81"/>
      <c r="JCG116" s="81"/>
      <c r="JCH116" s="81"/>
      <c r="JCI116" s="81"/>
      <c r="JCJ116" s="81"/>
      <c r="JCK116" s="81"/>
      <c r="JCL116" s="81"/>
      <c r="JCM116" s="81"/>
      <c r="JCN116" s="81"/>
      <c r="JCO116" s="81"/>
      <c r="JCP116" s="81"/>
      <c r="JCQ116" s="81"/>
      <c r="JCR116" s="81"/>
      <c r="JCS116" s="81"/>
      <c r="JCT116" s="81"/>
      <c r="JCU116" s="81"/>
      <c r="JCV116" s="81"/>
      <c r="JCW116" s="81"/>
      <c r="JCX116" s="81"/>
      <c r="JCY116" s="81"/>
      <c r="JCZ116" s="81"/>
      <c r="JDA116" s="81"/>
      <c r="JDB116" s="81"/>
      <c r="JDC116" s="81"/>
      <c r="JDD116" s="81"/>
      <c r="JDE116" s="81"/>
      <c r="JDF116" s="81"/>
      <c r="JDG116" s="81"/>
      <c r="JDH116" s="81"/>
      <c r="JDI116" s="81"/>
      <c r="JDJ116" s="81"/>
      <c r="JDK116" s="81"/>
      <c r="JDL116" s="81"/>
      <c r="JDM116" s="81"/>
      <c r="JDN116" s="81"/>
      <c r="JDO116" s="81"/>
      <c r="JDP116" s="81"/>
      <c r="JDQ116" s="81"/>
      <c r="JDR116" s="81"/>
      <c r="JDS116" s="81"/>
      <c r="JDT116" s="81"/>
      <c r="JDU116" s="81"/>
      <c r="JDV116" s="81"/>
      <c r="JDW116" s="81"/>
      <c r="JDX116" s="81"/>
      <c r="JDY116" s="81"/>
      <c r="JDZ116" s="81"/>
      <c r="JEA116" s="81"/>
      <c r="JEB116" s="81"/>
      <c r="JEC116" s="81"/>
      <c r="JED116" s="81"/>
      <c r="JEE116" s="81"/>
      <c r="JEF116" s="81"/>
      <c r="JEG116" s="81"/>
      <c r="JEH116" s="81"/>
      <c r="JEI116" s="81"/>
      <c r="JEJ116" s="81"/>
      <c r="JEK116" s="81"/>
      <c r="JEL116" s="81"/>
      <c r="JEM116" s="81"/>
      <c r="JEN116" s="81"/>
      <c r="JEO116" s="81"/>
      <c r="JEP116" s="81"/>
      <c r="JEQ116" s="81"/>
      <c r="JER116" s="81"/>
      <c r="JES116" s="81"/>
      <c r="JET116" s="81"/>
      <c r="JEU116" s="81"/>
      <c r="JEV116" s="81"/>
      <c r="JEW116" s="81"/>
      <c r="JEX116" s="81"/>
      <c r="JEY116" s="81"/>
      <c r="JEZ116" s="81"/>
      <c r="JFA116" s="81"/>
      <c r="JFB116" s="81"/>
      <c r="JFC116" s="81"/>
      <c r="JFD116" s="81"/>
      <c r="JFE116" s="81"/>
      <c r="JFF116" s="81"/>
      <c r="JFG116" s="81"/>
      <c r="JFH116" s="81"/>
      <c r="JFI116" s="81"/>
      <c r="JFJ116" s="81"/>
      <c r="JFK116" s="81"/>
      <c r="JFL116" s="81"/>
      <c r="JFM116" s="81"/>
      <c r="JFN116" s="81"/>
      <c r="JFO116" s="81"/>
      <c r="JFP116" s="81"/>
      <c r="JFQ116" s="81"/>
      <c r="JFR116" s="81"/>
      <c r="JFS116" s="81"/>
      <c r="JFT116" s="81"/>
      <c r="JFU116" s="81"/>
      <c r="JFV116" s="81"/>
      <c r="JFW116" s="81"/>
      <c r="JFX116" s="81"/>
      <c r="JFY116" s="81"/>
      <c r="JFZ116" s="81"/>
      <c r="JGA116" s="81"/>
      <c r="JGB116" s="81"/>
      <c r="JGC116" s="81"/>
      <c r="JGD116" s="81"/>
      <c r="JGE116" s="81"/>
      <c r="JGF116" s="81"/>
      <c r="JGG116" s="81"/>
      <c r="JGH116" s="81"/>
      <c r="JGI116" s="81"/>
      <c r="JGJ116" s="81"/>
      <c r="JGK116" s="81"/>
      <c r="JGL116" s="81"/>
      <c r="JGM116" s="81"/>
      <c r="JGN116" s="81"/>
      <c r="JGO116" s="81"/>
      <c r="JGP116" s="81"/>
      <c r="JGQ116" s="81"/>
      <c r="JGR116" s="81"/>
      <c r="JGS116" s="81"/>
      <c r="JGT116" s="81"/>
      <c r="JGU116" s="81"/>
      <c r="JGV116" s="81"/>
      <c r="JGW116" s="81"/>
      <c r="JGX116" s="81"/>
      <c r="JGY116" s="81"/>
      <c r="JGZ116" s="81"/>
      <c r="JHA116" s="81"/>
      <c r="JHB116" s="81"/>
      <c r="JHC116" s="81"/>
      <c r="JHD116" s="81"/>
      <c r="JHE116" s="81"/>
      <c r="JHF116" s="81"/>
      <c r="JHG116" s="81"/>
      <c r="JHH116" s="81"/>
      <c r="JHI116" s="81"/>
      <c r="JHJ116" s="81"/>
      <c r="JHK116" s="81"/>
      <c r="JHL116" s="81"/>
      <c r="JHM116" s="81"/>
      <c r="JHN116" s="81"/>
      <c r="JHO116" s="81"/>
      <c r="JHP116" s="81"/>
      <c r="JHQ116" s="81"/>
      <c r="JHR116" s="81"/>
      <c r="JHS116" s="81"/>
      <c r="JHT116" s="81"/>
      <c r="JHU116" s="81"/>
      <c r="JHV116" s="81"/>
      <c r="JHW116" s="81"/>
      <c r="JHX116" s="81"/>
      <c r="JHY116" s="81"/>
      <c r="JHZ116" s="81"/>
      <c r="JIA116" s="81"/>
      <c r="JIB116" s="81"/>
      <c r="JIC116" s="81"/>
      <c r="JID116" s="81"/>
      <c r="JIE116" s="81"/>
      <c r="JIF116" s="81"/>
      <c r="JIG116" s="81"/>
      <c r="JIH116" s="81"/>
      <c r="JII116" s="81"/>
      <c r="JIJ116" s="81"/>
      <c r="JIK116" s="81"/>
      <c r="JIL116" s="81"/>
      <c r="JIM116" s="81"/>
      <c r="JIN116" s="81"/>
      <c r="JIO116" s="81"/>
      <c r="JIP116" s="81"/>
      <c r="JIQ116" s="81"/>
      <c r="JIR116" s="81"/>
      <c r="JIS116" s="81"/>
      <c r="JIT116" s="81"/>
      <c r="JIU116" s="81"/>
      <c r="JIV116" s="81"/>
      <c r="JIW116" s="81"/>
      <c r="JIX116" s="81"/>
      <c r="JIY116" s="81"/>
      <c r="JIZ116" s="81"/>
      <c r="JJA116" s="81"/>
      <c r="JJB116" s="81"/>
      <c r="JJC116" s="81"/>
      <c r="JJD116" s="81"/>
      <c r="JJE116" s="81"/>
      <c r="JJF116" s="81"/>
      <c r="JJG116" s="81"/>
      <c r="JJH116" s="81"/>
      <c r="JJI116" s="81"/>
      <c r="JJJ116" s="81"/>
      <c r="JJK116" s="81"/>
      <c r="JJL116" s="81"/>
      <c r="JJM116" s="81"/>
      <c r="JJN116" s="81"/>
      <c r="JJO116" s="81"/>
      <c r="JJP116" s="81"/>
      <c r="JJQ116" s="81"/>
      <c r="JJR116" s="81"/>
      <c r="JJS116" s="81"/>
      <c r="JJT116" s="81"/>
      <c r="JJU116" s="81"/>
      <c r="JJV116" s="81"/>
      <c r="JJW116" s="81"/>
      <c r="JJX116" s="81"/>
      <c r="JJY116" s="81"/>
      <c r="JJZ116" s="81"/>
      <c r="JKA116" s="81"/>
      <c r="JKB116" s="81"/>
      <c r="JKC116" s="81"/>
      <c r="JKD116" s="81"/>
      <c r="JKE116" s="81"/>
      <c r="JKF116" s="81"/>
      <c r="JKG116" s="81"/>
      <c r="JKH116" s="81"/>
      <c r="JKI116" s="81"/>
      <c r="JKJ116" s="81"/>
      <c r="JKK116" s="81"/>
      <c r="JKL116" s="81"/>
      <c r="JKM116" s="81"/>
      <c r="JKN116" s="81"/>
      <c r="JKO116" s="81"/>
      <c r="JKP116" s="81"/>
      <c r="JKQ116" s="81"/>
      <c r="JKR116" s="81"/>
      <c r="JKS116" s="81"/>
      <c r="JKT116" s="81"/>
      <c r="JKU116" s="81"/>
      <c r="JKV116" s="81"/>
      <c r="JKW116" s="81"/>
      <c r="JKX116" s="81"/>
      <c r="JKY116" s="81"/>
      <c r="JKZ116" s="81"/>
      <c r="JLA116" s="81"/>
      <c r="JLB116" s="81"/>
      <c r="JLC116" s="81"/>
      <c r="JLD116" s="81"/>
      <c r="JLE116" s="81"/>
      <c r="JLF116" s="81"/>
      <c r="JLG116" s="81"/>
      <c r="JLH116" s="81"/>
      <c r="JLI116" s="81"/>
      <c r="JLJ116" s="81"/>
      <c r="JLK116" s="81"/>
      <c r="JLL116" s="81"/>
      <c r="JLM116" s="81"/>
      <c r="JLN116" s="81"/>
      <c r="JLO116" s="81"/>
      <c r="JLP116" s="81"/>
      <c r="JLQ116" s="81"/>
      <c r="JLR116" s="81"/>
      <c r="JLS116" s="81"/>
      <c r="JLT116" s="81"/>
      <c r="JLU116" s="81"/>
      <c r="JLV116" s="81"/>
      <c r="JLW116" s="81"/>
      <c r="JLX116" s="81"/>
      <c r="JLY116" s="81"/>
      <c r="JLZ116" s="81"/>
      <c r="JMA116" s="81"/>
      <c r="JMB116" s="81"/>
      <c r="JMC116" s="81"/>
      <c r="JMD116" s="81"/>
      <c r="JME116" s="81"/>
      <c r="JMF116" s="81"/>
      <c r="JMG116" s="81"/>
      <c r="JMH116" s="81"/>
      <c r="JMI116" s="81"/>
      <c r="JMJ116" s="81"/>
      <c r="JMK116" s="81"/>
      <c r="JML116" s="81"/>
      <c r="JMM116" s="81"/>
      <c r="JMN116" s="81"/>
      <c r="JMO116" s="81"/>
      <c r="JMP116" s="81"/>
      <c r="JMQ116" s="81"/>
      <c r="JMR116" s="81"/>
      <c r="JMS116" s="81"/>
      <c r="JMT116" s="81"/>
      <c r="JMU116" s="81"/>
      <c r="JMV116" s="81"/>
      <c r="JMW116" s="81"/>
      <c r="JMX116" s="81"/>
      <c r="JMY116" s="81"/>
      <c r="JMZ116" s="81"/>
      <c r="JNA116" s="81"/>
      <c r="JNB116" s="81"/>
      <c r="JNC116" s="81"/>
      <c r="JND116" s="81"/>
      <c r="JNE116" s="81"/>
      <c r="JNF116" s="81"/>
      <c r="JNG116" s="81"/>
      <c r="JNH116" s="81"/>
      <c r="JNI116" s="81"/>
      <c r="JNJ116" s="81"/>
      <c r="JNK116" s="81"/>
      <c r="JNL116" s="81"/>
      <c r="JNM116" s="81"/>
      <c r="JNN116" s="81"/>
      <c r="JNO116" s="81"/>
      <c r="JNP116" s="81"/>
      <c r="JNQ116" s="81"/>
      <c r="JNR116" s="81"/>
      <c r="JNS116" s="81"/>
      <c r="JNT116" s="81"/>
      <c r="JNU116" s="81"/>
      <c r="JNV116" s="81"/>
      <c r="JNW116" s="81"/>
      <c r="JNX116" s="81"/>
      <c r="JNY116" s="81"/>
      <c r="JNZ116" s="81"/>
      <c r="JOA116" s="81"/>
      <c r="JOB116" s="81"/>
      <c r="JOC116" s="81"/>
      <c r="JOD116" s="81"/>
      <c r="JOE116" s="81"/>
      <c r="JOF116" s="81"/>
      <c r="JOG116" s="81"/>
      <c r="JOH116" s="81"/>
      <c r="JOI116" s="81"/>
      <c r="JOJ116" s="81"/>
      <c r="JOK116" s="81"/>
      <c r="JOL116" s="81"/>
      <c r="JOM116" s="81"/>
      <c r="JON116" s="81"/>
      <c r="JOO116" s="81"/>
      <c r="JOP116" s="81"/>
      <c r="JOQ116" s="81"/>
      <c r="JOR116" s="81"/>
      <c r="JOS116" s="81"/>
      <c r="JOT116" s="81"/>
      <c r="JOU116" s="81"/>
      <c r="JOV116" s="81"/>
      <c r="JOW116" s="81"/>
      <c r="JOX116" s="81"/>
      <c r="JOY116" s="81"/>
      <c r="JOZ116" s="81"/>
      <c r="JPA116" s="81"/>
      <c r="JPB116" s="81"/>
      <c r="JPC116" s="81"/>
      <c r="JPD116" s="81"/>
      <c r="JPE116" s="81"/>
      <c r="JPF116" s="81"/>
      <c r="JPG116" s="81"/>
      <c r="JPH116" s="81"/>
      <c r="JPI116" s="81"/>
      <c r="JPJ116" s="81"/>
      <c r="JPK116" s="81"/>
      <c r="JPL116" s="81"/>
      <c r="JPM116" s="81"/>
      <c r="JPN116" s="81"/>
      <c r="JPO116" s="81"/>
      <c r="JPP116" s="81"/>
      <c r="JPQ116" s="81"/>
      <c r="JPR116" s="81"/>
      <c r="JPS116" s="81"/>
      <c r="JPT116" s="81"/>
      <c r="JPU116" s="81"/>
      <c r="JPV116" s="81"/>
      <c r="JPW116" s="81"/>
      <c r="JPX116" s="81"/>
      <c r="JPY116" s="81"/>
      <c r="JPZ116" s="81"/>
      <c r="JQA116" s="81"/>
      <c r="JQB116" s="81"/>
      <c r="JQC116" s="81"/>
      <c r="JQD116" s="81"/>
      <c r="JQE116" s="81"/>
      <c r="JQF116" s="81"/>
      <c r="JQG116" s="81"/>
      <c r="JQH116" s="81"/>
      <c r="JQI116" s="81"/>
      <c r="JQJ116" s="81"/>
      <c r="JQK116" s="81"/>
      <c r="JQL116" s="81"/>
      <c r="JQM116" s="81"/>
      <c r="JQN116" s="81"/>
      <c r="JQO116" s="81"/>
      <c r="JQP116" s="81"/>
      <c r="JQQ116" s="81"/>
      <c r="JQR116" s="81"/>
      <c r="JQS116" s="81"/>
      <c r="JQT116" s="81"/>
      <c r="JQU116" s="81"/>
      <c r="JQV116" s="81"/>
      <c r="JQW116" s="81"/>
      <c r="JQX116" s="81"/>
      <c r="JQY116" s="81"/>
      <c r="JQZ116" s="81"/>
      <c r="JRA116" s="81"/>
      <c r="JRB116" s="81"/>
      <c r="JRC116" s="81"/>
      <c r="JRD116" s="81"/>
      <c r="JRE116" s="81"/>
      <c r="JRF116" s="81"/>
      <c r="JRG116" s="81"/>
      <c r="JRH116" s="81"/>
      <c r="JRI116" s="81"/>
      <c r="JRJ116" s="81"/>
      <c r="JRK116" s="81"/>
      <c r="JRL116" s="81"/>
      <c r="JRM116" s="81"/>
      <c r="JRN116" s="81"/>
      <c r="JRO116" s="81"/>
      <c r="JRP116" s="81"/>
      <c r="JRQ116" s="81"/>
      <c r="JRR116" s="81"/>
      <c r="JRS116" s="81"/>
      <c r="JRT116" s="81"/>
      <c r="JRU116" s="81"/>
      <c r="JRV116" s="81"/>
      <c r="JRW116" s="81"/>
      <c r="JRX116" s="81"/>
      <c r="JRY116" s="81"/>
      <c r="JRZ116" s="81"/>
      <c r="JSA116" s="81"/>
      <c r="JSB116" s="81"/>
      <c r="JSC116" s="81"/>
      <c r="JSD116" s="81"/>
      <c r="JSE116" s="81"/>
      <c r="JSF116" s="81"/>
      <c r="JSG116" s="81"/>
      <c r="JSH116" s="81"/>
      <c r="JSI116" s="81"/>
      <c r="JSJ116" s="81"/>
      <c r="JSK116" s="81"/>
      <c r="JSL116" s="81"/>
      <c r="JSM116" s="81"/>
      <c r="JSN116" s="81"/>
      <c r="JSO116" s="81"/>
      <c r="JSP116" s="81"/>
      <c r="JSQ116" s="81"/>
      <c r="JSR116" s="81"/>
      <c r="JSS116" s="81"/>
      <c r="JST116" s="81"/>
      <c r="JSU116" s="81"/>
      <c r="JSV116" s="81"/>
      <c r="JSW116" s="81"/>
      <c r="JSX116" s="81"/>
      <c r="JSY116" s="81"/>
      <c r="JSZ116" s="81"/>
      <c r="JTA116" s="81"/>
      <c r="JTB116" s="81"/>
      <c r="JTC116" s="81"/>
      <c r="JTD116" s="81"/>
      <c r="JTE116" s="81"/>
      <c r="JTF116" s="81"/>
      <c r="JTG116" s="81"/>
      <c r="JTH116" s="81"/>
      <c r="JTI116" s="81"/>
      <c r="JTJ116" s="81"/>
      <c r="JTK116" s="81"/>
      <c r="JTL116" s="81"/>
      <c r="JTM116" s="81"/>
      <c r="JTN116" s="81"/>
      <c r="JTO116" s="81"/>
      <c r="JTP116" s="81"/>
      <c r="JTQ116" s="81"/>
      <c r="JTR116" s="81"/>
      <c r="JTS116" s="81"/>
      <c r="JTT116" s="81"/>
      <c r="JTU116" s="81"/>
      <c r="JTV116" s="81"/>
      <c r="JTW116" s="81"/>
      <c r="JTX116" s="81"/>
      <c r="JTY116" s="81"/>
      <c r="JTZ116" s="81"/>
      <c r="JUA116" s="81"/>
      <c r="JUB116" s="81"/>
      <c r="JUC116" s="81"/>
      <c r="JUD116" s="81"/>
      <c r="JUE116" s="81"/>
      <c r="JUF116" s="81"/>
      <c r="JUG116" s="81"/>
      <c r="JUH116" s="81"/>
      <c r="JUI116" s="81"/>
      <c r="JUJ116" s="81"/>
      <c r="JUK116" s="81"/>
      <c r="JUL116" s="81"/>
      <c r="JUM116" s="81"/>
      <c r="JUN116" s="81"/>
      <c r="JUO116" s="81"/>
      <c r="JUP116" s="81"/>
      <c r="JUQ116" s="81"/>
      <c r="JUR116" s="81"/>
      <c r="JUS116" s="81"/>
      <c r="JUT116" s="81"/>
      <c r="JUU116" s="81"/>
      <c r="JUV116" s="81"/>
      <c r="JUW116" s="81"/>
      <c r="JUX116" s="81"/>
      <c r="JUY116" s="81"/>
      <c r="JUZ116" s="81"/>
      <c r="JVA116" s="81"/>
      <c r="JVB116" s="81"/>
      <c r="JVC116" s="81"/>
      <c r="JVD116" s="81"/>
      <c r="JVE116" s="81"/>
      <c r="JVF116" s="81"/>
      <c r="JVG116" s="81"/>
      <c r="JVH116" s="81"/>
      <c r="JVI116" s="81"/>
      <c r="JVJ116" s="81"/>
      <c r="JVK116" s="81"/>
      <c r="JVL116" s="81"/>
      <c r="JVM116" s="81"/>
      <c r="JVN116" s="81"/>
      <c r="JVO116" s="81"/>
      <c r="JVP116" s="81"/>
      <c r="JVQ116" s="81"/>
      <c r="JVR116" s="81"/>
      <c r="JVS116" s="81"/>
      <c r="JVT116" s="81"/>
      <c r="JVU116" s="81"/>
      <c r="JVV116" s="81"/>
      <c r="JVW116" s="81"/>
      <c r="JVX116" s="81"/>
      <c r="JVY116" s="81"/>
      <c r="JVZ116" s="81"/>
      <c r="JWA116" s="81"/>
      <c r="JWB116" s="81"/>
      <c r="JWC116" s="81"/>
      <c r="JWD116" s="81"/>
      <c r="JWE116" s="81"/>
      <c r="JWF116" s="81"/>
      <c r="JWG116" s="81"/>
      <c r="JWH116" s="81"/>
      <c r="JWI116" s="81"/>
      <c r="JWJ116" s="81"/>
      <c r="JWK116" s="81"/>
      <c r="JWL116" s="81"/>
      <c r="JWM116" s="81"/>
      <c r="JWN116" s="81"/>
      <c r="JWO116" s="81"/>
      <c r="JWP116" s="81"/>
      <c r="JWQ116" s="81"/>
      <c r="JWR116" s="81"/>
      <c r="JWS116" s="81"/>
      <c r="JWT116" s="81"/>
      <c r="JWU116" s="81"/>
      <c r="JWV116" s="81"/>
      <c r="JWW116" s="81"/>
      <c r="JWX116" s="81"/>
      <c r="JWY116" s="81"/>
      <c r="JWZ116" s="81"/>
      <c r="JXA116" s="81"/>
      <c r="JXB116" s="81"/>
      <c r="JXC116" s="81"/>
      <c r="JXD116" s="81"/>
      <c r="JXE116" s="81"/>
      <c r="JXF116" s="81"/>
      <c r="JXG116" s="81"/>
      <c r="JXH116" s="81"/>
      <c r="JXI116" s="81"/>
      <c r="JXJ116" s="81"/>
      <c r="JXK116" s="81"/>
      <c r="JXL116" s="81"/>
      <c r="JXM116" s="81"/>
      <c r="JXN116" s="81"/>
      <c r="JXO116" s="81"/>
      <c r="JXP116" s="81"/>
      <c r="JXQ116" s="81"/>
      <c r="JXR116" s="81"/>
      <c r="JXS116" s="81"/>
      <c r="JXT116" s="81"/>
      <c r="JXU116" s="81"/>
      <c r="JXV116" s="81"/>
      <c r="JXW116" s="81"/>
      <c r="JXX116" s="81"/>
      <c r="JXY116" s="81"/>
      <c r="JXZ116" s="81"/>
      <c r="JYA116" s="81"/>
      <c r="JYB116" s="81"/>
      <c r="JYC116" s="81"/>
      <c r="JYD116" s="81"/>
      <c r="JYE116" s="81"/>
      <c r="JYF116" s="81"/>
      <c r="JYG116" s="81"/>
      <c r="JYH116" s="81"/>
      <c r="JYI116" s="81"/>
      <c r="JYJ116" s="81"/>
      <c r="JYK116" s="81"/>
      <c r="JYL116" s="81"/>
      <c r="JYM116" s="81"/>
      <c r="JYN116" s="81"/>
      <c r="JYO116" s="81"/>
      <c r="JYP116" s="81"/>
      <c r="JYQ116" s="81"/>
      <c r="JYR116" s="81"/>
      <c r="JYS116" s="81"/>
      <c r="JYT116" s="81"/>
      <c r="JYU116" s="81"/>
      <c r="JYV116" s="81"/>
      <c r="JYW116" s="81"/>
      <c r="JYX116" s="81"/>
      <c r="JYY116" s="81"/>
      <c r="JYZ116" s="81"/>
      <c r="JZA116" s="81"/>
      <c r="JZB116" s="81"/>
      <c r="JZC116" s="81"/>
      <c r="JZD116" s="81"/>
      <c r="JZE116" s="81"/>
      <c r="JZF116" s="81"/>
      <c r="JZG116" s="81"/>
      <c r="JZH116" s="81"/>
      <c r="JZI116" s="81"/>
      <c r="JZJ116" s="81"/>
      <c r="JZK116" s="81"/>
      <c r="JZL116" s="81"/>
      <c r="JZM116" s="81"/>
      <c r="JZN116" s="81"/>
      <c r="JZO116" s="81"/>
      <c r="JZP116" s="81"/>
      <c r="JZQ116" s="81"/>
      <c r="JZR116" s="81"/>
      <c r="JZS116" s="81"/>
      <c r="JZT116" s="81"/>
      <c r="JZU116" s="81"/>
      <c r="JZV116" s="81"/>
      <c r="JZW116" s="81"/>
      <c r="JZX116" s="81"/>
      <c r="JZY116" s="81"/>
      <c r="JZZ116" s="81"/>
      <c r="KAA116" s="81"/>
      <c r="KAB116" s="81"/>
      <c r="KAC116" s="81"/>
      <c r="KAD116" s="81"/>
      <c r="KAE116" s="81"/>
      <c r="KAF116" s="81"/>
      <c r="KAG116" s="81"/>
      <c r="KAH116" s="81"/>
      <c r="KAI116" s="81"/>
      <c r="KAJ116" s="81"/>
      <c r="KAK116" s="81"/>
      <c r="KAL116" s="81"/>
      <c r="KAM116" s="81"/>
      <c r="KAN116" s="81"/>
      <c r="KAO116" s="81"/>
      <c r="KAP116" s="81"/>
      <c r="KAQ116" s="81"/>
      <c r="KAR116" s="81"/>
      <c r="KAS116" s="81"/>
      <c r="KAT116" s="81"/>
      <c r="KAU116" s="81"/>
      <c r="KAV116" s="81"/>
      <c r="KAW116" s="81"/>
      <c r="KAX116" s="81"/>
      <c r="KAY116" s="81"/>
      <c r="KAZ116" s="81"/>
      <c r="KBA116" s="81"/>
      <c r="KBB116" s="81"/>
      <c r="KBC116" s="81"/>
      <c r="KBD116" s="81"/>
      <c r="KBE116" s="81"/>
      <c r="KBF116" s="81"/>
      <c r="KBG116" s="81"/>
      <c r="KBH116" s="81"/>
      <c r="KBI116" s="81"/>
      <c r="KBJ116" s="81"/>
      <c r="KBK116" s="81"/>
      <c r="KBL116" s="81"/>
      <c r="KBM116" s="81"/>
      <c r="KBN116" s="81"/>
      <c r="KBO116" s="81"/>
      <c r="KBP116" s="81"/>
      <c r="KBQ116" s="81"/>
      <c r="KBR116" s="81"/>
      <c r="KBS116" s="81"/>
      <c r="KBT116" s="81"/>
      <c r="KBU116" s="81"/>
      <c r="KBV116" s="81"/>
      <c r="KBW116" s="81"/>
      <c r="KBX116" s="81"/>
      <c r="KBY116" s="81"/>
      <c r="KBZ116" s="81"/>
      <c r="KCA116" s="81"/>
      <c r="KCB116" s="81"/>
      <c r="KCC116" s="81"/>
      <c r="KCD116" s="81"/>
      <c r="KCE116" s="81"/>
      <c r="KCF116" s="81"/>
      <c r="KCG116" s="81"/>
      <c r="KCH116" s="81"/>
      <c r="KCI116" s="81"/>
      <c r="KCJ116" s="81"/>
      <c r="KCK116" s="81"/>
      <c r="KCL116" s="81"/>
      <c r="KCM116" s="81"/>
      <c r="KCN116" s="81"/>
      <c r="KCO116" s="81"/>
      <c r="KCP116" s="81"/>
      <c r="KCQ116" s="81"/>
      <c r="KCR116" s="81"/>
      <c r="KCS116" s="81"/>
      <c r="KCT116" s="81"/>
      <c r="KCU116" s="81"/>
      <c r="KCV116" s="81"/>
      <c r="KCW116" s="81"/>
      <c r="KCX116" s="81"/>
      <c r="KCY116" s="81"/>
      <c r="KCZ116" s="81"/>
      <c r="KDA116" s="81"/>
      <c r="KDB116" s="81"/>
      <c r="KDC116" s="81"/>
      <c r="KDD116" s="81"/>
      <c r="KDE116" s="81"/>
      <c r="KDF116" s="81"/>
      <c r="KDG116" s="81"/>
      <c r="KDH116" s="81"/>
      <c r="KDI116" s="81"/>
      <c r="KDJ116" s="81"/>
      <c r="KDK116" s="81"/>
      <c r="KDL116" s="81"/>
      <c r="KDM116" s="81"/>
      <c r="KDN116" s="81"/>
      <c r="KDO116" s="81"/>
      <c r="KDP116" s="81"/>
      <c r="KDQ116" s="81"/>
      <c r="KDR116" s="81"/>
      <c r="KDS116" s="81"/>
      <c r="KDT116" s="81"/>
      <c r="KDU116" s="81"/>
      <c r="KDV116" s="81"/>
      <c r="KDW116" s="81"/>
      <c r="KDX116" s="81"/>
      <c r="KDY116" s="81"/>
      <c r="KDZ116" s="81"/>
      <c r="KEA116" s="81"/>
      <c r="KEB116" s="81"/>
      <c r="KEC116" s="81"/>
      <c r="KED116" s="81"/>
      <c r="KEE116" s="81"/>
      <c r="KEF116" s="81"/>
      <c r="KEG116" s="81"/>
      <c r="KEH116" s="81"/>
      <c r="KEI116" s="81"/>
      <c r="KEJ116" s="81"/>
      <c r="KEK116" s="81"/>
      <c r="KEL116" s="81"/>
      <c r="KEM116" s="81"/>
      <c r="KEN116" s="81"/>
      <c r="KEO116" s="81"/>
      <c r="KEP116" s="81"/>
      <c r="KEQ116" s="81"/>
      <c r="KER116" s="81"/>
      <c r="KES116" s="81"/>
      <c r="KET116" s="81"/>
      <c r="KEU116" s="81"/>
      <c r="KEV116" s="81"/>
      <c r="KEW116" s="81"/>
      <c r="KEX116" s="81"/>
      <c r="KEY116" s="81"/>
      <c r="KEZ116" s="81"/>
      <c r="KFA116" s="81"/>
      <c r="KFB116" s="81"/>
      <c r="KFC116" s="81"/>
      <c r="KFD116" s="81"/>
      <c r="KFE116" s="81"/>
      <c r="KFF116" s="81"/>
      <c r="KFG116" s="81"/>
      <c r="KFH116" s="81"/>
      <c r="KFI116" s="81"/>
      <c r="KFJ116" s="81"/>
      <c r="KFK116" s="81"/>
      <c r="KFL116" s="81"/>
      <c r="KFM116" s="81"/>
      <c r="KFN116" s="81"/>
      <c r="KFO116" s="81"/>
      <c r="KFP116" s="81"/>
      <c r="KFQ116" s="81"/>
      <c r="KFR116" s="81"/>
      <c r="KFS116" s="81"/>
      <c r="KFT116" s="81"/>
      <c r="KFU116" s="81"/>
      <c r="KFV116" s="81"/>
      <c r="KFW116" s="81"/>
      <c r="KFX116" s="81"/>
      <c r="KFY116" s="81"/>
      <c r="KFZ116" s="81"/>
      <c r="KGA116" s="81"/>
      <c r="KGB116" s="81"/>
      <c r="KGC116" s="81"/>
      <c r="KGD116" s="81"/>
      <c r="KGE116" s="81"/>
      <c r="KGF116" s="81"/>
      <c r="KGG116" s="81"/>
      <c r="KGH116" s="81"/>
      <c r="KGI116" s="81"/>
      <c r="KGJ116" s="81"/>
      <c r="KGK116" s="81"/>
      <c r="KGL116" s="81"/>
      <c r="KGM116" s="81"/>
      <c r="KGN116" s="81"/>
      <c r="KGO116" s="81"/>
      <c r="KGP116" s="81"/>
      <c r="KGQ116" s="81"/>
      <c r="KGR116" s="81"/>
      <c r="KGS116" s="81"/>
      <c r="KGT116" s="81"/>
      <c r="KGU116" s="81"/>
      <c r="KGV116" s="81"/>
      <c r="KGW116" s="81"/>
      <c r="KGX116" s="81"/>
      <c r="KGY116" s="81"/>
      <c r="KGZ116" s="81"/>
      <c r="KHA116" s="81"/>
      <c r="KHB116" s="81"/>
      <c r="KHC116" s="81"/>
      <c r="KHD116" s="81"/>
      <c r="KHE116" s="81"/>
      <c r="KHF116" s="81"/>
      <c r="KHG116" s="81"/>
      <c r="KHH116" s="81"/>
      <c r="KHI116" s="81"/>
      <c r="KHJ116" s="81"/>
      <c r="KHK116" s="81"/>
      <c r="KHL116" s="81"/>
      <c r="KHM116" s="81"/>
      <c r="KHN116" s="81"/>
      <c r="KHO116" s="81"/>
      <c r="KHP116" s="81"/>
      <c r="KHQ116" s="81"/>
      <c r="KHR116" s="81"/>
      <c r="KHS116" s="81"/>
      <c r="KHT116" s="81"/>
      <c r="KHU116" s="81"/>
      <c r="KHV116" s="81"/>
      <c r="KHW116" s="81"/>
      <c r="KHX116" s="81"/>
      <c r="KHY116" s="81"/>
      <c r="KHZ116" s="81"/>
      <c r="KIA116" s="81"/>
      <c r="KIB116" s="81"/>
      <c r="KIC116" s="81"/>
      <c r="KID116" s="81"/>
      <c r="KIE116" s="81"/>
      <c r="KIF116" s="81"/>
      <c r="KIG116" s="81"/>
      <c r="KIH116" s="81"/>
      <c r="KII116" s="81"/>
      <c r="KIJ116" s="81"/>
      <c r="KIK116" s="81"/>
      <c r="KIL116" s="81"/>
      <c r="KIM116" s="81"/>
      <c r="KIN116" s="81"/>
      <c r="KIO116" s="81"/>
      <c r="KIP116" s="81"/>
      <c r="KIQ116" s="81"/>
      <c r="KIR116" s="81"/>
      <c r="KIS116" s="81"/>
      <c r="KIT116" s="81"/>
      <c r="KIU116" s="81"/>
      <c r="KIV116" s="81"/>
      <c r="KIW116" s="81"/>
      <c r="KIX116" s="81"/>
      <c r="KIY116" s="81"/>
      <c r="KIZ116" s="81"/>
      <c r="KJA116" s="81"/>
      <c r="KJB116" s="81"/>
      <c r="KJC116" s="81"/>
      <c r="KJD116" s="81"/>
      <c r="KJE116" s="81"/>
      <c r="KJF116" s="81"/>
      <c r="KJG116" s="81"/>
      <c r="KJH116" s="81"/>
      <c r="KJI116" s="81"/>
      <c r="KJJ116" s="81"/>
      <c r="KJK116" s="81"/>
      <c r="KJL116" s="81"/>
      <c r="KJM116" s="81"/>
      <c r="KJN116" s="81"/>
      <c r="KJO116" s="81"/>
      <c r="KJP116" s="81"/>
      <c r="KJQ116" s="81"/>
      <c r="KJR116" s="81"/>
      <c r="KJS116" s="81"/>
      <c r="KJT116" s="81"/>
      <c r="KJU116" s="81"/>
      <c r="KJV116" s="81"/>
      <c r="KJW116" s="81"/>
      <c r="KJX116" s="81"/>
      <c r="KJY116" s="81"/>
      <c r="KJZ116" s="81"/>
      <c r="KKA116" s="81"/>
      <c r="KKB116" s="81"/>
      <c r="KKC116" s="81"/>
      <c r="KKD116" s="81"/>
      <c r="KKE116" s="81"/>
      <c r="KKF116" s="81"/>
      <c r="KKG116" s="81"/>
      <c r="KKH116" s="81"/>
      <c r="KKI116" s="81"/>
      <c r="KKJ116" s="81"/>
      <c r="KKK116" s="81"/>
      <c r="KKL116" s="81"/>
      <c r="KKM116" s="81"/>
      <c r="KKN116" s="81"/>
      <c r="KKO116" s="81"/>
      <c r="KKP116" s="81"/>
      <c r="KKQ116" s="81"/>
      <c r="KKR116" s="81"/>
      <c r="KKS116" s="81"/>
      <c r="KKT116" s="81"/>
      <c r="KKU116" s="81"/>
      <c r="KKV116" s="81"/>
      <c r="KKW116" s="81"/>
      <c r="KKX116" s="81"/>
      <c r="KKY116" s="81"/>
      <c r="KKZ116" s="81"/>
      <c r="KLA116" s="81"/>
      <c r="KLB116" s="81"/>
      <c r="KLC116" s="81"/>
      <c r="KLD116" s="81"/>
      <c r="KLE116" s="81"/>
      <c r="KLF116" s="81"/>
      <c r="KLG116" s="81"/>
      <c r="KLH116" s="81"/>
      <c r="KLI116" s="81"/>
      <c r="KLJ116" s="81"/>
      <c r="KLK116" s="81"/>
      <c r="KLL116" s="81"/>
      <c r="KLM116" s="81"/>
      <c r="KLN116" s="81"/>
      <c r="KLO116" s="81"/>
      <c r="KLP116" s="81"/>
      <c r="KLQ116" s="81"/>
      <c r="KLR116" s="81"/>
      <c r="KLS116" s="81"/>
      <c r="KLT116" s="81"/>
      <c r="KLU116" s="81"/>
      <c r="KLV116" s="81"/>
      <c r="KLW116" s="81"/>
      <c r="KLX116" s="81"/>
      <c r="KLY116" s="81"/>
      <c r="KLZ116" s="81"/>
      <c r="KMA116" s="81"/>
      <c r="KMB116" s="81"/>
      <c r="KMC116" s="81"/>
      <c r="KMD116" s="81"/>
      <c r="KME116" s="81"/>
      <c r="KMF116" s="81"/>
      <c r="KMG116" s="81"/>
      <c r="KMH116" s="81"/>
      <c r="KMI116" s="81"/>
      <c r="KMJ116" s="81"/>
      <c r="KMK116" s="81"/>
      <c r="KML116" s="81"/>
      <c r="KMM116" s="81"/>
      <c r="KMN116" s="81"/>
      <c r="KMO116" s="81"/>
      <c r="KMP116" s="81"/>
      <c r="KMQ116" s="81"/>
      <c r="KMR116" s="81"/>
      <c r="KMS116" s="81"/>
      <c r="KMT116" s="81"/>
      <c r="KMU116" s="81"/>
      <c r="KMV116" s="81"/>
      <c r="KMW116" s="81"/>
      <c r="KMX116" s="81"/>
      <c r="KMY116" s="81"/>
      <c r="KMZ116" s="81"/>
      <c r="KNA116" s="81"/>
      <c r="KNB116" s="81"/>
      <c r="KNC116" s="81"/>
      <c r="KND116" s="81"/>
      <c r="KNE116" s="81"/>
      <c r="KNF116" s="81"/>
      <c r="KNG116" s="81"/>
      <c r="KNH116" s="81"/>
      <c r="KNI116" s="81"/>
      <c r="KNJ116" s="81"/>
      <c r="KNK116" s="81"/>
      <c r="KNL116" s="81"/>
      <c r="KNM116" s="81"/>
      <c r="KNN116" s="81"/>
      <c r="KNO116" s="81"/>
      <c r="KNP116" s="81"/>
      <c r="KNQ116" s="81"/>
      <c r="KNR116" s="81"/>
      <c r="KNS116" s="81"/>
      <c r="KNT116" s="81"/>
      <c r="KNU116" s="81"/>
      <c r="KNV116" s="81"/>
      <c r="KNW116" s="81"/>
      <c r="KNX116" s="81"/>
      <c r="KNY116" s="81"/>
      <c r="KNZ116" s="81"/>
      <c r="KOA116" s="81"/>
      <c r="KOB116" s="81"/>
      <c r="KOC116" s="81"/>
      <c r="KOD116" s="81"/>
      <c r="KOE116" s="81"/>
      <c r="KOF116" s="81"/>
      <c r="KOG116" s="81"/>
      <c r="KOH116" s="81"/>
      <c r="KOI116" s="81"/>
      <c r="KOJ116" s="81"/>
      <c r="KOK116" s="81"/>
      <c r="KOL116" s="81"/>
      <c r="KOM116" s="81"/>
      <c r="KON116" s="81"/>
      <c r="KOO116" s="81"/>
      <c r="KOP116" s="81"/>
      <c r="KOQ116" s="81"/>
      <c r="KOR116" s="81"/>
      <c r="KOS116" s="81"/>
      <c r="KOT116" s="81"/>
      <c r="KOU116" s="81"/>
      <c r="KOV116" s="81"/>
      <c r="KOW116" s="81"/>
      <c r="KOX116" s="81"/>
      <c r="KOY116" s="81"/>
      <c r="KOZ116" s="81"/>
      <c r="KPA116" s="81"/>
      <c r="KPB116" s="81"/>
      <c r="KPC116" s="81"/>
      <c r="KPD116" s="81"/>
      <c r="KPE116" s="81"/>
      <c r="KPF116" s="81"/>
      <c r="KPG116" s="81"/>
      <c r="KPH116" s="81"/>
      <c r="KPI116" s="81"/>
      <c r="KPJ116" s="81"/>
      <c r="KPK116" s="81"/>
      <c r="KPL116" s="81"/>
      <c r="KPM116" s="81"/>
      <c r="KPN116" s="81"/>
      <c r="KPO116" s="81"/>
      <c r="KPP116" s="81"/>
      <c r="KPQ116" s="81"/>
      <c r="KPR116" s="81"/>
      <c r="KPS116" s="81"/>
      <c r="KPT116" s="81"/>
      <c r="KPU116" s="81"/>
      <c r="KPV116" s="81"/>
      <c r="KPW116" s="81"/>
      <c r="KPX116" s="81"/>
      <c r="KPY116" s="81"/>
      <c r="KPZ116" s="81"/>
      <c r="KQA116" s="81"/>
      <c r="KQB116" s="81"/>
      <c r="KQC116" s="81"/>
      <c r="KQD116" s="81"/>
      <c r="KQE116" s="81"/>
      <c r="KQF116" s="81"/>
      <c r="KQG116" s="81"/>
      <c r="KQH116" s="81"/>
      <c r="KQI116" s="81"/>
      <c r="KQJ116" s="81"/>
      <c r="KQK116" s="81"/>
      <c r="KQL116" s="81"/>
      <c r="KQM116" s="81"/>
      <c r="KQN116" s="81"/>
      <c r="KQO116" s="81"/>
      <c r="KQP116" s="81"/>
      <c r="KQQ116" s="81"/>
      <c r="KQR116" s="81"/>
      <c r="KQS116" s="81"/>
      <c r="KQT116" s="81"/>
      <c r="KQU116" s="81"/>
      <c r="KQV116" s="81"/>
      <c r="KQW116" s="81"/>
      <c r="KQX116" s="81"/>
      <c r="KQY116" s="81"/>
      <c r="KQZ116" s="81"/>
      <c r="KRA116" s="81"/>
      <c r="KRB116" s="81"/>
      <c r="KRC116" s="81"/>
      <c r="KRD116" s="81"/>
      <c r="KRE116" s="81"/>
      <c r="KRF116" s="81"/>
      <c r="KRG116" s="81"/>
      <c r="KRH116" s="81"/>
      <c r="KRI116" s="81"/>
      <c r="KRJ116" s="81"/>
      <c r="KRK116" s="81"/>
      <c r="KRL116" s="81"/>
      <c r="KRM116" s="81"/>
      <c r="KRN116" s="81"/>
      <c r="KRO116" s="81"/>
      <c r="KRP116" s="81"/>
      <c r="KRQ116" s="81"/>
      <c r="KRR116" s="81"/>
      <c r="KRS116" s="81"/>
      <c r="KRT116" s="81"/>
      <c r="KRU116" s="81"/>
      <c r="KRV116" s="81"/>
      <c r="KRW116" s="81"/>
      <c r="KRX116" s="81"/>
      <c r="KRY116" s="81"/>
      <c r="KRZ116" s="81"/>
      <c r="KSA116" s="81"/>
      <c r="KSB116" s="81"/>
      <c r="KSC116" s="81"/>
      <c r="KSD116" s="81"/>
      <c r="KSE116" s="81"/>
      <c r="KSF116" s="81"/>
      <c r="KSG116" s="81"/>
      <c r="KSH116" s="81"/>
      <c r="KSI116" s="81"/>
      <c r="KSJ116" s="81"/>
      <c r="KSK116" s="81"/>
      <c r="KSL116" s="81"/>
      <c r="KSM116" s="81"/>
      <c r="KSN116" s="81"/>
      <c r="KSO116" s="81"/>
      <c r="KSP116" s="81"/>
      <c r="KSQ116" s="81"/>
      <c r="KSR116" s="81"/>
      <c r="KSS116" s="81"/>
      <c r="KST116" s="81"/>
      <c r="KSU116" s="81"/>
      <c r="KSV116" s="81"/>
      <c r="KSW116" s="81"/>
      <c r="KSX116" s="81"/>
      <c r="KSY116" s="81"/>
      <c r="KSZ116" s="81"/>
      <c r="KTA116" s="81"/>
      <c r="KTB116" s="81"/>
      <c r="KTC116" s="81"/>
      <c r="KTD116" s="81"/>
      <c r="KTE116" s="81"/>
      <c r="KTF116" s="81"/>
      <c r="KTG116" s="81"/>
      <c r="KTH116" s="81"/>
      <c r="KTI116" s="81"/>
      <c r="KTJ116" s="81"/>
      <c r="KTK116" s="81"/>
      <c r="KTL116" s="81"/>
      <c r="KTM116" s="81"/>
      <c r="KTN116" s="81"/>
      <c r="KTO116" s="81"/>
      <c r="KTP116" s="81"/>
      <c r="KTQ116" s="81"/>
      <c r="KTR116" s="81"/>
      <c r="KTS116" s="81"/>
      <c r="KTT116" s="81"/>
      <c r="KTU116" s="81"/>
      <c r="KTV116" s="81"/>
      <c r="KTW116" s="81"/>
      <c r="KTX116" s="81"/>
      <c r="KTY116" s="81"/>
      <c r="KTZ116" s="81"/>
      <c r="KUA116" s="81"/>
      <c r="KUB116" s="81"/>
      <c r="KUC116" s="81"/>
      <c r="KUD116" s="81"/>
      <c r="KUE116" s="81"/>
      <c r="KUF116" s="81"/>
      <c r="KUG116" s="81"/>
      <c r="KUH116" s="81"/>
      <c r="KUI116" s="81"/>
      <c r="KUJ116" s="81"/>
      <c r="KUK116" s="81"/>
      <c r="KUL116" s="81"/>
      <c r="KUM116" s="81"/>
      <c r="KUN116" s="81"/>
      <c r="KUO116" s="81"/>
      <c r="KUP116" s="81"/>
      <c r="KUQ116" s="81"/>
      <c r="KUR116" s="81"/>
      <c r="KUS116" s="81"/>
      <c r="KUT116" s="81"/>
      <c r="KUU116" s="81"/>
      <c r="KUV116" s="81"/>
      <c r="KUW116" s="81"/>
      <c r="KUX116" s="81"/>
      <c r="KUY116" s="81"/>
      <c r="KUZ116" s="81"/>
      <c r="KVA116" s="81"/>
      <c r="KVB116" s="81"/>
      <c r="KVC116" s="81"/>
      <c r="KVD116" s="81"/>
      <c r="KVE116" s="81"/>
      <c r="KVF116" s="81"/>
      <c r="KVG116" s="81"/>
      <c r="KVH116" s="81"/>
      <c r="KVI116" s="81"/>
      <c r="KVJ116" s="81"/>
      <c r="KVK116" s="81"/>
      <c r="KVL116" s="81"/>
      <c r="KVM116" s="81"/>
      <c r="KVN116" s="81"/>
      <c r="KVO116" s="81"/>
      <c r="KVP116" s="81"/>
      <c r="KVQ116" s="81"/>
      <c r="KVR116" s="81"/>
      <c r="KVS116" s="81"/>
      <c r="KVT116" s="81"/>
      <c r="KVU116" s="81"/>
      <c r="KVV116" s="81"/>
      <c r="KVW116" s="81"/>
      <c r="KVX116" s="81"/>
      <c r="KVY116" s="81"/>
      <c r="KVZ116" s="81"/>
      <c r="KWA116" s="81"/>
      <c r="KWB116" s="81"/>
      <c r="KWC116" s="81"/>
      <c r="KWD116" s="81"/>
      <c r="KWE116" s="81"/>
      <c r="KWF116" s="81"/>
      <c r="KWG116" s="81"/>
      <c r="KWH116" s="81"/>
      <c r="KWI116" s="81"/>
      <c r="KWJ116" s="81"/>
      <c r="KWK116" s="81"/>
      <c r="KWL116" s="81"/>
      <c r="KWM116" s="81"/>
      <c r="KWN116" s="81"/>
      <c r="KWO116" s="81"/>
      <c r="KWP116" s="81"/>
      <c r="KWQ116" s="81"/>
      <c r="KWR116" s="81"/>
      <c r="KWS116" s="81"/>
      <c r="KWT116" s="81"/>
      <c r="KWU116" s="81"/>
      <c r="KWV116" s="81"/>
      <c r="KWW116" s="81"/>
      <c r="KWX116" s="81"/>
      <c r="KWY116" s="81"/>
      <c r="KWZ116" s="81"/>
      <c r="KXA116" s="81"/>
      <c r="KXB116" s="81"/>
      <c r="KXC116" s="81"/>
      <c r="KXD116" s="81"/>
      <c r="KXE116" s="81"/>
      <c r="KXF116" s="81"/>
      <c r="KXG116" s="81"/>
      <c r="KXH116" s="81"/>
      <c r="KXI116" s="81"/>
      <c r="KXJ116" s="81"/>
      <c r="KXK116" s="81"/>
      <c r="KXL116" s="81"/>
      <c r="KXM116" s="81"/>
      <c r="KXN116" s="81"/>
      <c r="KXO116" s="81"/>
      <c r="KXP116" s="81"/>
      <c r="KXQ116" s="81"/>
      <c r="KXR116" s="81"/>
      <c r="KXS116" s="81"/>
      <c r="KXT116" s="81"/>
      <c r="KXU116" s="81"/>
      <c r="KXV116" s="81"/>
      <c r="KXW116" s="81"/>
      <c r="KXX116" s="81"/>
      <c r="KXY116" s="81"/>
      <c r="KXZ116" s="81"/>
      <c r="KYA116" s="81"/>
      <c r="KYB116" s="81"/>
      <c r="KYC116" s="81"/>
      <c r="KYD116" s="81"/>
      <c r="KYE116" s="81"/>
      <c r="KYF116" s="81"/>
      <c r="KYG116" s="81"/>
      <c r="KYH116" s="81"/>
      <c r="KYI116" s="81"/>
      <c r="KYJ116" s="81"/>
      <c r="KYK116" s="81"/>
      <c r="KYL116" s="81"/>
      <c r="KYM116" s="81"/>
      <c r="KYN116" s="81"/>
      <c r="KYO116" s="81"/>
      <c r="KYP116" s="81"/>
      <c r="KYQ116" s="81"/>
      <c r="KYR116" s="81"/>
      <c r="KYS116" s="81"/>
      <c r="KYT116" s="81"/>
      <c r="KYU116" s="81"/>
      <c r="KYV116" s="81"/>
      <c r="KYW116" s="81"/>
      <c r="KYX116" s="81"/>
      <c r="KYY116" s="81"/>
      <c r="KYZ116" s="81"/>
      <c r="KZA116" s="81"/>
      <c r="KZB116" s="81"/>
      <c r="KZC116" s="81"/>
      <c r="KZD116" s="81"/>
      <c r="KZE116" s="81"/>
      <c r="KZF116" s="81"/>
      <c r="KZG116" s="81"/>
      <c r="KZH116" s="81"/>
      <c r="KZI116" s="81"/>
      <c r="KZJ116" s="81"/>
      <c r="KZK116" s="81"/>
      <c r="KZL116" s="81"/>
      <c r="KZM116" s="81"/>
      <c r="KZN116" s="81"/>
      <c r="KZO116" s="81"/>
      <c r="KZP116" s="81"/>
      <c r="KZQ116" s="81"/>
      <c r="KZR116" s="81"/>
      <c r="KZS116" s="81"/>
      <c r="KZT116" s="81"/>
      <c r="KZU116" s="81"/>
      <c r="KZV116" s="81"/>
      <c r="KZW116" s="81"/>
      <c r="KZX116" s="81"/>
      <c r="KZY116" s="81"/>
      <c r="KZZ116" s="81"/>
      <c r="LAA116" s="81"/>
      <c r="LAB116" s="81"/>
      <c r="LAC116" s="81"/>
      <c r="LAD116" s="81"/>
      <c r="LAE116" s="81"/>
      <c r="LAF116" s="81"/>
      <c r="LAG116" s="81"/>
      <c r="LAH116" s="81"/>
      <c r="LAI116" s="81"/>
      <c r="LAJ116" s="81"/>
      <c r="LAK116" s="81"/>
      <c r="LAL116" s="81"/>
      <c r="LAM116" s="81"/>
      <c r="LAN116" s="81"/>
      <c r="LAO116" s="81"/>
      <c r="LAP116" s="81"/>
      <c r="LAQ116" s="81"/>
      <c r="LAR116" s="81"/>
      <c r="LAS116" s="81"/>
      <c r="LAT116" s="81"/>
      <c r="LAU116" s="81"/>
      <c r="LAV116" s="81"/>
      <c r="LAW116" s="81"/>
      <c r="LAX116" s="81"/>
      <c r="LAY116" s="81"/>
      <c r="LAZ116" s="81"/>
      <c r="LBA116" s="81"/>
      <c r="LBB116" s="81"/>
      <c r="LBC116" s="81"/>
      <c r="LBD116" s="81"/>
      <c r="LBE116" s="81"/>
      <c r="LBF116" s="81"/>
      <c r="LBG116" s="81"/>
      <c r="LBH116" s="81"/>
      <c r="LBI116" s="81"/>
      <c r="LBJ116" s="81"/>
      <c r="LBK116" s="81"/>
      <c r="LBL116" s="81"/>
      <c r="LBM116" s="81"/>
      <c r="LBN116" s="81"/>
      <c r="LBO116" s="81"/>
      <c r="LBP116" s="81"/>
      <c r="LBQ116" s="81"/>
      <c r="LBR116" s="81"/>
      <c r="LBS116" s="81"/>
      <c r="LBT116" s="81"/>
      <c r="LBU116" s="81"/>
      <c r="LBV116" s="81"/>
      <c r="LBW116" s="81"/>
      <c r="LBX116" s="81"/>
      <c r="LBY116" s="81"/>
      <c r="LBZ116" s="81"/>
      <c r="LCA116" s="81"/>
      <c r="LCB116" s="81"/>
      <c r="LCC116" s="81"/>
      <c r="LCD116" s="81"/>
      <c r="LCE116" s="81"/>
      <c r="LCF116" s="81"/>
      <c r="LCG116" s="81"/>
      <c r="LCH116" s="81"/>
      <c r="LCI116" s="81"/>
      <c r="LCJ116" s="81"/>
      <c r="LCK116" s="81"/>
      <c r="LCL116" s="81"/>
      <c r="LCM116" s="81"/>
      <c r="LCN116" s="81"/>
      <c r="LCO116" s="81"/>
      <c r="LCP116" s="81"/>
      <c r="LCQ116" s="81"/>
      <c r="LCR116" s="81"/>
      <c r="LCS116" s="81"/>
      <c r="LCT116" s="81"/>
      <c r="LCU116" s="81"/>
      <c r="LCV116" s="81"/>
      <c r="LCW116" s="81"/>
      <c r="LCX116" s="81"/>
      <c r="LCY116" s="81"/>
      <c r="LCZ116" s="81"/>
      <c r="LDA116" s="81"/>
      <c r="LDB116" s="81"/>
      <c r="LDC116" s="81"/>
      <c r="LDD116" s="81"/>
      <c r="LDE116" s="81"/>
      <c r="LDF116" s="81"/>
      <c r="LDG116" s="81"/>
      <c r="LDH116" s="81"/>
      <c r="LDI116" s="81"/>
      <c r="LDJ116" s="81"/>
      <c r="LDK116" s="81"/>
      <c r="LDL116" s="81"/>
      <c r="LDM116" s="81"/>
      <c r="LDN116" s="81"/>
      <c r="LDO116" s="81"/>
      <c r="LDP116" s="81"/>
      <c r="LDQ116" s="81"/>
      <c r="LDR116" s="81"/>
      <c r="LDS116" s="81"/>
      <c r="LDT116" s="81"/>
      <c r="LDU116" s="81"/>
      <c r="LDV116" s="81"/>
      <c r="LDW116" s="81"/>
      <c r="LDX116" s="81"/>
      <c r="LDY116" s="81"/>
      <c r="LDZ116" s="81"/>
      <c r="LEA116" s="81"/>
      <c r="LEB116" s="81"/>
      <c r="LEC116" s="81"/>
      <c r="LED116" s="81"/>
      <c r="LEE116" s="81"/>
      <c r="LEF116" s="81"/>
      <c r="LEG116" s="81"/>
      <c r="LEH116" s="81"/>
      <c r="LEI116" s="81"/>
      <c r="LEJ116" s="81"/>
      <c r="LEK116" s="81"/>
      <c r="LEL116" s="81"/>
      <c r="LEM116" s="81"/>
      <c r="LEN116" s="81"/>
      <c r="LEO116" s="81"/>
      <c r="LEP116" s="81"/>
      <c r="LEQ116" s="81"/>
      <c r="LER116" s="81"/>
      <c r="LES116" s="81"/>
      <c r="LET116" s="81"/>
      <c r="LEU116" s="81"/>
      <c r="LEV116" s="81"/>
      <c r="LEW116" s="81"/>
      <c r="LEX116" s="81"/>
      <c r="LEY116" s="81"/>
      <c r="LEZ116" s="81"/>
      <c r="LFA116" s="81"/>
      <c r="LFB116" s="81"/>
      <c r="LFC116" s="81"/>
      <c r="LFD116" s="81"/>
      <c r="LFE116" s="81"/>
      <c r="LFF116" s="81"/>
      <c r="LFG116" s="81"/>
      <c r="LFH116" s="81"/>
      <c r="LFI116" s="81"/>
      <c r="LFJ116" s="81"/>
      <c r="LFK116" s="81"/>
      <c r="LFL116" s="81"/>
      <c r="LFM116" s="81"/>
      <c r="LFN116" s="81"/>
      <c r="LFO116" s="81"/>
      <c r="LFP116" s="81"/>
      <c r="LFQ116" s="81"/>
      <c r="LFR116" s="81"/>
      <c r="LFS116" s="81"/>
      <c r="LFT116" s="81"/>
      <c r="LFU116" s="81"/>
      <c r="LFV116" s="81"/>
      <c r="LFW116" s="81"/>
      <c r="LFX116" s="81"/>
      <c r="LFY116" s="81"/>
      <c r="LFZ116" s="81"/>
      <c r="LGA116" s="81"/>
      <c r="LGB116" s="81"/>
      <c r="LGC116" s="81"/>
      <c r="LGD116" s="81"/>
      <c r="LGE116" s="81"/>
      <c r="LGF116" s="81"/>
      <c r="LGG116" s="81"/>
      <c r="LGH116" s="81"/>
      <c r="LGI116" s="81"/>
      <c r="LGJ116" s="81"/>
      <c r="LGK116" s="81"/>
      <c r="LGL116" s="81"/>
      <c r="LGM116" s="81"/>
      <c r="LGN116" s="81"/>
      <c r="LGO116" s="81"/>
      <c r="LGP116" s="81"/>
      <c r="LGQ116" s="81"/>
      <c r="LGR116" s="81"/>
      <c r="LGS116" s="81"/>
      <c r="LGT116" s="81"/>
      <c r="LGU116" s="81"/>
      <c r="LGV116" s="81"/>
      <c r="LGW116" s="81"/>
      <c r="LGX116" s="81"/>
      <c r="LGY116" s="81"/>
      <c r="LGZ116" s="81"/>
      <c r="LHA116" s="81"/>
      <c r="LHB116" s="81"/>
      <c r="LHC116" s="81"/>
      <c r="LHD116" s="81"/>
      <c r="LHE116" s="81"/>
      <c r="LHF116" s="81"/>
      <c r="LHG116" s="81"/>
      <c r="LHH116" s="81"/>
      <c r="LHI116" s="81"/>
      <c r="LHJ116" s="81"/>
      <c r="LHK116" s="81"/>
      <c r="LHL116" s="81"/>
      <c r="LHM116" s="81"/>
      <c r="LHN116" s="81"/>
      <c r="LHO116" s="81"/>
      <c r="LHP116" s="81"/>
      <c r="LHQ116" s="81"/>
      <c r="LHR116" s="81"/>
      <c r="LHS116" s="81"/>
      <c r="LHT116" s="81"/>
      <c r="LHU116" s="81"/>
      <c r="LHV116" s="81"/>
      <c r="LHW116" s="81"/>
      <c r="LHX116" s="81"/>
      <c r="LHY116" s="81"/>
      <c r="LHZ116" s="81"/>
      <c r="LIA116" s="81"/>
      <c r="LIB116" s="81"/>
      <c r="LIC116" s="81"/>
      <c r="LID116" s="81"/>
      <c r="LIE116" s="81"/>
      <c r="LIF116" s="81"/>
      <c r="LIG116" s="81"/>
      <c r="LIH116" s="81"/>
      <c r="LII116" s="81"/>
      <c r="LIJ116" s="81"/>
      <c r="LIK116" s="81"/>
      <c r="LIL116" s="81"/>
      <c r="LIM116" s="81"/>
      <c r="LIN116" s="81"/>
      <c r="LIO116" s="81"/>
      <c r="LIP116" s="81"/>
      <c r="LIQ116" s="81"/>
      <c r="LIR116" s="81"/>
      <c r="LIS116" s="81"/>
      <c r="LIT116" s="81"/>
      <c r="LIU116" s="81"/>
      <c r="LIV116" s="81"/>
      <c r="LIW116" s="81"/>
      <c r="LIX116" s="81"/>
      <c r="LIY116" s="81"/>
      <c r="LIZ116" s="81"/>
      <c r="LJA116" s="81"/>
      <c r="LJB116" s="81"/>
      <c r="LJC116" s="81"/>
      <c r="LJD116" s="81"/>
      <c r="LJE116" s="81"/>
      <c r="LJF116" s="81"/>
      <c r="LJG116" s="81"/>
      <c r="LJH116" s="81"/>
      <c r="LJI116" s="81"/>
      <c r="LJJ116" s="81"/>
      <c r="LJK116" s="81"/>
      <c r="LJL116" s="81"/>
      <c r="LJM116" s="81"/>
      <c r="LJN116" s="81"/>
      <c r="LJO116" s="81"/>
      <c r="LJP116" s="81"/>
      <c r="LJQ116" s="81"/>
      <c r="LJR116" s="81"/>
      <c r="LJS116" s="81"/>
      <c r="LJT116" s="81"/>
      <c r="LJU116" s="81"/>
      <c r="LJV116" s="81"/>
      <c r="LJW116" s="81"/>
      <c r="LJX116" s="81"/>
      <c r="LJY116" s="81"/>
      <c r="LJZ116" s="81"/>
      <c r="LKA116" s="81"/>
      <c r="LKB116" s="81"/>
      <c r="LKC116" s="81"/>
      <c r="LKD116" s="81"/>
      <c r="LKE116" s="81"/>
      <c r="LKF116" s="81"/>
      <c r="LKG116" s="81"/>
      <c r="LKH116" s="81"/>
      <c r="LKI116" s="81"/>
      <c r="LKJ116" s="81"/>
      <c r="LKK116" s="81"/>
      <c r="LKL116" s="81"/>
      <c r="LKM116" s="81"/>
      <c r="LKN116" s="81"/>
      <c r="LKO116" s="81"/>
      <c r="LKP116" s="81"/>
      <c r="LKQ116" s="81"/>
      <c r="LKR116" s="81"/>
      <c r="LKS116" s="81"/>
      <c r="LKT116" s="81"/>
      <c r="LKU116" s="81"/>
      <c r="LKV116" s="81"/>
      <c r="LKW116" s="81"/>
      <c r="LKX116" s="81"/>
      <c r="LKY116" s="81"/>
      <c r="LKZ116" s="81"/>
      <c r="LLA116" s="81"/>
      <c r="LLB116" s="81"/>
      <c r="LLC116" s="81"/>
      <c r="LLD116" s="81"/>
      <c r="LLE116" s="81"/>
      <c r="LLF116" s="81"/>
      <c r="LLG116" s="81"/>
      <c r="LLH116" s="81"/>
      <c r="LLI116" s="81"/>
      <c r="LLJ116" s="81"/>
      <c r="LLK116" s="81"/>
      <c r="LLL116" s="81"/>
      <c r="LLM116" s="81"/>
      <c r="LLN116" s="81"/>
      <c r="LLO116" s="81"/>
      <c r="LLP116" s="81"/>
      <c r="LLQ116" s="81"/>
      <c r="LLR116" s="81"/>
      <c r="LLS116" s="81"/>
      <c r="LLT116" s="81"/>
      <c r="LLU116" s="81"/>
      <c r="LLV116" s="81"/>
      <c r="LLW116" s="81"/>
      <c r="LLX116" s="81"/>
      <c r="LLY116" s="81"/>
      <c r="LLZ116" s="81"/>
      <c r="LMA116" s="81"/>
      <c r="LMB116" s="81"/>
      <c r="LMC116" s="81"/>
      <c r="LMD116" s="81"/>
      <c r="LME116" s="81"/>
      <c r="LMF116" s="81"/>
      <c r="LMG116" s="81"/>
      <c r="LMH116" s="81"/>
      <c r="LMI116" s="81"/>
      <c r="LMJ116" s="81"/>
      <c r="LMK116" s="81"/>
      <c r="LML116" s="81"/>
      <c r="LMM116" s="81"/>
      <c r="LMN116" s="81"/>
      <c r="LMO116" s="81"/>
      <c r="LMP116" s="81"/>
      <c r="LMQ116" s="81"/>
      <c r="LMR116" s="81"/>
      <c r="LMS116" s="81"/>
      <c r="LMT116" s="81"/>
      <c r="LMU116" s="81"/>
      <c r="LMV116" s="81"/>
      <c r="LMW116" s="81"/>
      <c r="LMX116" s="81"/>
      <c r="LMY116" s="81"/>
      <c r="LMZ116" s="81"/>
      <c r="LNA116" s="81"/>
      <c r="LNB116" s="81"/>
      <c r="LNC116" s="81"/>
      <c r="LND116" s="81"/>
      <c r="LNE116" s="81"/>
      <c r="LNF116" s="81"/>
      <c r="LNG116" s="81"/>
      <c r="LNH116" s="81"/>
      <c r="LNI116" s="81"/>
      <c r="LNJ116" s="81"/>
      <c r="LNK116" s="81"/>
      <c r="LNL116" s="81"/>
      <c r="LNM116" s="81"/>
      <c r="LNN116" s="81"/>
      <c r="LNO116" s="81"/>
      <c r="LNP116" s="81"/>
      <c r="LNQ116" s="81"/>
      <c r="LNR116" s="81"/>
      <c r="LNS116" s="81"/>
      <c r="LNT116" s="81"/>
      <c r="LNU116" s="81"/>
      <c r="LNV116" s="81"/>
      <c r="LNW116" s="81"/>
      <c r="LNX116" s="81"/>
      <c r="LNY116" s="81"/>
      <c r="LNZ116" s="81"/>
      <c r="LOA116" s="81"/>
      <c r="LOB116" s="81"/>
      <c r="LOC116" s="81"/>
      <c r="LOD116" s="81"/>
      <c r="LOE116" s="81"/>
      <c r="LOF116" s="81"/>
      <c r="LOG116" s="81"/>
      <c r="LOH116" s="81"/>
      <c r="LOI116" s="81"/>
      <c r="LOJ116" s="81"/>
      <c r="LOK116" s="81"/>
      <c r="LOL116" s="81"/>
      <c r="LOM116" s="81"/>
      <c r="LON116" s="81"/>
      <c r="LOO116" s="81"/>
      <c r="LOP116" s="81"/>
      <c r="LOQ116" s="81"/>
      <c r="LOR116" s="81"/>
      <c r="LOS116" s="81"/>
      <c r="LOT116" s="81"/>
      <c r="LOU116" s="81"/>
      <c r="LOV116" s="81"/>
      <c r="LOW116" s="81"/>
      <c r="LOX116" s="81"/>
      <c r="LOY116" s="81"/>
      <c r="LOZ116" s="81"/>
      <c r="LPA116" s="81"/>
      <c r="LPB116" s="81"/>
      <c r="LPC116" s="81"/>
      <c r="LPD116" s="81"/>
      <c r="LPE116" s="81"/>
      <c r="LPF116" s="81"/>
      <c r="LPG116" s="81"/>
      <c r="LPH116" s="81"/>
      <c r="LPI116" s="81"/>
      <c r="LPJ116" s="81"/>
      <c r="LPK116" s="81"/>
      <c r="LPL116" s="81"/>
      <c r="LPM116" s="81"/>
      <c r="LPN116" s="81"/>
      <c r="LPO116" s="81"/>
      <c r="LPP116" s="81"/>
      <c r="LPQ116" s="81"/>
      <c r="LPR116" s="81"/>
      <c r="LPS116" s="81"/>
      <c r="LPT116" s="81"/>
      <c r="LPU116" s="81"/>
      <c r="LPV116" s="81"/>
      <c r="LPW116" s="81"/>
      <c r="LPX116" s="81"/>
      <c r="LPY116" s="81"/>
      <c r="LPZ116" s="81"/>
      <c r="LQA116" s="81"/>
      <c r="LQB116" s="81"/>
      <c r="LQC116" s="81"/>
      <c r="LQD116" s="81"/>
      <c r="LQE116" s="81"/>
      <c r="LQF116" s="81"/>
      <c r="LQG116" s="81"/>
      <c r="LQH116" s="81"/>
      <c r="LQI116" s="81"/>
      <c r="LQJ116" s="81"/>
      <c r="LQK116" s="81"/>
      <c r="LQL116" s="81"/>
      <c r="LQM116" s="81"/>
      <c r="LQN116" s="81"/>
      <c r="LQO116" s="81"/>
      <c r="LQP116" s="81"/>
      <c r="LQQ116" s="81"/>
      <c r="LQR116" s="81"/>
      <c r="LQS116" s="81"/>
      <c r="LQT116" s="81"/>
      <c r="LQU116" s="81"/>
      <c r="LQV116" s="81"/>
      <c r="LQW116" s="81"/>
      <c r="LQX116" s="81"/>
      <c r="LQY116" s="81"/>
      <c r="LQZ116" s="81"/>
      <c r="LRA116" s="81"/>
      <c r="LRB116" s="81"/>
      <c r="LRC116" s="81"/>
      <c r="LRD116" s="81"/>
      <c r="LRE116" s="81"/>
      <c r="LRF116" s="81"/>
      <c r="LRG116" s="81"/>
      <c r="LRH116" s="81"/>
      <c r="LRI116" s="81"/>
      <c r="LRJ116" s="81"/>
      <c r="LRK116" s="81"/>
      <c r="LRL116" s="81"/>
      <c r="LRM116" s="81"/>
      <c r="LRN116" s="81"/>
      <c r="LRO116" s="81"/>
      <c r="LRP116" s="81"/>
      <c r="LRQ116" s="81"/>
      <c r="LRR116" s="81"/>
      <c r="LRS116" s="81"/>
      <c r="LRT116" s="81"/>
      <c r="LRU116" s="81"/>
      <c r="LRV116" s="81"/>
      <c r="LRW116" s="81"/>
      <c r="LRX116" s="81"/>
      <c r="LRY116" s="81"/>
      <c r="LRZ116" s="81"/>
      <c r="LSA116" s="81"/>
      <c r="LSB116" s="81"/>
      <c r="LSC116" s="81"/>
      <c r="LSD116" s="81"/>
      <c r="LSE116" s="81"/>
      <c r="LSF116" s="81"/>
      <c r="LSG116" s="81"/>
      <c r="LSH116" s="81"/>
      <c r="LSI116" s="81"/>
      <c r="LSJ116" s="81"/>
      <c r="LSK116" s="81"/>
      <c r="LSL116" s="81"/>
      <c r="LSM116" s="81"/>
      <c r="LSN116" s="81"/>
      <c r="LSO116" s="81"/>
      <c r="LSP116" s="81"/>
      <c r="LSQ116" s="81"/>
      <c r="LSR116" s="81"/>
      <c r="LSS116" s="81"/>
      <c r="LST116" s="81"/>
      <c r="LSU116" s="81"/>
      <c r="LSV116" s="81"/>
      <c r="LSW116" s="81"/>
      <c r="LSX116" s="81"/>
      <c r="LSY116" s="81"/>
      <c r="LSZ116" s="81"/>
      <c r="LTA116" s="81"/>
      <c r="LTB116" s="81"/>
      <c r="LTC116" s="81"/>
      <c r="LTD116" s="81"/>
      <c r="LTE116" s="81"/>
      <c r="LTF116" s="81"/>
      <c r="LTG116" s="81"/>
      <c r="LTH116" s="81"/>
      <c r="LTI116" s="81"/>
      <c r="LTJ116" s="81"/>
      <c r="LTK116" s="81"/>
      <c r="LTL116" s="81"/>
      <c r="LTM116" s="81"/>
      <c r="LTN116" s="81"/>
      <c r="LTO116" s="81"/>
      <c r="LTP116" s="81"/>
      <c r="LTQ116" s="81"/>
      <c r="LTR116" s="81"/>
      <c r="LTS116" s="81"/>
      <c r="LTT116" s="81"/>
      <c r="LTU116" s="81"/>
      <c r="LTV116" s="81"/>
      <c r="LTW116" s="81"/>
      <c r="LTX116" s="81"/>
      <c r="LTY116" s="81"/>
      <c r="LTZ116" s="81"/>
      <c r="LUA116" s="81"/>
      <c r="LUB116" s="81"/>
      <c r="LUC116" s="81"/>
      <c r="LUD116" s="81"/>
      <c r="LUE116" s="81"/>
      <c r="LUF116" s="81"/>
      <c r="LUG116" s="81"/>
      <c r="LUH116" s="81"/>
      <c r="LUI116" s="81"/>
      <c r="LUJ116" s="81"/>
      <c r="LUK116" s="81"/>
      <c r="LUL116" s="81"/>
      <c r="LUM116" s="81"/>
      <c r="LUN116" s="81"/>
      <c r="LUO116" s="81"/>
      <c r="LUP116" s="81"/>
      <c r="LUQ116" s="81"/>
      <c r="LUR116" s="81"/>
      <c r="LUS116" s="81"/>
      <c r="LUT116" s="81"/>
      <c r="LUU116" s="81"/>
      <c r="LUV116" s="81"/>
      <c r="LUW116" s="81"/>
      <c r="LUX116" s="81"/>
      <c r="LUY116" s="81"/>
      <c r="LUZ116" s="81"/>
      <c r="LVA116" s="81"/>
      <c r="LVB116" s="81"/>
      <c r="LVC116" s="81"/>
      <c r="LVD116" s="81"/>
      <c r="LVE116" s="81"/>
      <c r="LVF116" s="81"/>
      <c r="LVG116" s="81"/>
      <c r="LVH116" s="81"/>
      <c r="LVI116" s="81"/>
      <c r="LVJ116" s="81"/>
      <c r="LVK116" s="81"/>
      <c r="LVL116" s="81"/>
      <c r="LVM116" s="81"/>
      <c r="LVN116" s="81"/>
      <c r="LVO116" s="81"/>
      <c r="LVP116" s="81"/>
      <c r="LVQ116" s="81"/>
      <c r="LVR116" s="81"/>
      <c r="LVS116" s="81"/>
      <c r="LVT116" s="81"/>
      <c r="LVU116" s="81"/>
      <c r="LVV116" s="81"/>
      <c r="LVW116" s="81"/>
      <c r="LVX116" s="81"/>
      <c r="LVY116" s="81"/>
      <c r="LVZ116" s="81"/>
      <c r="LWA116" s="81"/>
      <c r="LWB116" s="81"/>
      <c r="LWC116" s="81"/>
      <c r="LWD116" s="81"/>
      <c r="LWE116" s="81"/>
      <c r="LWF116" s="81"/>
      <c r="LWG116" s="81"/>
      <c r="LWH116" s="81"/>
      <c r="LWI116" s="81"/>
      <c r="LWJ116" s="81"/>
      <c r="LWK116" s="81"/>
      <c r="LWL116" s="81"/>
      <c r="LWM116" s="81"/>
      <c r="LWN116" s="81"/>
      <c r="LWO116" s="81"/>
      <c r="LWP116" s="81"/>
      <c r="LWQ116" s="81"/>
      <c r="LWR116" s="81"/>
      <c r="LWS116" s="81"/>
      <c r="LWT116" s="81"/>
      <c r="LWU116" s="81"/>
      <c r="LWV116" s="81"/>
      <c r="LWW116" s="81"/>
      <c r="LWX116" s="81"/>
      <c r="LWY116" s="81"/>
      <c r="LWZ116" s="81"/>
      <c r="LXA116" s="81"/>
      <c r="LXB116" s="81"/>
      <c r="LXC116" s="81"/>
      <c r="LXD116" s="81"/>
      <c r="LXE116" s="81"/>
      <c r="LXF116" s="81"/>
      <c r="LXG116" s="81"/>
      <c r="LXH116" s="81"/>
      <c r="LXI116" s="81"/>
      <c r="LXJ116" s="81"/>
      <c r="LXK116" s="81"/>
      <c r="LXL116" s="81"/>
      <c r="LXM116" s="81"/>
      <c r="LXN116" s="81"/>
      <c r="LXO116" s="81"/>
      <c r="LXP116" s="81"/>
      <c r="LXQ116" s="81"/>
      <c r="LXR116" s="81"/>
      <c r="LXS116" s="81"/>
      <c r="LXT116" s="81"/>
      <c r="LXU116" s="81"/>
      <c r="LXV116" s="81"/>
      <c r="LXW116" s="81"/>
      <c r="LXX116" s="81"/>
      <c r="LXY116" s="81"/>
      <c r="LXZ116" s="81"/>
      <c r="LYA116" s="81"/>
      <c r="LYB116" s="81"/>
      <c r="LYC116" s="81"/>
      <c r="LYD116" s="81"/>
      <c r="LYE116" s="81"/>
      <c r="LYF116" s="81"/>
      <c r="LYG116" s="81"/>
      <c r="LYH116" s="81"/>
      <c r="LYI116" s="81"/>
      <c r="LYJ116" s="81"/>
      <c r="LYK116" s="81"/>
      <c r="LYL116" s="81"/>
      <c r="LYM116" s="81"/>
      <c r="LYN116" s="81"/>
      <c r="LYO116" s="81"/>
      <c r="LYP116" s="81"/>
      <c r="LYQ116" s="81"/>
      <c r="LYR116" s="81"/>
      <c r="LYS116" s="81"/>
      <c r="LYT116" s="81"/>
      <c r="LYU116" s="81"/>
      <c r="LYV116" s="81"/>
      <c r="LYW116" s="81"/>
      <c r="LYX116" s="81"/>
      <c r="LYY116" s="81"/>
      <c r="LYZ116" s="81"/>
      <c r="LZA116" s="81"/>
      <c r="LZB116" s="81"/>
      <c r="LZC116" s="81"/>
      <c r="LZD116" s="81"/>
      <c r="LZE116" s="81"/>
      <c r="LZF116" s="81"/>
      <c r="LZG116" s="81"/>
      <c r="LZH116" s="81"/>
      <c r="LZI116" s="81"/>
      <c r="LZJ116" s="81"/>
      <c r="LZK116" s="81"/>
      <c r="LZL116" s="81"/>
      <c r="LZM116" s="81"/>
      <c r="LZN116" s="81"/>
      <c r="LZO116" s="81"/>
      <c r="LZP116" s="81"/>
      <c r="LZQ116" s="81"/>
      <c r="LZR116" s="81"/>
      <c r="LZS116" s="81"/>
      <c r="LZT116" s="81"/>
      <c r="LZU116" s="81"/>
      <c r="LZV116" s="81"/>
      <c r="LZW116" s="81"/>
      <c r="LZX116" s="81"/>
      <c r="LZY116" s="81"/>
      <c r="LZZ116" s="81"/>
      <c r="MAA116" s="81"/>
      <c r="MAB116" s="81"/>
      <c r="MAC116" s="81"/>
      <c r="MAD116" s="81"/>
      <c r="MAE116" s="81"/>
      <c r="MAF116" s="81"/>
      <c r="MAG116" s="81"/>
      <c r="MAH116" s="81"/>
      <c r="MAI116" s="81"/>
      <c r="MAJ116" s="81"/>
      <c r="MAK116" s="81"/>
      <c r="MAL116" s="81"/>
      <c r="MAM116" s="81"/>
      <c r="MAN116" s="81"/>
      <c r="MAO116" s="81"/>
      <c r="MAP116" s="81"/>
      <c r="MAQ116" s="81"/>
      <c r="MAR116" s="81"/>
      <c r="MAS116" s="81"/>
      <c r="MAT116" s="81"/>
      <c r="MAU116" s="81"/>
      <c r="MAV116" s="81"/>
      <c r="MAW116" s="81"/>
      <c r="MAX116" s="81"/>
      <c r="MAY116" s="81"/>
      <c r="MAZ116" s="81"/>
      <c r="MBA116" s="81"/>
      <c r="MBB116" s="81"/>
      <c r="MBC116" s="81"/>
      <c r="MBD116" s="81"/>
      <c r="MBE116" s="81"/>
      <c r="MBF116" s="81"/>
      <c r="MBG116" s="81"/>
      <c r="MBH116" s="81"/>
      <c r="MBI116" s="81"/>
      <c r="MBJ116" s="81"/>
      <c r="MBK116" s="81"/>
      <c r="MBL116" s="81"/>
      <c r="MBM116" s="81"/>
      <c r="MBN116" s="81"/>
      <c r="MBO116" s="81"/>
      <c r="MBP116" s="81"/>
      <c r="MBQ116" s="81"/>
      <c r="MBR116" s="81"/>
      <c r="MBS116" s="81"/>
      <c r="MBT116" s="81"/>
      <c r="MBU116" s="81"/>
      <c r="MBV116" s="81"/>
      <c r="MBW116" s="81"/>
      <c r="MBX116" s="81"/>
      <c r="MBY116" s="81"/>
      <c r="MBZ116" s="81"/>
      <c r="MCA116" s="81"/>
      <c r="MCB116" s="81"/>
      <c r="MCC116" s="81"/>
      <c r="MCD116" s="81"/>
      <c r="MCE116" s="81"/>
      <c r="MCF116" s="81"/>
      <c r="MCG116" s="81"/>
      <c r="MCH116" s="81"/>
      <c r="MCI116" s="81"/>
      <c r="MCJ116" s="81"/>
      <c r="MCK116" s="81"/>
      <c r="MCL116" s="81"/>
      <c r="MCM116" s="81"/>
      <c r="MCN116" s="81"/>
      <c r="MCO116" s="81"/>
      <c r="MCP116" s="81"/>
      <c r="MCQ116" s="81"/>
      <c r="MCR116" s="81"/>
      <c r="MCS116" s="81"/>
      <c r="MCT116" s="81"/>
      <c r="MCU116" s="81"/>
      <c r="MCV116" s="81"/>
      <c r="MCW116" s="81"/>
      <c r="MCX116" s="81"/>
      <c r="MCY116" s="81"/>
      <c r="MCZ116" s="81"/>
      <c r="MDA116" s="81"/>
      <c r="MDB116" s="81"/>
      <c r="MDC116" s="81"/>
      <c r="MDD116" s="81"/>
      <c r="MDE116" s="81"/>
      <c r="MDF116" s="81"/>
      <c r="MDG116" s="81"/>
      <c r="MDH116" s="81"/>
      <c r="MDI116" s="81"/>
      <c r="MDJ116" s="81"/>
      <c r="MDK116" s="81"/>
      <c r="MDL116" s="81"/>
      <c r="MDM116" s="81"/>
      <c r="MDN116" s="81"/>
      <c r="MDO116" s="81"/>
      <c r="MDP116" s="81"/>
      <c r="MDQ116" s="81"/>
      <c r="MDR116" s="81"/>
      <c r="MDS116" s="81"/>
      <c r="MDT116" s="81"/>
      <c r="MDU116" s="81"/>
      <c r="MDV116" s="81"/>
      <c r="MDW116" s="81"/>
      <c r="MDX116" s="81"/>
      <c r="MDY116" s="81"/>
      <c r="MDZ116" s="81"/>
      <c r="MEA116" s="81"/>
      <c r="MEB116" s="81"/>
      <c r="MEC116" s="81"/>
      <c r="MED116" s="81"/>
      <c r="MEE116" s="81"/>
      <c r="MEF116" s="81"/>
      <c r="MEG116" s="81"/>
      <c r="MEH116" s="81"/>
      <c r="MEI116" s="81"/>
      <c r="MEJ116" s="81"/>
      <c r="MEK116" s="81"/>
      <c r="MEL116" s="81"/>
      <c r="MEM116" s="81"/>
      <c r="MEN116" s="81"/>
      <c r="MEO116" s="81"/>
      <c r="MEP116" s="81"/>
      <c r="MEQ116" s="81"/>
      <c r="MER116" s="81"/>
      <c r="MES116" s="81"/>
      <c r="MET116" s="81"/>
      <c r="MEU116" s="81"/>
      <c r="MEV116" s="81"/>
      <c r="MEW116" s="81"/>
      <c r="MEX116" s="81"/>
      <c r="MEY116" s="81"/>
      <c r="MEZ116" s="81"/>
      <c r="MFA116" s="81"/>
      <c r="MFB116" s="81"/>
      <c r="MFC116" s="81"/>
      <c r="MFD116" s="81"/>
      <c r="MFE116" s="81"/>
      <c r="MFF116" s="81"/>
      <c r="MFG116" s="81"/>
      <c r="MFH116" s="81"/>
      <c r="MFI116" s="81"/>
      <c r="MFJ116" s="81"/>
      <c r="MFK116" s="81"/>
      <c r="MFL116" s="81"/>
      <c r="MFM116" s="81"/>
      <c r="MFN116" s="81"/>
      <c r="MFO116" s="81"/>
      <c r="MFP116" s="81"/>
      <c r="MFQ116" s="81"/>
      <c r="MFR116" s="81"/>
      <c r="MFS116" s="81"/>
      <c r="MFT116" s="81"/>
      <c r="MFU116" s="81"/>
      <c r="MFV116" s="81"/>
      <c r="MFW116" s="81"/>
      <c r="MFX116" s="81"/>
      <c r="MFY116" s="81"/>
      <c r="MFZ116" s="81"/>
      <c r="MGA116" s="81"/>
      <c r="MGB116" s="81"/>
      <c r="MGC116" s="81"/>
      <c r="MGD116" s="81"/>
      <c r="MGE116" s="81"/>
      <c r="MGF116" s="81"/>
      <c r="MGG116" s="81"/>
      <c r="MGH116" s="81"/>
      <c r="MGI116" s="81"/>
      <c r="MGJ116" s="81"/>
      <c r="MGK116" s="81"/>
      <c r="MGL116" s="81"/>
      <c r="MGM116" s="81"/>
      <c r="MGN116" s="81"/>
      <c r="MGO116" s="81"/>
      <c r="MGP116" s="81"/>
      <c r="MGQ116" s="81"/>
      <c r="MGR116" s="81"/>
      <c r="MGS116" s="81"/>
      <c r="MGT116" s="81"/>
      <c r="MGU116" s="81"/>
      <c r="MGV116" s="81"/>
      <c r="MGW116" s="81"/>
      <c r="MGX116" s="81"/>
      <c r="MGY116" s="81"/>
      <c r="MGZ116" s="81"/>
      <c r="MHA116" s="81"/>
      <c r="MHB116" s="81"/>
      <c r="MHC116" s="81"/>
      <c r="MHD116" s="81"/>
      <c r="MHE116" s="81"/>
      <c r="MHF116" s="81"/>
      <c r="MHG116" s="81"/>
      <c r="MHH116" s="81"/>
      <c r="MHI116" s="81"/>
      <c r="MHJ116" s="81"/>
      <c r="MHK116" s="81"/>
      <c r="MHL116" s="81"/>
      <c r="MHM116" s="81"/>
      <c r="MHN116" s="81"/>
      <c r="MHO116" s="81"/>
      <c r="MHP116" s="81"/>
      <c r="MHQ116" s="81"/>
      <c r="MHR116" s="81"/>
      <c r="MHS116" s="81"/>
      <c r="MHT116" s="81"/>
      <c r="MHU116" s="81"/>
      <c r="MHV116" s="81"/>
      <c r="MHW116" s="81"/>
      <c r="MHX116" s="81"/>
      <c r="MHY116" s="81"/>
      <c r="MHZ116" s="81"/>
      <c r="MIA116" s="81"/>
      <c r="MIB116" s="81"/>
      <c r="MIC116" s="81"/>
      <c r="MID116" s="81"/>
      <c r="MIE116" s="81"/>
      <c r="MIF116" s="81"/>
      <c r="MIG116" s="81"/>
      <c r="MIH116" s="81"/>
      <c r="MII116" s="81"/>
      <c r="MIJ116" s="81"/>
      <c r="MIK116" s="81"/>
      <c r="MIL116" s="81"/>
      <c r="MIM116" s="81"/>
      <c r="MIN116" s="81"/>
      <c r="MIO116" s="81"/>
      <c r="MIP116" s="81"/>
      <c r="MIQ116" s="81"/>
      <c r="MIR116" s="81"/>
      <c r="MIS116" s="81"/>
      <c r="MIT116" s="81"/>
      <c r="MIU116" s="81"/>
      <c r="MIV116" s="81"/>
      <c r="MIW116" s="81"/>
      <c r="MIX116" s="81"/>
      <c r="MIY116" s="81"/>
      <c r="MIZ116" s="81"/>
      <c r="MJA116" s="81"/>
      <c r="MJB116" s="81"/>
      <c r="MJC116" s="81"/>
      <c r="MJD116" s="81"/>
      <c r="MJE116" s="81"/>
      <c r="MJF116" s="81"/>
      <c r="MJG116" s="81"/>
      <c r="MJH116" s="81"/>
      <c r="MJI116" s="81"/>
      <c r="MJJ116" s="81"/>
      <c r="MJK116" s="81"/>
      <c r="MJL116" s="81"/>
      <c r="MJM116" s="81"/>
      <c r="MJN116" s="81"/>
      <c r="MJO116" s="81"/>
      <c r="MJP116" s="81"/>
      <c r="MJQ116" s="81"/>
      <c r="MJR116" s="81"/>
      <c r="MJS116" s="81"/>
      <c r="MJT116" s="81"/>
      <c r="MJU116" s="81"/>
      <c r="MJV116" s="81"/>
      <c r="MJW116" s="81"/>
      <c r="MJX116" s="81"/>
      <c r="MJY116" s="81"/>
      <c r="MJZ116" s="81"/>
      <c r="MKA116" s="81"/>
      <c r="MKB116" s="81"/>
      <c r="MKC116" s="81"/>
      <c r="MKD116" s="81"/>
      <c r="MKE116" s="81"/>
      <c r="MKF116" s="81"/>
      <c r="MKG116" s="81"/>
      <c r="MKH116" s="81"/>
      <c r="MKI116" s="81"/>
      <c r="MKJ116" s="81"/>
      <c r="MKK116" s="81"/>
      <c r="MKL116" s="81"/>
      <c r="MKM116" s="81"/>
      <c r="MKN116" s="81"/>
      <c r="MKO116" s="81"/>
      <c r="MKP116" s="81"/>
      <c r="MKQ116" s="81"/>
      <c r="MKR116" s="81"/>
      <c r="MKS116" s="81"/>
      <c r="MKT116" s="81"/>
      <c r="MKU116" s="81"/>
      <c r="MKV116" s="81"/>
      <c r="MKW116" s="81"/>
      <c r="MKX116" s="81"/>
      <c r="MKY116" s="81"/>
      <c r="MKZ116" s="81"/>
      <c r="MLA116" s="81"/>
      <c r="MLB116" s="81"/>
      <c r="MLC116" s="81"/>
      <c r="MLD116" s="81"/>
      <c r="MLE116" s="81"/>
      <c r="MLF116" s="81"/>
      <c r="MLG116" s="81"/>
      <c r="MLH116" s="81"/>
      <c r="MLI116" s="81"/>
      <c r="MLJ116" s="81"/>
      <c r="MLK116" s="81"/>
      <c r="MLL116" s="81"/>
      <c r="MLM116" s="81"/>
      <c r="MLN116" s="81"/>
      <c r="MLO116" s="81"/>
      <c r="MLP116" s="81"/>
      <c r="MLQ116" s="81"/>
      <c r="MLR116" s="81"/>
      <c r="MLS116" s="81"/>
      <c r="MLT116" s="81"/>
      <c r="MLU116" s="81"/>
      <c r="MLV116" s="81"/>
      <c r="MLW116" s="81"/>
      <c r="MLX116" s="81"/>
      <c r="MLY116" s="81"/>
      <c r="MLZ116" s="81"/>
      <c r="MMA116" s="81"/>
      <c r="MMB116" s="81"/>
      <c r="MMC116" s="81"/>
      <c r="MMD116" s="81"/>
      <c r="MME116" s="81"/>
      <c r="MMF116" s="81"/>
      <c r="MMG116" s="81"/>
      <c r="MMH116" s="81"/>
      <c r="MMI116" s="81"/>
      <c r="MMJ116" s="81"/>
      <c r="MMK116" s="81"/>
      <c r="MML116" s="81"/>
      <c r="MMM116" s="81"/>
      <c r="MMN116" s="81"/>
      <c r="MMO116" s="81"/>
      <c r="MMP116" s="81"/>
      <c r="MMQ116" s="81"/>
      <c r="MMR116" s="81"/>
      <c r="MMS116" s="81"/>
      <c r="MMT116" s="81"/>
      <c r="MMU116" s="81"/>
      <c r="MMV116" s="81"/>
      <c r="MMW116" s="81"/>
      <c r="MMX116" s="81"/>
      <c r="MMY116" s="81"/>
      <c r="MMZ116" s="81"/>
      <c r="MNA116" s="81"/>
      <c r="MNB116" s="81"/>
      <c r="MNC116" s="81"/>
      <c r="MND116" s="81"/>
      <c r="MNE116" s="81"/>
      <c r="MNF116" s="81"/>
      <c r="MNG116" s="81"/>
      <c r="MNH116" s="81"/>
      <c r="MNI116" s="81"/>
      <c r="MNJ116" s="81"/>
      <c r="MNK116" s="81"/>
      <c r="MNL116" s="81"/>
      <c r="MNM116" s="81"/>
      <c r="MNN116" s="81"/>
      <c r="MNO116" s="81"/>
      <c r="MNP116" s="81"/>
      <c r="MNQ116" s="81"/>
      <c r="MNR116" s="81"/>
      <c r="MNS116" s="81"/>
      <c r="MNT116" s="81"/>
      <c r="MNU116" s="81"/>
      <c r="MNV116" s="81"/>
      <c r="MNW116" s="81"/>
      <c r="MNX116" s="81"/>
      <c r="MNY116" s="81"/>
      <c r="MNZ116" s="81"/>
      <c r="MOA116" s="81"/>
      <c r="MOB116" s="81"/>
      <c r="MOC116" s="81"/>
      <c r="MOD116" s="81"/>
      <c r="MOE116" s="81"/>
      <c r="MOF116" s="81"/>
      <c r="MOG116" s="81"/>
      <c r="MOH116" s="81"/>
      <c r="MOI116" s="81"/>
      <c r="MOJ116" s="81"/>
      <c r="MOK116" s="81"/>
      <c r="MOL116" s="81"/>
      <c r="MOM116" s="81"/>
      <c r="MON116" s="81"/>
      <c r="MOO116" s="81"/>
      <c r="MOP116" s="81"/>
      <c r="MOQ116" s="81"/>
      <c r="MOR116" s="81"/>
      <c r="MOS116" s="81"/>
      <c r="MOT116" s="81"/>
      <c r="MOU116" s="81"/>
      <c r="MOV116" s="81"/>
      <c r="MOW116" s="81"/>
      <c r="MOX116" s="81"/>
      <c r="MOY116" s="81"/>
      <c r="MOZ116" s="81"/>
      <c r="MPA116" s="81"/>
      <c r="MPB116" s="81"/>
      <c r="MPC116" s="81"/>
      <c r="MPD116" s="81"/>
      <c r="MPE116" s="81"/>
      <c r="MPF116" s="81"/>
      <c r="MPG116" s="81"/>
      <c r="MPH116" s="81"/>
      <c r="MPI116" s="81"/>
      <c r="MPJ116" s="81"/>
      <c r="MPK116" s="81"/>
      <c r="MPL116" s="81"/>
      <c r="MPM116" s="81"/>
      <c r="MPN116" s="81"/>
      <c r="MPO116" s="81"/>
      <c r="MPP116" s="81"/>
      <c r="MPQ116" s="81"/>
      <c r="MPR116" s="81"/>
      <c r="MPS116" s="81"/>
      <c r="MPT116" s="81"/>
      <c r="MPU116" s="81"/>
      <c r="MPV116" s="81"/>
      <c r="MPW116" s="81"/>
      <c r="MPX116" s="81"/>
      <c r="MPY116" s="81"/>
      <c r="MPZ116" s="81"/>
      <c r="MQA116" s="81"/>
      <c r="MQB116" s="81"/>
      <c r="MQC116" s="81"/>
      <c r="MQD116" s="81"/>
      <c r="MQE116" s="81"/>
      <c r="MQF116" s="81"/>
      <c r="MQG116" s="81"/>
      <c r="MQH116" s="81"/>
      <c r="MQI116" s="81"/>
      <c r="MQJ116" s="81"/>
      <c r="MQK116" s="81"/>
      <c r="MQL116" s="81"/>
      <c r="MQM116" s="81"/>
      <c r="MQN116" s="81"/>
      <c r="MQO116" s="81"/>
      <c r="MQP116" s="81"/>
      <c r="MQQ116" s="81"/>
      <c r="MQR116" s="81"/>
      <c r="MQS116" s="81"/>
      <c r="MQT116" s="81"/>
      <c r="MQU116" s="81"/>
      <c r="MQV116" s="81"/>
      <c r="MQW116" s="81"/>
      <c r="MQX116" s="81"/>
      <c r="MQY116" s="81"/>
      <c r="MQZ116" s="81"/>
      <c r="MRA116" s="81"/>
      <c r="MRB116" s="81"/>
      <c r="MRC116" s="81"/>
      <c r="MRD116" s="81"/>
      <c r="MRE116" s="81"/>
      <c r="MRF116" s="81"/>
      <c r="MRG116" s="81"/>
      <c r="MRH116" s="81"/>
      <c r="MRI116" s="81"/>
      <c r="MRJ116" s="81"/>
      <c r="MRK116" s="81"/>
      <c r="MRL116" s="81"/>
      <c r="MRM116" s="81"/>
      <c r="MRN116" s="81"/>
      <c r="MRO116" s="81"/>
      <c r="MRP116" s="81"/>
      <c r="MRQ116" s="81"/>
      <c r="MRR116" s="81"/>
      <c r="MRS116" s="81"/>
      <c r="MRT116" s="81"/>
      <c r="MRU116" s="81"/>
      <c r="MRV116" s="81"/>
      <c r="MRW116" s="81"/>
      <c r="MRX116" s="81"/>
      <c r="MRY116" s="81"/>
      <c r="MRZ116" s="81"/>
      <c r="MSA116" s="81"/>
      <c r="MSB116" s="81"/>
      <c r="MSC116" s="81"/>
      <c r="MSD116" s="81"/>
      <c r="MSE116" s="81"/>
      <c r="MSF116" s="81"/>
      <c r="MSG116" s="81"/>
      <c r="MSH116" s="81"/>
      <c r="MSI116" s="81"/>
      <c r="MSJ116" s="81"/>
      <c r="MSK116" s="81"/>
      <c r="MSL116" s="81"/>
      <c r="MSM116" s="81"/>
      <c r="MSN116" s="81"/>
      <c r="MSO116" s="81"/>
      <c r="MSP116" s="81"/>
      <c r="MSQ116" s="81"/>
      <c r="MSR116" s="81"/>
      <c r="MSS116" s="81"/>
      <c r="MST116" s="81"/>
      <c r="MSU116" s="81"/>
      <c r="MSV116" s="81"/>
      <c r="MSW116" s="81"/>
      <c r="MSX116" s="81"/>
      <c r="MSY116" s="81"/>
      <c r="MSZ116" s="81"/>
      <c r="MTA116" s="81"/>
      <c r="MTB116" s="81"/>
      <c r="MTC116" s="81"/>
      <c r="MTD116" s="81"/>
      <c r="MTE116" s="81"/>
      <c r="MTF116" s="81"/>
      <c r="MTG116" s="81"/>
      <c r="MTH116" s="81"/>
      <c r="MTI116" s="81"/>
      <c r="MTJ116" s="81"/>
      <c r="MTK116" s="81"/>
      <c r="MTL116" s="81"/>
      <c r="MTM116" s="81"/>
      <c r="MTN116" s="81"/>
      <c r="MTO116" s="81"/>
      <c r="MTP116" s="81"/>
      <c r="MTQ116" s="81"/>
      <c r="MTR116" s="81"/>
      <c r="MTS116" s="81"/>
      <c r="MTT116" s="81"/>
      <c r="MTU116" s="81"/>
      <c r="MTV116" s="81"/>
      <c r="MTW116" s="81"/>
      <c r="MTX116" s="81"/>
      <c r="MTY116" s="81"/>
      <c r="MTZ116" s="81"/>
      <c r="MUA116" s="81"/>
      <c r="MUB116" s="81"/>
      <c r="MUC116" s="81"/>
      <c r="MUD116" s="81"/>
      <c r="MUE116" s="81"/>
      <c r="MUF116" s="81"/>
      <c r="MUG116" s="81"/>
      <c r="MUH116" s="81"/>
      <c r="MUI116" s="81"/>
      <c r="MUJ116" s="81"/>
      <c r="MUK116" s="81"/>
      <c r="MUL116" s="81"/>
      <c r="MUM116" s="81"/>
      <c r="MUN116" s="81"/>
      <c r="MUO116" s="81"/>
      <c r="MUP116" s="81"/>
      <c r="MUQ116" s="81"/>
      <c r="MUR116" s="81"/>
      <c r="MUS116" s="81"/>
      <c r="MUT116" s="81"/>
      <c r="MUU116" s="81"/>
      <c r="MUV116" s="81"/>
      <c r="MUW116" s="81"/>
      <c r="MUX116" s="81"/>
      <c r="MUY116" s="81"/>
      <c r="MUZ116" s="81"/>
      <c r="MVA116" s="81"/>
      <c r="MVB116" s="81"/>
      <c r="MVC116" s="81"/>
      <c r="MVD116" s="81"/>
      <c r="MVE116" s="81"/>
      <c r="MVF116" s="81"/>
      <c r="MVG116" s="81"/>
      <c r="MVH116" s="81"/>
      <c r="MVI116" s="81"/>
      <c r="MVJ116" s="81"/>
      <c r="MVK116" s="81"/>
      <c r="MVL116" s="81"/>
      <c r="MVM116" s="81"/>
      <c r="MVN116" s="81"/>
      <c r="MVO116" s="81"/>
      <c r="MVP116" s="81"/>
      <c r="MVQ116" s="81"/>
      <c r="MVR116" s="81"/>
      <c r="MVS116" s="81"/>
      <c r="MVT116" s="81"/>
      <c r="MVU116" s="81"/>
      <c r="MVV116" s="81"/>
      <c r="MVW116" s="81"/>
      <c r="MVX116" s="81"/>
      <c r="MVY116" s="81"/>
      <c r="MVZ116" s="81"/>
      <c r="MWA116" s="81"/>
      <c r="MWB116" s="81"/>
      <c r="MWC116" s="81"/>
      <c r="MWD116" s="81"/>
      <c r="MWE116" s="81"/>
      <c r="MWF116" s="81"/>
      <c r="MWG116" s="81"/>
      <c r="MWH116" s="81"/>
      <c r="MWI116" s="81"/>
      <c r="MWJ116" s="81"/>
      <c r="MWK116" s="81"/>
      <c r="MWL116" s="81"/>
      <c r="MWM116" s="81"/>
      <c r="MWN116" s="81"/>
      <c r="MWO116" s="81"/>
      <c r="MWP116" s="81"/>
      <c r="MWQ116" s="81"/>
      <c r="MWR116" s="81"/>
      <c r="MWS116" s="81"/>
      <c r="MWT116" s="81"/>
      <c r="MWU116" s="81"/>
      <c r="MWV116" s="81"/>
      <c r="MWW116" s="81"/>
      <c r="MWX116" s="81"/>
      <c r="MWY116" s="81"/>
      <c r="MWZ116" s="81"/>
      <c r="MXA116" s="81"/>
      <c r="MXB116" s="81"/>
      <c r="MXC116" s="81"/>
      <c r="MXD116" s="81"/>
      <c r="MXE116" s="81"/>
      <c r="MXF116" s="81"/>
      <c r="MXG116" s="81"/>
      <c r="MXH116" s="81"/>
      <c r="MXI116" s="81"/>
      <c r="MXJ116" s="81"/>
      <c r="MXK116" s="81"/>
      <c r="MXL116" s="81"/>
      <c r="MXM116" s="81"/>
      <c r="MXN116" s="81"/>
      <c r="MXO116" s="81"/>
      <c r="MXP116" s="81"/>
      <c r="MXQ116" s="81"/>
      <c r="MXR116" s="81"/>
      <c r="MXS116" s="81"/>
      <c r="MXT116" s="81"/>
      <c r="MXU116" s="81"/>
      <c r="MXV116" s="81"/>
      <c r="MXW116" s="81"/>
      <c r="MXX116" s="81"/>
      <c r="MXY116" s="81"/>
      <c r="MXZ116" s="81"/>
      <c r="MYA116" s="81"/>
      <c r="MYB116" s="81"/>
      <c r="MYC116" s="81"/>
      <c r="MYD116" s="81"/>
      <c r="MYE116" s="81"/>
      <c r="MYF116" s="81"/>
      <c r="MYG116" s="81"/>
      <c r="MYH116" s="81"/>
      <c r="MYI116" s="81"/>
      <c r="MYJ116" s="81"/>
      <c r="MYK116" s="81"/>
      <c r="MYL116" s="81"/>
      <c r="MYM116" s="81"/>
      <c r="MYN116" s="81"/>
      <c r="MYO116" s="81"/>
      <c r="MYP116" s="81"/>
      <c r="MYQ116" s="81"/>
      <c r="MYR116" s="81"/>
      <c r="MYS116" s="81"/>
      <c r="MYT116" s="81"/>
      <c r="MYU116" s="81"/>
      <c r="MYV116" s="81"/>
      <c r="MYW116" s="81"/>
      <c r="MYX116" s="81"/>
      <c r="MYY116" s="81"/>
      <c r="MYZ116" s="81"/>
      <c r="MZA116" s="81"/>
      <c r="MZB116" s="81"/>
      <c r="MZC116" s="81"/>
      <c r="MZD116" s="81"/>
      <c r="MZE116" s="81"/>
      <c r="MZF116" s="81"/>
      <c r="MZG116" s="81"/>
      <c r="MZH116" s="81"/>
      <c r="MZI116" s="81"/>
      <c r="MZJ116" s="81"/>
      <c r="MZK116" s="81"/>
      <c r="MZL116" s="81"/>
      <c r="MZM116" s="81"/>
      <c r="MZN116" s="81"/>
      <c r="MZO116" s="81"/>
      <c r="MZP116" s="81"/>
      <c r="MZQ116" s="81"/>
      <c r="MZR116" s="81"/>
      <c r="MZS116" s="81"/>
      <c r="MZT116" s="81"/>
      <c r="MZU116" s="81"/>
      <c r="MZV116" s="81"/>
      <c r="MZW116" s="81"/>
      <c r="MZX116" s="81"/>
      <c r="MZY116" s="81"/>
      <c r="MZZ116" s="81"/>
      <c r="NAA116" s="81"/>
      <c r="NAB116" s="81"/>
      <c r="NAC116" s="81"/>
      <c r="NAD116" s="81"/>
      <c r="NAE116" s="81"/>
      <c r="NAF116" s="81"/>
      <c r="NAG116" s="81"/>
      <c r="NAH116" s="81"/>
      <c r="NAI116" s="81"/>
      <c r="NAJ116" s="81"/>
      <c r="NAK116" s="81"/>
      <c r="NAL116" s="81"/>
      <c r="NAM116" s="81"/>
      <c r="NAN116" s="81"/>
      <c r="NAO116" s="81"/>
      <c r="NAP116" s="81"/>
      <c r="NAQ116" s="81"/>
      <c r="NAR116" s="81"/>
      <c r="NAS116" s="81"/>
      <c r="NAT116" s="81"/>
      <c r="NAU116" s="81"/>
      <c r="NAV116" s="81"/>
      <c r="NAW116" s="81"/>
      <c r="NAX116" s="81"/>
      <c r="NAY116" s="81"/>
      <c r="NAZ116" s="81"/>
      <c r="NBA116" s="81"/>
      <c r="NBB116" s="81"/>
      <c r="NBC116" s="81"/>
      <c r="NBD116" s="81"/>
      <c r="NBE116" s="81"/>
      <c r="NBF116" s="81"/>
      <c r="NBG116" s="81"/>
      <c r="NBH116" s="81"/>
      <c r="NBI116" s="81"/>
      <c r="NBJ116" s="81"/>
      <c r="NBK116" s="81"/>
      <c r="NBL116" s="81"/>
      <c r="NBM116" s="81"/>
      <c r="NBN116" s="81"/>
      <c r="NBO116" s="81"/>
      <c r="NBP116" s="81"/>
      <c r="NBQ116" s="81"/>
      <c r="NBR116" s="81"/>
      <c r="NBS116" s="81"/>
      <c r="NBT116" s="81"/>
      <c r="NBU116" s="81"/>
      <c r="NBV116" s="81"/>
      <c r="NBW116" s="81"/>
      <c r="NBX116" s="81"/>
      <c r="NBY116" s="81"/>
      <c r="NBZ116" s="81"/>
      <c r="NCA116" s="81"/>
      <c r="NCB116" s="81"/>
      <c r="NCC116" s="81"/>
      <c r="NCD116" s="81"/>
      <c r="NCE116" s="81"/>
      <c r="NCF116" s="81"/>
      <c r="NCG116" s="81"/>
      <c r="NCH116" s="81"/>
      <c r="NCI116" s="81"/>
      <c r="NCJ116" s="81"/>
      <c r="NCK116" s="81"/>
      <c r="NCL116" s="81"/>
      <c r="NCM116" s="81"/>
      <c r="NCN116" s="81"/>
      <c r="NCO116" s="81"/>
      <c r="NCP116" s="81"/>
      <c r="NCQ116" s="81"/>
      <c r="NCR116" s="81"/>
      <c r="NCS116" s="81"/>
      <c r="NCT116" s="81"/>
      <c r="NCU116" s="81"/>
      <c r="NCV116" s="81"/>
      <c r="NCW116" s="81"/>
      <c r="NCX116" s="81"/>
      <c r="NCY116" s="81"/>
      <c r="NCZ116" s="81"/>
      <c r="NDA116" s="81"/>
      <c r="NDB116" s="81"/>
      <c r="NDC116" s="81"/>
      <c r="NDD116" s="81"/>
      <c r="NDE116" s="81"/>
      <c r="NDF116" s="81"/>
      <c r="NDG116" s="81"/>
      <c r="NDH116" s="81"/>
      <c r="NDI116" s="81"/>
      <c r="NDJ116" s="81"/>
      <c r="NDK116" s="81"/>
      <c r="NDL116" s="81"/>
      <c r="NDM116" s="81"/>
      <c r="NDN116" s="81"/>
      <c r="NDO116" s="81"/>
      <c r="NDP116" s="81"/>
      <c r="NDQ116" s="81"/>
      <c r="NDR116" s="81"/>
      <c r="NDS116" s="81"/>
      <c r="NDT116" s="81"/>
      <c r="NDU116" s="81"/>
      <c r="NDV116" s="81"/>
      <c r="NDW116" s="81"/>
      <c r="NDX116" s="81"/>
      <c r="NDY116" s="81"/>
      <c r="NDZ116" s="81"/>
      <c r="NEA116" s="81"/>
      <c r="NEB116" s="81"/>
      <c r="NEC116" s="81"/>
      <c r="NED116" s="81"/>
      <c r="NEE116" s="81"/>
      <c r="NEF116" s="81"/>
      <c r="NEG116" s="81"/>
      <c r="NEH116" s="81"/>
      <c r="NEI116" s="81"/>
      <c r="NEJ116" s="81"/>
      <c r="NEK116" s="81"/>
      <c r="NEL116" s="81"/>
      <c r="NEM116" s="81"/>
      <c r="NEN116" s="81"/>
      <c r="NEO116" s="81"/>
      <c r="NEP116" s="81"/>
      <c r="NEQ116" s="81"/>
      <c r="NER116" s="81"/>
      <c r="NES116" s="81"/>
      <c r="NET116" s="81"/>
      <c r="NEU116" s="81"/>
      <c r="NEV116" s="81"/>
      <c r="NEW116" s="81"/>
      <c r="NEX116" s="81"/>
      <c r="NEY116" s="81"/>
      <c r="NEZ116" s="81"/>
      <c r="NFA116" s="81"/>
      <c r="NFB116" s="81"/>
      <c r="NFC116" s="81"/>
      <c r="NFD116" s="81"/>
      <c r="NFE116" s="81"/>
      <c r="NFF116" s="81"/>
      <c r="NFG116" s="81"/>
      <c r="NFH116" s="81"/>
      <c r="NFI116" s="81"/>
      <c r="NFJ116" s="81"/>
      <c r="NFK116" s="81"/>
      <c r="NFL116" s="81"/>
      <c r="NFM116" s="81"/>
      <c r="NFN116" s="81"/>
      <c r="NFO116" s="81"/>
      <c r="NFP116" s="81"/>
      <c r="NFQ116" s="81"/>
      <c r="NFR116" s="81"/>
      <c r="NFS116" s="81"/>
      <c r="NFT116" s="81"/>
      <c r="NFU116" s="81"/>
      <c r="NFV116" s="81"/>
      <c r="NFW116" s="81"/>
      <c r="NFX116" s="81"/>
      <c r="NFY116" s="81"/>
      <c r="NFZ116" s="81"/>
      <c r="NGA116" s="81"/>
      <c r="NGB116" s="81"/>
      <c r="NGC116" s="81"/>
      <c r="NGD116" s="81"/>
      <c r="NGE116" s="81"/>
      <c r="NGF116" s="81"/>
      <c r="NGG116" s="81"/>
      <c r="NGH116" s="81"/>
      <c r="NGI116" s="81"/>
      <c r="NGJ116" s="81"/>
      <c r="NGK116" s="81"/>
      <c r="NGL116" s="81"/>
      <c r="NGM116" s="81"/>
      <c r="NGN116" s="81"/>
      <c r="NGO116" s="81"/>
      <c r="NGP116" s="81"/>
      <c r="NGQ116" s="81"/>
      <c r="NGR116" s="81"/>
      <c r="NGS116" s="81"/>
      <c r="NGT116" s="81"/>
      <c r="NGU116" s="81"/>
      <c r="NGV116" s="81"/>
      <c r="NGW116" s="81"/>
      <c r="NGX116" s="81"/>
      <c r="NGY116" s="81"/>
      <c r="NGZ116" s="81"/>
      <c r="NHA116" s="81"/>
      <c r="NHB116" s="81"/>
      <c r="NHC116" s="81"/>
      <c r="NHD116" s="81"/>
      <c r="NHE116" s="81"/>
      <c r="NHF116" s="81"/>
      <c r="NHG116" s="81"/>
      <c r="NHH116" s="81"/>
      <c r="NHI116" s="81"/>
      <c r="NHJ116" s="81"/>
      <c r="NHK116" s="81"/>
      <c r="NHL116" s="81"/>
      <c r="NHM116" s="81"/>
      <c r="NHN116" s="81"/>
      <c r="NHO116" s="81"/>
      <c r="NHP116" s="81"/>
      <c r="NHQ116" s="81"/>
      <c r="NHR116" s="81"/>
      <c r="NHS116" s="81"/>
      <c r="NHT116" s="81"/>
      <c r="NHU116" s="81"/>
      <c r="NHV116" s="81"/>
      <c r="NHW116" s="81"/>
      <c r="NHX116" s="81"/>
      <c r="NHY116" s="81"/>
      <c r="NHZ116" s="81"/>
      <c r="NIA116" s="81"/>
      <c r="NIB116" s="81"/>
      <c r="NIC116" s="81"/>
      <c r="NID116" s="81"/>
      <c r="NIE116" s="81"/>
      <c r="NIF116" s="81"/>
      <c r="NIG116" s="81"/>
      <c r="NIH116" s="81"/>
      <c r="NII116" s="81"/>
      <c r="NIJ116" s="81"/>
      <c r="NIK116" s="81"/>
      <c r="NIL116" s="81"/>
      <c r="NIM116" s="81"/>
      <c r="NIN116" s="81"/>
      <c r="NIO116" s="81"/>
      <c r="NIP116" s="81"/>
      <c r="NIQ116" s="81"/>
      <c r="NIR116" s="81"/>
      <c r="NIS116" s="81"/>
      <c r="NIT116" s="81"/>
      <c r="NIU116" s="81"/>
      <c r="NIV116" s="81"/>
      <c r="NIW116" s="81"/>
      <c r="NIX116" s="81"/>
      <c r="NIY116" s="81"/>
      <c r="NIZ116" s="81"/>
      <c r="NJA116" s="81"/>
      <c r="NJB116" s="81"/>
      <c r="NJC116" s="81"/>
      <c r="NJD116" s="81"/>
      <c r="NJE116" s="81"/>
      <c r="NJF116" s="81"/>
      <c r="NJG116" s="81"/>
      <c r="NJH116" s="81"/>
      <c r="NJI116" s="81"/>
      <c r="NJJ116" s="81"/>
      <c r="NJK116" s="81"/>
      <c r="NJL116" s="81"/>
      <c r="NJM116" s="81"/>
      <c r="NJN116" s="81"/>
      <c r="NJO116" s="81"/>
      <c r="NJP116" s="81"/>
      <c r="NJQ116" s="81"/>
      <c r="NJR116" s="81"/>
      <c r="NJS116" s="81"/>
      <c r="NJT116" s="81"/>
      <c r="NJU116" s="81"/>
      <c r="NJV116" s="81"/>
      <c r="NJW116" s="81"/>
      <c r="NJX116" s="81"/>
      <c r="NJY116" s="81"/>
      <c r="NJZ116" s="81"/>
      <c r="NKA116" s="81"/>
      <c r="NKB116" s="81"/>
      <c r="NKC116" s="81"/>
      <c r="NKD116" s="81"/>
      <c r="NKE116" s="81"/>
      <c r="NKF116" s="81"/>
      <c r="NKG116" s="81"/>
      <c r="NKH116" s="81"/>
      <c r="NKI116" s="81"/>
      <c r="NKJ116" s="81"/>
      <c r="NKK116" s="81"/>
      <c r="NKL116" s="81"/>
      <c r="NKM116" s="81"/>
      <c r="NKN116" s="81"/>
      <c r="NKO116" s="81"/>
      <c r="NKP116" s="81"/>
      <c r="NKQ116" s="81"/>
      <c r="NKR116" s="81"/>
      <c r="NKS116" s="81"/>
      <c r="NKT116" s="81"/>
      <c r="NKU116" s="81"/>
      <c r="NKV116" s="81"/>
      <c r="NKW116" s="81"/>
      <c r="NKX116" s="81"/>
      <c r="NKY116" s="81"/>
      <c r="NKZ116" s="81"/>
      <c r="NLA116" s="81"/>
      <c r="NLB116" s="81"/>
      <c r="NLC116" s="81"/>
      <c r="NLD116" s="81"/>
      <c r="NLE116" s="81"/>
      <c r="NLF116" s="81"/>
      <c r="NLG116" s="81"/>
      <c r="NLH116" s="81"/>
      <c r="NLI116" s="81"/>
      <c r="NLJ116" s="81"/>
      <c r="NLK116" s="81"/>
      <c r="NLL116" s="81"/>
      <c r="NLM116" s="81"/>
      <c r="NLN116" s="81"/>
      <c r="NLO116" s="81"/>
      <c r="NLP116" s="81"/>
      <c r="NLQ116" s="81"/>
      <c r="NLR116" s="81"/>
      <c r="NLS116" s="81"/>
      <c r="NLT116" s="81"/>
      <c r="NLU116" s="81"/>
      <c r="NLV116" s="81"/>
      <c r="NLW116" s="81"/>
      <c r="NLX116" s="81"/>
      <c r="NLY116" s="81"/>
      <c r="NLZ116" s="81"/>
      <c r="NMA116" s="81"/>
      <c r="NMB116" s="81"/>
      <c r="NMC116" s="81"/>
      <c r="NMD116" s="81"/>
      <c r="NME116" s="81"/>
      <c r="NMF116" s="81"/>
      <c r="NMG116" s="81"/>
      <c r="NMH116" s="81"/>
      <c r="NMI116" s="81"/>
      <c r="NMJ116" s="81"/>
      <c r="NMK116" s="81"/>
      <c r="NML116" s="81"/>
      <c r="NMM116" s="81"/>
      <c r="NMN116" s="81"/>
      <c r="NMO116" s="81"/>
      <c r="NMP116" s="81"/>
      <c r="NMQ116" s="81"/>
      <c r="NMR116" s="81"/>
      <c r="NMS116" s="81"/>
      <c r="NMT116" s="81"/>
      <c r="NMU116" s="81"/>
      <c r="NMV116" s="81"/>
      <c r="NMW116" s="81"/>
      <c r="NMX116" s="81"/>
      <c r="NMY116" s="81"/>
      <c r="NMZ116" s="81"/>
      <c r="NNA116" s="81"/>
      <c r="NNB116" s="81"/>
      <c r="NNC116" s="81"/>
      <c r="NND116" s="81"/>
      <c r="NNE116" s="81"/>
      <c r="NNF116" s="81"/>
      <c r="NNG116" s="81"/>
      <c r="NNH116" s="81"/>
      <c r="NNI116" s="81"/>
      <c r="NNJ116" s="81"/>
      <c r="NNK116" s="81"/>
      <c r="NNL116" s="81"/>
      <c r="NNM116" s="81"/>
      <c r="NNN116" s="81"/>
      <c r="NNO116" s="81"/>
      <c r="NNP116" s="81"/>
      <c r="NNQ116" s="81"/>
      <c r="NNR116" s="81"/>
      <c r="NNS116" s="81"/>
      <c r="NNT116" s="81"/>
      <c r="NNU116" s="81"/>
      <c r="NNV116" s="81"/>
      <c r="NNW116" s="81"/>
      <c r="NNX116" s="81"/>
      <c r="NNY116" s="81"/>
      <c r="NNZ116" s="81"/>
      <c r="NOA116" s="81"/>
      <c r="NOB116" s="81"/>
      <c r="NOC116" s="81"/>
      <c r="NOD116" s="81"/>
      <c r="NOE116" s="81"/>
      <c r="NOF116" s="81"/>
      <c r="NOG116" s="81"/>
      <c r="NOH116" s="81"/>
      <c r="NOI116" s="81"/>
      <c r="NOJ116" s="81"/>
      <c r="NOK116" s="81"/>
      <c r="NOL116" s="81"/>
      <c r="NOM116" s="81"/>
      <c r="NON116" s="81"/>
      <c r="NOO116" s="81"/>
      <c r="NOP116" s="81"/>
      <c r="NOQ116" s="81"/>
      <c r="NOR116" s="81"/>
      <c r="NOS116" s="81"/>
      <c r="NOT116" s="81"/>
      <c r="NOU116" s="81"/>
      <c r="NOV116" s="81"/>
      <c r="NOW116" s="81"/>
      <c r="NOX116" s="81"/>
      <c r="NOY116" s="81"/>
      <c r="NOZ116" s="81"/>
      <c r="NPA116" s="81"/>
      <c r="NPB116" s="81"/>
      <c r="NPC116" s="81"/>
      <c r="NPD116" s="81"/>
      <c r="NPE116" s="81"/>
      <c r="NPF116" s="81"/>
      <c r="NPG116" s="81"/>
      <c r="NPH116" s="81"/>
      <c r="NPI116" s="81"/>
      <c r="NPJ116" s="81"/>
      <c r="NPK116" s="81"/>
      <c r="NPL116" s="81"/>
      <c r="NPM116" s="81"/>
      <c r="NPN116" s="81"/>
      <c r="NPO116" s="81"/>
      <c r="NPP116" s="81"/>
      <c r="NPQ116" s="81"/>
      <c r="NPR116" s="81"/>
      <c r="NPS116" s="81"/>
      <c r="NPT116" s="81"/>
      <c r="NPU116" s="81"/>
      <c r="NPV116" s="81"/>
      <c r="NPW116" s="81"/>
      <c r="NPX116" s="81"/>
      <c r="NPY116" s="81"/>
      <c r="NPZ116" s="81"/>
      <c r="NQA116" s="81"/>
      <c r="NQB116" s="81"/>
      <c r="NQC116" s="81"/>
      <c r="NQD116" s="81"/>
      <c r="NQE116" s="81"/>
      <c r="NQF116" s="81"/>
      <c r="NQG116" s="81"/>
      <c r="NQH116" s="81"/>
      <c r="NQI116" s="81"/>
      <c r="NQJ116" s="81"/>
      <c r="NQK116" s="81"/>
      <c r="NQL116" s="81"/>
      <c r="NQM116" s="81"/>
      <c r="NQN116" s="81"/>
      <c r="NQO116" s="81"/>
      <c r="NQP116" s="81"/>
      <c r="NQQ116" s="81"/>
      <c r="NQR116" s="81"/>
      <c r="NQS116" s="81"/>
      <c r="NQT116" s="81"/>
      <c r="NQU116" s="81"/>
      <c r="NQV116" s="81"/>
      <c r="NQW116" s="81"/>
      <c r="NQX116" s="81"/>
      <c r="NQY116" s="81"/>
      <c r="NQZ116" s="81"/>
      <c r="NRA116" s="81"/>
      <c r="NRB116" s="81"/>
      <c r="NRC116" s="81"/>
      <c r="NRD116" s="81"/>
      <c r="NRE116" s="81"/>
      <c r="NRF116" s="81"/>
      <c r="NRG116" s="81"/>
      <c r="NRH116" s="81"/>
      <c r="NRI116" s="81"/>
      <c r="NRJ116" s="81"/>
      <c r="NRK116" s="81"/>
      <c r="NRL116" s="81"/>
      <c r="NRM116" s="81"/>
      <c r="NRN116" s="81"/>
      <c r="NRO116" s="81"/>
      <c r="NRP116" s="81"/>
      <c r="NRQ116" s="81"/>
      <c r="NRR116" s="81"/>
      <c r="NRS116" s="81"/>
      <c r="NRT116" s="81"/>
      <c r="NRU116" s="81"/>
      <c r="NRV116" s="81"/>
      <c r="NRW116" s="81"/>
      <c r="NRX116" s="81"/>
      <c r="NRY116" s="81"/>
      <c r="NRZ116" s="81"/>
      <c r="NSA116" s="81"/>
      <c r="NSB116" s="81"/>
      <c r="NSC116" s="81"/>
      <c r="NSD116" s="81"/>
      <c r="NSE116" s="81"/>
      <c r="NSF116" s="81"/>
      <c r="NSG116" s="81"/>
      <c r="NSH116" s="81"/>
      <c r="NSI116" s="81"/>
      <c r="NSJ116" s="81"/>
      <c r="NSK116" s="81"/>
      <c r="NSL116" s="81"/>
      <c r="NSM116" s="81"/>
      <c r="NSN116" s="81"/>
      <c r="NSO116" s="81"/>
      <c r="NSP116" s="81"/>
      <c r="NSQ116" s="81"/>
      <c r="NSR116" s="81"/>
      <c r="NSS116" s="81"/>
      <c r="NST116" s="81"/>
      <c r="NSU116" s="81"/>
      <c r="NSV116" s="81"/>
      <c r="NSW116" s="81"/>
      <c r="NSX116" s="81"/>
      <c r="NSY116" s="81"/>
      <c r="NSZ116" s="81"/>
      <c r="NTA116" s="81"/>
      <c r="NTB116" s="81"/>
      <c r="NTC116" s="81"/>
      <c r="NTD116" s="81"/>
      <c r="NTE116" s="81"/>
      <c r="NTF116" s="81"/>
      <c r="NTG116" s="81"/>
      <c r="NTH116" s="81"/>
      <c r="NTI116" s="81"/>
      <c r="NTJ116" s="81"/>
      <c r="NTK116" s="81"/>
      <c r="NTL116" s="81"/>
      <c r="NTM116" s="81"/>
      <c r="NTN116" s="81"/>
      <c r="NTO116" s="81"/>
      <c r="NTP116" s="81"/>
      <c r="NTQ116" s="81"/>
      <c r="NTR116" s="81"/>
      <c r="NTS116" s="81"/>
      <c r="NTT116" s="81"/>
      <c r="NTU116" s="81"/>
      <c r="NTV116" s="81"/>
      <c r="NTW116" s="81"/>
      <c r="NTX116" s="81"/>
      <c r="NTY116" s="81"/>
      <c r="NTZ116" s="81"/>
      <c r="NUA116" s="81"/>
      <c r="NUB116" s="81"/>
      <c r="NUC116" s="81"/>
      <c r="NUD116" s="81"/>
      <c r="NUE116" s="81"/>
      <c r="NUF116" s="81"/>
      <c r="NUG116" s="81"/>
      <c r="NUH116" s="81"/>
      <c r="NUI116" s="81"/>
      <c r="NUJ116" s="81"/>
      <c r="NUK116" s="81"/>
      <c r="NUL116" s="81"/>
      <c r="NUM116" s="81"/>
      <c r="NUN116" s="81"/>
      <c r="NUO116" s="81"/>
      <c r="NUP116" s="81"/>
      <c r="NUQ116" s="81"/>
      <c r="NUR116" s="81"/>
      <c r="NUS116" s="81"/>
      <c r="NUT116" s="81"/>
      <c r="NUU116" s="81"/>
      <c r="NUV116" s="81"/>
      <c r="NUW116" s="81"/>
      <c r="NUX116" s="81"/>
      <c r="NUY116" s="81"/>
      <c r="NUZ116" s="81"/>
      <c r="NVA116" s="81"/>
      <c r="NVB116" s="81"/>
      <c r="NVC116" s="81"/>
      <c r="NVD116" s="81"/>
      <c r="NVE116" s="81"/>
      <c r="NVF116" s="81"/>
      <c r="NVG116" s="81"/>
      <c r="NVH116" s="81"/>
      <c r="NVI116" s="81"/>
      <c r="NVJ116" s="81"/>
      <c r="NVK116" s="81"/>
      <c r="NVL116" s="81"/>
      <c r="NVM116" s="81"/>
      <c r="NVN116" s="81"/>
      <c r="NVO116" s="81"/>
      <c r="NVP116" s="81"/>
      <c r="NVQ116" s="81"/>
      <c r="NVR116" s="81"/>
      <c r="NVS116" s="81"/>
      <c r="NVT116" s="81"/>
      <c r="NVU116" s="81"/>
      <c r="NVV116" s="81"/>
      <c r="NVW116" s="81"/>
      <c r="NVX116" s="81"/>
      <c r="NVY116" s="81"/>
      <c r="NVZ116" s="81"/>
      <c r="NWA116" s="81"/>
      <c r="NWB116" s="81"/>
      <c r="NWC116" s="81"/>
      <c r="NWD116" s="81"/>
      <c r="NWE116" s="81"/>
      <c r="NWF116" s="81"/>
      <c r="NWG116" s="81"/>
      <c r="NWH116" s="81"/>
      <c r="NWI116" s="81"/>
      <c r="NWJ116" s="81"/>
      <c r="NWK116" s="81"/>
      <c r="NWL116" s="81"/>
      <c r="NWM116" s="81"/>
      <c r="NWN116" s="81"/>
      <c r="NWO116" s="81"/>
      <c r="NWP116" s="81"/>
      <c r="NWQ116" s="81"/>
      <c r="NWR116" s="81"/>
      <c r="NWS116" s="81"/>
      <c r="NWT116" s="81"/>
      <c r="NWU116" s="81"/>
      <c r="NWV116" s="81"/>
      <c r="NWW116" s="81"/>
      <c r="NWX116" s="81"/>
      <c r="NWY116" s="81"/>
      <c r="NWZ116" s="81"/>
      <c r="NXA116" s="81"/>
      <c r="NXB116" s="81"/>
      <c r="NXC116" s="81"/>
      <c r="NXD116" s="81"/>
      <c r="NXE116" s="81"/>
      <c r="NXF116" s="81"/>
      <c r="NXG116" s="81"/>
      <c r="NXH116" s="81"/>
      <c r="NXI116" s="81"/>
      <c r="NXJ116" s="81"/>
      <c r="NXK116" s="81"/>
      <c r="NXL116" s="81"/>
      <c r="NXM116" s="81"/>
      <c r="NXN116" s="81"/>
      <c r="NXO116" s="81"/>
      <c r="NXP116" s="81"/>
      <c r="NXQ116" s="81"/>
      <c r="NXR116" s="81"/>
      <c r="NXS116" s="81"/>
      <c r="NXT116" s="81"/>
      <c r="NXU116" s="81"/>
      <c r="NXV116" s="81"/>
      <c r="NXW116" s="81"/>
      <c r="NXX116" s="81"/>
      <c r="NXY116" s="81"/>
      <c r="NXZ116" s="81"/>
      <c r="NYA116" s="81"/>
      <c r="NYB116" s="81"/>
      <c r="NYC116" s="81"/>
      <c r="NYD116" s="81"/>
      <c r="NYE116" s="81"/>
      <c r="NYF116" s="81"/>
      <c r="NYG116" s="81"/>
      <c r="NYH116" s="81"/>
      <c r="NYI116" s="81"/>
      <c r="NYJ116" s="81"/>
      <c r="NYK116" s="81"/>
      <c r="NYL116" s="81"/>
      <c r="NYM116" s="81"/>
      <c r="NYN116" s="81"/>
      <c r="NYO116" s="81"/>
      <c r="NYP116" s="81"/>
      <c r="NYQ116" s="81"/>
      <c r="NYR116" s="81"/>
      <c r="NYS116" s="81"/>
      <c r="NYT116" s="81"/>
      <c r="NYU116" s="81"/>
      <c r="NYV116" s="81"/>
      <c r="NYW116" s="81"/>
      <c r="NYX116" s="81"/>
      <c r="NYY116" s="81"/>
      <c r="NYZ116" s="81"/>
      <c r="NZA116" s="81"/>
      <c r="NZB116" s="81"/>
      <c r="NZC116" s="81"/>
      <c r="NZD116" s="81"/>
      <c r="NZE116" s="81"/>
      <c r="NZF116" s="81"/>
      <c r="NZG116" s="81"/>
      <c r="NZH116" s="81"/>
      <c r="NZI116" s="81"/>
      <c r="NZJ116" s="81"/>
      <c r="NZK116" s="81"/>
      <c r="NZL116" s="81"/>
      <c r="NZM116" s="81"/>
      <c r="NZN116" s="81"/>
      <c r="NZO116" s="81"/>
      <c r="NZP116" s="81"/>
      <c r="NZQ116" s="81"/>
      <c r="NZR116" s="81"/>
      <c r="NZS116" s="81"/>
      <c r="NZT116" s="81"/>
      <c r="NZU116" s="81"/>
      <c r="NZV116" s="81"/>
      <c r="NZW116" s="81"/>
      <c r="NZX116" s="81"/>
      <c r="NZY116" s="81"/>
      <c r="NZZ116" s="81"/>
      <c r="OAA116" s="81"/>
      <c r="OAB116" s="81"/>
      <c r="OAC116" s="81"/>
      <c r="OAD116" s="81"/>
      <c r="OAE116" s="81"/>
      <c r="OAF116" s="81"/>
      <c r="OAG116" s="81"/>
      <c r="OAH116" s="81"/>
      <c r="OAI116" s="81"/>
      <c r="OAJ116" s="81"/>
      <c r="OAK116" s="81"/>
      <c r="OAL116" s="81"/>
      <c r="OAM116" s="81"/>
      <c r="OAN116" s="81"/>
      <c r="OAO116" s="81"/>
      <c r="OAP116" s="81"/>
      <c r="OAQ116" s="81"/>
      <c r="OAR116" s="81"/>
      <c r="OAS116" s="81"/>
      <c r="OAT116" s="81"/>
      <c r="OAU116" s="81"/>
      <c r="OAV116" s="81"/>
      <c r="OAW116" s="81"/>
      <c r="OAX116" s="81"/>
      <c r="OAY116" s="81"/>
      <c r="OAZ116" s="81"/>
      <c r="OBA116" s="81"/>
      <c r="OBB116" s="81"/>
      <c r="OBC116" s="81"/>
      <c r="OBD116" s="81"/>
      <c r="OBE116" s="81"/>
      <c r="OBF116" s="81"/>
      <c r="OBG116" s="81"/>
      <c r="OBH116" s="81"/>
      <c r="OBI116" s="81"/>
      <c r="OBJ116" s="81"/>
      <c r="OBK116" s="81"/>
      <c r="OBL116" s="81"/>
      <c r="OBM116" s="81"/>
      <c r="OBN116" s="81"/>
      <c r="OBO116" s="81"/>
      <c r="OBP116" s="81"/>
      <c r="OBQ116" s="81"/>
      <c r="OBR116" s="81"/>
      <c r="OBS116" s="81"/>
      <c r="OBT116" s="81"/>
      <c r="OBU116" s="81"/>
      <c r="OBV116" s="81"/>
      <c r="OBW116" s="81"/>
      <c r="OBX116" s="81"/>
      <c r="OBY116" s="81"/>
      <c r="OBZ116" s="81"/>
      <c r="OCA116" s="81"/>
      <c r="OCB116" s="81"/>
      <c r="OCC116" s="81"/>
      <c r="OCD116" s="81"/>
      <c r="OCE116" s="81"/>
      <c r="OCF116" s="81"/>
      <c r="OCG116" s="81"/>
      <c r="OCH116" s="81"/>
      <c r="OCI116" s="81"/>
      <c r="OCJ116" s="81"/>
      <c r="OCK116" s="81"/>
      <c r="OCL116" s="81"/>
      <c r="OCM116" s="81"/>
      <c r="OCN116" s="81"/>
      <c r="OCO116" s="81"/>
      <c r="OCP116" s="81"/>
      <c r="OCQ116" s="81"/>
      <c r="OCR116" s="81"/>
      <c r="OCS116" s="81"/>
      <c r="OCT116" s="81"/>
      <c r="OCU116" s="81"/>
      <c r="OCV116" s="81"/>
      <c r="OCW116" s="81"/>
      <c r="OCX116" s="81"/>
      <c r="OCY116" s="81"/>
      <c r="OCZ116" s="81"/>
      <c r="ODA116" s="81"/>
      <c r="ODB116" s="81"/>
      <c r="ODC116" s="81"/>
      <c r="ODD116" s="81"/>
      <c r="ODE116" s="81"/>
      <c r="ODF116" s="81"/>
      <c r="ODG116" s="81"/>
      <c r="ODH116" s="81"/>
      <c r="ODI116" s="81"/>
      <c r="ODJ116" s="81"/>
      <c r="ODK116" s="81"/>
      <c r="ODL116" s="81"/>
      <c r="ODM116" s="81"/>
      <c r="ODN116" s="81"/>
      <c r="ODO116" s="81"/>
      <c r="ODP116" s="81"/>
      <c r="ODQ116" s="81"/>
      <c r="ODR116" s="81"/>
      <c r="ODS116" s="81"/>
      <c r="ODT116" s="81"/>
      <c r="ODU116" s="81"/>
      <c r="ODV116" s="81"/>
      <c r="ODW116" s="81"/>
      <c r="ODX116" s="81"/>
      <c r="ODY116" s="81"/>
      <c r="ODZ116" s="81"/>
      <c r="OEA116" s="81"/>
      <c r="OEB116" s="81"/>
      <c r="OEC116" s="81"/>
      <c r="OED116" s="81"/>
      <c r="OEE116" s="81"/>
      <c r="OEF116" s="81"/>
      <c r="OEG116" s="81"/>
      <c r="OEH116" s="81"/>
      <c r="OEI116" s="81"/>
      <c r="OEJ116" s="81"/>
      <c r="OEK116" s="81"/>
      <c r="OEL116" s="81"/>
      <c r="OEM116" s="81"/>
      <c r="OEN116" s="81"/>
      <c r="OEO116" s="81"/>
      <c r="OEP116" s="81"/>
      <c r="OEQ116" s="81"/>
      <c r="OER116" s="81"/>
      <c r="OES116" s="81"/>
      <c r="OET116" s="81"/>
      <c r="OEU116" s="81"/>
      <c r="OEV116" s="81"/>
      <c r="OEW116" s="81"/>
      <c r="OEX116" s="81"/>
      <c r="OEY116" s="81"/>
      <c r="OEZ116" s="81"/>
      <c r="OFA116" s="81"/>
      <c r="OFB116" s="81"/>
      <c r="OFC116" s="81"/>
      <c r="OFD116" s="81"/>
      <c r="OFE116" s="81"/>
      <c r="OFF116" s="81"/>
      <c r="OFG116" s="81"/>
      <c r="OFH116" s="81"/>
      <c r="OFI116" s="81"/>
      <c r="OFJ116" s="81"/>
      <c r="OFK116" s="81"/>
      <c r="OFL116" s="81"/>
      <c r="OFM116" s="81"/>
      <c r="OFN116" s="81"/>
      <c r="OFO116" s="81"/>
      <c r="OFP116" s="81"/>
      <c r="OFQ116" s="81"/>
      <c r="OFR116" s="81"/>
      <c r="OFS116" s="81"/>
      <c r="OFT116" s="81"/>
      <c r="OFU116" s="81"/>
      <c r="OFV116" s="81"/>
      <c r="OFW116" s="81"/>
      <c r="OFX116" s="81"/>
      <c r="OFY116" s="81"/>
      <c r="OFZ116" s="81"/>
      <c r="OGA116" s="81"/>
      <c r="OGB116" s="81"/>
      <c r="OGC116" s="81"/>
      <c r="OGD116" s="81"/>
      <c r="OGE116" s="81"/>
      <c r="OGF116" s="81"/>
      <c r="OGG116" s="81"/>
      <c r="OGH116" s="81"/>
      <c r="OGI116" s="81"/>
      <c r="OGJ116" s="81"/>
      <c r="OGK116" s="81"/>
      <c r="OGL116" s="81"/>
      <c r="OGM116" s="81"/>
      <c r="OGN116" s="81"/>
      <c r="OGO116" s="81"/>
      <c r="OGP116" s="81"/>
      <c r="OGQ116" s="81"/>
      <c r="OGR116" s="81"/>
      <c r="OGS116" s="81"/>
      <c r="OGT116" s="81"/>
      <c r="OGU116" s="81"/>
      <c r="OGV116" s="81"/>
      <c r="OGW116" s="81"/>
      <c r="OGX116" s="81"/>
      <c r="OGY116" s="81"/>
      <c r="OGZ116" s="81"/>
      <c r="OHA116" s="81"/>
      <c r="OHB116" s="81"/>
      <c r="OHC116" s="81"/>
      <c r="OHD116" s="81"/>
      <c r="OHE116" s="81"/>
      <c r="OHF116" s="81"/>
      <c r="OHG116" s="81"/>
      <c r="OHH116" s="81"/>
      <c r="OHI116" s="81"/>
      <c r="OHJ116" s="81"/>
      <c r="OHK116" s="81"/>
      <c r="OHL116" s="81"/>
      <c r="OHM116" s="81"/>
      <c r="OHN116" s="81"/>
      <c r="OHO116" s="81"/>
      <c r="OHP116" s="81"/>
      <c r="OHQ116" s="81"/>
      <c r="OHR116" s="81"/>
      <c r="OHS116" s="81"/>
      <c r="OHT116" s="81"/>
      <c r="OHU116" s="81"/>
      <c r="OHV116" s="81"/>
      <c r="OHW116" s="81"/>
      <c r="OHX116" s="81"/>
      <c r="OHY116" s="81"/>
      <c r="OHZ116" s="81"/>
      <c r="OIA116" s="81"/>
      <c r="OIB116" s="81"/>
      <c r="OIC116" s="81"/>
      <c r="OID116" s="81"/>
      <c r="OIE116" s="81"/>
      <c r="OIF116" s="81"/>
      <c r="OIG116" s="81"/>
      <c r="OIH116" s="81"/>
      <c r="OII116" s="81"/>
      <c r="OIJ116" s="81"/>
      <c r="OIK116" s="81"/>
      <c r="OIL116" s="81"/>
      <c r="OIM116" s="81"/>
      <c r="OIN116" s="81"/>
      <c r="OIO116" s="81"/>
      <c r="OIP116" s="81"/>
      <c r="OIQ116" s="81"/>
      <c r="OIR116" s="81"/>
      <c r="OIS116" s="81"/>
      <c r="OIT116" s="81"/>
      <c r="OIU116" s="81"/>
      <c r="OIV116" s="81"/>
      <c r="OIW116" s="81"/>
      <c r="OIX116" s="81"/>
      <c r="OIY116" s="81"/>
      <c r="OIZ116" s="81"/>
      <c r="OJA116" s="81"/>
      <c r="OJB116" s="81"/>
      <c r="OJC116" s="81"/>
      <c r="OJD116" s="81"/>
      <c r="OJE116" s="81"/>
      <c r="OJF116" s="81"/>
      <c r="OJG116" s="81"/>
      <c r="OJH116" s="81"/>
      <c r="OJI116" s="81"/>
      <c r="OJJ116" s="81"/>
      <c r="OJK116" s="81"/>
      <c r="OJL116" s="81"/>
      <c r="OJM116" s="81"/>
      <c r="OJN116" s="81"/>
      <c r="OJO116" s="81"/>
      <c r="OJP116" s="81"/>
      <c r="OJQ116" s="81"/>
      <c r="OJR116" s="81"/>
      <c r="OJS116" s="81"/>
      <c r="OJT116" s="81"/>
      <c r="OJU116" s="81"/>
      <c r="OJV116" s="81"/>
      <c r="OJW116" s="81"/>
      <c r="OJX116" s="81"/>
      <c r="OJY116" s="81"/>
      <c r="OJZ116" s="81"/>
      <c r="OKA116" s="81"/>
      <c r="OKB116" s="81"/>
      <c r="OKC116" s="81"/>
      <c r="OKD116" s="81"/>
      <c r="OKE116" s="81"/>
      <c r="OKF116" s="81"/>
      <c r="OKG116" s="81"/>
      <c r="OKH116" s="81"/>
      <c r="OKI116" s="81"/>
      <c r="OKJ116" s="81"/>
      <c r="OKK116" s="81"/>
      <c r="OKL116" s="81"/>
      <c r="OKM116" s="81"/>
      <c r="OKN116" s="81"/>
      <c r="OKO116" s="81"/>
      <c r="OKP116" s="81"/>
      <c r="OKQ116" s="81"/>
      <c r="OKR116" s="81"/>
      <c r="OKS116" s="81"/>
      <c r="OKT116" s="81"/>
      <c r="OKU116" s="81"/>
      <c r="OKV116" s="81"/>
      <c r="OKW116" s="81"/>
      <c r="OKX116" s="81"/>
      <c r="OKY116" s="81"/>
      <c r="OKZ116" s="81"/>
      <c r="OLA116" s="81"/>
      <c r="OLB116" s="81"/>
      <c r="OLC116" s="81"/>
      <c r="OLD116" s="81"/>
      <c r="OLE116" s="81"/>
      <c r="OLF116" s="81"/>
      <c r="OLG116" s="81"/>
      <c r="OLH116" s="81"/>
      <c r="OLI116" s="81"/>
      <c r="OLJ116" s="81"/>
      <c r="OLK116" s="81"/>
      <c r="OLL116" s="81"/>
      <c r="OLM116" s="81"/>
      <c r="OLN116" s="81"/>
      <c r="OLO116" s="81"/>
      <c r="OLP116" s="81"/>
      <c r="OLQ116" s="81"/>
      <c r="OLR116" s="81"/>
      <c r="OLS116" s="81"/>
      <c r="OLT116" s="81"/>
      <c r="OLU116" s="81"/>
      <c r="OLV116" s="81"/>
      <c r="OLW116" s="81"/>
      <c r="OLX116" s="81"/>
      <c r="OLY116" s="81"/>
      <c r="OLZ116" s="81"/>
      <c r="OMA116" s="81"/>
      <c r="OMB116" s="81"/>
      <c r="OMC116" s="81"/>
      <c r="OMD116" s="81"/>
      <c r="OME116" s="81"/>
      <c r="OMF116" s="81"/>
      <c r="OMG116" s="81"/>
      <c r="OMH116" s="81"/>
      <c r="OMI116" s="81"/>
      <c r="OMJ116" s="81"/>
      <c r="OMK116" s="81"/>
      <c r="OML116" s="81"/>
      <c r="OMM116" s="81"/>
      <c r="OMN116" s="81"/>
      <c r="OMO116" s="81"/>
      <c r="OMP116" s="81"/>
      <c r="OMQ116" s="81"/>
      <c r="OMR116" s="81"/>
      <c r="OMS116" s="81"/>
      <c r="OMT116" s="81"/>
      <c r="OMU116" s="81"/>
      <c r="OMV116" s="81"/>
      <c r="OMW116" s="81"/>
      <c r="OMX116" s="81"/>
      <c r="OMY116" s="81"/>
      <c r="OMZ116" s="81"/>
      <c r="ONA116" s="81"/>
      <c r="ONB116" s="81"/>
      <c r="ONC116" s="81"/>
      <c r="OND116" s="81"/>
      <c r="ONE116" s="81"/>
      <c r="ONF116" s="81"/>
      <c r="ONG116" s="81"/>
      <c r="ONH116" s="81"/>
      <c r="ONI116" s="81"/>
      <c r="ONJ116" s="81"/>
      <c r="ONK116" s="81"/>
      <c r="ONL116" s="81"/>
      <c r="ONM116" s="81"/>
      <c r="ONN116" s="81"/>
      <c r="ONO116" s="81"/>
      <c r="ONP116" s="81"/>
      <c r="ONQ116" s="81"/>
      <c r="ONR116" s="81"/>
      <c r="ONS116" s="81"/>
      <c r="ONT116" s="81"/>
      <c r="ONU116" s="81"/>
      <c r="ONV116" s="81"/>
      <c r="ONW116" s="81"/>
      <c r="ONX116" s="81"/>
      <c r="ONY116" s="81"/>
      <c r="ONZ116" s="81"/>
      <c r="OOA116" s="81"/>
      <c r="OOB116" s="81"/>
      <c r="OOC116" s="81"/>
      <c r="OOD116" s="81"/>
      <c r="OOE116" s="81"/>
      <c r="OOF116" s="81"/>
      <c r="OOG116" s="81"/>
      <c r="OOH116" s="81"/>
      <c r="OOI116" s="81"/>
      <c r="OOJ116" s="81"/>
      <c r="OOK116" s="81"/>
      <c r="OOL116" s="81"/>
      <c r="OOM116" s="81"/>
      <c r="OON116" s="81"/>
      <c r="OOO116" s="81"/>
      <c r="OOP116" s="81"/>
      <c r="OOQ116" s="81"/>
      <c r="OOR116" s="81"/>
      <c r="OOS116" s="81"/>
      <c r="OOT116" s="81"/>
      <c r="OOU116" s="81"/>
      <c r="OOV116" s="81"/>
      <c r="OOW116" s="81"/>
      <c r="OOX116" s="81"/>
      <c r="OOY116" s="81"/>
      <c r="OOZ116" s="81"/>
      <c r="OPA116" s="81"/>
      <c r="OPB116" s="81"/>
      <c r="OPC116" s="81"/>
      <c r="OPD116" s="81"/>
      <c r="OPE116" s="81"/>
      <c r="OPF116" s="81"/>
      <c r="OPG116" s="81"/>
      <c r="OPH116" s="81"/>
      <c r="OPI116" s="81"/>
      <c r="OPJ116" s="81"/>
      <c r="OPK116" s="81"/>
      <c r="OPL116" s="81"/>
      <c r="OPM116" s="81"/>
      <c r="OPN116" s="81"/>
      <c r="OPO116" s="81"/>
      <c r="OPP116" s="81"/>
      <c r="OPQ116" s="81"/>
      <c r="OPR116" s="81"/>
      <c r="OPS116" s="81"/>
      <c r="OPT116" s="81"/>
      <c r="OPU116" s="81"/>
      <c r="OPV116" s="81"/>
      <c r="OPW116" s="81"/>
      <c r="OPX116" s="81"/>
      <c r="OPY116" s="81"/>
      <c r="OPZ116" s="81"/>
      <c r="OQA116" s="81"/>
      <c r="OQB116" s="81"/>
      <c r="OQC116" s="81"/>
      <c r="OQD116" s="81"/>
      <c r="OQE116" s="81"/>
      <c r="OQF116" s="81"/>
      <c r="OQG116" s="81"/>
      <c r="OQH116" s="81"/>
      <c r="OQI116" s="81"/>
      <c r="OQJ116" s="81"/>
      <c r="OQK116" s="81"/>
      <c r="OQL116" s="81"/>
      <c r="OQM116" s="81"/>
      <c r="OQN116" s="81"/>
      <c r="OQO116" s="81"/>
      <c r="OQP116" s="81"/>
      <c r="OQQ116" s="81"/>
      <c r="OQR116" s="81"/>
      <c r="OQS116" s="81"/>
      <c r="OQT116" s="81"/>
      <c r="OQU116" s="81"/>
      <c r="OQV116" s="81"/>
      <c r="OQW116" s="81"/>
      <c r="OQX116" s="81"/>
      <c r="OQY116" s="81"/>
      <c r="OQZ116" s="81"/>
      <c r="ORA116" s="81"/>
      <c r="ORB116" s="81"/>
      <c r="ORC116" s="81"/>
      <c r="ORD116" s="81"/>
      <c r="ORE116" s="81"/>
      <c r="ORF116" s="81"/>
      <c r="ORG116" s="81"/>
      <c r="ORH116" s="81"/>
      <c r="ORI116" s="81"/>
      <c r="ORJ116" s="81"/>
      <c r="ORK116" s="81"/>
      <c r="ORL116" s="81"/>
      <c r="ORM116" s="81"/>
      <c r="ORN116" s="81"/>
      <c r="ORO116" s="81"/>
      <c r="ORP116" s="81"/>
      <c r="ORQ116" s="81"/>
      <c r="ORR116" s="81"/>
      <c r="ORS116" s="81"/>
      <c r="ORT116" s="81"/>
      <c r="ORU116" s="81"/>
      <c r="ORV116" s="81"/>
      <c r="ORW116" s="81"/>
      <c r="ORX116" s="81"/>
      <c r="ORY116" s="81"/>
      <c r="ORZ116" s="81"/>
      <c r="OSA116" s="81"/>
      <c r="OSB116" s="81"/>
      <c r="OSC116" s="81"/>
      <c r="OSD116" s="81"/>
      <c r="OSE116" s="81"/>
      <c r="OSF116" s="81"/>
      <c r="OSG116" s="81"/>
      <c r="OSH116" s="81"/>
      <c r="OSI116" s="81"/>
      <c r="OSJ116" s="81"/>
      <c r="OSK116" s="81"/>
      <c r="OSL116" s="81"/>
      <c r="OSM116" s="81"/>
      <c r="OSN116" s="81"/>
      <c r="OSO116" s="81"/>
      <c r="OSP116" s="81"/>
      <c r="OSQ116" s="81"/>
      <c r="OSR116" s="81"/>
      <c r="OSS116" s="81"/>
      <c r="OST116" s="81"/>
      <c r="OSU116" s="81"/>
      <c r="OSV116" s="81"/>
      <c r="OSW116" s="81"/>
      <c r="OSX116" s="81"/>
      <c r="OSY116" s="81"/>
      <c r="OSZ116" s="81"/>
      <c r="OTA116" s="81"/>
      <c r="OTB116" s="81"/>
      <c r="OTC116" s="81"/>
      <c r="OTD116" s="81"/>
      <c r="OTE116" s="81"/>
      <c r="OTF116" s="81"/>
      <c r="OTG116" s="81"/>
      <c r="OTH116" s="81"/>
      <c r="OTI116" s="81"/>
      <c r="OTJ116" s="81"/>
      <c r="OTK116" s="81"/>
      <c r="OTL116" s="81"/>
      <c r="OTM116" s="81"/>
      <c r="OTN116" s="81"/>
      <c r="OTO116" s="81"/>
      <c r="OTP116" s="81"/>
      <c r="OTQ116" s="81"/>
      <c r="OTR116" s="81"/>
      <c r="OTS116" s="81"/>
      <c r="OTT116" s="81"/>
      <c r="OTU116" s="81"/>
      <c r="OTV116" s="81"/>
      <c r="OTW116" s="81"/>
      <c r="OTX116" s="81"/>
      <c r="OTY116" s="81"/>
      <c r="OTZ116" s="81"/>
      <c r="OUA116" s="81"/>
      <c r="OUB116" s="81"/>
      <c r="OUC116" s="81"/>
      <c r="OUD116" s="81"/>
      <c r="OUE116" s="81"/>
      <c r="OUF116" s="81"/>
      <c r="OUG116" s="81"/>
      <c r="OUH116" s="81"/>
      <c r="OUI116" s="81"/>
      <c r="OUJ116" s="81"/>
      <c r="OUK116" s="81"/>
      <c r="OUL116" s="81"/>
      <c r="OUM116" s="81"/>
      <c r="OUN116" s="81"/>
      <c r="OUO116" s="81"/>
      <c r="OUP116" s="81"/>
      <c r="OUQ116" s="81"/>
      <c r="OUR116" s="81"/>
      <c r="OUS116" s="81"/>
      <c r="OUT116" s="81"/>
      <c r="OUU116" s="81"/>
      <c r="OUV116" s="81"/>
      <c r="OUW116" s="81"/>
      <c r="OUX116" s="81"/>
      <c r="OUY116" s="81"/>
      <c r="OUZ116" s="81"/>
      <c r="OVA116" s="81"/>
      <c r="OVB116" s="81"/>
      <c r="OVC116" s="81"/>
      <c r="OVD116" s="81"/>
      <c r="OVE116" s="81"/>
      <c r="OVF116" s="81"/>
      <c r="OVG116" s="81"/>
      <c r="OVH116" s="81"/>
      <c r="OVI116" s="81"/>
      <c r="OVJ116" s="81"/>
      <c r="OVK116" s="81"/>
      <c r="OVL116" s="81"/>
      <c r="OVM116" s="81"/>
      <c r="OVN116" s="81"/>
      <c r="OVO116" s="81"/>
      <c r="OVP116" s="81"/>
      <c r="OVQ116" s="81"/>
      <c r="OVR116" s="81"/>
      <c r="OVS116" s="81"/>
      <c r="OVT116" s="81"/>
      <c r="OVU116" s="81"/>
      <c r="OVV116" s="81"/>
      <c r="OVW116" s="81"/>
      <c r="OVX116" s="81"/>
      <c r="OVY116" s="81"/>
      <c r="OVZ116" s="81"/>
      <c r="OWA116" s="81"/>
      <c r="OWB116" s="81"/>
      <c r="OWC116" s="81"/>
      <c r="OWD116" s="81"/>
      <c r="OWE116" s="81"/>
      <c r="OWF116" s="81"/>
      <c r="OWG116" s="81"/>
      <c r="OWH116" s="81"/>
      <c r="OWI116" s="81"/>
      <c r="OWJ116" s="81"/>
      <c r="OWK116" s="81"/>
      <c r="OWL116" s="81"/>
      <c r="OWM116" s="81"/>
      <c r="OWN116" s="81"/>
      <c r="OWO116" s="81"/>
      <c r="OWP116" s="81"/>
      <c r="OWQ116" s="81"/>
      <c r="OWR116" s="81"/>
      <c r="OWS116" s="81"/>
      <c r="OWT116" s="81"/>
      <c r="OWU116" s="81"/>
      <c r="OWV116" s="81"/>
      <c r="OWW116" s="81"/>
      <c r="OWX116" s="81"/>
      <c r="OWY116" s="81"/>
      <c r="OWZ116" s="81"/>
      <c r="OXA116" s="81"/>
      <c r="OXB116" s="81"/>
      <c r="OXC116" s="81"/>
      <c r="OXD116" s="81"/>
      <c r="OXE116" s="81"/>
      <c r="OXF116" s="81"/>
      <c r="OXG116" s="81"/>
      <c r="OXH116" s="81"/>
      <c r="OXI116" s="81"/>
      <c r="OXJ116" s="81"/>
      <c r="OXK116" s="81"/>
      <c r="OXL116" s="81"/>
      <c r="OXM116" s="81"/>
      <c r="OXN116" s="81"/>
      <c r="OXO116" s="81"/>
      <c r="OXP116" s="81"/>
      <c r="OXQ116" s="81"/>
      <c r="OXR116" s="81"/>
      <c r="OXS116" s="81"/>
      <c r="OXT116" s="81"/>
      <c r="OXU116" s="81"/>
      <c r="OXV116" s="81"/>
      <c r="OXW116" s="81"/>
      <c r="OXX116" s="81"/>
      <c r="OXY116" s="81"/>
      <c r="OXZ116" s="81"/>
      <c r="OYA116" s="81"/>
      <c r="OYB116" s="81"/>
      <c r="OYC116" s="81"/>
      <c r="OYD116" s="81"/>
      <c r="OYE116" s="81"/>
      <c r="OYF116" s="81"/>
      <c r="OYG116" s="81"/>
      <c r="OYH116" s="81"/>
      <c r="OYI116" s="81"/>
      <c r="OYJ116" s="81"/>
      <c r="OYK116" s="81"/>
      <c r="OYL116" s="81"/>
      <c r="OYM116" s="81"/>
      <c r="OYN116" s="81"/>
      <c r="OYO116" s="81"/>
      <c r="OYP116" s="81"/>
      <c r="OYQ116" s="81"/>
      <c r="OYR116" s="81"/>
      <c r="OYS116" s="81"/>
      <c r="OYT116" s="81"/>
      <c r="OYU116" s="81"/>
      <c r="OYV116" s="81"/>
      <c r="OYW116" s="81"/>
      <c r="OYX116" s="81"/>
      <c r="OYY116" s="81"/>
      <c r="OYZ116" s="81"/>
      <c r="OZA116" s="81"/>
      <c r="OZB116" s="81"/>
      <c r="OZC116" s="81"/>
      <c r="OZD116" s="81"/>
      <c r="OZE116" s="81"/>
      <c r="OZF116" s="81"/>
      <c r="OZG116" s="81"/>
      <c r="OZH116" s="81"/>
      <c r="OZI116" s="81"/>
      <c r="OZJ116" s="81"/>
      <c r="OZK116" s="81"/>
      <c r="OZL116" s="81"/>
      <c r="OZM116" s="81"/>
      <c r="OZN116" s="81"/>
      <c r="OZO116" s="81"/>
      <c r="OZP116" s="81"/>
      <c r="OZQ116" s="81"/>
      <c r="OZR116" s="81"/>
      <c r="OZS116" s="81"/>
      <c r="OZT116" s="81"/>
      <c r="OZU116" s="81"/>
      <c r="OZV116" s="81"/>
      <c r="OZW116" s="81"/>
      <c r="OZX116" s="81"/>
      <c r="OZY116" s="81"/>
      <c r="OZZ116" s="81"/>
      <c r="PAA116" s="81"/>
      <c r="PAB116" s="81"/>
      <c r="PAC116" s="81"/>
      <c r="PAD116" s="81"/>
      <c r="PAE116" s="81"/>
      <c r="PAF116" s="81"/>
      <c r="PAG116" s="81"/>
      <c r="PAH116" s="81"/>
      <c r="PAI116" s="81"/>
      <c r="PAJ116" s="81"/>
      <c r="PAK116" s="81"/>
      <c r="PAL116" s="81"/>
      <c r="PAM116" s="81"/>
      <c r="PAN116" s="81"/>
      <c r="PAO116" s="81"/>
      <c r="PAP116" s="81"/>
      <c r="PAQ116" s="81"/>
      <c r="PAR116" s="81"/>
      <c r="PAS116" s="81"/>
      <c r="PAT116" s="81"/>
      <c r="PAU116" s="81"/>
      <c r="PAV116" s="81"/>
      <c r="PAW116" s="81"/>
      <c r="PAX116" s="81"/>
      <c r="PAY116" s="81"/>
      <c r="PAZ116" s="81"/>
      <c r="PBA116" s="81"/>
      <c r="PBB116" s="81"/>
      <c r="PBC116" s="81"/>
      <c r="PBD116" s="81"/>
      <c r="PBE116" s="81"/>
      <c r="PBF116" s="81"/>
      <c r="PBG116" s="81"/>
      <c r="PBH116" s="81"/>
      <c r="PBI116" s="81"/>
      <c r="PBJ116" s="81"/>
      <c r="PBK116" s="81"/>
      <c r="PBL116" s="81"/>
      <c r="PBM116" s="81"/>
      <c r="PBN116" s="81"/>
      <c r="PBO116" s="81"/>
      <c r="PBP116" s="81"/>
      <c r="PBQ116" s="81"/>
      <c r="PBR116" s="81"/>
      <c r="PBS116" s="81"/>
      <c r="PBT116" s="81"/>
      <c r="PBU116" s="81"/>
      <c r="PBV116" s="81"/>
      <c r="PBW116" s="81"/>
      <c r="PBX116" s="81"/>
      <c r="PBY116" s="81"/>
      <c r="PBZ116" s="81"/>
      <c r="PCA116" s="81"/>
      <c r="PCB116" s="81"/>
      <c r="PCC116" s="81"/>
      <c r="PCD116" s="81"/>
      <c r="PCE116" s="81"/>
      <c r="PCF116" s="81"/>
      <c r="PCG116" s="81"/>
      <c r="PCH116" s="81"/>
      <c r="PCI116" s="81"/>
      <c r="PCJ116" s="81"/>
      <c r="PCK116" s="81"/>
      <c r="PCL116" s="81"/>
      <c r="PCM116" s="81"/>
      <c r="PCN116" s="81"/>
      <c r="PCO116" s="81"/>
      <c r="PCP116" s="81"/>
      <c r="PCQ116" s="81"/>
      <c r="PCR116" s="81"/>
      <c r="PCS116" s="81"/>
      <c r="PCT116" s="81"/>
      <c r="PCU116" s="81"/>
      <c r="PCV116" s="81"/>
      <c r="PCW116" s="81"/>
      <c r="PCX116" s="81"/>
      <c r="PCY116" s="81"/>
      <c r="PCZ116" s="81"/>
      <c r="PDA116" s="81"/>
      <c r="PDB116" s="81"/>
      <c r="PDC116" s="81"/>
      <c r="PDD116" s="81"/>
      <c r="PDE116" s="81"/>
      <c r="PDF116" s="81"/>
      <c r="PDG116" s="81"/>
      <c r="PDH116" s="81"/>
      <c r="PDI116" s="81"/>
      <c r="PDJ116" s="81"/>
      <c r="PDK116" s="81"/>
      <c r="PDL116" s="81"/>
      <c r="PDM116" s="81"/>
      <c r="PDN116" s="81"/>
      <c r="PDO116" s="81"/>
      <c r="PDP116" s="81"/>
      <c r="PDQ116" s="81"/>
      <c r="PDR116" s="81"/>
      <c r="PDS116" s="81"/>
      <c r="PDT116" s="81"/>
      <c r="PDU116" s="81"/>
      <c r="PDV116" s="81"/>
      <c r="PDW116" s="81"/>
      <c r="PDX116" s="81"/>
      <c r="PDY116" s="81"/>
      <c r="PDZ116" s="81"/>
      <c r="PEA116" s="81"/>
      <c r="PEB116" s="81"/>
      <c r="PEC116" s="81"/>
      <c r="PED116" s="81"/>
      <c r="PEE116" s="81"/>
      <c r="PEF116" s="81"/>
      <c r="PEG116" s="81"/>
      <c r="PEH116" s="81"/>
      <c r="PEI116" s="81"/>
      <c r="PEJ116" s="81"/>
      <c r="PEK116" s="81"/>
      <c r="PEL116" s="81"/>
      <c r="PEM116" s="81"/>
      <c r="PEN116" s="81"/>
      <c r="PEO116" s="81"/>
      <c r="PEP116" s="81"/>
      <c r="PEQ116" s="81"/>
      <c r="PER116" s="81"/>
      <c r="PES116" s="81"/>
      <c r="PET116" s="81"/>
      <c r="PEU116" s="81"/>
      <c r="PEV116" s="81"/>
      <c r="PEW116" s="81"/>
      <c r="PEX116" s="81"/>
      <c r="PEY116" s="81"/>
      <c r="PEZ116" s="81"/>
      <c r="PFA116" s="81"/>
      <c r="PFB116" s="81"/>
      <c r="PFC116" s="81"/>
      <c r="PFD116" s="81"/>
      <c r="PFE116" s="81"/>
      <c r="PFF116" s="81"/>
      <c r="PFG116" s="81"/>
      <c r="PFH116" s="81"/>
      <c r="PFI116" s="81"/>
      <c r="PFJ116" s="81"/>
      <c r="PFK116" s="81"/>
      <c r="PFL116" s="81"/>
      <c r="PFM116" s="81"/>
      <c r="PFN116" s="81"/>
      <c r="PFO116" s="81"/>
      <c r="PFP116" s="81"/>
      <c r="PFQ116" s="81"/>
      <c r="PFR116" s="81"/>
      <c r="PFS116" s="81"/>
      <c r="PFT116" s="81"/>
      <c r="PFU116" s="81"/>
      <c r="PFV116" s="81"/>
      <c r="PFW116" s="81"/>
      <c r="PFX116" s="81"/>
      <c r="PFY116" s="81"/>
      <c r="PFZ116" s="81"/>
      <c r="PGA116" s="81"/>
      <c r="PGB116" s="81"/>
      <c r="PGC116" s="81"/>
      <c r="PGD116" s="81"/>
      <c r="PGE116" s="81"/>
      <c r="PGF116" s="81"/>
      <c r="PGG116" s="81"/>
      <c r="PGH116" s="81"/>
      <c r="PGI116" s="81"/>
      <c r="PGJ116" s="81"/>
      <c r="PGK116" s="81"/>
      <c r="PGL116" s="81"/>
      <c r="PGM116" s="81"/>
      <c r="PGN116" s="81"/>
      <c r="PGO116" s="81"/>
      <c r="PGP116" s="81"/>
      <c r="PGQ116" s="81"/>
      <c r="PGR116" s="81"/>
      <c r="PGS116" s="81"/>
      <c r="PGT116" s="81"/>
      <c r="PGU116" s="81"/>
      <c r="PGV116" s="81"/>
      <c r="PGW116" s="81"/>
      <c r="PGX116" s="81"/>
      <c r="PGY116" s="81"/>
      <c r="PGZ116" s="81"/>
      <c r="PHA116" s="81"/>
      <c r="PHB116" s="81"/>
      <c r="PHC116" s="81"/>
      <c r="PHD116" s="81"/>
      <c r="PHE116" s="81"/>
      <c r="PHF116" s="81"/>
      <c r="PHG116" s="81"/>
      <c r="PHH116" s="81"/>
      <c r="PHI116" s="81"/>
      <c r="PHJ116" s="81"/>
      <c r="PHK116" s="81"/>
      <c r="PHL116" s="81"/>
      <c r="PHM116" s="81"/>
      <c r="PHN116" s="81"/>
      <c r="PHO116" s="81"/>
      <c r="PHP116" s="81"/>
      <c r="PHQ116" s="81"/>
      <c r="PHR116" s="81"/>
      <c r="PHS116" s="81"/>
      <c r="PHT116" s="81"/>
      <c r="PHU116" s="81"/>
      <c r="PHV116" s="81"/>
      <c r="PHW116" s="81"/>
      <c r="PHX116" s="81"/>
      <c r="PHY116" s="81"/>
      <c r="PHZ116" s="81"/>
      <c r="PIA116" s="81"/>
      <c r="PIB116" s="81"/>
      <c r="PIC116" s="81"/>
      <c r="PID116" s="81"/>
      <c r="PIE116" s="81"/>
      <c r="PIF116" s="81"/>
      <c r="PIG116" s="81"/>
      <c r="PIH116" s="81"/>
      <c r="PII116" s="81"/>
      <c r="PIJ116" s="81"/>
      <c r="PIK116" s="81"/>
      <c r="PIL116" s="81"/>
      <c r="PIM116" s="81"/>
      <c r="PIN116" s="81"/>
      <c r="PIO116" s="81"/>
      <c r="PIP116" s="81"/>
      <c r="PIQ116" s="81"/>
      <c r="PIR116" s="81"/>
      <c r="PIS116" s="81"/>
      <c r="PIT116" s="81"/>
      <c r="PIU116" s="81"/>
      <c r="PIV116" s="81"/>
      <c r="PIW116" s="81"/>
      <c r="PIX116" s="81"/>
      <c r="PIY116" s="81"/>
      <c r="PIZ116" s="81"/>
      <c r="PJA116" s="81"/>
      <c r="PJB116" s="81"/>
      <c r="PJC116" s="81"/>
      <c r="PJD116" s="81"/>
      <c r="PJE116" s="81"/>
      <c r="PJF116" s="81"/>
      <c r="PJG116" s="81"/>
      <c r="PJH116" s="81"/>
      <c r="PJI116" s="81"/>
      <c r="PJJ116" s="81"/>
      <c r="PJK116" s="81"/>
      <c r="PJL116" s="81"/>
      <c r="PJM116" s="81"/>
      <c r="PJN116" s="81"/>
      <c r="PJO116" s="81"/>
      <c r="PJP116" s="81"/>
      <c r="PJQ116" s="81"/>
      <c r="PJR116" s="81"/>
      <c r="PJS116" s="81"/>
      <c r="PJT116" s="81"/>
      <c r="PJU116" s="81"/>
      <c r="PJV116" s="81"/>
      <c r="PJW116" s="81"/>
      <c r="PJX116" s="81"/>
      <c r="PJY116" s="81"/>
      <c r="PJZ116" s="81"/>
      <c r="PKA116" s="81"/>
      <c r="PKB116" s="81"/>
      <c r="PKC116" s="81"/>
      <c r="PKD116" s="81"/>
      <c r="PKE116" s="81"/>
      <c r="PKF116" s="81"/>
      <c r="PKG116" s="81"/>
      <c r="PKH116" s="81"/>
      <c r="PKI116" s="81"/>
      <c r="PKJ116" s="81"/>
      <c r="PKK116" s="81"/>
      <c r="PKL116" s="81"/>
      <c r="PKM116" s="81"/>
      <c r="PKN116" s="81"/>
      <c r="PKO116" s="81"/>
      <c r="PKP116" s="81"/>
      <c r="PKQ116" s="81"/>
      <c r="PKR116" s="81"/>
      <c r="PKS116" s="81"/>
      <c r="PKT116" s="81"/>
      <c r="PKU116" s="81"/>
      <c r="PKV116" s="81"/>
      <c r="PKW116" s="81"/>
      <c r="PKX116" s="81"/>
      <c r="PKY116" s="81"/>
      <c r="PKZ116" s="81"/>
      <c r="PLA116" s="81"/>
      <c r="PLB116" s="81"/>
      <c r="PLC116" s="81"/>
      <c r="PLD116" s="81"/>
      <c r="PLE116" s="81"/>
      <c r="PLF116" s="81"/>
      <c r="PLG116" s="81"/>
      <c r="PLH116" s="81"/>
      <c r="PLI116" s="81"/>
      <c r="PLJ116" s="81"/>
      <c r="PLK116" s="81"/>
      <c r="PLL116" s="81"/>
      <c r="PLM116" s="81"/>
      <c r="PLN116" s="81"/>
      <c r="PLO116" s="81"/>
      <c r="PLP116" s="81"/>
      <c r="PLQ116" s="81"/>
      <c r="PLR116" s="81"/>
      <c r="PLS116" s="81"/>
      <c r="PLT116" s="81"/>
      <c r="PLU116" s="81"/>
      <c r="PLV116" s="81"/>
      <c r="PLW116" s="81"/>
      <c r="PLX116" s="81"/>
      <c r="PLY116" s="81"/>
      <c r="PLZ116" s="81"/>
      <c r="PMA116" s="81"/>
      <c r="PMB116" s="81"/>
      <c r="PMC116" s="81"/>
      <c r="PMD116" s="81"/>
      <c r="PME116" s="81"/>
      <c r="PMF116" s="81"/>
      <c r="PMG116" s="81"/>
      <c r="PMH116" s="81"/>
      <c r="PMI116" s="81"/>
      <c r="PMJ116" s="81"/>
      <c r="PMK116" s="81"/>
      <c r="PML116" s="81"/>
      <c r="PMM116" s="81"/>
      <c r="PMN116" s="81"/>
      <c r="PMO116" s="81"/>
      <c r="PMP116" s="81"/>
      <c r="PMQ116" s="81"/>
      <c r="PMR116" s="81"/>
      <c r="PMS116" s="81"/>
      <c r="PMT116" s="81"/>
      <c r="PMU116" s="81"/>
      <c r="PMV116" s="81"/>
      <c r="PMW116" s="81"/>
      <c r="PMX116" s="81"/>
      <c r="PMY116" s="81"/>
      <c r="PMZ116" s="81"/>
      <c r="PNA116" s="81"/>
      <c r="PNB116" s="81"/>
      <c r="PNC116" s="81"/>
      <c r="PND116" s="81"/>
      <c r="PNE116" s="81"/>
      <c r="PNF116" s="81"/>
      <c r="PNG116" s="81"/>
      <c r="PNH116" s="81"/>
      <c r="PNI116" s="81"/>
      <c r="PNJ116" s="81"/>
      <c r="PNK116" s="81"/>
      <c r="PNL116" s="81"/>
      <c r="PNM116" s="81"/>
      <c r="PNN116" s="81"/>
      <c r="PNO116" s="81"/>
      <c r="PNP116" s="81"/>
      <c r="PNQ116" s="81"/>
      <c r="PNR116" s="81"/>
      <c r="PNS116" s="81"/>
      <c r="PNT116" s="81"/>
      <c r="PNU116" s="81"/>
      <c r="PNV116" s="81"/>
      <c r="PNW116" s="81"/>
      <c r="PNX116" s="81"/>
      <c r="PNY116" s="81"/>
      <c r="PNZ116" s="81"/>
      <c r="POA116" s="81"/>
      <c r="POB116" s="81"/>
      <c r="POC116" s="81"/>
      <c r="POD116" s="81"/>
      <c r="POE116" s="81"/>
      <c r="POF116" s="81"/>
      <c r="POG116" s="81"/>
      <c r="POH116" s="81"/>
      <c r="POI116" s="81"/>
      <c r="POJ116" s="81"/>
      <c r="POK116" s="81"/>
      <c r="POL116" s="81"/>
      <c r="POM116" s="81"/>
      <c r="PON116" s="81"/>
      <c r="POO116" s="81"/>
      <c r="POP116" s="81"/>
      <c r="POQ116" s="81"/>
      <c r="POR116" s="81"/>
      <c r="POS116" s="81"/>
      <c r="POT116" s="81"/>
      <c r="POU116" s="81"/>
      <c r="POV116" s="81"/>
      <c r="POW116" s="81"/>
      <c r="POX116" s="81"/>
      <c r="POY116" s="81"/>
      <c r="POZ116" s="81"/>
      <c r="PPA116" s="81"/>
      <c r="PPB116" s="81"/>
      <c r="PPC116" s="81"/>
      <c r="PPD116" s="81"/>
      <c r="PPE116" s="81"/>
      <c r="PPF116" s="81"/>
      <c r="PPG116" s="81"/>
      <c r="PPH116" s="81"/>
      <c r="PPI116" s="81"/>
      <c r="PPJ116" s="81"/>
      <c r="PPK116" s="81"/>
      <c r="PPL116" s="81"/>
      <c r="PPM116" s="81"/>
      <c r="PPN116" s="81"/>
      <c r="PPO116" s="81"/>
      <c r="PPP116" s="81"/>
      <c r="PPQ116" s="81"/>
      <c r="PPR116" s="81"/>
      <c r="PPS116" s="81"/>
      <c r="PPT116" s="81"/>
      <c r="PPU116" s="81"/>
      <c r="PPV116" s="81"/>
      <c r="PPW116" s="81"/>
      <c r="PPX116" s="81"/>
      <c r="PPY116" s="81"/>
      <c r="PPZ116" s="81"/>
      <c r="PQA116" s="81"/>
      <c r="PQB116" s="81"/>
      <c r="PQC116" s="81"/>
      <c r="PQD116" s="81"/>
      <c r="PQE116" s="81"/>
      <c r="PQF116" s="81"/>
      <c r="PQG116" s="81"/>
      <c r="PQH116" s="81"/>
      <c r="PQI116" s="81"/>
      <c r="PQJ116" s="81"/>
      <c r="PQK116" s="81"/>
      <c r="PQL116" s="81"/>
      <c r="PQM116" s="81"/>
      <c r="PQN116" s="81"/>
      <c r="PQO116" s="81"/>
      <c r="PQP116" s="81"/>
      <c r="PQQ116" s="81"/>
      <c r="PQR116" s="81"/>
      <c r="PQS116" s="81"/>
      <c r="PQT116" s="81"/>
      <c r="PQU116" s="81"/>
      <c r="PQV116" s="81"/>
      <c r="PQW116" s="81"/>
      <c r="PQX116" s="81"/>
      <c r="PQY116" s="81"/>
      <c r="PQZ116" s="81"/>
      <c r="PRA116" s="81"/>
      <c r="PRB116" s="81"/>
      <c r="PRC116" s="81"/>
      <c r="PRD116" s="81"/>
      <c r="PRE116" s="81"/>
      <c r="PRF116" s="81"/>
      <c r="PRG116" s="81"/>
      <c r="PRH116" s="81"/>
      <c r="PRI116" s="81"/>
      <c r="PRJ116" s="81"/>
      <c r="PRK116" s="81"/>
      <c r="PRL116" s="81"/>
      <c r="PRM116" s="81"/>
      <c r="PRN116" s="81"/>
      <c r="PRO116" s="81"/>
      <c r="PRP116" s="81"/>
      <c r="PRQ116" s="81"/>
      <c r="PRR116" s="81"/>
      <c r="PRS116" s="81"/>
      <c r="PRT116" s="81"/>
      <c r="PRU116" s="81"/>
      <c r="PRV116" s="81"/>
      <c r="PRW116" s="81"/>
      <c r="PRX116" s="81"/>
      <c r="PRY116" s="81"/>
      <c r="PRZ116" s="81"/>
      <c r="PSA116" s="81"/>
      <c r="PSB116" s="81"/>
      <c r="PSC116" s="81"/>
      <c r="PSD116" s="81"/>
      <c r="PSE116" s="81"/>
      <c r="PSF116" s="81"/>
      <c r="PSG116" s="81"/>
      <c r="PSH116" s="81"/>
      <c r="PSI116" s="81"/>
      <c r="PSJ116" s="81"/>
      <c r="PSK116" s="81"/>
      <c r="PSL116" s="81"/>
      <c r="PSM116" s="81"/>
      <c r="PSN116" s="81"/>
      <c r="PSO116" s="81"/>
      <c r="PSP116" s="81"/>
      <c r="PSQ116" s="81"/>
      <c r="PSR116" s="81"/>
      <c r="PSS116" s="81"/>
      <c r="PST116" s="81"/>
      <c r="PSU116" s="81"/>
      <c r="PSV116" s="81"/>
      <c r="PSW116" s="81"/>
      <c r="PSX116" s="81"/>
      <c r="PSY116" s="81"/>
      <c r="PSZ116" s="81"/>
      <c r="PTA116" s="81"/>
      <c r="PTB116" s="81"/>
      <c r="PTC116" s="81"/>
      <c r="PTD116" s="81"/>
      <c r="PTE116" s="81"/>
      <c r="PTF116" s="81"/>
      <c r="PTG116" s="81"/>
      <c r="PTH116" s="81"/>
      <c r="PTI116" s="81"/>
      <c r="PTJ116" s="81"/>
      <c r="PTK116" s="81"/>
      <c r="PTL116" s="81"/>
      <c r="PTM116" s="81"/>
      <c r="PTN116" s="81"/>
      <c r="PTO116" s="81"/>
      <c r="PTP116" s="81"/>
      <c r="PTQ116" s="81"/>
      <c r="PTR116" s="81"/>
      <c r="PTS116" s="81"/>
      <c r="PTT116" s="81"/>
      <c r="PTU116" s="81"/>
      <c r="PTV116" s="81"/>
      <c r="PTW116" s="81"/>
      <c r="PTX116" s="81"/>
      <c r="PTY116" s="81"/>
      <c r="PTZ116" s="81"/>
      <c r="PUA116" s="81"/>
      <c r="PUB116" s="81"/>
      <c r="PUC116" s="81"/>
      <c r="PUD116" s="81"/>
      <c r="PUE116" s="81"/>
      <c r="PUF116" s="81"/>
      <c r="PUG116" s="81"/>
      <c r="PUH116" s="81"/>
      <c r="PUI116" s="81"/>
      <c r="PUJ116" s="81"/>
      <c r="PUK116" s="81"/>
      <c r="PUL116" s="81"/>
      <c r="PUM116" s="81"/>
      <c r="PUN116" s="81"/>
      <c r="PUO116" s="81"/>
      <c r="PUP116" s="81"/>
      <c r="PUQ116" s="81"/>
      <c r="PUR116" s="81"/>
      <c r="PUS116" s="81"/>
      <c r="PUT116" s="81"/>
      <c r="PUU116" s="81"/>
      <c r="PUV116" s="81"/>
      <c r="PUW116" s="81"/>
      <c r="PUX116" s="81"/>
      <c r="PUY116" s="81"/>
      <c r="PUZ116" s="81"/>
      <c r="PVA116" s="81"/>
      <c r="PVB116" s="81"/>
      <c r="PVC116" s="81"/>
      <c r="PVD116" s="81"/>
      <c r="PVE116" s="81"/>
      <c r="PVF116" s="81"/>
      <c r="PVG116" s="81"/>
      <c r="PVH116" s="81"/>
      <c r="PVI116" s="81"/>
      <c r="PVJ116" s="81"/>
      <c r="PVK116" s="81"/>
      <c r="PVL116" s="81"/>
      <c r="PVM116" s="81"/>
      <c r="PVN116" s="81"/>
      <c r="PVO116" s="81"/>
      <c r="PVP116" s="81"/>
      <c r="PVQ116" s="81"/>
      <c r="PVR116" s="81"/>
      <c r="PVS116" s="81"/>
      <c r="PVT116" s="81"/>
      <c r="PVU116" s="81"/>
      <c r="PVV116" s="81"/>
      <c r="PVW116" s="81"/>
      <c r="PVX116" s="81"/>
      <c r="PVY116" s="81"/>
      <c r="PVZ116" s="81"/>
      <c r="PWA116" s="81"/>
      <c r="PWB116" s="81"/>
      <c r="PWC116" s="81"/>
      <c r="PWD116" s="81"/>
      <c r="PWE116" s="81"/>
      <c r="PWF116" s="81"/>
      <c r="PWG116" s="81"/>
      <c r="PWH116" s="81"/>
      <c r="PWI116" s="81"/>
      <c r="PWJ116" s="81"/>
      <c r="PWK116" s="81"/>
      <c r="PWL116" s="81"/>
      <c r="PWM116" s="81"/>
      <c r="PWN116" s="81"/>
      <c r="PWO116" s="81"/>
      <c r="PWP116" s="81"/>
      <c r="PWQ116" s="81"/>
      <c r="PWR116" s="81"/>
      <c r="PWS116" s="81"/>
      <c r="PWT116" s="81"/>
      <c r="PWU116" s="81"/>
      <c r="PWV116" s="81"/>
      <c r="PWW116" s="81"/>
      <c r="PWX116" s="81"/>
      <c r="PWY116" s="81"/>
      <c r="PWZ116" s="81"/>
      <c r="PXA116" s="81"/>
      <c r="PXB116" s="81"/>
      <c r="PXC116" s="81"/>
      <c r="PXD116" s="81"/>
      <c r="PXE116" s="81"/>
      <c r="PXF116" s="81"/>
      <c r="PXG116" s="81"/>
      <c r="PXH116" s="81"/>
      <c r="PXI116" s="81"/>
      <c r="PXJ116" s="81"/>
      <c r="PXK116" s="81"/>
      <c r="PXL116" s="81"/>
      <c r="PXM116" s="81"/>
      <c r="PXN116" s="81"/>
      <c r="PXO116" s="81"/>
      <c r="PXP116" s="81"/>
      <c r="PXQ116" s="81"/>
      <c r="PXR116" s="81"/>
      <c r="PXS116" s="81"/>
      <c r="PXT116" s="81"/>
      <c r="PXU116" s="81"/>
      <c r="PXV116" s="81"/>
      <c r="PXW116" s="81"/>
      <c r="PXX116" s="81"/>
      <c r="PXY116" s="81"/>
      <c r="PXZ116" s="81"/>
      <c r="PYA116" s="81"/>
      <c r="PYB116" s="81"/>
      <c r="PYC116" s="81"/>
      <c r="PYD116" s="81"/>
      <c r="PYE116" s="81"/>
      <c r="PYF116" s="81"/>
      <c r="PYG116" s="81"/>
      <c r="PYH116" s="81"/>
      <c r="PYI116" s="81"/>
      <c r="PYJ116" s="81"/>
      <c r="PYK116" s="81"/>
      <c r="PYL116" s="81"/>
      <c r="PYM116" s="81"/>
      <c r="PYN116" s="81"/>
      <c r="PYO116" s="81"/>
      <c r="PYP116" s="81"/>
      <c r="PYQ116" s="81"/>
      <c r="PYR116" s="81"/>
      <c r="PYS116" s="81"/>
      <c r="PYT116" s="81"/>
      <c r="PYU116" s="81"/>
      <c r="PYV116" s="81"/>
      <c r="PYW116" s="81"/>
      <c r="PYX116" s="81"/>
      <c r="PYY116" s="81"/>
      <c r="PYZ116" s="81"/>
      <c r="PZA116" s="81"/>
      <c r="PZB116" s="81"/>
      <c r="PZC116" s="81"/>
      <c r="PZD116" s="81"/>
      <c r="PZE116" s="81"/>
      <c r="PZF116" s="81"/>
      <c r="PZG116" s="81"/>
      <c r="PZH116" s="81"/>
      <c r="PZI116" s="81"/>
      <c r="PZJ116" s="81"/>
      <c r="PZK116" s="81"/>
      <c r="PZL116" s="81"/>
      <c r="PZM116" s="81"/>
      <c r="PZN116" s="81"/>
      <c r="PZO116" s="81"/>
      <c r="PZP116" s="81"/>
      <c r="PZQ116" s="81"/>
      <c r="PZR116" s="81"/>
      <c r="PZS116" s="81"/>
      <c r="PZT116" s="81"/>
      <c r="PZU116" s="81"/>
      <c r="PZV116" s="81"/>
      <c r="PZW116" s="81"/>
      <c r="PZX116" s="81"/>
      <c r="PZY116" s="81"/>
      <c r="PZZ116" s="81"/>
      <c r="QAA116" s="81"/>
      <c r="QAB116" s="81"/>
      <c r="QAC116" s="81"/>
      <c r="QAD116" s="81"/>
      <c r="QAE116" s="81"/>
      <c r="QAF116" s="81"/>
      <c r="QAG116" s="81"/>
      <c r="QAH116" s="81"/>
      <c r="QAI116" s="81"/>
      <c r="QAJ116" s="81"/>
      <c r="QAK116" s="81"/>
      <c r="QAL116" s="81"/>
      <c r="QAM116" s="81"/>
      <c r="QAN116" s="81"/>
      <c r="QAO116" s="81"/>
      <c r="QAP116" s="81"/>
      <c r="QAQ116" s="81"/>
      <c r="QAR116" s="81"/>
      <c r="QAS116" s="81"/>
      <c r="QAT116" s="81"/>
      <c r="QAU116" s="81"/>
      <c r="QAV116" s="81"/>
      <c r="QAW116" s="81"/>
      <c r="QAX116" s="81"/>
      <c r="QAY116" s="81"/>
      <c r="QAZ116" s="81"/>
      <c r="QBA116" s="81"/>
      <c r="QBB116" s="81"/>
      <c r="QBC116" s="81"/>
      <c r="QBD116" s="81"/>
      <c r="QBE116" s="81"/>
      <c r="QBF116" s="81"/>
      <c r="QBG116" s="81"/>
      <c r="QBH116" s="81"/>
      <c r="QBI116" s="81"/>
      <c r="QBJ116" s="81"/>
      <c r="QBK116" s="81"/>
      <c r="QBL116" s="81"/>
      <c r="QBM116" s="81"/>
      <c r="QBN116" s="81"/>
      <c r="QBO116" s="81"/>
      <c r="QBP116" s="81"/>
      <c r="QBQ116" s="81"/>
      <c r="QBR116" s="81"/>
      <c r="QBS116" s="81"/>
      <c r="QBT116" s="81"/>
      <c r="QBU116" s="81"/>
      <c r="QBV116" s="81"/>
      <c r="QBW116" s="81"/>
      <c r="QBX116" s="81"/>
      <c r="QBY116" s="81"/>
      <c r="QBZ116" s="81"/>
      <c r="QCA116" s="81"/>
      <c r="QCB116" s="81"/>
      <c r="QCC116" s="81"/>
      <c r="QCD116" s="81"/>
      <c r="QCE116" s="81"/>
      <c r="QCF116" s="81"/>
      <c r="QCG116" s="81"/>
      <c r="QCH116" s="81"/>
      <c r="QCI116" s="81"/>
      <c r="QCJ116" s="81"/>
      <c r="QCK116" s="81"/>
      <c r="QCL116" s="81"/>
      <c r="QCM116" s="81"/>
      <c r="QCN116" s="81"/>
      <c r="QCO116" s="81"/>
      <c r="QCP116" s="81"/>
      <c r="QCQ116" s="81"/>
      <c r="QCR116" s="81"/>
      <c r="QCS116" s="81"/>
      <c r="QCT116" s="81"/>
      <c r="QCU116" s="81"/>
      <c r="QCV116" s="81"/>
      <c r="QCW116" s="81"/>
      <c r="QCX116" s="81"/>
      <c r="QCY116" s="81"/>
      <c r="QCZ116" s="81"/>
      <c r="QDA116" s="81"/>
      <c r="QDB116" s="81"/>
      <c r="QDC116" s="81"/>
      <c r="QDD116" s="81"/>
      <c r="QDE116" s="81"/>
      <c r="QDF116" s="81"/>
      <c r="QDG116" s="81"/>
      <c r="QDH116" s="81"/>
      <c r="QDI116" s="81"/>
      <c r="QDJ116" s="81"/>
      <c r="QDK116" s="81"/>
      <c r="QDL116" s="81"/>
      <c r="QDM116" s="81"/>
      <c r="QDN116" s="81"/>
      <c r="QDO116" s="81"/>
      <c r="QDP116" s="81"/>
      <c r="QDQ116" s="81"/>
      <c r="QDR116" s="81"/>
      <c r="QDS116" s="81"/>
      <c r="QDT116" s="81"/>
      <c r="QDU116" s="81"/>
      <c r="QDV116" s="81"/>
      <c r="QDW116" s="81"/>
      <c r="QDX116" s="81"/>
      <c r="QDY116" s="81"/>
      <c r="QDZ116" s="81"/>
      <c r="QEA116" s="81"/>
      <c r="QEB116" s="81"/>
      <c r="QEC116" s="81"/>
      <c r="QED116" s="81"/>
      <c r="QEE116" s="81"/>
      <c r="QEF116" s="81"/>
      <c r="QEG116" s="81"/>
      <c r="QEH116" s="81"/>
      <c r="QEI116" s="81"/>
      <c r="QEJ116" s="81"/>
      <c r="QEK116" s="81"/>
      <c r="QEL116" s="81"/>
      <c r="QEM116" s="81"/>
      <c r="QEN116" s="81"/>
      <c r="QEO116" s="81"/>
      <c r="QEP116" s="81"/>
      <c r="QEQ116" s="81"/>
      <c r="QER116" s="81"/>
      <c r="QES116" s="81"/>
      <c r="QET116" s="81"/>
      <c r="QEU116" s="81"/>
      <c r="QEV116" s="81"/>
      <c r="QEW116" s="81"/>
      <c r="QEX116" s="81"/>
      <c r="QEY116" s="81"/>
      <c r="QEZ116" s="81"/>
      <c r="QFA116" s="81"/>
      <c r="QFB116" s="81"/>
      <c r="QFC116" s="81"/>
      <c r="QFD116" s="81"/>
      <c r="QFE116" s="81"/>
      <c r="QFF116" s="81"/>
      <c r="QFG116" s="81"/>
      <c r="QFH116" s="81"/>
      <c r="QFI116" s="81"/>
      <c r="QFJ116" s="81"/>
      <c r="QFK116" s="81"/>
      <c r="QFL116" s="81"/>
      <c r="QFM116" s="81"/>
      <c r="QFN116" s="81"/>
      <c r="QFO116" s="81"/>
      <c r="QFP116" s="81"/>
      <c r="QFQ116" s="81"/>
      <c r="QFR116" s="81"/>
      <c r="QFS116" s="81"/>
      <c r="QFT116" s="81"/>
      <c r="QFU116" s="81"/>
      <c r="QFV116" s="81"/>
      <c r="QFW116" s="81"/>
      <c r="QFX116" s="81"/>
      <c r="QFY116" s="81"/>
      <c r="QFZ116" s="81"/>
      <c r="QGA116" s="81"/>
      <c r="QGB116" s="81"/>
      <c r="QGC116" s="81"/>
      <c r="QGD116" s="81"/>
      <c r="QGE116" s="81"/>
      <c r="QGF116" s="81"/>
      <c r="QGG116" s="81"/>
      <c r="QGH116" s="81"/>
      <c r="QGI116" s="81"/>
      <c r="QGJ116" s="81"/>
      <c r="QGK116" s="81"/>
      <c r="QGL116" s="81"/>
      <c r="QGM116" s="81"/>
      <c r="QGN116" s="81"/>
      <c r="QGO116" s="81"/>
      <c r="QGP116" s="81"/>
      <c r="QGQ116" s="81"/>
      <c r="QGR116" s="81"/>
      <c r="QGS116" s="81"/>
      <c r="QGT116" s="81"/>
      <c r="QGU116" s="81"/>
      <c r="QGV116" s="81"/>
      <c r="QGW116" s="81"/>
      <c r="QGX116" s="81"/>
      <c r="QGY116" s="81"/>
      <c r="QGZ116" s="81"/>
      <c r="QHA116" s="81"/>
      <c r="QHB116" s="81"/>
      <c r="QHC116" s="81"/>
      <c r="QHD116" s="81"/>
      <c r="QHE116" s="81"/>
      <c r="QHF116" s="81"/>
      <c r="QHG116" s="81"/>
      <c r="QHH116" s="81"/>
      <c r="QHI116" s="81"/>
      <c r="QHJ116" s="81"/>
      <c r="QHK116" s="81"/>
      <c r="QHL116" s="81"/>
      <c r="QHM116" s="81"/>
      <c r="QHN116" s="81"/>
      <c r="QHO116" s="81"/>
      <c r="QHP116" s="81"/>
      <c r="QHQ116" s="81"/>
      <c r="QHR116" s="81"/>
      <c r="QHS116" s="81"/>
      <c r="QHT116" s="81"/>
      <c r="QHU116" s="81"/>
      <c r="QHV116" s="81"/>
      <c r="QHW116" s="81"/>
      <c r="QHX116" s="81"/>
      <c r="QHY116" s="81"/>
      <c r="QHZ116" s="81"/>
      <c r="QIA116" s="81"/>
      <c r="QIB116" s="81"/>
      <c r="QIC116" s="81"/>
      <c r="QID116" s="81"/>
      <c r="QIE116" s="81"/>
      <c r="QIF116" s="81"/>
      <c r="QIG116" s="81"/>
      <c r="QIH116" s="81"/>
      <c r="QII116" s="81"/>
      <c r="QIJ116" s="81"/>
      <c r="QIK116" s="81"/>
      <c r="QIL116" s="81"/>
      <c r="QIM116" s="81"/>
      <c r="QIN116" s="81"/>
      <c r="QIO116" s="81"/>
      <c r="QIP116" s="81"/>
      <c r="QIQ116" s="81"/>
      <c r="QIR116" s="81"/>
      <c r="QIS116" s="81"/>
      <c r="QIT116" s="81"/>
      <c r="QIU116" s="81"/>
      <c r="QIV116" s="81"/>
      <c r="QIW116" s="81"/>
      <c r="QIX116" s="81"/>
      <c r="QIY116" s="81"/>
      <c r="QIZ116" s="81"/>
      <c r="QJA116" s="81"/>
      <c r="QJB116" s="81"/>
      <c r="QJC116" s="81"/>
      <c r="QJD116" s="81"/>
      <c r="QJE116" s="81"/>
      <c r="QJF116" s="81"/>
      <c r="QJG116" s="81"/>
      <c r="QJH116" s="81"/>
      <c r="QJI116" s="81"/>
      <c r="QJJ116" s="81"/>
      <c r="QJK116" s="81"/>
      <c r="QJL116" s="81"/>
      <c r="QJM116" s="81"/>
      <c r="QJN116" s="81"/>
      <c r="QJO116" s="81"/>
      <c r="QJP116" s="81"/>
      <c r="QJQ116" s="81"/>
      <c r="QJR116" s="81"/>
      <c r="QJS116" s="81"/>
      <c r="QJT116" s="81"/>
      <c r="QJU116" s="81"/>
      <c r="QJV116" s="81"/>
      <c r="QJW116" s="81"/>
      <c r="QJX116" s="81"/>
      <c r="QJY116" s="81"/>
      <c r="QJZ116" s="81"/>
      <c r="QKA116" s="81"/>
      <c r="QKB116" s="81"/>
      <c r="QKC116" s="81"/>
      <c r="QKD116" s="81"/>
      <c r="QKE116" s="81"/>
      <c r="QKF116" s="81"/>
      <c r="QKG116" s="81"/>
      <c r="QKH116" s="81"/>
      <c r="QKI116" s="81"/>
      <c r="QKJ116" s="81"/>
      <c r="QKK116" s="81"/>
      <c r="QKL116" s="81"/>
      <c r="QKM116" s="81"/>
      <c r="QKN116" s="81"/>
      <c r="QKO116" s="81"/>
      <c r="QKP116" s="81"/>
      <c r="QKQ116" s="81"/>
      <c r="QKR116" s="81"/>
      <c r="QKS116" s="81"/>
      <c r="QKT116" s="81"/>
      <c r="QKU116" s="81"/>
      <c r="QKV116" s="81"/>
      <c r="QKW116" s="81"/>
      <c r="QKX116" s="81"/>
      <c r="QKY116" s="81"/>
      <c r="QKZ116" s="81"/>
      <c r="QLA116" s="81"/>
      <c r="QLB116" s="81"/>
      <c r="QLC116" s="81"/>
      <c r="QLD116" s="81"/>
      <c r="QLE116" s="81"/>
      <c r="QLF116" s="81"/>
      <c r="QLG116" s="81"/>
      <c r="QLH116" s="81"/>
      <c r="QLI116" s="81"/>
      <c r="QLJ116" s="81"/>
      <c r="QLK116" s="81"/>
      <c r="QLL116" s="81"/>
      <c r="QLM116" s="81"/>
      <c r="QLN116" s="81"/>
      <c r="QLO116" s="81"/>
      <c r="QLP116" s="81"/>
      <c r="QLQ116" s="81"/>
      <c r="QLR116" s="81"/>
      <c r="QLS116" s="81"/>
      <c r="QLT116" s="81"/>
      <c r="QLU116" s="81"/>
      <c r="QLV116" s="81"/>
      <c r="QLW116" s="81"/>
      <c r="QLX116" s="81"/>
      <c r="QLY116" s="81"/>
      <c r="QLZ116" s="81"/>
      <c r="QMA116" s="81"/>
      <c r="QMB116" s="81"/>
      <c r="QMC116" s="81"/>
      <c r="QMD116" s="81"/>
      <c r="QME116" s="81"/>
      <c r="QMF116" s="81"/>
      <c r="QMG116" s="81"/>
      <c r="QMH116" s="81"/>
      <c r="QMI116" s="81"/>
      <c r="QMJ116" s="81"/>
      <c r="QMK116" s="81"/>
      <c r="QML116" s="81"/>
      <c r="QMM116" s="81"/>
      <c r="QMN116" s="81"/>
      <c r="QMO116" s="81"/>
      <c r="QMP116" s="81"/>
      <c r="QMQ116" s="81"/>
      <c r="QMR116" s="81"/>
      <c r="QMS116" s="81"/>
      <c r="QMT116" s="81"/>
      <c r="QMU116" s="81"/>
      <c r="QMV116" s="81"/>
      <c r="QMW116" s="81"/>
      <c r="QMX116" s="81"/>
      <c r="QMY116" s="81"/>
      <c r="QMZ116" s="81"/>
      <c r="QNA116" s="81"/>
      <c r="QNB116" s="81"/>
      <c r="QNC116" s="81"/>
      <c r="QND116" s="81"/>
      <c r="QNE116" s="81"/>
      <c r="QNF116" s="81"/>
      <c r="QNG116" s="81"/>
      <c r="QNH116" s="81"/>
      <c r="QNI116" s="81"/>
      <c r="QNJ116" s="81"/>
      <c r="QNK116" s="81"/>
      <c r="QNL116" s="81"/>
      <c r="QNM116" s="81"/>
      <c r="QNN116" s="81"/>
      <c r="QNO116" s="81"/>
      <c r="QNP116" s="81"/>
      <c r="QNQ116" s="81"/>
      <c r="QNR116" s="81"/>
      <c r="QNS116" s="81"/>
      <c r="QNT116" s="81"/>
      <c r="QNU116" s="81"/>
      <c r="QNV116" s="81"/>
      <c r="QNW116" s="81"/>
      <c r="QNX116" s="81"/>
      <c r="QNY116" s="81"/>
      <c r="QNZ116" s="81"/>
      <c r="QOA116" s="81"/>
      <c r="QOB116" s="81"/>
      <c r="QOC116" s="81"/>
      <c r="QOD116" s="81"/>
      <c r="QOE116" s="81"/>
      <c r="QOF116" s="81"/>
      <c r="QOG116" s="81"/>
      <c r="QOH116" s="81"/>
      <c r="QOI116" s="81"/>
      <c r="QOJ116" s="81"/>
      <c r="QOK116" s="81"/>
      <c r="QOL116" s="81"/>
      <c r="QOM116" s="81"/>
      <c r="QON116" s="81"/>
      <c r="QOO116" s="81"/>
      <c r="QOP116" s="81"/>
      <c r="QOQ116" s="81"/>
      <c r="QOR116" s="81"/>
      <c r="QOS116" s="81"/>
      <c r="QOT116" s="81"/>
      <c r="QOU116" s="81"/>
      <c r="QOV116" s="81"/>
      <c r="QOW116" s="81"/>
      <c r="QOX116" s="81"/>
      <c r="QOY116" s="81"/>
      <c r="QOZ116" s="81"/>
      <c r="QPA116" s="81"/>
      <c r="QPB116" s="81"/>
      <c r="QPC116" s="81"/>
      <c r="QPD116" s="81"/>
      <c r="QPE116" s="81"/>
      <c r="QPF116" s="81"/>
      <c r="QPG116" s="81"/>
      <c r="QPH116" s="81"/>
      <c r="QPI116" s="81"/>
      <c r="QPJ116" s="81"/>
      <c r="QPK116" s="81"/>
      <c r="QPL116" s="81"/>
      <c r="QPM116" s="81"/>
      <c r="QPN116" s="81"/>
      <c r="QPO116" s="81"/>
      <c r="QPP116" s="81"/>
      <c r="QPQ116" s="81"/>
      <c r="QPR116" s="81"/>
      <c r="QPS116" s="81"/>
      <c r="QPT116" s="81"/>
      <c r="QPU116" s="81"/>
      <c r="QPV116" s="81"/>
      <c r="QPW116" s="81"/>
      <c r="QPX116" s="81"/>
      <c r="QPY116" s="81"/>
      <c r="QPZ116" s="81"/>
      <c r="QQA116" s="81"/>
      <c r="QQB116" s="81"/>
      <c r="QQC116" s="81"/>
      <c r="QQD116" s="81"/>
      <c r="QQE116" s="81"/>
      <c r="QQF116" s="81"/>
      <c r="QQG116" s="81"/>
      <c r="QQH116" s="81"/>
      <c r="QQI116" s="81"/>
      <c r="QQJ116" s="81"/>
      <c r="QQK116" s="81"/>
      <c r="QQL116" s="81"/>
      <c r="QQM116" s="81"/>
      <c r="QQN116" s="81"/>
      <c r="QQO116" s="81"/>
      <c r="QQP116" s="81"/>
      <c r="QQQ116" s="81"/>
      <c r="QQR116" s="81"/>
      <c r="QQS116" s="81"/>
      <c r="QQT116" s="81"/>
      <c r="QQU116" s="81"/>
      <c r="QQV116" s="81"/>
      <c r="QQW116" s="81"/>
      <c r="QQX116" s="81"/>
      <c r="QQY116" s="81"/>
      <c r="QQZ116" s="81"/>
      <c r="QRA116" s="81"/>
      <c r="QRB116" s="81"/>
      <c r="QRC116" s="81"/>
      <c r="QRD116" s="81"/>
      <c r="QRE116" s="81"/>
      <c r="QRF116" s="81"/>
      <c r="QRG116" s="81"/>
      <c r="QRH116" s="81"/>
      <c r="QRI116" s="81"/>
      <c r="QRJ116" s="81"/>
      <c r="QRK116" s="81"/>
      <c r="QRL116" s="81"/>
      <c r="QRM116" s="81"/>
      <c r="QRN116" s="81"/>
      <c r="QRO116" s="81"/>
      <c r="QRP116" s="81"/>
      <c r="QRQ116" s="81"/>
      <c r="QRR116" s="81"/>
      <c r="QRS116" s="81"/>
      <c r="QRT116" s="81"/>
      <c r="QRU116" s="81"/>
      <c r="QRV116" s="81"/>
      <c r="QRW116" s="81"/>
      <c r="QRX116" s="81"/>
      <c r="QRY116" s="81"/>
      <c r="QRZ116" s="81"/>
      <c r="QSA116" s="81"/>
      <c r="QSB116" s="81"/>
      <c r="QSC116" s="81"/>
      <c r="QSD116" s="81"/>
      <c r="QSE116" s="81"/>
      <c r="QSF116" s="81"/>
      <c r="QSG116" s="81"/>
      <c r="QSH116" s="81"/>
      <c r="QSI116" s="81"/>
      <c r="QSJ116" s="81"/>
      <c r="QSK116" s="81"/>
      <c r="QSL116" s="81"/>
      <c r="QSM116" s="81"/>
      <c r="QSN116" s="81"/>
      <c r="QSO116" s="81"/>
      <c r="QSP116" s="81"/>
      <c r="QSQ116" s="81"/>
      <c r="QSR116" s="81"/>
      <c r="QSS116" s="81"/>
      <c r="QST116" s="81"/>
      <c r="QSU116" s="81"/>
      <c r="QSV116" s="81"/>
      <c r="QSW116" s="81"/>
      <c r="QSX116" s="81"/>
      <c r="QSY116" s="81"/>
      <c r="QSZ116" s="81"/>
      <c r="QTA116" s="81"/>
      <c r="QTB116" s="81"/>
      <c r="QTC116" s="81"/>
      <c r="QTD116" s="81"/>
      <c r="QTE116" s="81"/>
      <c r="QTF116" s="81"/>
      <c r="QTG116" s="81"/>
      <c r="QTH116" s="81"/>
      <c r="QTI116" s="81"/>
      <c r="QTJ116" s="81"/>
      <c r="QTK116" s="81"/>
      <c r="QTL116" s="81"/>
      <c r="QTM116" s="81"/>
      <c r="QTN116" s="81"/>
      <c r="QTO116" s="81"/>
      <c r="QTP116" s="81"/>
      <c r="QTQ116" s="81"/>
      <c r="QTR116" s="81"/>
      <c r="QTS116" s="81"/>
      <c r="QTT116" s="81"/>
      <c r="QTU116" s="81"/>
      <c r="QTV116" s="81"/>
      <c r="QTW116" s="81"/>
      <c r="QTX116" s="81"/>
      <c r="QTY116" s="81"/>
      <c r="QTZ116" s="81"/>
      <c r="QUA116" s="81"/>
      <c r="QUB116" s="81"/>
      <c r="QUC116" s="81"/>
      <c r="QUD116" s="81"/>
      <c r="QUE116" s="81"/>
      <c r="QUF116" s="81"/>
      <c r="QUG116" s="81"/>
      <c r="QUH116" s="81"/>
      <c r="QUI116" s="81"/>
      <c r="QUJ116" s="81"/>
      <c r="QUK116" s="81"/>
      <c r="QUL116" s="81"/>
      <c r="QUM116" s="81"/>
      <c r="QUN116" s="81"/>
      <c r="QUO116" s="81"/>
      <c r="QUP116" s="81"/>
      <c r="QUQ116" s="81"/>
      <c r="QUR116" s="81"/>
      <c r="QUS116" s="81"/>
      <c r="QUT116" s="81"/>
      <c r="QUU116" s="81"/>
      <c r="QUV116" s="81"/>
      <c r="QUW116" s="81"/>
      <c r="QUX116" s="81"/>
      <c r="QUY116" s="81"/>
      <c r="QUZ116" s="81"/>
      <c r="QVA116" s="81"/>
      <c r="QVB116" s="81"/>
      <c r="QVC116" s="81"/>
      <c r="QVD116" s="81"/>
      <c r="QVE116" s="81"/>
      <c r="QVF116" s="81"/>
      <c r="QVG116" s="81"/>
      <c r="QVH116" s="81"/>
      <c r="QVI116" s="81"/>
      <c r="QVJ116" s="81"/>
      <c r="QVK116" s="81"/>
      <c r="QVL116" s="81"/>
      <c r="QVM116" s="81"/>
      <c r="QVN116" s="81"/>
      <c r="QVO116" s="81"/>
      <c r="QVP116" s="81"/>
      <c r="QVQ116" s="81"/>
      <c r="QVR116" s="81"/>
      <c r="QVS116" s="81"/>
      <c r="QVT116" s="81"/>
      <c r="QVU116" s="81"/>
      <c r="QVV116" s="81"/>
      <c r="QVW116" s="81"/>
      <c r="QVX116" s="81"/>
      <c r="QVY116" s="81"/>
      <c r="QVZ116" s="81"/>
      <c r="QWA116" s="81"/>
      <c r="QWB116" s="81"/>
      <c r="QWC116" s="81"/>
      <c r="QWD116" s="81"/>
      <c r="QWE116" s="81"/>
      <c r="QWF116" s="81"/>
      <c r="QWG116" s="81"/>
      <c r="QWH116" s="81"/>
      <c r="QWI116" s="81"/>
      <c r="QWJ116" s="81"/>
      <c r="QWK116" s="81"/>
      <c r="QWL116" s="81"/>
      <c r="QWM116" s="81"/>
      <c r="QWN116" s="81"/>
      <c r="QWO116" s="81"/>
      <c r="QWP116" s="81"/>
      <c r="QWQ116" s="81"/>
      <c r="QWR116" s="81"/>
      <c r="QWS116" s="81"/>
      <c r="QWT116" s="81"/>
      <c r="QWU116" s="81"/>
      <c r="QWV116" s="81"/>
      <c r="QWW116" s="81"/>
      <c r="QWX116" s="81"/>
      <c r="QWY116" s="81"/>
      <c r="QWZ116" s="81"/>
      <c r="QXA116" s="81"/>
      <c r="QXB116" s="81"/>
      <c r="QXC116" s="81"/>
      <c r="QXD116" s="81"/>
      <c r="QXE116" s="81"/>
      <c r="QXF116" s="81"/>
      <c r="QXG116" s="81"/>
      <c r="QXH116" s="81"/>
      <c r="QXI116" s="81"/>
      <c r="QXJ116" s="81"/>
      <c r="QXK116" s="81"/>
      <c r="QXL116" s="81"/>
      <c r="QXM116" s="81"/>
      <c r="QXN116" s="81"/>
      <c r="QXO116" s="81"/>
      <c r="QXP116" s="81"/>
      <c r="QXQ116" s="81"/>
      <c r="QXR116" s="81"/>
      <c r="QXS116" s="81"/>
      <c r="QXT116" s="81"/>
      <c r="QXU116" s="81"/>
      <c r="QXV116" s="81"/>
      <c r="QXW116" s="81"/>
      <c r="QXX116" s="81"/>
      <c r="QXY116" s="81"/>
      <c r="QXZ116" s="81"/>
      <c r="QYA116" s="81"/>
      <c r="QYB116" s="81"/>
      <c r="QYC116" s="81"/>
      <c r="QYD116" s="81"/>
      <c r="QYE116" s="81"/>
      <c r="QYF116" s="81"/>
      <c r="QYG116" s="81"/>
      <c r="QYH116" s="81"/>
      <c r="QYI116" s="81"/>
      <c r="QYJ116" s="81"/>
      <c r="QYK116" s="81"/>
      <c r="QYL116" s="81"/>
      <c r="QYM116" s="81"/>
      <c r="QYN116" s="81"/>
      <c r="QYO116" s="81"/>
      <c r="QYP116" s="81"/>
      <c r="QYQ116" s="81"/>
      <c r="QYR116" s="81"/>
      <c r="QYS116" s="81"/>
      <c r="QYT116" s="81"/>
      <c r="QYU116" s="81"/>
      <c r="QYV116" s="81"/>
      <c r="QYW116" s="81"/>
      <c r="QYX116" s="81"/>
      <c r="QYY116" s="81"/>
      <c r="QYZ116" s="81"/>
      <c r="QZA116" s="81"/>
      <c r="QZB116" s="81"/>
      <c r="QZC116" s="81"/>
      <c r="QZD116" s="81"/>
      <c r="QZE116" s="81"/>
      <c r="QZF116" s="81"/>
      <c r="QZG116" s="81"/>
      <c r="QZH116" s="81"/>
      <c r="QZI116" s="81"/>
      <c r="QZJ116" s="81"/>
      <c r="QZK116" s="81"/>
      <c r="QZL116" s="81"/>
      <c r="QZM116" s="81"/>
      <c r="QZN116" s="81"/>
      <c r="QZO116" s="81"/>
      <c r="QZP116" s="81"/>
      <c r="QZQ116" s="81"/>
      <c r="QZR116" s="81"/>
      <c r="QZS116" s="81"/>
      <c r="QZT116" s="81"/>
      <c r="QZU116" s="81"/>
      <c r="QZV116" s="81"/>
      <c r="QZW116" s="81"/>
      <c r="QZX116" s="81"/>
      <c r="QZY116" s="81"/>
      <c r="QZZ116" s="81"/>
      <c r="RAA116" s="81"/>
      <c r="RAB116" s="81"/>
      <c r="RAC116" s="81"/>
      <c r="RAD116" s="81"/>
      <c r="RAE116" s="81"/>
      <c r="RAF116" s="81"/>
      <c r="RAG116" s="81"/>
      <c r="RAH116" s="81"/>
      <c r="RAI116" s="81"/>
      <c r="RAJ116" s="81"/>
      <c r="RAK116" s="81"/>
      <c r="RAL116" s="81"/>
      <c r="RAM116" s="81"/>
      <c r="RAN116" s="81"/>
      <c r="RAO116" s="81"/>
      <c r="RAP116" s="81"/>
      <c r="RAQ116" s="81"/>
      <c r="RAR116" s="81"/>
      <c r="RAS116" s="81"/>
      <c r="RAT116" s="81"/>
      <c r="RAU116" s="81"/>
      <c r="RAV116" s="81"/>
      <c r="RAW116" s="81"/>
      <c r="RAX116" s="81"/>
      <c r="RAY116" s="81"/>
      <c r="RAZ116" s="81"/>
      <c r="RBA116" s="81"/>
      <c r="RBB116" s="81"/>
      <c r="RBC116" s="81"/>
      <c r="RBD116" s="81"/>
      <c r="RBE116" s="81"/>
      <c r="RBF116" s="81"/>
      <c r="RBG116" s="81"/>
      <c r="RBH116" s="81"/>
      <c r="RBI116" s="81"/>
      <c r="RBJ116" s="81"/>
      <c r="RBK116" s="81"/>
      <c r="RBL116" s="81"/>
      <c r="RBM116" s="81"/>
      <c r="RBN116" s="81"/>
      <c r="RBO116" s="81"/>
      <c r="RBP116" s="81"/>
      <c r="RBQ116" s="81"/>
      <c r="RBR116" s="81"/>
      <c r="RBS116" s="81"/>
      <c r="RBT116" s="81"/>
      <c r="RBU116" s="81"/>
      <c r="RBV116" s="81"/>
      <c r="RBW116" s="81"/>
      <c r="RBX116" s="81"/>
      <c r="RBY116" s="81"/>
      <c r="RBZ116" s="81"/>
      <c r="RCA116" s="81"/>
      <c r="RCB116" s="81"/>
      <c r="RCC116" s="81"/>
      <c r="RCD116" s="81"/>
      <c r="RCE116" s="81"/>
      <c r="RCF116" s="81"/>
      <c r="RCG116" s="81"/>
      <c r="RCH116" s="81"/>
      <c r="RCI116" s="81"/>
      <c r="RCJ116" s="81"/>
      <c r="RCK116" s="81"/>
      <c r="RCL116" s="81"/>
      <c r="RCM116" s="81"/>
      <c r="RCN116" s="81"/>
      <c r="RCO116" s="81"/>
      <c r="RCP116" s="81"/>
      <c r="RCQ116" s="81"/>
      <c r="RCR116" s="81"/>
      <c r="RCS116" s="81"/>
      <c r="RCT116" s="81"/>
      <c r="RCU116" s="81"/>
      <c r="RCV116" s="81"/>
      <c r="RCW116" s="81"/>
      <c r="RCX116" s="81"/>
      <c r="RCY116" s="81"/>
      <c r="RCZ116" s="81"/>
      <c r="RDA116" s="81"/>
      <c r="RDB116" s="81"/>
      <c r="RDC116" s="81"/>
      <c r="RDD116" s="81"/>
      <c r="RDE116" s="81"/>
      <c r="RDF116" s="81"/>
      <c r="RDG116" s="81"/>
      <c r="RDH116" s="81"/>
      <c r="RDI116" s="81"/>
      <c r="RDJ116" s="81"/>
      <c r="RDK116" s="81"/>
      <c r="RDL116" s="81"/>
      <c r="RDM116" s="81"/>
      <c r="RDN116" s="81"/>
      <c r="RDO116" s="81"/>
      <c r="RDP116" s="81"/>
      <c r="RDQ116" s="81"/>
      <c r="RDR116" s="81"/>
      <c r="RDS116" s="81"/>
      <c r="RDT116" s="81"/>
      <c r="RDU116" s="81"/>
      <c r="RDV116" s="81"/>
      <c r="RDW116" s="81"/>
      <c r="RDX116" s="81"/>
      <c r="RDY116" s="81"/>
      <c r="RDZ116" s="81"/>
      <c r="REA116" s="81"/>
      <c r="REB116" s="81"/>
      <c r="REC116" s="81"/>
      <c r="RED116" s="81"/>
      <c r="REE116" s="81"/>
      <c r="REF116" s="81"/>
      <c r="REG116" s="81"/>
      <c r="REH116" s="81"/>
      <c r="REI116" s="81"/>
      <c r="REJ116" s="81"/>
      <c r="REK116" s="81"/>
      <c r="REL116" s="81"/>
      <c r="REM116" s="81"/>
      <c r="REN116" s="81"/>
      <c r="REO116" s="81"/>
      <c r="REP116" s="81"/>
      <c r="REQ116" s="81"/>
      <c r="RER116" s="81"/>
      <c r="RES116" s="81"/>
      <c r="RET116" s="81"/>
      <c r="REU116" s="81"/>
      <c r="REV116" s="81"/>
      <c r="REW116" s="81"/>
      <c r="REX116" s="81"/>
      <c r="REY116" s="81"/>
      <c r="REZ116" s="81"/>
      <c r="RFA116" s="81"/>
      <c r="RFB116" s="81"/>
      <c r="RFC116" s="81"/>
      <c r="RFD116" s="81"/>
      <c r="RFE116" s="81"/>
      <c r="RFF116" s="81"/>
      <c r="RFG116" s="81"/>
      <c r="RFH116" s="81"/>
      <c r="RFI116" s="81"/>
      <c r="RFJ116" s="81"/>
      <c r="RFK116" s="81"/>
      <c r="RFL116" s="81"/>
      <c r="RFM116" s="81"/>
      <c r="RFN116" s="81"/>
      <c r="RFO116" s="81"/>
      <c r="RFP116" s="81"/>
      <c r="RFQ116" s="81"/>
      <c r="RFR116" s="81"/>
      <c r="RFS116" s="81"/>
      <c r="RFT116" s="81"/>
      <c r="RFU116" s="81"/>
      <c r="RFV116" s="81"/>
      <c r="RFW116" s="81"/>
      <c r="RFX116" s="81"/>
      <c r="RFY116" s="81"/>
      <c r="RFZ116" s="81"/>
      <c r="RGA116" s="81"/>
      <c r="RGB116" s="81"/>
      <c r="RGC116" s="81"/>
      <c r="RGD116" s="81"/>
      <c r="RGE116" s="81"/>
      <c r="RGF116" s="81"/>
      <c r="RGG116" s="81"/>
      <c r="RGH116" s="81"/>
      <c r="RGI116" s="81"/>
      <c r="RGJ116" s="81"/>
      <c r="RGK116" s="81"/>
      <c r="RGL116" s="81"/>
      <c r="RGM116" s="81"/>
      <c r="RGN116" s="81"/>
      <c r="RGO116" s="81"/>
      <c r="RGP116" s="81"/>
      <c r="RGQ116" s="81"/>
      <c r="RGR116" s="81"/>
      <c r="RGS116" s="81"/>
      <c r="RGT116" s="81"/>
      <c r="RGU116" s="81"/>
      <c r="RGV116" s="81"/>
      <c r="RGW116" s="81"/>
      <c r="RGX116" s="81"/>
      <c r="RGY116" s="81"/>
      <c r="RGZ116" s="81"/>
      <c r="RHA116" s="81"/>
      <c r="RHB116" s="81"/>
      <c r="RHC116" s="81"/>
      <c r="RHD116" s="81"/>
      <c r="RHE116" s="81"/>
      <c r="RHF116" s="81"/>
      <c r="RHG116" s="81"/>
      <c r="RHH116" s="81"/>
      <c r="RHI116" s="81"/>
      <c r="RHJ116" s="81"/>
      <c r="RHK116" s="81"/>
      <c r="RHL116" s="81"/>
      <c r="RHM116" s="81"/>
      <c r="RHN116" s="81"/>
      <c r="RHO116" s="81"/>
      <c r="RHP116" s="81"/>
      <c r="RHQ116" s="81"/>
      <c r="RHR116" s="81"/>
      <c r="RHS116" s="81"/>
      <c r="RHT116" s="81"/>
      <c r="RHU116" s="81"/>
      <c r="RHV116" s="81"/>
      <c r="RHW116" s="81"/>
      <c r="RHX116" s="81"/>
      <c r="RHY116" s="81"/>
      <c r="RHZ116" s="81"/>
      <c r="RIA116" s="81"/>
      <c r="RIB116" s="81"/>
      <c r="RIC116" s="81"/>
      <c r="RID116" s="81"/>
      <c r="RIE116" s="81"/>
      <c r="RIF116" s="81"/>
      <c r="RIG116" s="81"/>
      <c r="RIH116" s="81"/>
      <c r="RII116" s="81"/>
      <c r="RIJ116" s="81"/>
      <c r="RIK116" s="81"/>
      <c r="RIL116" s="81"/>
      <c r="RIM116" s="81"/>
      <c r="RIN116" s="81"/>
      <c r="RIO116" s="81"/>
      <c r="RIP116" s="81"/>
      <c r="RIQ116" s="81"/>
      <c r="RIR116" s="81"/>
      <c r="RIS116" s="81"/>
      <c r="RIT116" s="81"/>
      <c r="RIU116" s="81"/>
      <c r="RIV116" s="81"/>
      <c r="RIW116" s="81"/>
      <c r="RIX116" s="81"/>
      <c r="RIY116" s="81"/>
      <c r="RIZ116" s="81"/>
      <c r="RJA116" s="81"/>
      <c r="RJB116" s="81"/>
      <c r="RJC116" s="81"/>
      <c r="RJD116" s="81"/>
      <c r="RJE116" s="81"/>
      <c r="RJF116" s="81"/>
      <c r="RJG116" s="81"/>
      <c r="RJH116" s="81"/>
      <c r="RJI116" s="81"/>
      <c r="RJJ116" s="81"/>
      <c r="RJK116" s="81"/>
      <c r="RJL116" s="81"/>
      <c r="RJM116" s="81"/>
      <c r="RJN116" s="81"/>
      <c r="RJO116" s="81"/>
      <c r="RJP116" s="81"/>
      <c r="RJQ116" s="81"/>
      <c r="RJR116" s="81"/>
      <c r="RJS116" s="81"/>
      <c r="RJT116" s="81"/>
      <c r="RJU116" s="81"/>
      <c r="RJV116" s="81"/>
      <c r="RJW116" s="81"/>
      <c r="RJX116" s="81"/>
      <c r="RJY116" s="81"/>
      <c r="RJZ116" s="81"/>
      <c r="RKA116" s="81"/>
      <c r="RKB116" s="81"/>
      <c r="RKC116" s="81"/>
      <c r="RKD116" s="81"/>
      <c r="RKE116" s="81"/>
      <c r="RKF116" s="81"/>
      <c r="RKG116" s="81"/>
      <c r="RKH116" s="81"/>
      <c r="RKI116" s="81"/>
      <c r="RKJ116" s="81"/>
      <c r="RKK116" s="81"/>
      <c r="RKL116" s="81"/>
      <c r="RKM116" s="81"/>
      <c r="RKN116" s="81"/>
      <c r="RKO116" s="81"/>
      <c r="RKP116" s="81"/>
      <c r="RKQ116" s="81"/>
      <c r="RKR116" s="81"/>
      <c r="RKS116" s="81"/>
      <c r="RKT116" s="81"/>
      <c r="RKU116" s="81"/>
      <c r="RKV116" s="81"/>
      <c r="RKW116" s="81"/>
      <c r="RKX116" s="81"/>
      <c r="RKY116" s="81"/>
      <c r="RKZ116" s="81"/>
      <c r="RLA116" s="81"/>
      <c r="RLB116" s="81"/>
      <c r="RLC116" s="81"/>
      <c r="RLD116" s="81"/>
      <c r="RLE116" s="81"/>
      <c r="RLF116" s="81"/>
      <c r="RLG116" s="81"/>
      <c r="RLH116" s="81"/>
      <c r="RLI116" s="81"/>
      <c r="RLJ116" s="81"/>
      <c r="RLK116" s="81"/>
      <c r="RLL116" s="81"/>
      <c r="RLM116" s="81"/>
      <c r="RLN116" s="81"/>
      <c r="RLO116" s="81"/>
      <c r="RLP116" s="81"/>
      <c r="RLQ116" s="81"/>
      <c r="RLR116" s="81"/>
      <c r="RLS116" s="81"/>
      <c r="RLT116" s="81"/>
      <c r="RLU116" s="81"/>
      <c r="RLV116" s="81"/>
      <c r="RLW116" s="81"/>
      <c r="RLX116" s="81"/>
      <c r="RLY116" s="81"/>
      <c r="RLZ116" s="81"/>
      <c r="RMA116" s="81"/>
      <c r="RMB116" s="81"/>
      <c r="RMC116" s="81"/>
      <c r="RMD116" s="81"/>
      <c r="RME116" s="81"/>
      <c r="RMF116" s="81"/>
      <c r="RMG116" s="81"/>
      <c r="RMH116" s="81"/>
      <c r="RMI116" s="81"/>
      <c r="RMJ116" s="81"/>
      <c r="RMK116" s="81"/>
      <c r="RML116" s="81"/>
      <c r="RMM116" s="81"/>
      <c r="RMN116" s="81"/>
      <c r="RMO116" s="81"/>
      <c r="RMP116" s="81"/>
      <c r="RMQ116" s="81"/>
      <c r="RMR116" s="81"/>
      <c r="RMS116" s="81"/>
      <c r="RMT116" s="81"/>
      <c r="RMU116" s="81"/>
      <c r="RMV116" s="81"/>
      <c r="RMW116" s="81"/>
      <c r="RMX116" s="81"/>
      <c r="RMY116" s="81"/>
      <c r="RMZ116" s="81"/>
      <c r="RNA116" s="81"/>
      <c r="RNB116" s="81"/>
      <c r="RNC116" s="81"/>
      <c r="RND116" s="81"/>
      <c r="RNE116" s="81"/>
      <c r="RNF116" s="81"/>
      <c r="RNG116" s="81"/>
      <c r="RNH116" s="81"/>
      <c r="RNI116" s="81"/>
      <c r="RNJ116" s="81"/>
      <c r="RNK116" s="81"/>
      <c r="RNL116" s="81"/>
      <c r="RNM116" s="81"/>
      <c r="RNN116" s="81"/>
      <c r="RNO116" s="81"/>
      <c r="RNP116" s="81"/>
      <c r="RNQ116" s="81"/>
      <c r="RNR116" s="81"/>
      <c r="RNS116" s="81"/>
      <c r="RNT116" s="81"/>
      <c r="RNU116" s="81"/>
      <c r="RNV116" s="81"/>
      <c r="RNW116" s="81"/>
      <c r="RNX116" s="81"/>
      <c r="RNY116" s="81"/>
      <c r="RNZ116" s="81"/>
      <c r="ROA116" s="81"/>
      <c r="ROB116" s="81"/>
      <c r="ROC116" s="81"/>
      <c r="ROD116" s="81"/>
      <c r="ROE116" s="81"/>
      <c r="ROF116" s="81"/>
      <c r="ROG116" s="81"/>
      <c r="ROH116" s="81"/>
      <c r="ROI116" s="81"/>
      <c r="ROJ116" s="81"/>
      <c r="ROK116" s="81"/>
      <c r="ROL116" s="81"/>
      <c r="ROM116" s="81"/>
      <c r="RON116" s="81"/>
      <c r="ROO116" s="81"/>
      <c r="ROP116" s="81"/>
      <c r="ROQ116" s="81"/>
      <c r="ROR116" s="81"/>
      <c r="ROS116" s="81"/>
      <c r="ROT116" s="81"/>
      <c r="ROU116" s="81"/>
      <c r="ROV116" s="81"/>
      <c r="ROW116" s="81"/>
      <c r="ROX116" s="81"/>
      <c r="ROY116" s="81"/>
      <c r="ROZ116" s="81"/>
      <c r="RPA116" s="81"/>
      <c r="RPB116" s="81"/>
      <c r="RPC116" s="81"/>
      <c r="RPD116" s="81"/>
      <c r="RPE116" s="81"/>
      <c r="RPF116" s="81"/>
      <c r="RPG116" s="81"/>
      <c r="RPH116" s="81"/>
      <c r="RPI116" s="81"/>
      <c r="RPJ116" s="81"/>
      <c r="RPK116" s="81"/>
      <c r="RPL116" s="81"/>
      <c r="RPM116" s="81"/>
      <c r="RPN116" s="81"/>
      <c r="RPO116" s="81"/>
      <c r="RPP116" s="81"/>
      <c r="RPQ116" s="81"/>
      <c r="RPR116" s="81"/>
      <c r="RPS116" s="81"/>
      <c r="RPT116" s="81"/>
      <c r="RPU116" s="81"/>
      <c r="RPV116" s="81"/>
      <c r="RPW116" s="81"/>
      <c r="RPX116" s="81"/>
      <c r="RPY116" s="81"/>
      <c r="RPZ116" s="81"/>
      <c r="RQA116" s="81"/>
      <c r="RQB116" s="81"/>
      <c r="RQC116" s="81"/>
      <c r="RQD116" s="81"/>
      <c r="RQE116" s="81"/>
      <c r="RQF116" s="81"/>
      <c r="RQG116" s="81"/>
      <c r="RQH116" s="81"/>
      <c r="RQI116" s="81"/>
      <c r="RQJ116" s="81"/>
      <c r="RQK116" s="81"/>
      <c r="RQL116" s="81"/>
      <c r="RQM116" s="81"/>
      <c r="RQN116" s="81"/>
      <c r="RQO116" s="81"/>
      <c r="RQP116" s="81"/>
      <c r="RQQ116" s="81"/>
      <c r="RQR116" s="81"/>
      <c r="RQS116" s="81"/>
      <c r="RQT116" s="81"/>
      <c r="RQU116" s="81"/>
      <c r="RQV116" s="81"/>
      <c r="RQW116" s="81"/>
      <c r="RQX116" s="81"/>
      <c r="RQY116" s="81"/>
      <c r="RQZ116" s="81"/>
      <c r="RRA116" s="81"/>
      <c r="RRB116" s="81"/>
      <c r="RRC116" s="81"/>
      <c r="RRD116" s="81"/>
      <c r="RRE116" s="81"/>
      <c r="RRF116" s="81"/>
      <c r="RRG116" s="81"/>
      <c r="RRH116" s="81"/>
      <c r="RRI116" s="81"/>
      <c r="RRJ116" s="81"/>
      <c r="RRK116" s="81"/>
      <c r="RRL116" s="81"/>
      <c r="RRM116" s="81"/>
      <c r="RRN116" s="81"/>
      <c r="RRO116" s="81"/>
      <c r="RRP116" s="81"/>
      <c r="RRQ116" s="81"/>
      <c r="RRR116" s="81"/>
      <c r="RRS116" s="81"/>
      <c r="RRT116" s="81"/>
      <c r="RRU116" s="81"/>
      <c r="RRV116" s="81"/>
      <c r="RRW116" s="81"/>
      <c r="RRX116" s="81"/>
      <c r="RRY116" s="81"/>
      <c r="RRZ116" s="81"/>
      <c r="RSA116" s="81"/>
      <c r="RSB116" s="81"/>
      <c r="RSC116" s="81"/>
      <c r="RSD116" s="81"/>
      <c r="RSE116" s="81"/>
      <c r="RSF116" s="81"/>
      <c r="RSG116" s="81"/>
      <c r="RSH116" s="81"/>
      <c r="RSI116" s="81"/>
      <c r="RSJ116" s="81"/>
      <c r="RSK116" s="81"/>
      <c r="RSL116" s="81"/>
      <c r="RSM116" s="81"/>
      <c r="RSN116" s="81"/>
      <c r="RSO116" s="81"/>
      <c r="RSP116" s="81"/>
      <c r="RSQ116" s="81"/>
      <c r="RSR116" s="81"/>
      <c r="RSS116" s="81"/>
      <c r="RST116" s="81"/>
      <c r="RSU116" s="81"/>
      <c r="RSV116" s="81"/>
      <c r="RSW116" s="81"/>
      <c r="RSX116" s="81"/>
      <c r="RSY116" s="81"/>
      <c r="RSZ116" s="81"/>
      <c r="RTA116" s="81"/>
      <c r="RTB116" s="81"/>
      <c r="RTC116" s="81"/>
      <c r="RTD116" s="81"/>
      <c r="RTE116" s="81"/>
      <c r="RTF116" s="81"/>
      <c r="RTG116" s="81"/>
      <c r="RTH116" s="81"/>
      <c r="RTI116" s="81"/>
      <c r="RTJ116" s="81"/>
      <c r="RTK116" s="81"/>
      <c r="RTL116" s="81"/>
      <c r="RTM116" s="81"/>
      <c r="RTN116" s="81"/>
      <c r="RTO116" s="81"/>
      <c r="RTP116" s="81"/>
      <c r="RTQ116" s="81"/>
      <c r="RTR116" s="81"/>
      <c r="RTS116" s="81"/>
      <c r="RTT116" s="81"/>
      <c r="RTU116" s="81"/>
      <c r="RTV116" s="81"/>
      <c r="RTW116" s="81"/>
      <c r="RTX116" s="81"/>
      <c r="RTY116" s="81"/>
      <c r="RTZ116" s="81"/>
      <c r="RUA116" s="81"/>
      <c r="RUB116" s="81"/>
      <c r="RUC116" s="81"/>
      <c r="RUD116" s="81"/>
      <c r="RUE116" s="81"/>
      <c r="RUF116" s="81"/>
      <c r="RUG116" s="81"/>
      <c r="RUH116" s="81"/>
      <c r="RUI116" s="81"/>
      <c r="RUJ116" s="81"/>
      <c r="RUK116" s="81"/>
      <c r="RUL116" s="81"/>
      <c r="RUM116" s="81"/>
      <c r="RUN116" s="81"/>
      <c r="RUO116" s="81"/>
      <c r="RUP116" s="81"/>
      <c r="RUQ116" s="81"/>
      <c r="RUR116" s="81"/>
      <c r="RUS116" s="81"/>
      <c r="RUT116" s="81"/>
      <c r="RUU116" s="81"/>
      <c r="RUV116" s="81"/>
      <c r="RUW116" s="81"/>
      <c r="RUX116" s="81"/>
      <c r="RUY116" s="81"/>
      <c r="RUZ116" s="81"/>
      <c r="RVA116" s="81"/>
      <c r="RVB116" s="81"/>
      <c r="RVC116" s="81"/>
      <c r="RVD116" s="81"/>
      <c r="RVE116" s="81"/>
      <c r="RVF116" s="81"/>
      <c r="RVG116" s="81"/>
      <c r="RVH116" s="81"/>
      <c r="RVI116" s="81"/>
      <c r="RVJ116" s="81"/>
      <c r="RVK116" s="81"/>
      <c r="RVL116" s="81"/>
      <c r="RVM116" s="81"/>
      <c r="RVN116" s="81"/>
      <c r="RVO116" s="81"/>
      <c r="RVP116" s="81"/>
      <c r="RVQ116" s="81"/>
      <c r="RVR116" s="81"/>
      <c r="RVS116" s="81"/>
      <c r="RVT116" s="81"/>
      <c r="RVU116" s="81"/>
      <c r="RVV116" s="81"/>
      <c r="RVW116" s="81"/>
      <c r="RVX116" s="81"/>
      <c r="RVY116" s="81"/>
      <c r="RVZ116" s="81"/>
      <c r="RWA116" s="81"/>
      <c r="RWB116" s="81"/>
      <c r="RWC116" s="81"/>
      <c r="RWD116" s="81"/>
      <c r="RWE116" s="81"/>
      <c r="RWF116" s="81"/>
      <c r="RWG116" s="81"/>
      <c r="RWH116" s="81"/>
      <c r="RWI116" s="81"/>
      <c r="RWJ116" s="81"/>
      <c r="RWK116" s="81"/>
      <c r="RWL116" s="81"/>
      <c r="RWM116" s="81"/>
      <c r="RWN116" s="81"/>
      <c r="RWO116" s="81"/>
      <c r="RWP116" s="81"/>
      <c r="RWQ116" s="81"/>
      <c r="RWR116" s="81"/>
      <c r="RWS116" s="81"/>
      <c r="RWT116" s="81"/>
      <c r="RWU116" s="81"/>
      <c r="RWV116" s="81"/>
      <c r="RWW116" s="81"/>
      <c r="RWX116" s="81"/>
      <c r="RWY116" s="81"/>
      <c r="RWZ116" s="81"/>
      <c r="RXA116" s="81"/>
      <c r="RXB116" s="81"/>
      <c r="RXC116" s="81"/>
      <c r="RXD116" s="81"/>
      <c r="RXE116" s="81"/>
      <c r="RXF116" s="81"/>
      <c r="RXG116" s="81"/>
      <c r="RXH116" s="81"/>
      <c r="RXI116" s="81"/>
      <c r="RXJ116" s="81"/>
      <c r="RXK116" s="81"/>
      <c r="RXL116" s="81"/>
      <c r="RXM116" s="81"/>
      <c r="RXN116" s="81"/>
      <c r="RXO116" s="81"/>
      <c r="RXP116" s="81"/>
      <c r="RXQ116" s="81"/>
      <c r="RXR116" s="81"/>
      <c r="RXS116" s="81"/>
      <c r="RXT116" s="81"/>
      <c r="RXU116" s="81"/>
      <c r="RXV116" s="81"/>
      <c r="RXW116" s="81"/>
      <c r="RXX116" s="81"/>
      <c r="RXY116" s="81"/>
      <c r="RXZ116" s="81"/>
      <c r="RYA116" s="81"/>
      <c r="RYB116" s="81"/>
      <c r="RYC116" s="81"/>
      <c r="RYD116" s="81"/>
      <c r="RYE116" s="81"/>
      <c r="RYF116" s="81"/>
      <c r="RYG116" s="81"/>
      <c r="RYH116" s="81"/>
      <c r="RYI116" s="81"/>
      <c r="RYJ116" s="81"/>
      <c r="RYK116" s="81"/>
      <c r="RYL116" s="81"/>
      <c r="RYM116" s="81"/>
      <c r="RYN116" s="81"/>
      <c r="RYO116" s="81"/>
      <c r="RYP116" s="81"/>
      <c r="RYQ116" s="81"/>
      <c r="RYR116" s="81"/>
      <c r="RYS116" s="81"/>
      <c r="RYT116" s="81"/>
      <c r="RYU116" s="81"/>
      <c r="RYV116" s="81"/>
      <c r="RYW116" s="81"/>
      <c r="RYX116" s="81"/>
      <c r="RYY116" s="81"/>
      <c r="RYZ116" s="81"/>
      <c r="RZA116" s="81"/>
      <c r="RZB116" s="81"/>
      <c r="RZC116" s="81"/>
      <c r="RZD116" s="81"/>
      <c r="RZE116" s="81"/>
      <c r="RZF116" s="81"/>
      <c r="RZG116" s="81"/>
      <c r="RZH116" s="81"/>
      <c r="RZI116" s="81"/>
      <c r="RZJ116" s="81"/>
      <c r="RZK116" s="81"/>
      <c r="RZL116" s="81"/>
      <c r="RZM116" s="81"/>
      <c r="RZN116" s="81"/>
      <c r="RZO116" s="81"/>
      <c r="RZP116" s="81"/>
      <c r="RZQ116" s="81"/>
      <c r="RZR116" s="81"/>
      <c r="RZS116" s="81"/>
      <c r="RZT116" s="81"/>
      <c r="RZU116" s="81"/>
      <c r="RZV116" s="81"/>
      <c r="RZW116" s="81"/>
      <c r="RZX116" s="81"/>
      <c r="RZY116" s="81"/>
      <c r="RZZ116" s="81"/>
      <c r="SAA116" s="81"/>
      <c r="SAB116" s="81"/>
      <c r="SAC116" s="81"/>
      <c r="SAD116" s="81"/>
      <c r="SAE116" s="81"/>
      <c r="SAF116" s="81"/>
      <c r="SAG116" s="81"/>
      <c r="SAH116" s="81"/>
      <c r="SAI116" s="81"/>
      <c r="SAJ116" s="81"/>
      <c r="SAK116" s="81"/>
      <c r="SAL116" s="81"/>
      <c r="SAM116" s="81"/>
      <c r="SAN116" s="81"/>
      <c r="SAO116" s="81"/>
      <c r="SAP116" s="81"/>
      <c r="SAQ116" s="81"/>
      <c r="SAR116" s="81"/>
      <c r="SAS116" s="81"/>
      <c r="SAT116" s="81"/>
      <c r="SAU116" s="81"/>
      <c r="SAV116" s="81"/>
      <c r="SAW116" s="81"/>
      <c r="SAX116" s="81"/>
      <c r="SAY116" s="81"/>
      <c r="SAZ116" s="81"/>
      <c r="SBA116" s="81"/>
      <c r="SBB116" s="81"/>
      <c r="SBC116" s="81"/>
      <c r="SBD116" s="81"/>
      <c r="SBE116" s="81"/>
      <c r="SBF116" s="81"/>
      <c r="SBG116" s="81"/>
      <c r="SBH116" s="81"/>
      <c r="SBI116" s="81"/>
      <c r="SBJ116" s="81"/>
      <c r="SBK116" s="81"/>
      <c r="SBL116" s="81"/>
      <c r="SBM116" s="81"/>
      <c r="SBN116" s="81"/>
      <c r="SBO116" s="81"/>
      <c r="SBP116" s="81"/>
      <c r="SBQ116" s="81"/>
      <c r="SBR116" s="81"/>
      <c r="SBS116" s="81"/>
      <c r="SBT116" s="81"/>
      <c r="SBU116" s="81"/>
      <c r="SBV116" s="81"/>
      <c r="SBW116" s="81"/>
      <c r="SBX116" s="81"/>
      <c r="SBY116" s="81"/>
      <c r="SBZ116" s="81"/>
      <c r="SCA116" s="81"/>
      <c r="SCB116" s="81"/>
      <c r="SCC116" s="81"/>
      <c r="SCD116" s="81"/>
      <c r="SCE116" s="81"/>
      <c r="SCF116" s="81"/>
      <c r="SCG116" s="81"/>
      <c r="SCH116" s="81"/>
      <c r="SCI116" s="81"/>
      <c r="SCJ116" s="81"/>
      <c r="SCK116" s="81"/>
      <c r="SCL116" s="81"/>
      <c r="SCM116" s="81"/>
      <c r="SCN116" s="81"/>
      <c r="SCO116" s="81"/>
      <c r="SCP116" s="81"/>
      <c r="SCQ116" s="81"/>
      <c r="SCR116" s="81"/>
      <c r="SCS116" s="81"/>
      <c r="SCT116" s="81"/>
      <c r="SCU116" s="81"/>
      <c r="SCV116" s="81"/>
      <c r="SCW116" s="81"/>
      <c r="SCX116" s="81"/>
      <c r="SCY116" s="81"/>
      <c r="SCZ116" s="81"/>
      <c r="SDA116" s="81"/>
      <c r="SDB116" s="81"/>
      <c r="SDC116" s="81"/>
      <c r="SDD116" s="81"/>
      <c r="SDE116" s="81"/>
      <c r="SDF116" s="81"/>
      <c r="SDG116" s="81"/>
      <c r="SDH116" s="81"/>
      <c r="SDI116" s="81"/>
      <c r="SDJ116" s="81"/>
      <c r="SDK116" s="81"/>
      <c r="SDL116" s="81"/>
      <c r="SDM116" s="81"/>
      <c r="SDN116" s="81"/>
      <c r="SDO116" s="81"/>
      <c r="SDP116" s="81"/>
      <c r="SDQ116" s="81"/>
      <c r="SDR116" s="81"/>
      <c r="SDS116" s="81"/>
      <c r="SDT116" s="81"/>
      <c r="SDU116" s="81"/>
      <c r="SDV116" s="81"/>
      <c r="SDW116" s="81"/>
      <c r="SDX116" s="81"/>
      <c r="SDY116" s="81"/>
      <c r="SDZ116" s="81"/>
      <c r="SEA116" s="81"/>
      <c r="SEB116" s="81"/>
      <c r="SEC116" s="81"/>
      <c r="SED116" s="81"/>
      <c r="SEE116" s="81"/>
      <c r="SEF116" s="81"/>
      <c r="SEG116" s="81"/>
      <c r="SEH116" s="81"/>
      <c r="SEI116" s="81"/>
      <c r="SEJ116" s="81"/>
      <c r="SEK116" s="81"/>
      <c r="SEL116" s="81"/>
      <c r="SEM116" s="81"/>
      <c r="SEN116" s="81"/>
      <c r="SEO116" s="81"/>
      <c r="SEP116" s="81"/>
      <c r="SEQ116" s="81"/>
      <c r="SER116" s="81"/>
      <c r="SES116" s="81"/>
      <c r="SET116" s="81"/>
      <c r="SEU116" s="81"/>
      <c r="SEV116" s="81"/>
      <c r="SEW116" s="81"/>
      <c r="SEX116" s="81"/>
      <c r="SEY116" s="81"/>
      <c r="SEZ116" s="81"/>
      <c r="SFA116" s="81"/>
      <c r="SFB116" s="81"/>
      <c r="SFC116" s="81"/>
      <c r="SFD116" s="81"/>
      <c r="SFE116" s="81"/>
      <c r="SFF116" s="81"/>
      <c r="SFG116" s="81"/>
      <c r="SFH116" s="81"/>
      <c r="SFI116" s="81"/>
      <c r="SFJ116" s="81"/>
      <c r="SFK116" s="81"/>
      <c r="SFL116" s="81"/>
      <c r="SFM116" s="81"/>
      <c r="SFN116" s="81"/>
      <c r="SFO116" s="81"/>
      <c r="SFP116" s="81"/>
      <c r="SFQ116" s="81"/>
      <c r="SFR116" s="81"/>
      <c r="SFS116" s="81"/>
      <c r="SFT116" s="81"/>
      <c r="SFU116" s="81"/>
      <c r="SFV116" s="81"/>
      <c r="SFW116" s="81"/>
      <c r="SFX116" s="81"/>
      <c r="SFY116" s="81"/>
      <c r="SFZ116" s="81"/>
      <c r="SGA116" s="81"/>
      <c r="SGB116" s="81"/>
      <c r="SGC116" s="81"/>
      <c r="SGD116" s="81"/>
      <c r="SGE116" s="81"/>
      <c r="SGF116" s="81"/>
      <c r="SGG116" s="81"/>
      <c r="SGH116" s="81"/>
      <c r="SGI116" s="81"/>
      <c r="SGJ116" s="81"/>
      <c r="SGK116" s="81"/>
      <c r="SGL116" s="81"/>
      <c r="SGM116" s="81"/>
      <c r="SGN116" s="81"/>
      <c r="SGO116" s="81"/>
      <c r="SGP116" s="81"/>
      <c r="SGQ116" s="81"/>
      <c r="SGR116" s="81"/>
      <c r="SGS116" s="81"/>
      <c r="SGT116" s="81"/>
      <c r="SGU116" s="81"/>
      <c r="SGV116" s="81"/>
      <c r="SGW116" s="81"/>
      <c r="SGX116" s="81"/>
      <c r="SGY116" s="81"/>
      <c r="SGZ116" s="81"/>
      <c r="SHA116" s="81"/>
      <c r="SHB116" s="81"/>
      <c r="SHC116" s="81"/>
      <c r="SHD116" s="81"/>
      <c r="SHE116" s="81"/>
      <c r="SHF116" s="81"/>
      <c r="SHG116" s="81"/>
      <c r="SHH116" s="81"/>
      <c r="SHI116" s="81"/>
      <c r="SHJ116" s="81"/>
      <c r="SHK116" s="81"/>
      <c r="SHL116" s="81"/>
      <c r="SHM116" s="81"/>
      <c r="SHN116" s="81"/>
      <c r="SHO116" s="81"/>
      <c r="SHP116" s="81"/>
      <c r="SHQ116" s="81"/>
      <c r="SHR116" s="81"/>
      <c r="SHS116" s="81"/>
      <c r="SHT116" s="81"/>
      <c r="SHU116" s="81"/>
      <c r="SHV116" s="81"/>
      <c r="SHW116" s="81"/>
      <c r="SHX116" s="81"/>
      <c r="SHY116" s="81"/>
      <c r="SHZ116" s="81"/>
      <c r="SIA116" s="81"/>
      <c r="SIB116" s="81"/>
      <c r="SIC116" s="81"/>
      <c r="SID116" s="81"/>
      <c r="SIE116" s="81"/>
      <c r="SIF116" s="81"/>
      <c r="SIG116" s="81"/>
      <c r="SIH116" s="81"/>
      <c r="SII116" s="81"/>
      <c r="SIJ116" s="81"/>
      <c r="SIK116" s="81"/>
      <c r="SIL116" s="81"/>
      <c r="SIM116" s="81"/>
      <c r="SIN116" s="81"/>
      <c r="SIO116" s="81"/>
      <c r="SIP116" s="81"/>
      <c r="SIQ116" s="81"/>
      <c r="SIR116" s="81"/>
      <c r="SIS116" s="81"/>
      <c r="SIT116" s="81"/>
      <c r="SIU116" s="81"/>
      <c r="SIV116" s="81"/>
      <c r="SIW116" s="81"/>
      <c r="SIX116" s="81"/>
      <c r="SIY116" s="81"/>
      <c r="SIZ116" s="81"/>
      <c r="SJA116" s="81"/>
      <c r="SJB116" s="81"/>
      <c r="SJC116" s="81"/>
      <c r="SJD116" s="81"/>
      <c r="SJE116" s="81"/>
      <c r="SJF116" s="81"/>
      <c r="SJG116" s="81"/>
      <c r="SJH116" s="81"/>
      <c r="SJI116" s="81"/>
      <c r="SJJ116" s="81"/>
      <c r="SJK116" s="81"/>
      <c r="SJL116" s="81"/>
      <c r="SJM116" s="81"/>
      <c r="SJN116" s="81"/>
      <c r="SJO116" s="81"/>
      <c r="SJP116" s="81"/>
      <c r="SJQ116" s="81"/>
      <c r="SJR116" s="81"/>
      <c r="SJS116" s="81"/>
      <c r="SJT116" s="81"/>
      <c r="SJU116" s="81"/>
      <c r="SJV116" s="81"/>
      <c r="SJW116" s="81"/>
      <c r="SJX116" s="81"/>
      <c r="SJY116" s="81"/>
      <c r="SJZ116" s="81"/>
      <c r="SKA116" s="81"/>
      <c r="SKB116" s="81"/>
      <c r="SKC116" s="81"/>
      <c r="SKD116" s="81"/>
      <c r="SKE116" s="81"/>
      <c r="SKF116" s="81"/>
      <c r="SKG116" s="81"/>
      <c r="SKH116" s="81"/>
      <c r="SKI116" s="81"/>
      <c r="SKJ116" s="81"/>
      <c r="SKK116" s="81"/>
      <c r="SKL116" s="81"/>
      <c r="SKM116" s="81"/>
      <c r="SKN116" s="81"/>
      <c r="SKO116" s="81"/>
      <c r="SKP116" s="81"/>
      <c r="SKQ116" s="81"/>
      <c r="SKR116" s="81"/>
      <c r="SKS116" s="81"/>
      <c r="SKT116" s="81"/>
      <c r="SKU116" s="81"/>
      <c r="SKV116" s="81"/>
      <c r="SKW116" s="81"/>
      <c r="SKX116" s="81"/>
      <c r="SKY116" s="81"/>
      <c r="SKZ116" s="81"/>
      <c r="SLA116" s="81"/>
      <c r="SLB116" s="81"/>
      <c r="SLC116" s="81"/>
      <c r="SLD116" s="81"/>
      <c r="SLE116" s="81"/>
      <c r="SLF116" s="81"/>
      <c r="SLG116" s="81"/>
      <c r="SLH116" s="81"/>
      <c r="SLI116" s="81"/>
      <c r="SLJ116" s="81"/>
      <c r="SLK116" s="81"/>
      <c r="SLL116" s="81"/>
      <c r="SLM116" s="81"/>
      <c r="SLN116" s="81"/>
      <c r="SLO116" s="81"/>
      <c r="SLP116" s="81"/>
      <c r="SLQ116" s="81"/>
      <c r="SLR116" s="81"/>
      <c r="SLS116" s="81"/>
      <c r="SLT116" s="81"/>
      <c r="SLU116" s="81"/>
      <c r="SLV116" s="81"/>
      <c r="SLW116" s="81"/>
      <c r="SLX116" s="81"/>
      <c r="SLY116" s="81"/>
      <c r="SLZ116" s="81"/>
      <c r="SMA116" s="81"/>
      <c r="SMB116" s="81"/>
      <c r="SMC116" s="81"/>
      <c r="SMD116" s="81"/>
      <c r="SME116" s="81"/>
      <c r="SMF116" s="81"/>
      <c r="SMG116" s="81"/>
      <c r="SMH116" s="81"/>
      <c r="SMI116" s="81"/>
      <c r="SMJ116" s="81"/>
      <c r="SMK116" s="81"/>
      <c r="SML116" s="81"/>
      <c r="SMM116" s="81"/>
      <c r="SMN116" s="81"/>
      <c r="SMO116" s="81"/>
      <c r="SMP116" s="81"/>
      <c r="SMQ116" s="81"/>
      <c r="SMR116" s="81"/>
      <c r="SMS116" s="81"/>
      <c r="SMT116" s="81"/>
      <c r="SMU116" s="81"/>
      <c r="SMV116" s="81"/>
      <c r="SMW116" s="81"/>
      <c r="SMX116" s="81"/>
      <c r="SMY116" s="81"/>
      <c r="SMZ116" s="81"/>
      <c r="SNA116" s="81"/>
      <c r="SNB116" s="81"/>
      <c r="SNC116" s="81"/>
      <c r="SND116" s="81"/>
      <c r="SNE116" s="81"/>
      <c r="SNF116" s="81"/>
      <c r="SNG116" s="81"/>
      <c r="SNH116" s="81"/>
      <c r="SNI116" s="81"/>
      <c r="SNJ116" s="81"/>
      <c r="SNK116" s="81"/>
      <c r="SNL116" s="81"/>
      <c r="SNM116" s="81"/>
      <c r="SNN116" s="81"/>
      <c r="SNO116" s="81"/>
      <c r="SNP116" s="81"/>
      <c r="SNQ116" s="81"/>
      <c r="SNR116" s="81"/>
      <c r="SNS116" s="81"/>
      <c r="SNT116" s="81"/>
      <c r="SNU116" s="81"/>
      <c r="SNV116" s="81"/>
      <c r="SNW116" s="81"/>
      <c r="SNX116" s="81"/>
      <c r="SNY116" s="81"/>
      <c r="SNZ116" s="81"/>
      <c r="SOA116" s="81"/>
      <c r="SOB116" s="81"/>
      <c r="SOC116" s="81"/>
      <c r="SOD116" s="81"/>
      <c r="SOE116" s="81"/>
      <c r="SOF116" s="81"/>
      <c r="SOG116" s="81"/>
      <c r="SOH116" s="81"/>
      <c r="SOI116" s="81"/>
      <c r="SOJ116" s="81"/>
      <c r="SOK116" s="81"/>
      <c r="SOL116" s="81"/>
      <c r="SOM116" s="81"/>
      <c r="SON116" s="81"/>
      <c r="SOO116" s="81"/>
      <c r="SOP116" s="81"/>
      <c r="SOQ116" s="81"/>
      <c r="SOR116" s="81"/>
      <c r="SOS116" s="81"/>
      <c r="SOT116" s="81"/>
      <c r="SOU116" s="81"/>
      <c r="SOV116" s="81"/>
      <c r="SOW116" s="81"/>
      <c r="SOX116" s="81"/>
      <c r="SOY116" s="81"/>
      <c r="SOZ116" s="81"/>
      <c r="SPA116" s="81"/>
      <c r="SPB116" s="81"/>
      <c r="SPC116" s="81"/>
      <c r="SPD116" s="81"/>
      <c r="SPE116" s="81"/>
      <c r="SPF116" s="81"/>
      <c r="SPG116" s="81"/>
      <c r="SPH116" s="81"/>
      <c r="SPI116" s="81"/>
      <c r="SPJ116" s="81"/>
      <c r="SPK116" s="81"/>
      <c r="SPL116" s="81"/>
      <c r="SPM116" s="81"/>
      <c r="SPN116" s="81"/>
      <c r="SPO116" s="81"/>
      <c r="SPP116" s="81"/>
      <c r="SPQ116" s="81"/>
      <c r="SPR116" s="81"/>
      <c r="SPS116" s="81"/>
      <c r="SPT116" s="81"/>
      <c r="SPU116" s="81"/>
      <c r="SPV116" s="81"/>
      <c r="SPW116" s="81"/>
      <c r="SPX116" s="81"/>
      <c r="SPY116" s="81"/>
      <c r="SPZ116" s="81"/>
      <c r="SQA116" s="81"/>
      <c r="SQB116" s="81"/>
      <c r="SQC116" s="81"/>
      <c r="SQD116" s="81"/>
      <c r="SQE116" s="81"/>
      <c r="SQF116" s="81"/>
      <c r="SQG116" s="81"/>
      <c r="SQH116" s="81"/>
      <c r="SQI116" s="81"/>
      <c r="SQJ116" s="81"/>
      <c r="SQK116" s="81"/>
      <c r="SQL116" s="81"/>
      <c r="SQM116" s="81"/>
      <c r="SQN116" s="81"/>
      <c r="SQO116" s="81"/>
      <c r="SQP116" s="81"/>
      <c r="SQQ116" s="81"/>
      <c r="SQR116" s="81"/>
      <c r="SQS116" s="81"/>
      <c r="SQT116" s="81"/>
      <c r="SQU116" s="81"/>
      <c r="SQV116" s="81"/>
      <c r="SQW116" s="81"/>
      <c r="SQX116" s="81"/>
      <c r="SQY116" s="81"/>
      <c r="SQZ116" s="81"/>
      <c r="SRA116" s="81"/>
      <c r="SRB116" s="81"/>
      <c r="SRC116" s="81"/>
      <c r="SRD116" s="81"/>
      <c r="SRE116" s="81"/>
      <c r="SRF116" s="81"/>
      <c r="SRG116" s="81"/>
      <c r="SRH116" s="81"/>
      <c r="SRI116" s="81"/>
      <c r="SRJ116" s="81"/>
      <c r="SRK116" s="81"/>
      <c r="SRL116" s="81"/>
      <c r="SRM116" s="81"/>
      <c r="SRN116" s="81"/>
      <c r="SRO116" s="81"/>
      <c r="SRP116" s="81"/>
      <c r="SRQ116" s="81"/>
      <c r="SRR116" s="81"/>
      <c r="SRS116" s="81"/>
      <c r="SRT116" s="81"/>
      <c r="SRU116" s="81"/>
      <c r="SRV116" s="81"/>
      <c r="SRW116" s="81"/>
      <c r="SRX116" s="81"/>
      <c r="SRY116" s="81"/>
      <c r="SRZ116" s="81"/>
      <c r="SSA116" s="81"/>
      <c r="SSB116" s="81"/>
      <c r="SSC116" s="81"/>
      <c r="SSD116" s="81"/>
      <c r="SSE116" s="81"/>
      <c r="SSF116" s="81"/>
      <c r="SSG116" s="81"/>
      <c r="SSH116" s="81"/>
      <c r="SSI116" s="81"/>
      <c r="SSJ116" s="81"/>
      <c r="SSK116" s="81"/>
      <c r="SSL116" s="81"/>
      <c r="SSM116" s="81"/>
      <c r="SSN116" s="81"/>
      <c r="SSO116" s="81"/>
      <c r="SSP116" s="81"/>
      <c r="SSQ116" s="81"/>
      <c r="SSR116" s="81"/>
      <c r="SSS116" s="81"/>
      <c r="SST116" s="81"/>
      <c r="SSU116" s="81"/>
      <c r="SSV116" s="81"/>
      <c r="SSW116" s="81"/>
      <c r="SSX116" s="81"/>
      <c r="SSY116" s="81"/>
      <c r="SSZ116" s="81"/>
      <c r="STA116" s="81"/>
      <c r="STB116" s="81"/>
      <c r="STC116" s="81"/>
      <c r="STD116" s="81"/>
      <c r="STE116" s="81"/>
      <c r="STF116" s="81"/>
      <c r="STG116" s="81"/>
      <c r="STH116" s="81"/>
      <c r="STI116" s="81"/>
      <c r="STJ116" s="81"/>
      <c r="STK116" s="81"/>
      <c r="STL116" s="81"/>
      <c r="STM116" s="81"/>
      <c r="STN116" s="81"/>
      <c r="STO116" s="81"/>
      <c r="STP116" s="81"/>
      <c r="STQ116" s="81"/>
      <c r="STR116" s="81"/>
      <c r="STS116" s="81"/>
      <c r="STT116" s="81"/>
      <c r="STU116" s="81"/>
      <c r="STV116" s="81"/>
      <c r="STW116" s="81"/>
      <c r="STX116" s="81"/>
      <c r="STY116" s="81"/>
      <c r="STZ116" s="81"/>
      <c r="SUA116" s="81"/>
      <c r="SUB116" s="81"/>
      <c r="SUC116" s="81"/>
      <c r="SUD116" s="81"/>
      <c r="SUE116" s="81"/>
      <c r="SUF116" s="81"/>
      <c r="SUG116" s="81"/>
      <c r="SUH116" s="81"/>
      <c r="SUI116" s="81"/>
      <c r="SUJ116" s="81"/>
      <c r="SUK116" s="81"/>
      <c r="SUL116" s="81"/>
      <c r="SUM116" s="81"/>
      <c r="SUN116" s="81"/>
      <c r="SUO116" s="81"/>
      <c r="SUP116" s="81"/>
      <c r="SUQ116" s="81"/>
      <c r="SUR116" s="81"/>
      <c r="SUS116" s="81"/>
      <c r="SUT116" s="81"/>
      <c r="SUU116" s="81"/>
      <c r="SUV116" s="81"/>
      <c r="SUW116" s="81"/>
      <c r="SUX116" s="81"/>
      <c r="SUY116" s="81"/>
      <c r="SUZ116" s="81"/>
      <c r="SVA116" s="81"/>
      <c r="SVB116" s="81"/>
      <c r="SVC116" s="81"/>
      <c r="SVD116" s="81"/>
      <c r="SVE116" s="81"/>
      <c r="SVF116" s="81"/>
      <c r="SVG116" s="81"/>
      <c r="SVH116" s="81"/>
      <c r="SVI116" s="81"/>
      <c r="SVJ116" s="81"/>
      <c r="SVK116" s="81"/>
      <c r="SVL116" s="81"/>
      <c r="SVM116" s="81"/>
      <c r="SVN116" s="81"/>
      <c r="SVO116" s="81"/>
      <c r="SVP116" s="81"/>
      <c r="SVQ116" s="81"/>
      <c r="SVR116" s="81"/>
      <c r="SVS116" s="81"/>
      <c r="SVT116" s="81"/>
      <c r="SVU116" s="81"/>
      <c r="SVV116" s="81"/>
      <c r="SVW116" s="81"/>
      <c r="SVX116" s="81"/>
      <c r="SVY116" s="81"/>
      <c r="SVZ116" s="81"/>
      <c r="SWA116" s="81"/>
      <c r="SWB116" s="81"/>
      <c r="SWC116" s="81"/>
      <c r="SWD116" s="81"/>
      <c r="SWE116" s="81"/>
      <c r="SWF116" s="81"/>
      <c r="SWG116" s="81"/>
      <c r="SWH116" s="81"/>
      <c r="SWI116" s="81"/>
      <c r="SWJ116" s="81"/>
      <c r="SWK116" s="81"/>
      <c r="SWL116" s="81"/>
      <c r="SWM116" s="81"/>
      <c r="SWN116" s="81"/>
      <c r="SWO116" s="81"/>
      <c r="SWP116" s="81"/>
      <c r="SWQ116" s="81"/>
      <c r="SWR116" s="81"/>
      <c r="SWS116" s="81"/>
      <c r="SWT116" s="81"/>
      <c r="SWU116" s="81"/>
      <c r="SWV116" s="81"/>
      <c r="SWW116" s="81"/>
      <c r="SWX116" s="81"/>
      <c r="SWY116" s="81"/>
      <c r="SWZ116" s="81"/>
      <c r="SXA116" s="81"/>
      <c r="SXB116" s="81"/>
      <c r="SXC116" s="81"/>
      <c r="SXD116" s="81"/>
      <c r="SXE116" s="81"/>
      <c r="SXF116" s="81"/>
      <c r="SXG116" s="81"/>
      <c r="SXH116" s="81"/>
      <c r="SXI116" s="81"/>
      <c r="SXJ116" s="81"/>
      <c r="SXK116" s="81"/>
      <c r="SXL116" s="81"/>
      <c r="SXM116" s="81"/>
      <c r="SXN116" s="81"/>
      <c r="SXO116" s="81"/>
      <c r="SXP116" s="81"/>
      <c r="SXQ116" s="81"/>
      <c r="SXR116" s="81"/>
      <c r="SXS116" s="81"/>
      <c r="SXT116" s="81"/>
      <c r="SXU116" s="81"/>
      <c r="SXV116" s="81"/>
      <c r="SXW116" s="81"/>
      <c r="SXX116" s="81"/>
      <c r="SXY116" s="81"/>
      <c r="SXZ116" s="81"/>
      <c r="SYA116" s="81"/>
      <c r="SYB116" s="81"/>
      <c r="SYC116" s="81"/>
      <c r="SYD116" s="81"/>
      <c r="SYE116" s="81"/>
      <c r="SYF116" s="81"/>
      <c r="SYG116" s="81"/>
      <c r="SYH116" s="81"/>
      <c r="SYI116" s="81"/>
      <c r="SYJ116" s="81"/>
      <c r="SYK116" s="81"/>
      <c r="SYL116" s="81"/>
      <c r="SYM116" s="81"/>
      <c r="SYN116" s="81"/>
      <c r="SYO116" s="81"/>
      <c r="SYP116" s="81"/>
      <c r="SYQ116" s="81"/>
      <c r="SYR116" s="81"/>
      <c r="SYS116" s="81"/>
      <c r="SYT116" s="81"/>
      <c r="SYU116" s="81"/>
      <c r="SYV116" s="81"/>
      <c r="SYW116" s="81"/>
      <c r="SYX116" s="81"/>
      <c r="SYY116" s="81"/>
      <c r="SYZ116" s="81"/>
      <c r="SZA116" s="81"/>
      <c r="SZB116" s="81"/>
      <c r="SZC116" s="81"/>
      <c r="SZD116" s="81"/>
      <c r="SZE116" s="81"/>
      <c r="SZF116" s="81"/>
      <c r="SZG116" s="81"/>
      <c r="SZH116" s="81"/>
      <c r="SZI116" s="81"/>
      <c r="SZJ116" s="81"/>
      <c r="SZK116" s="81"/>
      <c r="SZL116" s="81"/>
      <c r="SZM116" s="81"/>
      <c r="SZN116" s="81"/>
      <c r="SZO116" s="81"/>
      <c r="SZP116" s="81"/>
      <c r="SZQ116" s="81"/>
      <c r="SZR116" s="81"/>
      <c r="SZS116" s="81"/>
      <c r="SZT116" s="81"/>
      <c r="SZU116" s="81"/>
      <c r="SZV116" s="81"/>
      <c r="SZW116" s="81"/>
      <c r="SZX116" s="81"/>
      <c r="SZY116" s="81"/>
      <c r="SZZ116" s="81"/>
      <c r="TAA116" s="81"/>
      <c r="TAB116" s="81"/>
      <c r="TAC116" s="81"/>
      <c r="TAD116" s="81"/>
      <c r="TAE116" s="81"/>
      <c r="TAF116" s="81"/>
      <c r="TAG116" s="81"/>
      <c r="TAH116" s="81"/>
      <c r="TAI116" s="81"/>
      <c r="TAJ116" s="81"/>
      <c r="TAK116" s="81"/>
      <c r="TAL116" s="81"/>
      <c r="TAM116" s="81"/>
      <c r="TAN116" s="81"/>
      <c r="TAO116" s="81"/>
      <c r="TAP116" s="81"/>
      <c r="TAQ116" s="81"/>
      <c r="TAR116" s="81"/>
      <c r="TAS116" s="81"/>
      <c r="TAT116" s="81"/>
      <c r="TAU116" s="81"/>
      <c r="TAV116" s="81"/>
      <c r="TAW116" s="81"/>
      <c r="TAX116" s="81"/>
      <c r="TAY116" s="81"/>
      <c r="TAZ116" s="81"/>
      <c r="TBA116" s="81"/>
      <c r="TBB116" s="81"/>
      <c r="TBC116" s="81"/>
      <c r="TBD116" s="81"/>
      <c r="TBE116" s="81"/>
      <c r="TBF116" s="81"/>
      <c r="TBG116" s="81"/>
      <c r="TBH116" s="81"/>
      <c r="TBI116" s="81"/>
      <c r="TBJ116" s="81"/>
      <c r="TBK116" s="81"/>
      <c r="TBL116" s="81"/>
      <c r="TBM116" s="81"/>
      <c r="TBN116" s="81"/>
      <c r="TBO116" s="81"/>
      <c r="TBP116" s="81"/>
      <c r="TBQ116" s="81"/>
      <c r="TBR116" s="81"/>
      <c r="TBS116" s="81"/>
      <c r="TBT116" s="81"/>
      <c r="TBU116" s="81"/>
      <c r="TBV116" s="81"/>
      <c r="TBW116" s="81"/>
      <c r="TBX116" s="81"/>
      <c r="TBY116" s="81"/>
      <c r="TBZ116" s="81"/>
      <c r="TCA116" s="81"/>
      <c r="TCB116" s="81"/>
      <c r="TCC116" s="81"/>
      <c r="TCD116" s="81"/>
      <c r="TCE116" s="81"/>
      <c r="TCF116" s="81"/>
      <c r="TCG116" s="81"/>
      <c r="TCH116" s="81"/>
      <c r="TCI116" s="81"/>
      <c r="TCJ116" s="81"/>
      <c r="TCK116" s="81"/>
      <c r="TCL116" s="81"/>
      <c r="TCM116" s="81"/>
      <c r="TCN116" s="81"/>
      <c r="TCO116" s="81"/>
      <c r="TCP116" s="81"/>
      <c r="TCQ116" s="81"/>
      <c r="TCR116" s="81"/>
      <c r="TCS116" s="81"/>
      <c r="TCT116" s="81"/>
      <c r="TCU116" s="81"/>
      <c r="TCV116" s="81"/>
      <c r="TCW116" s="81"/>
      <c r="TCX116" s="81"/>
      <c r="TCY116" s="81"/>
      <c r="TCZ116" s="81"/>
      <c r="TDA116" s="81"/>
      <c r="TDB116" s="81"/>
      <c r="TDC116" s="81"/>
      <c r="TDD116" s="81"/>
      <c r="TDE116" s="81"/>
      <c r="TDF116" s="81"/>
      <c r="TDG116" s="81"/>
      <c r="TDH116" s="81"/>
      <c r="TDI116" s="81"/>
      <c r="TDJ116" s="81"/>
      <c r="TDK116" s="81"/>
      <c r="TDL116" s="81"/>
      <c r="TDM116" s="81"/>
      <c r="TDN116" s="81"/>
      <c r="TDO116" s="81"/>
      <c r="TDP116" s="81"/>
      <c r="TDQ116" s="81"/>
      <c r="TDR116" s="81"/>
      <c r="TDS116" s="81"/>
      <c r="TDT116" s="81"/>
      <c r="TDU116" s="81"/>
      <c r="TDV116" s="81"/>
      <c r="TDW116" s="81"/>
      <c r="TDX116" s="81"/>
      <c r="TDY116" s="81"/>
      <c r="TDZ116" s="81"/>
      <c r="TEA116" s="81"/>
      <c r="TEB116" s="81"/>
      <c r="TEC116" s="81"/>
      <c r="TED116" s="81"/>
      <c r="TEE116" s="81"/>
      <c r="TEF116" s="81"/>
      <c r="TEG116" s="81"/>
      <c r="TEH116" s="81"/>
      <c r="TEI116" s="81"/>
      <c r="TEJ116" s="81"/>
      <c r="TEK116" s="81"/>
      <c r="TEL116" s="81"/>
      <c r="TEM116" s="81"/>
      <c r="TEN116" s="81"/>
      <c r="TEO116" s="81"/>
      <c r="TEP116" s="81"/>
      <c r="TEQ116" s="81"/>
      <c r="TER116" s="81"/>
      <c r="TES116" s="81"/>
      <c r="TET116" s="81"/>
      <c r="TEU116" s="81"/>
      <c r="TEV116" s="81"/>
      <c r="TEW116" s="81"/>
      <c r="TEX116" s="81"/>
      <c r="TEY116" s="81"/>
      <c r="TEZ116" s="81"/>
      <c r="TFA116" s="81"/>
      <c r="TFB116" s="81"/>
      <c r="TFC116" s="81"/>
      <c r="TFD116" s="81"/>
      <c r="TFE116" s="81"/>
      <c r="TFF116" s="81"/>
      <c r="TFG116" s="81"/>
      <c r="TFH116" s="81"/>
      <c r="TFI116" s="81"/>
      <c r="TFJ116" s="81"/>
      <c r="TFK116" s="81"/>
      <c r="TFL116" s="81"/>
      <c r="TFM116" s="81"/>
      <c r="TFN116" s="81"/>
      <c r="TFO116" s="81"/>
      <c r="TFP116" s="81"/>
      <c r="TFQ116" s="81"/>
      <c r="TFR116" s="81"/>
      <c r="TFS116" s="81"/>
      <c r="TFT116" s="81"/>
      <c r="TFU116" s="81"/>
      <c r="TFV116" s="81"/>
      <c r="TFW116" s="81"/>
      <c r="TFX116" s="81"/>
      <c r="TFY116" s="81"/>
      <c r="TFZ116" s="81"/>
      <c r="TGA116" s="81"/>
      <c r="TGB116" s="81"/>
      <c r="TGC116" s="81"/>
      <c r="TGD116" s="81"/>
      <c r="TGE116" s="81"/>
      <c r="TGF116" s="81"/>
      <c r="TGG116" s="81"/>
      <c r="TGH116" s="81"/>
      <c r="TGI116" s="81"/>
      <c r="TGJ116" s="81"/>
      <c r="TGK116" s="81"/>
      <c r="TGL116" s="81"/>
      <c r="TGM116" s="81"/>
      <c r="TGN116" s="81"/>
      <c r="TGO116" s="81"/>
      <c r="TGP116" s="81"/>
      <c r="TGQ116" s="81"/>
      <c r="TGR116" s="81"/>
      <c r="TGS116" s="81"/>
      <c r="TGT116" s="81"/>
      <c r="TGU116" s="81"/>
      <c r="TGV116" s="81"/>
      <c r="TGW116" s="81"/>
      <c r="TGX116" s="81"/>
      <c r="TGY116" s="81"/>
      <c r="TGZ116" s="81"/>
      <c r="THA116" s="81"/>
      <c r="THB116" s="81"/>
      <c r="THC116" s="81"/>
      <c r="THD116" s="81"/>
      <c r="THE116" s="81"/>
      <c r="THF116" s="81"/>
      <c r="THG116" s="81"/>
      <c r="THH116" s="81"/>
      <c r="THI116" s="81"/>
      <c r="THJ116" s="81"/>
      <c r="THK116" s="81"/>
      <c r="THL116" s="81"/>
      <c r="THM116" s="81"/>
      <c r="THN116" s="81"/>
      <c r="THO116" s="81"/>
      <c r="THP116" s="81"/>
      <c r="THQ116" s="81"/>
      <c r="THR116" s="81"/>
      <c r="THS116" s="81"/>
      <c r="THT116" s="81"/>
      <c r="THU116" s="81"/>
      <c r="THV116" s="81"/>
      <c r="THW116" s="81"/>
      <c r="THX116" s="81"/>
      <c r="THY116" s="81"/>
      <c r="THZ116" s="81"/>
      <c r="TIA116" s="81"/>
      <c r="TIB116" s="81"/>
      <c r="TIC116" s="81"/>
      <c r="TID116" s="81"/>
      <c r="TIE116" s="81"/>
      <c r="TIF116" s="81"/>
      <c r="TIG116" s="81"/>
      <c r="TIH116" s="81"/>
      <c r="TII116" s="81"/>
      <c r="TIJ116" s="81"/>
      <c r="TIK116" s="81"/>
      <c r="TIL116" s="81"/>
      <c r="TIM116" s="81"/>
      <c r="TIN116" s="81"/>
      <c r="TIO116" s="81"/>
      <c r="TIP116" s="81"/>
      <c r="TIQ116" s="81"/>
      <c r="TIR116" s="81"/>
      <c r="TIS116" s="81"/>
      <c r="TIT116" s="81"/>
      <c r="TIU116" s="81"/>
      <c r="TIV116" s="81"/>
      <c r="TIW116" s="81"/>
      <c r="TIX116" s="81"/>
      <c r="TIY116" s="81"/>
      <c r="TIZ116" s="81"/>
      <c r="TJA116" s="81"/>
      <c r="TJB116" s="81"/>
      <c r="TJC116" s="81"/>
      <c r="TJD116" s="81"/>
      <c r="TJE116" s="81"/>
      <c r="TJF116" s="81"/>
      <c r="TJG116" s="81"/>
      <c r="TJH116" s="81"/>
      <c r="TJI116" s="81"/>
      <c r="TJJ116" s="81"/>
      <c r="TJK116" s="81"/>
      <c r="TJL116" s="81"/>
      <c r="TJM116" s="81"/>
      <c r="TJN116" s="81"/>
      <c r="TJO116" s="81"/>
      <c r="TJP116" s="81"/>
      <c r="TJQ116" s="81"/>
      <c r="TJR116" s="81"/>
      <c r="TJS116" s="81"/>
      <c r="TJT116" s="81"/>
      <c r="TJU116" s="81"/>
      <c r="TJV116" s="81"/>
      <c r="TJW116" s="81"/>
      <c r="TJX116" s="81"/>
      <c r="TJY116" s="81"/>
      <c r="TJZ116" s="81"/>
      <c r="TKA116" s="81"/>
      <c r="TKB116" s="81"/>
      <c r="TKC116" s="81"/>
      <c r="TKD116" s="81"/>
      <c r="TKE116" s="81"/>
      <c r="TKF116" s="81"/>
      <c r="TKG116" s="81"/>
      <c r="TKH116" s="81"/>
      <c r="TKI116" s="81"/>
      <c r="TKJ116" s="81"/>
      <c r="TKK116" s="81"/>
      <c r="TKL116" s="81"/>
      <c r="TKM116" s="81"/>
      <c r="TKN116" s="81"/>
      <c r="TKO116" s="81"/>
      <c r="TKP116" s="81"/>
      <c r="TKQ116" s="81"/>
      <c r="TKR116" s="81"/>
      <c r="TKS116" s="81"/>
      <c r="TKT116" s="81"/>
      <c r="TKU116" s="81"/>
      <c r="TKV116" s="81"/>
      <c r="TKW116" s="81"/>
      <c r="TKX116" s="81"/>
      <c r="TKY116" s="81"/>
      <c r="TKZ116" s="81"/>
      <c r="TLA116" s="81"/>
      <c r="TLB116" s="81"/>
      <c r="TLC116" s="81"/>
      <c r="TLD116" s="81"/>
      <c r="TLE116" s="81"/>
      <c r="TLF116" s="81"/>
      <c r="TLG116" s="81"/>
      <c r="TLH116" s="81"/>
      <c r="TLI116" s="81"/>
      <c r="TLJ116" s="81"/>
      <c r="TLK116" s="81"/>
      <c r="TLL116" s="81"/>
      <c r="TLM116" s="81"/>
      <c r="TLN116" s="81"/>
      <c r="TLO116" s="81"/>
      <c r="TLP116" s="81"/>
      <c r="TLQ116" s="81"/>
      <c r="TLR116" s="81"/>
      <c r="TLS116" s="81"/>
      <c r="TLT116" s="81"/>
      <c r="TLU116" s="81"/>
      <c r="TLV116" s="81"/>
      <c r="TLW116" s="81"/>
      <c r="TLX116" s="81"/>
      <c r="TLY116" s="81"/>
      <c r="TLZ116" s="81"/>
      <c r="TMA116" s="81"/>
      <c r="TMB116" s="81"/>
      <c r="TMC116" s="81"/>
      <c r="TMD116" s="81"/>
      <c r="TME116" s="81"/>
      <c r="TMF116" s="81"/>
      <c r="TMG116" s="81"/>
      <c r="TMH116" s="81"/>
      <c r="TMI116" s="81"/>
      <c r="TMJ116" s="81"/>
      <c r="TMK116" s="81"/>
      <c r="TML116" s="81"/>
      <c r="TMM116" s="81"/>
      <c r="TMN116" s="81"/>
      <c r="TMO116" s="81"/>
      <c r="TMP116" s="81"/>
      <c r="TMQ116" s="81"/>
      <c r="TMR116" s="81"/>
      <c r="TMS116" s="81"/>
      <c r="TMT116" s="81"/>
      <c r="TMU116" s="81"/>
      <c r="TMV116" s="81"/>
      <c r="TMW116" s="81"/>
      <c r="TMX116" s="81"/>
      <c r="TMY116" s="81"/>
      <c r="TMZ116" s="81"/>
      <c r="TNA116" s="81"/>
      <c r="TNB116" s="81"/>
      <c r="TNC116" s="81"/>
      <c r="TND116" s="81"/>
      <c r="TNE116" s="81"/>
      <c r="TNF116" s="81"/>
      <c r="TNG116" s="81"/>
      <c r="TNH116" s="81"/>
      <c r="TNI116" s="81"/>
      <c r="TNJ116" s="81"/>
      <c r="TNK116" s="81"/>
      <c r="TNL116" s="81"/>
      <c r="TNM116" s="81"/>
      <c r="TNN116" s="81"/>
      <c r="TNO116" s="81"/>
      <c r="TNP116" s="81"/>
      <c r="TNQ116" s="81"/>
      <c r="TNR116" s="81"/>
      <c r="TNS116" s="81"/>
      <c r="TNT116" s="81"/>
      <c r="TNU116" s="81"/>
      <c r="TNV116" s="81"/>
      <c r="TNW116" s="81"/>
      <c r="TNX116" s="81"/>
      <c r="TNY116" s="81"/>
      <c r="TNZ116" s="81"/>
      <c r="TOA116" s="81"/>
      <c r="TOB116" s="81"/>
      <c r="TOC116" s="81"/>
      <c r="TOD116" s="81"/>
      <c r="TOE116" s="81"/>
      <c r="TOF116" s="81"/>
      <c r="TOG116" s="81"/>
      <c r="TOH116" s="81"/>
      <c r="TOI116" s="81"/>
      <c r="TOJ116" s="81"/>
      <c r="TOK116" s="81"/>
      <c r="TOL116" s="81"/>
      <c r="TOM116" s="81"/>
      <c r="TON116" s="81"/>
      <c r="TOO116" s="81"/>
      <c r="TOP116" s="81"/>
      <c r="TOQ116" s="81"/>
      <c r="TOR116" s="81"/>
      <c r="TOS116" s="81"/>
      <c r="TOT116" s="81"/>
      <c r="TOU116" s="81"/>
      <c r="TOV116" s="81"/>
      <c r="TOW116" s="81"/>
      <c r="TOX116" s="81"/>
      <c r="TOY116" s="81"/>
      <c r="TOZ116" s="81"/>
      <c r="TPA116" s="81"/>
      <c r="TPB116" s="81"/>
      <c r="TPC116" s="81"/>
      <c r="TPD116" s="81"/>
      <c r="TPE116" s="81"/>
      <c r="TPF116" s="81"/>
      <c r="TPG116" s="81"/>
      <c r="TPH116" s="81"/>
      <c r="TPI116" s="81"/>
      <c r="TPJ116" s="81"/>
      <c r="TPK116" s="81"/>
      <c r="TPL116" s="81"/>
      <c r="TPM116" s="81"/>
      <c r="TPN116" s="81"/>
      <c r="TPO116" s="81"/>
      <c r="TPP116" s="81"/>
      <c r="TPQ116" s="81"/>
      <c r="TPR116" s="81"/>
      <c r="TPS116" s="81"/>
      <c r="TPT116" s="81"/>
      <c r="TPU116" s="81"/>
      <c r="TPV116" s="81"/>
      <c r="TPW116" s="81"/>
      <c r="TPX116" s="81"/>
      <c r="TPY116" s="81"/>
      <c r="TPZ116" s="81"/>
      <c r="TQA116" s="81"/>
      <c r="TQB116" s="81"/>
      <c r="TQC116" s="81"/>
      <c r="TQD116" s="81"/>
      <c r="TQE116" s="81"/>
      <c r="TQF116" s="81"/>
      <c r="TQG116" s="81"/>
      <c r="TQH116" s="81"/>
      <c r="TQI116" s="81"/>
      <c r="TQJ116" s="81"/>
      <c r="TQK116" s="81"/>
      <c r="TQL116" s="81"/>
      <c r="TQM116" s="81"/>
      <c r="TQN116" s="81"/>
      <c r="TQO116" s="81"/>
      <c r="TQP116" s="81"/>
      <c r="TQQ116" s="81"/>
      <c r="TQR116" s="81"/>
      <c r="TQS116" s="81"/>
      <c r="TQT116" s="81"/>
      <c r="TQU116" s="81"/>
      <c r="TQV116" s="81"/>
      <c r="TQW116" s="81"/>
      <c r="TQX116" s="81"/>
      <c r="TQY116" s="81"/>
      <c r="TQZ116" s="81"/>
      <c r="TRA116" s="81"/>
      <c r="TRB116" s="81"/>
      <c r="TRC116" s="81"/>
      <c r="TRD116" s="81"/>
      <c r="TRE116" s="81"/>
      <c r="TRF116" s="81"/>
      <c r="TRG116" s="81"/>
      <c r="TRH116" s="81"/>
      <c r="TRI116" s="81"/>
      <c r="TRJ116" s="81"/>
      <c r="TRK116" s="81"/>
      <c r="TRL116" s="81"/>
      <c r="TRM116" s="81"/>
      <c r="TRN116" s="81"/>
      <c r="TRO116" s="81"/>
      <c r="TRP116" s="81"/>
      <c r="TRQ116" s="81"/>
      <c r="TRR116" s="81"/>
      <c r="TRS116" s="81"/>
      <c r="TRT116" s="81"/>
      <c r="TRU116" s="81"/>
      <c r="TRV116" s="81"/>
      <c r="TRW116" s="81"/>
      <c r="TRX116" s="81"/>
      <c r="TRY116" s="81"/>
      <c r="TRZ116" s="81"/>
      <c r="TSA116" s="81"/>
      <c r="TSB116" s="81"/>
      <c r="TSC116" s="81"/>
      <c r="TSD116" s="81"/>
      <c r="TSE116" s="81"/>
      <c r="TSF116" s="81"/>
      <c r="TSG116" s="81"/>
      <c r="TSH116" s="81"/>
      <c r="TSI116" s="81"/>
      <c r="TSJ116" s="81"/>
      <c r="TSK116" s="81"/>
      <c r="TSL116" s="81"/>
      <c r="TSM116" s="81"/>
      <c r="TSN116" s="81"/>
      <c r="TSO116" s="81"/>
      <c r="TSP116" s="81"/>
      <c r="TSQ116" s="81"/>
      <c r="TSR116" s="81"/>
      <c r="TSS116" s="81"/>
      <c r="TST116" s="81"/>
      <c r="TSU116" s="81"/>
      <c r="TSV116" s="81"/>
      <c r="TSW116" s="81"/>
      <c r="TSX116" s="81"/>
      <c r="TSY116" s="81"/>
      <c r="TSZ116" s="81"/>
      <c r="TTA116" s="81"/>
      <c r="TTB116" s="81"/>
      <c r="TTC116" s="81"/>
      <c r="TTD116" s="81"/>
      <c r="TTE116" s="81"/>
      <c r="TTF116" s="81"/>
      <c r="TTG116" s="81"/>
      <c r="TTH116" s="81"/>
      <c r="TTI116" s="81"/>
      <c r="TTJ116" s="81"/>
      <c r="TTK116" s="81"/>
      <c r="TTL116" s="81"/>
      <c r="TTM116" s="81"/>
      <c r="TTN116" s="81"/>
      <c r="TTO116" s="81"/>
      <c r="TTP116" s="81"/>
      <c r="TTQ116" s="81"/>
      <c r="TTR116" s="81"/>
      <c r="TTS116" s="81"/>
      <c r="TTT116" s="81"/>
      <c r="TTU116" s="81"/>
      <c r="TTV116" s="81"/>
      <c r="TTW116" s="81"/>
      <c r="TTX116" s="81"/>
      <c r="TTY116" s="81"/>
      <c r="TTZ116" s="81"/>
      <c r="TUA116" s="81"/>
      <c r="TUB116" s="81"/>
      <c r="TUC116" s="81"/>
      <c r="TUD116" s="81"/>
      <c r="TUE116" s="81"/>
      <c r="TUF116" s="81"/>
      <c r="TUG116" s="81"/>
      <c r="TUH116" s="81"/>
      <c r="TUI116" s="81"/>
      <c r="TUJ116" s="81"/>
      <c r="TUK116" s="81"/>
      <c r="TUL116" s="81"/>
      <c r="TUM116" s="81"/>
      <c r="TUN116" s="81"/>
      <c r="TUO116" s="81"/>
      <c r="TUP116" s="81"/>
      <c r="TUQ116" s="81"/>
      <c r="TUR116" s="81"/>
      <c r="TUS116" s="81"/>
      <c r="TUT116" s="81"/>
      <c r="TUU116" s="81"/>
      <c r="TUV116" s="81"/>
      <c r="TUW116" s="81"/>
      <c r="TUX116" s="81"/>
      <c r="TUY116" s="81"/>
      <c r="TUZ116" s="81"/>
      <c r="TVA116" s="81"/>
      <c r="TVB116" s="81"/>
      <c r="TVC116" s="81"/>
      <c r="TVD116" s="81"/>
      <c r="TVE116" s="81"/>
      <c r="TVF116" s="81"/>
      <c r="TVG116" s="81"/>
      <c r="TVH116" s="81"/>
      <c r="TVI116" s="81"/>
      <c r="TVJ116" s="81"/>
      <c r="TVK116" s="81"/>
      <c r="TVL116" s="81"/>
      <c r="TVM116" s="81"/>
      <c r="TVN116" s="81"/>
      <c r="TVO116" s="81"/>
      <c r="TVP116" s="81"/>
      <c r="TVQ116" s="81"/>
      <c r="TVR116" s="81"/>
      <c r="TVS116" s="81"/>
      <c r="TVT116" s="81"/>
      <c r="TVU116" s="81"/>
      <c r="TVV116" s="81"/>
      <c r="TVW116" s="81"/>
      <c r="TVX116" s="81"/>
      <c r="TVY116" s="81"/>
      <c r="TVZ116" s="81"/>
      <c r="TWA116" s="81"/>
      <c r="TWB116" s="81"/>
      <c r="TWC116" s="81"/>
      <c r="TWD116" s="81"/>
      <c r="TWE116" s="81"/>
      <c r="TWF116" s="81"/>
      <c r="TWG116" s="81"/>
      <c r="TWH116" s="81"/>
      <c r="TWI116" s="81"/>
      <c r="TWJ116" s="81"/>
      <c r="TWK116" s="81"/>
      <c r="TWL116" s="81"/>
      <c r="TWM116" s="81"/>
      <c r="TWN116" s="81"/>
      <c r="TWO116" s="81"/>
      <c r="TWP116" s="81"/>
      <c r="TWQ116" s="81"/>
      <c r="TWR116" s="81"/>
      <c r="TWS116" s="81"/>
      <c r="TWT116" s="81"/>
      <c r="TWU116" s="81"/>
      <c r="TWV116" s="81"/>
      <c r="TWW116" s="81"/>
      <c r="TWX116" s="81"/>
      <c r="TWY116" s="81"/>
      <c r="TWZ116" s="81"/>
      <c r="TXA116" s="81"/>
      <c r="TXB116" s="81"/>
      <c r="TXC116" s="81"/>
      <c r="TXD116" s="81"/>
      <c r="TXE116" s="81"/>
      <c r="TXF116" s="81"/>
      <c r="TXG116" s="81"/>
      <c r="TXH116" s="81"/>
      <c r="TXI116" s="81"/>
      <c r="TXJ116" s="81"/>
      <c r="TXK116" s="81"/>
      <c r="TXL116" s="81"/>
      <c r="TXM116" s="81"/>
      <c r="TXN116" s="81"/>
      <c r="TXO116" s="81"/>
      <c r="TXP116" s="81"/>
      <c r="TXQ116" s="81"/>
      <c r="TXR116" s="81"/>
      <c r="TXS116" s="81"/>
      <c r="TXT116" s="81"/>
      <c r="TXU116" s="81"/>
      <c r="TXV116" s="81"/>
      <c r="TXW116" s="81"/>
      <c r="TXX116" s="81"/>
      <c r="TXY116" s="81"/>
      <c r="TXZ116" s="81"/>
      <c r="TYA116" s="81"/>
      <c r="TYB116" s="81"/>
      <c r="TYC116" s="81"/>
      <c r="TYD116" s="81"/>
      <c r="TYE116" s="81"/>
      <c r="TYF116" s="81"/>
      <c r="TYG116" s="81"/>
      <c r="TYH116" s="81"/>
      <c r="TYI116" s="81"/>
      <c r="TYJ116" s="81"/>
      <c r="TYK116" s="81"/>
      <c r="TYL116" s="81"/>
      <c r="TYM116" s="81"/>
      <c r="TYN116" s="81"/>
      <c r="TYO116" s="81"/>
      <c r="TYP116" s="81"/>
      <c r="TYQ116" s="81"/>
      <c r="TYR116" s="81"/>
      <c r="TYS116" s="81"/>
      <c r="TYT116" s="81"/>
      <c r="TYU116" s="81"/>
      <c r="TYV116" s="81"/>
      <c r="TYW116" s="81"/>
      <c r="TYX116" s="81"/>
      <c r="TYY116" s="81"/>
      <c r="TYZ116" s="81"/>
      <c r="TZA116" s="81"/>
      <c r="TZB116" s="81"/>
      <c r="TZC116" s="81"/>
      <c r="TZD116" s="81"/>
      <c r="TZE116" s="81"/>
      <c r="TZF116" s="81"/>
      <c r="TZG116" s="81"/>
      <c r="TZH116" s="81"/>
      <c r="TZI116" s="81"/>
      <c r="TZJ116" s="81"/>
      <c r="TZK116" s="81"/>
      <c r="TZL116" s="81"/>
      <c r="TZM116" s="81"/>
      <c r="TZN116" s="81"/>
      <c r="TZO116" s="81"/>
      <c r="TZP116" s="81"/>
      <c r="TZQ116" s="81"/>
      <c r="TZR116" s="81"/>
      <c r="TZS116" s="81"/>
      <c r="TZT116" s="81"/>
      <c r="TZU116" s="81"/>
      <c r="TZV116" s="81"/>
      <c r="TZW116" s="81"/>
      <c r="TZX116" s="81"/>
      <c r="TZY116" s="81"/>
      <c r="TZZ116" s="81"/>
      <c r="UAA116" s="81"/>
      <c r="UAB116" s="81"/>
      <c r="UAC116" s="81"/>
      <c r="UAD116" s="81"/>
      <c r="UAE116" s="81"/>
      <c r="UAF116" s="81"/>
      <c r="UAG116" s="81"/>
      <c r="UAH116" s="81"/>
      <c r="UAI116" s="81"/>
      <c r="UAJ116" s="81"/>
      <c r="UAK116" s="81"/>
      <c r="UAL116" s="81"/>
      <c r="UAM116" s="81"/>
      <c r="UAN116" s="81"/>
      <c r="UAO116" s="81"/>
      <c r="UAP116" s="81"/>
      <c r="UAQ116" s="81"/>
      <c r="UAR116" s="81"/>
      <c r="UAS116" s="81"/>
      <c r="UAT116" s="81"/>
      <c r="UAU116" s="81"/>
      <c r="UAV116" s="81"/>
      <c r="UAW116" s="81"/>
      <c r="UAX116" s="81"/>
      <c r="UAY116" s="81"/>
      <c r="UAZ116" s="81"/>
      <c r="UBA116" s="81"/>
      <c r="UBB116" s="81"/>
      <c r="UBC116" s="81"/>
      <c r="UBD116" s="81"/>
      <c r="UBE116" s="81"/>
      <c r="UBF116" s="81"/>
      <c r="UBG116" s="81"/>
      <c r="UBH116" s="81"/>
      <c r="UBI116" s="81"/>
      <c r="UBJ116" s="81"/>
      <c r="UBK116" s="81"/>
      <c r="UBL116" s="81"/>
      <c r="UBM116" s="81"/>
      <c r="UBN116" s="81"/>
      <c r="UBO116" s="81"/>
      <c r="UBP116" s="81"/>
      <c r="UBQ116" s="81"/>
      <c r="UBR116" s="81"/>
      <c r="UBS116" s="81"/>
      <c r="UBT116" s="81"/>
      <c r="UBU116" s="81"/>
      <c r="UBV116" s="81"/>
      <c r="UBW116" s="81"/>
      <c r="UBX116" s="81"/>
      <c r="UBY116" s="81"/>
      <c r="UBZ116" s="81"/>
      <c r="UCA116" s="81"/>
      <c r="UCB116" s="81"/>
      <c r="UCC116" s="81"/>
      <c r="UCD116" s="81"/>
      <c r="UCE116" s="81"/>
      <c r="UCF116" s="81"/>
      <c r="UCG116" s="81"/>
      <c r="UCH116" s="81"/>
      <c r="UCI116" s="81"/>
      <c r="UCJ116" s="81"/>
      <c r="UCK116" s="81"/>
      <c r="UCL116" s="81"/>
      <c r="UCM116" s="81"/>
      <c r="UCN116" s="81"/>
      <c r="UCO116" s="81"/>
      <c r="UCP116" s="81"/>
      <c r="UCQ116" s="81"/>
      <c r="UCR116" s="81"/>
      <c r="UCS116" s="81"/>
      <c r="UCT116" s="81"/>
      <c r="UCU116" s="81"/>
      <c r="UCV116" s="81"/>
      <c r="UCW116" s="81"/>
      <c r="UCX116" s="81"/>
      <c r="UCY116" s="81"/>
      <c r="UCZ116" s="81"/>
      <c r="UDA116" s="81"/>
      <c r="UDB116" s="81"/>
      <c r="UDC116" s="81"/>
      <c r="UDD116" s="81"/>
      <c r="UDE116" s="81"/>
      <c r="UDF116" s="81"/>
      <c r="UDG116" s="81"/>
      <c r="UDH116" s="81"/>
      <c r="UDI116" s="81"/>
      <c r="UDJ116" s="81"/>
      <c r="UDK116" s="81"/>
      <c r="UDL116" s="81"/>
      <c r="UDM116" s="81"/>
      <c r="UDN116" s="81"/>
      <c r="UDO116" s="81"/>
      <c r="UDP116" s="81"/>
      <c r="UDQ116" s="81"/>
      <c r="UDR116" s="81"/>
      <c r="UDS116" s="81"/>
      <c r="UDT116" s="81"/>
      <c r="UDU116" s="81"/>
      <c r="UDV116" s="81"/>
      <c r="UDW116" s="81"/>
      <c r="UDX116" s="81"/>
      <c r="UDY116" s="81"/>
      <c r="UDZ116" s="81"/>
      <c r="UEA116" s="81"/>
      <c r="UEB116" s="81"/>
      <c r="UEC116" s="81"/>
      <c r="UED116" s="81"/>
      <c r="UEE116" s="81"/>
      <c r="UEF116" s="81"/>
      <c r="UEG116" s="81"/>
      <c r="UEH116" s="81"/>
      <c r="UEI116" s="81"/>
      <c r="UEJ116" s="81"/>
      <c r="UEK116" s="81"/>
      <c r="UEL116" s="81"/>
      <c r="UEM116" s="81"/>
      <c r="UEN116" s="81"/>
      <c r="UEO116" s="81"/>
      <c r="UEP116" s="81"/>
      <c r="UEQ116" s="81"/>
      <c r="UER116" s="81"/>
      <c r="UES116" s="81"/>
      <c r="UET116" s="81"/>
      <c r="UEU116" s="81"/>
      <c r="UEV116" s="81"/>
      <c r="UEW116" s="81"/>
      <c r="UEX116" s="81"/>
      <c r="UEY116" s="81"/>
      <c r="UEZ116" s="81"/>
      <c r="UFA116" s="81"/>
      <c r="UFB116" s="81"/>
      <c r="UFC116" s="81"/>
      <c r="UFD116" s="81"/>
      <c r="UFE116" s="81"/>
      <c r="UFF116" s="81"/>
      <c r="UFG116" s="81"/>
      <c r="UFH116" s="81"/>
      <c r="UFI116" s="81"/>
      <c r="UFJ116" s="81"/>
      <c r="UFK116" s="81"/>
      <c r="UFL116" s="81"/>
      <c r="UFM116" s="81"/>
      <c r="UFN116" s="81"/>
      <c r="UFO116" s="81"/>
      <c r="UFP116" s="81"/>
      <c r="UFQ116" s="81"/>
      <c r="UFR116" s="81"/>
      <c r="UFS116" s="81"/>
      <c r="UFT116" s="81"/>
      <c r="UFU116" s="81"/>
      <c r="UFV116" s="81"/>
      <c r="UFW116" s="81"/>
      <c r="UFX116" s="81"/>
      <c r="UFY116" s="81"/>
      <c r="UFZ116" s="81"/>
      <c r="UGA116" s="81"/>
      <c r="UGB116" s="81"/>
      <c r="UGC116" s="81"/>
      <c r="UGD116" s="81"/>
      <c r="UGE116" s="81"/>
      <c r="UGF116" s="81"/>
      <c r="UGG116" s="81"/>
      <c r="UGH116" s="81"/>
      <c r="UGI116" s="81"/>
      <c r="UGJ116" s="81"/>
      <c r="UGK116" s="81"/>
      <c r="UGL116" s="81"/>
      <c r="UGM116" s="81"/>
      <c r="UGN116" s="81"/>
      <c r="UGO116" s="81"/>
      <c r="UGP116" s="81"/>
      <c r="UGQ116" s="81"/>
      <c r="UGR116" s="81"/>
      <c r="UGS116" s="81"/>
      <c r="UGT116" s="81"/>
      <c r="UGU116" s="81"/>
      <c r="UGV116" s="81"/>
      <c r="UGW116" s="81"/>
      <c r="UGX116" s="81"/>
      <c r="UGY116" s="81"/>
      <c r="UGZ116" s="81"/>
      <c r="UHA116" s="81"/>
      <c r="UHB116" s="81"/>
      <c r="UHC116" s="81"/>
      <c r="UHD116" s="81"/>
      <c r="UHE116" s="81"/>
      <c r="UHF116" s="81"/>
      <c r="UHG116" s="81"/>
      <c r="UHH116" s="81"/>
      <c r="UHI116" s="81"/>
      <c r="UHJ116" s="81"/>
      <c r="UHK116" s="81"/>
      <c r="UHL116" s="81"/>
      <c r="UHM116" s="81"/>
      <c r="UHN116" s="81"/>
      <c r="UHO116" s="81"/>
      <c r="UHP116" s="81"/>
      <c r="UHQ116" s="81"/>
      <c r="UHR116" s="81"/>
      <c r="UHS116" s="81"/>
      <c r="UHT116" s="81"/>
      <c r="UHU116" s="81"/>
      <c r="UHV116" s="81"/>
      <c r="UHW116" s="81"/>
      <c r="UHX116" s="81"/>
      <c r="UHY116" s="81"/>
      <c r="UHZ116" s="81"/>
      <c r="UIA116" s="81"/>
      <c r="UIB116" s="81"/>
      <c r="UIC116" s="81"/>
      <c r="UID116" s="81"/>
      <c r="UIE116" s="81"/>
      <c r="UIF116" s="81"/>
      <c r="UIG116" s="81"/>
      <c r="UIH116" s="81"/>
      <c r="UII116" s="81"/>
      <c r="UIJ116" s="81"/>
      <c r="UIK116" s="81"/>
      <c r="UIL116" s="81"/>
      <c r="UIM116" s="81"/>
      <c r="UIN116" s="81"/>
      <c r="UIO116" s="81"/>
      <c r="UIP116" s="81"/>
      <c r="UIQ116" s="81"/>
      <c r="UIR116" s="81"/>
      <c r="UIS116" s="81"/>
      <c r="UIT116" s="81"/>
      <c r="UIU116" s="81"/>
      <c r="UIV116" s="81"/>
      <c r="UIW116" s="81"/>
      <c r="UIX116" s="81"/>
      <c r="UIY116" s="81"/>
      <c r="UIZ116" s="81"/>
      <c r="UJA116" s="81"/>
      <c r="UJB116" s="81"/>
      <c r="UJC116" s="81"/>
      <c r="UJD116" s="81"/>
      <c r="UJE116" s="81"/>
      <c r="UJF116" s="81"/>
      <c r="UJG116" s="81"/>
      <c r="UJH116" s="81"/>
      <c r="UJI116" s="81"/>
      <c r="UJJ116" s="81"/>
      <c r="UJK116" s="81"/>
      <c r="UJL116" s="81"/>
      <c r="UJM116" s="81"/>
      <c r="UJN116" s="81"/>
      <c r="UJO116" s="81"/>
      <c r="UJP116" s="81"/>
      <c r="UJQ116" s="81"/>
      <c r="UJR116" s="81"/>
      <c r="UJS116" s="81"/>
      <c r="UJT116" s="81"/>
      <c r="UJU116" s="81"/>
      <c r="UJV116" s="81"/>
      <c r="UJW116" s="81"/>
      <c r="UJX116" s="81"/>
      <c r="UJY116" s="81"/>
      <c r="UJZ116" s="81"/>
      <c r="UKA116" s="81"/>
      <c r="UKB116" s="81"/>
      <c r="UKC116" s="81"/>
      <c r="UKD116" s="81"/>
      <c r="UKE116" s="81"/>
      <c r="UKF116" s="81"/>
      <c r="UKG116" s="81"/>
      <c r="UKH116" s="81"/>
      <c r="UKI116" s="81"/>
      <c r="UKJ116" s="81"/>
      <c r="UKK116" s="81"/>
      <c r="UKL116" s="81"/>
      <c r="UKM116" s="81"/>
      <c r="UKN116" s="81"/>
      <c r="UKO116" s="81"/>
      <c r="UKP116" s="81"/>
      <c r="UKQ116" s="81"/>
      <c r="UKR116" s="81"/>
      <c r="UKS116" s="81"/>
      <c r="UKT116" s="81"/>
      <c r="UKU116" s="81"/>
      <c r="UKV116" s="81"/>
      <c r="UKW116" s="81"/>
      <c r="UKX116" s="81"/>
      <c r="UKY116" s="81"/>
      <c r="UKZ116" s="81"/>
      <c r="ULA116" s="81"/>
      <c r="ULB116" s="81"/>
      <c r="ULC116" s="81"/>
      <c r="ULD116" s="81"/>
      <c r="ULE116" s="81"/>
      <c r="ULF116" s="81"/>
      <c r="ULG116" s="81"/>
      <c r="ULH116" s="81"/>
      <c r="ULI116" s="81"/>
      <c r="ULJ116" s="81"/>
      <c r="ULK116" s="81"/>
      <c r="ULL116" s="81"/>
      <c r="ULM116" s="81"/>
      <c r="ULN116" s="81"/>
      <c r="ULO116" s="81"/>
      <c r="ULP116" s="81"/>
      <c r="ULQ116" s="81"/>
      <c r="ULR116" s="81"/>
      <c r="ULS116" s="81"/>
      <c r="ULT116" s="81"/>
      <c r="ULU116" s="81"/>
      <c r="ULV116" s="81"/>
      <c r="ULW116" s="81"/>
      <c r="ULX116" s="81"/>
      <c r="ULY116" s="81"/>
      <c r="ULZ116" s="81"/>
      <c r="UMA116" s="81"/>
      <c r="UMB116" s="81"/>
      <c r="UMC116" s="81"/>
      <c r="UMD116" s="81"/>
      <c r="UME116" s="81"/>
      <c r="UMF116" s="81"/>
      <c r="UMG116" s="81"/>
      <c r="UMH116" s="81"/>
      <c r="UMI116" s="81"/>
      <c r="UMJ116" s="81"/>
      <c r="UMK116" s="81"/>
      <c r="UML116" s="81"/>
      <c r="UMM116" s="81"/>
      <c r="UMN116" s="81"/>
      <c r="UMO116" s="81"/>
      <c r="UMP116" s="81"/>
      <c r="UMQ116" s="81"/>
      <c r="UMR116" s="81"/>
      <c r="UMS116" s="81"/>
      <c r="UMT116" s="81"/>
      <c r="UMU116" s="81"/>
      <c r="UMV116" s="81"/>
      <c r="UMW116" s="81"/>
      <c r="UMX116" s="81"/>
      <c r="UMY116" s="81"/>
      <c r="UMZ116" s="81"/>
      <c r="UNA116" s="81"/>
      <c r="UNB116" s="81"/>
      <c r="UNC116" s="81"/>
      <c r="UND116" s="81"/>
      <c r="UNE116" s="81"/>
      <c r="UNF116" s="81"/>
      <c r="UNG116" s="81"/>
      <c r="UNH116" s="81"/>
      <c r="UNI116" s="81"/>
      <c r="UNJ116" s="81"/>
      <c r="UNK116" s="81"/>
      <c r="UNL116" s="81"/>
      <c r="UNM116" s="81"/>
      <c r="UNN116" s="81"/>
      <c r="UNO116" s="81"/>
      <c r="UNP116" s="81"/>
      <c r="UNQ116" s="81"/>
      <c r="UNR116" s="81"/>
      <c r="UNS116" s="81"/>
      <c r="UNT116" s="81"/>
      <c r="UNU116" s="81"/>
      <c r="UNV116" s="81"/>
      <c r="UNW116" s="81"/>
      <c r="UNX116" s="81"/>
      <c r="UNY116" s="81"/>
      <c r="UNZ116" s="81"/>
      <c r="UOA116" s="81"/>
      <c r="UOB116" s="81"/>
      <c r="UOC116" s="81"/>
      <c r="UOD116" s="81"/>
      <c r="UOE116" s="81"/>
      <c r="UOF116" s="81"/>
      <c r="UOG116" s="81"/>
      <c r="UOH116" s="81"/>
      <c r="UOI116" s="81"/>
      <c r="UOJ116" s="81"/>
      <c r="UOK116" s="81"/>
      <c r="UOL116" s="81"/>
      <c r="UOM116" s="81"/>
      <c r="UON116" s="81"/>
      <c r="UOO116" s="81"/>
      <c r="UOP116" s="81"/>
      <c r="UOQ116" s="81"/>
      <c r="UOR116" s="81"/>
      <c r="UOS116" s="81"/>
      <c r="UOT116" s="81"/>
      <c r="UOU116" s="81"/>
      <c r="UOV116" s="81"/>
      <c r="UOW116" s="81"/>
      <c r="UOX116" s="81"/>
      <c r="UOY116" s="81"/>
      <c r="UOZ116" s="81"/>
      <c r="UPA116" s="81"/>
      <c r="UPB116" s="81"/>
      <c r="UPC116" s="81"/>
      <c r="UPD116" s="81"/>
      <c r="UPE116" s="81"/>
      <c r="UPF116" s="81"/>
      <c r="UPG116" s="81"/>
      <c r="UPH116" s="81"/>
      <c r="UPI116" s="81"/>
      <c r="UPJ116" s="81"/>
      <c r="UPK116" s="81"/>
      <c r="UPL116" s="81"/>
      <c r="UPM116" s="81"/>
      <c r="UPN116" s="81"/>
      <c r="UPO116" s="81"/>
      <c r="UPP116" s="81"/>
      <c r="UPQ116" s="81"/>
      <c r="UPR116" s="81"/>
      <c r="UPS116" s="81"/>
      <c r="UPT116" s="81"/>
      <c r="UPU116" s="81"/>
      <c r="UPV116" s="81"/>
      <c r="UPW116" s="81"/>
      <c r="UPX116" s="81"/>
      <c r="UPY116" s="81"/>
      <c r="UPZ116" s="81"/>
      <c r="UQA116" s="81"/>
      <c r="UQB116" s="81"/>
      <c r="UQC116" s="81"/>
      <c r="UQD116" s="81"/>
      <c r="UQE116" s="81"/>
      <c r="UQF116" s="81"/>
      <c r="UQG116" s="81"/>
      <c r="UQH116" s="81"/>
      <c r="UQI116" s="81"/>
      <c r="UQJ116" s="81"/>
      <c r="UQK116" s="81"/>
      <c r="UQL116" s="81"/>
      <c r="UQM116" s="81"/>
      <c r="UQN116" s="81"/>
      <c r="UQO116" s="81"/>
      <c r="UQP116" s="81"/>
      <c r="UQQ116" s="81"/>
      <c r="UQR116" s="81"/>
      <c r="UQS116" s="81"/>
      <c r="UQT116" s="81"/>
      <c r="UQU116" s="81"/>
      <c r="UQV116" s="81"/>
      <c r="UQW116" s="81"/>
      <c r="UQX116" s="81"/>
      <c r="UQY116" s="81"/>
      <c r="UQZ116" s="81"/>
      <c r="URA116" s="81"/>
      <c r="URB116" s="81"/>
      <c r="URC116" s="81"/>
      <c r="URD116" s="81"/>
      <c r="URE116" s="81"/>
      <c r="URF116" s="81"/>
      <c r="URG116" s="81"/>
      <c r="URH116" s="81"/>
      <c r="URI116" s="81"/>
      <c r="URJ116" s="81"/>
      <c r="URK116" s="81"/>
      <c r="URL116" s="81"/>
      <c r="URM116" s="81"/>
      <c r="URN116" s="81"/>
      <c r="URO116" s="81"/>
      <c r="URP116" s="81"/>
      <c r="URQ116" s="81"/>
      <c r="URR116" s="81"/>
      <c r="URS116" s="81"/>
      <c r="URT116" s="81"/>
      <c r="URU116" s="81"/>
      <c r="URV116" s="81"/>
      <c r="URW116" s="81"/>
      <c r="URX116" s="81"/>
      <c r="URY116" s="81"/>
      <c r="URZ116" s="81"/>
      <c r="USA116" s="81"/>
      <c r="USB116" s="81"/>
      <c r="USC116" s="81"/>
      <c r="USD116" s="81"/>
      <c r="USE116" s="81"/>
      <c r="USF116" s="81"/>
      <c r="USG116" s="81"/>
      <c r="USH116" s="81"/>
      <c r="USI116" s="81"/>
      <c r="USJ116" s="81"/>
      <c r="USK116" s="81"/>
      <c r="USL116" s="81"/>
      <c r="USM116" s="81"/>
      <c r="USN116" s="81"/>
      <c r="USO116" s="81"/>
      <c r="USP116" s="81"/>
      <c r="USQ116" s="81"/>
      <c r="USR116" s="81"/>
      <c r="USS116" s="81"/>
      <c r="UST116" s="81"/>
      <c r="USU116" s="81"/>
      <c r="USV116" s="81"/>
      <c r="USW116" s="81"/>
      <c r="USX116" s="81"/>
      <c r="USY116" s="81"/>
      <c r="USZ116" s="81"/>
      <c r="UTA116" s="81"/>
      <c r="UTB116" s="81"/>
      <c r="UTC116" s="81"/>
      <c r="UTD116" s="81"/>
      <c r="UTE116" s="81"/>
      <c r="UTF116" s="81"/>
      <c r="UTG116" s="81"/>
      <c r="UTH116" s="81"/>
      <c r="UTI116" s="81"/>
      <c r="UTJ116" s="81"/>
      <c r="UTK116" s="81"/>
      <c r="UTL116" s="81"/>
      <c r="UTM116" s="81"/>
      <c r="UTN116" s="81"/>
      <c r="UTO116" s="81"/>
      <c r="UTP116" s="81"/>
      <c r="UTQ116" s="81"/>
      <c r="UTR116" s="81"/>
      <c r="UTS116" s="81"/>
      <c r="UTT116" s="81"/>
      <c r="UTU116" s="81"/>
      <c r="UTV116" s="81"/>
      <c r="UTW116" s="81"/>
      <c r="UTX116" s="81"/>
      <c r="UTY116" s="81"/>
      <c r="UTZ116" s="81"/>
      <c r="UUA116" s="81"/>
      <c r="UUB116" s="81"/>
      <c r="UUC116" s="81"/>
      <c r="UUD116" s="81"/>
      <c r="UUE116" s="81"/>
      <c r="UUF116" s="81"/>
      <c r="UUG116" s="81"/>
      <c r="UUH116" s="81"/>
      <c r="UUI116" s="81"/>
      <c r="UUJ116" s="81"/>
      <c r="UUK116" s="81"/>
      <c r="UUL116" s="81"/>
      <c r="UUM116" s="81"/>
      <c r="UUN116" s="81"/>
      <c r="UUO116" s="81"/>
      <c r="UUP116" s="81"/>
      <c r="UUQ116" s="81"/>
      <c r="UUR116" s="81"/>
      <c r="UUS116" s="81"/>
      <c r="UUT116" s="81"/>
      <c r="UUU116" s="81"/>
      <c r="UUV116" s="81"/>
      <c r="UUW116" s="81"/>
      <c r="UUX116" s="81"/>
      <c r="UUY116" s="81"/>
      <c r="UUZ116" s="81"/>
      <c r="UVA116" s="81"/>
      <c r="UVB116" s="81"/>
      <c r="UVC116" s="81"/>
      <c r="UVD116" s="81"/>
      <c r="UVE116" s="81"/>
      <c r="UVF116" s="81"/>
      <c r="UVG116" s="81"/>
      <c r="UVH116" s="81"/>
      <c r="UVI116" s="81"/>
      <c r="UVJ116" s="81"/>
      <c r="UVK116" s="81"/>
      <c r="UVL116" s="81"/>
      <c r="UVM116" s="81"/>
      <c r="UVN116" s="81"/>
      <c r="UVO116" s="81"/>
      <c r="UVP116" s="81"/>
      <c r="UVQ116" s="81"/>
      <c r="UVR116" s="81"/>
      <c r="UVS116" s="81"/>
      <c r="UVT116" s="81"/>
      <c r="UVU116" s="81"/>
      <c r="UVV116" s="81"/>
      <c r="UVW116" s="81"/>
      <c r="UVX116" s="81"/>
      <c r="UVY116" s="81"/>
      <c r="UVZ116" s="81"/>
      <c r="UWA116" s="81"/>
      <c r="UWB116" s="81"/>
      <c r="UWC116" s="81"/>
      <c r="UWD116" s="81"/>
      <c r="UWE116" s="81"/>
      <c r="UWF116" s="81"/>
      <c r="UWG116" s="81"/>
      <c r="UWH116" s="81"/>
      <c r="UWI116" s="81"/>
      <c r="UWJ116" s="81"/>
      <c r="UWK116" s="81"/>
      <c r="UWL116" s="81"/>
      <c r="UWM116" s="81"/>
      <c r="UWN116" s="81"/>
      <c r="UWO116" s="81"/>
      <c r="UWP116" s="81"/>
      <c r="UWQ116" s="81"/>
      <c r="UWR116" s="81"/>
      <c r="UWS116" s="81"/>
      <c r="UWT116" s="81"/>
      <c r="UWU116" s="81"/>
      <c r="UWV116" s="81"/>
      <c r="UWW116" s="81"/>
      <c r="UWX116" s="81"/>
      <c r="UWY116" s="81"/>
      <c r="UWZ116" s="81"/>
      <c r="UXA116" s="81"/>
      <c r="UXB116" s="81"/>
      <c r="UXC116" s="81"/>
      <c r="UXD116" s="81"/>
      <c r="UXE116" s="81"/>
      <c r="UXF116" s="81"/>
      <c r="UXG116" s="81"/>
      <c r="UXH116" s="81"/>
      <c r="UXI116" s="81"/>
      <c r="UXJ116" s="81"/>
      <c r="UXK116" s="81"/>
      <c r="UXL116" s="81"/>
      <c r="UXM116" s="81"/>
      <c r="UXN116" s="81"/>
      <c r="UXO116" s="81"/>
      <c r="UXP116" s="81"/>
      <c r="UXQ116" s="81"/>
      <c r="UXR116" s="81"/>
      <c r="UXS116" s="81"/>
      <c r="UXT116" s="81"/>
      <c r="UXU116" s="81"/>
      <c r="UXV116" s="81"/>
      <c r="UXW116" s="81"/>
      <c r="UXX116" s="81"/>
      <c r="UXY116" s="81"/>
      <c r="UXZ116" s="81"/>
      <c r="UYA116" s="81"/>
      <c r="UYB116" s="81"/>
      <c r="UYC116" s="81"/>
      <c r="UYD116" s="81"/>
      <c r="UYE116" s="81"/>
      <c r="UYF116" s="81"/>
      <c r="UYG116" s="81"/>
      <c r="UYH116" s="81"/>
      <c r="UYI116" s="81"/>
      <c r="UYJ116" s="81"/>
      <c r="UYK116" s="81"/>
      <c r="UYL116" s="81"/>
      <c r="UYM116" s="81"/>
      <c r="UYN116" s="81"/>
      <c r="UYO116" s="81"/>
      <c r="UYP116" s="81"/>
      <c r="UYQ116" s="81"/>
      <c r="UYR116" s="81"/>
      <c r="UYS116" s="81"/>
      <c r="UYT116" s="81"/>
      <c r="UYU116" s="81"/>
      <c r="UYV116" s="81"/>
      <c r="UYW116" s="81"/>
      <c r="UYX116" s="81"/>
      <c r="UYY116" s="81"/>
      <c r="UYZ116" s="81"/>
      <c r="UZA116" s="81"/>
      <c r="UZB116" s="81"/>
      <c r="UZC116" s="81"/>
      <c r="UZD116" s="81"/>
      <c r="UZE116" s="81"/>
      <c r="UZF116" s="81"/>
      <c r="UZG116" s="81"/>
      <c r="UZH116" s="81"/>
      <c r="UZI116" s="81"/>
      <c r="UZJ116" s="81"/>
      <c r="UZK116" s="81"/>
      <c r="UZL116" s="81"/>
      <c r="UZM116" s="81"/>
      <c r="UZN116" s="81"/>
      <c r="UZO116" s="81"/>
      <c r="UZP116" s="81"/>
      <c r="UZQ116" s="81"/>
      <c r="UZR116" s="81"/>
      <c r="UZS116" s="81"/>
      <c r="UZT116" s="81"/>
      <c r="UZU116" s="81"/>
      <c r="UZV116" s="81"/>
      <c r="UZW116" s="81"/>
      <c r="UZX116" s="81"/>
      <c r="UZY116" s="81"/>
      <c r="UZZ116" s="81"/>
      <c r="VAA116" s="81"/>
      <c r="VAB116" s="81"/>
      <c r="VAC116" s="81"/>
      <c r="VAD116" s="81"/>
      <c r="VAE116" s="81"/>
      <c r="VAF116" s="81"/>
      <c r="VAG116" s="81"/>
      <c r="VAH116" s="81"/>
      <c r="VAI116" s="81"/>
      <c r="VAJ116" s="81"/>
      <c r="VAK116" s="81"/>
      <c r="VAL116" s="81"/>
      <c r="VAM116" s="81"/>
      <c r="VAN116" s="81"/>
      <c r="VAO116" s="81"/>
      <c r="VAP116" s="81"/>
      <c r="VAQ116" s="81"/>
      <c r="VAR116" s="81"/>
      <c r="VAS116" s="81"/>
      <c r="VAT116" s="81"/>
      <c r="VAU116" s="81"/>
      <c r="VAV116" s="81"/>
      <c r="VAW116" s="81"/>
      <c r="VAX116" s="81"/>
      <c r="VAY116" s="81"/>
      <c r="VAZ116" s="81"/>
      <c r="VBA116" s="81"/>
      <c r="VBB116" s="81"/>
      <c r="VBC116" s="81"/>
      <c r="VBD116" s="81"/>
      <c r="VBE116" s="81"/>
      <c r="VBF116" s="81"/>
      <c r="VBG116" s="81"/>
      <c r="VBH116" s="81"/>
      <c r="VBI116" s="81"/>
      <c r="VBJ116" s="81"/>
      <c r="VBK116" s="81"/>
      <c r="VBL116" s="81"/>
      <c r="VBM116" s="81"/>
      <c r="VBN116" s="81"/>
      <c r="VBO116" s="81"/>
      <c r="VBP116" s="81"/>
      <c r="VBQ116" s="81"/>
      <c r="VBR116" s="81"/>
      <c r="VBS116" s="81"/>
      <c r="VBT116" s="81"/>
      <c r="VBU116" s="81"/>
      <c r="VBV116" s="81"/>
      <c r="VBW116" s="81"/>
      <c r="VBX116" s="81"/>
      <c r="VBY116" s="81"/>
      <c r="VBZ116" s="81"/>
      <c r="VCA116" s="81"/>
      <c r="VCB116" s="81"/>
      <c r="VCC116" s="81"/>
      <c r="VCD116" s="81"/>
      <c r="VCE116" s="81"/>
      <c r="VCF116" s="81"/>
      <c r="VCG116" s="81"/>
      <c r="VCH116" s="81"/>
      <c r="VCI116" s="81"/>
      <c r="VCJ116" s="81"/>
      <c r="VCK116" s="81"/>
      <c r="VCL116" s="81"/>
      <c r="VCM116" s="81"/>
      <c r="VCN116" s="81"/>
      <c r="VCO116" s="81"/>
      <c r="VCP116" s="81"/>
      <c r="VCQ116" s="81"/>
      <c r="VCR116" s="81"/>
      <c r="VCS116" s="81"/>
      <c r="VCT116" s="81"/>
      <c r="VCU116" s="81"/>
      <c r="VCV116" s="81"/>
      <c r="VCW116" s="81"/>
      <c r="VCX116" s="81"/>
      <c r="VCY116" s="81"/>
      <c r="VCZ116" s="81"/>
      <c r="VDA116" s="81"/>
      <c r="VDB116" s="81"/>
      <c r="VDC116" s="81"/>
      <c r="VDD116" s="81"/>
      <c r="VDE116" s="81"/>
      <c r="VDF116" s="81"/>
      <c r="VDG116" s="81"/>
      <c r="VDH116" s="81"/>
      <c r="VDI116" s="81"/>
      <c r="VDJ116" s="81"/>
      <c r="VDK116" s="81"/>
      <c r="VDL116" s="81"/>
      <c r="VDM116" s="81"/>
      <c r="VDN116" s="81"/>
      <c r="VDO116" s="81"/>
      <c r="VDP116" s="81"/>
      <c r="VDQ116" s="81"/>
      <c r="VDR116" s="81"/>
      <c r="VDS116" s="81"/>
      <c r="VDT116" s="81"/>
      <c r="VDU116" s="81"/>
      <c r="VDV116" s="81"/>
      <c r="VDW116" s="81"/>
      <c r="VDX116" s="81"/>
      <c r="VDY116" s="81"/>
      <c r="VDZ116" s="81"/>
      <c r="VEA116" s="81"/>
      <c r="VEB116" s="81"/>
      <c r="VEC116" s="81"/>
      <c r="VED116" s="81"/>
      <c r="VEE116" s="81"/>
      <c r="VEF116" s="81"/>
      <c r="VEG116" s="81"/>
      <c r="VEH116" s="81"/>
      <c r="VEI116" s="81"/>
      <c r="VEJ116" s="81"/>
      <c r="VEK116" s="81"/>
      <c r="VEL116" s="81"/>
      <c r="VEM116" s="81"/>
      <c r="VEN116" s="81"/>
      <c r="VEO116" s="81"/>
      <c r="VEP116" s="81"/>
      <c r="VEQ116" s="81"/>
      <c r="VER116" s="81"/>
      <c r="VES116" s="81"/>
      <c r="VET116" s="81"/>
      <c r="VEU116" s="81"/>
      <c r="VEV116" s="81"/>
      <c r="VEW116" s="81"/>
      <c r="VEX116" s="81"/>
      <c r="VEY116" s="81"/>
      <c r="VEZ116" s="81"/>
      <c r="VFA116" s="81"/>
      <c r="VFB116" s="81"/>
      <c r="VFC116" s="81"/>
      <c r="VFD116" s="81"/>
      <c r="VFE116" s="81"/>
      <c r="VFF116" s="81"/>
      <c r="VFG116" s="81"/>
      <c r="VFH116" s="81"/>
      <c r="VFI116" s="81"/>
      <c r="VFJ116" s="81"/>
      <c r="VFK116" s="81"/>
      <c r="VFL116" s="81"/>
      <c r="VFM116" s="81"/>
      <c r="VFN116" s="81"/>
      <c r="VFO116" s="81"/>
      <c r="VFP116" s="81"/>
      <c r="VFQ116" s="81"/>
      <c r="VFR116" s="81"/>
      <c r="VFS116" s="81"/>
      <c r="VFT116" s="81"/>
      <c r="VFU116" s="81"/>
      <c r="VFV116" s="81"/>
      <c r="VFW116" s="81"/>
      <c r="VFX116" s="81"/>
      <c r="VFY116" s="81"/>
      <c r="VFZ116" s="81"/>
      <c r="VGA116" s="81"/>
      <c r="VGB116" s="81"/>
      <c r="VGC116" s="81"/>
      <c r="VGD116" s="81"/>
      <c r="VGE116" s="81"/>
      <c r="VGF116" s="81"/>
      <c r="VGG116" s="81"/>
      <c r="VGH116" s="81"/>
      <c r="VGI116" s="81"/>
      <c r="VGJ116" s="81"/>
      <c r="VGK116" s="81"/>
      <c r="VGL116" s="81"/>
      <c r="VGM116" s="81"/>
      <c r="VGN116" s="81"/>
      <c r="VGO116" s="81"/>
      <c r="VGP116" s="81"/>
      <c r="VGQ116" s="81"/>
      <c r="VGR116" s="81"/>
      <c r="VGS116" s="81"/>
      <c r="VGT116" s="81"/>
      <c r="VGU116" s="81"/>
      <c r="VGV116" s="81"/>
      <c r="VGW116" s="81"/>
      <c r="VGX116" s="81"/>
      <c r="VGY116" s="81"/>
      <c r="VGZ116" s="81"/>
      <c r="VHA116" s="81"/>
      <c r="VHB116" s="81"/>
      <c r="VHC116" s="81"/>
      <c r="VHD116" s="81"/>
      <c r="VHE116" s="81"/>
      <c r="VHF116" s="81"/>
      <c r="VHG116" s="81"/>
      <c r="VHH116" s="81"/>
      <c r="VHI116" s="81"/>
      <c r="VHJ116" s="81"/>
      <c r="VHK116" s="81"/>
      <c r="VHL116" s="81"/>
      <c r="VHM116" s="81"/>
      <c r="VHN116" s="81"/>
      <c r="VHO116" s="81"/>
      <c r="VHP116" s="81"/>
      <c r="VHQ116" s="81"/>
      <c r="VHR116" s="81"/>
      <c r="VHS116" s="81"/>
      <c r="VHT116" s="81"/>
      <c r="VHU116" s="81"/>
      <c r="VHV116" s="81"/>
      <c r="VHW116" s="81"/>
      <c r="VHX116" s="81"/>
      <c r="VHY116" s="81"/>
      <c r="VHZ116" s="81"/>
      <c r="VIA116" s="81"/>
      <c r="VIB116" s="81"/>
      <c r="VIC116" s="81"/>
      <c r="VID116" s="81"/>
      <c r="VIE116" s="81"/>
      <c r="VIF116" s="81"/>
      <c r="VIG116" s="81"/>
      <c r="VIH116" s="81"/>
      <c r="VII116" s="81"/>
      <c r="VIJ116" s="81"/>
      <c r="VIK116" s="81"/>
      <c r="VIL116" s="81"/>
      <c r="VIM116" s="81"/>
      <c r="VIN116" s="81"/>
      <c r="VIO116" s="81"/>
      <c r="VIP116" s="81"/>
      <c r="VIQ116" s="81"/>
      <c r="VIR116" s="81"/>
      <c r="VIS116" s="81"/>
      <c r="VIT116" s="81"/>
      <c r="VIU116" s="81"/>
      <c r="VIV116" s="81"/>
      <c r="VIW116" s="81"/>
      <c r="VIX116" s="81"/>
      <c r="VIY116" s="81"/>
      <c r="VIZ116" s="81"/>
      <c r="VJA116" s="81"/>
      <c r="VJB116" s="81"/>
      <c r="VJC116" s="81"/>
      <c r="VJD116" s="81"/>
      <c r="VJE116" s="81"/>
      <c r="VJF116" s="81"/>
      <c r="VJG116" s="81"/>
      <c r="VJH116" s="81"/>
      <c r="VJI116" s="81"/>
      <c r="VJJ116" s="81"/>
      <c r="VJK116" s="81"/>
      <c r="VJL116" s="81"/>
      <c r="VJM116" s="81"/>
      <c r="VJN116" s="81"/>
      <c r="VJO116" s="81"/>
      <c r="VJP116" s="81"/>
      <c r="VJQ116" s="81"/>
      <c r="VJR116" s="81"/>
      <c r="VJS116" s="81"/>
      <c r="VJT116" s="81"/>
      <c r="VJU116" s="81"/>
      <c r="VJV116" s="81"/>
      <c r="VJW116" s="81"/>
      <c r="VJX116" s="81"/>
      <c r="VJY116" s="81"/>
      <c r="VJZ116" s="81"/>
      <c r="VKA116" s="81"/>
      <c r="VKB116" s="81"/>
      <c r="VKC116" s="81"/>
      <c r="VKD116" s="81"/>
      <c r="VKE116" s="81"/>
      <c r="VKF116" s="81"/>
      <c r="VKG116" s="81"/>
      <c r="VKH116" s="81"/>
      <c r="VKI116" s="81"/>
      <c r="VKJ116" s="81"/>
      <c r="VKK116" s="81"/>
      <c r="VKL116" s="81"/>
      <c r="VKM116" s="81"/>
      <c r="VKN116" s="81"/>
      <c r="VKO116" s="81"/>
      <c r="VKP116" s="81"/>
      <c r="VKQ116" s="81"/>
      <c r="VKR116" s="81"/>
      <c r="VKS116" s="81"/>
      <c r="VKT116" s="81"/>
      <c r="VKU116" s="81"/>
      <c r="VKV116" s="81"/>
      <c r="VKW116" s="81"/>
      <c r="VKX116" s="81"/>
      <c r="VKY116" s="81"/>
      <c r="VKZ116" s="81"/>
      <c r="VLA116" s="81"/>
      <c r="VLB116" s="81"/>
      <c r="VLC116" s="81"/>
      <c r="VLD116" s="81"/>
      <c r="VLE116" s="81"/>
      <c r="VLF116" s="81"/>
      <c r="VLG116" s="81"/>
      <c r="VLH116" s="81"/>
      <c r="VLI116" s="81"/>
      <c r="VLJ116" s="81"/>
      <c r="VLK116" s="81"/>
      <c r="VLL116" s="81"/>
      <c r="VLM116" s="81"/>
      <c r="VLN116" s="81"/>
      <c r="VLO116" s="81"/>
      <c r="VLP116" s="81"/>
      <c r="VLQ116" s="81"/>
      <c r="VLR116" s="81"/>
      <c r="VLS116" s="81"/>
      <c r="VLT116" s="81"/>
      <c r="VLU116" s="81"/>
      <c r="VLV116" s="81"/>
      <c r="VLW116" s="81"/>
      <c r="VLX116" s="81"/>
      <c r="VLY116" s="81"/>
      <c r="VLZ116" s="81"/>
      <c r="VMA116" s="81"/>
      <c r="VMB116" s="81"/>
      <c r="VMC116" s="81"/>
      <c r="VMD116" s="81"/>
      <c r="VME116" s="81"/>
      <c r="VMF116" s="81"/>
      <c r="VMG116" s="81"/>
      <c r="VMH116" s="81"/>
      <c r="VMI116" s="81"/>
      <c r="VMJ116" s="81"/>
      <c r="VMK116" s="81"/>
      <c r="VML116" s="81"/>
      <c r="VMM116" s="81"/>
      <c r="VMN116" s="81"/>
      <c r="VMO116" s="81"/>
      <c r="VMP116" s="81"/>
      <c r="VMQ116" s="81"/>
      <c r="VMR116" s="81"/>
      <c r="VMS116" s="81"/>
      <c r="VMT116" s="81"/>
      <c r="VMU116" s="81"/>
      <c r="VMV116" s="81"/>
      <c r="VMW116" s="81"/>
      <c r="VMX116" s="81"/>
      <c r="VMY116" s="81"/>
      <c r="VMZ116" s="81"/>
      <c r="VNA116" s="81"/>
      <c r="VNB116" s="81"/>
      <c r="VNC116" s="81"/>
      <c r="VND116" s="81"/>
      <c r="VNE116" s="81"/>
      <c r="VNF116" s="81"/>
      <c r="VNG116" s="81"/>
      <c r="VNH116" s="81"/>
      <c r="VNI116" s="81"/>
      <c r="VNJ116" s="81"/>
      <c r="VNK116" s="81"/>
      <c r="VNL116" s="81"/>
      <c r="VNM116" s="81"/>
      <c r="VNN116" s="81"/>
      <c r="VNO116" s="81"/>
      <c r="VNP116" s="81"/>
      <c r="VNQ116" s="81"/>
      <c r="VNR116" s="81"/>
      <c r="VNS116" s="81"/>
      <c r="VNT116" s="81"/>
      <c r="VNU116" s="81"/>
      <c r="VNV116" s="81"/>
      <c r="VNW116" s="81"/>
      <c r="VNX116" s="81"/>
      <c r="VNY116" s="81"/>
      <c r="VNZ116" s="81"/>
      <c r="VOA116" s="81"/>
      <c r="VOB116" s="81"/>
      <c r="VOC116" s="81"/>
      <c r="VOD116" s="81"/>
      <c r="VOE116" s="81"/>
      <c r="VOF116" s="81"/>
      <c r="VOG116" s="81"/>
      <c r="VOH116" s="81"/>
      <c r="VOI116" s="81"/>
      <c r="VOJ116" s="81"/>
      <c r="VOK116" s="81"/>
      <c r="VOL116" s="81"/>
      <c r="VOM116" s="81"/>
      <c r="VON116" s="81"/>
      <c r="VOO116" s="81"/>
      <c r="VOP116" s="81"/>
      <c r="VOQ116" s="81"/>
      <c r="VOR116" s="81"/>
      <c r="VOS116" s="81"/>
      <c r="VOT116" s="81"/>
      <c r="VOU116" s="81"/>
      <c r="VOV116" s="81"/>
      <c r="VOW116" s="81"/>
      <c r="VOX116" s="81"/>
      <c r="VOY116" s="81"/>
      <c r="VOZ116" s="81"/>
      <c r="VPA116" s="81"/>
      <c r="VPB116" s="81"/>
      <c r="VPC116" s="81"/>
      <c r="VPD116" s="81"/>
      <c r="VPE116" s="81"/>
      <c r="VPF116" s="81"/>
      <c r="VPG116" s="81"/>
      <c r="VPH116" s="81"/>
      <c r="VPI116" s="81"/>
      <c r="VPJ116" s="81"/>
      <c r="VPK116" s="81"/>
      <c r="VPL116" s="81"/>
      <c r="VPM116" s="81"/>
      <c r="VPN116" s="81"/>
      <c r="VPO116" s="81"/>
      <c r="VPP116" s="81"/>
      <c r="VPQ116" s="81"/>
      <c r="VPR116" s="81"/>
      <c r="VPS116" s="81"/>
      <c r="VPT116" s="81"/>
      <c r="VPU116" s="81"/>
      <c r="VPV116" s="81"/>
      <c r="VPW116" s="81"/>
      <c r="VPX116" s="81"/>
      <c r="VPY116" s="81"/>
      <c r="VPZ116" s="81"/>
      <c r="VQA116" s="81"/>
      <c r="VQB116" s="81"/>
      <c r="VQC116" s="81"/>
      <c r="VQD116" s="81"/>
      <c r="VQE116" s="81"/>
      <c r="VQF116" s="81"/>
      <c r="VQG116" s="81"/>
      <c r="VQH116" s="81"/>
      <c r="VQI116" s="81"/>
      <c r="VQJ116" s="81"/>
      <c r="VQK116" s="81"/>
      <c r="VQL116" s="81"/>
      <c r="VQM116" s="81"/>
      <c r="VQN116" s="81"/>
      <c r="VQO116" s="81"/>
      <c r="VQP116" s="81"/>
      <c r="VQQ116" s="81"/>
      <c r="VQR116" s="81"/>
      <c r="VQS116" s="81"/>
      <c r="VQT116" s="81"/>
      <c r="VQU116" s="81"/>
      <c r="VQV116" s="81"/>
      <c r="VQW116" s="81"/>
      <c r="VQX116" s="81"/>
      <c r="VQY116" s="81"/>
      <c r="VQZ116" s="81"/>
      <c r="VRA116" s="81"/>
      <c r="VRB116" s="81"/>
      <c r="VRC116" s="81"/>
      <c r="VRD116" s="81"/>
      <c r="VRE116" s="81"/>
      <c r="VRF116" s="81"/>
      <c r="VRG116" s="81"/>
      <c r="VRH116" s="81"/>
      <c r="VRI116" s="81"/>
      <c r="VRJ116" s="81"/>
      <c r="VRK116" s="81"/>
      <c r="VRL116" s="81"/>
      <c r="VRM116" s="81"/>
      <c r="VRN116" s="81"/>
      <c r="VRO116" s="81"/>
      <c r="VRP116" s="81"/>
      <c r="VRQ116" s="81"/>
      <c r="VRR116" s="81"/>
      <c r="VRS116" s="81"/>
      <c r="VRT116" s="81"/>
      <c r="VRU116" s="81"/>
      <c r="VRV116" s="81"/>
      <c r="VRW116" s="81"/>
      <c r="VRX116" s="81"/>
      <c r="VRY116" s="81"/>
      <c r="VRZ116" s="81"/>
      <c r="VSA116" s="81"/>
      <c r="VSB116" s="81"/>
      <c r="VSC116" s="81"/>
      <c r="VSD116" s="81"/>
      <c r="VSE116" s="81"/>
      <c r="VSF116" s="81"/>
      <c r="VSG116" s="81"/>
      <c r="VSH116" s="81"/>
      <c r="VSI116" s="81"/>
      <c r="VSJ116" s="81"/>
      <c r="VSK116" s="81"/>
      <c r="VSL116" s="81"/>
      <c r="VSM116" s="81"/>
      <c r="VSN116" s="81"/>
      <c r="VSO116" s="81"/>
      <c r="VSP116" s="81"/>
      <c r="VSQ116" s="81"/>
      <c r="VSR116" s="81"/>
      <c r="VSS116" s="81"/>
      <c r="VST116" s="81"/>
      <c r="VSU116" s="81"/>
      <c r="VSV116" s="81"/>
      <c r="VSW116" s="81"/>
      <c r="VSX116" s="81"/>
      <c r="VSY116" s="81"/>
      <c r="VSZ116" s="81"/>
      <c r="VTA116" s="81"/>
      <c r="VTB116" s="81"/>
      <c r="VTC116" s="81"/>
      <c r="VTD116" s="81"/>
      <c r="VTE116" s="81"/>
      <c r="VTF116" s="81"/>
      <c r="VTG116" s="81"/>
      <c r="VTH116" s="81"/>
      <c r="VTI116" s="81"/>
      <c r="VTJ116" s="81"/>
      <c r="VTK116" s="81"/>
      <c r="VTL116" s="81"/>
      <c r="VTM116" s="81"/>
      <c r="VTN116" s="81"/>
      <c r="VTO116" s="81"/>
      <c r="VTP116" s="81"/>
      <c r="VTQ116" s="81"/>
      <c r="VTR116" s="81"/>
      <c r="VTS116" s="81"/>
      <c r="VTT116" s="81"/>
      <c r="VTU116" s="81"/>
      <c r="VTV116" s="81"/>
      <c r="VTW116" s="81"/>
      <c r="VTX116" s="81"/>
      <c r="VTY116" s="81"/>
      <c r="VTZ116" s="81"/>
      <c r="VUA116" s="81"/>
      <c r="VUB116" s="81"/>
      <c r="VUC116" s="81"/>
      <c r="VUD116" s="81"/>
      <c r="VUE116" s="81"/>
      <c r="VUF116" s="81"/>
      <c r="VUG116" s="81"/>
      <c r="VUH116" s="81"/>
      <c r="VUI116" s="81"/>
      <c r="VUJ116" s="81"/>
      <c r="VUK116" s="81"/>
      <c r="VUL116" s="81"/>
      <c r="VUM116" s="81"/>
      <c r="VUN116" s="81"/>
      <c r="VUO116" s="81"/>
      <c r="VUP116" s="81"/>
      <c r="VUQ116" s="81"/>
      <c r="VUR116" s="81"/>
      <c r="VUS116" s="81"/>
      <c r="VUT116" s="81"/>
      <c r="VUU116" s="81"/>
      <c r="VUV116" s="81"/>
      <c r="VUW116" s="81"/>
      <c r="VUX116" s="81"/>
      <c r="VUY116" s="81"/>
      <c r="VUZ116" s="81"/>
      <c r="VVA116" s="81"/>
      <c r="VVB116" s="81"/>
      <c r="VVC116" s="81"/>
      <c r="VVD116" s="81"/>
      <c r="VVE116" s="81"/>
      <c r="VVF116" s="81"/>
      <c r="VVG116" s="81"/>
      <c r="VVH116" s="81"/>
      <c r="VVI116" s="81"/>
      <c r="VVJ116" s="81"/>
      <c r="VVK116" s="81"/>
      <c r="VVL116" s="81"/>
      <c r="VVM116" s="81"/>
      <c r="VVN116" s="81"/>
      <c r="VVO116" s="81"/>
      <c r="VVP116" s="81"/>
      <c r="VVQ116" s="81"/>
      <c r="VVR116" s="81"/>
      <c r="VVS116" s="81"/>
      <c r="VVT116" s="81"/>
      <c r="VVU116" s="81"/>
      <c r="VVV116" s="81"/>
      <c r="VVW116" s="81"/>
      <c r="VVX116" s="81"/>
      <c r="VVY116" s="81"/>
      <c r="VVZ116" s="81"/>
      <c r="VWA116" s="81"/>
      <c r="VWB116" s="81"/>
      <c r="VWC116" s="81"/>
      <c r="VWD116" s="81"/>
      <c r="VWE116" s="81"/>
      <c r="VWF116" s="81"/>
      <c r="VWG116" s="81"/>
      <c r="VWH116" s="81"/>
      <c r="VWI116" s="81"/>
      <c r="VWJ116" s="81"/>
      <c r="VWK116" s="81"/>
      <c r="VWL116" s="81"/>
      <c r="VWM116" s="81"/>
      <c r="VWN116" s="81"/>
      <c r="VWO116" s="81"/>
      <c r="VWP116" s="81"/>
      <c r="VWQ116" s="81"/>
      <c r="VWR116" s="81"/>
      <c r="VWS116" s="81"/>
      <c r="VWT116" s="81"/>
      <c r="VWU116" s="81"/>
      <c r="VWV116" s="81"/>
      <c r="VWW116" s="81"/>
      <c r="VWX116" s="81"/>
      <c r="VWY116" s="81"/>
      <c r="VWZ116" s="81"/>
      <c r="VXA116" s="81"/>
      <c r="VXB116" s="81"/>
      <c r="VXC116" s="81"/>
      <c r="VXD116" s="81"/>
      <c r="VXE116" s="81"/>
      <c r="VXF116" s="81"/>
      <c r="VXG116" s="81"/>
      <c r="VXH116" s="81"/>
      <c r="VXI116" s="81"/>
      <c r="VXJ116" s="81"/>
      <c r="VXK116" s="81"/>
      <c r="VXL116" s="81"/>
      <c r="VXM116" s="81"/>
      <c r="VXN116" s="81"/>
      <c r="VXO116" s="81"/>
      <c r="VXP116" s="81"/>
      <c r="VXQ116" s="81"/>
      <c r="VXR116" s="81"/>
      <c r="VXS116" s="81"/>
      <c r="VXT116" s="81"/>
      <c r="VXU116" s="81"/>
      <c r="VXV116" s="81"/>
      <c r="VXW116" s="81"/>
      <c r="VXX116" s="81"/>
      <c r="VXY116" s="81"/>
      <c r="VXZ116" s="81"/>
      <c r="VYA116" s="81"/>
      <c r="VYB116" s="81"/>
      <c r="VYC116" s="81"/>
      <c r="VYD116" s="81"/>
      <c r="VYE116" s="81"/>
      <c r="VYF116" s="81"/>
      <c r="VYG116" s="81"/>
      <c r="VYH116" s="81"/>
      <c r="VYI116" s="81"/>
      <c r="VYJ116" s="81"/>
      <c r="VYK116" s="81"/>
      <c r="VYL116" s="81"/>
      <c r="VYM116" s="81"/>
      <c r="VYN116" s="81"/>
      <c r="VYO116" s="81"/>
      <c r="VYP116" s="81"/>
      <c r="VYQ116" s="81"/>
      <c r="VYR116" s="81"/>
      <c r="VYS116" s="81"/>
      <c r="VYT116" s="81"/>
      <c r="VYU116" s="81"/>
      <c r="VYV116" s="81"/>
      <c r="VYW116" s="81"/>
      <c r="VYX116" s="81"/>
      <c r="VYY116" s="81"/>
      <c r="VYZ116" s="81"/>
      <c r="VZA116" s="81"/>
      <c r="VZB116" s="81"/>
      <c r="VZC116" s="81"/>
      <c r="VZD116" s="81"/>
      <c r="VZE116" s="81"/>
      <c r="VZF116" s="81"/>
      <c r="VZG116" s="81"/>
      <c r="VZH116" s="81"/>
      <c r="VZI116" s="81"/>
      <c r="VZJ116" s="81"/>
      <c r="VZK116" s="81"/>
      <c r="VZL116" s="81"/>
      <c r="VZM116" s="81"/>
      <c r="VZN116" s="81"/>
      <c r="VZO116" s="81"/>
      <c r="VZP116" s="81"/>
      <c r="VZQ116" s="81"/>
      <c r="VZR116" s="81"/>
      <c r="VZS116" s="81"/>
      <c r="VZT116" s="81"/>
      <c r="VZU116" s="81"/>
      <c r="VZV116" s="81"/>
      <c r="VZW116" s="81"/>
      <c r="VZX116" s="81"/>
      <c r="VZY116" s="81"/>
      <c r="VZZ116" s="81"/>
      <c r="WAA116" s="81"/>
      <c r="WAB116" s="81"/>
      <c r="WAC116" s="81"/>
      <c r="WAD116" s="81"/>
      <c r="WAE116" s="81"/>
      <c r="WAF116" s="81"/>
      <c r="WAG116" s="81"/>
      <c r="WAH116" s="81"/>
      <c r="WAI116" s="81"/>
      <c r="WAJ116" s="81"/>
      <c r="WAK116" s="81"/>
      <c r="WAL116" s="81"/>
      <c r="WAM116" s="81"/>
      <c r="WAN116" s="81"/>
      <c r="WAO116" s="81"/>
      <c r="WAP116" s="81"/>
      <c r="WAQ116" s="81"/>
      <c r="WAR116" s="81"/>
      <c r="WAS116" s="81"/>
      <c r="WAT116" s="81"/>
      <c r="WAU116" s="81"/>
      <c r="WAV116" s="81"/>
      <c r="WAW116" s="81"/>
      <c r="WAX116" s="81"/>
      <c r="WAY116" s="81"/>
      <c r="WAZ116" s="81"/>
      <c r="WBA116" s="81"/>
      <c r="WBB116" s="81"/>
      <c r="WBC116" s="81"/>
      <c r="WBD116" s="81"/>
      <c r="WBE116" s="81"/>
      <c r="WBF116" s="81"/>
      <c r="WBG116" s="81"/>
      <c r="WBH116" s="81"/>
      <c r="WBI116" s="81"/>
      <c r="WBJ116" s="81"/>
      <c r="WBK116" s="81"/>
      <c r="WBL116" s="81"/>
      <c r="WBM116" s="81"/>
      <c r="WBN116" s="81"/>
      <c r="WBO116" s="81"/>
      <c r="WBP116" s="81"/>
      <c r="WBQ116" s="81"/>
      <c r="WBR116" s="81"/>
      <c r="WBS116" s="81"/>
      <c r="WBT116" s="81"/>
      <c r="WBU116" s="81"/>
      <c r="WBV116" s="81"/>
      <c r="WBW116" s="81"/>
      <c r="WBX116" s="81"/>
      <c r="WBY116" s="81"/>
      <c r="WBZ116" s="81"/>
      <c r="WCA116" s="81"/>
      <c r="WCB116" s="81"/>
      <c r="WCC116" s="81"/>
      <c r="WCD116" s="81"/>
      <c r="WCE116" s="81"/>
      <c r="WCF116" s="81"/>
      <c r="WCG116" s="81"/>
      <c r="WCH116" s="81"/>
      <c r="WCI116" s="81"/>
      <c r="WCJ116" s="81"/>
      <c r="WCK116" s="81"/>
      <c r="WCL116" s="81"/>
      <c r="WCM116" s="81"/>
      <c r="WCN116" s="81"/>
      <c r="WCO116" s="81"/>
      <c r="WCP116" s="81"/>
      <c r="WCQ116" s="81"/>
      <c r="WCR116" s="81"/>
      <c r="WCS116" s="81"/>
      <c r="WCT116" s="81"/>
      <c r="WCU116" s="81"/>
      <c r="WCV116" s="81"/>
      <c r="WCW116" s="81"/>
      <c r="WCX116" s="81"/>
      <c r="WCY116" s="81"/>
      <c r="WCZ116" s="81"/>
      <c r="WDA116" s="81"/>
      <c r="WDB116" s="81"/>
      <c r="WDC116" s="81"/>
      <c r="WDD116" s="81"/>
      <c r="WDE116" s="81"/>
      <c r="WDF116" s="81"/>
      <c r="WDG116" s="81"/>
      <c r="WDH116" s="81"/>
      <c r="WDI116" s="81"/>
      <c r="WDJ116" s="81"/>
      <c r="WDK116" s="81"/>
      <c r="WDL116" s="81"/>
      <c r="WDM116" s="81"/>
      <c r="WDN116" s="81"/>
      <c r="WDO116" s="81"/>
      <c r="WDP116" s="81"/>
      <c r="WDQ116" s="81"/>
      <c r="WDR116" s="81"/>
      <c r="WDS116" s="81"/>
      <c r="WDT116" s="81"/>
      <c r="WDU116" s="81"/>
      <c r="WDV116" s="81"/>
      <c r="WDW116" s="81"/>
      <c r="WDX116" s="81"/>
      <c r="WDY116" s="81"/>
      <c r="WDZ116" s="81"/>
      <c r="WEA116" s="81"/>
      <c r="WEB116" s="81"/>
      <c r="WEC116" s="81"/>
      <c r="WED116" s="81"/>
      <c r="WEE116" s="81"/>
      <c r="WEF116" s="81"/>
      <c r="WEG116" s="81"/>
      <c r="WEH116" s="81"/>
      <c r="WEI116" s="81"/>
      <c r="WEJ116" s="81"/>
      <c r="WEK116" s="81"/>
      <c r="WEL116" s="81"/>
      <c r="WEM116" s="81"/>
      <c r="WEN116" s="81"/>
      <c r="WEO116" s="81"/>
      <c r="WEP116" s="81"/>
      <c r="WEQ116" s="81"/>
      <c r="WER116" s="81"/>
      <c r="WES116" s="81"/>
      <c r="WET116" s="81"/>
      <c r="WEU116" s="81"/>
      <c r="WEV116" s="81"/>
      <c r="WEW116" s="81"/>
      <c r="WEX116" s="81"/>
      <c r="WEY116" s="81"/>
      <c r="WEZ116" s="81"/>
      <c r="WFA116" s="81"/>
      <c r="WFB116" s="81"/>
      <c r="WFC116" s="81"/>
      <c r="WFD116" s="81"/>
      <c r="WFE116" s="81"/>
      <c r="WFF116" s="81"/>
      <c r="WFG116" s="81"/>
      <c r="WFH116" s="81"/>
      <c r="WFI116" s="81"/>
      <c r="WFJ116" s="81"/>
      <c r="WFK116" s="81"/>
      <c r="WFL116" s="81"/>
      <c r="WFM116" s="81"/>
      <c r="WFN116" s="81"/>
      <c r="WFO116" s="81"/>
      <c r="WFP116" s="81"/>
      <c r="WFQ116" s="81"/>
      <c r="WFR116" s="81"/>
      <c r="WFS116" s="81"/>
      <c r="WFT116" s="81"/>
      <c r="WFU116" s="81"/>
      <c r="WFV116" s="81"/>
      <c r="WFW116" s="81"/>
      <c r="WFX116" s="81"/>
      <c r="WFY116" s="81"/>
      <c r="WFZ116" s="81"/>
      <c r="WGA116" s="81"/>
      <c r="WGB116" s="81"/>
      <c r="WGC116" s="81"/>
      <c r="WGD116" s="81"/>
      <c r="WGE116" s="81"/>
      <c r="WGF116" s="81"/>
      <c r="WGG116" s="81"/>
      <c r="WGH116" s="81"/>
      <c r="WGI116" s="81"/>
      <c r="WGJ116" s="81"/>
      <c r="WGK116" s="81"/>
      <c r="WGL116" s="81"/>
      <c r="WGM116" s="81"/>
      <c r="WGN116" s="81"/>
      <c r="WGO116" s="81"/>
      <c r="WGP116" s="81"/>
      <c r="WGQ116" s="81"/>
      <c r="WGR116" s="81"/>
      <c r="WGS116" s="81"/>
      <c r="WGT116" s="81"/>
      <c r="WGU116" s="81"/>
      <c r="WGV116" s="81"/>
      <c r="WGW116" s="81"/>
      <c r="WGX116" s="81"/>
      <c r="WGY116" s="81"/>
      <c r="WGZ116" s="81"/>
      <c r="WHA116" s="81"/>
      <c r="WHB116" s="81"/>
      <c r="WHC116" s="81"/>
      <c r="WHD116" s="81"/>
      <c r="WHE116" s="81"/>
      <c r="WHF116" s="81"/>
      <c r="WHG116" s="81"/>
      <c r="WHH116" s="81"/>
      <c r="WHI116" s="81"/>
      <c r="WHJ116" s="81"/>
      <c r="WHK116" s="81"/>
      <c r="WHL116" s="81"/>
      <c r="WHM116" s="81"/>
      <c r="WHN116" s="81"/>
      <c r="WHO116" s="81"/>
      <c r="WHP116" s="81"/>
      <c r="WHQ116" s="81"/>
      <c r="WHR116" s="81"/>
      <c r="WHS116" s="81"/>
      <c r="WHT116" s="81"/>
      <c r="WHU116" s="81"/>
      <c r="WHV116" s="81"/>
      <c r="WHW116" s="81"/>
      <c r="WHX116" s="81"/>
      <c r="WHY116" s="81"/>
      <c r="WHZ116" s="81"/>
      <c r="WIA116" s="81"/>
      <c r="WIB116" s="81"/>
      <c r="WIC116" s="81"/>
      <c r="WID116" s="81"/>
      <c r="WIE116" s="81"/>
      <c r="WIF116" s="81"/>
      <c r="WIG116" s="81"/>
      <c r="WIH116" s="81"/>
      <c r="WII116" s="81"/>
      <c r="WIJ116" s="81"/>
      <c r="WIK116" s="81"/>
      <c r="WIL116" s="81"/>
      <c r="WIM116" s="81"/>
      <c r="WIN116" s="81"/>
      <c r="WIO116" s="81"/>
      <c r="WIP116" s="81"/>
      <c r="WIQ116" s="81"/>
      <c r="WIR116" s="81"/>
      <c r="WIS116" s="81"/>
      <c r="WIT116" s="81"/>
      <c r="WIU116" s="81"/>
      <c r="WIV116" s="81"/>
      <c r="WIW116" s="81"/>
      <c r="WIX116" s="81"/>
      <c r="WIY116" s="81"/>
      <c r="WIZ116" s="81"/>
      <c r="WJA116" s="81"/>
      <c r="WJB116" s="81"/>
      <c r="WJC116" s="81"/>
      <c r="WJD116" s="81"/>
      <c r="WJE116" s="81"/>
      <c r="WJF116" s="81"/>
      <c r="WJG116" s="81"/>
      <c r="WJH116" s="81"/>
      <c r="WJI116" s="81"/>
      <c r="WJJ116" s="81"/>
      <c r="WJK116" s="81"/>
      <c r="WJL116" s="81"/>
      <c r="WJM116" s="81"/>
      <c r="WJN116" s="81"/>
      <c r="WJO116" s="81"/>
      <c r="WJP116" s="81"/>
      <c r="WJQ116" s="81"/>
      <c r="WJR116" s="81"/>
      <c r="WJS116" s="81"/>
      <c r="WJT116" s="81"/>
      <c r="WJU116" s="81"/>
      <c r="WJV116" s="81"/>
      <c r="WJW116" s="81"/>
      <c r="WJX116" s="81"/>
      <c r="WJY116" s="81"/>
      <c r="WJZ116" s="81"/>
      <c r="WKA116" s="81"/>
      <c r="WKB116" s="81"/>
      <c r="WKC116" s="81"/>
      <c r="WKD116" s="81"/>
      <c r="WKE116" s="81"/>
      <c r="WKF116" s="81"/>
      <c r="WKG116" s="81"/>
      <c r="WKH116" s="81"/>
      <c r="WKI116" s="81"/>
      <c r="WKJ116" s="81"/>
      <c r="WKK116" s="81"/>
      <c r="WKL116" s="81"/>
      <c r="WKM116" s="81"/>
      <c r="WKN116" s="81"/>
      <c r="WKO116" s="81"/>
      <c r="WKP116" s="81"/>
      <c r="WKQ116" s="81"/>
      <c r="WKR116" s="81"/>
      <c r="WKS116" s="81"/>
      <c r="WKT116" s="81"/>
      <c r="WKU116" s="81"/>
      <c r="WKV116" s="81"/>
      <c r="WKW116" s="81"/>
      <c r="WKX116" s="81"/>
      <c r="WKY116" s="81"/>
      <c r="WKZ116" s="81"/>
      <c r="WLA116" s="81"/>
      <c r="WLB116" s="81"/>
      <c r="WLC116" s="81"/>
      <c r="WLD116" s="81"/>
      <c r="WLE116" s="81"/>
      <c r="WLF116" s="81"/>
      <c r="WLG116" s="81"/>
      <c r="WLH116" s="81"/>
      <c r="WLI116" s="81"/>
      <c r="WLJ116" s="81"/>
      <c r="WLK116" s="81"/>
      <c r="WLL116" s="81"/>
      <c r="WLM116" s="81"/>
      <c r="WLN116" s="81"/>
      <c r="WLO116" s="81"/>
      <c r="WLP116" s="81"/>
      <c r="WLQ116" s="81"/>
      <c r="WLR116" s="81"/>
      <c r="WLS116" s="81"/>
      <c r="WLT116" s="81"/>
      <c r="WLU116" s="81"/>
      <c r="WLV116" s="81"/>
      <c r="WLW116" s="81"/>
      <c r="WLX116" s="81"/>
      <c r="WLY116" s="81"/>
      <c r="WLZ116" s="81"/>
      <c r="WMA116" s="81"/>
      <c r="WMB116" s="81"/>
      <c r="WMC116" s="81"/>
      <c r="WMD116" s="81"/>
      <c r="WME116" s="81"/>
      <c r="WMF116" s="81"/>
      <c r="WMG116" s="81"/>
      <c r="WMH116" s="81"/>
      <c r="WMI116" s="81"/>
      <c r="WMJ116" s="81"/>
      <c r="WMK116" s="81"/>
      <c r="WML116" s="81"/>
      <c r="WMM116" s="81"/>
      <c r="WMN116" s="81"/>
      <c r="WMO116" s="81"/>
      <c r="WMP116" s="81"/>
      <c r="WMQ116" s="81"/>
      <c r="WMR116" s="81"/>
      <c r="WMS116" s="81"/>
      <c r="WMT116" s="81"/>
      <c r="WMU116" s="81"/>
      <c r="WMV116" s="81"/>
      <c r="WMW116" s="81"/>
      <c r="WMX116" s="81"/>
      <c r="WMY116" s="81"/>
      <c r="WMZ116" s="81"/>
      <c r="WNA116" s="81"/>
      <c r="WNB116" s="81"/>
      <c r="WNC116" s="81"/>
      <c r="WND116" s="81"/>
      <c r="WNE116" s="81"/>
      <c r="WNF116" s="81"/>
      <c r="WNG116" s="81"/>
      <c r="WNH116" s="81"/>
      <c r="WNI116" s="81"/>
      <c r="WNJ116" s="81"/>
      <c r="WNK116" s="81"/>
      <c r="WNL116" s="81"/>
      <c r="WNM116" s="81"/>
      <c r="WNN116" s="81"/>
      <c r="WNO116" s="81"/>
      <c r="WNP116" s="81"/>
      <c r="WNQ116" s="81"/>
      <c r="WNR116" s="81"/>
      <c r="WNS116" s="81"/>
      <c r="WNT116" s="81"/>
      <c r="WNU116" s="81"/>
      <c r="WNV116" s="81"/>
      <c r="WNW116" s="81"/>
      <c r="WNX116" s="81"/>
      <c r="WNY116" s="81"/>
      <c r="WNZ116" s="81"/>
      <c r="WOA116" s="81"/>
      <c r="WOB116" s="81"/>
      <c r="WOC116" s="81"/>
      <c r="WOD116" s="81"/>
      <c r="WOE116" s="81"/>
      <c r="WOF116" s="81"/>
      <c r="WOG116" s="81"/>
      <c r="WOH116" s="81"/>
      <c r="WOI116" s="81"/>
      <c r="WOJ116" s="81"/>
      <c r="WOK116" s="81"/>
      <c r="WOL116" s="81"/>
      <c r="WOM116" s="81"/>
      <c r="WON116" s="81"/>
      <c r="WOO116" s="81"/>
      <c r="WOP116" s="81"/>
      <c r="WOQ116" s="81"/>
      <c r="WOR116" s="81"/>
      <c r="WOS116" s="81"/>
      <c r="WOT116" s="81"/>
      <c r="WOU116" s="81"/>
      <c r="WOV116" s="81"/>
      <c r="WOW116" s="81"/>
      <c r="WOX116" s="81"/>
      <c r="WOY116" s="81"/>
      <c r="WOZ116" s="81"/>
      <c r="WPA116" s="81"/>
      <c r="WPB116" s="81"/>
      <c r="WPC116" s="81"/>
      <c r="WPD116" s="81"/>
      <c r="WPE116" s="81"/>
      <c r="WPF116" s="81"/>
      <c r="WPG116" s="81"/>
      <c r="WPH116" s="81"/>
      <c r="WPI116" s="81"/>
      <c r="WPJ116" s="81"/>
      <c r="WPK116" s="81"/>
      <c r="WPL116" s="81"/>
      <c r="WPM116" s="81"/>
      <c r="WPN116" s="81"/>
      <c r="WPO116" s="81"/>
      <c r="WPP116" s="81"/>
      <c r="WPQ116" s="81"/>
      <c r="WPR116" s="81"/>
      <c r="WPS116" s="81"/>
      <c r="WPT116" s="81"/>
      <c r="WPU116" s="81"/>
      <c r="WPV116" s="81"/>
      <c r="WPW116" s="81"/>
      <c r="WPX116" s="81"/>
      <c r="WPY116" s="81"/>
      <c r="WPZ116" s="81"/>
      <c r="WQA116" s="81"/>
      <c r="WQB116" s="81"/>
      <c r="WQC116" s="81"/>
      <c r="WQD116" s="81"/>
      <c r="WQE116" s="81"/>
      <c r="WQF116" s="81"/>
      <c r="WQG116" s="81"/>
      <c r="WQH116" s="81"/>
      <c r="WQI116" s="81"/>
      <c r="WQJ116" s="81"/>
      <c r="WQK116" s="81"/>
      <c r="WQL116" s="81"/>
      <c r="WQM116" s="81"/>
      <c r="WQN116" s="81"/>
      <c r="WQO116" s="81"/>
      <c r="WQP116" s="81"/>
      <c r="WQQ116" s="81"/>
      <c r="WQR116" s="81"/>
      <c r="WQS116" s="81"/>
      <c r="WQT116" s="81"/>
      <c r="WQU116" s="81"/>
      <c r="WQV116" s="81"/>
      <c r="WQW116" s="81"/>
      <c r="WQX116" s="81"/>
      <c r="WQY116" s="81"/>
      <c r="WQZ116" s="81"/>
      <c r="WRA116" s="81"/>
      <c r="WRB116" s="81"/>
      <c r="WRC116" s="81"/>
      <c r="WRD116" s="81"/>
      <c r="WRE116" s="81"/>
      <c r="WRF116" s="81"/>
      <c r="WRG116" s="81"/>
      <c r="WRH116" s="81"/>
      <c r="WRI116" s="81"/>
      <c r="WRJ116" s="81"/>
      <c r="WRK116" s="81"/>
      <c r="WRL116" s="81"/>
      <c r="WRM116" s="81"/>
      <c r="WRN116" s="81"/>
      <c r="WRO116" s="81"/>
      <c r="WRP116" s="81"/>
      <c r="WRQ116" s="81"/>
      <c r="WRR116" s="81"/>
      <c r="WRS116" s="81"/>
      <c r="WRT116" s="81"/>
      <c r="WRU116" s="81"/>
      <c r="WRV116" s="81"/>
      <c r="WRW116" s="81"/>
      <c r="WRX116" s="81"/>
      <c r="WRY116" s="81"/>
      <c r="WRZ116" s="81"/>
      <c r="WSA116" s="81"/>
      <c r="WSB116" s="81"/>
      <c r="WSC116" s="81"/>
      <c r="WSD116" s="81"/>
      <c r="WSE116" s="81"/>
      <c r="WSF116" s="81"/>
      <c r="WSG116" s="81"/>
      <c r="WSH116" s="81"/>
      <c r="WSI116" s="81"/>
      <c r="WSJ116" s="81"/>
      <c r="WSK116" s="81"/>
      <c r="WSL116" s="81"/>
      <c r="WSM116" s="81"/>
      <c r="WSN116" s="81"/>
      <c r="WSO116" s="81"/>
      <c r="WSP116" s="81"/>
      <c r="WSQ116" s="81"/>
      <c r="WSR116" s="81"/>
      <c r="WSS116" s="81"/>
      <c r="WST116" s="81"/>
      <c r="WSU116" s="81"/>
      <c r="WSV116" s="81"/>
      <c r="WSW116" s="81"/>
      <c r="WSX116" s="81"/>
      <c r="WSY116" s="81"/>
      <c r="WSZ116" s="81"/>
      <c r="WTA116" s="81"/>
      <c r="WTB116" s="81"/>
      <c r="WTC116" s="81"/>
      <c r="WTD116" s="81"/>
      <c r="WTE116" s="81"/>
      <c r="WTF116" s="81"/>
      <c r="WTG116" s="81"/>
      <c r="WTH116" s="81"/>
      <c r="WTI116" s="81"/>
      <c r="WTJ116" s="81"/>
      <c r="WTK116" s="81"/>
      <c r="WTL116" s="81"/>
      <c r="WTM116" s="81"/>
      <c r="WTN116" s="81"/>
      <c r="WTO116" s="81"/>
      <c r="WTP116" s="81"/>
      <c r="WTQ116" s="81"/>
      <c r="WTR116" s="81"/>
      <c r="WTS116" s="81"/>
      <c r="WTT116" s="81"/>
      <c r="WTU116" s="81"/>
      <c r="WTV116" s="81"/>
      <c r="WTW116" s="81"/>
      <c r="WTX116" s="81"/>
      <c r="WTY116" s="81"/>
      <c r="WTZ116" s="81"/>
      <c r="WUA116" s="81"/>
      <c r="WUB116" s="81"/>
      <c r="WUC116" s="81"/>
      <c r="WUD116" s="81"/>
      <c r="WUE116" s="81"/>
      <c r="WUF116" s="81"/>
      <c r="WUG116" s="81"/>
      <c r="WUH116" s="81"/>
      <c r="WUI116" s="81"/>
      <c r="WUJ116" s="81"/>
      <c r="WUK116" s="81"/>
      <c r="WUL116" s="81"/>
      <c r="WUM116" s="81"/>
      <c r="WUN116" s="81"/>
      <c r="WUO116" s="81"/>
      <c r="WUP116" s="81"/>
      <c r="WUQ116" s="81"/>
      <c r="WUR116" s="81"/>
      <c r="WUS116" s="81"/>
      <c r="WUT116" s="81"/>
      <c r="WUU116" s="81"/>
      <c r="WUV116" s="81"/>
      <c r="WUW116" s="81"/>
      <c r="WUX116" s="81"/>
      <c r="WUY116" s="81"/>
      <c r="WUZ116" s="81"/>
      <c r="WVA116" s="81"/>
      <c r="WVB116" s="81"/>
      <c r="WVC116" s="81"/>
      <c r="WVD116" s="81"/>
      <c r="WVE116" s="81"/>
      <c r="WVF116" s="81"/>
      <c r="WVG116" s="81"/>
      <c r="WVH116" s="81"/>
      <c r="WVI116" s="81"/>
      <c r="WVJ116" s="81"/>
      <c r="WVK116" s="81"/>
      <c r="WVL116" s="81"/>
      <c r="WVM116" s="81"/>
      <c r="WVN116" s="81"/>
      <c r="WVO116" s="81"/>
      <c r="WVP116" s="81"/>
      <c r="WVQ116" s="81"/>
      <c r="WVR116" s="81"/>
      <c r="WVS116" s="81"/>
      <c r="WVT116" s="81"/>
      <c r="WVU116" s="81"/>
      <c r="WVV116" s="81"/>
      <c r="WVW116" s="81"/>
      <c r="WVX116" s="81"/>
      <c r="WVY116" s="81"/>
      <c r="WVZ116" s="81"/>
      <c r="WWA116" s="81"/>
      <c r="WWB116" s="81"/>
      <c r="WWC116" s="81"/>
      <c r="WWD116" s="81"/>
      <c r="WWE116" s="81"/>
      <c r="WWF116" s="81"/>
      <c r="WWG116" s="81"/>
      <c r="WWH116" s="81"/>
      <c r="WWI116" s="81"/>
      <c r="WWJ116" s="81"/>
      <c r="WWK116" s="81"/>
      <c r="WWL116" s="81"/>
      <c r="WWM116" s="81"/>
      <c r="WWN116" s="81"/>
      <c r="WWO116" s="81"/>
      <c r="WWP116" s="81"/>
      <c r="WWQ116" s="81"/>
      <c r="WWR116" s="81"/>
      <c r="WWS116" s="81"/>
      <c r="WWT116" s="81"/>
      <c r="WWU116" s="81"/>
      <c r="WWV116" s="81"/>
      <c r="WWW116" s="81"/>
      <c r="WWX116" s="81"/>
      <c r="WWY116" s="81"/>
      <c r="WWZ116" s="81"/>
      <c r="WXA116" s="81"/>
      <c r="WXB116" s="81"/>
      <c r="WXC116" s="81"/>
      <c r="WXD116" s="81"/>
      <c r="WXE116" s="81"/>
      <c r="WXF116" s="81"/>
      <c r="WXG116" s="81"/>
      <c r="WXH116" s="81"/>
      <c r="WXI116" s="81"/>
      <c r="WXJ116" s="81"/>
      <c r="WXK116" s="81"/>
      <c r="WXL116" s="81"/>
      <c r="WXM116" s="81"/>
      <c r="WXN116" s="81"/>
      <c r="WXO116" s="81"/>
      <c r="WXP116" s="81"/>
      <c r="WXQ116" s="81"/>
      <c r="WXR116" s="81"/>
      <c r="WXS116" s="81"/>
      <c r="WXT116" s="81"/>
      <c r="WXU116" s="81"/>
      <c r="WXV116" s="81"/>
      <c r="WXW116" s="81"/>
      <c r="WXX116" s="81"/>
      <c r="WXY116" s="81"/>
      <c r="WXZ116" s="81"/>
      <c r="WYA116" s="81"/>
      <c r="WYB116" s="81"/>
      <c r="WYC116" s="81"/>
      <c r="WYD116" s="81"/>
      <c r="WYE116" s="81"/>
      <c r="WYF116" s="81"/>
      <c r="WYG116" s="81"/>
      <c r="WYH116" s="81"/>
      <c r="WYI116" s="81"/>
      <c r="WYJ116" s="81"/>
      <c r="WYK116" s="81"/>
      <c r="WYL116" s="81"/>
      <c r="WYM116" s="81"/>
      <c r="WYN116" s="81"/>
      <c r="WYO116" s="81"/>
      <c r="WYP116" s="81"/>
      <c r="WYQ116" s="81"/>
      <c r="WYR116" s="81"/>
      <c r="WYS116" s="81"/>
      <c r="WYT116" s="81"/>
      <c r="WYU116" s="81"/>
      <c r="WYV116" s="81"/>
      <c r="WYW116" s="81"/>
      <c r="WYX116" s="81"/>
      <c r="WYY116" s="81"/>
      <c r="WYZ116" s="81"/>
      <c r="WZA116" s="81"/>
      <c r="WZB116" s="81"/>
      <c r="WZC116" s="81"/>
      <c r="WZD116" s="81"/>
      <c r="WZE116" s="81"/>
      <c r="WZF116" s="81"/>
      <c r="WZG116" s="81"/>
      <c r="WZH116" s="81"/>
      <c r="WZI116" s="81"/>
      <c r="WZJ116" s="81"/>
      <c r="WZK116" s="81"/>
      <c r="WZL116" s="81"/>
      <c r="WZM116" s="81"/>
      <c r="WZN116" s="81"/>
      <c r="WZO116" s="81"/>
      <c r="WZP116" s="81"/>
      <c r="WZQ116" s="81"/>
      <c r="WZR116" s="81"/>
      <c r="WZS116" s="81"/>
      <c r="WZT116" s="81"/>
      <c r="WZU116" s="81"/>
      <c r="WZV116" s="81"/>
      <c r="WZW116" s="81"/>
      <c r="WZX116" s="81"/>
      <c r="WZY116" s="81"/>
      <c r="WZZ116" s="81"/>
      <c r="XAA116" s="81"/>
      <c r="XAB116" s="81"/>
      <c r="XAC116" s="81"/>
      <c r="XAD116" s="81"/>
      <c r="XAE116" s="81"/>
      <c r="XAF116" s="81"/>
      <c r="XAG116" s="81"/>
      <c r="XAH116" s="81"/>
      <c r="XAI116" s="81"/>
      <c r="XAJ116" s="81"/>
      <c r="XAK116" s="81"/>
      <c r="XAL116" s="81"/>
      <c r="XAM116" s="81"/>
      <c r="XAN116" s="81"/>
      <c r="XAO116" s="81"/>
      <c r="XAP116" s="81"/>
      <c r="XAQ116" s="81"/>
      <c r="XAR116" s="81"/>
      <c r="XAS116" s="81"/>
      <c r="XAT116" s="81"/>
      <c r="XAU116" s="81"/>
      <c r="XAV116" s="81"/>
      <c r="XAW116" s="81"/>
      <c r="XAX116" s="81"/>
      <c r="XAY116" s="81"/>
      <c r="XAZ116" s="81"/>
      <c r="XBA116" s="81"/>
      <c r="XBB116" s="81"/>
      <c r="XBC116" s="81"/>
      <c r="XBD116" s="81"/>
      <c r="XBE116" s="81"/>
      <c r="XBF116" s="81"/>
      <c r="XBG116" s="81"/>
      <c r="XBH116" s="81"/>
      <c r="XBI116" s="81"/>
      <c r="XBJ116" s="81"/>
      <c r="XBK116" s="81"/>
      <c r="XBL116" s="81"/>
      <c r="XBM116" s="81"/>
      <c r="XBN116" s="81"/>
      <c r="XBO116" s="81"/>
      <c r="XBP116" s="81"/>
      <c r="XBQ116" s="81"/>
      <c r="XBR116" s="81"/>
      <c r="XBS116" s="81"/>
      <c r="XBT116" s="81"/>
      <c r="XBU116" s="81"/>
      <c r="XBV116" s="81"/>
      <c r="XBW116" s="81"/>
      <c r="XBX116" s="81"/>
      <c r="XBY116" s="81"/>
      <c r="XBZ116" s="81"/>
      <c r="XCA116" s="81"/>
      <c r="XCB116" s="81"/>
      <c r="XCC116" s="81"/>
      <c r="XCD116" s="81"/>
      <c r="XCE116" s="81"/>
      <c r="XCF116" s="81"/>
      <c r="XCG116" s="81"/>
      <c r="XCH116" s="81"/>
      <c r="XCI116" s="81"/>
      <c r="XCJ116" s="81"/>
      <c r="XCK116" s="81"/>
      <c r="XCL116" s="81"/>
      <c r="XCM116" s="81"/>
      <c r="XCN116" s="81"/>
      <c r="XCO116" s="81"/>
      <c r="XCP116" s="81"/>
      <c r="XCQ116" s="81"/>
      <c r="XCR116" s="81"/>
      <c r="XCS116" s="81"/>
      <c r="XCT116" s="81"/>
      <c r="XCU116" s="81"/>
      <c r="XCV116" s="81"/>
      <c r="XCW116" s="81"/>
      <c r="XCX116" s="81"/>
      <c r="XCY116" s="81"/>
      <c r="XCZ116" s="81"/>
      <c r="XDA116" s="81"/>
      <c r="XDB116" s="81"/>
      <c r="XDC116" s="81"/>
      <c r="XDD116" s="81"/>
      <c r="XDE116" s="81"/>
      <c r="XDF116" s="81"/>
      <c r="XDG116" s="81"/>
      <c r="XDH116" s="81"/>
      <c r="XDI116" s="81"/>
      <c r="XDJ116" s="81"/>
      <c r="XDK116" s="81"/>
      <c r="XDL116" s="81"/>
      <c r="XDM116" s="81"/>
      <c r="XDN116" s="81"/>
      <c r="XDO116" s="81"/>
      <c r="XDP116" s="81"/>
      <c r="XDQ116" s="81"/>
      <c r="XDR116" s="81"/>
      <c r="XDS116" s="81"/>
      <c r="XDT116" s="81"/>
      <c r="XDU116" s="81"/>
      <c r="XDV116" s="81"/>
      <c r="XDW116" s="81"/>
      <c r="XDX116" s="81"/>
      <c r="XDY116" s="81"/>
      <c r="XDZ116" s="81"/>
      <c r="XEA116" s="81"/>
      <c r="XEB116" s="81"/>
      <c r="XEC116" s="81"/>
      <c r="XED116" s="81"/>
      <c r="XEE116" s="81"/>
      <c r="XEF116" s="81"/>
      <c r="XEG116" s="81"/>
      <c r="XEH116" s="81"/>
      <c r="XEI116" s="81"/>
      <c r="XEJ116" s="81"/>
      <c r="XEK116" s="81"/>
      <c r="XEL116" s="81"/>
      <c r="XEM116" s="81"/>
      <c r="XEN116" s="81"/>
      <c r="XEO116" s="81"/>
      <c r="XEP116" s="81"/>
      <c r="XEQ116" s="81"/>
      <c r="XER116" s="81"/>
      <c r="XES116" s="81"/>
      <c r="XET116" s="81"/>
    </row>
    <row r="117" spans="2:16374" s="77" customFormat="1" x14ac:dyDescent="0.2">
      <c r="B117" s="160" t="s">
        <v>321</v>
      </c>
      <c r="C117" s="152">
        <f>SUM(E16:G16)</f>
        <v>280907532.68311781</v>
      </c>
      <c r="D117" s="153">
        <f t="shared" si="58"/>
        <v>0.14301752852636418</v>
      </c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N117" s="81"/>
      <c r="AO117" s="81"/>
      <c r="AP117" s="81"/>
      <c r="AQ117" s="81"/>
      <c r="AR117" s="81"/>
      <c r="AS117" s="81"/>
      <c r="AT117" s="81"/>
      <c r="AU117" s="81"/>
      <c r="AV117" s="81"/>
      <c r="AW117" s="81"/>
      <c r="AX117" s="81"/>
      <c r="AY117" s="81"/>
      <c r="AZ117" s="81"/>
      <c r="BA117" s="81"/>
      <c r="BB117" s="81"/>
      <c r="BC117" s="81"/>
      <c r="BD117" s="81"/>
      <c r="BE117" s="81"/>
      <c r="BF117" s="81"/>
      <c r="BG117" s="81"/>
      <c r="BH117" s="81"/>
      <c r="BI117" s="81"/>
      <c r="BJ117" s="81"/>
      <c r="BK117" s="81"/>
      <c r="BL117" s="81"/>
      <c r="BM117" s="81"/>
      <c r="BN117" s="81"/>
      <c r="BO117" s="81"/>
      <c r="BP117" s="81"/>
      <c r="BQ117" s="81"/>
      <c r="BR117" s="81"/>
      <c r="BS117" s="81"/>
      <c r="BT117" s="81"/>
      <c r="BU117" s="81"/>
      <c r="BV117" s="81"/>
      <c r="BW117" s="81"/>
      <c r="BX117" s="81"/>
      <c r="BY117" s="81"/>
      <c r="BZ117" s="81"/>
      <c r="CA117" s="81"/>
      <c r="CB117" s="81"/>
      <c r="CC117" s="81"/>
      <c r="CD117" s="81"/>
      <c r="CE117" s="81"/>
      <c r="CF117" s="81"/>
      <c r="CG117" s="81"/>
      <c r="CH117" s="81"/>
      <c r="CI117" s="81"/>
      <c r="CJ117" s="81"/>
      <c r="CK117" s="81"/>
      <c r="CL117" s="81"/>
      <c r="CM117" s="81"/>
      <c r="CN117" s="81"/>
      <c r="CO117" s="81"/>
      <c r="CP117" s="81"/>
      <c r="CQ117" s="81"/>
      <c r="CR117" s="81"/>
      <c r="CS117" s="81"/>
      <c r="CT117" s="81"/>
      <c r="CU117" s="81"/>
      <c r="CV117" s="81"/>
      <c r="CW117" s="81"/>
      <c r="CX117" s="81"/>
      <c r="CY117" s="81"/>
      <c r="CZ117" s="81"/>
      <c r="DA117" s="81"/>
      <c r="DB117" s="81"/>
      <c r="DC117" s="81"/>
      <c r="DD117" s="81"/>
      <c r="DE117" s="81"/>
      <c r="DF117" s="81"/>
      <c r="DG117" s="81"/>
      <c r="DH117" s="81"/>
      <c r="DI117" s="81"/>
      <c r="DJ117" s="81"/>
      <c r="DK117" s="81"/>
      <c r="DL117" s="81"/>
      <c r="DM117" s="81"/>
      <c r="DN117" s="81"/>
      <c r="DO117" s="81"/>
      <c r="DP117" s="81"/>
      <c r="DQ117" s="81"/>
      <c r="DR117" s="81"/>
      <c r="DS117" s="81"/>
      <c r="DT117" s="81"/>
      <c r="DU117" s="81"/>
      <c r="DV117" s="81"/>
      <c r="DW117" s="81"/>
      <c r="DX117" s="81"/>
      <c r="DY117" s="81"/>
      <c r="DZ117" s="81"/>
      <c r="EA117" s="81"/>
      <c r="EB117" s="81"/>
      <c r="EC117" s="81"/>
      <c r="ED117" s="81"/>
      <c r="EE117" s="81"/>
      <c r="EF117" s="81"/>
      <c r="EG117" s="81"/>
      <c r="EH117" s="81"/>
      <c r="EI117" s="81"/>
      <c r="EJ117" s="81"/>
      <c r="EK117" s="81"/>
      <c r="EL117" s="81"/>
      <c r="EM117" s="81"/>
      <c r="EN117" s="81"/>
      <c r="EO117" s="81"/>
      <c r="EP117" s="81"/>
      <c r="EQ117" s="81"/>
      <c r="ER117" s="81"/>
      <c r="ES117" s="81"/>
      <c r="ET117" s="81"/>
      <c r="EU117" s="81"/>
      <c r="EV117" s="81"/>
      <c r="EW117" s="81"/>
      <c r="EX117" s="81"/>
      <c r="EY117" s="81"/>
      <c r="EZ117" s="81"/>
      <c r="FA117" s="81"/>
      <c r="FB117" s="81"/>
      <c r="FC117" s="81"/>
      <c r="FD117" s="81"/>
      <c r="FE117" s="81"/>
      <c r="FF117" s="81"/>
      <c r="FG117" s="81"/>
      <c r="FH117" s="81"/>
      <c r="FI117" s="81"/>
      <c r="FJ117" s="81"/>
      <c r="FK117" s="81"/>
      <c r="FL117" s="81"/>
      <c r="FM117" s="81"/>
      <c r="FN117" s="81"/>
      <c r="FO117" s="81"/>
      <c r="FP117" s="81"/>
      <c r="FQ117" s="81"/>
      <c r="FR117" s="81"/>
      <c r="FS117" s="81"/>
      <c r="FT117" s="81"/>
      <c r="FU117" s="81"/>
      <c r="FV117" s="81"/>
      <c r="FW117" s="81"/>
      <c r="FX117" s="81"/>
      <c r="FY117" s="81"/>
      <c r="FZ117" s="81"/>
      <c r="GA117" s="81"/>
      <c r="GB117" s="81"/>
      <c r="GC117" s="81"/>
      <c r="GD117" s="81"/>
      <c r="GE117" s="81"/>
      <c r="GF117" s="81"/>
      <c r="GG117" s="81"/>
      <c r="GH117" s="81"/>
      <c r="GI117" s="81"/>
      <c r="GJ117" s="81"/>
      <c r="GK117" s="81"/>
      <c r="GL117" s="81"/>
      <c r="GM117" s="81"/>
      <c r="GN117" s="81"/>
      <c r="GO117" s="81"/>
      <c r="GP117" s="81"/>
      <c r="GQ117" s="81"/>
      <c r="GR117" s="81"/>
      <c r="GS117" s="81"/>
      <c r="GT117" s="81"/>
      <c r="GU117" s="81"/>
      <c r="GV117" s="81"/>
      <c r="GW117" s="81"/>
      <c r="GX117" s="81"/>
      <c r="GY117" s="81"/>
      <c r="GZ117" s="81"/>
      <c r="HA117" s="81"/>
      <c r="HB117" s="81"/>
      <c r="HC117" s="81"/>
      <c r="HD117" s="81"/>
      <c r="HE117" s="81"/>
      <c r="HF117" s="81"/>
      <c r="HG117" s="81"/>
      <c r="HH117" s="81"/>
      <c r="HI117" s="81"/>
      <c r="HJ117" s="81"/>
      <c r="HK117" s="81"/>
      <c r="HL117" s="81"/>
      <c r="HM117" s="81"/>
      <c r="HN117" s="81"/>
      <c r="HO117" s="81"/>
      <c r="HP117" s="81"/>
      <c r="HQ117" s="81"/>
      <c r="HR117" s="81"/>
      <c r="HS117" s="81"/>
      <c r="HT117" s="81"/>
      <c r="HU117" s="81"/>
      <c r="HV117" s="81"/>
      <c r="HW117" s="81"/>
      <c r="HX117" s="81"/>
      <c r="HY117" s="81"/>
      <c r="HZ117" s="81"/>
      <c r="IA117" s="81"/>
      <c r="IB117" s="81"/>
      <c r="IC117" s="81"/>
      <c r="ID117" s="81"/>
      <c r="IE117" s="81"/>
      <c r="IF117" s="81"/>
      <c r="IG117" s="81"/>
      <c r="IH117" s="81"/>
      <c r="II117" s="81"/>
      <c r="IJ117" s="81"/>
      <c r="IK117" s="81"/>
      <c r="IL117" s="81"/>
      <c r="IM117" s="81"/>
      <c r="IN117" s="81"/>
      <c r="IO117" s="81"/>
      <c r="IP117" s="81"/>
      <c r="IQ117" s="81"/>
      <c r="IR117" s="81"/>
      <c r="IS117" s="81"/>
      <c r="IT117" s="81"/>
      <c r="IU117" s="81"/>
      <c r="IV117" s="81"/>
      <c r="IW117" s="81"/>
      <c r="IX117" s="81"/>
      <c r="IY117" s="81"/>
      <c r="IZ117" s="81"/>
      <c r="JA117" s="81"/>
      <c r="JB117" s="81"/>
      <c r="JC117" s="81"/>
      <c r="JD117" s="81"/>
      <c r="JE117" s="81"/>
      <c r="JF117" s="81"/>
      <c r="JG117" s="81"/>
      <c r="JH117" s="81"/>
      <c r="JI117" s="81"/>
      <c r="JJ117" s="81"/>
      <c r="JK117" s="81"/>
      <c r="JL117" s="81"/>
      <c r="JM117" s="81"/>
      <c r="JN117" s="81"/>
      <c r="JO117" s="81"/>
      <c r="JP117" s="81"/>
      <c r="JQ117" s="81"/>
      <c r="JR117" s="81"/>
      <c r="JS117" s="81"/>
      <c r="JT117" s="81"/>
      <c r="JU117" s="81"/>
      <c r="JV117" s="81"/>
      <c r="JW117" s="81"/>
      <c r="JX117" s="81"/>
      <c r="JY117" s="81"/>
      <c r="JZ117" s="81"/>
      <c r="KA117" s="81"/>
      <c r="KB117" s="81"/>
      <c r="KC117" s="81"/>
      <c r="KD117" s="81"/>
      <c r="KE117" s="81"/>
      <c r="KF117" s="81"/>
      <c r="KG117" s="81"/>
      <c r="KH117" s="81"/>
      <c r="KI117" s="81"/>
      <c r="KJ117" s="81"/>
      <c r="KK117" s="81"/>
      <c r="KL117" s="81"/>
      <c r="KM117" s="81"/>
      <c r="KN117" s="81"/>
      <c r="KO117" s="81"/>
      <c r="KP117" s="81"/>
      <c r="KQ117" s="81"/>
      <c r="KR117" s="81"/>
      <c r="KS117" s="81"/>
      <c r="KT117" s="81"/>
      <c r="KU117" s="81"/>
      <c r="KV117" s="81"/>
      <c r="KW117" s="81"/>
      <c r="KX117" s="81"/>
      <c r="KY117" s="81"/>
      <c r="KZ117" s="81"/>
      <c r="LA117" s="81"/>
      <c r="LB117" s="81"/>
      <c r="LC117" s="81"/>
      <c r="LD117" s="81"/>
      <c r="LE117" s="81"/>
      <c r="LF117" s="81"/>
      <c r="LG117" s="81"/>
      <c r="LH117" s="81"/>
      <c r="LI117" s="81"/>
      <c r="LJ117" s="81"/>
      <c r="LK117" s="81"/>
      <c r="LL117" s="81"/>
      <c r="LM117" s="81"/>
      <c r="LN117" s="81"/>
      <c r="LO117" s="81"/>
      <c r="LP117" s="81"/>
      <c r="LQ117" s="81"/>
      <c r="LR117" s="81"/>
      <c r="LS117" s="81"/>
      <c r="LT117" s="81"/>
      <c r="LU117" s="81"/>
      <c r="LV117" s="81"/>
      <c r="LW117" s="81"/>
      <c r="LX117" s="81"/>
      <c r="LY117" s="81"/>
      <c r="LZ117" s="81"/>
      <c r="MA117" s="81"/>
      <c r="MB117" s="81"/>
      <c r="MC117" s="81"/>
      <c r="MD117" s="81"/>
      <c r="ME117" s="81"/>
      <c r="MF117" s="81"/>
      <c r="MG117" s="81"/>
      <c r="MH117" s="81"/>
      <c r="MI117" s="81"/>
      <c r="MJ117" s="81"/>
      <c r="MK117" s="81"/>
      <c r="ML117" s="81"/>
      <c r="MM117" s="81"/>
      <c r="MN117" s="81"/>
      <c r="MO117" s="81"/>
      <c r="MP117" s="81"/>
      <c r="MQ117" s="81"/>
      <c r="MR117" s="81"/>
      <c r="MS117" s="81"/>
      <c r="MT117" s="81"/>
      <c r="MU117" s="81"/>
      <c r="MV117" s="81"/>
      <c r="MW117" s="81"/>
      <c r="MX117" s="81"/>
      <c r="MY117" s="81"/>
      <c r="MZ117" s="81"/>
      <c r="NA117" s="81"/>
      <c r="NB117" s="81"/>
      <c r="NC117" s="81"/>
      <c r="ND117" s="81"/>
      <c r="NE117" s="81"/>
      <c r="NF117" s="81"/>
      <c r="NG117" s="81"/>
      <c r="NH117" s="81"/>
      <c r="NI117" s="81"/>
      <c r="NJ117" s="81"/>
      <c r="NK117" s="81"/>
      <c r="NL117" s="81"/>
      <c r="NM117" s="81"/>
      <c r="NN117" s="81"/>
      <c r="NO117" s="81"/>
      <c r="NP117" s="81"/>
      <c r="NQ117" s="81"/>
      <c r="NR117" s="81"/>
      <c r="NS117" s="81"/>
      <c r="NT117" s="81"/>
      <c r="NU117" s="81"/>
      <c r="NV117" s="81"/>
      <c r="NW117" s="81"/>
      <c r="NX117" s="81"/>
      <c r="NY117" s="81"/>
      <c r="NZ117" s="81"/>
      <c r="OA117" s="81"/>
      <c r="OB117" s="81"/>
      <c r="OC117" s="81"/>
      <c r="OD117" s="81"/>
      <c r="OE117" s="81"/>
      <c r="OF117" s="81"/>
      <c r="OG117" s="81"/>
      <c r="OH117" s="81"/>
      <c r="OI117" s="81"/>
      <c r="OJ117" s="81"/>
      <c r="OK117" s="81"/>
      <c r="OL117" s="81"/>
      <c r="OM117" s="81"/>
      <c r="ON117" s="81"/>
      <c r="OO117" s="81"/>
      <c r="OP117" s="81"/>
      <c r="OQ117" s="81"/>
      <c r="OR117" s="81"/>
      <c r="OS117" s="81"/>
      <c r="OT117" s="81"/>
      <c r="OU117" s="81"/>
      <c r="OV117" s="81"/>
      <c r="OW117" s="81"/>
      <c r="OX117" s="81"/>
      <c r="OY117" s="81"/>
      <c r="OZ117" s="81"/>
      <c r="PA117" s="81"/>
      <c r="PB117" s="81"/>
      <c r="PC117" s="81"/>
      <c r="PD117" s="81"/>
      <c r="PE117" s="81"/>
      <c r="PF117" s="81"/>
      <c r="PG117" s="81"/>
      <c r="PH117" s="81"/>
      <c r="PI117" s="81"/>
      <c r="PJ117" s="81"/>
      <c r="PK117" s="81"/>
      <c r="PL117" s="81"/>
      <c r="PM117" s="81"/>
      <c r="PN117" s="81"/>
      <c r="PO117" s="81"/>
      <c r="PP117" s="81"/>
      <c r="PQ117" s="81"/>
      <c r="PR117" s="81"/>
      <c r="PS117" s="81"/>
      <c r="PT117" s="81"/>
      <c r="PU117" s="81"/>
      <c r="PV117" s="81"/>
      <c r="PW117" s="81"/>
      <c r="PX117" s="81"/>
      <c r="PY117" s="81"/>
      <c r="PZ117" s="81"/>
      <c r="QA117" s="81"/>
      <c r="QB117" s="81"/>
      <c r="QC117" s="81"/>
      <c r="QD117" s="81"/>
      <c r="QE117" s="81"/>
      <c r="QF117" s="81"/>
      <c r="QG117" s="81"/>
      <c r="QH117" s="81"/>
      <c r="QI117" s="81"/>
      <c r="QJ117" s="81"/>
      <c r="QK117" s="81"/>
      <c r="QL117" s="81"/>
      <c r="QM117" s="81"/>
      <c r="QN117" s="81"/>
      <c r="QO117" s="81"/>
      <c r="QP117" s="81"/>
      <c r="QQ117" s="81"/>
      <c r="QR117" s="81"/>
      <c r="QS117" s="81"/>
      <c r="QT117" s="81"/>
      <c r="QU117" s="81"/>
      <c r="QV117" s="81"/>
      <c r="QW117" s="81"/>
      <c r="QX117" s="81"/>
      <c r="QY117" s="81"/>
      <c r="QZ117" s="81"/>
      <c r="RA117" s="81"/>
      <c r="RB117" s="81"/>
      <c r="RC117" s="81"/>
      <c r="RD117" s="81"/>
      <c r="RE117" s="81"/>
      <c r="RF117" s="81"/>
      <c r="RG117" s="81"/>
      <c r="RH117" s="81"/>
      <c r="RI117" s="81"/>
      <c r="RJ117" s="81"/>
      <c r="RK117" s="81"/>
      <c r="RL117" s="81"/>
      <c r="RM117" s="81"/>
      <c r="RN117" s="81"/>
      <c r="RO117" s="81"/>
      <c r="RP117" s="81"/>
      <c r="RQ117" s="81"/>
      <c r="RR117" s="81"/>
      <c r="RS117" s="81"/>
      <c r="RT117" s="81"/>
      <c r="RU117" s="81"/>
      <c r="RV117" s="81"/>
      <c r="RW117" s="81"/>
      <c r="RX117" s="81"/>
      <c r="RY117" s="81"/>
      <c r="RZ117" s="81"/>
      <c r="SA117" s="81"/>
      <c r="SB117" s="81"/>
      <c r="SC117" s="81"/>
      <c r="SD117" s="81"/>
      <c r="SE117" s="81"/>
      <c r="SF117" s="81"/>
      <c r="SG117" s="81"/>
      <c r="SH117" s="81"/>
      <c r="SI117" s="81"/>
      <c r="SJ117" s="81"/>
      <c r="SK117" s="81"/>
      <c r="SL117" s="81"/>
      <c r="SM117" s="81"/>
      <c r="SN117" s="81"/>
      <c r="SO117" s="81"/>
      <c r="SP117" s="81"/>
      <c r="SQ117" s="81"/>
      <c r="SR117" s="81"/>
      <c r="SS117" s="81"/>
      <c r="ST117" s="81"/>
      <c r="SU117" s="81"/>
      <c r="SV117" s="81"/>
      <c r="SW117" s="81"/>
      <c r="SX117" s="81"/>
      <c r="SY117" s="81"/>
      <c r="SZ117" s="81"/>
      <c r="TA117" s="81"/>
      <c r="TB117" s="81"/>
      <c r="TC117" s="81"/>
      <c r="TD117" s="81"/>
      <c r="TE117" s="81"/>
      <c r="TF117" s="81"/>
      <c r="TG117" s="81"/>
      <c r="TH117" s="81"/>
      <c r="TI117" s="81"/>
      <c r="TJ117" s="81"/>
      <c r="TK117" s="81"/>
      <c r="TL117" s="81"/>
      <c r="TM117" s="81"/>
      <c r="TN117" s="81"/>
      <c r="TO117" s="81"/>
      <c r="TP117" s="81"/>
      <c r="TQ117" s="81"/>
      <c r="TR117" s="81"/>
      <c r="TS117" s="81"/>
      <c r="TT117" s="81"/>
      <c r="TU117" s="81"/>
      <c r="TV117" s="81"/>
      <c r="TW117" s="81"/>
      <c r="TX117" s="81"/>
      <c r="TY117" s="81"/>
      <c r="TZ117" s="81"/>
      <c r="UA117" s="81"/>
      <c r="UB117" s="81"/>
      <c r="UC117" s="81"/>
      <c r="UD117" s="81"/>
      <c r="UE117" s="81"/>
      <c r="UF117" s="81"/>
      <c r="UG117" s="81"/>
      <c r="UH117" s="81"/>
      <c r="UI117" s="81"/>
      <c r="UJ117" s="81"/>
      <c r="UK117" s="81"/>
      <c r="UL117" s="81"/>
      <c r="UM117" s="81"/>
      <c r="UN117" s="81"/>
      <c r="UO117" s="81"/>
      <c r="UP117" s="81"/>
      <c r="UQ117" s="81"/>
      <c r="UR117" s="81"/>
      <c r="US117" s="81"/>
      <c r="UT117" s="81"/>
      <c r="UU117" s="81"/>
      <c r="UV117" s="81"/>
      <c r="UW117" s="81"/>
      <c r="UX117" s="81"/>
      <c r="UY117" s="81"/>
      <c r="UZ117" s="81"/>
      <c r="VA117" s="81"/>
      <c r="VB117" s="81"/>
      <c r="VC117" s="81"/>
      <c r="VD117" s="81"/>
      <c r="VE117" s="81"/>
      <c r="VF117" s="81"/>
      <c r="VG117" s="81"/>
      <c r="VH117" s="81"/>
      <c r="VI117" s="81"/>
      <c r="VJ117" s="81"/>
      <c r="VK117" s="81"/>
      <c r="VL117" s="81"/>
      <c r="VM117" s="81"/>
      <c r="VN117" s="81"/>
      <c r="VO117" s="81"/>
      <c r="VP117" s="81"/>
      <c r="VQ117" s="81"/>
      <c r="VR117" s="81"/>
      <c r="VS117" s="81"/>
      <c r="VT117" s="81"/>
      <c r="VU117" s="81"/>
      <c r="VV117" s="81"/>
      <c r="VW117" s="81"/>
      <c r="VX117" s="81"/>
      <c r="VY117" s="81"/>
      <c r="VZ117" s="81"/>
      <c r="WA117" s="81"/>
      <c r="WB117" s="81"/>
      <c r="WC117" s="81"/>
      <c r="WD117" s="81"/>
      <c r="WE117" s="81"/>
      <c r="WF117" s="81"/>
      <c r="WG117" s="81"/>
      <c r="WH117" s="81"/>
      <c r="WI117" s="81"/>
      <c r="WJ117" s="81"/>
      <c r="WK117" s="81"/>
      <c r="WL117" s="81"/>
      <c r="WM117" s="81"/>
      <c r="WN117" s="81"/>
      <c r="WO117" s="81"/>
      <c r="WP117" s="81"/>
      <c r="WQ117" s="81"/>
      <c r="WR117" s="81"/>
      <c r="WS117" s="81"/>
      <c r="WT117" s="81"/>
      <c r="WU117" s="81"/>
      <c r="WV117" s="81"/>
      <c r="WW117" s="81"/>
      <c r="WX117" s="81"/>
      <c r="WY117" s="81"/>
      <c r="WZ117" s="81"/>
      <c r="XA117" s="81"/>
      <c r="XB117" s="81"/>
      <c r="XC117" s="81"/>
      <c r="XD117" s="81"/>
      <c r="XE117" s="81"/>
      <c r="XF117" s="81"/>
      <c r="XG117" s="81"/>
      <c r="XH117" s="81"/>
      <c r="XI117" s="81"/>
      <c r="XJ117" s="81"/>
      <c r="XK117" s="81"/>
      <c r="XL117" s="81"/>
      <c r="XM117" s="81"/>
      <c r="XN117" s="81"/>
      <c r="XO117" s="81"/>
      <c r="XP117" s="81"/>
      <c r="XQ117" s="81"/>
      <c r="XR117" s="81"/>
      <c r="XS117" s="81"/>
      <c r="XT117" s="81"/>
      <c r="XU117" s="81"/>
      <c r="XV117" s="81"/>
      <c r="XW117" s="81"/>
      <c r="XX117" s="81"/>
      <c r="XY117" s="81"/>
      <c r="XZ117" s="81"/>
      <c r="YA117" s="81"/>
      <c r="YB117" s="81"/>
      <c r="YC117" s="81"/>
      <c r="YD117" s="81"/>
      <c r="YE117" s="81"/>
      <c r="YF117" s="81"/>
      <c r="YG117" s="81"/>
      <c r="YH117" s="81"/>
      <c r="YI117" s="81"/>
      <c r="YJ117" s="81"/>
      <c r="YK117" s="81"/>
      <c r="YL117" s="81"/>
      <c r="YM117" s="81"/>
      <c r="YN117" s="81"/>
      <c r="YO117" s="81"/>
      <c r="YP117" s="81"/>
      <c r="YQ117" s="81"/>
      <c r="YR117" s="81"/>
      <c r="YS117" s="81"/>
      <c r="YT117" s="81"/>
      <c r="YU117" s="81"/>
      <c r="YV117" s="81"/>
      <c r="YW117" s="81"/>
      <c r="YX117" s="81"/>
      <c r="YY117" s="81"/>
      <c r="YZ117" s="81"/>
      <c r="ZA117" s="81"/>
      <c r="ZB117" s="81"/>
      <c r="ZC117" s="81"/>
      <c r="ZD117" s="81"/>
      <c r="ZE117" s="81"/>
      <c r="ZF117" s="81"/>
      <c r="ZG117" s="81"/>
      <c r="ZH117" s="81"/>
      <c r="ZI117" s="81"/>
      <c r="ZJ117" s="81"/>
      <c r="ZK117" s="81"/>
      <c r="ZL117" s="81"/>
      <c r="ZM117" s="81"/>
      <c r="ZN117" s="81"/>
      <c r="ZO117" s="81"/>
      <c r="ZP117" s="81"/>
      <c r="ZQ117" s="81"/>
      <c r="ZR117" s="81"/>
      <c r="ZS117" s="81"/>
      <c r="ZT117" s="81"/>
      <c r="ZU117" s="81"/>
      <c r="ZV117" s="81"/>
      <c r="ZW117" s="81"/>
      <c r="ZX117" s="81"/>
      <c r="ZY117" s="81"/>
      <c r="ZZ117" s="81"/>
      <c r="AAA117" s="81"/>
      <c r="AAB117" s="81"/>
      <c r="AAC117" s="81"/>
      <c r="AAD117" s="81"/>
      <c r="AAE117" s="81"/>
      <c r="AAF117" s="81"/>
      <c r="AAG117" s="81"/>
      <c r="AAH117" s="81"/>
      <c r="AAI117" s="81"/>
      <c r="AAJ117" s="81"/>
      <c r="AAK117" s="81"/>
      <c r="AAL117" s="81"/>
      <c r="AAM117" s="81"/>
      <c r="AAN117" s="81"/>
      <c r="AAO117" s="81"/>
      <c r="AAP117" s="81"/>
      <c r="AAQ117" s="81"/>
      <c r="AAR117" s="81"/>
      <c r="AAS117" s="81"/>
      <c r="AAT117" s="81"/>
      <c r="AAU117" s="81"/>
      <c r="AAV117" s="81"/>
      <c r="AAW117" s="81"/>
      <c r="AAX117" s="81"/>
      <c r="AAY117" s="81"/>
      <c r="AAZ117" s="81"/>
      <c r="ABA117" s="81"/>
      <c r="ABB117" s="81"/>
      <c r="ABC117" s="81"/>
      <c r="ABD117" s="81"/>
      <c r="ABE117" s="81"/>
      <c r="ABF117" s="81"/>
      <c r="ABG117" s="81"/>
      <c r="ABH117" s="81"/>
      <c r="ABI117" s="81"/>
      <c r="ABJ117" s="81"/>
      <c r="ABK117" s="81"/>
      <c r="ABL117" s="81"/>
      <c r="ABM117" s="81"/>
      <c r="ABN117" s="81"/>
      <c r="ABO117" s="81"/>
      <c r="ABP117" s="81"/>
      <c r="ABQ117" s="81"/>
      <c r="ABR117" s="81"/>
      <c r="ABS117" s="81"/>
      <c r="ABT117" s="81"/>
      <c r="ABU117" s="81"/>
      <c r="ABV117" s="81"/>
      <c r="ABW117" s="81"/>
      <c r="ABX117" s="81"/>
      <c r="ABY117" s="81"/>
      <c r="ABZ117" s="81"/>
      <c r="ACA117" s="81"/>
      <c r="ACB117" s="81"/>
      <c r="ACC117" s="81"/>
      <c r="ACD117" s="81"/>
      <c r="ACE117" s="81"/>
      <c r="ACF117" s="81"/>
      <c r="ACG117" s="81"/>
      <c r="ACH117" s="81"/>
      <c r="ACI117" s="81"/>
      <c r="ACJ117" s="81"/>
      <c r="ACK117" s="81"/>
      <c r="ACL117" s="81"/>
      <c r="ACM117" s="81"/>
      <c r="ACN117" s="81"/>
      <c r="ACO117" s="81"/>
      <c r="ACP117" s="81"/>
      <c r="ACQ117" s="81"/>
      <c r="ACR117" s="81"/>
      <c r="ACS117" s="81"/>
      <c r="ACT117" s="81"/>
      <c r="ACU117" s="81"/>
      <c r="ACV117" s="81"/>
      <c r="ACW117" s="81"/>
      <c r="ACX117" s="81"/>
      <c r="ACY117" s="81"/>
      <c r="ACZ117" s="81"/>
      <c r="ADA117" s="81"/>
      <c r="ADB117" s="81"/>
      <c r="ADC117" s="81"/>
      <c r="ADD117" s="81"/>
      <c r="ADE117" s="81"/>
      <c r="ADF117" s="81"/>
      <c r="ADG117" s="81"/>
      <c r="ADH117" s="81"/>
      <c r="ADI117" s="81"/>
      <c r="ADJ117" s="81"/>
      <c r="ADK117" s="81"/>
      <c r="ADL117" s="81"/>
      <c r="ADM117" s="81"/>
      <c r="ADN117" s="81"/>
      <c r="ADO117" s="81"/>
      <c r="ADP117" s="81"/>
      <c r="ADQ117" s="81"/>
      <c r="ADR117" s="81"/>
      <c r="ADS117" s="81"/>
      <c r="ADT117" s="81"/>
      <c r="ADU117" s="81"/>
      <c r="ADV117" s="81"/>
      <c r="ADW117" s="81"/>
      <c r="ADX117" s="81"/>
      <c r="ADY117" s="81"/>
      <c r="ADZ117" s="81"/>
      <c r="AEA117" s="81"/>
      <c r="AEB117" s="81"/>
      <c r="AEC117" s="81"/>
      <c r="AED117" s="81"/>
      <c r="AEE117" s="81"/>
      <c r="AEF117" s="81"/>
      <c r="AEG117" s="81"/>
      <c r="AEH117" s="81"/>
      <c r="AEI117" s="81"/>
      <c r="AEJ117" s="81"/>
      <c r="AEK117" s="81"/>
      <c r="AEL117" s="81"/>
      <c r="AEM117" s="81"/>
      <c r="AEN117" s="81"/>
      <c r="AEO117" s="81"/>
      <c r="AEP117" s="81"/>
      <c r="AEQ117" s="81"/>
      <c r="AER117" s="81"/>
      <c r="AES117" s="81"/>
      <c r="AET117" s="81"/>
      <c r="AEU117" s="81"/>
      <c r="AEV117" s="81"/>
      <c r="AEW117" s="81"/>
      <c r="AEX117" s="81"/>
      <c r="AEY117" s="81"/>
      <c r="AEZ117" s="81"/>
      <c r="AFA117" s="81"/>
      <c r="AFB117" s="81"/>
      <c r="AFC117" s="81"/>
      <c r="AFD117" s="81"/>
      <c r="AFE117" s="81"/>
      <c r="AFF117" s="81"/>
      <c r="AFG117" s="81"/>
      <c r="AFH117" s="81"/>
      <c r="AFI117" s="81"/>
      <c r="AFJ117" s="81"/>
      <c r="AFK117" s="81"/>
      <c r="AFL117" s="81"/>
      <c r="AFM117" s="81"/>
      <c r="AFN117" s="81"/>
      <c r="AFO117" s="81"/>
      <c r="AFP117" s="81"/>
      <c r="AFQ117" s="81"/>
      <c r="AFR117" s="81"/>
      <c r="AFS117" s="81"/>
      <c r="AFT117" s="81"/>
      <c r="AFU117" s="81"/>
      <c r="AFV117" s="81"/>
      <c r="AFW117" s="81"/>
      <c r="AFX117" s="81"/>
      <c r="AFY117" s="81"/>
      <c r="AFZ117" s="81"/>
      <c r="AGA117" s="81"/>
      <c r="AGB117" s="81"/>
      <c r="AGC117" s="81"/>
      <c r="AGD117" s="81"/>
      <c r="AGE117" s="81"/>
      <c r="AGF117" s="81"/>
      <c r="AGG117" s="81"/>
      <c r="AGH117" s="81"/>
      <c r="AGI117" s="81"/>
      <c r="AGJ117" s="81"/>
      <c r="AGK117" s="81"/>
      <c r="AGL117" s="81"/>
      <c r="AGM117" s="81"/>
      <c r="AGN117" s="81"/>
      <c r="AGO117" s="81"/>
      <c r="AGP117" s="81"/>
      <c r="AGQ117" s="81"/>
      <c r="AGR117" s="81"/>
      <c r="AGS117" s="81"/>
      <c r="AGT117" s="81"/>
      <c r="AGU117" s="81"/>
      <c r="AGV117" s="81"/>
      <c r="AGW117" s="81"/>
      <c r="AGX117" s="81"/>
      <c r="AGY117" s="81"/>
      <c r="AGZ117" s="81"/>
      <c r="AHA117" s="81"/>
      <c r="AHB117" s="81"/>
      <c r="AHC117" s="81"/>
      <c r="AHD117" s="81"/>
      <c r="AHE117" s="81"/>
      <c r="AHF117" s="81"/>
      <c r="AHG117" s="81"/>
      <c r="AHH117" s="81"/>
      <c r="AHI117" s="81"/>
      <c r="AHJ117" s="81"/>
      <c r="AHK117" s="81"/>
      <c r="AHL117" s="81"/>
      <c r="AHM117" s="81"/>
      <c r="AHN117" s="81"/>
      <c r="AHO117" s="81"/>
      <c r="AHP117" s="81"/>
      <c r="AHQ117" s="81"/>
      <c r="AHR117" s="81"/>
      <c r="AHS117" s="81"/>
      <c r="AHT117" s="81"/>
      <c r="AHU117" s="81"/>
      <c r="AHV117" s="81"/>
      <c r="AHW117" s="81"/>
      <c r="AHX117" s="81"/>
      <c r="AHY117" s="81"/>
      <c r="AHZ117" s="81"/>
      <c r="AIA117" s="81"/>
      <c r="AIB117" s="81"/>
      <c r="AIC117" s="81"/>
      <c r="AID117" s="81"/>
      <c r="AIE117" s="81"/>
      <c r="AIF117" s="81"/>
      <c r="AIG117" s="81"/>
      <c r="AIH117" s="81"/>
      <c r="AII117" s="81"/>
      <c r="AIJ117" s="81"/>
      <c r="AIK117" s="81"/>
      <c r="AIL117" s="81"/>
      <c r="AIM117" s="81"/>
      <c r="AIN117" s="81"/>
      <c r="AIO117" s="81"/>
      <c r="AIP117" s="81"/>
      <c r="AIQ117" s="81"/>
      <c r="AIR117" s="81"/>
      <c r="AIS117" s="81"/>
      <c r="AIT117" s="81"/>
      <c r="AIU117" s="81"/>
      <c r="AIV117" s="81"/>
      <c r="AIW117" s="81"/>
      <c r="AIX117" s="81"/>
      <c r="AIY117" s="81"/>
      <c r="AIZ117" s="81"/>
      <c r="AJA117" s="81"/>
      <c r="AJB117" s="81"/>
      <c r="AJC117" s="81"/>
      <c r="AJD117" s="81"/>
      <c r="AJE117" s="81"/>
      <c r="AJF117" s="81"/>
      <c r="AJG117" s="81"/>
      <c r="AJH117" s="81"/>
      <c r="AJI117" s="81"/>
      <c r="AJJ117" s="81"/>
      <c r="AJK117" s="81"/>
      <c r="AJL117" s="81"/>
      <c r="AJM117" s="81"/>
      <c r="AJN117" s="81"/>
      <c r="AJO117" s="81"/>
      <c r="AJP117" s="81"/>
      <c r="AJQ117" s="81"/>
      <c r="AJR117" s="81"/>
      <c r="AJS117" s="81"/>
      <c r="AJT117" s="81"/>
      <c r="AJU117" s="81"/>
      <c r="AJV117" s="81"/>
      <c r="AJW117" s="81"/>
      <c r="AJX117" s="81"/>
      <c r="AJY117" s="81"/>
      <c r="AJZ117" s="81"/>
      <c r="AKA117" s="81"/>
      <c r="AKB117" s="81"/>
      <c r="AKC117" s="81"/>
      <c r="AKD117" s="81"/>
      <c r="AKE117" s="81"/>
      <c r="AKF117" s="81"/>
      <c r="AKG117" s="81"/>
      <c r="AKH117" s="81"/>
      <c r="AKI117" s="81"/>
      <c r="AKJ117" s="81"/>
      <c r="AKK117" s="81"/>
      <c r="AKL117" s="81"/>
      <c r="AKM117" s="81"/>
      <c r="AKN117" s="81"/>
      <c r="AKO117" s="81"/>
      <c r="AKP117" s="81"/>
      <c r="AKQ117" s="81"/>
      <c r="AKR117" s="81"/>
      <c r="AKS117" s="81"/>
      <c r="AKT117" s="81"/>
      <c r="AKU117" s="81"/>
      <c r="AKV117" s="81"/>
      <c r="AKW117" s="81"/>
      <c r="AKX117" s="81"/>
      <c r="AKY117" s="81"/>
      <c r="AKZ117" s="81"/>
      <c r="ALA117" s="81"/>
      <c r="ALB117" s="81"/>
      <c r="ALC117" s="81"/>
      <c r="ALD117" s="81"/>
      <c r="ALE117" s="81"/>
      <c r="ALF117" s="81"/>
      <c r="ALG117" s="81"/>
      <c r="ALH117" s="81"/>
      <c r="ALI117" s="81"/>
      <c r="ALJ117" s="81"/>
      <c r="ALK117" s="81"/>
      <c r="ALL117" s="81"/>
      <c r="ALM117" s="81"/>
      <c r="ALN117" s="81"/>
      <c r="ALO117" s="81"/>
      <c r="ALP117" s="81"/>
      <c r="ALQ117" s="81"/>
      <c r="ALR117" s="81"/>
      <c r="ALS117" s="81"/>
      <c r="ALT117" s="81"/>
      <c r="ALU117" s="81"/>
      <c r="ALV117" s="81"/>
      <c r="ALW117" s="81"/>
      <c r="ALX117" s="81"/>
      <c r="ALY117" s="81"/>
      <c r="ALZ117" s="81"/>
      <c r="AMA117" s="81"/>
      <c r="AMB117" s="81"/>
      <c r="AMC117" s="81"/>
      <c r="AMD117" s="81"/>
      <c r="AME117" s="81"/>
      <c r="AMF117" s="81"/>
      <c r="AMG117" s="81"/>
      <c r="AMH117" s="81"/>
      <c r="AMI117" s="81"/>
      <c r="AMJ117" s="81"/>
      <c r="AMK117" s="81"/>
      <c r="AML117" s="81"/>
      <c r="AMM117" s="81"/>
      <c r="AMN117" s="81"/>
      <c r="AMO117" s="81"/>
      <c r="AMP117" s="81"/>
      <c r="AMQ117" s="81"/>
      <c r="AMR117" s="81"/>
      <c r="AMS117" s="81"/>
      <c r="AMT117" s="81"/>
      <c r="AMU117" s="81"/>
      <c r="AMV117" s="81"/>
      <c r="AMW117" s="81"/>
      <c r="AMX117" s="81"/>
      <c r="AMY117" s="81"/>
      <c r="AMZ117" s="81"/>
      <c r="ANA117" s="81"/>
      <c r="ANB117" s="81"/>
      <c r="ANC117" s="81"/>
      <c r="AND117" s="81"/>
      <c r="ANE117" s="81"/>
      <c r="ANF117" s="81"/>
      <c r="ANG117" s="81"/>
      <c r="ANH117" s="81"/>
      <c r="ANI117" s="81"/>
      <c r="ANJ117" s="81"/>
      <c r="ANK117" s="81"/>
      <c r="ANL117" s="81"/>
      <c r="ANM117" s="81"/>
      <c r="ANN117" s="81"/>
      <c r="ANO117" s="81"/>
      <c r="ANP117" s="81"/>
      <c r="ANQ117" s="81"/>
      <c r="ANR117" s="81"/>
      <c r="ANS117" s="81"/>
      <c r="ANT117" s="81"/>
      <c r="ANU117" s="81"/>
      <c r="ANV117" s="81"/>
      <c r="ANW117" s="81"/>
      <c r="ANX117" s="81"/>
      <c r="ANY117" s="81"/>
      <c r="ANZ117" s="81"/>
      <c r="AOA117" s="81"/>
      <c r="AOB117" s="81"/>
      <c r="AOC117" s="81"/>
      <c r="AOD117" s="81"/>
      <c r="AOE117" s="81"/>
      <c r="AOF117" s="81"/>
      <c r="AOG117" s="81"/>
      <c r="AOH117" s="81"/>
      <c r="AOI117" s="81"/>
      <c r="AOJ117" s="81"/>
      <c r="AOK117" s="81"/>
      <c r="AOL117" s="81"/>
      <c r="AOM117" s="81"/>
      <c r="AON117" s="81"/>
      <c r="AOO117" s="81"/>
      <c r="AOP117" s="81"/>
      <c r="AOQ117" s="81"/>
      <c r="AOR117" s="81"/>
      <c r="AOS117" s="81"/>
      <c r="AOT117" s="81"/>
      <c r="AOU117" s="81"/>
      <c r="AOV117" s="81"/>
      <c r="AOW117" s="81"/>
      <c r="AOX117" s="81"/>
      <c r="AOY117" s="81"/>
      <c r="AOZ117" s="81"/>
      <c r="APA117" s="81"/>
      <c r="APB117" s="81"/>
      <c r="APC117" s="81"/>
      <c r="APD117" s="81"/>
      <c r="APE117" s="81"/>
      <c r="APF117" s="81"/>
      <c r="APG117" s="81"/>
      <c r="APH117" s="81"/>
      <c r="API117" s="81"/>
      <c r="APJ117" s="81"/>
      <c r="APK117" s="81"/>
      <c r="APL117" s="81"/>
      <c r="APM117" s="81"/>
      <c r="APN117" s="81"/>
      <c r="APO117" s="81"/>
      <c r="APP117" s="81"/>
      <c r="APQ117" s="81"/>
      <c r="APR117" s="81"/>
      <c r="APS117" s="81"/>
      <c r="APT117" s="81"/>
      <c r="APU117" s="81"/>
      <c r="APV117" s="81"/>
      <c r="APW117" s="81"/>
      <c r="APX117" s="81"/>
      <c r="APY117" s="81"/>
      <c r="APZ117" s="81"/>
      <c r="AQA117" s="81"/>
      <c r="AQB117" s="81"/>
      <c r="AQC117" s="81"/>
      <c r="AQD117" s="81"/>
      <c r="AQE117" s="81"/>
      <c r="AQF117" s="81"/>
      <c r="AQG117" s="81"/>
      <c r="AQH117" s="81"/>
      <c r="AQI117" s="81"/>
      <c r="AQJ117" s="81"/>
      <c r="AQK117" s="81"/>
      <c r="AQL117" s="81"/>
      <c r="AQM117" s="81"/>
      <c r="AQN117" s="81"/>
      <c r="AQO117" s="81"/>
      <c r="AQP117" s="81"/>
      <c r="AQQ117" s="81"/>
      <c r="AQR117" s="81"/>
      <c r="AQS117" s="81"/>
      <c r="AQT117" s="81"/>
      <c r="AQU117" s="81"/>
      <c r="AQV117" s="81"/>
      <c r="AQW117" s="81"/>
      <c r="AQX117" s="81"/>
      <c r="AQY117" s="81"/>
      <c r="AQZ117" s="81"/>
      <c r="ARA117" s="81"/>
      <c r="ARB117" s="81"/>
      <c r="ARC117" s="81"/>
      <c r="ARD117" s="81"/>
      <c r="ARE117" s="81"/>
      <c r="ARF117" s="81"/>
      <c r="ARG117" s="81"/>
      <c r="ARH117" s="81"/>
      <c r="ARI117" s="81"/>
      <c r="ARJ117" s="81"/>
      <c r="ARK117" s="81"/>
      <c r="ARL117" s="81"/>
      <c r="ARM117" s="81"/>
      <c r="ARN117" s="81"/>
      <c r="ARO117" s="81"/>
      <c r="ARP117" s="81"/>
      <c r="ARQ117" s="81"/>
      <c r="ARR117" s="81"/>
      <c r="ARS117" s="81"/>
      <c r="ART117" s="81"/>
      <c r="ARU117" s="81"/>
      <c r="ARV117" s="81"/>
      <c r="ARW117" s="81"/>
      <c r="ARX117" s="81"/>
      <c r="ARY117" s="81"/>
      <c r="ARZ117" s="81"/>
      <c r="ASA117" s="81"/>
      <c r="ASB117" s="81"/>
      <c r="ASC117" s="81"/>
      <c r="ASD117" s="81"/>
      <c r="ASE117" s="81"/>
      <c r="ASF117" s="81"/>
      <c r="ASG117" s="81"/>
      <c r="ASH117" s="81"/>
      <c r="ASI117" s="81"/>
      <c r="ASJ117" s="81"/>
      <c r="ASK117" s="81"/>
      <c r="ASL117" s="81"/>
      <c r="ASM117" s="81"/>
      <c r="ASN117" s="81"/>
      <c r="ASO117" s="81"/>
      <c r="ASP117" s="81"/>
      <c r="ASQ117" s="81"/>
      <c r="ASR117" s="81"/>
      <c r="ASS117" s="81"/>
      <c r="AST117" s="81"/>
      <c r="ASU117" s="81"/>
      <c r="ASV117" s="81"/>
      <c r="ASW117" s="81"/>
      <c r="ASX117" s="81"/>
      <c r="ASY117" s="81"/>
      <c r="ASZ117" s="81"/>
      <c r="ATA117" s="81"/>
      <c r="ATB117" s="81"/>
      <c r="ATC117" s="81"/>
      <c r="ATD117" s="81"/>
      <c r="ATE117" s="81"/>
      <c r="ATF117" s="81"/>
      <c r="ATG117" s="81"/>
      <c r="ATH117" s="81"/>
      <c r="ATI117" s="81"/>
      <c r="ATJ117" s="81"/>
      <c r="ATK117" s="81"/>
      <c r="ATL117" s="81"/>
      <c r="ATM117" s="81"/>
      <c r="ATN117" s="81"/>
      <c r="ATO117" s="81"/>
      <c r="ATP117" s="81"/>
      <c r="ATQ117" s="81"/>
      <c r="ATR117" s="81"/>
      <c r="ATS117" s="81"/>
      <c r="ATT117" s="81"/>
      <c r="ATU117" s="81"/>
      <c r="ATV117" s="81"/>
      <c r="ATW117" s="81"/>
      <c r="ATX117" s="81"/>
      <c r="ATY117" s="81"/>
      <c r="ATZ117" s="81"/>
      <c r="AUA117" s="81"/>
      <c r="AUB117" s="81"/>
      <c r="AUC117" s="81"/>
      <c r="AUD117" s="81"/>
      <c r="AUE117" s="81"/>
      <c r="AUF117" s="81"/>
      <c r="AUG117" s="81"/>
      <c r="AUH117" s="81"/>
      <c r="AUI117" s="81"/>
      <c r="AUJ117" s="81"/>
      <c r="AUK117" s="81"/>
      <c r="AUL117" s="81"/>
      <c r="AUM117" s="81"/>
      <c r="AUN117" s="81"/>
      <c r="AUO117" s="81"/>
      <c r="AUP117" s="81"/>
      <c r="AUQ117" s="81"/>
      <c r="AUR117" s="81"/>
      <c r="AUS117" s="81"/>
      <c r="AUT117" s="81"/>
      <c r="AUU117" s="81"/>
      <c r="AUV117" s="81"/>
      <c r="AUW117" s="81"/>
      <c r="AUX117" s="81"/>
      <c r="AUY117" s="81"/>
      <c r="AUZ117" s="81"/>
      <c r="AVA117" s="81"/>
      <c r="AVB117" s="81"/>
      <c r="AVC117" s="81"/>
      <c r="AVD117" s="81"/>
      <c r="AVE117" s="81"/>
      <c r="AVF117" s="81"/>
      <c r="AVG117" s="81"/>
      <c r="AVH117" s="81"/>
      <c r="AVI117" s="81"/>
      <c r="AVJ117" s="81"/>
      <c r="AVK117" s="81"/>
      <c r="AVL117" s="81"/>
      <c r="AVM117" s="81"/>
      <c r="AVN117" s="81"/>
      <c r="AVO117" s="81"/>
      <c r="AVP117" s="81"/>
      <c r="AVQ117" s="81"/>
      <c r="AVR117" s="81"/>
      <c r="AVS117" s="81"/>
      <c r="AVT117" s="81"/>
      <c r="AVU117" s="81"/>
      <c r="AVV117" s="81"/>
      <c r="AVW117" s="81"/>
      <c r="AVX117" s="81"/>
      <c r="AVY117" s="81"/>
      <c r="AVZ117" s="81"/>
      <c r="AWA117" s="81"/>
      <c r="AWB117" s="81"/>
      <c r="AWC117" s="81"/>
      <c r="AWD117" s="81"/>
      <c r="AWE117" s="81"/>
      <c r="AWF117" s="81"/>
      <c r="AWG117" s="81"/>
      <c r="AWH117" s="81"/>
      <c r="AWI117" s="81"/>
      <c r="AWJ117" s="81"/>
      <c r="AWK117" s="81"/>
      <c r="AWL117" s="81"/>
      <c r="AWM117" s="81"/>
      <c r="AWN117" s="81"/>
      <c r="AWO117" s="81"/>
      <c r="AWP117" s="81"/>
      <c r="AWQ117" s="81"/>
      <c r="AWR117" s="81"/>
      <c r="AWS117" s="81"/>
      <c r="AWT117" s="81"/>
      <c r="AWU117" s="81"/>
      <c r="AWV117" s="81"/>
      <c r="AWW117" s="81"/>
      <c r="AWX117" s="81"/>
      <c r="AWY117" s="81"/>
      <c r="AWZ117" s="81"/>
      <c r="AXA117" s="81"/>
      <c r="AXB117" s="81"/>
      <c r="AXC117" s="81"/>
      <c r="AXD117" s="81"/>
      <c r="AXE117" s="81"/>
      <c r="AXF117" s="81"/>
      <c r="AXG117" s="81"/>
      <c r="AXH117" s="81"/>
      <c r="AXI117" s="81"/>
      <c r="AXJ117" s="81"/>
      <c r="AXK117" s="81"/>
      <c r="AXL117" s="81"/>
      <c r="AXM117" s="81"/>
      <c r="AXN117" s="81"/>
      <c r="AXO117" s="81"/>
      <c r="AXP117" s="81"/>
      <c r="AXQ117" s="81"/>
      <c r="AXR117" s="81"/>
      <c r="AXS117" s="81"/>
      <c r="AXT117" s="81"/>
      <c r="AXU117" s="81"/>
      <c r="AXV117" s="81"/>
      <c r="AXW117" s="81"/>
      <c r="AXX117" s="81"/>
      <c r="AXY117" s="81"/>
      <c r="AXZ117" s="81"/>
      <c r="AYA117" s="81"/>
      <c r="AYB117" s="81"/>
      <c r="AYC117" s="81"/>
      <c r="AYD117" s="81"/>
      <c r="AYE117" s="81"/>
      <c r="AYF117" s="81"/>
      <c r="AYG117" s="81"/>
      <c r="AYH117" s="81"/>
      <c r="AYI117" s="81"/>
      <c r="AYJ117" s="81"/>
      <c r="AYK117" s="81"/>
      <c r="AYL117" s="81"/>
      <c r="AYM117" s="81"/>
      <c r="AYN117" s="81"/>
      <c r="AYO117" s="81"/>
      <c r="AYP117" s="81"/>
      <c r="AYQ117" s="81"/>
      <c r="AYR117" s="81"/>
      <c r="AYS117" s="81"/>
      <c r="AYT117" s="81"/>
      <c r="AYU117" s="81"/>
      <c r="AYV117" s="81"/>
      <c r="AYW117" s="81"/>
      <c r="AYX117" s="81"/>
      <c r="AYY117" s="81"/>
      <c r="AYZ117" s="81"/>
      <c r="AZA117" s="81"/>
      <c r="AZB117" s="81"/>
      <c r="AZC117" s="81"/>
      <c r="AZD117" s="81"/>
      <c r="AZE117" s="81"/>
      <c r="AZF117" s="81"/>
      <c r="AZG117" s="81"/>
      <c r="AZH117" s="81"/>
      <c r="AZI117" s="81"/>
      <c r="AZJ117" s="81"/>
      <c r="AZK117" s="81"/>
      <c r="AZL117" s="81"/>
      <c r="AZM117" s="81"/>
      <c r="AZN117" s="81"/>
      <c r="AZO117" s="81"/>
      <c r="AZP117" s="81"/>
      <c r="AZQ117" s="81"/>
      <c r="AZR117" s="81"/>
      <c r="AZS117" s="81"/>
      <c r="AZT117" s="81"/>
      <c r="AZU117" s="81"/>
      <c r="AZV117" s="81"/>
      <c r="AZW117" s="81"/>
      <c r="AZX117" s="81"/>
      <c r="AZY117" s="81"/>
      <c r="AZZ117" s="81"/>
      <c r="BAA117" s="81"/>
      <c r="BAB117" s="81"/>
      <c r="BAC117" s="81"/>
      <c r="BAD117" s="81"/>
      <c r="BAE117" s="81"/>
      <c r="BAF117" s="81"/>
      <c r="BAG117" s="81"/>
      <c r="BAH117" s="81"/>
      <c r="BAI117" s="81"/>
      <c r="BAJ117" s="81"/>
      <c r="BAK117" s="81"/>
      <c r="BAL117" s="81"/>
      <c r="BAM117" s="81"/>
      <c r="BAN117" s="81"/>
      <c r="BAO117" s="81"/>
      <c r="BAP117" s="81"/>
      <c r="BAQ117" s="81"/>
      <c r="BAR117" s="81"/>
      <c r="BAS117" s="81"/>
      <c r="BAT117" s="81"/>
      <c r="BAU117" s="81"/>
      <c r="BAV117" s="81"/>
      <c r="BAW117" s="81"/>
      <c r="BAX117" s="81"/>
      <c r="BAY117" s="81"/>
      <c r="BAZ117" s="81"/>
      <c r="BBA117" s="81"/>
      <c r="BBB117" s="81"/>
      <c r="BBC117" s="81"/>
      <c r="BBD117" s="81"/>
      <c r="BBE117" s="81"/>
      <c r="BBF117" s="81"/>
      <c r="BBG117" s="81"/>
      <c r="BBH117" s="81"/>
      <c r="BBI117" s="81"/>
      <c r="BBJ117" s="81"/>
      <c r="BBK117" s="81"/>
      <c r="BBL117" s="81"/>
      <c r="BBM117" s="81"/>
      <c r="BBN117" s="81"/>
      <c r="BBO117" s="81"/>
      <c r="BBP117" s="81"/>
      <c r="BBQ117" s="81"/>
      <c r="BBR117" s="81"/>
      <c r="BBS117" s="81"/>
      <c r="BBT117" s="81"/>
      <c r="BBU117" s="81"/>
      <c r="BBV117" s="81"/>
      <c r="BBW117" s="81"/>
      <c r="BBX117" s="81"/>
      <c r="BBY117" s="81"/>
      <c r="BBZ117" s="81"/>
      <c r="BCA117" s="81"/>
      <c r="BCB117" s="81"/>
      <c r="BCC117" s="81"/>
      <c r="BCD117" s="81"/>
      <c r="BCE117" s="81"/>
      <c r="BCF117" s="81"/>
      <c r="BCG117" s="81"/>
      <c r="BCH117" s="81"/>
      <c r="BCI117" s="81"/>
      <c r="BCJ117" s="81"/>
      <c r="BCK117" s="81"/>
      <c r="BCL117" s="81"/>
      <c r="BCM117" s="81"/>
      <c r="BCN117" s="81"/>
      <c r="BCO117" s="81"/>
      <c r="BCP117" s="81"/>
      <c r="BCQ117" s="81"/>
      <c r="BCR117" s="81"/>
      <c r="BCS117" s="81"/>
      <c r="BCT117" s="81"/>
      <c r="BCU117" s="81"/>
      <c r="BCV117" s="81"/>
      <c r="BCW117" s="81"/>
      <c r="BCX117" s="81"/>
      <c r="BCY117" s="81"/>
      <c r="BCZ117" s="81"/>
      <c r="BDA117" s="81"/>
      <c r="BDB117" s="81"/>
      <c r="BDC117" s="81"/>
      <c r="BDD117" s="81"/>
      <c r="BDE117" s="81"/>
      <c r="BDF117" s="81"/>
      <c r="BDG117" s="81"/>
      <c r="BDH117" s="81"/>
      <c r="BDI117" s="81"/>
      <c r="BDJ117" s="81"/>
      <c r="BDK117" s="81"/>
      <c r="BDL117" s="81"/>
      <c r="BDM117" s="81"/>
      <c r="BDN117" s="81"/>
      <c r="BDO117" s="81"/>
      <c r="BDP117" s="81"/>
      <c r="BDQ117" s="81"/>
      <c r="BDR117" s="81"/>
      <c r="BDS117" s="81"/>
      <c r="BDT117" s="81"/>
      <c r="BDU117" s="81"/>
      <c r="BDV117" s="81"/>
      <c r="BDW117" s="81"/>
      <c r="BDX117" s="81"/>
      <c r="BDY117" s="81"/>
      <c r="BDZ117" s="81"/>
      <c r="BEA117" s="81"/>
      <c r="BEB117" s="81"/>
      <c r="BEC117" s="81"/>
      <c r="BED117" s="81"/>
      <c r="BEE117" s="81"/>
      <c r="BEF117" s="81"/>
      <c r="BEG117" s="81"/>
      <c r="BEH117" s="81"/>
      <c r="BEI117" s="81"/>
      <c r="BEJ117" s="81"/>
      <c r="BEK117" s="81"/>
      <c r="BEL117" s="81"/>
      <c r="BEM117" s="81"/>
      <c r="BEN117" s="81"/>
      <c r="BEO117" s="81"/>
      <c r="BEP117" s="81"/>
      <c r="BEQ117" s="81"/>
      <c r="BER117" s="81"/>
      <c r="BES117" s="81"/>
      <c r="BET117" s="81"/>
      <c r="BEU117" s="81"/>
      <c r="BEV117" s="81"/>
      <c r="BEW117" s="81"/>
      <c r="BEX117" s="81"/>
      <c r="BEY117" s="81"/>
      <c r="BEZ117" s="81"/>
      <c r="BFA117" s="81"/>
      <c r="BFB117" s="81"/>
      <c r="BFC117" s="81"/>
      <c r="BFD117" s="81"/>
      <c r="BFE117" s="81"/>
      <c r="BFF117" s="81"/>
      <c r="BFG117" s="81"/>
      <c r="BFH117" s="81"/>
      <c r="BFI117" s="81"/>
      <c r="BFJ117" s="81"/>
      <c r="BFK117" s="81"/>
      <c r="BFL117" s="81"/>
      <c r="BFM117" s="81"/>
      <c r="BFN117" s="81"/>
      <c r="BFO117" s="81"/>
      <c r="BFP117" s="81"/>
      <c r="BFQ117" s="81"/>
      <c r="BFR117" s="81"/>
      <c r="BFS117" s="81"/>
      <c r="BFT117" s="81"/>
      <c r="BFU117" s="81"/>
      <c r="BFV117" s="81"/>
      <c r="BFW117" s="81"/>
      <c r="BFX117" s="81"/>
      <c r="BFY117" s="81"/>
      <c r="BFZ117" s="81"/>
      <c r="BGA117" s="81"/>
      <c r="BGB117" s="81"/>
      <c r="BGC117" s="81"/>
      <c r="BGD117" s="81"/>
      <c r="BGE117" s="81"/>
      <c r="BGF117" s="81"/>
      <c r="BGG117" s="81"/>
      <c r="BGH117" s="81"/>
      <c r="BGI117" s="81"/>
      <c r="BGJ117" s="81"/>
      <c r="BGK117" s="81"/>
      <c r="BGL117" s="81"/>
      <c r="BGM117" s="81"/>
      <c r="BGN117" s="81"/>
      <c r="BGO117" s="81"/>
      <c r="BGP117" s="81"/>
      <c r="BGQ117" s="81"/>
      <c r="BGR117" s="81"/>
      <c r="BGS117" s="81"/>
      <c r="BGT117" s="81"/>
      <c r="BGU117" s="81"/>
      <c r="BGV117" s="81"/>
      <c r="BGW117" s="81"/>
      <c r="BGX117" s="81"/>
      <c r="BGY117" s="81"/>
      <c r="BGZ117" s="81"/>
      <c r="BHA117" s="81"/>
      <c r="BHB117" s="81"/>
      <c r="BHC117" s="81"/>
      <c r="BHD117" s="81"/>
      <c r="BHE117" s="81"/>
      <c r="BHF117" s="81"/>
      <c r="BHG117" s="81"/>
      <c r="BHH117" s="81"/>
      <c r="BHI117" s="81"/>
      <c r="BHJ117" s="81"/>
      <c r="BHK117" s="81"/>
      <c r="BHL117" s="81"/>
      <c r="BHM117" s="81"/>
      <c r="BHN117" s="81"/>
      <c r="BHO117" s="81"/>
      <c r="BHP117" s="81"/>
      <c r="BHQ117" s="81"/>
      <c r="BHR117" s="81"/>
      <c r="BHS117" s="81"/>
      <c r="BHT117" s="81"/>
      <c r="BHU117" s="81"/>
      <c r="BHV117" s="81"/>
      <c r="BHW117" s="81"/>
      <c r="BHX117" s="81"/>
      <c r="BHY117" s="81"/>
      <c r="BHZ117" s="81"/>
      <c r="BIA117" s="81"/>
      <c r="BIB117" s="81"/>
      <c r="BIC117" s="81"/>
      <c r="BID117" s="81"/>
      <c r="BIE117" s="81"/>
      <c r="BIF117" s="81"/>
      <c r="BIG117" s="81"/>
      <c r="BIH117" s="81"/>
      <c r="BII117" s="81"/>
      <c r="BIJ117" s="81"/>
      <c r="BIK117" s="81"/>
      <c r="BIL117" s="81"/>
      <c r="BIM117" s="81"/>
      <c r="BIN117" s="81"/>
      <c r="BIO117" s="81"/>
      <c r="BIP117" s="81"/>
      <c r="BIQ117" s="81"/>
      <c r="BIR117" s="81"/>
      <c r="BIS117" s="81"/>
      <c r="BIT117" s="81"/>
      <c r="BIU117" s="81"/>
      <c r="BIV117" s="81"/>
      <c r="BIW117" s="81"/>
      <c r="BIX117" s="81"/>
      <c r="BIY117" s="81"/>
      <c r="BIZ117" s="81"/>
      <c r="BJA117" s="81"/>
      <c r="BJB117" s="81"/>
      <c r="BJC117" s="81"/>
      <c r="BJD117" s="81"/>
      <c r="BJE117" s="81"/>
      <c r="BJF117" s="81"/>
      <c r="BJG117" s="81"/>
      <c r="BJH117" s="81"/>
      <c r="BJI117" s="81"/>
      <c r="BJJ117" s="81"/>
      <c r="BJK117" s="81"/>
      <c r="BJL117" s="81"/>
      <c r="BJM117" s="81"/>
      <c r="BJN117" s="81"/>
      <c r="BJO117" s="81"/>
      <c r="BJP117" s="81"/>
      <c r="BJQ117" s="81"/>
      <c r="BJR117" s="81"/>
      <c r="BJS117" s="81"/>
      <c r="BJT117" s="81"/>
      <c r="BJU117" s="81"/>
      <c r="BJV117" s="81"/>
      <c r="BJW117" s="81"/>
      <c r="BJX117" s="81"/>
      <c r="BJY117" s="81"/>
      <c r="BJZ117" s="81"/>
      <c r="BKA117" s="81"/>
      <c r="BKB117" s="81"/>
      <c r="BKC117" s="81"/>
      <c r="BKD117" s="81"/>
      <c r="BKE117" s="81"/>
      <c r="BKF117" s="81"/>
      <c r="BKG117" s="81"/>
      <c r="BKH117" s="81"/>
      <c r="BKI117" s="81"/>
      <c r="BKJ117" s="81"/>
      <c r="BKK117" s="81"/>
      <c r="BKL117" s="81"/>
      <c r="BKM117" s="81"/>
      <c r="BKN117" s="81"/>
      <c r="BKO117" s="81"/>
      <c r="BKP117" s="81"/>
      <c r="BKQ117" s="81"/>
      <c r="BKR117" s="81"/>
      <c r="BKS117" s="81"/>
      <c r="BKT117" s="81"/>
      <c r="BKU117" s="81"/>
      <c r="BKV117" s="81"/>
      <c r="BKW117" s="81"/>
      <c r="BKX117" s="81"/>
      <c r="BKY117" s="81"/>
      <c r="BKZ117" s="81"/>
      <c r="BLA117" s="81"/>
      <c r="BLB117" s="81"/>
      <c r="BLC117" s="81"/>
      <c r="BLD117" s="81"/>
      <c r="BLE117" s="81"/>
      <c r="BLF117" s="81"/>
      <c r="BLG117" s="81"/>
      <c r="BLH117" s="81"/>
      <c r="BLI117" s="81"/>
      <c r="BLJ117" s="81"/>
      <c r="BLK117" s="81"/>
      <c r="BLL117" s="81"/>
      <c r="BLM117" s="81"/>
      <c r="BLN117" s="81"/>
      <c r="BLO117" s="81"/>
      <c r="BLP117" s="81"/>
      <c r="BLQ117" s="81"/>
      <c r="BLR117" s="81"/>
      <c r="BLS117" s="81"/>
      <c r="BLT117" s="81"/>
      <c r="BLU117" s="81"/>
      <c r="BLV117" s="81"/>
      <c r="BLW117" s="81"/>
      <c r="BLX117" s="81"/>
      <c r="BLY117" s="81"/>
      <c r="BLZ117" s="81"/>
      <c r="BMA117" s="81"/>
      <c r="BMB117" s="81"/>
      <c r="BMC117" s="81"/>
      <c r="BMD117" s="81"/>
      <c r="BME117" s="81"/>
      <c r="BMF117" s="81"/>
      <c r="BMG117" s="81"/>
      <c r="BMH117" s="81"/>
      <c r="BMI117" s="81"/>
      <c r="BMJ117" s="81"/>
      <c r="BMK117" s="81"/>
      <c r="BML117" s="81"/>
      <c r="BMM117" s="81"/>
      <c r="BMN117" s="81"/>
      <c r="BMO117" s="81"/>
      <c r="BMP117" s="81"/>
      <c r="BMQ117" s="81"/>
      <c r="BMR117" s="81"/>
      <c r="BMS117" s="81"/>
      <c r="BMT117" s="81"/>
      <c r="BMU117" s="81"/>
      <c r="BMV117" s="81"/>
      <c r="BMW117" s="81"/>
      <c r="BMX117" s="81"/>
      <c r="BMY117" s="81"/>
      <c r="BMZ117" s="81"/>
      <c r="BNA117" s="81"/>
      <c r="BNB117" s="81"/>
      <c r="BNC117" s="81"/>
      <c r="BND117" s="81"/>
      <c r="BNE117" s="81"/>
      <c r="BNF117" s="81"/>
      <c r="BNG117" s="81"/>
      <c r="BNH117" s="81"/>
      <c r="BNI117" s="81"/>
      <c r="BNJ117" s="81"/>
      <c r="BNK117" s="81"/>
      <c r="BNL117" s="81"/>
      <c r="BNM117" s="81"/>
      <c r="BNN117" s="81"/>
      <c r="BNO117" s="81"/>
      <c r="BNP117" s="81"/>
      <c r="BNQ117" s="81"/>
      <c r="BNR117" s="81"/>
      <c r="BNS117" s="81"/>
      <c r="BNT117" s="81"/>
      <c r="BNU117" s="81"/>
      <c r="BNV117" s="81"/>
      <c r="BNW117" s="81"/>
      <c r="BNX117" s="81"/>
      <c r="BNY117" s="81"/>
      <c r="BNZ117" s="81"/>
      <c r="BOA117" s="81"/>
      <c r="BOB117" s="81"/>
      <c r="BOC117" s="81"/>
      <c r="BOD117" s="81"/>
      <c r="BOE117" s="81"/>
      <c r="BOF117" s="81"/>
      <c r="BOG117" s="81"/>
      <c r="BOH117" s="81"/>
      <c r="BOI117" s="81"/>
      <c r="BOJ117" s="81"/>
      <c r="BOK117" s="81"/>
      <c r="BOL117" s="81"/>
      <c r="BOM117" s="81"/>
      <c r="BON117" s="81"/>
      <c r="BOO117" s="81"/>
      <c r="BOP117" s="81"/>
      <c r="BOQ117" s="81"/>
      <c r="BOR117" s="81"/>
      <c r="BOS117" s="81"/>
      <c r="BOT117" s="81"/>
      <c r="BOU117" s="81"/>
      <c r="BOV117" s="81"/>
      <c r="BOW117" s="81"/>
      <c r="BOX117" s="81"/>
      <c r="BOY117" s="81"/>
      <c r="BOZ117" s="81"/>
      <c r="BPA117" s="81"/>
      <c r="BPB117" s="81"/>
      <c r="BPC117" s="81"/>
      <c r="BPD117" s="81"/>
      <c r="BPE117" s="81"/>
      <c r="BPF117" s="81"/>
      <c r="BPG117" s="81"/>
      <c r="BPH117" s="81"/>
      <c r="BPI117" s="81"/>
      <c r="BPJ117" s="81"/>
      <c r="BPK117" s="81"/>
      <c r="BPL117" s="81"/>
      <c r="BPM117" s="81"/>
      <c r="BPN117" s="81"/>
      <c r="BPO117" s="81"/>
      <c r="BPP117" s="81"/>
      <c r="BPQ117" s="81"/>
      <c r="BPR117" s="81"/>
      <c r="BPS117" s="81"/>
      <c r="BPT117" s="81"/>
      <c r="BPU117" s="81"/>
      <c r="BPV117" s="81"/>
      <c r="BPW117" s="81"/>
      <c r="BPX117" s="81"/>
      <c r="BPY117" s="81"/>
      <c r="BPZ117" s="81"/>
      <c r="BQA117" s="81"/>
      <c r="BQB117" s="81"/>
      <c r="BQC117" s="81"/>
      <c r="BQD117" s="81"/>
      <c r="BQE117" s="81"/>
      <c r="BQF117" s="81"/>
      <c r="BQG117" s="81"/>
      <c r="BQH117" s="81"/>
      <c r="BQI117" s="81"/>
      <c r="BQJ117" s="81"/>
      <c r="BQK117" s="81"/>
      <c r="BQL117" s="81"/>
      <c r="BQM117" s="81"/>
      <c r="BQN117" s="81"/>
      <c r="BQO117" s="81"/>
      <c r="BQP117" s="81"/>
      <c r="BQQ117" s="81"/>
      <c r="BQR117" s="81"/>
      <c r="BQS117" s="81"/>
      <c r="BQT117" s="81"/>
      <c r="BQU117" s="81"/>
      <c r="BQV117" s="81"/>
      <c r="BQW117" s="81"/>
      <c r="BQX117" s="81"/>
      <c r="BQY117" s="81"/>
      <c r="BQZ117" s="81"/>
      <c r="BRA117" s="81"/>
      <c r="BRB117" s="81"/>
      <c r="BRC117" s="81"/>
      <c r="BRD117" s="81"/>
      <c r="BRE117" s="81"/>
      <c r="BRF117" s="81"/>
      <c r="BRG117" s="81"/>
      <c r="BRH117" s="81"/>
      <c r="BRI117" s="81"/>
      <c r="BRJ117" s="81"/>
      <c r="BRK117" s="81"/>
      <c r="BRL117" s="81"/>
      <c r="BRM117" s="81"/>
      <c r="BRN117" s="81"/>
      <c r="BRO117" s="81"/>
      <c r="BRP117" s="81"/>
      <c r="BRQ117" s="81"/>
      <c r="BRR117" s="81"/>
      <c r="BRS117" s="81"/>
      <c r="BRT117" s="81"/>
      <c r="BRU117" s="81"/>
      <c r="BRV117" s="81"/>
      <c r="BRW117" s="81"/>
      <c r="BRX117" s="81"/>
      <c r="BRY117" s="81"/>
      <c r="BRZ117" s="81"/>
      <c r="BSA117" s="81"/>
      <c r="BSB117" s="81"/>
      <c r="BSC117" s="81"/>
      <c r="BSD117" s="81"/>
      <c r="BSE117" s="81"/>
      <c r="BSF117" s="81"/>
      <c r="BSG117" s="81"/>
      <c r="BSH117" s="81"/>
      <c r="BSI117" s="81"/>
      <c r="BSJ117" s="81"/>
      <c r="BSK117" s="81"/>
      <c r="BSL117" s="81"/>
      <c r="BSM117" s="81"/>
      <c r="BSN117" s="81"/>
      <c r="BSO117" s="81"/>
      <c r="BSP117" s="81"/>
      <c r="BSQ117" s="81"/>
      <c r="BSR117" s="81"/>
      <c r="BSS117" s="81"/>
      <c r="BST117" s="81"/>
      <c r="BSU117" s="81"/>
      <c r="BSV117" s="81"/>
      <c r="BSW117" s="81"/>
      <c r="BSX117" s="81"/>
      <c r="BSY117" s="81"/>
      <c r="BSZ117" s="81"/>
      <c r="BTA117" s="81"/>
      <c r="BTB117" s="81"/>
      <c r="BTC117" s="81"/>
      <c r="BTD117" s="81"/>
      <c r="BTE117" s="81"/>
      <c r="BTF117" s="81"/>
      <c r="BTG117" s="81"/>
      <c r="BTH117" s="81"/>
      <c r="BTI117" s="81"/>
      <c r="BTJ117" s="81"/>
      <c r="BTK117" s="81"/>
      <c r="BTL117" s="81"/>
      <c r="BTM117" s="81"/>
      <c r="BTN117" s="81"/>
      <c r="BTO117" s="81"/>
      <c r="BTP117" s="81"/>
      <c r="BTQ117" s="81"/>
      <c r="BTR117" s="81"/>
      <c r="BTS117" s="81"/>
      <c r="BTT117" s="81"/>
      <c r="BTU117" s="81"/>
      <c r="BTV117" s="81"/>
      <c r="BTW117" s="81"/>
      <c r="BTX117" s="81"/>
      <c r="BTY117" s="81"/>
      <c r="BTZ117" s="81"/>
      <c r="BUA117" s="81"/>
      <c r="BUB117" s="81"/>
      <c r="BUC117" s="81"/>
      <c r="BUD117" s="81"/>
      <c r="BUE117" s="81"/>
      <c r="BUF117" s="81"/>
      <c r="BUG117" s="81"/>
      <c r="BUH117" s="81"/>
      <c r="BUI117" s="81"/>
      <c r="BUJ117" s="81"/>
      <c r="BUK117" s="81"/>
      <c r="BUL117" s="81"/>
      <c r="BUM117" s="81"/>
      <c r="BUN117" s="81"/>
      <c r="BUO117" s="81"/>
      <c r="BUP117" s="81"/>
      <c r="BUQ117" s="81"/>
      <c r="BUR117" s="81"/>
      <c r="BUS117" s="81"/>
      <c r="BUT117" s="81"/>
      <c r="BUU117" s="81"/>
      <c r="BUV117" s="81"/>
      <c r="BUW117" s="81"/>
      <c r="BUX117" s="81"/>
      <c r="BUY117" s="81"/>
      <c r="BUZ117" s="81"/>
      <c r="BVA117" s="81"/>
      <c r="BVB117" s="81"/>
      <c r="BVC117" s="81"/>
      <c r="BVD117" s="81"/>
      <c r="BVE117" s="81"/>
      <c r="BVF117" s="81"/>
      <c r="BVG117" s="81"/>
      <c r="BVH117" s="81"/>
      <c r="BVI117" s="81"/>
      <c r="BVJ117" s="81"/>
      <c r="BVK117" s="81"/>
      <c r="BVL117" s="81"/>
      <c r="BVM117" s="81"/>
      <c r="BVN117" s="81"/>
      <c r="BVO117" s="81"/>
      <c r="BVP117" s="81"/>
      <c r="BVQ117" s="81"/>
      <c r="BVR117" s="81"/>
      <c r="BVS117" s="81"/>
      <c r="BVT117" s="81"/>
      <c r="BVU117" s="81"/>
      <c r="BVV117" s="81"/>
      <c r="BVW117" s="81"/>
      <c r="BVX117" s="81"/>
      <c r="BVY117" s="81"/>
      <c r="BVZ117" s="81"/>
      <c r="BWA117" s="81"/>
      <c r="BWB117" s="81"/>
      <c r="BWC117" s="81"/>
      <c r="BWD117" s="81"/>
      <c r="BWE117" s="81"/>
      <c r="BWF117" s="81"/>
      <c r="BWG117" s="81"/>
      <c r="BWH117" s="81"/>
      <c r="BWI117" s="81"/>
      <c r="BWJ117" s="81"/>
      <c r="BWK117" s="81"/>
      <c r="BWL117" s="81"/>
      <c r="BWM117" s="81"/>
      <c r="BWN117" s="81"/>
      <c r="BWO117" s="81"/>
      <c r="BWP117" s="81"/>
      <c r="BWQ117" s="81"/>
      <c r="BWR117" s="81"/>
      <c r="BWS117" s="81"/>
      <c r="BWT117" s="81"/>
      <c r="BWU117" s="81"/>
      <c r="BWV117" s="81"/>
      <c r="BWW117" s="81"/>
      <c r="BWX117" s="81"/>
      <c r="BWY117" s="81"/>
      <c r="BWZ117" s="81"/>
      <c r="BXA117" s="81"/>
      <c r="BXB117" s="81"/>
      <c r="BXC117" s="81"/>
      <c r="BXD117" s="81"/>
      <c r="BXE117" s="81"/>
      <c r="BXF117" s="81"/>
      <c r="BXG117" s="81"/>
      <c r="BXH117" s="81"/>
      <c r="BXI117" s="81"/>
      <c r="BXJ117" s="81"/>
      <c r="BXK117" s="81"/>
      <c r="BXL117" s="81"/>
      <c r="BXM117" s="81"/>
      <c r="BXN117" s="81"/>
      <c r="BXO117" s="81"/>
      <c r="BXP117" s="81"/>
      <c r="BXQ117" s="81"/>
      <c r="BXR117" s="81"/>
      <c r="BXS117" s="81"/>
      <c r="BXT117" s="81"/>
      <c r="BXU117" s="81"/>
      <c r="BXV117" s="81"/>
      <c r="BXW117" s="81"/>
      <c r="BXX117" s="81"/>
      <c r="BXY117" s="81"/>
      <c r="BXZ117" s="81"/>
      <c r="BYA117" s="81"/>
      <c r="BYB117" s="81"/>
      <c r="BYC117" s="81"/>
      <c r="BYD117" s="81"/>
      <c r="BYE117" s="81"/>
      <c r="BYF117" s="81"/>
      <c r="BYG117" s="81"/>
      <c r="BYH117" s="81"/>
      <c r="BYI117" s="81"/>
      <c r="BYJ117" s="81"/>
      <c r="BYK117" s="81"/>
      <c r="BYL117" s="81"/>
      <c r="BYM117" s="81"/>
      <c r="BYN117" s="81"/>
      <c r="BYO117" s="81"/>
      <c r="BYP117" s="81"/>
      <c r="BYQ117" s="81"/>
      <c r="BYR117" s="81"/>
      <c r="BYS117" s="81"/>
      <c r="BYT117" s="81"/>
      <c r="BYU117" s="81"/>
      <c r="BYV117" s="81"/>
      <c r="BYW117" s="81"/>
      <c r="BYX117" s="81"/>
      <c r="BYY117" s="81"/>
      <c r="BYZ117" s="81"/>
      <c r="BZA117" s="81"/>
      <c r="BZB117" s="81"/>
      <c r="BZC117" s="81"/>
      <c r="BZD117" s="81"/>
      <c r="BZE117" s="81"/>
      <c r="BZF117" s="81"/>
      <c r="BZG117" s="81"/>
      <c r="BZH117" s="81"/>
      <c r="BZI117" s="81"/>
      <c r="BZJ117" s="81"/>
      <c r="BZK117" s="81"/>
      <c r="BZL117" s="81"/>
      <c r="BZM117" s="81"/>
      <c r="BZN117" s="81"/>
      <c r="BZO117" s="81"/>
      <c r="BZP117" s="81"/>
      <c r="BZQ117" s="81"/>
      <c r="BZR117" s="81"/>
      <c r="BZS117" s="81"/>
      <c r="BZT117" s="81"/>
      <c r="BZU117" s="81"/>
      <c r="BZV117" s="81"/>
      <c r="BZW117" s="81"/>
      <c r="BZX117" s="81"/>
      <c r="BZY117" s="81"/>
      <c r="BZZ117" s="81"/>
      <c r="CAA117" s="81"/>
      <c r="CAB117" s="81"/>
      <c r="CAC117" s="81"/>
      <c r="CAD117" s="81"/>
      <c r="CAE117" s="81"/>
      <c r="CAF117" s="81"/>
      <c r="CAG117" s="81"/>
      <c r="CAH117" s="81"/>
      <c r="CAI117" s="81"/>
      <c r="CAJ117" s="81"/>
      <c r="CAK117" s="81"/>
      <c r="CAL117" s="81"/>
      <c r="CAM117" s="81"/>
      <c r="CAN117" s="81"/>
      <c r="CAO117" s="81"/>
      <c r="CAP117" s="81"/>
      <c r="CAQ117" s="81"/>
      <c r="CAR117" s="81"/>
      <c r="CAS117" s="81"/>
      <c r="CAT117" s="81"/>
      <c r="CAU117" s="81"/>
      <c r="CAV117" s="81"/>
      <c r="CAW117" s="81"/>
      <c r="CAX117" s="81"/>
      <c r="CAY117" s="81"/>
      <c r="CAZ117" s="81"/>
      <c r="CBA117" s="81"/>
      <c r="CBB117" s="81"/>
      <c r="CBC117" s="81"/>
      <c r="CBD117" s="81"/>
      <c r="CBE117" s="81"/>
      <c r="CBF117" s="81"/>
      <c r="CBG117" s="81"/>
      <c r="CBH117" s="81"/>
      <c r="CBI117" s="81"/>
      <c r="CBJ117" s="81"/>
      <c r="CBK117" s="81"/>
      <c r="CBL117" s="81"/>
      <c r="CBM117" s="81"/>
      <c r="CBN117" s="81"/>
      <c r="CBO117" s="81"/>
      <c r="CBP117" s="81"/>
      <c r="CBQ117" s="81"/>
      <c r="CBR117" s="81"/>
      <c r="CBS117" s="81"/>
      <c r="CBT117" s="81"/>
      <c r="CBU117" s="81"/>
      <c r="CBV117" s="81"/>
      <c r="CBW117" s="81"/>
      <c r="CBX117" s="81"/>
      <c r="CBY117" s="81"/>
      <c r="CBZ117" s="81"/>
      <c r="CCA117" s="81"/>
      <c r="CCB117" s="81"/>
      <c r="CCC117" s="81"/>
      <c r="CCD117" s="81"/>
      <c r="CCE117" s="81"/>
      <c r="CCF117" s="81"/>
      <c r="CCG117" s="81"/>
      <c r="CCH117" s="81"/>
      <c r="CCI117" s="81"/>
      <c r="CCJ117" s="81"/>
      <c r="CCK117" s="81"/>
      <c r="CCL117" s="81"/>
      <c r="CCM117" s="81"/>
      <c r="CCN117" s="81"/>
      <c r="CCO117" s="81"/>
      <c r="CCP117" s="81"/>
      <c r="CCQ117" s="81"/>
      <c r="CCR117" s="81"/>
      <c r="CCS117" s="81"/>
      <c r="CCT117" s="81"/>
      <c r="CCU117" s="81"/>
      <c r="CCV117" s="81"/>
      <c r="CCW117" s="81"/>
      <c r="CCX117" s="81"/>
      <c r="CCY117" s="81"/>
      <c r="CCZ117" s="81"/>
      <c r="CDA117" s="81"/>
      <c r="CDB117" s="81"/>
      <c r="CDC117" s="81"/>
      <c r="CDD117" s="81"/>
      <c r="CDE117" s="81"/>
      <c r="CDF117" s="81"/>
      <c r="CDG117" s="81"/>
      <c r="CDH117" s="81"/>
      <c r="CDI117" s="81"/>
      <c r="CDJ117" s="81"/>
      <c r="CDK117" s="81"/>
      <c r="CDL117" s="81"/>
      <c r="CDM117" s="81"/>
      <c r="CDN117" s="81"/>
      <c r="CDO117" s="81"/>
      <c r="CDP117" s="81"/>
      <c r="CDQ117" s="81"/>
      <c r="CDR117" s="81"/>
      <c r="CDS117" s="81"/>
      <c r="CDT117" s="81"/>
      <c r="CDU117" s="81"/>
      <c r="CDV117" s="81"/>
      <c r="CDW117" s="81"/>
      <c r="CDX117" s="81"/>
      <c r="CDY117" s="81"/>
      <c r="CDZ117" s="81"/>
      <c r="CEA117" s="81"/>
      <c r="CEB117" s="81"/>
      <c r="CEC117" s="81"/>
      <c r="CED117" s="81"/>
      <c r="CEE117" s="81"/>
      <c r="CEF117" s="81"/>
      <c r="CEG117" s="81"/>
      <c r="CEH117" s="81"/>
      <c r="CEI117" s="81"/>
      <c r="CEJ117" s="81"/>
      <c r="CEK117" s="81"/>
      <c r="CEL117" s="81"/>
      <c r="CEM117" s="81"/>
      <c r="CEN117" s="81"/>
      <c r="CEO117" s="81"/>
      <c r="CEP117" s="81"/>
      <c r="CEQ117" s="81"/>
      <c r="CER117" s="81"/>
      <c r="CES117" s="81"/>
      <c r="CET117" s="81"/>
      <c r="CEU117" s="81"/>
      <c r="CEV117" s="81"/>
      <c r="CEW117" s="81"/>
      <c r="CEX117" s="81"/>
      <c r="CEY117" s="81"/>
      <c r="CEZ117" s="81"/>
      <c r="CFA117" s="81"/>
      <c r="CFB117" s="81"/>
      <c r="CFC117" s="81"/>
      <c r="CFD117" s="81"/>
      <c r="CFE117" s="81"/>
      <c r="CFF117" s="81"/>
      <c r="CFG117" s="81"/>
      <c r="CFH117" s="81"/>
      <c r="CFI117" s="81"/>
      <c r="CFJ117" s="81"/>
      <c r="CFK117" s="81"/>
      <c r="CFL117" s="81"/>
      <c r="CFM117" s="81"/>
      <c r="CFN117" s="81"/>
      <c r="CFO117" s="81"/>
      <c r="CFP117" s="81"/>
      <c r="CFQ117" s="81"/>
      <c r="CFR117" s="81"/>
      <c r="CFS117" s="81"/>
      <c r="CFT117" s="81"/>
      <c r="CFU117" s="81"/>
      <c r="CFV117" s="81"/>
      <c r="CFW117" s="81"/>
      <c r="CFX117" s="81"/>
      <c r="CFY117" s="81"/>
      <c r="CFZ117" s="81"/>
      <c r="CGA117" s="81"/>
      <c r="CGB117" s="81"/>
      <c r="CGC117" s="81"/>
      <c r="CGD117" s="81"/>
      <c r="CGE117" s="81"/>
      <c r="CGF117" s="81"/>
      <c r="CGG117" s="81"/>
      <c r="CGH117" s="81"/>
      <c r="CGI117" s="81"/>
      <c r="CGJ117" s="81"/>
      <c r="CGK117" s="81"/>
      <c r="CGL117" s="81"/>
      <c r="CGM117" s="81"/>
      <c r="CGN117" s="81"/>
      <c r="CGO117" s="81"/>
      <c r="CGP117" s="81"/>
      <c r="CGQ117" s="81"/>
      <c r="CGR117" s="81"/>
      <c r="CGS117" s="81"/>
      <c r="CGT117" s="81"/>
      <c r="CGU117" s="81"/>
      <c r="CGV117" s="81"/>
      <c r="CGW117" s="81"/>
      <c r="CGX117" s="81"/>
      <c r="CGY117" s="81"/>
      <c r="CGZ117" s="81"/>
      <c r="CHA117" s="81"/>
      <c r="CHB117" s="81"/>
      <c r="CHC117" s="81"/>
      <c r="CHD117" s="81"/>
      <c r="CHE117" s="81"/>
      <c r="CHF117" s="81"/>
      <c r="CHG117" s="81"/>
      <c r="CHH117" s="81"/>
      <c r="CHI117" s="81"/>
      <c r="CHJ117" s="81"/>
      <c r="CHK117" s="81"/>
      <c r="CHL117" s="81"/>
      <c r="CHM117" s="81"/>
      <c r="CHN117" s="81"/>
      <c r="CHO117" s="81"/>
      <c r="CHP117" s="81"/>
      <c r="CHQ117" s="81"/>
      <c r="CHR117" s="81"/>
      <c r="CHS117" s="81"/>
      <c r="CHT117" s="81"/>
      <c r="CHU117" s="81"/>
      <c r="CHV117" s="81"/>
      <c r="CHW117" s="81"/>
      <c r="CHX117" s="81"/>
      <c r="CHY117" s="81"/>
      <c r="CHZ117" s="81"/>
      <c r="CIA117" s="81"/>
      <c r="CIB117" s="81"/>
      <c r="CIC117" s="81"/>
      <c r="CID117" s="81"/>
      <c r="CIE117" s="81"/>
      <c r="CIF117" s="81"/>
      <c r="CIG117" s="81"/>
      <c r="CIH117" s="81"/>
      <c r="CII117" s="81"/>
      <c r="CIJ117" s="81"/>
      <c r="CIK117" s="81"/>
      <c r="CIL117" s="81"/>
      <c r="CIM117" s="81"/>
      <c r="CIN117" s="81"/>
      <c r="CIO117" s="81"/>
      <c r="CIP117" s="81"/>
      <c r="CIQ117" s="81"/>
      <c r="CIR117" s="81"/>
      <c r="CIS117" s="81"/>
      <c r="CIT117" s="81"/>
      <c r="CIU117" s="81"/>
      <c r="CIV117" s="81"/>
      <c r="CIW117" s="81"/>
      <c r="CIX117" s="81"/>
      <c r="CIY117" s="81"/>
      <c r="CIZ117" s="81"/>
      <c r="CJA117" s="81"/>
      <c r="CJB117" s="81"/>
      <c r="CJC117" s="81"/>
      <c r="CJD117" s="81"/>
      <c r="CJE117" s="81"/>
      <c r="CJF117" s="81"/>
      <c r="CJG117" s="81"/>
      <c r="CJH117" s="81"/>
      <c r="CJI117" s="81"/>
      <c r="CJJ117" s="81"/>
      <c r="CJK117" s="81"/>
      <c r="CJL117" s="81"/>
      <c r="CJM117" s="81"/>
      <c r="CJN117" s="81"/>
      <c r="CJO117" s="81"/>
      <c r="CJP117" s="81"/>
      <c r="CJQ117" s="81"/>
      <c r="CJR117" s="81"/>
      <c r="CJS117" s="81"/>
      <c r="CJT117" s="81"/>
      <c r="CJU117" s="81"/>
      <c r="CJV117" s="81"/>
      <c r="CJW117" s="81"/>
      <c r="CJX117" s="81"/>
      <c r="CJY117" s="81"/>
      <c r="CJZ117" s="81"/>
      <c r="CKA117" s="81"/>
      <c r="CKB117" s="81"/>
      <c r="CKC117" s="81"/>
      <c r="CKD117" s="81"/>
      <c r="CKE117" s="81"/>
      <c r="CKF117" s="81"/>
      <c r="CKG117" s="81"/>
      <c r="CKH117" s="81"/>
      <c r="CKI117" s="81"/>
      <c r="CKJ117" s="81"/>
      <c r="CKK117" s="81"/>
      <c r="CKL117" s="81"/>
      <c r="CKM117" s="81"/>
      <c r="CKN117" s="81"/>
      <c r="CKO117" s="81"/>
      <c r="CKP117" s="81"/>
      <c r="CKQ117" s="81"/>
      <c r="CKR117" s="81"/>
      <c r="CKS117" s="81"/>
      <c r="CKT117" s="81"/>
      <c r="CKU117" s="81"/>
      <c r="CKV117" s="81"/>
      <c r="CKW117" s="81"/>
      <c r="CKX117" s="81"/>
      <c r="CKY117" s="81"/>
      <c r="CKZ117" s="81"/>
      <c r="CLA117" s="81"/>
      <c r="CLB117" s="81"/>
      <c r="CLC117" s="81"/>
      <c r="CLD117" s="81"/>
      <c r="CLE117" s="81"/>
      <c r="CLF117" s="81"/>
      <c r="CLG117" s="81"/>
      <c r="CLH117" s="81"/>
      <c r="CLI117" s="81"/>
      <c r="CLJ117" s="81"/>
      <c r="CLK117" s="81"/>
      <c r="CLL117" s="81"/>
      <c r="CLM117" s="81"/>
      <c r="CLN117" s="81"/>
      <c r="CLO117" s="81"/>
      <c r="CLP117" s="81"/>
      <c r="CLQ117" s="81"/>
      <c r="CLR117" s="81"/>
      <c r="CLS117" s="81"/>
      <c r="CLT117" s="81"/>
      <c r="CLU117" s="81"/>
      <c r="CLV117" s="81"/>
      <c r="CLW117" s="81"/>
      <c r="CLX117" s="81"/>
      <c r="CLY117" s="81"/>
      <c r="CLZ117" s="81"/>
      <c r="CMA117" s="81"/>
      <c r="CMB117" s="81"/>
      <c r="CMC117" s="81"/>
      <c r="CMD117" s="81"/>
      <c r="CME117" s="81"/>
      <c r="CMF117" s="81"/>
      <c r="CMG117" s="81"/>
      <c r="CMH117" s="81"/>
      <c r="CMI117" s="81"/>
      <c r="CMJ117" s="81"/>
      <c r="CMK117" s="81"/>
      <c r="CML117" s="81"/>
      <c r="CMM117" s="81"/>
      <c r="CMN117" s="81"/>
      <c r="CMO117" s="81"/>
      <c r="CMP117" s="81"/>
      <c r="CMQ117" s="81"/>
      <c r="CMR117" s="81"/>
      <c r="CMS117" s="81"/>
      <c r="CMT117" s="81"/>
      <c r="CMU117" s="81"/>
      <c r="CMV117" s="81"/>
      <c r="CMW117" s="81"/>
      <c r="CMX117" s="81"/>
      <c r="CMY117" s="81"/>
      <c r="CMZ117" s="81"/>
      <c r="CNA117" s="81"/>
      <c r="CNB117" s="81"/>
      <c r="CNC117" s="81"/>
      <c r="CND117" s="81"/>
      <c r="CNE117" s="81"/>
      <c r="CNF117" s="81"/>
      <c r="CNG117" s="81"/>
      <c r="CNH117" s="81"/>
      <c r="CNI117" s="81"/>
      <c r="CNJ117" s="81"/>
      <c r="CNK117" s="81"/>
      <c r="CNL117" s="81"/>
      <c r="CNM117" s="81"/>
      <c r="CNN117" s="81"/>
      <c r="CNO117" s="81"/>
      <c r="CNP117" s="81"/>
      <c r="CNQ117" s="81"/>
      <c r="CNR117" s="81"/>
      <c r="CNS117" s="81"/>
      <c r="CNT117" s="81"/>
      <c r="CNU117" s="81"/>
      <c r="CNV117" s="81"/>
      <c r="CNW117" s="81"/>
      <c r="CNX117" s="81"/>
      <c r="CNY117" s="81"/>
      <c r="CNZ117" s="81"/>
      <c r="COA117" s="81"/>
      <c r="COB117" s="81"/>
      <c r="COC117" s="81"/>
      <c r="COD117" s="81"/>
      <c r="COE117" s="81"/>
      <c r="COF117" s="81"/>
      <c r="COG117" s="81"/>
      <c r="COH117" s="81"/>
      <c r="COI117" s="81"/>
      <c r="COJ117" s="81"/>
      <c r="COK117" s="81"/>
      <c r="COL117" s="81"/>
      <c r="COM117" s="81"/>
      <c r="CON117" s="81"/>
      <c r="COO117" s="81"/>
      <c r="COP117" s="81"/>
      <c r="COQ117" s="81"/>
      <c r="COR117" s="81"/>
      <c r="COS117" s="81"/>
      <c r="COT117" s="81"/>
      <c r="COU117" s="81"/>
      <c r="COV117" s="81"/>
      <c r="COW117" s="81"/>
      <c r="COX117" s="81"/>
      <c r="COY117" s="81"/>
      <c r="COZ117" s="81"/>
      <c r="CPA117" s="81"/>
      <c r="CPB117" s="81"/>
      <c r="CPC117" s="81"/>
      <c r="CPD117" s="81"/>
      <c r="CPE117" s="81"/>
      <c r="CPF117" s="81"/>
      <c r="CPG117" s="81"/>
      <c r="CPH117" s="81"/>
      <c r="CPI117" s="81"/>
      <c r="CPJ117" s="81"/>
      <c r="CPK117" s="81"/>
      <c r="CPL117" s="81"/>
      <c r="CPM117" s="81"/>
      <c r="CPN117" s="81"/>
      <c r="CPO117" s="81"/>
      <c r="CPP117" s="81"/>
      <c r="CPQ117" s="81"/>
      <c r="CPR117" s="81"/>
      <c r="CPS117" s="81"/>
      <c r="CPT117" s="81"/>
      <c r="CPU117" s="81"/>
      <c r="CPV117" s="81"/>
      <c r="CPW117" s="81"/>
      <c r="CPX117" s="81"/>
      <c r="CPY117" s="81"/>
      <c r="CPZ117" s="81"/>
      <c r="CQA117" s="81"/>
      <c r="CQB117" s="81"/>
      <c r="CQC117" s="81"/>
      <c r="CQD117" s="81"/>
      <c r="CQE117" s="81"/>
      <c r="CQF117" s="81"/>
      <c r="CQG117" s="81"/>
      <c r="CQH117" s="81"/>
      <c r="CQI117" s="81"/>
      <c r="CQJ117" s="81"/>
      <c r="CQK117" s="81"/>
      <c r="CQL117" s="81"/>
      <c r="CQM117" s="81"/>
      <c r="CQN117" s="81"/>
      <c r="CQO117" s="81"/>
      <c r="CQP117" s="81"/>
      <c r="CQQ117" s="81"/>
      <c r="CQR117" s="81"/>
      <c r="CQS117" s="81"/>
      <c r="CQT117" s="81"/>
      <c r="CQU117" s="81"/>
      <c r="CQV117" s="81"/>
      <c r="CQW117" s="81"/>
      <c r="CQX117" s="81"/>
      <c r="CQY117" s="81"/>
      <c r="CQZ117" s="81"/>
      <c r="CRA117" s="81"/>
      <c r="CRB117" s="81"/>
      <c r="CRC117" s="81"/>
      <c r="CRD117" s="81"/>
      <c r="CRE117" s="81"/>
      <c r="CRF117" s="81"/>
      <c r="CRG117" s="81"/>
      <c r="CRH117" s="81"/>
      <c r="CRI117" s="81"/>
      <c r="CRJ117" s="81"/>
      <c r="CRK117" s="81"/>
      <c r="CRL117" s="81"/>
      <c r="CRM117" s="81"/>
      <c r="CRN117" s="81"/>
      <c r="CRO117" s="81"/>
      <c r="CRP117" s="81"/>
      <c r="CRQ117" s="81"/>
      <c r="CRR117" s="81"/>
      <c r="CRS117" s="81"/>
      <c r="CRT117" s="81"/>
      <c r="CRU117" s="81"/>
      <c r="CRV117" s="81"/>
      <c r="CRW117" s="81"/>
      <c r="CRX117" s="81"/>
      <c r="CRY117" s="81"/>
      <c r="CRZ117" s="81"/>
      <c r="CSA117" s="81"/>
      <c r="CSB117" s="81"/>
      <c r="CSC117" s="81"/>
      <c r="CSD117" s="81"/>
      <c r="CSE117" s="81"/>
      <c r="CSF117" s="81"/>
      <c r="CSG117" s="81"/>
      <c r="CSH117" s="81"/>
      <c r="CSI117" s="81"/>
      <c r="CSJ117" s="81"/>
      <c r="CSK117" s="81"/>
      <c r="CSL117" s="81"/>
      <c r="CSM117" s="81"/>
      <c r="CSN117" s="81"/>
      <c r="CSO117" s="81"/>
      <c r="CSP117" s="81"/>
      <c r="CSQ117" s="81"/>
      <c r="CSR117" s="81"/>
      <c r="CSS117" s="81"/>
      <c r="CST117" s="81"/>
      <c r="CSU117" s="81"/>
      <c r="CSV117" s="81"/>
      <c r="CSW117" s="81"/>
      <c r="CSX117" s="81"/>
      <c r="CSY117" s="81"/>
      <c r="CSZ117" s="81"/>
      <c r="CTA117" s="81"/>
      <c r="CTB117" s="81"/>
      <c r="CTC117" s="81"/>
      <c r="CTD117" s="81"/>
      <c r="CTE117" s="81"/>
      <c r="CTF117" s="81"/>
      <c r="CTG117" s="81"/>
      <c r="CTH117" s="81"/>
      <c r="CTI117" s="81"/>
      <c r="CTJ117" s="81"/>
      <c r="CTK117" s="81"/>
      <c r="CTL117" s="81"/>
      <c r="CTM117" s="81"/>
      <c r="CTN117" s="81"/>
      <c r="CTO117" s="81"/>
      <c r="CTP117" s="81"/>
      <c r="CTQ117" s="81"/>
      <c r="CTR117" s="81"/>
      <c r="CTS117" s="81"/>
      <c r="CTT117" s="81"/>
      <c r="CTU117" s="81"/>
      <c r="CTV117" s="81"/>
      <c r="CTW117" s="81"/>
      <c r="CTX117" s="81"/>
      <c r="CTY117" s="81"/>
      <c r="CTZ117" s="81"/>
      <c r="CUA117" s="81"/>
      <c r="CUB117" s="81"/>
      <c r="CUC117" s="81"/>
      <c r="CUD117" s="81"/>
      <c r="CUE117" s="81"/>
      <c r="CUF117" s="81"/>
      <c r="CUG117" s="81"/>
      <c r="CUH117" s="81"/>
      <c r="CUI117" s="81"/>
      <c r="CUJ117" s="81"/>
      <c r="CUK117" s="81"/>
      <c r="CUL117" s="81"/>
      <c r="CUM117" s="81"/>
      <c r="CUN117" s="81"/>
      <c r="CUO117" s="81"/>
      <c r="CUP117" s="81"/>
      <c r="CUQ117" s="81"/>
      <c r="CUR117" s="81"/>
      <c r="CUS117" s="81"/>
      <c r="CUT117" s="81"/>
      <c r="CUU117" s="81"/>
      <c r="CUV117" s="81"/>
      <c r="CUW117" s="81"/>
      <c r="CUX117" s="81"/>
      <c r="CUY117" s="81"/>
      <c r="CUZ117" s="81"/>
      <c r="CVA117" s="81"/>
      <c r="CVB117" s="81"/>
      <c r="CVC117" s="81"/>
      <c r="CVD117" s="81"/>
      <c r="CVE117" s="81"/>
      <c r="CVF117" s="81"/>
      <c r="CVG117" s="81"/>
      <c r="CVH117" s="81"/>
      <c r="CVI117" s="81"/>
      <c r="CVJ117" s="81"/>
      <c r="CVK117" s="81"/>
      <c r="CVL117" s="81"/>
      <c r="CVM117" s="81"/>
      <c r="CVN117" s="81"/>
      <c r="CVO117" s="81"/>
      <c r="CVP117" s="81"/>
      <c r="CVQ117" s="81"/>
      <c r="CVR117" s="81"/>
      <c r="CVS117" s="81"/>
      <c r="CVT117" s="81"/>
      <c r="CVU117" s="81"/>
      <c r="CVV117" s="81"/>
      <c r="CVW117" s="81"/>
      <c r="CVX117" s="81"/>
      <c r="CVY117" s="81"/>
      <c r="CVZ117" s="81"/>
      <c r="CWA117" s="81"/>
      <c r="CWB117" s="81"/>
      <c r="CWC117" s="81"/>
      <c r="CWD117" s="81"/>
      <c r="CWE117" s="81"/>
      <c r="CWF117" s="81"/>
      <c r="CWG117" s="81"/>
      <c r="CWH117" s="81"/>
      <c r="CWI117" s="81"/>
      <c r="CWJ117" s="81"/>
      <c r="CWK117" s="81"/>
      <c r="CWL117" s="81"/>
      <c r="CWM117" s="81"/>
      <c r="CWN117" s="81"/>
      <c r="CWO117" s="81"/>
      <c r="CWP117" s="81"/>
      <c r="CWQ117" s="81"/>
      <c r="CWR117" s="81"/>
      <c r="CWS117" s="81"/>
      <c r="CWT117" s="81"/>
      <c r="CWU117" s="81"/>
      <c r="CWV117" s="81"/>
      <c r="CWW117" s="81"/>
      <c r="CWX117" s="81"/>
      <c r="CWY117" s="81"/>
      <c r="CWZ117" s="81"/>
      <c r="CXA117" s="81"/>
      <c r="CXB117" s="81"/>
      <c r="CXC117" s="81"/>
      <c r="CXD117" s="81"/>
      <c r="CXE117" s="81"/>
      <c r="CXF117" s="81"/>
      <c r="CXG117" s="81"/>
      <c r="CXH117" s="81"/>
      <c r="CXI117" s="81"/>
      <c r="CXJ117" s="81"/>
      <c r="CXK117" s="81"/>
      <c r="CXL117" s="81"/>
      <c r="CXM117" s="81"/>
      <c r="CXN117" s="81"/>
      <c r="CXO117" s="81"/>
      <c r="CXP117" s="81"/>
      <c r="CXQ117" s="81"/>
      <c r="CXR117" s="81"/>
      <c r="CXS117" s="81"/>
      <c r="CXT117" s="81"/>
      <c r="CXU117" s="81"/>
      <c r="CXV117" s="81"/>
      <c r="CXW117" s="81"/>
      <c r="CXX117" s="81"/>
      <c r="CXY117" s="81"/>
      <c r="CXZ117" s="81"/>
      <c r="CYA117" s="81"/>
      <c r="CYB117" s="81"/>
      <c r="CYC117" s="81"/>
      <c r="CYD117" s="81"/>
      <c r="CYE117" s="81"/>
      <c r="CYF117" s="81"/>
      <c r="CYG117" s="81"/>
      <c r="CYH117" s="81"/>
      <c r="CYI117" s="81"/>
      <c r="CYJ117" s="81"/>
      <c r="CYK117" s="81"/>
      <c r="CYL117" s="81"/>
      <c r="CYM117" s="81"/>
      <c r="CYN117" s="81"/>
      <c r="CYO117" s="81"/>
      <c r="CYP117" s="81"/>
      <c r="CYQ117" s="81"/>
      <c r="CYR117" s="81"/>
      <c r="CYS117" s="81"/>
      <c r="CYT117" s="81"/>
      <c r="CYU117" s="81"/>
      <c r="CYV117" s="81"/>
      <c r="CYW117" s="81"/>
      <c r="CYX117" s="81"/>
      <c r="CYY117" s="81"/>
      <c r="CYZ117" s="81"/>
      <c r="CZA117" s="81"/>
      <c r="CZB117" s="81"/>
      <c r="CZC117" s="81"/>
      <c r="CZD117" s="81"/>
      <c r="CZE117" s="81"/>
      <c r="CZF117" s="81"/>
      <c r="CZG117" s="81"/>
      <c r="CZH117" s="81"/>
      <c r="CZI117" s="81"/>
      <c r="CZJ117" s="81"/>
      <c r="CZK117" s="81"/>
      <c r="CZL117" s="81"/>
      <c r="CZM117" s="81"/>
      <c r="CZN117" s="81"/>
      <c r="CZO117" s="81"/>
      <c r="CZP117" s="81"/>
      <c r="CZQ117" s="81"/>
      <c r="CZR117" s="81"/>
      <c r="CZS117" s="81"/>
      <c r="CZT117" s="81"/>
      <c r="CZU117" s="81"/>
      <c r="CZV117" s="81"/>
      <c r="CZW117" s="81"/>
      <c r="CZX117" s="81"/>
      <c r="CZY117" s="81"/>
      <c r="CZZ117" s="81"/>
      <c r="DAA117" s="81"/>
      <c r="DAB117" s="81"/>
      <c r="DAC117" s="81"/>
      <c r="DAD117" s="81"/>
      <c r="DAE117" s="81"/>
      <c r="DAF117" s="81"/>
      <c r="DAG117" s="81"/>
      <c r="DAH117" s="81"/>
      <c r="DAI117" s="81"/>
      <c r="DAJ117" s="81"/>
      <c r="DAK117" s="81"/>
      <c r="DAL117" s="81"/>
      <c r="DAM117" s="81"/>
      <c r="DAN117" s="81"/>
      <c r="DAO117" s="81"/>
      <c r="DAP117" s="81"/>
      <c r="DAQ117" s="81"/>
      <c r="DAR117" s="81"/>
      <c r="DAS117" s="81"/>
      <c r="DAT117" s="81"/>
      <c r="DAU117" s="81"/>
      <c r="DAV117" s="81"/>
      <c r="DAW117" s="81"/>
      <c r="DAX117" s="81"/>
      <c r="DAY117" s="81"/>
      <c r="DAZ117" s="81"/>
      <c r="DBA117" s="81"/>
      <c r="DBB117" s="81"/>
      <c r="DBC117" s="81"/>
      <c r="DBD117" s="81"/>
      <c r="DBE117" s="81"/>
      <c r="DBF117" s="81"/>
      <c r="DBG117" s="81"/>
      <c r="DBH117" s="81"/>
      <c r="DBI117" s="81"/>
      <c r="DBJ117" s="81"/>
      <c r="DBK117" s="81"/>
      <c r="DBL117" s="81"/>
      <c r="DBM117" s="81"/>
      <c r="DBN117" s="81"/>
      <c r="DBO117" s="81"/>
      <c r="DBP117" s="81"/>
      <c r="DBQ117" s="81"/>
      <c r="DBR117" s="81"/>
      <c r="DBS117" s="81"/>
      <c r="DBT117" s="81"/>
      <c r="DBU117" s="81"/>
      <c r="DBV117" s="81"/>
      <c r="DBW117" s="81"/>
      <c r="DBX117" s="81"/>
      <c r="DBY117" s="81"/>
      <c r="DBZ117" s="81"/>
      <c r="DCA117" s="81"/>
      <c r="DCB117" s="81"/>
      <c r="DCC117" s="81"/>
      <c r="DCD117" s="81"/>
      <c r="DCE117" s="81"/>
      <c r="DCF117" s="81"/>
      <c r="DCG117" s="81"/>
      <c r="DCH117" s="81"/>
      <c r="DCI117" s="81"/>
      <c r="DCJ117" s="81"/>
      <c r="DCK117" s="81"/>
      <c r="DCL117" s="81"/>
      <c r="DCM117" s="81"/>
      <c r="DCN117" s="81"/>
      <c r="DCO117" s="81"/>
      <c r="DCP117" s="81"/>
      <c r="DCQ117" s="81"/>
      <c r="DCR117" s="81"/>
      <c r="DCS117" s="81"/>
      <c r="DCT117" s="81"/>
      <c r="DCU117" s="81"/>
      <c r="DCV117" s="81"/>
      <c r="DCW117" s="81"/>
      <c r="DCX117" s="81"/>
      <c r="DCY117" s="81"/>
      <c r="DCZ117" s="81"/>
      <c r="DDA117" s="81"/>
      <c r="DDB117" s="81"/>
      <c r="DDC117" s="81"/>
      <c r="DDD117" s="81"/>
      <c r="DDE117" s="81"/>
      <c r="DDF117" s="81"/>
      <c r="DDG117" s="81"/>
      <c r="DDH117" s="81"/>
      <c r="DDI117" s="81"/>
      <c r="DDJ117" s="81"/>
      <c r="DDK117" s="81"/>
      <c r="DDL117" s="81"/>
      <c r="DDM117" s="81"/>
      <c r="DDN117" s="81"/>
      <c r="DDO117" s="81"/>
      <c r="DDP117" s="81"/>
      <c r="DDQ117" s="81"/>
      <c r="DDR117" s="81"/>
      <c r="DDS117" s="81"/>
      <c r="DDT117" s="81"/>
      <c r="DDU117" s="81"/>
      <c r="DDV117" s="81"/>
      <c r="DDW117" s="81"/>
      <c r="DDX117" s="81"/>
      <c r="DDY117" s="81"/>
      <c r="DDZ117" s="81"/>
      <c r="DEA117" s="81"/>
      <c r="DEB117" s="81"/>
      <c r="DEC117" s="81"/>
      <c r="DED117" s="81"/>
      <c r="DEE117" s="81"/>
      <c r="DEF117" s="81"/>
      <c r="DEG117" s="81"/>
      <c r="DEH117" s="81"/>
      <c r="DEI117" s="81"/>
      <c r="DEJ117" s="81"/>
      <c r="DEK117" s="81"/>
      <c r="DEL117" s="81"/>
      <c r="DEM117" s="81"/>
      <c r="DEN117" s="81"/>
      <c r="DEO117" s="81"/>
      <c r="DEP117" s="81"/>
      <c r="DEQ117" s="81"/>
      <c r="DER117" s="81"/>
      <c r="DES117" s="81"/>
      <c r="DET117" s="81"/>
      <c r="DEU117" s="81"/>
      <c r="DEV117" s="81"/>
      <c r="DEW117" s="81"/>
      <c r="DEX117" s="81"/>
      <c r="DEY117" s="81"/>
      <c r="DEZ117" s="81"/>
      <c r="DFA117" s="81"/>
      <c r="DFB117" s="81"/>
      <c r="DFC117" s="81"/>
      <c r="DFD117" s="81"/>
      <c r="DFE117" s="81"/>
      <c r="DFF117" s="81"/>
      <c r="DFG117" s="81"/>
      <c r="DFH117" s="81"/>
      <c r="DFI117" s="81"/>
      <c r="DFJ117" s="81"/>
      <c r="DFK117" s="81"/>
      <c r="DFL117" s="81"/>
      <c r="DFM117" s="81"/>
      <c r="DFN117" s="81"/>
      <c r="DFO117" s="81"/>
      <c r="DFP117" s="81"/>
      <c r="DFQ117" s="81"/>
      <c r="DFR117" s="81"/>
      <c r="DFS117" s="81"/>
      <c r="DFT117" s="81"/>
      <c r="DFU117" s="81"/>
      <c r="DFV117" s="81"/>
      <c r="DFW117" s="81"/>
      <c r="DFX117" s="81"/>
      <c r="DFY117" s="81"/>
      <c r="DFZ117" s="81"/>
      <c r="DGA117" s="81"/>
      <c r="DGB117" s="81"/>
      <c r="DGC117" s="81"/>
      <c r="DGD117" s="81"/>
      <c r="DGE117" s="81"/>
      <c r="DGF117" s="81"/>
      <c r="DGG117" s="81"/>
      <c r="DGH117" s="81"/>
      <c r="DGI117" s="81"/>
      <c r="DGJ117" s="81"/>
      <c r="DGK117" s="81"/>
      <c r="DGL117" s="81"/>
      <c r="DGM117" s="81"/>
      <c r="DGN117" s="81"/>
      <c r="DGO117" s="81"/>
      <c r="DGP117" s="81"/>
      <c r="DGQ117" s="81"/>
      <c r="DGR117" s="81"/>
      <c r="DGS117" s="81"/>
      <c r="DGT117" s="81"/>
      <c r="DGU117" s="81"/>
      <c r="DGV117" s="81"/>
      <c r="DGW117" s="81"/>
      <c r="DGX117" s="81"/>
      <c r="DGY117" s="81"/>
      <c r="DGZ117" s="81"/>
      <c r="DHA117" s="81"/>
      <c r="DHB117" s="81"/>
      <c r="DHC117" s="81"/>
      <c r="DHD117" s="81"/>
      <c r="DHE117" s="81"/>
      <c r="DHF117" s="81"/>
      <c r="DHG117" s="81"/>
      <c r="DHH117" s="81"/>
      <c r="DHI117" s="81"/>
      <c r="DHJ117" s="81"/>
      <c r="DHK117" s="81"/>
      <c r="DHL117" s="81"/>
      <c r="DHM117" s="81"/>
      <c r="DHN117" s="81"/>
      <c r="DHO117" s="81"/>
      <c r="DHP117" s="81"/>
      <c r="DHQ117" s="81"/>
      <c r="DHR117" s="81"/>
      <c r="DHS117" s="81"/>
      <c r="DHT117" s="81"/>
      <c r="DHU117" s="81"/>
      <c r="DHV117" s="81"/>
      <c r="DHW117" s="81"/>
      <c r="DHX117" s="81"/>
      <c r="DHY117" s="81"/>
      <c r="DHZ117" s="81"/>
      <c r="DIA117" s="81"/>
      <c r="DIB117" s="81"/>
      <c r="DIC117" s="81"/>
      <c r="DID117" s="81"/>
      <c r="DIE117" s="81"/>
      <c r="DIF117" s="81"/>
      <c r="DIG117" s="81"/>
      <c r="DIH117" s="81"/>
      <c r="DII117" s="81"/>
      <c r="DIJ117" s="81"/>
      <c r="DIK117" s="81"/>
      <c r="DIL117" s="81"/>
      <c r="DIM117" s="81"/>
      <c r="DIN117" s="81"/>
      <c r="DIO117" s="81"/>
      <c r="DIP117" s="81"/>
      <c r="DIQ117" s="81"/>
      <c r="DIR117" s="81"/>
      <c r="DIS117" s="81"/>
      <c r="DIT117" s="81"/>
      <c r="DIU117" s="81"/>
      <c r="DIV117" s="81"/>
      <c r="DIW117" s="81"/>
      <c r="DIX117" s="81"/>
      <c r="DIY117" s="81"/>
      <c r="DIZ117" s="81"/>
      <c r="DJA117" s="81"/>
      <c r="DJB117" s="81"/>
      <c r="DJC117" s="81"/>
      <c r="DJD117" s="81"/>
      <c r="DJE117" s="81"/>
      <c r="DJF117" s="81"/>
      <c r="DJG117" s="81"/>
      <c r="DJH117" s="81"/>
      <c r="DJI117" s="81"/>
      <c r="DJJ117" s="81"/>
      <c r="DJK117" s="81"/>
      <c r="DJL117" s="81"/>
      <c r="DJM117" s="81"/>
      <c r="DJN117" s="81"/>
      <c r="DJO117" s="81"/>
      <c r="DJP117" s="81"/>
      <c r="DJQ117" s="81"/>
      <c r="DJR117" s="81"/>
      <c r="DJS117" s="81"/>
      <c r="DJT117" s="81"/>
      <c r="DJU117" s="81"/>
      <c r="DJV117" s="81"/>
      <c r="DJW117" s="81"/>
      <c r="DJX117" s="81"/>
      <c r="DJY117" s="81"/>
      <c r="DJZ117" s="81"/>
      <c r="DKA117" s="81"/>
      <c r="DKB117" s="81"/>
      <c r="DKC117" s="81"/>
      <c r="DKD117" s="81"/>
      <c r="DKE117" s="81"/>
      <c r="DKF117" s="81"/>
      <c r="DKG117" s="81"/>
      <c r="DKH117" s="81"/>
      <c r="DKI117" s="81"/>
      <c r="DKJ117" s="81"/>
      <c r="DKK117" s="81"/>
      <c r="DKL117" s="81"/>
      <c r="DKM117" s="81"/>
      <c r="DKN117" s="81"/>
      <c r="DKO117" s="81"/>
      <c r="DKP117" s="81"/>
      <c r="DKQ117" s="81"/>
      <c r="DKR117" s="81"/>
      <c r="DKS117" s="81"/>
      <c r="DKT117" s="81"/>
      <c r="DKU117" s="81"/>
      <c r="DKV117" s="81"/>
      <c r="DKW117" s="81"/>
      <c r="DKX117" s="81"/>
      <c r="DKY117" s="81"/>
      <c r="DKZ117" s="81"/>
      <c r="DLA117" s="81"/>
      <c r="DLB117" s="81"/>
      <c r="DLC117" s="81"/>
      <c r="DLD117" s="81"/>
      <c r="DLE117" s="81"/>
      <c r="DLF117" s="81"/>
      <c r="DLG117" s="81"/>
      <c r="DLH117" s="81"/>
      <c r="DLI117" s="81"/>
      <c r="DLJ117" s="81"/>
      <c r="DLK117" s="81"/>
      <c r="DLL117" s="81"/>
      <c r="DLM117" s="81"/>
      <c r="DLN117" s="81"/>
      <c r="DLO117" s="81"/>
      <c r="DLP117" s="81"/>
      <c r="DLQ117" s="81"/>
      <c r="DLR117" s="81"/>
      <c r="DLS117" s="81"/>
      <c r="DLT117" s="81"/>
      <c r="DLU117" s="81"/>
      <c r="DLV117" s="81"/>
      <c r="DLW117" s="81"/>
      <c r="DLX117" s="81"/>
      <c r="DLY117" s="81"/>
      <c r="DLZ117" s="81"/>
      <c r="DMA117" s="81"/>
      <c r="DMB117" s="81"/>
      <c r="DMC117" s="81"/>
      <c r="DMD117" s="81"/>
      <c r="DME117" s="81"/>
      <c r="DMF117" s="81"/>
      <c r="DMG117" s="81"/>
      <c r="DMH117" s="81"/>
      <c r="DMI117" s="81"/>
      <c r="DMJ117" s="81"/>
      <c r="DMK117" s="81"/>
      <c r="DML117" s="81"/>
      <c r="DMM117" s="81"/>
      <c r="DMN117" s="81"/>
      <c r="DMO117" s="81"/>
      <c r="DMP117" s="81"/>
      <c r="DMQ117" s="81"/>
      <c r="DMR117" s="81"/>
      <c r="DMS117" s="81"/>
      <c r="DMT117" s="81"/>
      <c r="DMU117" s="81"/>
      <c r="DMV117" s="81"/>
      <c r="DMW117" s="81"/>
      <c r="DMX117" s="81"/>
      <c r="DMY117" s="81"/>
      <c r="DMZ117" s="81"/>
      <c r="DNA117" s="81"/>
      <c r="DNB117" s="81"/>
      <c r="DNC117" s="81"/>
      <c r="DND117" s="81"/>
      <c r="DNE117" s="81"/>
      <c r="DNF117" s="81"/>
      <c r="DNG117" s="81"/>
      <c r="DNH117" s="81"/>
      <c r="DNI117" s="81"/>
      <c r="DNJ117" s="81"/>
      <c r="DNK117" s="81"/>
      <c r="DNL117" s="81"/>
      <c r="DNM117" s="81"/>
      <c r="DNN117" s="81"/>
      <c r="DNO117" s="81"/>
      <c r="DNP117" s="81"/>
      <c r="DNQ117" s="81"/>
      <c r="DNR117" s="81"/>
      <c r="DNS117" s="81"/>
      <c r="DNT117" s="81"/>
      <c r="DNU117" s="81"/>
      <c r="DNV117" s="81"/>
      <c r="DNW117" s="81"/>
      <c r="DNX117" s="81"/>
      <c r="DNY117" s="81"/>
      <c r="DNZ117" s="81"/>
      <c r="DOA117" s="81"/>
      <c r="DOB117" s="81"/>
      <c r="DOC117" s="81"/>
      <c r="DOD117" s="81"/>
      <c r="DOE117" s="81"/>
      <c r="DOF117" s="81"/>
      <c r="DOG117" s="81"/>
      <c r="DOH117" s="81"/>
      <c r="DOI117" s="81"/>
      <c r="DOJ117" s="81"/>
      <c r="DOK117" s="81"/>
      <c r="DOL117" s="81"/>
      <c r="DOM117" s="81"/>
      <c r="DON117" s="81"/>
      <c r="DOO117" s="81"/>
      <c r="DOP117" s="81"/>
      <c r="DOQ117" s="81"/>
      <c r="DOR117" s="81"/>
      <c r="DOS117" s="81"/>
      <c r="DOT117" s="81"/>
      <c r="DOU117" s="81"/>
      <c r="DOV117" s="81"/>
      <c r="DOW117" s="81"/>
      <c r="DOX117" s="81"/>
      <c r="DOY117" s="81"/>
      <c r="DOZ117" s="81"/>
      <c r="DPA117" s="81"/>
      <c r="DPB117" s="81"/>
      <c r="DPC117" s="81"/>
      <c r="DPD117" s="81"/>
      <c r="DPE117" s="81"/>
      <c r="DPF117" s="81"/>
      <c r="DPG117" s="81"/>
      <c r="DPH117" s="81"/>
      <c r="DPI117" s="81"/>
      <c r="DPJ117" s="81"/>
      <c r="DPK117" s="81"/>
      <c r="DPL117" s="81"/>
      <c r="DPM117" s="81"/>
      <c r="DPN117" s="81"/>
      <c r="DPO117" s="81"/>
      <c r="DPP117" s="81"/>
      <c r="DPQ117" s="81"/>
      <c r="DPR117" s="81"/>
      <c r="DPS117" s="81"/>
      <c r="DPT117" s="81"/>
      <c r="DPU117" s="81"/>
      <c r="DPV117" s="81"/>
      <c r="DPW117" s="81"/>
      <c r="DPX117" s="81"/>
      <c r="DPY117" s="81"/>
      <c r="DPZ117" s="81"/>
      <c r="DQA117" s="81"/>
      <c r="DQB117" s="81"/>
      <c r="DQC117" s="81"/>
      <c r="DQD117" s="81"/>
      <c r="DQE117" s="81"/>
      <c r="DQF117" s="81"/>
      <c r="DQG117" s="81"/>
      <c r="DQH117" s="81"/>
      <c r="DQI117" s="81"/>
      <c r="DQJ117" s="81"/>
      <c r="DQK117" s="81"/>
      <c r="DQL117" s="81"/>
      <c r="DQM117" s="81"/>
      <c r="DQN117" s="81"/>
      <c r="DQO117" s="81"/>
      <c r="DQP117" s="81"/>
      <c r="DQQ117" s="81"/>
      <c r="DQR117" s="81"/>
      <c r="DQS117" s="81"/>
      <c r="DQT117" s="81"/>
      <c r="DQU117" s="81"/>
      <c r="DQV117" s="81"/>
      <c r="DQW117" s="81"/>
      <c r="DQX117" s="81"/>
      <c r="DQY117" s="81"/>
      <c r="DQZ117" s="81"/>
      <c r="DRA117" s="81"/>
      <c r="DRB117" s="81"/>
      <c r="DRC117" s="81"/>
      <c r="DRD117" s="81"/>
      <c r="DRE117" s="81"/>
      <c r="DRF117" s="81"/>
      <c r="DRG117" s="81"/>
      <c r="DRH117" s="81"/>
      <c r="DRI117" s="81"/>
      <c r="DRJ117" s="81"/>
      <c r="DRK117" s="81"/>
      <c r="DRL117" s="81"/>
      <c r="DRM117" s="81"/>
      <c r="DRN117" s="81"/>
      <c r="DRO117" s="81"/>
      <c r="DRP117" s="81"/>
      <c r="DRQ117" s="81"/>
      <c r="DRR117" s="81"/>
      <c r="DRS117" s="81"/>
      <c r="DRT117" s="81"/>
      <c r="DRU117" s="81"/>
      <c r="DRV117" s="81"/>
      <c r="DRW117" s="81"/>
      <c r="DRX117" s="81"/>
      <c r="DRY117" s="81"/>
      <c r="DRZ117" s="81"/>
      <c r="DSA117" s="81"/>
      <c r="DSB117" s="81"/>
      <c r="DSC117" s="81"/>
      <c r="DSD117" s="81"/>
      <c r="DSE117" s="81"/>
      <c r="DSF117" s="81"/>
      <c r="DSG117" s="81"/>
      <c r="DSH117" s="81"/>
      <c r="DSI117" s="81"/>
      <c r="DSJ117" s="81"/>
      <c r="DSK117" s="81"/>
      <c r="DSL117" s="81"/>
      <c r="DSM117" s="81"/>
      <c r="DSN117" s="81"/>
      <c r="DSO117" s="81"/>
      <c r="DSP117" s="81"/>
      <c r="DSQ117" s="81"/>
      <c r="DSR117" s="81"/>
      <c r="DSS117" s="81"/>
      <c r="DST117" s="81"/>
      <c r="DSU117" s="81"/>
      <c r="DSV117" s="81"/>
      <c r="DSW117" s="81"/>
      <c r="DSX117" s="81"/>
      <c r="DSY117" s="81"/>
      <c r="DSZ117" s="81"/>
      <c r="DTA117" s="81"/>
      <c r="DTB117" s="81"/>
      <c r="DTC117" s="81"/>
      <c r="DTD117" s="81"/>
      <c r="DTE117" s="81"/>
      <c r="DTF117" s="81"/>
      <c r="DTG117" s="81"/>
      <c r="DTH117" s="81"/>
      <c r="DTI117" s="81"/>
      <c r="DTJ117" s="81"/>
      <c r="DTK117" s="81"/>
      <c r="DTL117" s="81"/>
      <c r="DTM117" s="81"/>
      <c r="DTN117" s="81"/>
      <c r="DTO117" s="81"/>
      <c r="DTP117" s="81"/>
      <c r="DTQ117" s="81"/>
      <c r="DTR117" s="81"/>
      <c r="DTS117" s="81"/>
      <c r="DTT117" s="81"/>
      <c r="DTU117" s="81"/>
      <c r="DTV117" s="81"/>
      <c r="DTW117" s="81"/>
      <c r="DTX117" s="81"/>
      <c r="DTY117" s="81"/>
      <c r="DTZ117" s="81"/>
      <c r="DUA117" s="81"/>
      <c r="DUB117" s="81"/>
      <c r="DUC117" s="81"/>
      <c r="DUD117" s="81"/>
      <c r="DUE117" s="81"/>
      <c r="DUF117" s="81"/>
      <c r="DUG117" s="81"/>
      <c r="DUH117" s="81"/>
      <c r="DUI117" s="81"/>
      <c r="DUJ117" s="81"/>
      <c r="DUK117" s="81"/>
      <c r="DUL117" s="81"/>
      <c r="DUM117" s="81"/>
      <c r="DUN117" s="81"/>
      <c r="DUO117" s="81"/>
      <c r="DUP117" s="81"/>
      <c r="DUQ117" s="81"/>
      <c r="DUR117" s="81"/>
      <c r="DUS117" s="81"/>
      <c r="DUT117" s="81"/>
      <c r="DUU117" s="81"/>
      <c r="DUV117" s="81"/>
      <c r="DUW117" s="81"/>
      <c r="DUX117" s="81"/>
      <c r="DUY117" s="81"/>
      <c r="DUZ117" s="81"/>
      <c r="DVA117" s="81"/>
      <c r="DVB117" s="81"/>
      <c r="DVC117" s="81"/>
      <c r="DVD117" s="81"/>
      <c r="DVE117" s="81"/>
      <c r="DVF117" s="81"/>
      <c r="DVG117" s="81"/>
      <c r="DVH117" s="81"/>
      <c r="DVI117" s="81"/>
      <c r="DVJ117" s="81"/>
      <c r="DVK117" s="81"/>
      <c r="DVL117" s="81"/>
      <c r="DVM117" s="81"/>
      <c r="DVN117" s="81"/>
      <c r="DVO117" s="81"/>
      <c r="DVP117" s="81"/>
      <c r="DVQ117" s="81"/>
      <c r="DVR117" s="81"/>
      <c r="DVS117" s="81"/>
      <c r="DVT117" s="81"/>
      <c r="DVU117" s="81"/>
      <c r="DVV117" s="81"/>
      <c r="DVW117" s="81"/>
      <c r="DVX117" s="81"/>
      <c r="DVY117" s="81"/>
      <c r="DVZ117" s="81"/>
      <c r="DWA117" s="81"/>
      <c r="DWB117" s="81"/>
      <c r="DWC117" s="81"/>
      <c r="DWD117" s="81"/>
      <c r="DWE117" s="81"/>
      <c r="DWF117" s="81"/>
      <c r="DWG117" s="81"/>
      <c r="DWH117" s="81"/>
      <c r="DWI117" s="81"/>
      <c r="DWJ117" s="81"/>
      <c r="DWK117" s="81"/>
      <c r="DWL117" s="81"/>
      <c r="DWM117" s="81"/>
      <c r="DWN117" s="81"/>
      <c r="DWO117" s="81"/>
      <c r="DWP117" s="81"/>
      <c r="DWQ117" s="81"/>
      <c r="DWR117" s="81"/>
      <c r="DWS117" s="81"/>
      <c r="DWT117" s="81"/>
      <c r="DWU117" s="81"/>
      <c r="DWV117" s="81"/>
      <c r="DWW117" s="81"/>
      <c r="DWX117" s="81"/>
      <c r="DWY117" s="81"/>
      <c r="DWZ117" s="81"/>
      <c r="DXA117" s="81"/>
      <c r="DXB117" s="81"/>
      <c r="DXC117" s="81"/>
      <c r="DXD117" s="81"/>
      <c r="DXE117" s="81"/>
      <c r="DXF117" s="81"/>
      <c r="DXG117" s="81"/>
      <c r="DXH117" s="81"/>
      <c r="DXI117" s="81"/>
      <c r="DXJ117" s="81"/>
      <c r="DXK117" s="81"/>
      <c r="DXL117" s="81"/>
      <c r="DXM117" s="81"/>
      <c r="DXN117" s="81"/>
      <c r="DXO117" s="81"/>
      <c r="DXP117" s="81"/>
      <c r="DXQ117" s="81"/>
      <c r="DXR117" s="81"/>
      <c r="DXS117" s="81"/>
      <c r="DXT117" s="81"/>
      <c r="DXU117" s="81"/>
      <c r="DXV117" s="81"/>
      <c r="DXW117" s="81"/>
      <c r="DXX117" s="81"/>
      <c r="DXY117" s="81"/>
      <c r="DXZ117" s="81"/>
      <c r="DYA117" s="81"/>
      <c r="DYB117" s="81"/>
      <c r="DYC117" s="81"/>
      <c r="DYD117" s="81"/>
      <c r="DYE117" s="81"/>
      <c r="DYF117" s="81"/>
      <c r="DYG117" s="81"/>
      <c r="DYH117" s="81"/>
      <c r="DYI117" s="81"/>
      <c r="DYJ117" s="81"/>
      <c r="DYK117" s="81"/>
      <c r="DYL117" s="81"/>
      <c r="DYM117" s="81"/>
      <c r="DYN117" s="81"/>
      <c r="DYO117" s="81"/>
      <c r="DYP117" s="81"/>
      <c r="DYQ117" s="81"/>
      <c r="DYR117" s="81"/>
      <c r="DYS117" s="81"/>
      <c r="DYT117" s="81"/>
      <c r="DYU117" s="81"/>
      <c r="DYV117" s="81"/>
      <c r="DYW117" s="81"/>
      <c r="DYX117" s="81"/>
      <c r="DYY117" s="81"/>
      <c r="DYZ117" s="81"/>
      <c r="DZA117" s="81"/>
      <c r="DZB117" s="81"/>
      <c r="DZC117" s="81"/>
      <c r="DZD117" s="81"/>
      <c r="DZE117" s="81"/>
      <c r="DZF117" s="81"/>
      <c r="DZG117" s="81"/>
      <c r="DZH117" s="81"/>
      <c r="DZI117" s="81"/>
      <c r="DZJ117" s="81"/>
      <c r="DZK117" s="81"/>
      <c r="DZL117" s="81"/>
      <c r="DZM117" s="81"/>
      <c r="DZN117" s="81"/>
      <c r="DZO117" s="81"/>
      <c r="DZP117" s="81"/>
      <c r="DZQ117" s="81"/>
      <c r="DZR117" s="81"/>
      <c r="DZS117" s="81"/>
      <c r="DZT117" s="81"/>
      <c r="DZU117" s="81"/>
      <c r="DZV117" s="81"/>
      <c r="DZW117" s="81"/>
      <c r="DZX117" s="81"/>
      <c r="DZY117" s="81"/>
      <c r="DZZ117" s="81"/>
      <c r="EAA117" s="81"/>
      <c r="EAB117" s="81"/>
      <c r="EAC117" s="81"/>
      <c r="EAD117" s="81"/>
      <c r="EAE117" s="81"/>
      <c r="EAF117" s="81"/>
      <c r="EAG117" s="81"/>
      <c r="EAH117" s="81"/>
      <c r="EAI117" s="81"/>
      <c r="EAJ117" s="81"/>
      <c r="EAK117" s="81"/>
      <c r="EAL117" s="81"/>
      <c r="EAM117" s="81"/>
      <c r="EAN117" s="81"/>
      <c r="EAO117" s="81"/>
      <c r="EAP117" s="81"/>
      <c r="EAQ117" s="81"/>
      <c r="EAR117" s="81"/>
      <c r="EAS117" s="81"/>
      <c r="EAT117" s="81"/>
      <c r="EAU117" s="81"/>
      <c r="EAV117" s="81"/>
      <c r="EAW117" s="81"/>
      <c r="EAX117" s="81"/>
      <c r="EAY117" s="81"/>
      <c r="EAZ117" s="81"/>
      <c r="EBA117" s="81"/>
      <c r="EBB117" s="81"/>
      <c r="EBC117" s="81"/>
      <c r="EBD117" s="81"/>
      <c r="EBE117" s="81"/>
      <c r="EBF117" s="81"/>
      <c r="EBG117" s="81"/>
      <c r="EBH117" s="81"/>
      <c r="EBI117" s="81"/>
      <c r="EBJ117" s="81"/>
      <c r="EBK117" s="81"/>
      <c r="EBL117" s="81"/>
      <c r="EBM117" s="81"/>
      <c r="EBN117" s="81"/>
      <c r="EBO117" s="81"/>
      <c r="EBP117" s="81"/>
      <c r="EBQ117" s="81"/>
      <c r="EBR117" s="81"/>
      <c r="EBS117" s="81"/>
      <c r="EBT117" s="81"/>
      <c r="EBU117" s="81"/>
      <c r="EBV117" s="81"/>
      <c r="EBW117" s="81"/>
      <c r="EBX117" s="81"/>
      <c r="EBY117" s="81"/>
      <c r="EBZ117" s="81"/>
      <c r="ECA117" s="81"/>
      <c r="ECB117" s="81"/>
      <c r="ECC117" s="81"/>
      <c r="ECD117" s="81"/>
      <c r="ECE117" s="81"/>
      <c r="ECF117" s="81"/>
      <c r="ECG117" s="81"/>
      <c r="ECH117" s="81"/>
      <c r="ECI117" s="81"/>
      <c r="ECJ117" s="81"/>
      <c r="ECK117" s="81"/>
      <c r="ECL117" s="81"/>
      <c r="ECM117" s="81"/>
      <c r="ECN117" s="81"/>
      <c r="ECO117" s="81"/>
      <c r="ECP117" s="81"/>
      <c r="ECQ117" s="81"/>
      <c r="ECR117" s="81"/>
      <c r="ECS117" s="81"/>
      <c r="ECT117" s="81"/>
      <c r="ECU117" s="81"/>
      <c r="ECV117" s="81"/>
      <c r="ECW117" s="81"/>
      <c r="ECX117" s="81"/>
      <c r="ECY117" s="81"/>
      <c r="ECZ117" s="81"/>
      <c r="EDA117" s="81"/>
      <c r="EDB117" s="81"/>
      <c r="EDC117" s="81"/>
      <c r="EDD117" s="81"/>
      <c r="EDE117" s="81"/>
      <c r="EDF117" s="81"/>
      <c r="EDG117" s="81"/>
      <c r="EDH117" s="81"/>
      <c r="EDI117" s="81"/>
      <c r="EDJ117" s="81"/>
      <c r="EDK117" s="81"/>
      <c r="EDL117" s="81"/>
      <c r="EDM117" s="81"/>
      <c r="EDN117" s="81"/>
      <c r="EDO117" s="81"/>
      <c r="EDP117" s="81"/>
      <c r="EDQ117" s="81"/>
      <c r="EDR117" s="81"/>
      <c r="EDS117" s="81"/>
      <c r="EDT117" s="81"/>
      <c r="EDU117" s="81"/>
      <c r="EDV117" s="81"/>
      <c r="EDW117" s="81"/>
      <c r="EDX117" s="81"/>
      <c r="EDY117" s="81"/>
      <c r="EDZ117" s="81"/>
      <c r="EEA117" s="81"/>
      <c r="EEB117" s="81"/>
      <c r="EEC117" s="81"/>
      <c r="EED117" s="81"/>
      <c r="EEE117" s="81"/>
      <c r="EEF117" s="81"/>
      <c r="EEG117" s="81"/>
      <c r="EEH117" s="81"/>
      <c r="EEI117" s="81"/>
      <c r="EEJ117" s="81"/>
      <c r="EEK117" s="81"/>
      <c r="EEL117" s="81"/>
      <c r="EEM117" s="81"/>
      <c r="EEN117" s="81"/>
      <c r="EEO117" s="81"/>
      <c r="EEP117" s="81"/>
      <c r="EEQ117" s="81"/>
      <c r="EER117" s="81"/>
      <c r="EES117" s="81"/>
      <c r="EET117" s="81"/>
      <c r="EEU117" s="81"/>
      <c r="EEV117" s="81"/>
      <c r="EEW117" s="81"/>
      <c r="EEX117" s="81"/>
      <c r="EEY117" s="81"/>
      <c r="EEZ117" s="81"/>
      <c r="EFA117" s="81"/>
      <c r="EFB117" s="81"/>
      <c r="EFC117" s="81"/>
      <c r="EFD117" s="81"/>
      <c r="EFE117" s="81"/>
      <c r="EFF117" s="81"/>
      <c r="EFG117" s="81"/>
      <c r="EFH117" s="81"/>
      <c r="EFI117" s="81"/>
      <c r="EFJ117" s="81"/>
      <c r="EFK117" s="81"/>
      <c r="EFL117" s="81"/>
      <c r="EFM117" s="81"/>
      <c r="EFN117" s="81"/>
      <c r="EFO117" s="81"/>
      <c r="EFP117" s="81"/>
      <c r="EFQ117" s="81"/>
      <c r="EFR117" s="81"/>
      <c r="EFS117" s="81"/>
      <c r="EFT117" s="81"/>
      <c r="EFU117" s="81"/>
      <c r="EFV117" s="81"/>
      <c r="EFW117" s="81"/>
      <c r="EFX117" s="81"/>
      <c r="EFY117" s="81"/>
      <c r="EFZ117" s="81"/>
      <c r="EGA117" s="81"/>
      <c r="EGB117" s="81"/>
      <c r="EGC117" s="81"/>
      <c r="EGD117" s="81"/>
      <c r="EGE117" s="81"/>
      <c r="EGF117" s="81"/>
      <c r="EGG117" s="81"/>
      <c r="EGH117" s="81"/>
      <c r="EGI117" s="81"/>
      <c r="EGJ117" s="81"/>
      <c r="EGK117" s="81"/>
      <c r="EGL117" s="81"/>
      <c r="EGM117" s="81"/>
      <c r="EGN117" s="81"/>
      <c r="EGO117" s="81"/>
      <c r="EGP117" s="81"/>
      <c r="EGQ117" s="81"/>
      <c r="EGR117" s="81"/>
      <c r="EGS117" s="81"/>
      <c r="EGT117" s="81"/>
      <c r="EGU117" s="81"/>
      <c r="EGV117" s="81"/>
      <c r="EGW117" s="81"/>
      <c r="EGX117" s="81"/>
      <c r="EGY117" s="81"/>
      <c r="EGZ117" s="81"/>
      <c r="EHA117" s="81"/>
      <c r="EHB117" s="81"/>
      <c r="EHC117" s="81"/>
      <c r="EHD117" s="81"/>
      <c r="EHE117" s="81"/>
      <c r="EHF117" s="81"/>
      <c r="EHG117" s="81"/>
      <c r="EHH117" s="81"/>
      <c r="EHI117" s="81"/>
      <c r="EHJ117" s="81"/>
      <c r="EHK117" s="81"/>
      <c r="EHL117" s="81"/>
      <c r="EHM117" s="81"/>
      <c r="EHN117" s="81"/>
      <c r="EHO117" s="81"/>
      <c r="EHP117" s="81"/>
      <c r="EHQ117" s="81"/>
      <c r="EHR117" s="81"/>
      <c r="EHS117" s="81"/>
      <c r="EHT117" s="81"/>
      <c r="EHU117" s="81"/>
      <c r="EHV117" s="81"/>
      <c r="EHW117" s="81"/>
      <c r="EHX117" s="81"/>
      <c r="EHY117" s="81"/>
      <c r="EHZ117" s="81"/>
      <c r="EIA117" s="81"/>
      <c r="EIB117" s="81"/>
      <c r="EIC117" s="81"/>
      <c r="EID117" s="81"/>
      <c r="EIE117" s="81"/>
      <c r="EIF117" s="81"/>
      <c r="EIG117" s="81"/>
      <c r="EIH117" s="81"/>
      <c r="EII117" s="81"/>
      <c r="EIJ117" s="81"/>
      <c r="EIK117" s="81"/>
      <c r="EIL117" s="81"/>
      <c r="EIM117" s="81"/>
      <c r="EIN117" s="81"/>
      <c r="EIO117" s="81"/>
      <c r="EIP117" s="81"/>
      <c r="EIQ117" s="81"/>
      <c r="EIR117" s="81"/>
      <c r="EIS117" s="81"/>
      <c r="EIT117" s="81"/>
      <c r="EIU117" s="81"/>
      <c r="EIV117" s="81"/>
      <c r="EIW117" s="81"/>
      <c r="EIX117" s="81"/>
      <c r="EIY117" s="81"/>
      <c r="EIZ117" s="81"/>
      <c r="EJA117" s="81"/>
      <c r="EJB117" s="81"/>
      <c r="EJC117" s="81"/>
      <c r="EJD117" s="81"/>
      <c r="EJE117" s="81"/>
      <c r="EJF117" s="81"/>
      <c r="EJG117" s="81"/>
      <c r="EJH117" s="81"/>
      <c r="EJI117" s="81"/>
      <c r="EJJ117" s="81"/>
      <c r="EJK117" s="81"/>
      <c r="EJL117" s="81"/>
      <c r="EJM117" s="81"/>
      <c r="EJN117" s="81"/>
      <c r="EJO117" s="81"/>
      <c r="EJP117" s="81"/>
      <c r="EJQ117" s="81"/>
      <c r="EJR117" s="81"/>
      <c r="EJS117" s="81"/>
      <c r="EJT117" s="81"/>
      <c r="EJU117" s="81"/>
      <c r="EJV117" s="81"/>
      <c r="EJW117" s="81"/>
      <c r="EJX117" s="81"/>
      <c r="EJY117" s="81"/>
      <c r="EJZ117" s="81"/>
      <c r="EKA117" s="81"/>
      <c r="EKB117" s="81"/>
      <c r="EKC117" s="81"/>
      <c r="EKD117" s="81"/>
      <c r="EKE117" s="81"/>
      <c r="EKF117" s="81"/>
      <c r="EKG117" s="81"/>
      <c r="EKH117" s="81"/>
      <c r="EKI117" s="81"/>
      <c r="EKJ117" s="81"/>
      <c r="EKK117" s="81"/>
      <c r="EKL117" s="81"/>
      <c r="EKM117" s="81"/>
      <c r="EKN117" s="81"/>
      <c r="EKO117" s="81"/>
      <c r="EKP117" s="81"/>
      <c r="EKQ117" s="81"/>
      <c r="EKR117" s="81"/>
      <c r="EKS117" s="81"/>
      <c r="EKT117" s="81"/>
      <c r="EKU117" s="81"/>
      <c r="EKV117" s="81"/>
      <c r="EKW117" s="81"/>
      <c r="EKX117" s="81"/>
      <c r="EKY117" s="81"/>
      <c r="EKZ117" s="81"/>
      <c r="ELA117" s="81"/>
      <c r="ELB117" s="81"/>
      <c r="ELC117" s="81"/>
      <c r="ELD117" s="81"/>
      <c r="ELE117" s="81"/>
      <c r="ELF117" s="81"/>
      <c r="ELG117" s="81"/>
      <c r="ELH117" s="81"/>
      <c r="ELI117" s="81"/>
      <c r="ELJ117" s="81"/>
      <c r="ELK117" s="81"/>
      <c r="ELL117" s="81"/>
      <c r="ELM117" s="81"/>
      <c r="ELN117" s="81"/>
      <c r="ELO117" s="81"/>
      <c r="ELP117" s="81"/>
      <c r="ELQ117" s="81"/>
      <c r="ELR117" s="81"/>
      <c r="ELS117" s="81"/>
      <c r="ELT117" s="81"/>
      <c r="ELU117" s="81"/>
      <c r="ELV117" s="81"/>
      <c r="ELW117" s="81"/>
      <c r="ELX117" s="81"/>
      <c r="ELY117" s="81"/>
      <c r="ELZ117" s="81"/>
      <c r="EMA117" s="81"/>
      <c r="EMB117" s="81"/>
      <c r="EMC117" s="81"/>
      <c r="EMD117" s="81"/>
      <c r="EME117" s="81"/>
      <c r="EMF117" s="81"/>
      <c r="EMG117" s="81"/>
      <c r="EMH117" s="81"/>
      <c r="EMI117" s="81"/>
      <c r="EMJ117" s="81"/>
      <c r="EMK117" s="81"/>
      <c r="EML117" s="81"/>
      <c r="EMM117" s="81"/>
      <c r="EMN117" s="81"/>
      <c r="EMO117" s="81"/>
      <c r="EMP117" s="81"/>
      <c r="EMQ117" s="81"/>
      <c r="EMR117" s="81"/>
      <c r="EMS117" s="81"/>
      <c r="EMT117" s="81"/>
      <c r="EMU117" s="81"/>
      <c r="EMV117" s="81"/>
      <c r="EMW117" s="81"/>
      <c r="EMX117" s="81"/>
      <c r="EMY117" s="81"/>
      <c r="EMZ117" s="81"/>
      <c r="ENA117" s="81"/>
      <c r="ENB117" s="81"/>
      <c r="ENC117" s="81"/>
      <c r="END117" s="81"/>
      <c r="ENE117" s="81"/>
      <c r="ENF117" s="81"/>
      <c r="ENG117" s="81"/>
      <c r="ENH117" s="81"/>
      <c r="ENI117" s="81"/>
      <c r="ENJ117" s="81"/>
      <c r="ENK117" s="81"/>
      <c r="ENL117" s="81"/>
      <c r="ENM117" s="81"/>
      <c r="ENN117" s="81"/>
      <c r="ENO117" s="81"/>
      <c r="ENP117" s="81"/>
      <c r="ENQ117" s="81"/>
      <c r="ENR117" s="81"/>
      <c r="ENS117" s="81"/>
      <c r="ENT117" s="81"/>
      <c r="ENU117" s="81"/>
      <c r="ENV117" s="81"/>
      <c r="ENW117" s="81"/>
      <c r="ENX117" s="81"/>
      <c r="ENY117" s="81"/>
      <c r="ENZ117" s="81"/>
      <c r="EOA117" s="81"/>
      <c r="EOB117" s="81"/>
      <c r="EOC117" s="81"/>
      <c r="EOD117" s="81"/>
      <c r="EOE117" s="81"/>
      <c r="EOF117" s="81"/>
      <c r="EOG117" s="81"/>
      <c r="EOH117" s="81"/>
      <c r="EOI117" s="81"/>
      <c r="EOJ117" s="81"/>
      <c r="EOK117" s="81"/>
      <c r="EOL117" s="81"/>
      <c r="EOM117" s="81"/>
      <c r="EON117" s="81"/>
      <c r="EOO117" s="81"/>
      <c r="EOP117" s="81"/>
      <c r="EOQ117" s="81"/>
      <c r="EOR117" s="81"/>
      <c r="EOS117" s="81"/>
      <c r="EOT117" s="81"/>
      <c r="EOU117" s="81"/>
      <c r="EOV117" s="81"/>
      <c r="EOW117" s="81"/>
      <c r="EOX117" s="81"/>
      <c r="EOY117" s="81"/>
      <c r="EOZ117" s="81"/>
      <c r="EPA117" s="81"/>
      <c r="EPB117" s="81"/>
      <c r="EPC117" s="81"/>
      <c r="EPD117" s="81"/>
      <c r="EPE117" s="81"/>
      <c r="EPF117" s="81"/>
      <c r="EPG117" s="81"/>
      <c r="EPH117" s="81"/>
      <c r="EPI117" s="81"/>
      <c r="EPJ117" s="81"/>
      <c r="EPK117" s="81"/>
      <c r="EPL117" s="81"/>
      <c r="EPM117" s="81"/>
      <c r="EPN117" s="81"/>
      <c r="EPO117" s="81"/>
      <c r="EPP117" s="81"/>
      <c r="EPQ117" s="81"/>
      <c r="EPR117" s="81"/>
      <c r="EPS117" s="81"/>
      <c r="EPT117" s="81"/>
      <c r="EPU117" s="81"/>
      <c r="EPV117" s="81"/>
      <c r="EPW117" s="81"/>
      <c r="EPX117" s="81"/>
      <c r="EPY117" s="81"/>
      <c r="EPZ117" s="81"/>
      <c r="EQA117" s="81"/>
      <c r="EQB117" s="81"/>
      <c r="EQC117" s="81"/>
      <c r="EQD117" s="81"/>
      <c r="EQE117" s="81"/>
      <c r="EQF117" s="81"/>
      <c r="EQG117" s="81"/>
      <c r="EQH117" s="81"/>
      <c r="EQI117" s="81"/>
      <c r="EQJ117" s="81"/>
      <c r="EQK117" s="81"/>
      <c r="EQL117" s="81"/>
      <c r="EQM117" s="81"/>
      <c r="EQN117" s="81"/>
      <c r="EQO117" s="81"/>
      <c r="EQP117" s="81"/>
      <c r="EQQ117" s="81"/>
      <c r="EQR117" s="81"/>
      <c r="EQS117" s="81"/>
      <c r="EQT117" s="81"/>
      <c r="EQU117" s="81"/>
      <c r="EQV117" s="81"/>
      <c r="EQW117" s="81"/>
      <c r="EQX117" s="81"/>
      <c r="EQY117" s="81"/>
      <c r="EQZ117" s="81"/>
      <c r="ERA117" s="81"/>
      <c r="ERB117" s="81"/>
      <c r="ERC117" s="81"/>
      <c r="ERD117" s="81"/>
      <c r="ERE117" s="81"/>
      <c r="ERF117" s="81"/>
      <c r="ERG117" s="81"/>
      <c r="ERH117" s="81"/>
      <c r="ERI117" s="81"/>
      <c r="ERJ117" s="81"/>
      <c r="ERK117" s="81"/>
      <c r="ERL117" s="81"/>
      <c r="ERM117" s="81"/>
      <c r="ERN117" s="81"/>
      <c r="ERO117" s="81"/>
      <c r="ERP117" s="81"/>
      <c r="ERQ117" s="81"/>
      <c r="ERR117" s="81"/>
      <c r="ERS117" s="81"/>
      <c r="ERT117" s="81"/>
      <c r="ERU117" s="81"/>
      <c r="ERV117" s="81"/>
      <c r="ERW117" s="81"/>
      <c r="ERX117" s="81"/>
      <c r="ERY117" s="81"/>
      <c r="ERZ117" s="81"/>
      <c r="ESA117" s="81"/>
      <c r="ESB117" s="81"/>
      <c r="ESC117" s="81"/>
      <c r="ESD117" s="81"/>
      <c r="ESE117" s="81"/>
      <c r="ESF117" s="81"/>
      <c r="ESG117" s="81"/>
      <c r="ESH117" s="81"/>
      <c r="ESI117" s="81"/>
      <c r="ESJ117" s="81"/>
      <c r="ESK117" s="81"/>
      <c r="ESL117" s="81"/>
      <c r="ESM117" s="81"/>
      <c r="ESN117" s="81"/>
      <c r="ESO117" s="81"/>
      <c r="ESP117" s="81"/>
      <c r="ESQ117" s="81"/>
      <c r="ESR117" s="81"/>
      <c r="ESS117" s="81"/>
      <c r="EST117" s="81"/>
      <c r="ESU117" s="81"/>
      <c r="ESV117" s="81"/>
      <c r="ESW117" s="81"/>
      <c r="ESX117" s="81"/>
      <c r="ESY117" s="81"/>
      <c r="ESZ117" s="81"/>
      <c r="ETA117" s="81"/>
      <c r="ETB117" s="81"/>
      <c r="ETC117" s="81"/>
      <c r="ETD117" s="81"/>
      <c r="ETE117" s="81"/>
      <c r="ETF117" s="81"/>
      <c r="ETG117" s="81"/>
      <c r="ETH117" s="81"/>
      <c r="ETI117" s="81"/>
      <c r="ETJ117" s="81"/>
      <c r="ETK117" s="81"/>
      <c r="ETL117" s="81"/>
      <c r="ETM117" s="81"/>
      <c r="ETN117" s="81"/>
      <c r="ETO117" s="81"/>
      <c r="ETP117" s="81"/>
      <c r="ETQ117" s="81"/>
      <c r="ETR117" s="81"/>
      <c r="ETS117" s="81"/>
      <c r="ETT117" s="81"/>
      <c r="ETU117" s="81"/>
      <c r="ETV117" s="81"/>
      <c r="ETW117" s="81"/>
      <c r="ETX117" s="81"/>
      <c r="ETY117" s="81"/>
      <c r="ETZ117" s="81"/>
      <c r="EUA117" s="81"/>
      <c r="EUB117" s="81"/>
      <c r="EUC117" s="81"/>
      <c r="EUD117" s="81"/>
      <c r="EUE117" s="81"/>
      <c r="EUF117" s="81"/>
      <c r="EUG117" s="81"/>
      <c r="EUH117" s="81"/>
      <c r="EUI117" s="81"/>
      <c r="EUJ117" s="81"/>
      <c r="EUK117" s="81"/>
      <c r="EUL117" s="81"/>
      <c r="EUM117" s="81"/>
      <c r="EUN117" s="81"/>
      <c r="EUO117" s="81"/>
      <c r="EUP117" s="81"/>
      <c r="EUQ117" s="81"/>
      <c r="EUR117" s="81"/>
      <c r="EUS117" s="81"/>
      <c r="EUT117" s="81"/>
      <c r="EUU117" s="81"/>
      <c r="EUV117" s="81"/>
      <c r="EUW117" s="81"/>
      <c r="EUX117" s="81"/>
      <c r="EUY117" s="81"/>
      <c r="EUZ117" s="81"/>
      <c r="EVA117" s="81"/>
      <c r="EVB117" s="81"/>
      <c r="EVC117" s="81"/>
      <c r="EVD117" s="81"/>
      <c r="EVE117" s="81"/>
      <c r="EVF117" s="81"/>
      <c r="EVG117" s="81"/>
      <c r="EVH117" s="81"/>
      <c r="EVI117" s="81"/>
      <c r="EVJ117" s="81"/>
      <c r="EVK117" s="81"/>
      <c r="EVL117" s="81"/>
      <c r="EVM117" s="81"/>
      <c r="EVN117" s="81"/>
      <c r="EVO117" s="81"/>
      <c r="EVP117" s="81"/>
      <c r="EVQ117" s="81"/>
      <c r="EVR117" s="81"/>
      <c r="EVS117" s="81"/>
      <c r="EVT117" s="81"/>
      <c r="EVU117" s="81"/>
      <c r="EVV117" s="81"/>
      <c r="EVW117" s="81"/>
      <c r="EVX117" s="81"/>
      <c r="EVY117" s="81"/>
      <c r="EVZ117" s="81"/>
      <c r="EWA117" s="81"/>
      <c r="EWB117" s="81"/>
      <c r="EWC117" s="81"/>
      <c r="EWD117" s="81"/>
      <c r="EWE117" s="81"/>
      <c r="EWF117" s="81"/>
      <c r="EWG117" s="81"/>
      <c r="EWH117" s="81"/>
      <c r="EWI117" s="81"/>
      <c r="EWJ117" s="81"/>
      <c r="EWK117" s="81"/>
      <c r="EWL117" s="81"/>
      <c r="EWM117" s="81"/>
      <c r="EWN117" s="81"/>
      <c r="EWO117" s="81"/>
      <c r="EWP117" s="81"/>
      <c r="EWQ117" s="81"/>
      <c r="EWR117" s="81"/>
      <c r="EWS117" s="81"/>
      <c r="EWT117" s="81"/>
      <c r="EWU117" s="81"/>
      <c r="EWV117" s="81"/>
      <c r="EWW117" s="81"/>
      <c r="EWX117" s="81"/>
      <c r="EWY117" s="81"/>
      <c r="EWZ117" s="81"/>
      <c r="EXA117" s="81"/>
      <c r="EXB117" s="81"/>
      <c r="EXC117" s="81"/>
      <c r="EXD117" s="81"/>
      <c r="EXE117" s="81"/>
      <c r="EXF117" s="81"/>
      <c r="EXG117" s="81"/>
      <c r="EXH117" s="81"/>
      <c r="EXI117" s="81"/>
      <c r="EXJ117" s="81"/>
      <c r="EXK117" s="81"/>
      <c r="EXL117" s="81"/>
      <c r="EXM117" s="81"/>
      <c r="EXN117" s="81"/>
      <c r="EXO117" s="81"/>
      <c r="EXP117" s="81"/>
      <c r="EXQ117" s="81"/>
      <c r="EXR117" s="81"/>
      <c r="EXS117" s="81"/>
      <c r="EXT117" s="81"/>
      <c r="EXU117" s="81"/>
      <c r="EXV117" s="81"/>
      <c r="EXW117" s="81"/>
      <c r="EXX117" s="81"/>
      <c r="EXY117" s="81"/>
      <c r="EXZ117" s="81"/>
      <c r="EYA117" s="81"/>
      <c r="EYB117" s="81"/>
      <c r="EYC117" s="81"/>
      <c r="EYD117" s="81"/>
      <c r="EYE117" s="81"/>
      <c r="EYF117" s="81"/>
      <c r="EYG117" s="81"/>
      <c r="EYH117" s="81"/>
      <c r="EYI117" s="81"/>
      <c r="EYJ117" s="81"/>
      <c r="EYK117" s="81"/>
      <c r="EYL117" s="81"/>
      <c r="EYM117" s="81"/>
      <c r="EYN117" s="81"/>
      <c r="EYO117" s="81"/>
      <c r="EYP117" s="81"/>
      <c r="EYQ117" s="81"/>
      <c r="EYR117" s="81"/>
      <c r="EYS117" s="81"/>
      <c r="EYT117" s="81"/>
      <c r="EYU117" s="81"/>
      <c r="EYV117" s="81"/>
      <c r="EYW117" s="81"/>
      <c r="EYX117" s="81"/>
      <c r="EYY117" s="81"/>
      <c r="EYZ117" s="81"/>
      <c r="EZA117" s="81"/>
      <c r="EZB117" s="81"/>
      <c r="EZC117" s="81"/>
      <c r="EZD117" s="81"/>
      <c r="EZE117" s="81"/>
      <c r="EZF117" s="81"/>
      <c r="EZG117" s="81"/>
      <c r="EZH117" s="81"/>
      <c r="EZI117" s="81"/>
      <c r="EZJ117" s="81"/>
      <c r="EZK117" s="81"/>
      <c r="EZL117" s="81"/>
      <c r="EZM117" s="81"/>
      <c r="EZN117" s="81"/>
      <c r="EZO117" s="81"/>
      <c r="EZP117" s="81"/>
      <c r="EZQ117" s="81"/>
      <c r="EZR117" s="81"/>
      <c r="EZS117" s="81"/>
      <c r="EZT117" s="81"/>
      <c r="EZU117" s="81"/>
      <c r="EZV117" s="81"/>
      <c r="EZW117" s="81"/>
      <c r="EZX117" s="81"/>
      <c r="EZY117" s="81"/>
      <c r="EZZ117" s="81"/>
      <c r="FAA117" s="81"/>
      <c r="FAB117" s="81"/>
      <c r="FAC117" s="81"/>
      <c r="FAD117" s="81"/>
      <c r="FAE117" s="81"/>
      <c r="FAF117" s="81"/>
      <c r="FAG117" s="81"/>
      <c r="FAH117" s="81"/>
      <c r="FAI117" s="81"/>
      <c r="FAJ117" s="81"/>
      <c r="FAK117" s="81"/>
      <c r="FAL117" s="81"/>
      <c r="FAM117" s="81"/>
      <c r="FAN117" s="81"/>
      <c r="FAO117" s="81"/>
      <c r="FAP117" s="81"/>
      <c r="FAQ117" s="81"/>
      <c r="FAR117" s="81"/>
      <c r="FAS117" s="81"/>
      <c r="FAT117" s="81"/>
      <c r="FAU117" s="81"/>
      <c r="FAV117" s="81"/>
      <c r="FAW117" s="81"/>
      <c r="FAX117" s="81"/>
      <c r="FAY117" s="81"/>
      <c r="FAZ117" s="81"/>
      <c r="FBA117" s="81"/>
      <c r="FBB117" s="81"/>
      <c r="FBC117" s="81"/>
      <c r="FBD117" s="81"/>
      <c r="FBE117" s="81"/>
      <c r="FBF117" s="81"/>
      <c r="FBG117" s="81"/>
      <c r="FBH117" s="81"/>
      <c r="FBI117" s="81"/>
      <c r="FBJ117" s="81"/>
      <c r="FBK117" s="81"/>
      <c r="FBL117" s="81"/>
      <c r="FBM117" s="81"/>
      <c r="FBN117" s="81"/>
      <c r="FBO117" s="81"/>
      <c r="FBP117" s="81"/>
      <c r="FBQ117" s="81"/>
      <c r="FBR117" s="81"/>
      <c r="FBS117" s="81"/>
      <c r="FBT117" s="81"/>
      <c r="FBU117" s="81"/>
      <c r="FBV117" s="81"/>
      <c r="FBW117" s="81"/>
      <c r="FBX117" s="81"/>
      <c r="FBY117" s="81"/>
      <c r="FBZ117" s="81"/>
      <c r="FCA117" s="81"/>
      <c r="FCB117" s="81"/>
      <c r="FCC117" s="81"/>
      <c r="FCD117" s="81"/>
      <c r="FCE117" s="81"/>
      <c r="FCF117" s="81"/>
      <c r="FCG117" s="81"/>
      <c r="FCH117" s="81"/>
      <c r="FCI117" s="81"/>
      <c r="FCJ117" s="81"/>
      <c r="FCK117" s="81"/>
      <c r="FCL117" s="81"/>
      <c r="FCM117" s="81"/>
      <c r="FCN117" s="81"/>
      <c r="FCO117" s="81"/>
      <c r="FCP117" s="81"/>
      <c r="FCQ117" s="81"/>
      <c r="FCR117" s="81"/>
      <c r="FCS117" s="81"/>
      <c r="FCT117" s="81"/>
      <c r="FCU117" s="81"/>
      <c r="FCV117" s="81"/>
      <c r="FCW117" s="81"/>
      <c r="FCX117" s="81"/>
      <c r="FCY117" s="81"/>
      <c r="FCZ117" s="81"/>
      <c r="FDA117" s="81"/>
      <c r="FDB117" s="81"/>
      <c r="FDC117" s="81"/>
      <c r="FDD117" s="81"/>
      <c r="FDE117" s="81"/>
      <c r="FDF117" s="81"/>
      <c r="FDG117" s="81"/>
      <c r="FDH117" s="81"/>
      <c r="FDI117" s="81"/>
      <c r="FDJ117" s="81"/>
      <c r="FDK117" s="81"/>
      <c r="FDL117" s="81"/>
      <c r="FDM117" s="81"/>
      <c r="FDN117" s="81"/>
      <c r="FDO117" s="81"/>
      <c r="FDP117" s="81"/>
      <c r="FDQ117" s="81"/>
      <c r="FDR117" s="81"/>
      <c r="FDS117" s="81"/>
      <c r="FDT117" s="81"/>
      <c r="FDU117" s="81"/>
      <c r="FDV117" s="81"/>
      <c r="FDW117" s="81"/>
      <c r="FDX117" s="81"/>
      <c r="FDY117" s="81"/>
      <c r="FDZ117" s="81"/>
      <c r="FEA117" s="81"/>
      <c r="FEB117" s="81"/>
      <c r="FEC117" s="81"/>
      <c r="FED117" s="81"/>
      <c r="FEE117" s="81"/>
      <c r="FEF117" s="81"/>
      <c r="FEG117" s="81"/>
      <c r="FEH117" s="81"/>
      <c r="FEI117" s="81"/>
      <c r="FEJ117" s="81"/>
      <c r="FEK117" s="81"/>
      <c r="FEL117" s="81"/>
      <c r="FEM117" s="81"/>
      <c r="FEN117" s="81"/>
      <c r="FEO117" s="81"/>
      <c r="FEP117" s="81"/>
      <c r="FEQ117" s="81"/>
      <c r="FER117" s="81"/>
      <c r="FES117" s="81"/>
      <c r="FET117" s="81"/>
      <c r="FEU117" s="81"/>
      <c r="FEV117" s="81"/>
      <c r="FEW117" s="81"/>
      <c r="FEX117" s="81"/>
      <c r="FEY117" s="81"/>
      <c r="FEZ117" s="81"/>
      <c r="FFA117" s="81"/>
      <c r="FFB117" s="81"/>
      <c r="FFC117" s="81"/>
      <c r="FFD117" s="81"/>
      <c r="FFE117" s="81"/>
      <c r="FFF117" s="81"/>
      <c r="FFG117" s="81"/>
      <c r="FFH117" s="81"/>
      <c r="FFI117" s="81"/>
      <c r="FFJ117" s="81"/>
      <c r="FFK117" s="81"/>
      <c r="FFL117" s="81"/>
      <c r="FFM117" s="81"/>
      <c r="FFN117" s="81"/>
      <c r="FFO117" s="81"/>
      <c r="FFP117" s="81"/>
      <c r="FFQ117" s="81"/>
      <c r="FFR117" s="81"/>
      <c r="FFS117" s="81"/>
      <c r="FFT117" s="81"/>
      <c r="FFU117" s="81"/>
      <c r="FFV117" s="81"/>
      <c r="FFW117" s="81"/>
      <c r="FFX117" s="81"/>
      <c r="FFY117" s="81"/>
      <c r="FFZ117" s="81"/>
      <c r="FGA117" s="81"/>
      <c r="FGB117" s="81"/>
      <c r="FGC117" s="81"/>
      <c r="FGD117" s="81"/>
      <c r="FGE117" s="81"/>
      <c r="FGF117" s="81"/>
      <c r="FGG117" s="81"/>
      <c r="FGH117" s="81"/>
      <c r="FGI117" s="81"/>
      <c r="FGJ117" s="81"/>
      <c r="FGK117" s="81"/>
      <c r="FGL117" s="81"/>
      <c r="FGM117" s="81"/>
      <c r="FGN117" s="81"/>
      <c r="FGO117" s="81"/>
      <c r="FGP117" s="81"/>
      <c r="FGQ117" s="81"/>
      <c r="FGR117" s="81"/>
      <c r="FGS117" s="81"/>
      <c r="FGT117" s="81"/>
      <c r="FGU117" s="81"/>
      <c r="FGV117" s="81"/>
      <c r="FGW117" s="81"/>
      <c r="FGX117" s="81"/>
      <c r="FGY117" s="81"/>
      <c r="FGZ117" s="81"/>
      <c r="FHA117" s="81"/>
      <c r="FHB117" s="81"/>
      <c r="FHC117" s="81"/>
      <c r="FHD117" s="81"/>
      <c r="FHE117" s="81"/>
      <c r="FHF117" s="81"/>
      <c r="FHG117" s="81"/>
      <c r="FHH117" s="81"/>
      <c r="FHI117" s="81"/>
      <c r="FHJ117" s="81"/>
      <c r="FHK117" s="81"/>
      <c r="FHL117" s="81"/>
      <c r="FHM117" s="81"/>
      <c r="FHN117" s="81"/>
      <c r="FHO117" s="81"/>
      <c r="FHP117" s="81"/>
      <c r="FHQ117" s="81"/>
      <c r="FHR117" s="81"/>
      <c r="FHS117" s="81"/>
      <c r="FHT117" s="81"/>
      <c r="FHU117" s="81"/>
      <c r="FHV117" s="81"/>
      <c r="FHW117" s="81"/>
      <c r="FHX117" s="81"/>
      <c r="FHY117" s="81"/>
      <c r="FHZ117" s="81"/>
      <c r="FIA117" s="81"/>
      <c r="FIB117" s="81"/>
      <c r="FIC117" s="81"/>
      <c r="FID117" s="81"/>
      <c r="FIE117" s="81"/>
      <c r="FIF117" s="81"/>
      <c r="FIG117" s="81"/>
      <c r="FIH117" s="81"/>
      <c r="FII117" s="81"/>
      <c r="FIJ117" s="81"/>
      <c r="FIK117" s="81"/>
      <c r="FIL117" s="81"/>
      <c r="FIM117" s="81"/>
      <c r="FIN117" s="81"/>
      <c r="FIO117" s="81"/>
      <c r="FIP117" s="81"/>
      <c r="FIQ117" s="81"/>
      <c r="FIR117" s="81"/>
      <c r="FIS117" s="81"/>
      <c r="FIT117" s="81"/>
      <c r="FIU117" s="81"/>
      <c r="FIV117" s="81"/>
      <c r="FIW117" s="81"/>
      <c r="FIX117" s="81"/>
      <c r="FIY117" s="81"/>
      <c r="FIZ117" s="81"/>
      <c r="FJA117" s="81"/>
      <c r="FJB117" s="81"/>
      <c r="FJC117" s="81"/>
      <c r="FJD117" s="81"/>
      <c r="FJE117" s="81"/>
      <c r="FJF117" s="81"/>
      <c r="FJG117" s="81"/>
      <c r="FJH117" s="81"/>
      <c r="FJI117" s="81"/>
      <c r="FJJ117" s="81"/>
      <c r="FJK117" s="81"/>
      <c r="FJL117" s="81"/>
      <c r="FJM117" s="81"/>
      <c r="FJN117" s="81"/>
      <c r="FJO117" s="81"/>
      <c r="FJP117" s="81"/>
      <c r="FJQ117" s="81"/>
      <c r="FJR117" s="81"/>
      <c r="FJS117" s="81"/>
      <c r="FJT117" s="81"/>
      <c r="FJU117" s="81"/>
      <c r="FJV117" s="81"/>
      <c r="FJW117" s="81"/>
      <c r="FJX117" s="81"/>
      <c r="FJY117" s="81"/>
      <c r="FJZ117" s="81"/>
      <c r="FKA117" s="81"/>
      <c r="FKB117" s="81"/>
      <c r="FKC117" s="81"/>
      <c r="FKD117" s="81"/>
      <c r="FKE117" s="81"/>
      <c r="FKF117" s="81"/>
      <c r="FKG117" s="81"/>
      <c r="FKH117" s="81"/>
      <c r="FKI117" s="81"/>
      <c r="FKJ117" s="81"/>
      <c r="FKK117" s="81"/>
      <c r="FKL117" s="81"/>
      <c r="FKM117" s="81"/>
      <c r="FKN117" s="81"/>
      <c r="FKO117" s="81"/>
      <c r="FKP117" s="81"/>
      <c r="FKQ117" s="81"/>
      <c r="FKR117" s="81"/>
      <c r="FKS117" s="81"/>
      <c r="FKT117" s="81"/>
      <c r="FKU117" s="81"/>
      <c r="FKV117" s="81"/>
      <c r="FKW117" s="81"/>
      <c r="FKX117" s="81"/>
      <c r="FKY117" s="81"/>
      <c r="FKZ117" s="81"/>
      <c r="FLA117" s="81"/>
      <c r="FLB117" s="81"/>
      <c r="FLC117" s="81"/>
      <c r="FLD117" s="81"/>
      <c r="FLE117" s="81"/>
      <c r="FLF117" s="81"/>
      <c r="FLG117" s="81"/>
      <c r="FLH117" s="81"/>
      <c r="FLI117" s="81"/>
      <c r="FLJ117" s="81"/>
      <c r="FLK117" s="81"/>
      <c r="FLL117" s="81"/>
      <c r="FLM117" s="81"/>
      <c r="FLN117" s="81"/>
      <c r="FLO117" s="81"/>
      <c r="FLP117" s="81"/>
      <c r="FLQ117" s="81"/>
      <c r="FLR117" s="81"/>
      <c r="FLS117" s="81"/>
      <c r="FLT117" s="81"/>
      <c r="FLU117" s="81"/>
      <c r="FLV117" s="81"/>
      <c r="FLW117" s="81"/>
      <c r="FLX117" s="81"/>
      <c r="FLY117" s="81"/>
      <c r="FLZ117" s="81"/>
      <c r="FMA117" s="81"/>
      <c r="FMB117" s="81"/>
      <c r="FMC117" s="81"/>
      <c r="FMD117" s="81"/>
      <c r="FME117" s="81"/>
      <c r="FMF117" s="81"/>
      <c r="FMG117" s="81"/>
      <c r="FMH117" s="81"/>
      <c r="FMI117" s="81"/>
      <c r="FMJ117" s="81"/>
      <c r="FMK117" s="81"/>
      <c r="FML117" s="81"/>
      <c r="FMM117" s="81"/>
      <c r="FMN117" s="81"/>
      <c r="FMO117" s="81"/>
      <c r="FMP117" s="81"/>
      <c r="FMQ117" s="81"/>
      <c r="FMR117" s="81"/>
      <c r="FMS117" s="81"/>
      <c r="FMT117" s="81"/>
      <c r="FMU117" s="81"/>
      <c r="FMV117" s="81"/>
      <c r="FMW117" s="81"/>
      <c r="FMX117" s="81"/>
      <c r="FMY117" s="81"/>
      <c r="FMZ117" s="81"/>
      <c r="FNA117" s="81"/>
      <c r="FNB117" s="81"/>
      <c r="FNC117" s="81"/>
      <c r="FND117" s="81"/>
      <c r="FNE117" s="81"/>
      <c r="FNF117" s="81"/>
      <c r="FNG117" s="81"/>
      <c r="FNH117" s="81"/>
      <c r="FNI117" s="81"/>
      <c r="FNJ117" s="81"/>
      <c r="FNK117" s="81"/>
      <c r="FNL117" s="81"/>
      <c r="FNM117" s="81"/>
      <c r="FNN117" s="81"/>
      <c r="FNO117" s="81"/>
      <c r="FNP117" s="81"/>
      <c r="FNQ117" s="81"/>
      <c r="FNR117" s="81"/>
      <c r="FNS117" s="81"/>
      <c r="FNT117" s="81"/>
      <c r="FNU117" s="81"/>
      <c r="FNV117" s="81"/>
      <c r="FNW117" s="81"/>
      <c r="FNX117" s="81"/>
      <c r="FNY117" s="81"/>
      <c r="FNZ117" s="81"/>
      <c r="FOA117" s="81"/>
      <c r="FOB117" s="81"/>
      <c r="FOC117" s="81"/>
      <c r="FOD117" s="81"/>
      <c r="FOE117" s="81"/>
      <c r="FOF117" s="81"/>
      <c r="FOG117" s="81"/>
      <c r="FOH117" s="81"/>
      <c r="FOI117" s="81"/>
      <c r="FOJ117" s="81"/>
      <c r="FOK117" s="81"/>
      <c r="FOL117" s="81"/>
      <c r="FOM117" s="81"/>
      <c r="FON117" s="81"/>
      <c r="FOO117" s="81"/>
      <c r="FOP117" s="81"/>
      <c r="FOQ117" s="81"/>
      <c r="FOR117" s="81"/>
      <c r="FOS117" s="81"/>
      <c r="FOT117" s="81"/>
      <c r="FOU117" s="81"/>
      <c r="FOV117" s="81"/>
      <c r="FOW117" s="81"/>
      <c r="FOX117" s="81"/>
      <c r="FOY117" s="81"/>
      <c r="FOZ117" s="81"/>
      <c r="FPA117" s="81"/>
      <c r="FPB117" s="81"/>
      <c r="FPC117" s="81"/>
      <c r="FPD117" s="81"/>
      <c r="FPE117" s="81"/>
      <c r="FPF117" s="81"/>
      <c r="FPG117" s="81"/>
      <c r="FPH117" s="81"/>
      <c r="FPI117" s="81"/>
      <c r="FPJ117" s="81"/>
      <c r="FPK117" s="81"/>
      <c r="FPL117" s="81"/>
      <c r="FPM117" s="81"/>
      <c r="FPN117" s="81"/>
      <c r="FPO117" s="81"/>
      <c r="FPP117" s="81"/>
      <c r="FPQ117" s="81"/>
      <c r="FPR117" s="81"/>
      <c r="FPS117" s="81"/>
      <c r="FPT117" s="81"/>
      <c r="FPU117" s="81"/>
      <c r="FPV117" s="81"/>
      <c r="FPW117" s="81"/>
      <c r="FPX117" s="81"/>
      <c r="FPY117" s="81"/>
      <c r="FPZ117" s="81"/>
      <c r="FQA117" s="81"/>
      <c r="FQB117" s="81"/>
      <c r="FQC117" s="81"/>
      <c r="FQD117" s="81"/>
      <c r="FQE117" s="81"/>
      <c r="FQF117" s="81"/>
      <c r="FQG117" s="81"/>
      <c r="FQH117" s="81"/>
      <c r="FQI117" s="81"/>
      <c r="FQJ117" s="81"/>
      <c r="FQK117" s="81"/>
      <c r="FQL117" s="81"/>
      <c r="FQM117" s="81"/>
      <c r="FQN117" s="81"/>
      <c r="FQO117" s="81"/>
      <c r="FQP117" s="81"/>
      <c r="FQQ117" s="81"/>
      <c r="FQR117" s="81"/>
      <c r="FQS117" s="81"/>
      <c r="FQT117" s="81"/>
      <c r="FQU117" s="81"/>
      <c r="FQV117" s="81"/>
      <c r="FQW117" s="81"/>
      <c r="FQX117" s="81"/>
      <c r="FQY117" s="81"/>
      <c r="FQZ117" s="81"/>
      <c r="FRA117" s="81"/>
      <c r="FRB117" s="81"/>
      <c r="FRC117" s="81"/>
      <c r="FRD117" s="81"/>
      <c r="FRE117" s="81"/>
      <c r="FRF117" s="81"/>
      <c r="FRG117" s="81"/>
      <c r="FRH117" s="81"/>
      <c r="FRI117" s="81"/>
      <c r="FRJ117" s="81"/>
      <c r="FRK117" s="81"/>
      <c r="FRL117" s="81"/>
      <c r="FRM117" s="81"/>
      <c r="FRN117" s="81"/>
      <c r="FRO117" s="81"/>
      <c r="FRP117" s="81"/>
      <c r="FRQ117" s="81"/>
      <c r="FRR117" s="81"/>
      <c r="FRS117" s="81"/>
      <c r="FRT117" s="81"/>
      <c r="FRU117" s="81"/>
      <c r="FRV117" s="81"/>
      <c r="FRW117" s="81"/>
      <c r="FRX117" s="81"/>
      <c r="FRY117" s="81"/>
      <c r="FRZ117" s="81"/>
      <c r="FSA117" s="81"/>
      <c r="FSB117" s="81"/>
      <c r="FSC117" s="81"/>
      <c r="FSD117" s="81"/>
      <c r="FSE117" s="81"/>
      <c r="FSF117" s="81"/>
      <c r="FSG117" s="81"/>
      <c r="FSH117" s="81"/>
      <c r="FSI117" s="81"/>
      <c r="FSJ117" s="81"/>
      <c r="FSK117" s="81"/>
      <c r="FSL117" s="81"/>
      <c r="FSM117" s="81"/>
      <c r="FSN117" s="81"/>
      <c r="FSO117" s="81"/>
      <c r="FSP117" s="81"/>
      <c r="FSQ117" s="81"/>
      <c r="FSR117" s="81"/>
      <c r="FSS117" s="81"/>
      <c r="FST117" s="81"/>
      <c r="FSU117" s="81"/>
      <c r="FSV117" s="81"/>
      <c r="FSW117" s="81"/>
      <c r="FSX117" s="81"/>
      <c r="FSY117" s="81"/>
      <c r="FSZ117" s="81"/>
      <c r="FTA117" s="81"/>
      <c r="FTB117" s="81"/>
      <c r="FTC117" s="81"/>
      <c r="FTD117" s="81"/>
      <c r="FTE117" s="81"/>
      <c r="FTF117" s="81"/>
      <c r="FTG117" s="81"/>
      <c r="FTH117" s="81"/>
      <c r="FTI117" s="81"/>
      <c r="FTJ117" s="81"/>
      <c r="FTK117" s="81"/>
      <c r="FTL117" s="81"/>
      <c r="FTM117" s="81"/>
      <c r="FTN117" s="81"/>
      <c r="FTO117" s="81"/>
      <c r="FTP117" s="81"/>
      <c r="FTQ117" s="81"/>
      <c r="FTR117" s="81"/>
      <c r="FTS117" s="81"/>
      <c r="FTT117" s="81"/>
      <c r="FTU117" s="81"/>
      <c r="FTV117" s="81"/>
      <c r="FTW117" s="81"/>
      <c r="FTX117" s="81"/>
      <c r="FTY117" s="81"/>
      <c r="FTZ117" s="81"/>
      <c r="FUA117" s="81"/>
      <c r="FUB117" s="81"/>
      <c r="FUC117" s="81"/>
      <c r="FUD117" s="81"/>
      <c r="FUE117" s="81"/>
      <c r="FUF117" s="81"/>
      <c r="FUG117" s="81"/>
      <c r="FUH117" s="81"/>
      <c r="FUI117" s="81"/>
      <c r="FUJ117" s="81"/>
      <c r="FUK117" s="81"/>
      <c r="FUL117" s="81"/>
      <c r="FUM117" s="81"/>
      <c r="FUN117" s="81"/>
      <c r="FUO117" s="81"/>
      <c r="FUP117" s="81"/>
      <c r="FUQ117" s="81"/>
      <c r="FUR117" s="81"/>
      <c r="FUS117" s="81"/>
      <c r="FUT117" s="81"/>
      <c r="FUU117" s="81"/>
      <c r="FUV117" s="81"/>
      <c r="FUW117" s="81"/>
      <c r="FUX117" s="81"/>
      <c r="FUY117" s="81"/>
      <c r="FUZ117" s="81"/>
      <c r="FVA117" s="81"/>
      <c r="FVB117" s="81"/>
      <c r="FVC117" s="81"/>
      <c r="FVD117" s="81"/>
      <c r="FVE117" s="81"/>
      <c r="FVF117" s="81"/>
      <c r="FVG117" s="81"/>
      <c r="FVH117" s="81"/>
      <c r="FVI117" s="81"/>
      <c r="FVJ117" s="81"/>
      <c r="FVK117" s="81"/>
      <c r="FVL117" s="81"/>
      <c r="FVM117" s="81"/>
      <c r="FVN117" s="81"/>
      <c r="FVO117" s="81"/>
      <c r="FVP117" s="81"/>
      <c r="FVQ117" s="81"/>
      <c r="FVR117" s="81"/>
      <c r="FVS117" s="81"/>
      <c r="FVT117" s="81"/>
      <c r="FVU117" s="81"/>
      <c r="FVV117" s="81"/>
      <c r="FVW117" s="81"/>
      <c r="FVX117" s="81"/>
      <c r="FVY117" s="81"/>
      <c r="FVZ117" s="81"/>
      <c r="FWA117" s="81"/>
      <c r="FWB117" s="81"/>
      <c r="FWC117" s="81"/>
      <c r="FWD117" s="81"/>
      <c r="FWE117" s="81"/>
      <c r="FWF117" s="81"/>
      <c r="FWG117" s="81"/>
      <c r="FWH117" s="81"/>
      <c r="FWI117" s="81"/>
      <c r="FWJ117" s="81"/>
      <c r="FWK117" s="81"/>
      <c r="FWL117" s="81"/>
      <c r="FWM117" s="81"/>
      <c r="FWN117" s="81"/>
      <c r="FWO117" s="81"/>
      <c r="FWP117" s="81"/>
      <c r="FWQ117" s="81"/>
      <c r="FWR117" s="81"/>
      <c r="FWS117" s="81"/>
      <c r="FWT117" s="81"/>
      <c r="FWU117" s="81"/>
      <c r="FWV117" s="81"/>
      <c r="FWW117" s="81"/>
      <c r="FWX117" s="81"/>
      <c r="FWY117" s="81"/>
      <c r="FWZ117" s="81"/>
      <c r="FXA117" s="81"/>
      <c r="FXB117" s="81"/>
      <c r="FXC117" s="81"/>
      <c r="FXD117" s="81"/>
      <c r="FXE117" s="81"/>
      <c r="FXF117" s="81"/>
      <c r="FXG117" s="81"/>
      <c r="FXH117" s="81"/>
      <c r="FXI117" s="81"/>
      <c r="FXJ117" s="81"/>
      <c r="FXK117" s="81"/>
      <c r="FXL117" s="81"/>
      <c r="FXM117" s="81"/>
      <c r="FXN117" s="81"/>
      <c r="FXO117" s="81"/>
      <c r="FXP117" s="81"/>
      <c r="FXQ117" s="81"/>
      <c r="FXR117" s="81"/>
      <c r="FXS117" s="81"/>
      <c r="FXT117" s="81"/>
      <c r="FXU117" s="81"/>
      <c r="FXV117" s="81"/>
      <c r="FXW117" s="81"/>
      <c r="FXX117" s="81"/>
      <c r="FXY117" s="81"/>
      <c r="FXZ117" s="81"/>
      <c r="FYA117" s="81"/>
      <c r="FYB117" s="81"/>
      <c r="FYC117" s="81"/>
      <c r="FYD117" s="81"/>
      <c r="FYE117" s="81"/>
      <c r="FYF117" s="81"/>
      <c r="FYG117" s="81"/>
      <c r="FYH117" s="81"/>
      <c r="FYI117" s="81"/>
      <c r="FYJ117" s="81"/>
      <c r="FYK117" s="81"/>
      <c r="FYL117" s="81"/>
      <c r="FYM117" s="81"/>
      <c r="FYN117" s="81"/>
      <c r="FYO117" s="81"/>
      <c r="FYP117" s="81"/>
      <c r="FYQ117" s="81"/>
      <c r="FYR117" s="81"/>
      <c r="FYS117" s="81"/>
      <c r="FYT117" s="81"/>
      <c r="FYU117" s="81"/>
      <c r="FYV117" s="81"/>
      <c r="FYW117" s="81"/>
      <c r="FYX117" s="81"/>
      <c r="FYY117" s="81"/>
      <c r="FYZ117" s="81"/>
      <c r="FZA117" s="81"/>
      <c r="FZB117" s="81"/>
      <c r="FZC117" s="81"/>
      <c r="FZD117" s="81"/>
      <c r="FZE117" s="81"/>
      <c r="FZF117" s="81"/>
      <c r="FZG117" s="81"/>
      <c r="FZH117" s="81"/>
      <c r="FZI117" s="81"/>
      <c r="FZJ117" s="81"/>
      <c r="FZK117" s="81"/>
      <c r="FZL117" s="81"/>
      <c r="FZM117" s="81"/>
      <c r="FZN117" s="81"/>
      <c r="FZO117" s="81"/>
      <c r="FZP117" s="81"/>
      <c r="FZQ117" s="81"/>
      <c r="FZR117" s="81"/>
      <c r="FZS117" s="81"/>
      <c r="FZT117" s="81"/>
      <c r="FZU117" s="81"/>
      <c r="FZV117" s="81"/>
      <c r="FZW117" s="81"/>
      <c r="FZX117" s="81"/>
      <c r="FZY117" s="81"/>
      <c r="FZZ117" s="81"/>
      <c r="GAA117" s="81"/>
      <c r="GAB117" s="81"/>
      <c r="GAC117" s="81"/>
      <c r="GAD117" s="81"/>
      <c r="GAE117" s="81"/>
      <c r="GAF117" s="81"/>
      <c r="GAG117" s="81"/>
      <c r="GAH117" s="81"/>
      <c r="GAI117" s="81"/>
      <c r="GAJ117" s="81"/>
      <c r="GAK117" s="81"/>
      <c r="GAL117" s="81"/>
      <c r="GAM117" s="81"/>
      <c r="GAN117" s="81"/>
      <c r="GAO117" s="81"/>
      <c r="GAP117" s="81"/>
      <c r="GAQ117" s="81"/>
      <c r="GAR117" s="81"/>
      <c r="GAS117" s="81"/>
      <c r="GAT117" s="81"/>
      <c r="GAU117" s="81"/>
      <c r="GAV117" s="81"/>
      <c r="GAW117" s="81"/>
      <c r="GAX117" s="81"/>
      <c r="GAY117" s="81"/>
      <c r="GAZ117" s="81"/>
      <c r="GBA117" s="81"/>
      <c r="GBB117" s="81"/>
      <c r="GBC117" s="81"/>
      <c r="GBD117" s="81"/>
      <c r="GBE117" s="81"/>
      <c r="GBF117" s="81"/>
      <c r="GBG117" s="81"/>
      <c r="GBH117" s="81"/>
      <c r="GBI117" s="81"/>
      <c r="GBJ117" s="81"/>
      <c r="GBK117" s="81"/>
      <c r="GBL117" s="81"/>
      <c r="GBM117" s="81"/>
      <c r="GBN117" s="81"/>
      <c r="GBO117" s="81"/>
      <c r="GBP117" s="81"/>
      <c r="GBQ117" s="81"/>
      <c r="GBR117" s="81"/>
      <c r="GBS117" s="81"/>
      <c r="GBT117" s="81"/>
      <c r="GBU117" s="81"/>
      <c r="GBV117" s="81"/>
      <c r="GBW117" s="81"/>
      <c r="GBX117" s="81"/>
      <c r="GBY117" s="81"/>
      <c r="GBZ117" s="81"/>
      <c r="GCA117" s="81"/>
      <c r="GCB117" s="81"/>
      <c r="GCC117" s="81"/>
      <c r="GCD117" s="81"/>
      <c r="GCE117" s="81"/>
      <c r="GCF117" s="81"/>
      <c r="GCG117" s="81"/>
      <c r="GCH117" s="81"/>
      <c r="GCI117" s="81"/>
      <c r="GCJ117" s="81"/>
      <c r="GCK117" s="81"/>
      <c r="GCL117" s="81"/>
      <c r="GCM117" s="81"/>
      <c r="GCN117" s="81"/>
      <c r="GCO117" s="81"/>
      <c r="GCP117" s="81"/>
      <c r="GCQ117" s="81"/>
      <c r="GCR117" s="81"/>
      <c r="GCS117" s="81"/>
      <c r="GCT117" s="81"/>
      <c r="GCU117" s="81"/>
      <c r="GCV117" s="81"/>
      <c r="GCW117" s="81"/>
      <c r="GCX117" s="81"/>
      <c r="GCY117" s="81"/>
      <c r="GCZ117" s="81"/>
      <c r="GDA117" s="81"/>
      <c r="GDB117" s="81"/>
      <c r="GDC117" s="81"/>
      <c r="GDD117" s="81"/>
      <c r="GDE117" s="81"/>
      <c r="GDF117" s="81"/>
      <c r="GDG117" s="81"/>
      <c r="GDH117" s="81"/>
      <c r="GDI117" s="81"/>
      <c r="GDJ117" s="81"/>
      <c r="GDK117" s="81"/>
      <c r="GDL117" s="81"/>
      <c r="GDM117" s="81"/>
      <c r="GDN117" s="81"/>
      <c r="GDO117" s="81"/>
      <c r="GDP117" s="81"/>
      <c r="GDQ117" s="81"/>
      <c r="GDR117" s="81"/>
      <c r="GDS117" s="81"/>
      <c r="GDT117" s="81"/>
      <c r="GDU117" s="81"/>
      <c r="GDV117" s="81"/>
      <c r="GDW117" s="81"/>
      <c r="GDX117" s="81"/>
      <c r="GDY117" s="81"/>
      <c r="GDZ117" s="81"/>
      <c r="GEA117" s="81"/>
      <c r="GEB117" s="81"/>
      <c r="GEC117" s="81"/>
      <c r="GED117" s="81"/>
      <c r="GEE117" s="81"/>
      <c r="GEF117" s="81"/>
      <c r="GEG117" s="81"/>
      <c r="GEH117" s="81"/>
      <c r="GEI117" s="81"/>
      <c r="GEJ117" s="81"/>
      <c r="GEK117" s="81"/>
      <c r="GEL117" s="81"/>
      <c r="GEM117" s="81"/>
      <c r="GEN117" s="81"/>
      <c r="GEO117" s="81"/>
      <c r="GEP117" s="81"/>
      <c r="GEQ117" s="81"/>
      <c r="GER117" s="81"/>
      <c r="GES117" s="81"/>
      <c r="GET117" s="81"/>
      <c r="GEU117" s="81"/>
      <c r="GEV117" s="81"/>
      <c r="GEW117" s="81"/>
      <c r="GEX117" s="81"/>
      <c r="GEY117" s="81"/>
      <c r="GEZ117" s="81"/>
      <c r="GFA117" s="81"/>
      <c r="GFB117" s="81"/>
      <c r="GFC117" s="81"/>
      <c r="GFD117" s="81"/>
      <c r="GFE117" s="81"/>
      <c r="GFF117" s="81"/>
      <c r="GFG117" s="81"/>
      <c r="GFH117" s="81"/>
      <c r="GFI117" s="81"/>
      <c r="GFJ117" s="81"/>
      <c r="GFK117" s="81"/>
      <c r="GFL117" s="81"/>
      <c r="GFM117" s="81"/>
      <c r="GFN117" s="81"/>
      <c r="GFO117" s="81"/>
      <c r="GFP117" s="81"/>
      <c r="GFQ117" s="81"/>
      <c r="GFR117" s="81"/>
      <c r="GFS117" s="81"/>
      <c r="GFT117" s="81"/>
      <c r="GFU117" s="81"/>
      <c r="GFV117" s="81"/>
      <c r="GFW117" s="81"/>
      <c r="GFX117" s="81"/>
      <c r="GFY117" s="81"/>
      <c r="GFZ117" s="81"/>
      <c r="GGA117" s="81"/>
      <c r="GGB117" s="81"/>
      <c r="GGC117" s="81"/>
      <c r="GGD117" s="81"/>
      <c r="GGE117" s="81"/>
      <c r="GGF117" s="81"/>
      <c r="GGG117" s="81"/>
      <c r="GGH117" s="81"/>
      <c r="GGI117" s="81"/>
      <c r="GGJ117" s="81"/>
      <c r="GGK117" s="81"/>
      <c r="GGL117" s="81"/>
      <c r="GGM117" s="81"/>
      <c r="GGN117" s="81"/>
      <c r="GGO117" s="81"/>
      <c r="GGP117" s="81"/>
      <c r="GGQ117" s="81"/>
      <c r="GGR117" s="81"/>
      <c r="GGS117" s="81"/>
      <c r="GGT117" s="81"/>
      <c r="GGU117" s="81"/>
      <c r="GGV117" s="81"/>
      <c r="GGW117" s="81"/>
      <c r="GGX117" s="81"/>
      <c r="GGY117" s="81"/>
      <c r="GGZ117" s="81"/>
      <c r="GHA117" s="81"/>
      <c r="GHB117" s="81"/>
      <c r="GHC117" s="81"/>
      <c r="GHD117" s="81"/>
      <c r="GHE117" s="81"/>
      <c r="GHF117" s="81"/>
      <c r="GHG117" s="81"/>
      <c r="GHH117" s="81"/>
      <c r="GHI117" s="81"/>
      <c r="GHJ117" s="81"/>
      <c r="GHK117" s="81"/>
      <c r="GHL117" s="81"/>
      <c r="GHM117" s="81"/>
      <c r="GHN117" s="81"/>
      <c r="GHO117" s="81"/>
      <c r="GHP117" s="81"/>
      <c r="GHQ117" s="81"/>
      <c r="GHR117" s="81"/>
      <c r="GHS117" s="81"/>
      <c r="GHT117" s="81"/>
      <c r="GHU117" s="81"/>
      <c r="GHV117" s="81"/>
      <c r="GHW117" s="81"/>
      <c r="GHX117" s="81"/>
      <c r="GHY117" s="81"/>
      <c r="GHZ117" s="81"/>
      <c r="GIA117" s="81"/>
      <c r="GIB117" s="81"/>
      <c r="GIC117" s="81"/>
      <c r="GID117" s="81"/>
      <c r="GIE117" s="81"/>
      <c r="GIF117" s="81"/>
      <c r="GIG117" s="81"/>
      <c r="GIH117" s="81"/>
      <c r="GII117" s="81"/>
      <c r="GIJ117" s="81"/>
      <c r="GIK117" s="81"/>
      <c r="GIL117" s="81"/>
      <c r="GIM117" s="81"/>
      <c r="GIN117" s="81"/>
      <c r="GIO117" s="81"/>
      <c r="GIP117" s="81"/>
      <c r="GIQ117" s="81"/>
      <c r="GIR117" s="81"/>
      <c r="GIS117" s="81"/>
      <c r="GIT117" s="81"/>
      <c r="GIU117" s="81"/>
      <c r="GIV117" s="81"/>
      <c r="GIW117" s="81"/>
      <c r="GIX117" s="81"/>
      <c r="GIY117" s="81"/>
      <c r="GIZ117" s="81"/>
      <c r="GJA117" s="81"/>
      <c r="GJB117" s="81"/>
      <c r="GJC117" s="81"/>
      <c r="GJD117" s="81"/>
      <c r="GJE117" s="81"/>
      <c r="GJF117" s="81"/>
      <c r="GJG117" s="81"/>
      <c r="GJH117" s="81"/>
      <c r="GJI117" s="81"/>
      <c r="GJJ117" s="81"/>
      <c r="GJK117" s="81"/>
      <c r="GJL117" s="81"/>
      <c r="GJM117" s="81"/>
      <c r="GJN117" s="81"/>
      <c r="GJO117" s="81"/>
      <c r="GJP117" s="81"/>
      <c r="GJQ117" s="81"/>
      <c r="GJR117" s="81"/>
      <c r="GJS117" s="81"/>
      <c r="GJT117" s="81"/>
      <c r="GJU117" s="81"/>
      <c r="GJV117" s="81"/>
      <c r="GJW117" s="81"/>
      <c r="GJX117" s="81"/>
      <c r="GJY117" s="81"/>
      <c r="GJZ117" s="81"/>
      <c r="GKA117" s="81"/>
      <c r="GKB117" s="81"/>
      <c r="GKC117" s="81"/>
      <c r="GKD117" s="81"/>
      <c r="GKE117" s="81"/>
      <c r="GKF117" s="81"/>
      <c r="GKG117" s="81"/>
      <c r="GKH117" s="81"/>
      <c r="GKI117" s="81"/>
      <c r="GKJ117" s="81"/>
      <c r="GKK117" s="81"/>
      <c r="GKL117" s="81"/>
      <c r="GKM117" s="81"/>
      <c r="GKN117" s="81"/>
      <c r="GKO117" s="81"/>
      <c r="GKP117" s="81"/>
      <c r="GKQ117" s="81"/>
      <c r="GKR117" s="81"/>
      <c r="GKS117" s="81"/>
      <c r="GKT117" s="81"/>
      <c r="GKU117" s="81"/>
      <c r="GKV117" s="81"/>
      <c r="GKW117" s="81"/>
      <c r="GKX117" s="81"/>
      <c r="GKY117" s="81"/>
      <c r="GKZ117" s="81"/>
      <c r="GLA117" s="81"/>
      <c r="GLB117" s="81"/>
      <c r="GLC117" s="81"/>
      <c r="GLD117" s="81"/>
      <c r="GLE117" s="81"/>
      <c r="GLF117" s="81"/>
      <c r="GLG117" s="81"/>
      <c r="GLH117" s="81"/>
      <c r="GLI117" s="81"/>
      <c r="GLJ117" s="81"/>
      <c r="GLK117" s="81"/>
      <c r="GLL117" s="81"/>
      <c r="GLM117" s="81"/>
      <c r="GLN117" s="81"/>
      <c r="GLO117" s="81"/>
      <c r="GLP117" s="81"/>
      <c r="GLQ117" s="81"/>
      <c r="GLR117" s="81"/>
      <c r="GLS117" s="81"/>
      <c r="GLT117" s="81"/>
      <c r="GLU117" s="81"/>
      <c r="GLV117" s="81"/>
      <c r="GLW117" s="81"/>
      <c r="GLX117" s="81"/>
      <c r="GLY117" s="81"/>
      <c r="GLZ117" s="81"/>
      <c r="GMA117" s="81"/>
      <c r="GMB117" s="81"/>
      <c r="GMC117" s="81"/>
      <c r="GMD117" s="81"/>
      <c r="GME117" s="81"/>
      <c r="GMF117" s="81"/>
      <c r="GMG117" s="81"/>
      <c r="GMH117" s="81"/>
      <c r="GMI117" s="81"/>
      <c r="GMJ117" s="81"/>
      <c r="GMK117" s="81"/>
      <c r="GML117" s="81"/>
      <c r="GMM117" s="81"/>
      <c r="GMN117" s="81"/>
      <c r="GMO117" s="81"/>
      <c r="GMP117" s="81"/>
      <c r="GMQ117" s="81"/>
      <c r="GMR117" s="81"/>
      <c r="GMS117" s="81"/>
      <c r="GMT117" s="81"/>
      <c r="GMU117" s="81"/>
      <c r="GMV117" s="81"/>
      <c r="GMW117" s="81"/>
      <c r="GMX117" s="81"/>
      <c r="GMY117" s="81"/>
      <c r="GMZ117" s="81"/>
      <c r="GNA117" s="81"/>
      <c r="GNB117" s="81"/>
      <c r="GNC117" s="81"/>
      <c r="GND117" s="81"/>
      <c r="GNE117" s="81"/>
      <c r="GNF117" s="81"/>
      <c r="GNG117" s="81"/>
      <c r="GNH117" s="81"/>
      <c r="GNI117" s="81"/>
      <c r="GNJ117" s="81"/>
      <c r="GNK117" s="81"/>
      <c r="GNL117" s="81"/>
      <c r="GNM117" s="81"/>
      <c r="GNN117" s="81"/>
      <c r="GNO117" s="81"/>
      <c r="GNP117" s="81"/>
      <c r="GNQ117" s="81"/>
      <c r="GNR117" s="81"/>
      <c r="GNS117" s="81"/>
      <c r="GNT117" s="81"/>
      <c r="GNU117" s="81"/>
      <c r="GNV117" s="81"/>
      <c r="GNW117" s="81"/>
      <c r="GNX117" s="81"/>
      <c r="GNY117" s="81"/>
      <c r="GNZ117" s="81"/>
      <c r="GOA117" s="81"/>
      <c r="GOB117" s="81"/>
      <c r="GOC117" s="81"/>
      <c r="GOD117" s="81"/>
      <c r="GOE117" s="81"/>
      <c r="GOF117" s="81"/>
      <c r="GOG117" s="81"/>
      <c r="GOH117" s="81"/>
      <c r="GOI117" s="81"/>
      <c r="GOJ117" s="81"/>
      <c r="GOK117" s="81"/>
      <c r="GOL117" s="81"/>
      <c r="GOM117" s="81"/>
      <c r="GON117" s="81"/>
      <c r="GOO117" s="81"/>
      <c r="GOP117" s="81"/>
      <c r="GOQ117" s="81"/>
      <c r="GOR117" s="81"/>
      <c r="GOS117" s="81"/>
      <c r="GOT117" s="81"/>
      <c r="GOU117" s="81"/>
      <c r="GOV117" s="81"/>
      <c r="GOW117" s="81"/>
      <c r="GOX117" s="81"/>
      <c r="GOY117" s="81"/>
      <c r="GOZ117" s="81"/>
      <c r="GPA117" s="81"/>
      <c r="GPB117" s="81"/>
      <c r="GPC117" s="81"/>
      <c r="GPD117" s="81"/>
      <c r="GPE117" s="81"/>
      <c r="GPF117" s="81"/>
      <c r="GPG117" s="81"/>
      <c r="GPH117" s="81"/>
      <c r="GPI117" s="81"/>
      <c r="GPJ117" s="81"/>
      <c r="GPK117" s="81"/>
      <c r="GPL117" s="81"/>
      <c r="GPM117" s="81"/>
      <c r="GPN117" s="81"/>
      <c r="GPO117" s="81"/>
      <c r="GPP117" s="81"/>
      <c r="GPQ117" s="81"/>
      <c r="GPR117" s="81"/>
      <c r="GPS117" s="81"/>
      <c r="GPT117" s="81"/>
      <c r="GPU117" s="81"/>
      <c r="GPV117" s="81"/>
      <c r="GPW117" s="81"/>
      <c r="GPX117" s="81"/>
      <c r="GPY117" s="81"/>
      <c r="GPZ117" s="81"/>
      <c r="GQA117" s="81"/>
      <c r="GQB117" s="81"/>
      <c r="GQC117" s="81"/>
      <c r="GQD117" s="81"/>
      <c r="GQE117" s="81"/>
      <c r="GQF117" s="81"/>
      <c r="GQG117" s="81"/>
      <c r="GQH117" s="81"/>
      <c r="GQI117" s="81"/>
      <c r="GQJ117" s="81"/>
      <c r="GQK117" s="81"/>
      <c r="GQL117" s="81"/>
      <c r="GQM117" s="81"/>
      <c r="GQN117" s="81"/>
      <c r="GQO117" s="81"/>
      <c r="GQP117" s="81"/>
      <c r="GQQ117" s="81"/>
      <c r="GQR117" s="81"/>
      <c r="GQS117" s="81"/>
      <c r="GQT117" s="81"/>
      <c r="GQU117" s="81"/>
      <c r="GQV117" s="81"/>
      <c r="GQW117" s="81"/>
      <c r="GQX117" s="81"/>
      <c r="GQY117" s="81"/>
      <c r="GQZ117" s="81"/>
      <c r="GRA117" s="81"/>
      <c r="GRB117" s="81"/>
      <c r="GRC117" s="81"/>
      <c r="GRD117" s="81"/>
      <c r="GRE117" s="81"/>
      <c r="GRF117" s="81"/>
      <c r="GRG117" s="81"/>
      <c r="GRH117" s="81"/>
      <c r="GRI117" s="81"/>
      <c r="GRJ117" s="81"/>
      <c r="GRK117" s="81"/>
      <c r="GRL117" s="81"/>
      <c r="GRM117" s="81"/>
      <c r="GRN117" s="81"/>
      <c r="GRO117" s="81"/>
      <c r="GRP117" s="81"/>
      <c r="GRQ117" s="81"/>
      <c r="GRR117" s="81"/>
      <c r="GRS117" s="81"/>
      <c r="GRT117" s="81"/>
      <c r="GRU117" s="81"/>
      <c r="GRV117" s="81"/>
      <c r="GRW117" s="81"/>
      <c r="GRX117" s="81"/>
      <c r="GRY117" s="81"/>
      <c r="GRZ117" s="81"/>
      <c r="GSA117" s="81"/>
      <c r="GSB117" s="81"/>
      <c r="GSC117" s="81"/>
      <c r="GSD117" s="81"/>
      <c r="GSE117" s="81"/>
      <c r="GSF117" s="81"/>
      <c r="GSG117" s="81"/>
      <c r="GSH117" s="81"/>
      <c r="GSI117" s="81"/>
      <c r="GSJ117" s="81"/>
      <c r="GSK117" s="81"/>
      <c r="GSL117" s="81"/>
      <c r="GSM117" s="81"/>
      <c r="GSN117" s="81"/>
      <c r="GSO117" s="81"/>
      <c r="GSP117" s="81"/>
      <c r="GSQ117" s="81"/>
      <c r="GSR117" s="81"/>
      <c r="GSS117" s="81"/>
      <c r="GST117" s="81"/>
      <c r="GSU117" s="81"/>
      <c r="GSV117" s="81"/>
      <c r="GSW117" s="81"/>
      <c r="GSX117" s="81"/>
      <c r="GSY117" s="81"/>
      <c r="GSZ117" s="81"/>
      <c r="GTA117" s="81"/>
      <c r="GTB117" s="81"/>
      <c r="GTC117" s="81"/>
      <c r="GTD117" s="81"/>
      <c r="GTE117" s="81"/>
      <c r="GTF117" s="81"/>
      <c r="GTG117" s="81"/>
      <c r="GTH117" s="81"/>
      <c r="GTI117" s="81"/>
      <c r="GTJ117" s="81"/>
      <c r="GTK117" s="81"/>
      <c r="GTL117" s="81"/>
      <c r="GTM117" s="81"/>
      <c r="GTN117" s="81"/>
      <c r="GTO117" s="81"/>
      <c r="GTP117" s="81"/>
      <c r="GTQ117" s="81"/>
      <c r="GTR117" s="81"/>
      <c r="GTS117" s="81"/>
      <c r="GTT117" s="81"/>
      <c r="GTU117" s="81"/>
      <c r="GTV117" s="81"/>
      <c r="GTW117" s="81"/>
      <c r="GTX117" s="81"/>
      <c r="GTY117" s="81"/>
      <c r="GTZ117" s="81"/>
      <c r="GUA117" s="81"/>
      <c r="GUB117" s="81"/>
      <c r="GUC117" s="81"/>
      <c r="GUD117" s="81"/>
      <c r="GUE117" s="81"/>
      <c r="GUF117" s="81"/>
      <c r="GUG117" s="81"/>
      <c r="GUH117" s="81"/>
      <c r="GUI117" s="81"/>
      <c r="GUJ117" s="81"/>
      <c r="GUK117" s="81"/>
      <c r="GUL117" s="81"/>
      <c r="GUM117" s="81"/>
      <c r="GUN117" s="81"/>
      <c r="GUO117" s="81"/>
      <c r="GUP117" s="81"/>
      <c r="GUQ117" s="81"/>
      <c r="GUR117" s="81"/>
      <c r="GUS117" s="81"/>
      <c r="GUT117" s="81"/>
      <c r="GUU117" s="81"/>
      <c r="GUV117" s="81"/>
      <c r="GUW117" s="81"/>
      <c r="GUX117" s="81"/>
      <c r="GUY117" s="81"/>
      <c r="GUZ117" s="81"/>
      <c r="GVA117" s="81"/>
      <c r="GVB117" s="81"/>
      <c r="GVC117" s="81"/>
      <c r="GVD117" s="81"/>
      <c r="GVE117" s="81"/>
      <c r="GVF117" s="81"/>
      <c r="GVG117" s="81"/>
      <c r="GVH117" s="81"/>
      <c r="GVI117" s="81"/>
      <c r="GVJ117" s="81"/>
      <c r="GVK117" s="81"/>
      <c r="GVL117" s="81"/>
      <c r="GVM117" s="81"/>
      <c r="GVN117" s="81"/>
      <c r="GVO117" s="81"/>
      <c r="GVP117" s="81"/>
      <c r="GVQ117" s="81"/>
      <c r="GVR117" s="81"/>
      <c r="GVS117" s="81"/>
      <c r="GVT117" s="81"/>
      <c r="GVU117" s="81"/>
      <c r="GVV117" s="81"/>
      <c r="GVW117" s="81"/>
      <c r="GVX117" s="81"/>
      <c r="GVY117" s="81"/>
      <c r="GVZ117" s="81"/>
      <c r="GWA117" s="81"/>
      <c r="GWB117" s="81"/>
      <c r="GWC117" s="81"/>
      <c r="GWD117" s="81"/>
      <c r="GWE117" s="81"/>
      <c r="GWF117" s="81"/>
      <c r="GWG117" s="81"/>
      <c r="GWH117" s="81"/>
      <c r="GWI117" s="81"/>
      <c r="GWJ117" s="81"/>
      <c r="GWK117" s="81"/>
      <c r="GWL117" s="81"/>
      <c r="GWM117" s="81"/>
      <c r="GWN117" s="81"/>
      <c r="GWO117" s="81"/>
      <c r="GWP117" s="81"/>
      <c r="GWQ117" s="81"/>
      <c r="GWR117" s="81"/>
      <c r="GWS117" s="81"/>
      <c r="GWT117" s="81"/>
      <c r="GWU117" s="81"/>
      <c r="GWV117" s="81"/>
      <c r="GWW117" s="81"/>
      <c r="GWX117" s="81"/>
      <c r="GWY117" s="81"/>
      <c r="GWZ117" s="81"/>
      <c r="GXA117" s="81"/>
      <c r="GXB117" s="81"/>
      <c r="GXC117" s="81"/>
      <c r="GXD117" s="81"/>
      <c r="GXE117" s="81"/>
      <c r="GXF117" s="81"/>
      <c r="GXG117" s="81"/>
      <c r="GXH117" s="81"/>
      <c r="GXI117" s="81"/>
      <c r="GXJ117" s="81"/>
      <c r="GXK117" s="81"/>
      <c r="GXL117" s="81"/>
      <c r="GXM117" s="81"/>
      <c r="GXN117" s="81"/>
      <c r="GXO117" s="81"/>
      <c r="GXP117" s="81"/>
      <c r="GXQ117" s="81"/>
      <c r="GXR117" s="81"/>
      <c r="GXS117" s="81"/>
      <c r="GXT117" s="81"/>
      <c r="GXU117" s="81"/>
      <c r="GXV117" s="81"/>
      <c r="GXW117" s="81"/>
      <c r="GXX117" s="81"/>
      <c r="GXY117" s="81"/>
      <c r="GXZ117" s="81"/>
      <c r="GYA117" s="81"/>
      <c r="GYB117" s="81"/>
      <c r="GYC117" s="81"/>
      <c r="GYD117" s="81"/>
      <c r="GYE117" s="81"/>
      <c r="GYF117" s="81"/>
      <c r="GYG117" s="81"/>
      <c r="GYH117" s="81"/>
      <c r="GYI117" s="81"/>
      <c r="GYJ117" s="81"/>
      <c r="GYK117" s="81"/>
      <c r="GYL117" s="81"/>
      <c r="GYM117" s="81"/>
      <c r="GYN117" s="81"/>
      <c r="GYO117" s="81"/>
      <c r="GYP117" s="81"/>
      <c r="GYQ117" s="81"/>
      <c r="GYR117" s="81"/>
      <c r="GYS117" s="81"/>
      <c r="GYT117" s="81"/>
      <c r="GYU117" s="81"/>
      <c r="GYV117" s="81"/>
      <c r="GYW117" s="81"/>
      <c r="GYX117" s="81"/>
      <c r="GYY117" s="81"/>
      <c r="GYZ117" s="81"/>
      <c r="GZA117" s="81"/>
      <c r="GZB117" s="81"/>
      <c r="GZC117" s="81"/>
      <c r="GZD117" s="81"/>
      <c r="GZE117" s="81"/>
      <c r="GZF117" s="81"/>
      <c r="GZG117" s="81"/>
      <c r="GZH117" s="81"/>
      <c r="GZI117" s="81"/>
      <c r="GZJ117" s="81"/>
      <c r="GZK117" s="81"/>
      <c r="GZL117" s="81"/>
      <c r="GZM117" s="81"/>
      <c r="GZN117" s="81"/>
      <c r="GZO117" s="81"/>
      <c r="GZP117" s="81"/>
      <c r="GZQ117" s="81"/>
      <c r="GZR117" s="81"/>
      <c r="GZS117" s="81"/>
      <c r="GZT117" s="81"/>
      <c r="GZU117" s="81"/>
      <c r="GZV117" s="81"/>
      <c r="GZW117" s="81"/>
      <c r="GZX117" s="81"/>
      <c r="GZY117" s="81"/>
      <c r="GZZ117" s="81"/>
      <c r="HAA117" s="81"/>
      <c r="HAB117" s="81"/>
      <c r="HAC117" s="81"/>
      <c r="HAD117" s="81"/>
      <c r="HAE117" s="81"/>
      <c r="HAF117" s="81"/>
      <c r="HAG117" s="81"/>
      <c r="HAH117" s="81"/>
      <c r="HAI117" s="81"/>
      <c r="HAJ117" s="81"/>
      <c r="HAK117" s="81"/>
      <c r="HAL117" s="81"/>
      <c r="HAM117" s="81"/>
      <c r="HAN117" s="81"/>
      <c r="HAO117" s="81"/>
      <c r="HAP117" s="81"/>
      <c r="HAQ117" s="81"/>
      <c r="HAR117" s="81"/>
      <c r="HAS117" s="81"/>
      <c r="HAT117" s="81"/>
      <c r="HAU117" s="81"/>
      <c r="HAV117" s="81"/>
      <c r="HAW117" s="81"/>
      <c r="HAX117" s="81"/>
      <c r="HAY117" s="81"/>
      <c r="HAZ117" s="81"/>
      <c r="HBA117" s="81"/>
      <c r="HBB117" s="81"/>
      <c r="HBC117" s="81"/>
      <c r="HBD117" s="81"/>
      <c r="HBE117" s="81"/>
      <c r="HBF117" s="81"/>
      <c r="HBG117" s="81"/>
      <c r="HBH117" s="81"/>
      <c r="HBI117" s="81"/>
      <c r="HBJ117" s="81"/>
      <c r="HBK117" s="81"/>
      <c r="HBL117" s="81"/>
      <c r="HBM117" s="81"/>
      <c r="HBN117" s="81"/>
      <c r="HBO117" s="81"/>
      <c r="HBP117" s="81"/>
      <c r="HBQ117" s="81"/>
      <c r="HBR117" s="81"/>
      <c r="HBS117" s="81"/>
      <c r="HBT117" s="81"/>
      <c r="HBU117" s="81"/>
      <c r="HBV117" s="81"/>
      <c r="HBW117" s="81"/>
      <c r="HBX117" s="81"/>
      <c r="HBY117" s="81"/>
      <c r="HBZ117" s="81"/>
      <c r="HCA117" s="81"/>
      <c r="HCB117" s="81"/>
      <c r="HCC117" s="81"/>
      <c r="HCD117" s="81"/>
      <c r="HCE117" s="81"/>
      <c r="HCF117" s="81"/>
      <c r="HCG117" s="81"/>
      <c r="HCH117" s="81"/>
      <c r="HCI117" s="81"/>
      <c r="HCJ117" s="81"/>
      <c r="HCK117" s="81"/>
      <c r="HCL117" s="81"/>
      <c r="HCM117" s="81"/>
      <c r="HCN117" s="81"/>
      <c r="HCO117" s="81"/>
      <c r="HCP117" s="81"/>
      <c r="HCQ117" s="81"/>
      <c r="HCR117" s="81"/>
      <c r="HCS117" s="81"/>
      <c r="HCT117" s="81"/>
      <c r="HCU117" s="81"/>
      <c r="HCV117" s="81"/>
      <c r="HCW117" s="81"/>
      <c r="HCX117" s="81"/>
      <c r="HCY117" s="81"/>
      <c r="HCZ117" s="81"/>
      <c r="HDA117" s="81"/>
      <c r="HDB117" s="81"/>
      <c r="HDC117" s="81"/>
      <c r="HDD117" s="81"/>
      <c r="HDE117" s="81"/>
      <c r="HDF117" s="81"/>
      <c r="HDG117" s="81"/>
      <c r="HDH117" s="81"/>
      <c r="HDI117" s="81"/>
      <c r="HDJ117" s="81"/>
      <c r="HDK117" s="81"/>
      <c r="HDL117" s="81"/>
      <c r="HDM117" s="81"/>
      <c r="HDN117" s="81"/>
      <c r="HDO117" s="81"/>
      <c r="HDP117" s="81"/>
      <c r="HDQ117" s="81"/>
      <c r="HDR117" s="81"/>
      <c r="HDS117" s="81"/>
      <c r="HDT117" s="81"/>
      <c r="HDU117" s="81"/>
      <c r="HDV117" s="81"/>
      <c r="HDW117" s="81"/>
      <c r="HDX117" s="81"/>
      <c r="HDY117" s="81"/>
      <c r="HDZ117" s="81"/>
      <c r="HEA117" s="81"/>
      <c r="HEB117" s="81"/>
      <c r="HEC117" s="81"/>
      <c r="HED117" s="81"/>
      <c r="HEE117" s="81"/>
      <c r="HEF117" s="81"/>
      <c r="HEG117" s="81"/>
      <c r="HEH117" s="81"/>
      <c r="HEI117" s="81"/>
      <c r="HEJ117" s="81"/>
      <c r="HEK117" s="81"/>
      <c r="HEL117" s="81"/>
      <c r="HEM117" s="81"/>
      <c r="HEN117" s="81"/>
      <c r="HEO117" s="81"/>
      <c r="HEP117" s="81"/>
      <c r="HEQ117" s="81"/>
      <c r="HER117" s="81"/>
      <c r="HES117" s="81"/>
      <c r="HET117" s="81"/>
      <c r="HEU117" s="81"/>
      <c r="HEV117" s="81"/>
      <c r="HEW117" s="81"/>
      <c r="HEX117" s="81"/>
      <c r="HEY117" s="81"/>
      <c r="HEZ117" s="81"/>
      <c r="HFA117" s="81"/>
      <c r="HFB117" s="81"/>
      <c r="HFC117" s="81"/>
      <c r="HFD117" s="81"/>
      <c r="HFE117" s="81"/>
      <c r="HFF117" s="81"/>
      <c r="HFG117" s="81"/>
      <c r="HFH117" s="81"/>
      <c r="HFI117" s="81"/>
      <c r="HFJ117" s="81"/>
      <c r="HFK117" s="81"/>
      <c r="HFL117" s="81"/>
      <c r="HFM117" s="81"/>
      <c r="HFN117" s="81"/>
      <c r="HFO117" s="81"/>
      <c r="HFP117" s="81"/>
      <c r="HFQ117" s="81"/>
      <c r="HFR117" s="81"/>
      <c r="HFS117" s="81"/>
      <c r="HFT117" s="81"/>
      <c r="HFU117" s="81"/>
      <c r="HFV117" s="81"/>
      <c r="HFW117" s="81"/>
      <c r="HFX117" s="81"/>
      <c r="HFY117" s="81"/>
      <c r="HFZ117" s="81"/>
      <c r="HGA117" s="81"/>
      <c r="HGB117" s="81"/>
      <c r="HGC117" s="81"/>
      <c r="HGD117" s="81"/>
      <c r="HGE117" s="81"/>
      <c r="HGF117" s="81"/>
      <c r="HGG117" s="81"/>
      <c r="HGH117" s="81"/>
      <c r="HGI117" s="81"/>
      <c r="HGJ117" s="81"/>
      <c r="HGK117" s="81"/>
      <c r="HGL117" s="81"/>
      <c r="HGM117" s="81"/>
      <c r="HGN117" s="81"/>
      <c r="HGO117" s="81"/>
      <c r="HGP117" s="81"/>
      <c r="HGQ117" s="81"/>
      <c r="HGR117" s="81"/>
      <c r="HGS117" s="81"/>
      <c r="HGT117" s="81"/>
      <c r="HGU117" s="81"/>
      <c r="HGV117" s="81"/>
      <c r="HGW117" s="81"/>
      <c r="HGX117" s="81"/>
      <c r="HGY117" s="81"/>
      <c r="HGZ117" s="81"/>
      <c r="HHA117" s="81"/>
      <c r="HHB117" s="81"/>
      <c r="HHC117" s="81"/>
      <c r="HHD117" s="81"/>
      <c r="HHE117" s="81"/>
      <c r="HHF117" s="81"/>
      <c r="HHG117" s="81"/>
      <c r="HHH117" s="81"/>
      <c r="HHI117" s="81"/>
      <c r="HHJ117" s="81"/>
      <c r="HHK117" s="81"/>
      <c r="HHL117" s="81"/>
      <c r="HHM117" s="81"/>
      <c r="HHN117" s="81"/>
      <c r="HHO117" s="81"/>
      <c r="HHP117" s="81"/>
      <c r="HHQ117" s="81"/>
      <c r="HHR117" s="81"/>
      <c r="HHS117" s="81"/>
      <c r="HHT117" s="81"/>
      <c r="HHU117" s="81"/>
      <c r="HHV117" s="81"/>
      <c r="HHW117" s="81"/>
      <c r="HHX117" s="81"/>
      <c r="HHY117" s="81"/>
      <c r="HHZ117" s="81"/>
      <c r="HIA117" s="81"/>
      <c r="HIB117" s="81"/>
      <c r="HIC117" s="81"/>
      <c r="HID117" s="81"/>
      <c r="HIE117" s="81"/>
      <c r="HIF117" s="81"/>
      <c r="HIG117" s="81"/>
      <c r="HIH117" s="81"/>
      <c r="HII117" s="81"/>
      <c r="HIJ117" s="81"/>
      <c r="HIK117" s="81"/>
      <c r="HIL117" s="81"/>
      <c r="HIM117" s="81"/>
      <c r="HIN117" s="81"/>
      <c r="HIO117" s="81"/>
      <c r="HIP117" s="81"/>
      <c r="HIQ117" s="81"/>
      <c r="HIR117" s="81"/>
      <c r="HIS117" s="81"/>
      <c r="HIT117" s="81"/>
      <c r="HIU117" s="81"/>
      <c r="HIV117" s="81"/>
      <c r="HIW117" s="81"/>
      <c r="HIX117" s="81"/>
      <c r="HIY117" s="81"/>
      <c r="HIZ117" s="81"/>
      <c r="HJA117" s="81"/>
      <c r="HJB117" s="81"/>
      <c r="HJC117" s="81"/>
      <c r="HJD117" s="81"/>
      <c r="HJE117" s="81"/>
      <c r="HJF117" s="81"/>
      <c r="HJG117" s="81"/>
      <c r="HJH117" s="81"/>
      <c r="HJI117" s="81"/>
      <c r="HJJ117" s="81"/>
      <c r="HJK117" s="81"/>
      <c r="HJL117" s="81"/>
      <c r="HJM117" s="81"/>
      <c r="HJN117" s="81"/>
      <c r="HJO117" s="81"/>
      <c r="HJP117" s="81"/>
      <c r="HJQ117" s="81"/>
      <c r="HJR117" s="81"/>
      <c r="HJS117" s="81"/>
      <c r="HJT117" s="81"/>
      <c r="HJU117" s="81"/>
      <c r="HJV117" s="81"/>
      <c r="HJW117" s="81"/>
      <c r="HJX117" s="81"/>
      <c r="HJY117" s="81"/>
      <c r="HJZ117" s="81"/>
      <c r="HKA117" s="81"/>
      <c r="HKB117" s="81"/>
      <c r="HKC117" s="81"/>
      <c r="HKD117" s="81"/>
      <c r="HKE117" s="81"/>
      <c r="HKF117" s="81"/>
      <c r="HKG117" s="81"/>
      <c r="HKH117" s="81"/>
      <c r="HKI117" s="81"/>
      <c r="HKJ117" s="81"/>
      <c r="HKK117" s="81"/>
      <c r="HKL117" s="81"/>
      <c r="HKM117" s="81"/>
      <c r="HKN117" s="81"/>
      <c r="HKO117" s="81"/>
      <c r="HKP117" s="81"/>
      <c r="HKQ117" s="81"/>
      <c r="HKR117" s="81"/>
      <c r="HKS117" s="81"/>
      <c r="HKT117" s="81"/>
      <c r="HKU117" s="81"/>
      <c r="HKV117" s="81"/>
      <c r="HKW117" s="81"/>
      <c r="HKX117" s="81"/>
      <c r="HKY117" s="81"/>
      <c r="HKZ117" s="81"/>
      <c r="HLA117" s="81"/>
      <c r="HLB117" s="81"/>
      <c r="HLC117" s="81"/>
      <c r="HLD117" s="81"/>
      <c r="HLE117" s="81"/>
      <c r="HLF117" s="81"/>
      <c r="HLG117" s="81"/>
      <c r="HLH117" s="81"/>
      <c r="HLI117" s="81"/>
      <c r="HLJ117" s="81"/>
      <c r="HLK117" s="81"/>
      <c r="HLL117" s="81"/>
      <c r="HLM117" s="81"/>
      <c r="HLN117" s="81"/>
      <c r="HLO117" s="81"/>
      <c r="HLP117" s="81"/>
      <c r="HLQ117" s="81"/>
      <c r="HLR117" s="81"/>
      <c r="HLS117" s="81"/>
      <c r="HLT117" s="81"/>
      <c r="HLU117" s="81"/>
      <c r="HLV117" s="81"/>
      <c r="HLW117" s="81"/>
      <c r="HLX117" s="81"/>
      <c r="HLY117" s="81"/>
      <c r="HLZ117" s="81"/>
      <c r="HMA117" s="81"/>
      <c r="HMB117" s="81"/>
      <c r="HMC117" s="81"/>
      <c r="HMD117" s="81"/>
      <c r="HME117" s="81"/>
      <c r="HMF117" s="81"/>
      <c r="HMG117" s="81"/>
      <c r="HMH117" s="81"/>
      <c r="HMI117" s="81"/>
      <c r="HMJ117" s="81"/>
      <c r="HMK117" s="81"/>
      <c r="HML117" s="81"/>
      <c r="HMM117" s="81"/>
      <c r="HMN117" s="81"/>
      <c r="HMO117" s="81"/>
      <c r="HMP117" s="81"/>
      <c r="HMQ117" s="81"/>
      <c r="HMR117" s="81"/>
      <c r="HMS117" s="81"/>
      <c r="HMT117" s="81"/>
      <c r="HMU117" s="81"/>
      <c r="HMV117" s="81"/>
      <c r="HMW117" s="81"/>
      <c r="HMX117" s="81"/>
      <c r="HMY117" s="81"/>
      <c r="HMZ117" s="81"/>
      <c r="HNA117" s="81"/>
      <c r="HNB117" s="81"/>
      <c r="HNC117" s="81"/>
      <c r="HND117" s="81"/>
      <c r="HNE117" s="81"/>
      <c r="HNF117" s="81"/>
      <c r="HNG117" s="81"/>
      <c r="HNH117" s="81"/>
      <c r="HNI117" s="81"/>
      <c r="HNJ117" s="81"/>
      <c r="HNK117" s="81"/>
      <c r="HNL117" s="81"/>
      <c r="HNM117" s="81"/>
      <c r="HNN117" s="81"/>
      <c r="HNO117" s="81"/>
      <c r="HNP117" s="81"/>
      <c r="HNQ117" s="81"/>
      <c r="HNR117" s="81"/>
      <c r="HNS117" s="81"/>
      <c r="HNT117" s="81"/>
      <c r="HNU117" s="81"/>
      <c r="HNV117" s="81"/>
      <c r="HNW117" s="81"/>
      <c r="HNX117" s="81"/>
      <c r="HNY117" s="81"/>
      <c r="HNZ117" s="81"/>
      <c r="HOA117" s="81"/>
      <c r="HOB117" s="81"/>
      <c r="HOC117" s="81"/>
      <c r="HOD117" s="81"/>
      <c r="HOE117" s="81"/>
      <c r="HOF117" s="81"/>
      <c r="HOG117" s="81"/>
      <c r="HOH117" s="81"/>
      <c r="HOI117" s="81"/>
      <c r="HOJ117" s="81"/>
      <c r="HOK117" s="81"/>
      <c r="HOL117" s="81"/>
      <c r="HOM117" s="81"/>
      <c r="HON117" s="81"/>
      <c r="HOO117" s="81"/>
      <c r="HOP117" s="81"/>
      <c r="HOQ117" s="81"/>
      <c r="HOR117" s="81"/>
      <c r="HOS117" s="81"/>
      <c r="HOT117" s="81"/>
      <c r="HOU117" s="81"/>
      <c r="HOV117" s="81"/>
      <c r="HOW117" s="81"/>
      <c r="HOX117" s="81"/>
      <c r="HOY117" s="81"/>
      <c r="HOZ117" s="81"/>
      <c r="HPA117" s="81"/>
      <c r="HPB117" s="81"/>
      <c r="HPC117" s="81"/>
      <c r="HPD117" s="81"/>
      <c r="HPE117" s="81"/>
      <c r="HPF117" s="81"/>
      <c r="HPG117" s="81"/>
      <c r="HPH117" s="81"/>
      <c r="HPI117" s="81"/>
      <c r="HPJ117" s="81"/>
      <c r="HPK117" s="81"/>
      <c r="HPL117" s="81"/>
      <c r="HPM117" s="81"/>
      <c r="HPN117" s="81"/>
      <c r="HPO117" s="81"/>
      <c r="HPP117" s="81"/>
      <c r="HPQ117" s="81"/>
      <c r="HPR117" s="81"/>
      <c r="HPS117" s="81"/>
      <c r="HPT117" s="81"/>
      <c r="HPU117" s="81"/>
      <c r="HPV117" s="81"/>
      <c r="HPW117" s="81"/>
      <c r="HPX117" s="81"/>
      <c r="HPY117" s="81"/>
      <c r="HPZ117" s="81"/>
      <c r="HQA117" s="81"/>
      <c r="HQB117" s="81"/>
      <c r="HQC117" s="81"/>
      <c r="HQD117" s="81"/>
      <c r="HQE117" s="81"/>
      <c r="HQF117" s="81"/>
      <c r="HQG117" s="81"/>
      <c r="HQH117" s="81"/>
      <c r="HQI117" s="81"/>
      <c r="HQJ117" s="81"/>
      <c r="HQK117" s="81"/>
      <c r="HQL117" s="81"/>
      <c r="HQM117" s="81"/>
      <c r="HQN117" s="81"/>
      <c r="HQO117" s="81"/>
      <c r="HQP117" s="81"/>
      <c r="HQQ117" s="81"/>
      <c r="HQR117" s="81"/>
      <c r="HQS117" s="81"/>
      <c r="HQT117" s="81"/>
      <c r="HQU117" s="81"/>
      <c r="HQV117" s="81"/>
      <c r="HQW117" s="81"/>
      <c r="HQX117" s="81"/>
      <c r="HQY117" s="81"/>
      <c r="HQZ117" s="81"/>
      <c r="HRA117" s="81"/>
      <c r="HRB117" s="81"/>
      <c r="HRC117" s="81"/>
      <c r="HRD117" s="81"/>
      <c r="HRE117" s="81"/>
      <c r="HRF117" s="81"/>
      <c r="HRG117" s="81"/>
      <c r="HRH117" s="81"/>
      <c r="HRI117" s="81"/>
      <c r="HRJ117" s="81"/>
      <c r="HRK117" s="81"/>
      <c r="HRL117" s="81"/>
      <c r="HRM117" s="81"/>
      <c r="HRN117" s="81"/>
      <c r="HRO117" s="81"/>
      <c r="HRP117" s="81"/>
      <c r="HRQ117" s="81"/>
      <c r="HRR117" s="81"/>
      <c r="HRS117" s="81"/>
      <c r="HRT117" s="81"/>
      <c r="HRU117" s="81"/>
      <c r="HRV117" s="81"/>
      <c r="HRW117" s="81"/>
      <c r="HRX117" s="81"/>
      <c r="HRY117" s="81"/>
      <c r="HRZ117" s="81"/>
      <c r="HSA117" s="81"/>
      <c r="HSB117" s="81"/>
      <c r="HSC117" s="81"/>
      <c r="HSD117" s="81"/>
      <c r="HSE117" s="81"/>
      <c r="HSF117" s="81"/>
      <c r="HSG117" s="81"/>
      <c r="HSH117" s="81"/>
      <c r="HSI117" s="81"/>
      <c r="HSJ117" s="81"/>
      <c r="HSK117" s="81"/>
      <c r="HSL117" s="81"/>
      <c r="HSM117" s="81"/>
      <c r="HSN117" s="81"/>
      <c r="HSO117" s="81"/>
      <c r="HSP117" s="81"/>
      <c r="HSQ117" s="81"/>
      <c r="HSR117" s="81"/>
      <c r="HSS117" s="81"/>
      <c r="HST117" s="81"/>
      <c r="HSU117" s="81"/>
      <c r="HSV117" s="81"/>
      <c r="HSW117" s="81"/>
      <c r="HSX117" s="81"/>
      <c r="HSY117" s="81"/>
      <c r="HSZ117" s="81"/>
      <c r="HTA117" s="81"/>
      <c r="HTB117" s="81"/>
      <c r="HTC117" s="81"/>
      <c r="HTD117" s="81"/>
      <c r="HTE117" s="81"/>
      <c r="HTF117" s="81"/>
      <c r="HTG117" s="81"/>
      <c r="HTH117" s="81"/>
      <c r="HTI117" s="81"/>
      <c r="HTJ117" s="81"/>
      <c r="HTK117" s="81"/>
      <c r="HTL117" s="81"/>
      <c r="HTM117" s="81"/>
      <c r="HTN117" s="81"/>
      <c r="HTO117" s="81"/>
      <c r="HTP117" s="81"/>
      <c r="HTQ117" s="81"/>
      <c r="HTR117" s="81"/>
      <c r="HTS117" s="81"/>
      <c r="HTT117" s="81"/>
      <c r="HTU117" s="81"/>
      <c r="HTV117" s="81"/>
      <c r="HTW117" s="81"/>
      <c r="HTX117" s="81"/>
      <c r="HTY117" s="81"/>
      <c r="HTZ117" s="81"/>
      <c r="HUA117" s="81"/>
      <c r="HUB117" s="81"/>
      <c r="HUC117" s="81"/>
      <c r="HUD117" s="81"/>
      <c r="HUE117" s="81"/>
      <c r="HUF117" s="81"/>
      <c r="HUG117" s="81"/>
      <c r="HUH117" s="81"/>
      <c r="HUI117" s="81"/>
      <c r="HUJ117" s="81"/>
      <c r="HUK117" s="81"/>
      <c r="HUL117" s="81"/>
      <c r="HUM117" s="81"/>
      <c r="HUN117" s="81"/>
      <c r="HUO117" s="81"/>
      <c r="HUP117" s="81"/>
      <c r="HUQ117" s="81"/>
      <c r="HUR117" s="81"/>
      <c r="HUS117" s="81"/>
      <c r="HUT117" s="81"/>
      <c r="HUU117" s="81"/>
      <c r="HUV117" s="81"/>
      <c r="HUW117" s="81"/>
      <c r="HUX117" s="81"/>
      <c r="HUY117" s="81"/>
      <c r="HUZ117" s="81"/>
      <c r="HVA117" s="81"/>
      <c r="HVB117" s="81"/>
      <c r="HVC117" s="81"/>
      <c r="HVD117" s="81"/>
      <c r="HVE117" s="81"/>
      <c r="HVF117" s="81"/>
      <c r="HVG117" s="81"/>
      <c r="HVH117" s="81"/>
      <c r="HVI117" s="81"/>
      <c r="HVJ117" s="81"/>
      <c r="HVK117" s="81"/>
      <c r="HVL117" s="81"/>
      <c r="HVM117" s="81"/>
      <c r="HVN117" s="81"/>
      <c r="HVO117" s="81"/>
      <c r="HVP117" s="81"/>
      <c r="HVQ117" s="81"/>
      <c r="HVR117" s="81"/>
      <c r="HVS117" s="81"/>
      <c r="HVT117" s="81"/>
      <c r="HVU117" s="81"/>
      <c r="HVV117" s="81"/>
      <c r="HVW117" s="81"/>
      <c r="HVX117" s="81"/>
      <c r="HVY117" s="81"/>
      <c r="HVZ117" s="81"/>
      <c r="HWA117" s="81"/>
      <c r="HWB117" s="81"/>
      <c r="HWC117" s="81"/>
      <c r="HWD117" s="81"/>
      <c r="HWE117" s="81"/>
      <c r="HWF117" s="81"/>
      <c r="HWG117" s="81"/>
      <c r="HWH117" s="81"/>
      <c r="HWI117" s="81"/>
      <c r="HWJ117" s="81"/>
      <c r="HWK117" s="81"/>
      <c r="HWL117" s="81"/>
      <c r="HWM117" s="81"/>
      <c r="HWN117" s="81"/>
      <c r="HWO117" s="81"/>
      <c r="HWP117" s="81"/>
      <c r="HWQ117" s="81"/>
      <c r="HWR117" s="81"/>
      <c r="HWS117" s="81"/>
      <c r="HWT117" s="81"/>
      <c r="HWU117" s="81"/>
      <c r="HWV117" s="81"/>
      <c r="HWW117" s="81"/>
      <c r="HWX117" s="81"/>
      <c r="HWY117" s="81"/>
      <c r="HWZ117" s="81"/>
      <c r="HXA117" s="81"/>
      <c r="HXB117" s="81"/>
      <c r="HXC117" s="81"/>
      <c r="HXD117" s="81"/>
      <c r="HXE117" s="81"/>
      <c r="HXF117" s="81"/>
      <c r="HXG117" s="81"/>
      <c r="HXH117" s="81"/>
      <c r="HXI117" s="81"/>
      <c r="HXJ117" s="81"/>
      <c r="HXK117" s="81"/>
      <c r="HXL117" s="81"/>
      <c r="HXM117" s="81"/>
      <c r="HXN117" s="81"/>
      <c r="HXO117" s="81"/>
      <c r="HXP117" s="81"/>
      <c r="HXQ117" s="81"/>
      <c r="HXR117" s="81"/>
      <c r="HXS117" s="81"/>
      <c r="HXT117" s="81"/>
      <c r="HXU117" s="81"/>
      <c r="HXV117" s="81"/>
      <c r="HXW117" s="81"/>
      <c r="HXX117" s="81"/>
      <c r="HXY117" s="81"/>
      <c r="HXZ117" s="81"/>
      <c r="HYA117" s="81"/>
      <c r="HYB117" s="81"/>
      <c r="HYC117" s="81"/>
      <c r="HYD117" s="81"/>
      <c r="HYE117" s="81"/>
      <c r="HYF117" s="81"/>
      <c r="HYG117" s="81"/>
      <c r="HYH117" s="81"/>
      <c r="HYI117" s="81"/>
      <c r="HYJ117" s="81"/>
      <c r="HYK117" s="81"/>
      <c r="HYL117" s="81"/>
      <c r="HYM117" s="81"/>
      <c r="HYN117" s="81"/>
      <c r="HYO117" s="81"/>
      <c r="HYP117" s="81"/>
      <c r="HYQ117" s="81"/>
      <c r="HYR117" s="81"/>
      <c r="HYS117" s="81"/>
      <c r="HYT117" s="81"/>
      <c r="HYU117" s="81"/>
      <c r="HYV117" s="81"/>
      <c r="HYW117" s="81"/>
      <c r="HYX117" s="81"/>
      <c r="HYY117" s="81"/>
      <c r="HYZ117" s="81"/>
      <c r="HZA117" s="81"/>
      <c r="HZB117" s="81"/>
      <c r="HZC117" s="81"/>
      <c r="HZD117" s="81"/>
      <c r="HZE117" s="81"/>
      <c r="HZF117" s="81"/>
      <c r="HZG117" s="81"/>
      <c r="HZH117" s="81"/>
      <c r="HZI117" s="81"/>
      <c r="HZJ117" s="81"/>
      <c r="HZK117" s="81"/>
      <c r="HZL117" s="81"/>
      <c r="HZM117" s="81"/>
      <c r="HZN117" s="81"/>
      <c r="HZO117" s="81"/>
      <c r="HZP117" s="81"/>
      <c r="HZQ117" s="81"/>
      <c r="HZR117" s="81"/>
      <c r="HZS117" s="81"/>
      <c r="HZT117" s="81"/>
      <c r="HZU117" s="81"/>
      <c r="HZV117" s="81"/>
      <c r="HZW117" s="81"/>
      <c r="HZX117" s="81"/>
      <c r="HZY117" s="81"/>
      <c r="HZZ117" s="81"/>
      <c r="IAA117" s="81"/>
      <c r="IAB117" s="81"/>
      <c r="IAC117" s="81"/>
      <c r="IAD117" s="81"/>
      <c r="IAE117" s="81"/>
      <c r="IAF117" s="81"/>
      <c r="IAG117" s="81"/>
      <c r="IAH117" s="81"/>
      <c r="IAI117" s="81"/>
      <c r="IAJ117" s="81"/>
      <c r="IAK117" s="81"/>
      <c r="IAL117" s="81"/>
      <c r="IAM117" s="81"/>
      <c r="IAN117" s="81"/>
      <c r="IAO117" s="81"/>
      <c r="IAP117" s="81"/>
      <c r="IAQ117" s="81"/>
      <c r="IAR117" s="81"/>
      <c r="IAS117" s="81"/>
      <c r="IAT117" s="81"/>
      <c r="IAU117" s="81"/>
      <c r="IAV117" s="81"/>
      <c r="IAW117" s="81"/>
      <c r="IAX117" s="81"/>
      <c r="IAY117" s="81"/>
      <c r="IAZ117" s="81"/>
      <c r="IBA117" s="81"/>
      <c r="IBB117" s="81"/>
      <c r="IBC117" s="81"/>
      <c r="IBD117" s="81"/>
      <c r="IBE117" s="81"/>
      <c r="IBF117" s="81"/>
      <c r="IBG117" s="81"/>
      <c r="IBH117" s="81"/>
      <c r="IBI117" s="81"/>
      <c r="IBJ117" s="81"/>
      <c r="IBK117" s="81"/>
      <c r="IBL117" s="81"/>
      <c r="IBM117" s="81"/>
      <c r="IBN117" s="81"/>
      <c r="IBO117" s="81"/>
      <c r="IBP117" s="81"/>
      <c r="IBQ117" s="81"/>
      <c r="IBR117" s="81"/>
      <c r="IBS117" s="81"/>
      <c r="IBT117" s="81"/>
      <c r="IBU117" s="81"/>
      <c r="IBV117" s="81"/>
      <c r="IBW117" s="81"/>
      <c r="IBX117" s="81"/>
      <c r="IBY117" s="81"/>
      <c r="IBZ117" s="81"/>
      <c r="ICA117" s="81"/>
      <c r="ICB117" s="81"/>
      <c r="ICC117" s="81"/>
      <c r="ICD117" s="81"/>
      <c r="ICE117" s="81"/>
      <c r="ICF117" s="81"/>
      <c r="ICG117" s="81"/>
      <c r="ICH117" s="81"/>
      <c r="ICI117" s="81"/>
      <c r="ICJ117" s="81"/>
      <c r="ICK117" s="81"/>
      <c r="ICL117" s="81"/>
      <c r="ICM117" s="81"/>
      <c r="ICN117" s="81"/>
      <c r="ICO117" s="81"/>
      <c r="ICP117" s="81"/>
      <c r="ICQ117" s="81"/>
      <c r="ICR117" s="81"/>
      <c r="ICS117" s="81"/>
      <c r="ICT117" s="81"/>
      <c r="ICU117" s="81"/>
      <c r="ICV117" s="81"/>
      <c r="ICW117" s="81"/>
      <c r="ICX117" s="81"/>
      <c r="ICY117" s="81"/>
      <c r="ICZ117" s="81"/>
      <c r="IDA117" s="81"/>
      <c r="IDB117" s="81"/>
      <c r="IDC117" s="81"/>
      <c r="IDD117" s="81"/>
      <c r="IDE117" s="81"/>
      <c r="IDF117" s="81"/>
      <c r="IDG117" s="81"/>
      <c r="IDH117" s="81"/>
      <c r="IDI117" s="81"/>
      <c r="IDJ117" s="81"/>
      <c r="IDK117" s="81"/>
      <c r="IDL117" s="81"/>
      <c r="IDM117" s="81"/>
      <c r="IDN117" s="81"/>
      <c r="IDO117" s="81"/>
      <c r="IDP117" s="81"/>
      <c r="IDQ117" s="81"/>
      <c r="IDR117" s="81"/>
      <c r="IDS117" s="81"/>
      <c r="IDT117" s="81"/>
      <c r="IDU117" s="81"/>
      <c r="IDV117" s="81"/>
      <c r="IDW117" s="81"/>
      <c r="IDX117" s="81"/>
      <c r="IDY117" s="81"/>
      <c r="IDZ117" s="81"/>
      <c r="IEA117" s="81"/>
      <c r="IEB117" s="81"/>
      <c r="IEC117" s="81"/>
      <c r="IED117" s="81"/>
      <c r="IEE117" s="81"/>
      <c r="IEF117" s="81"/>
      <c r="IEG117" s="81"/>
      <c r="IEH117" s="81"/>
      <c r="IEI117" s="81"/>
      <c r="IEJ117" s="81"/>
      <c r="IEK117" s="81"/>
      <c r="IEL117" s="81"/>
      <c r="IEM117" s="81"/>
      <c r="IEN117" s="81"/>
      <c r="IEO117" s="81"/>
      <c r="IEP117" s="81"/>
      <c r="IEQ117" s="81"/>
      <c r="IER117" s="81"/>
      <c r="IES117" s="81"/>
      <c r="IET117" s="81"/>
      <c r="IEU117" s="81"/>
      <c r="IEV117" s="81"/>
      <c r="IEW117" s="81"/>
      <c r="IEX117" s="81"/>
      <c r="IEY117" s="81"/>
      <c r="IEZ117" s="81"/>
      <c r="IFA117" s="81"/>
      <c r="IFB117" s="81"/>
      <c r="IFC117" s="81"/>
      <c r="IFD117" s="81"/>
      <c r="IFE117" s="81"/>
      <c r="IFF117" s="81"/>
      <c r="IFG117" s="81"/>
      <c r="IFH117" s="81"/>
      <c r="IFI117" s="81"/>
      <c r="IFJ117" s="81"/>
      <c r="IFK117" s="81"/>
      <c r="IFL117" s="81"/>
      <c r="IFM117" s="81"/>
      <c r="IFN117" s="81"/>
      <c r="IFO117" s="81"/>
      <c r="IFP117" s="81"/>
      <c r="IFQ117" s="81"/>
      <c r="IFR117" s="81"/>
      <c r="IFS117" s="81"/>
      <c r="IFT117" s="81"/>
      <c r="IFU117" s="81"/>
      <c r="IFV117" s="81"/>
      <c r="IFW117" s="81"/>
      <c r="IFX117" s="81"/>
      <c r="IFY117" s="81"/>
      <c r="IFZ117" s="81"/>
      <c r="IGA117" s="81"/>
      <c r="IGB117" s="81"/>
      <c r="IGC117" s="81"/>
      <c r="IGD117" s="81"/>
      <c r="IGE117" s="81"/>
      <c r="IGF117" s="81"/>
      <c r="IGG117" s="81"/>
      <c r="IGH117" s="81"/>
      <c r="IGI117" s="81"/>
      <c r="IGJ117" s="81"/>
      <c r="IGK117" s="81"/>
      <c r="IGL117" s="81"/>
      <c r="IGM117" s="81"/>
      <c r="IGN117" s="81"/>
      <c r="IGO117" s="81"/>
      <c r="IGP117" s="81"/>
      <c r="IGQ117" s="81"/>
      <c r="IGR117" s="81"/>
      <c r="IGS117" s="81"/>
      <c r="IGT117" s="81"/>
      <c r="IGU117" s="81"/>
      <c r="IGV117" s="81"/>
      <c r="IGW117" s="81"/>
      <c r="IGX117" s="81"/>
      <c r="IGY117" s="81"/>
      <c r="IGZ117" s="81"/>
      <c r="IHA117" s="81"/>
      <c r="IHB117" s="81"/>
      <c r="IHC117" s="81"/>
      <c r="IHD117" s="81"/>
      <c r="IHE117" s="81"/>
      <c r="IHF117" s="81"/>
      <c r="IHG117" s="81"/>
      <c r="IHH117" s="81"/>
      <c r="IHI117" s="81"/>
      <c r="IHJ117" s="81"/>
      <c r="IHK117" s="81"/>
      <c r="IHL117" s="81"/>
      <c r="IHM117" s="81"/>
      <c r="IHN117" s="81"/>
      <c r="IHO117" s="81"/>
      <c r="IHP117" s="81"/>
      <c r="IHQ117" s="81"/>
      <c r="IHR117" s="81"/>
      <c r="IHS117" s="81"/>
      <c r="IHT117" s="81"/>
      <c r="IHU117" s="81"/>
      <c r="IHV117" s="81"/>
      <c r="IHW117" s="81"/>
      <c r="IHX117" s="81"/>
      <c r="IHY117" s="81"/>
      <c r="IHZ117" s="81"/>
      <c r="IIA117" s="81"/>
      <c r="IIB117" s="81"/>
      <c r="IIC117" s="81"/>
      <c r="IID117" s="81"/>
      <c r="IIE117" s="81"/>
      <c r="IIF117" s="81"/>
      <c r="IIG117" s="81"/>
      <c r="IIH117" s="81"/>
      <c r="III117" s="81"/>
      <c r="IIJ117" s="81"/>
      <c r="IIK117" s="81"/>
      <c r="IIL117" s="81"/>
      <c r="IIM117" s="81"/>
      <c r="IIN117" s="81"/>
      <c r="IIO117" s="81"/>
      <c r="IIP117" s="81"/>
      <c r="IIQ117" s="81"/>
      <c r="IIR117" s="81"/>
      <c r="IIS117" s="81"/>
      <c r="IIT117" s="81"/>
      <c r="IIU117" s="81"/>
      <c r="IIV117" s="81"/>
      <c r="IIW117" s="81"/>
      <c r="IIX117" s="81"/>
      <c r="IIY117" s="81"/>
      <c r="IIZ117" s="81"/>
      <c r="IJA117" s="81"/>
      <c r="IJB117" s="81"/>
      <c r="IJC117" s="81"/>
      <c r="IJD117" s="81"/>
      <c r="IJE117" s="81"/>
      <c r="IJF117" s="81"/>
      <c r="IJG117" s="81"/>
      <c r="IJH117" s="81"/>
      <c r="IJI117" s="81"/>
      <c r="IJJ117" s="81"/>
      <c r="IJK117" s="81"/>
      <c r="IJL117" s="81"/>
      <c r="IJM117" s="81"/>
      <c r="IJN117" s="81"/>
      <c r="IJO117" s="81"/>
      <c r="IJP117" s="81"/>
      <c r="IJQ117" s="81"/>
      <c r="IJR117" s="81"/>
      <c r="IJS117" s="81"/>
      <c r="IJT117" s="81"/>
      <c r="IJU117" s="81"/>
      <c r="IJV117" s="81"/>
      <c r="IJW117" s="81"/>
      <c r="IJX117" s="81"/>
      <c r="IJY117" s="81"/>
      <c r="IJZ117" s="81"/>
      <c r="IKA117" s="81"/>
      <c r="IKB117" s="81"/>
      <c r="IKC117" s="81"/>
      <c r="IKD117" s="81"/>
      <c r="IKE117" s="81"/>
      <c r="IKF117" s="81"/>
      <c r="IKG117" s="81"/>
      <c r="IKH117" s="81"/>
      <c r="IKI117" s="81"/>
      <c r="IKJ117" s="81"/>
      <c r="IKK117" s="81"/>
      <c r="IKL117" s="81"/>
      <c r="IKM117" s="81"/>
      <c r="IKN117" s="81"/>
      <c r="IKO117" s="81"/>
      <c r="IKP117" s="81"/>
      <c r="IKQ117" s="81"/>
      <c r="IKR117" s="81"/>
      <c r="IKS117" s="81"/>
      <c r="IKT117" s="81"/>
      <c r="IKU117" s="81"/>
      <c r="IKV117" s="81"/>
      <c r="IKW117" s="81"/>
      <c r="IKX117" s="81"/>
      <c r="IKY117" s="81"/>
      <c r="IKZ117" s="81"/>
      <c r="ILA117" s="81"/>
      <c r="ILB117" s="81"/>
      <c r="ILC117" s="81"/>
      <c r="ILD117" s="81"/>
      <c r="ILE117" s="81"/>
      <c r="ILF117" s="81"/>
      <c r="ILG117" s="81"/>
      <c r="ILH117" s="81"/>
      <c r="ILI117" s="81"/>
      <c r="ILJ117" s="81"/>
      <c r="ILK117" s="81"/>
      <c r="ILL117" s="81"/>
      <c r="ILM117" s="81"/>
      <c r="ILN117" s="81"/>
      <c r="ILO117" s="81"/>
      <c r="ILP117" s="81"/>
      <c r="ILQ117" s="81"/>
      <c r="ILR117" s="81"/>
      <c r="ILS117" s="81"/>
      <c r="ILT117" s="81"/>
      <c r="ILU117" s="81"/>
      <c r="ILV117" s="81"/>
      <c r="ILW117" s="81"/>
      <c r="ILX117" s="81"/>
      <c r="ILY117" s="81"/>
      <c r="ILZ117" s="81"/>
      <c r="IMA117" s="81"/>
      <c r="IMB117" s="81"/>
      <c r="IMC117" s="81"/>
      <c r="IMD117" s="81"/>
      <c r="IME117" s="81"/>
      <c r="IMF117" s="81"/>
      <c r="IMG117" s="81"/>
      <c r="IMH117" s="81"/>
      <c r="IMI117" s="81"/>
      <c r="IMJ117" s="81"/>
      <c r="IMK117" s="81"/>
      <c r="IML117" s="81"/>
      <c r="IMM117" s="81"/>
      <c r="IMN117" s="81"/>
      <c r="IMO117" s="81"/>
      <c r="IMP117" s="81"/>
      <c r="IMQ117" s="81"/>
      <c r="IMR117" s="81"/>
      <c r="IMS117" s="81"/>
      <c r="IMT117" s="81"/>
      <c r="IMU117" s="81"/>
      <c r="IMV117" s="81"/>
      <c r="IMW117" s="81"/>
      <c r="IMX117" s="81"/>
      <c r="IMY117" s="81"/>
      <c r="IMZ117" s="81"/>
      <c r="INA117" s="81"/>
      <c r="INB117" s="81"/>
      <c r="INC117" s="81"/>
      <c r="IND117" s="81"/>
      <c r="INE117" s="81"/>
      <c r="INF117" s="81"/>
      <c r="ING117" s="81"/>
      <c r="INH117" s="81"/>
      <c r="INI117" s="81"/>
      <c r="INJ117" s="81"/>
      <c r="INK117" s="81"/>
      <c r="INL117" s="81"/>
      <c r="INM117" s="81"/>
      <c r="INN117" s="81"/>
      <c r="INO117" s="81"/>
      <c r="INP117" s="81"/>
      <c r="INQ117" s="81"/>
      <c r="INR117" s="81"/>
      <c r="INS117" s="81"/>
      <c r="INT117" s="81"/>
      <c r="INU117" s="81"/>
      <c r="INV117" s="81"/>
      <c r="INW117" s="81"/>
      <c r="INX117" s="81"/>
      <c r="INY117" s="81"/>
      <c r="INZ117" s="81"/>
      <c r="IOA117" s="81"/>
      <c r="IOB117" s="81"/>
      <c r="IOC117" s="81"/>
      <c r="IOD117" s="81"/>
      <c r="IOE117" s="81"/>
      <c r="IOF117" s="81"/>
      <c r="IOG117" s="81"/>
      <c r="IOH117" s="81"/>
      <c r="IOI117" s="81"/>
      <c r="IOJ117" s="81"/>
      <c r="IOK117" s="81"/>
      <c r="IOL117" s="81"/>
      <c r="IOM117" s="81"/>
      <c r="ION117" s="81"/>
      <c r="IOO117" s="81"/>
      <c r="IOP117" s="81"/>
      <c r="IOQ117" s="81"/>
      <c r="IOR117" s="81"/>
      <c r="IOS117" s="81"/>
      <c r="IOT117" s="81"/>
      <c r="IOU117" s="81"/>
      <c r="IOV117" s="81"/>
      <c r="IOW117" s="81"/>
      <c r="IOX117" s="81"/>
      <c r="IOY117" s="81"/>
      <c r="IOZ117" s="81"/>
      <c r="IPA117" s="81"/>
      <c r="IPB117" s="81"/>
      <c r="IPC117" s="81"/>
      <c r="IPD117" s="81"/>
      <c r="IPE117" s="81"/>
      <c r="IPF117" s="81"/>
      <c r="IPG117" s="81"/>
      <c r="IPH117" s="81"/>
      <c r="IPI117" s="81"/>
      <c r="IPJ117" s="81"/>
      <c r="IPK117" s="81"/>
      <c r="IPL117" s="81"/>
      <c r="IPM117" s="81"/>
      <c r="IPN117" s="81"/>
      <c r="IPO117" s="81"/>
      <c r="IPP117" s="81"/>
      <c r="IPQ117" s="81"/>
      <c r="IPR117" s="81"/>
      <c r="IPS117" s="81"/>
      <c r="IPT117" s="81"/>
      <c r="IPU117" s="81"/>
      <c r="IPV117" s="81"/>
      <c r="IPW117" s="81"/>
      <c r="IPX117" s="81"/>
      <c r="IPY117" s="81"/>
      <c r="IPZ117" s="81"/>
      <c r="IQA117" s="81"/>
      <c r="IQB117" s="81"/>
      <c r="IQC117" s="81"/>
      <c r="IQD117" s="81"/>
      <c r="IQE117" s="81"/>
      <c r="IQF117" s="81"/>
      <c r="IQG117" s="81"/>
      <c r="IQH117" s="81"/>
      <c r="IQI117" s="81"/>
      <c r="IQJ117" s="81"/>
      <c r="IQK117" s="81"/>
      <c r="IQL117" s="81"/>
      <c r="IQM117" s="81"/>
      <c r="IQN117" s="81"/>
      <c r="IQO117" s="81"/>
      <c r="IQP117" s="81"/>
      <c r="IQQ117" s="81"/>
      <c r="IQR117" s="81"/>
      <c r="IQS117" s="81"/>
      <c r="IQT117" s="81"/>
      <c r="IQU117" s="81"/>
      <c r="IQV117" s="81"/>
      <c r="IQW117" s="81"/>
      <c r="IQX117" s="81"/>
      <c r="IQY117" s="81"/>
      <c r="IQZ117" s="81"/>
      <c r="IRA117" s="81"/>
      <c r="IRB117" s="81"/>
      <c r="IRC117" s="81"/>
      <c r="IRD117" s="81"/>
      <c r="IRE117" s="81"/>
      <c r="IRF117" s="81"/>
      <c r="IRG117" s="81"/>
      <c r="IRH117" s="81"/>
      <c r="IRI117" s="81"/>
      <c r="IRJ117" s="81"/>
      <c r="IRK117" s="81"/>
      <c r="IRL117" s="81"/>
      <c r="IRM117" s="81"/>
      <c r="IRN117" s="81"/>
      <c r="IRO117" s="81"/>
      <c r="IRP117" s="81"/>
      <c r="IRQ117" s="81"/>
      <c r="IRR117" s="81"/>
      <c r="IRS117" s="81"/>
      <c r="IRT117" s="81"/>
      <c r="IRU117" s="81"/>
      <c r="IRV117" s="81"/>
      <c r="IRW117" s="81"/>
      <c r="IRX117" s="81"/>
      <c r="IRY117" s="81"/>
      <c r="IRZ117" s="81"/>
      <c r="ISA117" s="81"/>
      <c r="ISB117" s="81"/>
      <c r="ISC117" s="81"/>
      <c r="ISD117" s="81"/>
      <c r="ISE117" s="81"/>
      <c r="ISF117" s="81"/>
      <c r="ISG117" s="81"/>
      <c r="ISH117" s="81"/>
      <c r="ISI117" s="81"/>
      <c r="ISJ117" s="81"/>
      <c r="ISK117" s="81"/>
      <c r="ISL117" s="81"/>
      <c r="ISM117" s="81"/>
      <c r="ISN117" s="81"/>
      <c r="ISO117" s="81"/>
      <c r="ISP117" s="81"/>
      <c r="ISQ117" s="81"/>
      <c r="ISR117" s="81"/>
      <c r="ISS117" s="81"/>
      <c r="IST117" s="81"/>
      <c r="ISU117" s="81"/>
      <c r="ISV117" s="81"/>
      <c r="ISW117" s="81"/>
      <c r="ISX117" s="81"/>
      <c r="ISY117" s="81"/>
      <c r="ISZ117" s="81"/>
      <c r="ITA117" s="81"/>
      <c r="ITB117" s="81"/>
      <c r="ITC117" s="81"/>
      <c r="ITD117" s="81"/>
      <c r="ITE117" s="81"/>
      <c r="ITF117" s="81"/>
      <c r="ITG117" s="81"/>
      <c r="ITH117" s="81"/>
      <c r="ITI117" s="81"/>
      <c r="ITJ117" s="81"/>
      <c r="ITK117" s="81"/>
      <c r="ITL117" s="81"/>
      <c r="ITM117" s="81"/>
      <c r="ITN117" s="81"/>
      <c r="ITO117" s="81"/>
      <c r="ITP117" s="81"/>
      <c r="ITQ117" s="81"/>
      <c r="ITR117" s="81"/>
      <c r="ITS117" s="81"/>
      <c r="ITT117" s="81"/>
      <c r="ITU117" s="81"/>
      <c r="ITV117" s="81"/>
      <c r="ITW117" s="81"/>
      <c r="ITX117" s="81"/>
      <c r="ITY117" s="81"/>
      <c r="ITZ117" s="81"/>
      <c r="IUA117" s="81"/>
      <c r="IUB117" s="81"/>
      <c r="IUC117" s="81"/>
      <c r="IUD117" s="81"/>
      <c r="IUE117" s="81"/>
      <c r="IUF117" s="81"/>
      <c r="IUG117" s="81"/>
      <c r="IUH117" s="81"/>
      <c r="IUI117" s="81"/>
      <c r="IUJ117" s="81"/>
      <c r="IUK117" s="81"/>
      <c r="IUL117" s="81"/>
      <c r="IUM117" s="81"/>
      <c r="IUN117" s="81"/>
      <c r="IUO117" s="81"/>
      <c r="IUP117" s="81"/>
      <c r="IUQ117" s="81"/>
      <c r="IUR117" s="81"/>
      <c r="IUS117" s="81"/>
      <c r="IUT117" s="81"/>
      <c r="IUU117" s="81"/>
      <c r="IUV117" s="81"/>
      <c r="IUW117" s="81"/>
      <c r="IUX117" s="81"/>
      <c r="IUY117" s="81"/>
      <c r="IUZ117" s="81"/>
      <c r="IVA117" s="81"/>
      <c r="IVB117" s="81"/>
      <c r="IVC117" s="81"/>
      <c r="IVD117" s="81"/>
      <c r="IVE117" s="81"/>
      <c r="IVF117" s="81"/>
      <c r="IVG117" s="81"/>
      <c r="IVH117" s="81"/>
      <c r="IVI117" s="81"/>
      <c r="IVJ117" s="81"/>
      <c r="IVK117" s="81"/>
      <c r="IVL117" s="81"/>
      <c r="IVM117" s="81"/>
      <c r="IVN117" s="81"/>
      <c r="IVO117" s="81"/>
      <c r="IVP117" s="81"/>
      <c r="IVQ117" s="81"/>
      <c r="IVR117" s="81"/>
      <c r="IVS117" s="81"/>
      <c r="IVT117" s="81"/>
      <c r="IVU117" s="81"/>
      <c r="IVV117" s="81"/>
      <c r="IVW117" s="81"/>
      <c r="IVX117" s="81"/>
      <c r="IVY117" s="81"/>
      <c r="IVZ117" s="81"/>
      <c r="IWA117" s="81"/>
      <c r="IWB117" s="81"/>
      <c r="IWC117" s="81"/>
      <c r="IWD117" s="81"/>
      <c r="IWE117" s="81"/>
      <c r="IWF117" s="81"/>
      <c r="IWG117" s="81"/>
      <c r="IWH117" s="81"/>
      <c r="IWI117" s="81"/>
      <c r="IWJ117" s="81"/>
      <c r="IWK117" s="81"/>
      <c r="IWL117" s="81"/>
      <c r="IWM117" s="81"/>
      <c r="IWN117" s="81"/>
      <c r="IWO117" s="81"/>
      <c r="IWP117" s="81"/>
      <c r="IWQ117" s="81"/>
      <c r="IWR117" s="81"/>
      <c r="IWS117" s="81"/>
      <c r="IWT117" s="81"/>
      <c r="IWU117" s="81"/>
      <c r="IWV117" s="81"/>
      <c r="IWW117" s="81"/>
      <c r="IWX117" s="81"/>
      <c r="IWY117" s="81"/>
      <c r="IWZ117" s="81"/>
      <c r="IXA117" s="81"/>
      <c r="IXB117" s="81"/>
      <c r="IXC117" s="81"/>
      <c r="IXD117" s="81"/>
      <c r="IXE117" s="81"/>
      <c r="IXF117" s="81"/>
      <c r="IXG117" s="81"/>
      <c r="IXH117" s="81"/>
      <c r="IXI117" s="81"/>
      <c r="IXJ117" s="81"/>
      <c r="IXK117" s="81"/>
      <c r="IXL117" s="81"/>
      <c r="IXM117" s="81"/>
      <c r="IXN117" s="81"/>
      <c r="IXO117" s="81"/>
      <c r="IXP117" s="81"/>
      <c r="IXQ117" s="81"/>
      <c r="IXR117" s="81"/>
      <c r="IXS117" s="81"/>
      <c r="IXT117" s="81"/>
      <c r="IXU117" s="81"/>
      <c r="IXV117" s="81"/>
      <c r="IXW117" s="81"/>
      <c r="IXX117" s="81"/>
      <c r="IXY117" s="81"/>
      <c r="IXZ117" s="81"/>
      <c r="IYA117" s="81"/>
      <c r="IYB117" s="81"/>
      <c r="IYC117" s="81"/>
      <c r="IYD117" s="81"/>
      <c r="IYE117" s="81"/>
      <c r="IYF117" s="81"/>
      <c r="IYG117" s="81"/>
      <c r="IYH117" s="81"/>
      <c r="IYI117" s="81"/>
      <c r="IYJ117" s="81"/>
      <c r="IYK117" s="81"/>
      <c r="IYL117" s="81"/>
      <c r="IYM117" s="81"/>
      <c r="IYN117" s="81"/>
      <c r="IYO117" s="81"/>
      <c r="IYP117" s="81"/>
      <c r="IYQ117" s="81"/>
      <c r="IYR117" s="81"/>
      <c r="IYS117" s="81"/>
      <c r="IYT117" s="81"/>
      <c r="IYU117" s="81"/>
      <c r="IYV117" s="81"/>
      <c r="IYW117" s="81"/>
      <c r="IYX117" s="81"/>
      <c r="IYY117" s="81"/>
      <c r="IYZ117" s="81"/>
      <c r="IZA117" s="81"/>
      <c r="IZB117" s="81"/>
      <c r="IZC117" s="81"/>
      <c r="IZD117" s="81"/>
      <c r="IZE117" s="81"/>
      <c r="IZF117" s="81"/>
      <c r="IZG117" s="81"/>
      <c r="IZH117" s="81"/>
      <c r="IZI117" s="81"/>
      <c r="IZJ117" s="81"/>
      <c r="IZK117" s="81"/>
      <c r="IZL117" s="81"/>
      <c r="IZM117" s="81"/>
      <c r="IZN117" s="81"/>
      <c r="IZO117" s="81"/>
      <c r="IZP117" s="81"/>
      <c r="IZQ117" s="81"/>
      <c r="IZR117" s="81"/>
      <c r="IZS117" s="81"/>
      <c r="IZT117" s="81"/>
      <c r="IZU117" s="81"/>
      <c r="IZV117" s="81"/>
      <c r="IZW117" s="81"/>
      <c r="IZX117" s="81"/>
      <c r="IZY117" s="81"/>
      <c r="IZZ117" s="81"/>
      <c r="JAA117" s="81"/>
      <c r="JAB117" s="81"/>
      <c r="JAC117" s="81"/>
      <c r="JAD117" s="81"/>
      <c r="JAE117" s="81"/>
      <c r="JAF117" s="81"/>
      <c r="JAG117" s="81"/>
      <c r="JAH117" s="81"/>
      <c r="JAI117" s="81"/>
      <c r="JAJ117" s="81"/>
      <c r="JAK117" s="81"/>
      <c r="JAL117" s="81"/>
      <c r="JAM117" s="81"/>
      <c r="JAN117" s="81"/>
      <c r="JAO117" s="81"/>
      <c r="JAP117" s="81"/>
      <c r="JAQ117" s="81"/>
      <c r="JAR117" s="81"/>
      <c r="JAS117" s="81"/>
      <c r="JAT117" s="81"/>
      <c r="JAU117" s="81"/>
      <c r="JAV117" s="81"/>
      <c r="JAW117" s="81"/>
      <c r="JAX117" s="81"/>
      <c r="JAY117" s="81"/>
      <c r="JAZ117" s="81"/>
      <c r="JBA117" s="81"/>
      <c r="JBB117" s="81"/>
      <c r="JBC117" s="81"/>
      <c r="JBD117" s="81"/>
      <c r="JBE117" s="81"/>
      <c r="JBF117" s="81"/>
      <c r="JBG117" s="81"/>
      <c r="JBH117" s="81"/>
      <c r="JBI117" s="81"/>
      <c r="JBJ117" s="81"/>
      <c r="JBK117" s="81"/>
      <c r="JBL117" s="81"/>
      <c r="JBM117" s="81"/>
      <c r="JBN117" s="81"/>
      <c r="JBO117" s="81"/>
      <c r="JBP117" s="81"/>
      <c r="JBQ117" s="81"/>
      <c r="JBR117" s="81"/>
      <c r="JBS117" s="81"/>
      <c r="JBT117" s="81"/>
      <c r="JBU117" s="81"/>
      <c r="JBV117" s="81"/>
      <c r="JBW117" s="81"/>
      <c r="JBX117" s="81"/>
      <c r="JBY117" s="81"/>
      <c r="JBZ117" s="81"/>
      <c r="JCA117" s="81"/>
      <c r="JCB117" s="81"/>
      <c r="JCC117" s="81"/>
      <c r="JCD117" s="81"/>
      <c r="JCE117" s="81"/>
      <c r="JCF117" s="81"/>
      <c r="JCG117" s="81"/>
      <c r="JCH117" s="81"/>
      <c r="JCI117" s="81"/>
      <c r="JCJ117" s="81"/>
      <c r="JCK117" s="81"/>
      <c r="JCL117" s="81"/>
      <c r="JCM117" s="81"/>
      <c r="JCN117" s="81"/>
      <c r="JCO117" s="81"/>
      <c r="JCP117" s="81"/>
      <c r="JCQ117" s="81"/>
      <c r="JCR117" s="81"/>
      <c r="JCS117" s="81"/>
      <c r="JCT117" s="81"/>
      <c r="JCU117" s="81"/>
      <c r="JCV117" s="81"/>
      <c r="JCW117" s="81"/>
      <c r="JCX117" s="81"/>
      <c r="JCY117" s="81"/>
      <c r="JCZ117" s="81"/>
      <c r="JDA117" s="81"/>
      <c r="JDB117" s="81"/>
      <c r="JDC117" s="81"/>
      <c r="JDD117" s="81"/>
      <c r="JDE117" s="81"/>
      <c r="JDF117" s="81"/>
      <c r="JDG117" s="81"/>
      <c r="JDH117" s="81"/>
      <c r="JDI117" s="81"/>
      <c r="JDJ117" s="81"/>
      <c r="JDK117" s="81"/>
      <c r="JDL117" s="81"/>
      <c r="JDM117" s="81"/>
      <c r="JDN117" s="81"/>
      <c r="JDO117" s="81"/>
      <c r="JDP117" s="81"/>
      <c r="JDQ117" s="81"/>
      <c r="JDR117" s="81"/>
      <c r="JDS117" s="81"/>
      <c r="JDT117" s="81"/>
      <c r="JDU117" s="81"/>
      <c r="JDV117" s="81"/>
      <c r="JDW117" s="81"/>
      <c r="JDX117" s="81"/>
      <c r="JDY117" s="81"/>
      <c r="JDZ117" s="81"/>
      <c r="JEA117" s="81"/>
      <c r="JEB117" s="81"/>
      <c r="JEC117" s="81"/>
      <c r="JED117" s="81"/>
      <c r="JEE117" s="81"/>
      <c r="JEF117" s="81"/>
      <c r="JEG117" s="81"/>
      <c r="JEH117" s="81"/>
      <c r="JEI117" s="81"/>
      <c r="JEJ117" s="81"/>
      <c r="JEK117" s="81"/>
      <c r="JEL117" s="81"/>
      <c r="JEM117" s="81"/>
      <c r="JEN117" s="81"/>
      <c r="JEO117" s="81"/>
      <c r="JEP117" s="81"/>
      <c r="JEQ117" s="81"/>
      <c r="JER117" s="81"/>
      <c r="JES117" s="81"/>
      <c r="JET117" s="81"/>
      <c r="JEU117" s="81"/>
      <c r="JEV117" s="81"/>
      <c r="JEW117" s="81"/>
      <c r="JEX117" s="81"/>
      <c r="JEY117" s="81"/>
      <c r="JEZ117" s="81"/>
      <c r="JFA117" s="81"/>
      <c r="JFB117" s="81"/>
      <c r="JFC117" s="81"/>
      <c r="JFD117" s="81"/>
      <c r="JFE117" s="81"/>
      <c r="JFF117" s="81"/>
      <c r="JFG117" s="81"/>
      <c r="JFH117" s="81"/>
      <c r="JFI117" s="81"/>
      <c r="JFJ117" s="81"/>
      <c r="JFK117" s="81"/>
      <c r="JFL117" s="81"/>
      <c r="JFM117" s="81"/>
      <c r="JFN117" s="81"/>
      <c r="JFO117" s="81"/>
      <c r="JFP117" s="81"/>
      <c r="JFQ117" s="81"/>
      <c r="JFR117" s="81"/>
      <c r="JFS117" s="81"/>
      <c r="JFT117" s="81"/>
      <c r="JFU117" s="81"/>
      <c r="JFV117" s="81"/>
      <c r="JFW117" s="81"/>
      <c r="JFX117" s="81"/>
      <c r="JFY117" s="81"/>
      <c r="JFZ117" s="81"/>
      <c r="JGA117" s="81"/>
      <c r="JGB117" s="81"/>
      <c r="JGC117" s="81"/>
      <c r="JGD117" s="81"/>
      <c r="JGE117" s="81"/>
      <c r="JGF117" s="81"/>
      <c r="JGG117" s="81"/>
      <c r="JGH117" s="81"/>
      <c r="JGI117" s="81"/>
      <c r="JGJ117" s="81"/>
      <c r="JGK117" s="81"/>
      <c r="JGL117" s="81"/>
      <c r="JGM117" s="81"/>
      <c r="JGN117" s="81"/>
      <c r="JGO117" s="81"/>
      <c r="JGP117" s="81"/>
      <c r="JGQ117" s="81"/>
      <c r="JGR117" s="81"/>
      <c r="JGS117" s="81"/>
      <c r="JGT117" s="81"/>
      <c r="JGU117" s="81"/>
      <c r="JGV117" s="81"/>
      <c r="JGW117" s="81"/>
      <c r="JGX117" s="81"/>
      <c r="JGY117" s="81"/>
      <c r="JGZ117" s="81"/>
      <c r="JHA117" s="81"/>
      <c r="JHB117" s="81"/>
      <c r="JHC117" s="81"/>
      <c r="JHD117" s="81"/>
      <c r="JHE117" s="81"/>
      <c r="JHF117" s="81"/>
      <c r="JHG117" s="81"/>
      <c r="JHH117" s="81"/>
      <c r="JHI117" s="81"/>
      <c r="JHJ117" s="81"/>
      <c r="JHK117" s="81"/>
      <c r="JHL117" s="81"/>
      <c r="JHM117" s="81"/>
      <c r="JHN117" s="81"/>
      <c r="JHO117" s="81"/>
      <c r="JHP117" s="81"/>
      <c r="JHQ117" s="81"/>
      <c r="JHR117" s="81"/>
      <c r="JHS117" s="81"/>
      <c r="JHT117" s="81"/>
      <c r="JHU117" s="81"/>
      <c r="JHV117" s="81"/>
      <c r="JHW117" s="81"/>
      <c r="JHX117" s="81"/>
      <c r="JHY117" s="81"/>
      <c r="JHZ117" s="81"/>
      <c r="JIA117" s="81"/>
      <c r="JIB117" s="81"/>
      <c r="JIC117" s="81"/>
      <c r="JID117" s="81"/>
      <c r="JIE117" s="81"/>
      <c r="JIF117" s="81"/>
      <c r="JIG117" s="81"/>
      <c r="JIH117" s="81"/>
      <c r="JII117" s="81"/>
      <c r="JIJ117" s="81"/>
      <c r="JIK117" s="81"/>
      <c r="JIL117" s="81"/>
      <c r="JIM117" s="81"/>
      <c r="JIN117" s="81"/>
      <c r="JIO117" s="81"/>
      <c r="JIP117" s="81"/>
      <c r="JIQ117" s="81"/>
      <c r="JIR117" s="81"/>
      <c r="JIS117" s="81"/>
      <c r="JIT117" s="81"/>
      <c r="JIU117" s="81"/>
      <c r="JIV117" s="81"/>
      <c r="JIW117" s="81"/>
      <c r="JIX117" s="81"/>
      <c r="JIY117" s="81"/>
      <c r="JIZ117" s="81"/>
      <c r="JJA117" s="81"/>
      <c r="JJB117" s="81"/>
      <c r="JJC117" s="81"/>
      <c r="JJD117" s="81"/>
      <c r="JJE117" s="81"/>
      <c r="JJF117" s="81"/>
      <c r="JJG117" s="81"/>
      <c r="JJH117" s="81"/>
      <c r="JJI117" s="81"/>
      <c r="JJJ117" s="81"/>
      <c r="JJK117" s="81"/>
      <c r="JJL117" s="81"/>
      <c r="JJM117" s="81"/>
      <c r="JJN117" s="81"/>
      <c r="JJO117" s="81"/>
      <c r="JJP117" s="81"/>
      <c r="JJQ117" s="81"/>
      <c r="JJR117" s="81"/>
      <c r="JJS117" s="81"/>
      <c r="JJT117" s="81"/>
      <c r="JJU117" s="81"/>
      <c r="JJV117" s="81"/>
      <c r="JJW117" s="81"/>
      <c r="JJX117" s="81"/>
      <c r="JJY117" s="81"/>
      <c r="JJZ117" s="81"/>
      <c r="JKA117" s="81"/>
      <c r="JKB117" s="81"/>
      <c r="JKC117" s="81"/>
      <c r="JKD117" s="81"/>
      <c r="JKE117" s="81"/>
      <c r="JKF117" s="81"/>
      <c r="JKG117" s="81"/>
      <c r="JKH117" s="81"/>
      <c r="JKI117" s="81"/>
      <c r="JKJ117" s="81"/>
      <c r="JKK117" s="81"/>
      <c r="JKL117" s="81"/>
      <c r="JKM117" s="81"/>
      <c r="JKN117" s="81"/>
      <c r="JKO117" s="81"/>
      <c r="JKP117" s="81"/>
      <c r="JKQ117" s="81"/>
      <c r="JKR117" s="81"/>
      <c r="JKS117" s="81"/>
      <c r="JKT117" s="81"/>
      <c r="JKU117" s="81"/>
      <c r="JKV117" s="81"/>
      <c r="JKW117" s="81"/>
      <c r="JKX117" s="81"/>
      <c r="JKY117" s="81"/>
      <c r="JKZ117" s="81"/>
      <c r="JLA117" s="81"/>
      <c r="JLB117" s="81"/>
      <c r="JLC117" s="81"/>
      <c r="JLD117" s="81"/>
      <c r="JLE117" s="81"/>
      <c r="JLF117" s="81"/>
      <c r="JLG117" s="81"/>
      <c r="JLH117" s="81"/>
      <c r="JLI117" s="81"/>
      <c r="JLJ117" s="81"/>
      <c r="JLK117" s="81"/>
      <c r="JLL117" s="81"/>
      <c r="JLM117" s="81"/>
      <c r="JLN117" s="81"/>
      <c r="JLO117" s="81"/>
      <c r="JLP117" s="81"/>
      <c r="JLQ117" s="81"/>
      <c r="JLR117" s="81"/>
      <c r="JLS117" s="81"/>
      <c r="JLT117" s="81"/>
      <c r="JLU117" s="81"/>
      <c r="JLV117" s="81"/>
      <c r="JLW117" s="81"/>
      <c r="JLX117" s="81"/>
      <c r="JLY117" s="81"/>
      <c r="JLZ117" s="81"/>
      <c r="JMA117" s="81"/>
      <c r="JMB117" s="81"/>
      <c r="JMC117" s="81"/>
      <c r="JMD117" s="81"/>
      <c r="JME117" s="81"/>
      <c r="JMF117" s="81"/>
      <c r="JMG117" s="81"/>
      <c r="JMH117" s="81"/>
      <c r="JMI117" s="81"/>
      <c r="JMJ117" s="81"/>
      <c r="JMK117" s="81"/>
      <c r="JML117" s="81"/>
      <c r="JMM117" s="81"/>
      <c r="JMN117" s="81"/>
      <c r="JMO117" s="81"/>
      <c r="JMP117" s="81"/>
      <c r="JMQ117" s="81"/>
      <c r="JMR117" s="81"/>
      <c r="JMS117" s="81"/>
      <c r="JMT117" s="81"/>
      <c r="JMU117" s="81"/>
      <c r="JMV117" s="81"/>
      <c r="JMW117" s="81"/>
      <c r="JMX117" s="81"/>
      <c r="JMY117" s="81"/>
      <c r="JMZ117" s="81"/>
      <c r="JNA117" s="81"/>
      <c r="JNB117" s="81"/>
      <c r="JNC117" s="81"/>
      <c r="JND117" s="81"/>
      <c r="JNE117" s="81"/>
      <c r="JNF117" s="81"/>
      <c r="JNG117" s="81"/>
      <c r="JNH117" s="81"/>
      <c r="JNI117" s="81"/>
      <c r="JNJ117" s="81"/>
      <c r="JNK117" s="81"/>
      <c r="JNL117" s="81"/>
      <c r="JNM117" s="81"/>
      <c r="JNN117" s="81"/>
      <c r="JNO117" s="81"/>
      <c r="JNP117" s="81"/>
      <c r="JNQ117" s="81"/>
      <c r="JNR117" s="81"/>
      <c r="JNS117" s="81"/>
      <c r="JNT117" s="81"/>
      <c r="JNU117" s="81"/>
      <c r="JNV117" s="81"/>
      <c r="JNW117" s="81"/>
      <c r="JNX117" s="81"/>
      <c r="JNY117" s="81"/>
      <c r="JNZ117" s="81"/>
      <c r="JOA117" s="81"/>
      <c r="JOB117" s="81"/>
      <c r="JOC117" s="81"/>
      <c r="JOD117" s="81"/>
      <c r="JOE117" s="81"/>
      <c r="JOF117" s="81"/>
      <c r="JOG117" s="81"/>
      <c r="JOH117" s="81"/>
      <c r="JOI117" s="81"/>
      <c r="JOJ117" s="81"/>
      <c r="JOK117" s="81"/>
      <c r="JOL117" s="81"/>
      <c r="JOM117" s="81"/>
      <c r="JON117" s="81"/>
      <c r="JOO117" s="81"/>
      <c r="JOP117" s="81"/>
      <c r="JOQ117" s="81"/>
      <c r="JOR117" s="81"/>
      <c r="JOS117" s="81"/>
      <c r="JOT117" s="81"/>
      <c r="JOU117" s="81"/>
      <c r="JOV117" s="81"/>
      <c r="JOW117" s="81"/>
      <c r="JOX117" s="81"/>
      <c r="JOY117" s="81"/>
      <c r="JOZ117" s="81"/>
      <c r="JPA117" s="81"/>
      <c r="JPB117" s="81"/>
      <c r="JPC117" s="81"/>
      <c r="JPD117" s="81"/>
      <c r="JPE117" s="81"/>
      <c r="JPF117" s="81"/>
      <c r="JPG117" s="81"/>
      <c r="JPH117" s="81"/>
      <c r="JPI117" s="81"/>
      <c r="JPJ117" s="81"/>
      <c r="JPK117" s="81"/>
      <c r="JPL117" s="81"/>
      <c r="JPM117" s="81"/>
      <c r="JPN117" s="81"/>
      <c r="JPO117" s="81"/>
      <c r="JPP117" s="81"/>
      <c r="JPQ117" s="81"/>
      <c r="JPR117" s="81"/>
      <c r="JPS117" s="81"/>
      <c r="JPT117" s="81"/>
      <c r="JPU117" s="81"/>
      <c r="JPV117" s="81"/>
      <c r="JPW117" s="81"/>
      <c r="JPX117" s="81"/>
      <c r="JPY117" s="81"/>
      <c r="JPZ117" s="81"/>
      <c r="JQA117" s="81"/>
      <c r="JQB117" s="81"/>
      <c r="JQC117" s="81"/>
      <c r="JQD117" s="81"/>
      <c r="JQE117" s="81"/>
      <c r="JQF117" s="81"/>
      <c r="JQG117" s="81"/>
      <c r="JQH117" s="81"/>
      <c r="JQI117" s="81"/>
      <c r="JQJ117" s="81"/>
      <c r="JQK117" s="81"/>
      <c r="JQL117" s="81"/>
      <c r="JQM117" s="81"/>
      <c r="JQN117" s="81"/>
      <c r="JQO117" s="81"/>
      <c r="JQP117" s="81"/>
      <c r="JQQ117" s="81"/>
      <c r="JQR117" s="81"/>
      <c r="JQS117" s="81"/>
      <c r="JQT117" s="81"/>
      <c r="JQU117" s="81"/>
      <c r="JQV117" s="81"/>
      <c r="JQW117" s="81"/>
      <c r="JQX117" s="81"/>
      <c r="JQY117" s="81"/>
      <c r="JQZ117" s="81"/>
      <c r="JRA117" s="81"/>
      <c r="JRB117" s="81"/>
      <c r="JRC117" s="81"/>
      <c r="JRD117" s="81"/>
      <c r="JRE117" s="81"/>
      <c r="JRF117" s="81"/>
      <c r="JRG117" s="81"/>
      <c r="JRH117" s="81"/>
      <c r="JRI117" s="81"/>
      <c r="JRJ117" s="81"/>
      <c r="JRK117" s="81"/>
      <c r="JRL117" s="81"/>
      <c r="JRM117" s="81"/>
      <c r="JRN117" s="81"/>
      <c r="JRO117" s="81"/>
      <c r="JRP117" s="81"/>
      <c r="JRQ117" s="81"/>
      <c r="JRR117" s="81"/>
      <c r="JRS117" s="81"/>
      <c r="JRT117" s="81"/>
      <c r="JRU117" s="81"/>
      <c r="JRV117" s="81"/>
      <c r="JRW117" s="81"/>
      <c r="JRX117" s="81"/>
      <c r="JRY117" s="81"/>
      <c r="JRZ117" s="81"/>
      <c r="JSA117" s="81"/>
      <c r="JSB117" s="81"/>
      <c r="JSC117" s="81"/>
      <c r="JSD117" s="81"/>
      <c r="JSE117" s="81"/>
      <c r="JSF117" s="81"/>
      <c r="JSG117" s="81"/>
      <c r="JSH117" s="81"/>
      <c r="JSI117" s="81"/>
      <c r="JSJ117" s="81"/>
      <c r="JSK117" s="81"/>
      <c r="JSL117" s="81"/>
      <c r="JSM117" s="81"/>
      <c r="JSN117" s="81"/>
      <c r="JSO117" s="81"/>
      <c r="JSP117" s="81"/>
      <c r="JSQ117" s="81"/>
      <c r="JSR117" s="81"/>
      <c r="JSS117" s="81"/>
      <c r="JST117" s="81"/>
      <c r="JSU117" s="81"/>
      <c r="JSV117" s="81"/>
      <c r="JSW117" s="81"/>
      <c r="JSX117" s="81"/>
      <c r="JSY117" s="81"/>
      <c r="JSZ117" s="81"/>
      <c r="JTA117" s="81"/>
      <c r="JTB117" s="81"/>
      <c r="JTC117" s="81"/>
      <c r="JTD117" s="81"/>
      <c r="JTE117" s="81"/>
      <c r="JTF117" s="81"/>
      <c r="JTG117" s="81"/>
      <c r="JTH117" s="81"/>
      <c r="JTI117" s="81"/>
      <c r="JTJ117" s="81"/>
      <c r="JTK117" s="81"/>
      <c r="JTL117" s="81"/>
      <c r="JTM117" s="81"/>
      <c r="JTN117" s="81"/>
      <c r="JTO117" s="81"/>
      <c r="JTP117" s="81"/>
      <c r="JTQ117" s="81"/>
      <c r="JTR117" s="81"/>
      <c r="JTS117" s="81"/>
      <c r="JTT117" s="81"/>
      <c r="JTU117" s="81"/>
      <c r="JTV117" s="81"/>
      <c r="JTW117" s="81"/>
      <c r="JTX117" s="81"/>
      <c r="JTY117" s="81"/>
      <c r="JTZ117" s="81"/>
      <c r="JUA117" s="81"/>
      <c r="JUB117" s="81"/>
      <c r="JUC117" s="81"/>
      <c r="JUD117" s="81"/>
      <c r="JUE117" s="81"/>
      <c r="JUF117" s="81"/>
      <c r="JUG117" s="81"/>
      <c r="JUH117" s="81"/>
      <c r="JUI117" s="81"/>
      <c r="JUJ117" s="81"/>
      <c r="JUK117" s="81"/>
      <c r="JUL117" s="81"/>
      <c r="JUM117" s="81"/>
      <c r="JUN117" s="81"/>
      <c r="JUO117" s="81"/>
      <c r="JUP117" s="81"/>
      <c r="JUQ117" s="81"/>
      <c r="JUR117" s="81"/>
      <c r="JUS117" s="81"/>
      <c r="JUT117" s="81"/>
      <c r="JUU117" s="81"/>
      <c r="JUV117" s="81"/>
      <c r="JUW117" s="81"/>
      <c r="JUX117" s="81"/>
      <c r="JUY117" s="81"/>
      <c r="JUZ117" s="81"/>
      <c r="JVA117" s="81"/>
      <c r="JVB117" s="81"/>
      <c r="JVC117" s="81"/>
      <c r="JVD117" s="81"/>
      <c r="JVE117" s="81"/>
      <c r="JVF117" s="81"/>
      <c r="JVG117" s="81"/>
      <c r="JVH117" s="81"/>
      <c r="JVI117" s="81"/>
      <c r="JVJ117" s="81"/>
      <c r="JVK117" s="81"/>
      <c r="JVL117" s="81"/>
      <c r="JVM117" s="81"/>
      <c r="JVN117" s="81"/>
      <c r="JVO117" s="81"/>
      <c r="JVP117" s="81"/>
      <c r="JVQ117" s="81"/>
      <c r="JVR117" s="81"/>
      <c r="JVS117" s="81"/>
      <c r="JVT117" s="81"/>
      <c r="JVU117" s="81"/>
      <c r="JVV117" s="81"/>
      <c r="JVW117" s="81"/>
      <c r="JVX117" s="81"/>
      <c r="JVY117" s="81"/>
      <c r="JVZ117" s="81"/>
      <c r="JWA117" s="81"/>
      <c r="JWB117" s="81"/>
      <c r="JWC117" s="81"/>
      <c r="JWD117" s="81"/>
      <c r="JWE117" s="81"/>
      <c r="JWF117" s="81"/>
      <c r="JWG117" s="81"/>
      <c r="JWH117" s="81"/>
      <c r="JWI117" s="81"/>
      <c r="JWJ117" s="81"/>
      <c r="JWK117" s="81"/>
      <c r="JWL117" s="81"/>
      <c r="JWM117" s="81"/>
      <c r="JWN117" s="81"/>
      <c r="JWO117" s="81"/>
      <c r="JWP117" s="81"/>
      <c r="JWQ117" s="81"/>
      <c r="JWR117" s="81"/>
      <c r="JWS117" s="81"/>
      <c r="JWT117" s="81"/>
      <c r="JWU117" s="81"/>
      <c r="JWV117" s="81"/>
      <c r="JWW117" s="81"/>
      <c r="JWX117" s="81"/>
      <c r="JWY117" s="81"/>
      <c r="JWZ117" s="81"/>
      <c r="JXA117" s="81"/>
      <c r="JXB117" s="81"/>
      <c r="JXC117" s="81"/>
      <c r="JXD117" s="81"/>
      <c r="JXE117" s="81"/>
      <c r="JXF117" s="81"/>
      <c r="JXG117" s="81"/>
      <c r="JXH117" s="81"/>
      <c r="JXI117" s="81"/>
      <c r="JXJ117" s="81"/>
      <c r="JXK117" s="81"/>
      <c r="JXL117" s="81"/>
      <c r="JXM117" s="81"/>
      <c r="JXN117" s="81"/>
      <c r="JXO117" s="81"/>
      <c r="JXP117" s="81"/>
      <c r="JXQ117" s="81"/>
      <c r="JXR117" s="81"/>
      <c r="JXS117" s="81"/>
      <c r="JXT117" s="81"/>
      <c r="JXU117" s="81"/>
      <c r="JXV117" s="81"/>
      <c r="JXW117" s="81"/>
      <c r="JXX117" s="81"/>
      <c r="JXY117" s="81"/>
      <c r="JXZ117" s="81"/>
      <c r="JYA117" s="81"/>
      <c r="JYB117" s="81"/>
      <c r="JYC117" s="81"/>
      <c r="JYD117" s="81"/>
      <c r="JYE117" s="81"/>
      <c r="JYF117" s="81"/>
      <c r="JYG117" s="81"/>
      <c r="JYH117" s="81"/>
      <c r="JYI117" s="81"/>
      <c r="JYJ117" s="81"/>
      <c r="JYK117" s="81"/>
      <c r="JYL117" s="81"/>
      <c r="JYM117" s="81"/>
      <c r="JYN117" s="81"/>
      <c r="JYO117" s="81"/>
      <c r="JYP117" s="81"/>
      <c r="JYQ117" s="81"/>
      <c r="JYR117" s="81"/>
      <c r="JYS117" s="81"/>
      <c r="JYT117" s="81"/>
      <c r="JYU117" s="81"/>
      <c r="JYV117" s="81"/>
      <c r="JYW117" s="81"/>
      <c r="JYX117" s="81"/>
      <c r="JYY117" s="81"/>
      <c r="JYZ117" s="81"/>
      <c r="JZA117" s="81"/>
      <c r="JZB117" s="81"/>
      <c r="JZC117" s="81"/>
      <c r="JZD117" s="81"/>
      <c r="JZE117" s="81"/>
      <c r="JZF117" s="81"/>
      <c r="JZG117" s="81"/>
      <c r="JZH117" s="81"/>
      <c r="JZI117" s="81"/>
      <c r="JZJ117" s="81"/>
      <c r="JZK117" s="81"/>
      <c r="JZL117" s="81"/>
      <c r="JZM117" s="81"/>
      <c r="JZN117" s="81"/>
      <c r="JZO117" s="81"/>
      <c r="JZP117" s="81"/>
      <c r="JZQ117" s="81"/>
      <c r="JZR117" s="81"/>
      <c r="JZS117" s="81"/>
      <c r="JZT117" s="81"/>
      <c r="JZU117" s="81"/>
      <c r="JZV117" s="81"/>
      <c r="JZW117" s="81"/>
      <c r="JZX117" s="81"/>
      <c r="JZY117" s="81"/>
      <c r="JZZ117" s="81"/>
      <c r="KAA117" s="81"/>
      <c r="KAB117" s="81"/>
      <c r="KAC117" s="81"/>
      <c r="KAD117" s="81"/>
      <c r="KAE117" s="81"/>
      <c r="KAF117" s="81"/>
      <c r="KAG117" s="81"/>
      <c r="KAH117" s="81"/>
      <c r="KAI117" s="81"/>
      <c r="KAJ117" s="81"/>
      <c r="KAK117" s="81"/>
      <c r="KAL117" s="81"/>
      <c r="KAM117" s="81"/>
      <c r="KAN117" s="81"/>
      <c r="KAO117" s="81"/>
      <c r="KAP117" s="81"/>
      <c r="KAQ117" s="81"/>
      <c r="KAR117" s="81"/>
      <c r="KAS117" s="81"/>
      <c r="KAT117" s="81"/>
      <c r="KAU117" s="81"/>
      <c r="KAV117" s="81"/>
      <c r="KAW117" s="81"/>
      <c r="KAX117" s="81"/>
      <c r="KAY117" s="81"/>
      <c r="KAZ117" s="81"/>
      <c r="KBA117" s="81"/>
      <c r="KBB117" s="81"/>
      <c r="KBC117" s="81"/>
      <c r="KBD117" s="81"/>
      <c r="KBE117" s="81"/>
      <c r="KBF117" s="81"/>
      <c r="KBG117" s="81"/>
      <c r="KBH117" s="81"/>
      <c r="KBI117" s="81"/>
      <c r="KBJ117" s="81"/>
      <c r="KBK117" s="81"/>
      <c r="KBL117" s="81"/>
      <c r="KBM117" s="81"/>
      <c r="KBN117" s="81"/>
      <c r="KBO117" s="81"/>
      <c r="KBP117" s="81"/>
      <c r="KBQ117" s="81"/>
      <c r="KBR117" s="81"/>
      <c r="KBS117" s="81"/>
      <c r="KBT117" s="81"/>
      <c r="KBU117" s="81"/>
      <c r="KBV117" s="81"/>
      <c r="KBW117" s="81"/>
      <c r="KBX117" s="81"/>
      <c r="KBY117" s="81"/>
      <c r="KBZ117" s="81"/>
      <c r="KCA117" s="81"/>
      <c r="KCB117" s="81"/>
      <c r="KCC117" s="81"/>
      <c r="KCD117" s="81"/>
      <c r="KCE117" s="81"/>
      <c r="KCF117" s="81"/>
      <c r="KCG117" s="81"/>
      <c r="KCH117" s="81"/>
      <c r="KCI117" s="81"/>
      <c r="KCJ117" s="81"/>
      <c r="KCK117" s="81"/>
      <c r="KCL117" s="81"/>
      <c r="KCM117" s="81"/>
      <c r="KCN117" s="81"/>
      <c r="KCO117" s="81"/>
      <c r="KCP117" s="81"/>
      <c r="KCQ117" s="81"/>
      <c r="KCR117" s="81"/>
      <c r="KCS117" s="81"/>
      <c r="KCT117" s="81"/>
      <c r="KCU117" s="81"/>
      <c r="KCV117" s="81"/>
      <c r="KCW117" s="81"/>
      <c r="KCX117" s="81"/>
      <c r="KCY117" s="81"/>
      <c r="KCZ117" s="81"/>
      <c r="KDA117" s="81"/>
      <c r="KDB117" s="81"/>
      <c r="KDC117" s="81"/>
      <c r="KDD117" s="81"/>
      <c r="KDE117" s="81"/>
      <c r="KDF117" s="81"/>
      <c r="KDG117" s="81"/>
      <c r="KDH117" s="81"/>
      <c r="KDI117" s="81"/>
      <c r="KDJ117" s="81"/>
      <c r="KDK117" s="81"/>
      <c r="KDL117" s="81"/>
      <c r="KDM117" s="81"/>
      <c r="KDN117" s="81"/>
      <c r="KDO117" s="81"/>
      <c r="KDP117" s="81"/>
      <c r="KDQ117" s="81"/>
      <c r="KDR117" s="81"/>
      <c r="KDS117" s="81"/>
      <c r="KDT117" s="81"/>
      <c r="KDU117" s="81"/>
      <c r="KDV117" s="81"/>
      <c r="KDW117" s="81"/>
      <c r="KDX117" s="81"/>
      <c r="KDY117" s="81"/>
      <c r="KDZ117" s="81"/>
      <c r="KEA117" s="81"/>
      <c r="KEB117" s="81"/>
      <c r="KEC117" s="81"/>
      <c r="KED117" s="81"/>
      <c r="KEE117" s="81"/>
      <c r="KEF117" s="81"/>
      <c r="KEG117" s="81"/>
      <c r="KEH117" s="81"/>
      <c r="KEI117" s="81"/>
      <c r="KEJ117" s="81"/>
      <c r="KEK117" s="81"/>
      <c r="KEL117" s="81"/>
      <c r="KEM117" s="81"/>
      <c r="KEN117" s="81"/>
      <c r="KEO117" s="81"/>
      <c r="KEP117" s="81"/>
      <c r="KEQ117" s="81"/>
      <c r="KER117" s="81"/>
      <c r="KES117" s="81"/>
      <c r="KET117" s="81"/>
      <c r="KEU117" s="81"/>
      <c r="KEV117" s="81"/>
      <c r="KEW117" s="81"/>
      <c r="KEX117" s="81"/>
      <c r="KEY117" s="81"/>
      <c r="KEZ117" s="81"/>
      <c r="KFA117" s="81"/>
      <c r="KFB117" s="81"/>
      <c r="KFC117" s="81"/>
      <c r="KFD117" s="81"/>
      <c r="KFE117" s="81"/>
      <c r="KFF117" s="81"/>
      <c r="KFG117" s="81"/>
      <c r="KFH117" s="81"/>
      <c r="KFI117" s="81"/>
      <c r="KFJ117" s="81"/>
      <c r="KFK117" s="81"/>
      <c r="KFL117" s="81"/>
      <c r="KFM117" s="81"/>
      <c r="KFN117" s="81"/>
      <c r="KFO117" s="81"/>
      <c r="KFP117" s="81"/>
      <c r="KFQ117" s="81"/>
      <c r="KFR117" s="81"/>
      <c r="KFS117" s="81"/>
      <c r="KFT117" s="81"/>
      <c r="KFU117" s="81"/>
      <c r="KFV117" s="81"/>
      <c r="KFW117" s="81"/>
      <c r="KFX117" s="81"/>
      <c r="KFY117" s="81"/>
      <c r="KFZ117" s="81"/>
      <c r="KGA117" s="81"/>
      <c r="KGB117" s="81"/>
      <c r="KGC117" s="81"/>
      <c r="KGD117" s="81"/>
      <c r="KGE117" s="81"/>
      <c r="KGF117" s="81"/>
      <c r="KGG117" s="81"/>
      <c r="KGH117" s="81"/>
      <c r="KGI117" s="81"/>
      <c r="KGJ117" s="81"/>
      <c r="KGK117" s="81"/>
      <c r="KGL117" s="81"/>
      <c r="KGM117" s="81"/>
      <c r="KGN117" s="81"/>
      <c r="KGO117" s="81"/>
      <c r="KGP117" s="81"/>
      <c r="KGQ117" s="81"/>
      <c r="KGR117" s="81"/>
      <c r="KGS117" s="81"/>
      <c r="KGT117" s="81"/>
      <c r="KGU117" s="81"/>
      <c r="KGV117" s="81"/>
      <c r="KGW117" s="81"/>
      <c r="KGX117" s="81"/>
      <c r="KGY117" s="81"/>
      <c r="KGZ117" s="81"/>
      <c r="KHA117" s="81"/>
      <c r="KHB117" s="81"/>
      <c r="KHC117" s="81"/>
      <c r="KHD117" s="81"/>
      <c r="KHE117" s="81"/>
      <c r="KHF117" s="81"/>
      <c r="KHG117" s="81"/>
      <c r="KHH117" s="81"/>
      <c r="KHI117" s="81"/>
      <c r="KHJ117" s="81"/>
      <c r="KHK117" s="81"/>
      <c r="KHL117" s="81"/>
      <c r="KHM117" s="81"/>
      <c r="KHN117" s="81"/>
      <c r="KHO117" s="81"/>
      <c r="KHP117" s="81"/>
      <c r="KHQ117" s="81"/>
      <c r="KHR117" s="81"/>
      <c r="KHS117" s="81"/>
      <c r="KHT117" s="81"/>
      <c r="KHU117" s="81"/>
      <c r="KHV117" s="81"/>
      <c r="KHW117" s="81"/>
      <c r="KHX117" s="81"/>
      <c r="KHY117" s="81"/>
      <c r="KHZ117" s="81"/>
      <c r="KIA117" s="81"/>
      <c r="KIB117" s="81"/>
      <c r="KIC117" s="81"/>
      <c r="KID117" s="81"/>
      <c r="KIE117" s="81"/>
      <c r="KIF117" s="81"/>
      <c r="KIG117" s="81"/>
      <c r="KIH117" s="81"/>
      <c r="KII117" s="81"/>
      <c r="KIJ117" s="81"/>
      <c r="KIK117" s="81"/>
      <c r="KIL117" s="81"/>
      <c r="KIM117" s="81"/>
      <c r="KIN117" s="81"/>
      <c r="KIO117" s="81"/>
      <c r="KIP117" s="81"/>
      <c r="KIQ117" s="81"/>
      <c r="KIR117" s="81"/>
      <c r="KIS117" s="81"/>
      <c r="KIT117" s="81"/>
      <c r="KIU117" s="81"/>
      <c r="KIV117" s="81"/>
      <c r="KIW117" s="81"/>
      <c r="KIX117" s="81"/>
      <c r="KIY117" s="81"/>
      <c r="KIZ117" s="81"/>
      <c r="KJA117" s="81"/>
      <c r="KJB117" s="81"/>
      <c r="KJC117" s="81"/>
      <c r="KJD117" s="81"/>
      <c r="KJE117" s="81"/>
      <c r="KJF117" s="81"/>
      <c r="KJG117" s="81"/>
      <c r="KJH117" s="81"/>
      <c r="KJI117" s="81"/>
      <c r="KJJ117" s="81"/>
      <c r="KJK117" s="81"/>
      <c r="KJL117" s="81"/>
      <c r="KJM117" s="81"/>
      <c r="KJN117" s="81"/>
      <c r="KJO117" s="81"/>
      <c r="KJP117" s="81"/>
      <c r="KJQ117" s="81"/>
      <c r="KJR117" s="81"/>
      <c r="KJS117" s="81"/>
      <c r="KJT117" s="81"/>
      <c r="KJU117" s="81"/>
      <c r="KJV117" s="81"/>
      <c r="KJW117" s="81"/>
      <c r="KJX117" s="81"/>
      <c r="KJY117" s="81"/>
      <c r="KJZ117" s="81"/>
      <c r="KKA117" s="81"/>
      <c r="KKB117" s="81"/>
      <c r="KKC117" s="81"/>
      <c r="KKD117" s="81"/>
      <c r="KKE117" s="81"/>
      <c r="KKF117" s="81"/>
      <c r="KKG117" s="81"/>
      <c r="KKH117" s="81"/>
      <c r="KKI117" s="81"/>
      <c r="KKJ117" s="81"/>
      <c r="KKK117" s="81"/>
      <c r="KKL117" s="81"/>
      <c r="KKM117" s="81"/>
      <c r="KKN117" s="81"/>
      <c r="KKO117" s="81"/>
      <c r="KKP117" s="81"/>
      <c r="KKQ117" s="81"/>
      <c r="KKR117" s="81"/>
      <c r="KKS117" s="81"/>
      <c r="KKT117" s="81"/>
      <c r="KKU117" s="81"/>
      <c r="KKV117" s="81"/>
      <c r="KKW117" s="81"/>
      <c r="KKX117" s="81"/>
      <c r="KKY117" s="81"/>
      <c r="KKZ117" s="81"/>
      <c r="KLA117" s="81"/>
      <c r="KLB117" s="81"/>
      <c r="KLC117" s="81"/>
      <c r="KLD117" s="81"/>
      <c r="KLE117" s="81"/>
      <c r="KLF117" s="81"/>
      <c r="KLG117" s="81"/>
      <c r="KLH117" s="81"/>
      <c r="KLI117" s="81"/>
      <c r="KLJ117" s="81"/>
      <c r="KLK117" s="81"/>
      <c r="KLL117" s="81"/>
      <c r="KLM117" s="81"/>
      <c r="KLN117" s="81"/>
      <c r="KLO117" s="81"/>
      <c r="KLP117" s="81"/>
      <c r="KLQ117" s="81"/>
      <c r="KLR117" s="81"/>
      <c r="KLS117" s="81"/>
      <c r="KLT117" s="81"/>
      <c r="KLU117" s="81"/>
      <c r="KLV117" s="81"/>
      <c r="KLW117" s="81"/>
      <c r="KLX117" s="81"/>
      <c r="KLY117" s="81"/>
      <c r="KLZ117" s="81"/>
      <c r="KMA117" s="81"/>
      <c r="KMB117" s="81"/>
      <c r="KMC117" s="81"/>
      <c r="KMD117" s="81"/>
      <c r="KME117" s="81"/>
      <c r="KMF117" s="81"/>
      <c r="KMG117" s="81"/>
      <c r="KMH117" s="81"/>
      <c r="KMI117" s="81"/>
      <c r="KMJ117" s="81"/>
      <c r="KMK117" s="81"/>
      <c r="KML117" s="81"/>
      <c r="KMM117" s="81"/>
      <c r="KMN117" s="81"/>
      <c r="KMO117" s="81"/>
      <c r="KMP117" s="81"/>
      <c r="KMQ117" s="81"/>
      <c r="KMR117" s="81"/>
      <c r="KMS117" s="81"/>
      <c r="KMT117" s="81"/>
      <c r="KMU117" s="81"/>
      <c r="KMV117" s="81"/>
      <c r="KMW117" s="81"/>
      <c r="KMX117" s="81"/>
      <c r="KMY117" s="81"/>
      <c r="KMZ117" s="81"/>
      <c r="KNA117" s="81"/>
      <c r="KNB117" s="81"/>
      <c r="KNC117" s="81"/>
      <c r="KND117" s="81"/>
      <c r="KNE117" s="81"/>
      <c r="KNF117" s="81"/>
      <c r="KNG117" s="81"/>
      <c r="KNH117" s="81"/>
      <c r="KNI117" s="81"/>
      <c r="KNJ117" s="81"/>
      <c r="KNK117" s="81"/>
      <c r="KNL117" s="81"/>
      <c r="KNM117" s="81"/>
      <c r="KNN117" s="81"/>
      <c r="KNO117" s="81"/>
      <c r="KNP117" s="81"/>
      <c r="KNQ117" s="81"/>
      <c r="KNR117" s="81"/>
      <c r="KNS117" s="81"/>
      <c r="KNT117" s="81"/>
      <c r="KNU117" s="81"/>
      <c r="KNV117" s="81"/>
      <c r="KNW117" s="81"/>
      <c r="KNX117" s="81"/>
      <c r="KNY117" s="81"/>
      <c r="KNZ117" s="81"/>
      <c r="KOA117" s="81"/>
      <c r="KOB117" s="81"/>
      <c r="KOC117" s="81"/>
      <c r="KOD117" s="81"/>
      <c r="KOE117" s="81"/>
      <c r="KOF117" s="81"/>
      <c r="KOG117" s="81"/>
      <c r="KOH117" s="81"/>
      <c r="KOI117" s="81"/>
      <c r="KOJ117" s="81"/>
      <c r="KOK117" s="81"/>
      <c r="KOL117" s="81"/>
      <c r="KOM117" s="81"/>
      <c r="KON117" s="81"/>
      <c r="KOO117" s="81"/>
      <c r="KOP117" s="81"/>
      <c r="KOQ117" s="81"/>
      <c r="KOR117" s="81"/>
      <c r="KOS117" s="81"/>
      <c r="KOT117" s="81"/>
      <c r="KOU117" s="81"/>
      <c r="KOV117" s="81"/>
      <c r="KOW117" s="81"/>
      <c r="KOX117" s="81"/>
      <c r="KOY117" s="81"/>
      <c r="KOZ117" s="81"/>
      <c r="KPA117" s="81"/>
      <c r="KPB117" s="81"/>
      <c r="KPC117" s="81"/>
      <c r="KPD117" s="81"/>
      <c r="KPE117" s="81"/>
      <c r="KPF117" s="81"/>
      <c r="KPG117" s="81"/>
      <c r="KPH117" s="81"/>
      <c r="KPI117" s="81"/>
      <c r="KPJ117" s="81"/>
      <c r="KPK117" s="81"/>
      <c r="KPL117" s="81"/>
      <c r="KPM117" s="81"/>
      <c r="KPN117" s="81"/>
      <c r="KPO117" s="81"/>
      <c r="KPP117" s="81"/>
      <c r="KPQ117" s="81"/>
      <c r="KPR117" s="81"/>
      <c r="KPS117" s="81"/>
      <c r="KPT117" s="81"/>
      <c r="KPU117" s="81"/>
      <c r="KPV117" s="81"/>
      <c r="KPW117" s="81"/>
      <c r="KPX117" s="81"/>
      <c r="KPY117" s="81"/>
      <c r="KPZ117" s="81"/>
      <c r="KQA117" s="81"/>
      <c r="KQB117" s="81"/>
      <c r="KQC117" s="81"/>
      <c r="KQD117" s="81"/>
      <c r="KQE117" s="81"/>
      <c r="KQF117" s="81"/>
      <c r="KQG117" s="81"/>
      <c r="KQH117" s="81"/>
      <c r="KQI117" s="81"/>
      <c r="KQJ117" s="81"/>
      <c r="KQK117" s="81"/>
      <c r="KQL117" s="81"/>
      <c r="KQM117" s="81"/>
      <c r="KQN117" s="81"/>
      <c r="KQO117" s="81"/>
      <c r="KQP117" s="81"/>
      <c r="KQQ117" s="81"/>
      <c r="KQR117" s="81"/>
      <c r="KQS117" s="81"/>
      <c r="KQT117" s="81"/>
      <c r="KQU117" s="81"/>
      <c r="KQV117" s="81"/>
      <c r="KQW117" s="81"/>
      <c r="KQX117" s="81"/>
      <c r="KQY117" s="81"/>
      <c r="KQZ117" s="81"/>
      <c r="KRA117" s="81"/>
      <c r="KRB117" s="81"/>
      <c r="KRC117" s="81"/>
      <c r="KRD117" s="81"/>
      <c r="KRE117" s="81"/>
      <c r="KRF117" s="81"/>
      <c r="KRG117" s="81"/>
      <c r="KRH117" s="81"/>
      <c r="KRI117" s="81"/>
      <c r="KRJ117" s="81"/>
      <c r="KRK117" s="81"/>
      <c r="KRL117" s="81"/>
      <c r="KRM117" s="81"/>
      <c r="KRN117" s="81"/>
      <c r="KRO117" s="81"/>
      <c r="KRP117" s="81"/>
      <c r="KRQ117" s="81"/>
      <c r="KRR117" s="81"/>
      <c r="KRS117" s="81"/>
      <c r="KRT117" s="81"/>
      <c r="KRU117" s="81"/>
      <c r="KRV117" s="81"/>
      <c r="KRW117" s="81"/>
      <c r="KRX117" s="81"/>
      <c r="KRY117" s="81"/>
      <c r="KRZ117" s="81"/>
      <c r="KSA117" s="81"/>
      <c r="KSB117" s="81"/>
      <c r="KSC117" s="81"/>
      <c r="KSD117" s="81"/>
      <c r="KSE117" s="81"/>
      <c r="KSF117" s="81"/>
      <c r="KSG117" s="81"/>
      <c r="KSH117" s="81"/>
      <c r="KSI117" s="81"/>
      <c r="KSJ117" s="81"/>
      <c r="KSK117" s="81"/>
      <c r="KSL117" s="81"/>
      <c r="KSM117" s="81"/>
      <c r="KSN117" s="81"/>
      <c r="KSO117" s="81"/>
      <c r="KSP117" s="81"/>
      <c r="KSQ117" s="81"/>
      <c r="KSR117" s="81"/>
      <c r="KSS117" s="81"/>
      <c r="KST117" s="81"/>
      <c r="KSU117" s="81"/>
      <c r="KSV117" s="81"/>
      <c r="KSW117" s="81"/>
      <c r="KSX117" s="81"/>
      <c r="KSY117" s="81"/>
      <c r="KSZ117" s="81"/>
      <c r="KTA117" s="81"/>
      <c r="KTB117" s="81"/>
      <c r="KTC117" s="81"/>
      <c r="KTD117" s="81"/>
      <c r="KTE117" s="81"/>
      <c r="KTF117" s="81"/>
      <c r="KTG117" s="81"/>
      <c r="KTH117" s="81"/>
      <c r="KTI117" s="81"/>
      <c r="KTJ117" s="81"/>
      <c r="KTK117" s="81"/>
      <c r="KTL117" s="81"/>
      <c r="KTM117" s="81"/>
      <c r="KTN117" s="81"/>
      <c r="KTO117" s="81"/>
      <c r="KTP117" s="81"/>
      <c r="KTQ117" s="81"/>
      <c r="KTR117" s="81"/>
      <c r="KTS117" s="81"/>
      <c r="KTT117" s="81"/>
      <c r="KTU117" s="81"/>
      <c r="KTV117" s="81"/>
      <c r="KTW117" s="81"/>
      <c r="KTX117" s="81"/>
      <c r="KTY117" s="81"/>
      <c r="KTZ117" s="81"/>
      <c r="KUA117" s="81"/>
      <c r="KUB117" s="81"/>
      <c r="KUC117" s="81"/>
      <c r="KUD117" s="81"/>
      <c r="KUE117" s="81"/>
      <c r="KUF117" s="81"/>
      <c r="KUG117" s="81"/>
      <c r="KUH117" s="81"/>
      <c r="KUI117" s="81"/>
      <c r="KUJ117" s="81"/>
      <c r="KUK117" s="81"/>
      <c r="KUL117" s="81"/>
      <c r="KUM117" s="81"/>
      <c r="KUN117" s="81"/>
      <c r="KUO117" s="81"/>
      <c r="KUP117" s="81"/>
      <c r="KUQ117" s="81"/>
      <c r="KUR117" s="81"/>
      <c r="KUS117" s="81"/>
      <c r="KUT117" s="81"/>
      <c r="KUU117" s="81"/>
      <c r="KUV117" s="81"/>
      <c r="KUW117" s="81"/>
      <c r="KUX117" s="81"/>
      <c r="KUY117" s="81"/>
      <c r="KUZ117" s="81"/>
      <c r="KVA117" s="81"/>
      <c r="KVB117" s="81"/>
      <c r="KVC117" s="81"/>
      <c r="KVD117" s="81"/>
      <c r="KVE117" s="81"/>
      <c r="KVF117" s="81"/>
      <c r="KVG117" s="81"/>
      <c r="KVH117" s="81"/>
      <c r="KVI117" s="81"/>
      <c r="KVJ117" s="81"/>
      <c r="KVK117" s="81"/>
      <c r="KVL117" s="81"/>
      <c r="KVM117" s="81"/>
      <c r="KVN117" s="81"/>
      <c r="KVO117" s="81"/>
      <c r="KVP117" s="81"/>
      <c r="KVQ117" s="81"/>
      <c r="KVR117" s="81"/>
      <c r="KVS117" s="81"/>
      <c r="KVT117" s="81"/>
      <c r="KVU117" s="81"/>
      <c r="KVV117" s="81"/>
      <c r="KVW117" s="81"/>
      <c r="KVX117" s="81"/>
      <c r="KVY117" s="81"/>
      <c r="KVZ117" s="81"/>
      <c r="KWA117" s="81"/>
      <c r="KWB117" s="81"/>
      <c r="KWC117" s="81"/>
      <c r="KWD117" s="81"/>
      <c r="KWE117" s="81"/>
      <c r="KWF117" s="81"/>
      <c r="KWG117" s="81"/>
      <c r="KWH117" s="81"/>
      <c r="KWI117" s="81"/>
      <c r="KWJ117" s="81"/>
      <c r="KWK117" s="81"/>
      <c r="KWL117" s="81"/>
      <c r="KWM117" s="81"/>
      <c r="KWN117" s="81"/>
      <c r="KWO117" s="81"/>
      <c r="KWP117" s="81"/>
      <c r="KWQ117" s="81"/>
      <c r="KWR117" s="81"/>
      <c r="KWS117" s="81"/>
      <c r="KWT117" s="81"/>
      <c r="KWU117" s="81"/>
      <c r="KWV117" s="81"/>
      <c r="KWW117" s="81"/>
      <c r="KWX117" s="81"/>
      <c r="KWY117" s="81"/>
      <c r="KWZ117" s="81"/>
      <c r="KXA117" s="81"/>
      <c r="KXB117" s="81"/>
      <c r="KXC117" s="81"/>
      <c r="KXD117" s="81"/>
      <c r="KXE117" s="81"/>
      <c r="KXF117" s="81"/>
      <c r="KXG117" s="81"/>
      <c r="KXH117" s="81"/>
      <c r="KXI117" s="81"/>
      <c r="KXJ117" s="81"/>
      <c r="KXK117" s="81"/>
      <c r="KXL117" s="81"/>
      <c r="KXM117" s="81"/>
      <c r="KXN117" s="81"/>
      <c r="KXO117" s="81"/>
      <c r="KXP117" s="81"/>
      <c r="KXQ117" s="81"/>
      <c r="KXR117" s="81"/>
      <c r="KXS117" s="81"/>
      <c r="KXT117" s="81"/>
      <c r="KXU117" s="81"/>
      <c r="KXV117" s="81"/>
      <c r="KXW117" s="81"/>
      <c r="KXX117" s="81"/>
      <c r="KXY117" s="81"/>
      <c r="KXZ117" s="81"/>
      <c r="KYA117" s="81"/>
      <c r="KYB117" s="81"/>
      <c r="KYC117" s="81"/>
      <c r="KYD117" s="81"/>
      <c r="KYE117" s="81"/>
      <c r="KYF117" s="81"/>
      <c r="KYG117" s="81"/>
      <c r="KYH117" s="81"/>
      <c r="KYI117" s="81"/>
      <c r="KYJ117" s="81"/>
      <c r="KYK117" s="81"/>
      <c r="KYL117" s="81"/>
      <c r="KYM117" s="81"/>
      <c r="KYN117" s="81"/>
      <c r="KYO117" s="81"/>
      <c r="KYP117" s="81"/>
      <c r="KYQ117" s="81"/>
      <c r="KYR117" s="81"/>
      <c r="KYS117" s="81"/>
      <c r="KYT117" s="81"/>
      <c r="KYU117" s="81"/>
      <c r="KYV117" s="81"/>
      <c r="KYW117" s="81"/>
      <c r="KYX117" s="81"/>
      <c r="KYY117" s="81"/>
      <c r="KYZ117" s="81"/>
      <c r="KZA117" s="81"/>
      <c r="KZB117" s="81"/>
      <c r="KZC117" s="81"/>
      <c r="KZD117" s="81"/>
      <c r="KZE117" s="81"/>
      <c r="KZF117" s="81"/>
      <c r="KZG117" s="81"/>
      <c r="KZH117" s="81"/>
      <c r="KZI117" s="81"/>
      <c r="KZJ117" s="81"/>
      <c r="KZK117" s="81"/>
      <c r="KZL117" s="81"/>
      <c r="KZM117" s="81"/>
      <c r="KZN117" s="81"/>
      <c r="KZO117" s="81"/>
      <c r="KZP117" s="81"/>
      <c r="KZQ117" s="81"/>
      <c r="KZR117" s="81"/>
      <c r="KZS117" s="81"/>
      <c r="KZT117" s="81"/>
      <c r="KZU117" s="81"/>
      <c r="KZV117" s="81"/>
      <c r="KZW117" s="81"/>
      <c r="KZX117" s="81"/>
      <c r="KZY117" s="81"/>
      <c r="KZZ117" s="81"/>
      <c r="LAA117" s="81"/>
      <c r="LAB117" s="81"/>
      <c r="LAC117" s="81"/>
      <c r="LAD117" s="81"/>
      <c r="LAE117" s="81"/>
      <c r="LAF117" s="81"/>
      <c r="LAG117" s="81"/>
      <c r="LAH117" s="81"/>
      <c r="LAI117" s="81"/>
      <c r="LAJ117" s="81"/>
      <c r="LAK117" s="81"/>
      <c r="LAL117" s="81"/>
      <c r="LAM117" s="81"/>
      <c r="LAN117" s="81"/>
      <c r="LAO117" s="81"/>
      <c r="LAP117" s="81"/>
      <c r="LAQ117" s="81"/>
      <c r="LAR117" s="81"/>
      <c r="LAS117" s="81"/>
      <c r="LAT117" s="81"/>
      <c r="LAU117" s="81"/>
      <c r="LAV117" s="81"/>
      <c r="LAW117" s="81"/>
      <c r="LAX117" s="81"/>
      <c r="LAY117" s="81"/>
      <c r="LAZ117" s="81"/>
      <c r="LBA117" s="81"/>
      <c r="LBB117" s="81"/>
      <c r="LBC117" s="81"/>
      <c r="LBD117" s="81"/>
      <c r="LBE117" s="81"/>
      <c r="LBF117" s="81"/>
      <c r="LBG117" s="81"/>
      <c r="LBH117" s="81"/>
      <c r="LBI117" s="81"/>
      <c r="LBJ117" s="81"/>
      <c r="LBK117" s="81"/>
      <c r="LBL117" s="81"/>
      <c r="LBM117" s="81"/>
      <c r="LBN117" s="81"/>
      <c r="LBO117" s="81"/>
      <c r="LBP117" s="81"/>
      <c r="LBQ117" s="81"/>
      <c r="LBR117" s="81"/>
      <c r="LBS117" s="81"/>
      <c r="LBT117" s="81"/>
      <c r="LBU117" s="81"/>
      <c r="LBV117" s="81"/>
      <c r="LBW117" s="81"/>
      <c r="LBX117" s="81"/>
      <c r="LBY117" s="81"/>
      <c r="LBZ117" s="81"/>
      <c r="LCA117" s="81"/>
      <c r="LCB117" s="81"/>
      <c r="LCC117" s="81"/>
      <c r="LCD117" s="81"/>
      <c r="LCE117" s="81"/>
      <c r="LCF117" s="81"/>
      <c r="LCG117" s="81"/>
      <c r="LCH117" s="81"/>
      <c r="LCI117" s="81"/>
      <c r="LCJ117" s="81"/>
      <c r="LCK117" s="81"/>
      <c r="LCL117" s="81"/>
      <c r="LCM117" s="81"/>
      <c r="LCN117" s="81"/>
      <c r="LCO117" s="81"/>
      <c r="LCP117" s="81"/>
      <c r="LCQ117" s="81"/>
      <c r="LCR117" s="81"/>
      <c r="LCS117" s="81"/>
      <c r="LCT117" s="81"/>
      <c r="LCU117" s="81"/>
      <c r="LCV117" s="81"/>
      <c r="LCW117" s="81"/>
      <c r="LCX117" s="81"/>
      <c r="LCY117" s="81"/>
      <c r="LCZ117" s="81"/>
      <c r="LDA117" s="81"/>
      <c r="LDB117" s="81"/>
      <c r="LDC117" s="81"/>
      <c r="LDD117" s="81"/>
      <c r="LDE117" s="81"/>
      <c r="LDF117" s="81"/>
      <c r="LDG117" s="81"/>
      <c r="LDH117" s="81"/>
      <c r="LDI117" s="81"/>
      <c r="LDJ117" s="81"/>
      <c r="LDK117" s="81"/>
      <c r="LDL117" s="81"/>
      <c r="LDM117" s="81"/>
      <c r="LDN117" s="81"/>
      <c r="LDO117" s="81"/>
      <c r="LDP117" s="81"/>
      <c r="LDQ117" s="81"/>
      <c r="LDR117" s="81"/>
      <c r="LDS117" s="81"/>
      <c r="LDT117" s="81"/>
      <c r="LDU117" s="81"/>
      <c r="LDV117" s="81"/>
      <c r="LDW117" s="81"/>
      <c r="LDX117" s="81"/>
      <c r="LDY117" s="81"/>
      <c r="LDZ117" s="81"/>
      <c r="LEA117" s="81"/>
      <c r="LEB117" s="81"/>
      <c r="LEC117" s="81"/>
      <c r="LED117" s="81"/>
      <c r="LEE117" s="81"/>
      <c r="LEF117" s="81"/>
      <c r="LEG117" s="81"/>
      <c r="LEH117" s="81"/>
      <c r="LEI117" s="81"/>
      <c r="LEJ117" s="81"/>
      <c r="LEK117" s="81"/>
      <c r="LEL117" s="81"/>
      <c r="LEM117" s="81"/>
      <c r="LEN117" s="81"/>
      <c r="LEO117" s="81"/>
      <c r="LEP117" s="81"/>
      <c r="LEQ117" s="81"/>
      <c r="LER117" s="81"/>
      <c r="LES117" s="81"/>
      <c r="LET117" s="81"/>
      <c r="LEU117" s="81"/>
      <c r="LEV117" s="81"/>
      <c r="LEW117" s="81"/>
      <c r="LEX117" s="81"/>
      <c r="LEY117" s="81"/>
      <c r="LEZ117" s="81"/>
      <c r="LFA117" s="81"/>
      <c r="LFB117" s="81"/>
      <c r="LFC117" s="81"/>
      <c r="LFD117" s="81"/>
      <c r="LFE117" s="81"/>
      <c r="LFF117" s="81"/>
      <c r="LFG117" s="81"/>
      <c r="LFH117" s="81"/>
      <c r="LFI117" s="81"/>
      <c r="LFJ117" s="81"/>
      <c r="LFK117" s="81"/>
      <c r="LFL117" s="81"/>
      <c r="LFM117" s="81"/>
      <c r="LFN117" s="81"/>
      <c r="LFO117" s="81"/>
      <c r="LFP117" s="81"/>
      <c r="LFQ117" s="81"/>
      <c r="LFR117" s="81"/>
      <c r="LFS117" s="81"/>
      <c r="LFT117" s="81"/>
      <c r="LFU117" s="81"/>
      <c r="LFV117" s="81"/>
      <c r="LFW117" s="81"/>
      <c r="LFX117" s="81"/>
      <c r="LFY117" s="81"/>
      <c r="LFZ117" s="81"/>
      <c r="LGA117" s="81"/>
      <c r="LGB117" s="81"/>
      <c r="LGC117" s="81"/>
      <c r="LGD117" s="81"/>
      <c r="LGE117" s="81"/>
      <c r="LGF117" s="81"/>
      <c r="LGG117" s="81"/>
      <c r="LGH117" s="81"/>
      <c r="LGI117" s="81"/>
      <c r="LGJ117" s="81"/>
      <c r="LGK117" s="81"/>
      <c r="LGL117" s="81"/>
      <c r="LGM117" s="81"/>
      <c r="LGN117" s="81"/>
      <c r="LGO117" s="81"/>
      <c r="LGP117" s="81"/>
      <c r="LGQ117" s="81"/>
      <c r="LGR117" s="81"/>
      <c r="LGS117" s="81"/>
      <c r="LGT117" s="81"/>
      <c r="LGU117" s="81"/>
      <c r="LGV117" s="81"/>
      <c r="LGW117" s="81"/>
      <c r="LGX117" s="81"/>
      <c r="LGY117" s="81"/>
      <c r="LGZ117" s="81"/>
      <c r="LHA117" s="81"/>
      <c r="LHB117" s="81"/>
      <c r="LHC117" s="81"/>
      <c r="LHD117" s="81"/>
      <c r="LHE117" s="81"/>
      <c r="LHF117" s="81"/>
      <c r="LHG117" s="81"/>
      <c r="LHH117" s="81"/>
      <c r="LHI117" s="81"/>
      <c r="LHJ117" s="81"/>
      <c r="LHK117" s="81"/>
      <c r="LHL117" s="81"/>
      <c r="LHM117" s="81"/>
      <c r="LHN117" s="81"/>
      <c r="LHO117" s="81"/>
      <c r="LHP117" s="81"/>
      <c r="LHQ117" s="81"/>
      <c r="LHR117" s="81"/>
      <c r="LHS117" s="81"/>
      <c r="LHT117" s="81"/>
      <c r="LHU117" s="81"/>
      <c r="LHV117" s="81"/>
      <c r="LHW117" s="81"/>
      <c r="LHX117" s="81"/>
      <c r="LHY117" s="81"/>
      <c r="LHZ117" s="81"/>
      <c r="LIA117" s="81"/>
      <c r="LIB117" s="81"/>
      <c r="LIC117" s="81"/>
      <c r="LID117" s="81"/>
      <c r="LIE117" s="81"/>
      <c r="LIF117" s="81"/>
      <c r="LIG117" s="81"/>
      <c r="LIH117" s="81"/>
      <c r="LII117" s="81"/>
      <c r="LIJ117" s="81"/>
      <c r="LIK117" s="81"/>
      <c r="LIL117" s="81"/>
      <c r="LIM117" s="81"/>
      <c r="LIN117" s="81"/>
      <c r="LIO117" s="81"/>
      <c r="LIP117" s="81"/>
      <c r="LIQ117" s="81"/>
      <c r="LIR117" s="81"/>
      <c r="LIS117" s="81"/>
      <c r="LIT117" s="81"/>
      <c r="LIU117" s="81"/>
      <c r="LIV117" s="81"/>
      <c r="LIW117" s="81"/>
      <c r="LIX117" s="81"/>
      <c r="LIY117" s="81"/>
      <c r="LIZ117" s="81"/>
      <c r="LJA117" s="81"/>
      <c r="LJB117" s="81"/>
      <c r="LJC117" s="81"/>
      <c r="LJD117" s="81"/>
      <c r="LJE117" s="81"/>
      <c r="LJF117" s="81"/>
      <c r="LJG117" s="81"/>
      <c r="LJH117" s="81"/>
      <c r="LJI117" s="81"/>
      <c r="LJJ117" s="81"/>
      <c r="LJK117" s="81"/>
      <c r="LJL117" s="81"/>
      <c r="LJM117" s="81"/>
      <c r="LJN117" s="81"/>
      <c r="LJO117" s="81"/>
      <c r="LJP117" s="81"/>
      <c r="LJQ117" s="81"/>
      <c r="LJR117" s="81"/>
      <c r="LJS117" s="81"/>
      <c r="LJT117" s="81"/>
      <c r="LJU117" s="81"/>
      <c r="LJV117" s="81"/>
      <c r="LJW117" s="81"/>
      <c r="LJX117" s="81"/>
      <c r="LJY117" s="81"/>
      <c r="LJZ117" s="81"/>
      <c r="LKA117" s="81"/>
      <c r="LKB117" s="81"/>
      <c r="LKC117" s="81"/>
      <c r="LKD117" s="81"/>
      <c r="LKE117" s="81"/>
      <c r="LKF117" s="81"/>
      <c r="LKG117" s="81"/>
      <c r="LKH117" s="81"/>
      <c r="LKI117" s="81"/>
      <c r="LKJ117" s="81"/>
      <c r="LKK117" s="81"/>
      <c r="LKL117" s="81"/>
      <c r="LKM117" s="81"/>
      <c r="LKN117" s="81"/>
      <c r="LKO117" s="81"/>
      <c r="LKP117" s="81"/>
      <c r="LKQ117" s="81"/>
      <c r="LKR117" s="81"/>
      <c r="LKS117" s="81"/>
      <c r="LKT117" s="81"/>
      <c r="LKU117" s="81"/>
      <c r="LKV117" s="81"/>
      <c r="LKW117" s="81"/>
      <c r="LKX117" s="81"/>
      <c r="LKY117" s="81"/>
      <c r="LKZ117" s="81"/>
      <c r="LLA117" s="81"/>
      <c r="LLB117" s="81"/>
      <c r="LLC117" s="81"/>
      <c r="LLD117" s="81"/>
      <c r="LLE117" s="81"/>
      <c r="LLF117" s="81"/>
      <c r="LLG117" s="81"/>
      <c r="LLH117" s="81"/>
      <c r="LLI117" s="81"/>
      <c r="LLJ117" s="81"/>
      <c r="LLK117" s="81"/>
      <c r="LLL117" s="81"/>
      <c r="LLM117" s="81"/>
      <c r="LLN117" s="81"/>
      <c r="LLO117" s="81"/>
      <c r="LLP117" s="81"/>
      <c r="LLQ117" s="81"/>
      <c r="LLR117" s="81"/>
      <c r="LLS117" s="81"/>
      <c r="LLT117" s="81"/>
      <c r="LLU117" s="81"/>
      <c r="LLV117" s="81"/>
      <c r="LLW117" s="81"/>
      <c r="LLX117" s="81"/>
      <c r="LLY117" s="81"/>
      <c r="LLZ117" s="81"/>
      <c r="LMA117" s="81"/>
      <c r="LMB117" s="81"/>
      <c r="LMC117" s="81"/>
      <c r="LMD117" s="81"/>
      <c r="LME117" s="81"/>
      <c r="LMF117" s="81"/>
      <c r="LMG117" s="81"/>
      <c r="LMH117" s="81"/>
      <c r="LMI117" s="81"/>
      <c r="LMJ117" s="81"/>
      <c r="LMK117" s="81"/>
      <c r="LML117" s="81"/>
      <c r="LMM117" s="81"/>
      <c r="LMN117" s="81"/>
      <c r="LMO117" s="81"/>
      <c r="LMP117" s="81"/>
      <c r="LMQ117" s="81"/>
      <c r="LMR117" s="81"/>
      <c r="LMS117" s="81"/>
      <c r="LMT117" s="81"/>
      <c r="LMU117" s="81"/>
      <c r="LMV117" s="81"/>
      <c r="LMW117" s="81"/>
      <c r="LMX117" s="81"/>
      <c r="LMY117" s="81"/>
      <c r="LMZ117" s="81"/>
      <c r="LNA117" s="81"/>
      <c r="LNB117" s="81"/>
      <c r="LNC117" s="81"/>
      <c r="LND117" s="81"/>
      <c r="LNE117" s="81"/>
      <c r="LNF117" s="81"/>
      <c r="LNG117" s="81"/>
      <c r="LNH117" s="81"/>
      <c r="LNI117" s="81"/>
      <c r="LNJ117" s="81"/>
      <c r="LNK117" s="81"/>
      <c r="LNL117" s="81"/>
      <c r="LNM117" s="81"/>
      <c r="LNN117" s="81"/>
      <c r="LNO117" s="81"/>
      <c r="LNP117" s="81"/>
      <c r="LNQ117" s="81"/>
      <c r="LNR117" s="81"/>
      <c r="LNS117" s="81"/>
      <c r="LNT117" s="81"/>
      <c r="LNU117" s="81"/>
      <c r="LNV117" s="81"/>
      <c r="LNW117" s="81"/>
      <c r="LNX117" s="81"/>
      <c r="LNY117" s="81"/>
      <c r="LNZ117" s="81"/>
      <c r="LOA117" s="81"/>
      <c r="LOB117" s="81"/>
      <c r="LOC117" s="81"/>
      <c r="LOD117" s="81"/>
      <c r="LOE117" s="81"/>
      <c r="LOF117" s="81"/>
      <c r="LOG117" s="81"/>
      <c r="LOH117" s="81"/>
      <c r="LOI117" s="81"/>
      <c r="LOJ117" s="81"/>
      <c r="LOK117" s="81"/>
      <c r="LOL117" s="81"/>
      <c r="LOM117" s="81"/>
      <c r="LON117" s="81"/>
      <c r="LOO117" s="81"/>
      <c r="LOP117" s="81"/>
      <c r="LOQ117" s="81"/>
      <c r="LOR117" s="81"/>
      <c r="LOS117" s="81"/>
      <c r="LOT117" s="81"/>
      <c r="LOU117" s="81"/>
      <c r="LOV117" s="81"/>
      <c r="LOW117" s="81"/>
      <c r="LOX117" s="81"/>
      <c r="LOY117" s="81"/>
      <c r="LOZ117" s="81"/>
      <c r="LPA117" s="81"/>
      <c r="LPB117" s="81"/>
      <c r="LPC117" s="81"/>
      <c r="LPD117" s="81"/>
      <c r="LPE117" s="81"/>
      <c r="LPF117" s="81"/>
      <c r="LPG117" s="81"/>
      <c r="LPH117" s="81"/>
      <c r="LPI117" s="81"/>
      <c r="LPJ117" s="81"/>
      <c r="LPK117" s="81"/>
      <c r="LPL117" s="81"/>
      <c r="LPM117" s="81"/>
      <c r="LPN117" s="81"/>
      <c r="LPO117" s="81"/>
      <c r="LPP117" s="81"/>
      <c r="LPQ117" s="81"/>
      <c r="LPR117" s="81"/>
      <c r="LPS117" s="81"/>
      <c r="LPT117" s="81"/>
      <c r="LPU117" s="81"/>
      <c r="LPV117" s="81"/>
      <c r="LPW117" s="81"/>
      <c r="LPX117" s="81"/>
      <c r="LPY117" s="81"/>
      <c r="LPZ117" s="81"/>
      <c r="LQA117" s="81"/>
      <c r="LQB117" s="81"/>
      <c r="LQC117" s="81"/>
      <c r="LQD117" s="81"/>
      <c r="LQE117" s="81"/>
      <c r="LQF117" s="81"/>
      <c r="LQG117" s="81"/>
      <c r="LQH117" s="81"/>
      <c r="LQI117" s="81"/>
      <c r="LQJ117" s="81"/>
      <c r="LQK117" s="81"/>
      <c r="LQL117" s="81"/>
      <c r="LQM117" s="81"/>
      <c r="LQN117" s="81"/>
      <c r="LQO117" s="81"/>
      <c r="LQP117" s="81"/>
      <c r="LQQ117" s="81"/>
      <c r="LQR117" s="81"/>
      <c r="LQS117" s="81"/>
      <c r="LQT117" s="81"/>
      <c r="LQU117" s="81"/>
      <c r="LQV117" s="81"/>
      <c r="LQW117" s="81"/>
      <c r="LQX117" s="81"/>
      <c r="LQY117" s="81"/>
      <c r="LQZ117" s="81"/>
      <c r="LRA117" s="81"/>
      <c r="LRB117" s="81"/>
      <c r="LRC117" s="81"/>
      <c r="LRD117" s="81"/>
      <c r="LRE117" s="81"/>
      <c r="LRF117" s="81"/>
      <c r="LRG117" s="81"/>
      <c r="LRH117" s="81"/>
      <c r="LRI117" s="81"/>
      <c r="LRJ117" s="81"/>
      <c r="LRK117" s="81"/>
      <c r="LRL117" s="81"/>
      <c r="LRM117" s="81"/>
      <c r="LRN117" s="81"/>
      <c r="LRO117" s="81"/>
      <c r="LRP117" s="81"/>
      <c r="LRQ117" s="81"/>
      <c r="LRR117" s="81"/>
      <c r="LRS117" s="81"/>
      <c r="LRT117" s="81"/>
      <c r="LRU117" s="81"/>
      <c r="LRV117" s="81"/>
      <c r="LRW117" s="81"/>
      <c r="LRX117" s="81"/>
      <c r="LRY117" s="81"/>
      <c r="LRZ117" s="81"/>
      <c r="LSA117" s="81"/>
      <c r="LSB117" s="81"/>
      <c r="LSC117" s="81"/>
      <c r="LSD117" s="81"/>
      <c r="LSE117" s="81"/>
      <c r="LSF117" s="81"/>
      <c r="LSG117" s="81"/>
      <c r="LSH117" s="81"/>
      <c r="LSI117" s="81"/>
      <c r="LSJ117" s="81"/>
      <c r="LSK117" s="81"/>
      <c r="LSL117" s="81"/>
      <c r="LSM117" s="81"/>
      <c r="LSN117" s="81"/>
      <c r="LSO117" s="81"/>
      <c r="LSP117" s="81"/>
      <c r="LSQ117" s="81"/>
      <c r="LSR117" s="81"/>
      <c r="LSS117" s="81"/>
      <c r="LST117" s="81"/>
      <c r="LSU117" s="81"/>
      <c r="LSV117" s="81"/>
      <c r="LSW117" s="81"/>
      <c r="LSX117" s="81"/>
      <c r="LSY117" s="81"/>
      <c r="LSZ117" s="81"/>
      <c r="LTA117" s="81"/>
      <c r="LTB117" s="81"/>
      <c r="LTC117" s="81"/>
      <c r="LTD117" s="81"/>
      <c r="LTE117" s="81"/>
      <c r="LTF117" s="81"/>
      <c r="LTG117" s="81"/>
      <c r="LTH117" s="81"/>
      <c r="LTI117" s="81"/>
      <c r="LTJ117" s="81"/>
      <c r="LTK117" s="81"/>
      <c r="LTL117" s="81"/>
      <c r="LTM117" s="81"/>
      <c r="LTN117" s="81"/>
      <c r="LTO117" s="81"/>
      <c r="LTP117" s="81"/>
      <c r="LTQ117" s="81"/>
      <c r="LTR117" s="81"/>
      <c r="LTS117" s="81"/>
      <c r="LTT117" s="81"/>
      <c r="LTU117" s="81"/>
      <c r="LTV117" s="81"/>
      <c r="LTW117" s="81"/>
      <c r="LTX117" s="81"/>
      <c r="LTY117" s="81"/>
      <c r="LTZ117" s="81"/>
      <c r="LUA117" s="81"/>
      <c r="LUB117" s="81"/>
      <c r="LUC117" s="81"/>
      <c r="LUD117" s="81"/>
      <c r="LUE117" s="81"/>
      <c r="LUF117" s="81"/>
      <c r="LUG117" s="81"/>
      <c r="LUH117" s="81"/>
      <c r="LUI117" s="81"/>
      <c r="LUJ117" s="81"/>
      <c r="LUK117" s="81"/>
      <c r="LUL117" s="81"/>
      <c r="LUM117" s="81"/>
      <c r="LUN117" s="81"/>
      <c r="LUO117" s="81"/>
      <c r="LUP117" s="81"/>
      <c r="LUQ117" s="81"/>
      <c r="LUR117" s="81"/>
      <c r="LUS117" s="81"/>
      <c r="LUT117" s="81"/>
      <c r="LUU117" s="81"/>
      <c r="LUV117" s="81"/>
      <c r="LUW117" s="81"/>
      <c r="LUX117" s="81"/>
      <c r="LUY117" s="81"/>
      <c r="LUZ117" s="81"/>
      <c r="LVA117" s="81"/>
      <c r="LVB117" s="81"/>
      <c r="LVC117" s="81"/>
      <c r="LVD117" s="81"/>
      <c r="LVE117" s="81"/>
      <c r="LVF117" s="81"/>
      <c r="LVG117" s="81"/>
      <c r="LVH117" s="81"/>
      <c r="LVI117" s="81"/>
      <c r="LVJ117" s="81"/>
      <c r="LVK117" s="81"/>
      <c r="LVL117" s="81"/>
      <c r="LVM117" s="81"/>
      <c r="LVN117" s="81"/>
      <c r="LVO117" s="81"/>
      <c r="LVP117" s="81"/>
      <c r="LVQ117" s="81"/>
      <c r="LVR117" s="81"/>
      <c r="LVS117" s="81"/>
      <c r="LVT117" s="81"/>
      <c r="LVU117" s="81"/>
      <c r="LVV117" s="81"/>
      <c r="LVW117" s="81"/>
      <c r="LVX117" s="81"/>
      <c r="LVY117" s="81"/>
      <c r="LVZ117" s="81"/>
      <c r="LWA117" s="81"/>
      <c r="LWB117" s="81"/>
      <c r="LWC117" s="81"/>
      <c r="LWD117" s="81"/>
      <c r="LWE117" s="81"/>
      <c r="LWF117" s="81"/>
      <c r="LWG117" s="81"/>
      <c r="LWH117" s="81"/>
      <c r="LWI117" s="81"/>
      <c r="LWJ117" s="81"/>
      <c r="LWK117" s="81"/>
      <c r="LWL117" s="81"/>
      <c r="LWM117" s="81"/>
      <c r="LWN117" s="81"/>
      <c r="LWO117" s="81"/>
      <c r="LWP117" s="81"/>
      <c r="LWQ117" s="81"/>
      <c r="LWR117" s="81"/>
      <c r="LWS117" s="81"/>
      <c r="LWT117" s="81"/>
      <c r="LWU117" s="81"/>
      <c r="LWV117" s="81"/>
      <c r="LWW117" s="81"/>
      <c r="LWX117" s="81"/>
      <c r="LWY117" s="81"/>
      <c r="LWZ117" s="81"/>
      <c r="LXA117" s="81"/>
      <c r="LXB117" s="81"/>
      <c r="LXC117" s="81"/>
      <c r="LXD117" s="81"/>
      <c r="LXE117" s="81"/>
      <c r="LXF117" s="81"/>
      <c r="LXG117" s="81"/>
      <c r="LXH117" s="81"/>
      <c r="LXI117" s="81"/>
      <c r="LXJ117" s="81"/>
      <c r="LXK117" s="81"/>
      <c r="LXL117" s="81"/>
      <c r="LXM117" s="81"/>
      <c r="LXN117" s="81"/>
      <c r="LXO117" s="81"/>
      <c r="LXP117" s="81"/>
      <c r="LXQ117" s="81"/>
      <c r="LXR117" s="81"/>
      <c r="LXS117" s="81"/>
      <c r="LXT117" s="81"/>
      <c r="LXU117" s="81"/>
      <c r="LXV117" s="81"/>
      <c r="LXW117" s="81"/>
      <c r="LXX117" s="81"/>
      <c r="LXY117" s="81"/>
      <c r="LXZ117" s="81"/>
      <c r="LYA117" s="81"/>
      <c r="LYB117" s="81"/>
      <c r="LYC117" s="81"/>
      <c r="LYD117" s="81"/>
      <c r="LYE117" s="81"/>
      <c r="LYF117" s="81"/>
      <c r="LYG117" s="81"/>
      <c r="LYH117" s="81"/>
      <c r="LYI117" s="81"/>
      <c r="LYJ117" s="81"/>
      <c r="LYK117" s="81"/>
      <c r="LYL117" s="81"/>
      <c r="LYM117" s="81"/>
      <c r="LYN117" s="81"/>
      <c r="LYO117" s="81"/>
      <c r="LYP117" s="81"/>
      <c r="LYQ117" s="81"/>
      <c r="LYR117" s="81"/>
      <c r="LYS117" s="81"/>
      <c r="LYT117" s="81"/>
      <c r="LYU117" s="81"/>
      <c r="LYV117" s="81"/>
      <c r="LYW117" s="81"/>
      <c r="LYX117" s="81"/>
      <c r="LYY117" s="81"/>
      <c r="LYZ117" s="81"/>
      <c r="LZA117" s="81"/>
      <c r="LZB117" s="81"/>
      <c r="LZC117" s="81"/>
      <c r="LZD117" s="81"/>
      <c r="LZE117" s="81"/>
      <c r="LZF117" s="81"/>
      <c r="LZG117" s="81"/>
      <c r="LZH117" s="81"/>
      <c r="LZI117" s="81"/>
      <c r="LZJ117" s="81"/>
      <c r="LZK117" s="81"/>
      <c r="LZL117" s="81"/>
      <c r="LZM117" s="81"/>
      <c r="LZN117" s="81"/>
      <c r="LZO117" s="81"/>
      <c r="LZP117" s="81"/>
      <c r="LZQ117" s="81"/>
      <c r="LZR117" s="81"/>
      <c r="LZS117" s="81"/>
      <c r="LZT117" s="81"/>
      <c r="LZU117" s="81"/>
      <c r="LZV117" s="81"/>
      <c r="LZW117" s="81"/>
      <c r="LZX117" s="81"/>
      <c r="LZY117" s="81"/>
      <c r="LZZ117" s="81"/>
      <c r="MAA117" s="81"/>
      <c r="MAB117" s="81"/>
      <c r="MAC117" s="81"/>
      <c r="MAD117" s="81"/>
      <c r="MAE117" s="81"/>
      <c r="MAF117" s="81"/>
      <c r="MAG117" s="81"/>
      <c r="MAH117" s="81"/>
      <c r="MAI117" s="81"/>
      <c r="MAJ117" s="81"/>
      <c r="MAK117" s="81"/>
      <c r="MAL117" s="81"/>
      <c r="MAM117" s="81"/>
      <c r="MAN117" s="81"/>
      <c r="MAO117" s="81"/>
      <c r="MAP117" s="81"/>
      <c r="MAQ117" s="81"/>
      <c r="MAR117" s="81"/>
      <c r="MAS117" s="81"/>
      <c r="MAT117" s="81"/>
      <c r="MAU117" s="81"/>
      <c r="MAV117" s="81"/>
      <c r="MAW117" s="81"/>
      <c r="MAX117" s="81"/>
      <c r="MAY117" s="81"/>
      <c r="MAZ117" s="81"/>
      <c r="MBA117" s="81"/>
      <c r="MBB117" s="81"/>
      <c r="MBC117" s="81"/>
      <c r="MBD117" s="81"/>
      <c r="MBE117" s="81"/>
      <c r="MBF117" s="81"/>
      <c r="MBG117" s="81"/>
      <c r="MBH117" s="81"/>
      <c r="MBI117" s="81"/>
      <c r="MBJ117" s="81"/>
      <c r="MBK117" s="81"/>
      <c r="MBL117" s="81"/>
      <c r="MBM117" s="81"/>
      <c r="MBN117" s="81"/>
      <c r="MBO117" s="81"/>
      <c r="MBP117" s="81"/>
      <c r="MBQ117" s="81"/>
      <c r="MBR117" s="81"/>
      <c r="MBS117" s="81"/>
      <c r="MBT117" s="81"/>
      <c r="MBU117" s="81"/>
      <c r="MBV117" s="81"/>
      <c r="MBW117" s="81"/>
      <c r="MBX117" s="81"/>
      <c r="MBY117" s="81"/>
      <c r="MBZ117" s="81"/>
      <c r="MCA117" s="81"/>
      <c r="MCB117" s="81"/>
      <c r="MCC117" s="81"/>
      <c r="MCD117" s="81"/>
      <c r="MCE117" s="81"/>
      <c r="MCF117" s="81"/>
      <c r="MCG117" s="81"/>
      <c r="MCH117" s="81"/>
      <c r="MCI117" s="81"/>
      <c r="MCJ117" s="81"/>
      <c r="MCK117" s="81"/>
      <c r="MCL117" s="81"/>
      <c r="MCM117" s="81"/>
      <c r="MCN117" s="81"/>
      <c r="MCO117" s="81"/>
      <c r="MCP117" s="81"/>
      <c r="MCQ117" s="81"/>
      <c r="MCR117" s="81"/>
      <c r="MCS117" s="81"/>
      <c r="MCT117" s="81"/>
      <c r="MCU117" s="81"/>
      <c r="MCV117" s="81"/>
      <c r="MCW117" s="81"/>
      <c r="MCX117" s="81"/>
      <c r="MCY117" s="81"/>
      <c r="MCZ117" s="81"/>
      <c r="MDA117" s="81"/>
      <c r="MDB117" s="81"/>
      <c r="MDC117" s="81"/>
      <c r="MDD117" s="81"/>
      <c r="MDE117" s="81"/>
      <c r="MDF117" s="81"/>
      <c r="MDG117" s="81"/>
      <c r="MDH117" s="81"/>
      <c r="MDI117" s="81"/>
      <c r="MDJ117" s="81"/>
      <c r="MDK117" s="81"/>
      <c r="MDL117" s="81"/>
      <c r="MDM117" s="81"/>
      <c r="MDN117" s="81"/>
      <c r="MDO117" s="81"/>
      <c r="MDP117" s="81"/>
      <c r="MDQ117" s="81"/>
      <c r="MDR117" s="81"/>
      <c r="MDS117" s="81"/>
      <c r="MDT117" s="81"/>
      <c r="MDU117" s="81"/>
      <c r="MDV117" s="81"/>
      <c r="MDW117" s="81"/>
      <c r="MDX117" s="81"/>
      <c r="MDY117" s="81"/>
      <c r="MDZ117" s="81"/>
      <c r="MEA117" s="81"/>
      <c r="MEB117" s="81"/>
      <c r="MEC117" s="81"/>
      <c r="MED117" s="81"/>
      <c r="MEE117" s="81"/>
      <c r="MEF117" s="81"/>
      <c r="MEG117" s="81"/>
      <c r="MEH117" s="81"/>
      <c r="MEI117" s="81"/>
      <c r="MEJ117" s="81"/>
      <c r="MEK117" s="81"/>
      <c r="MEL117" s="81"/>
      <c r="MEM117" s="81"/>
      <c r="MEN117" s="81"/>
      <c r="MEO117" s="81"/>
      <c r="MEP117" s="81"/>
      <c r="MEQ117" s="81"/>
      <c r="MER117" s="81"/>
      <c r="MES117" s="81"/>
      <c r="MET117" s="81"/>
      <c r="MEU117" s="81"/>
      <c r="MEV117" s="81"/>
      <c r="MEW117" s="81"/>
      <c r="MEX117" s="81"/>
      <c r="MEY117" s="81"/>
      <c r="MEZ117" s="81"/>
      <c r="MFA117" s="81"/>
      <c r="MFB117" s="81"/>
      <c r="MFC117" s="81"/>
      <c r="MFD117" s="81"/>
      <c r="MFE117" s="81"/>
      <c r="MFF117" s="81"/>
      <c r="MFG117" s="81"/>
      <c r="MFH117" s="81"/>
      <c r="MFI117" s="81"/>
      <c r="MFJ117" s="81"/>
      <c r="MFK117" s="81"/>
      <c r="MFL117" s="81"/>
      <c r="MFM117" s="81"/>
      <c r="MFN117" s="81"/>
      <c r="MFO117" s="81"/>
      <c r="MFP117" s="81"/>
      <c r="MFQ117" s="81"/>
      <c r="MFR117" s="81"/>
      <c r="MFS117" s="81"/>
      <c r="MFT117" s="81"/>
      <c r="MFU117" s="81"/>
      <c r="MFV117" s="81"/>
      <c r="MFW117" s="81"/>
      <c r="MFX117" s="81"/>
      <c r="MFY117" s="81"/>
      <c r="MFZ117" s="81"/>
      <c r="MGA117" s="81"/>
      <c r="MGB117" s="81"/>
      <c r="MGC117" s="81"/>
      <c r="MGD117" s="81"/>
      <c r="MGE117" s="81"/>
      <c r="MGF117" s="81"/>
      <c r="MGG117" s="81"/>
      <c r="MGH117" s="81"/>
      <c r="MGI117" s="81"/>
      <c r="MGJ117" s="81"/>
      <c r="MGK117" s="81"/>
      <c r="MGL117" s="81"/>
      <c r="MGM117" s="81"/>
      <c r="MGN117" s="81"/>
      <c r="MGO117" s="81"/>
      <c r="MGP117" s="81"/>
      <c r="MGQ117" s="81"/>
      <c r="MGR117" s="81"/>
      <c r="MGS117" s="81"/>
      <c r="MGT117" s="81"/>
      <c r="MGU117" s="81"/>
      <c r="MGV117" s="81"/>
      <c r="MGW117" s="81"/>
      <c r="MGX117" s="81"/>
      <c r="MGY117" s="81"/>
      <c r="MGZ117" s="81"/>
      <c r="MHA117" s="81"/>
      <c r="MHB117" s="81"/>
      <c r="MHC117" s="81"/>
      <c r="MHD117" s="81"/>
      <c r="MHE117" s="81"/>
      <c r="MHF117" s="81"/>
      <c r="MHG117" s="81"/>
      <c r="MHH117" s="81"/>
      <c r="MHI117" s="81"/>
      <c r="MHJ117" s="81"/>
      <c r="MHK117" s="81"/>
      <c r="MHL117" s="81"/>
      <c r="MHM117" s="81"/>
      <c r="MHN117" s="81"/>
      <c r="MHO117" s="81"/>
      <c r="MHP117" s="81"/>
      <c r="MHQ117" s="81"/>
      <c r="MHR117" s="81"/>
      <c r="MHS117" s="81"/>
      <c r="MHT117" s="81"/>
      <c r="MHU117" s="81"/>
      <c r="MHV117" s="81"/>
      <c r="MHW117" s="81"/>
      <c r="MHX117" s="81"/>
      <c r="MHY117" s="81"/>
      <c r="MHZ117" s="81"/>
      <c r="MIA117" s="81"/>
      <c r="MIB117" s="81"/>
      <c r="MIC117" s="81"/>
      <c r="MID117" s="81"/>
      <c r="MIE117" s="81"/>
      <c r="MIF117" s="81"/>
      <c r="MIG117" s="81"/>
      <c r="MIH117" s="81"/>
      <c r="MII117" s="81"/>
      <c r="MIJ117" s="81"/>
      <c r="MIK117" s="81"/>
      <c r="MIL117" s="81"/>
      <c r="MIM117" s="81"/>
      <c r="MIN117" s="81"/>
      <c r="MIO117" s="81"/>
      <c r="MIP117" s="81"/>
      <c r="MIQ117" s="81"/>
      <c r="MIR117" s="81"/>
      <c r="MIS117" s="81"/>
      <c r="MIT117" s="81"/>
      <c r="MIU117" s="81"/>
      <c r="MIV117" s="81"/>
      <c r="MIW117" s="81"/>
      <c r="MIX117" s="81"/>
      <c r="MIY117" s="81"/>
      <c r="MIZ117" s="81"/>
      <c r="MJA117" s="81"/>
      <c r="MJB117" s="81"/>
      <c r="MJC117" s="81"/>
      <c r="MJD117" s="81"/>
      <c r="MJE117" s="81"/>
      <c r="MJF117" s="81"/>
      <c r="MJG117" s="81"/>
      <c r="MJH117" s="81"/>
      <c r="MJI117" s="81"/>
      <c r="MJJ117" s="81"/>
      <c r="MJK117" s="81"/>
      <c r="MJL117" s="81"/>
      <c r="MJM117" s="81"/>
      <c r="MJN117" s="81"/>
      <c r="MJO117" s="81"/>
      <c r="MJP117" s="81"/>
      <c r="MJQ117" s="81"/>
      <c r="MJR117" s="81"/>
      <c r="MJS117" s="81"/>
      <c r="MJT117" s="81"/>
      <c r="MJU117" s="81"/>
      <c r="MJV117" s="81"/>
      <c r="MJW117" s="81"/>
      <c r="MJX117" s="81"/>
      <c r="MJY117" s="81"/>
      <c r="MJZ117" s="81"/>
      <c r="MKA117" s="81"/>
      <c r="MKB117" s="81"/>
      <c r="MKC117" s="81"/>
      <c r="MKD117" s="81"/>
      <c r="MKE117" s="81"/>
      <c r="MKF117" s="81"/>
      <c r="MKG117" s="81"/>
      <c r="MKH117" s="81"/>
      <c r="MKI117" s="81"/>
      <c r="MKJ117" s="81"/>
      <c r="MKK117" s="81"/>
      <c r="MKL117" s="81"/>
      <c r="MKM117" s="81"/>
      <c r="MKN117" s="81"/>
      <c r="MKO117" s="81"/>
      <c r="MKP117" s="81"/>
      <c r="MKQ117" s="81"/>
      <c r="MKR117" s="81"/>
      <c r="MKS117" s="81"/>
      <c r="MKT117" s="81"/>
      <c r="MKU117" s="81"/>
      <c r="MKV117" s="81"/>
      <c r="MKW117" s="81"/>
      <c r="MKX117" s="81"/>
      <c r="MKY117" s="81"/>
      <c r="MKZ117" s="81"/>
      <c r="MLA117" s="81"/>
      <c r="MLB117" s="81"/>
      <c r="MLC117" s="81"/>
      <c r="MLD117" s="81"/>
      <c r="MLE117" s="81"/>
      <c r="MLF117" s="81"/>
      <c r="MLG117" s="81"/>
      <c r="MLH117" s="81"/>
      <c r="MLI117" s="81"/>
      <c r="MLJ117" s="81"/>
      <c r="MLK117" s="81"/>
      <c r="MLL117" s="81"/>
      <c r="MLM117" s="81"/>
      <c r="MLN117" s="81"/>
      <c r="MLO117" s="81"/>
      <c r="MLP117" s="81"/>
      <c r="MLQ117" s="81"/>
      <c r="MLR117" s="81"/>
      <c r="MLS117" s="81"/>
      <c r="MLT117" s="81"/>
      <c r="MLU117" s="81"/>
      <c r="MLV117" s="81"/>
      <c r="MLW117" s="81"/>
      <c r="MLX117" s="81"/>
      <c r="MLY117" s="81"/>
      <c r="MLZ117" s="81"/>
      <c r="MMA117" s="81"/>
      <c r="MMB117" s="81"/>
      <c r="MMC117" s="81"/>
      <c r="MMD117" s="81"/>
      <c r="MME117" s="81"/>
      <c r="MMF117" s="81"/>
      <c r="MMG117" s="81"/>
      <c r="MMH117" s="81"/>
      <c r="MMI117" s="81"/>
      <c r="MMJ117" s="81"/>
      <c r="MMK117" s="81"/>
      <c r="MML117" s="81"/>
      <c r="MMM117" s="81"/>
      <c r="MMN117" s="81"/>
      <c r="MMO117" s="81"/>
      <c r="MMP117" s="81"/>
      <c r="MMQ117" s="81"/>
      <c r="MMR117" s="81"/>
      <c r="MMS117" s="81"/>
      <c r="MMT117" s="81"/>
      <c r="MMU117" s="81"/>
      <c r="MMV117" s="81"/>
      <c r="MMW117" s="81"/>
      <c r="MMX117" s="81"/>
      <c r="MMY117" s="81"/>
      <c r="MMZ117" s="81"/>
      <c r="MNA117" s="81"/>
      <c r="MNB117" s="81"/>
      <c r="MNC117" s="81"/>
      <c r="MND117" s="81"/>
      <c r="MNE117" s="81"/>
      <c r="MNF117" s="81"/>
      <c r="MNG117" s="81"/>
      <c r="MNH117" s="81"/>
      <c r="MNI117" s="81"/>
      <c r="MNJ117" s="81"/>
      <c r="MNK117" s="81"/>
      <c r="MNL117" s="81"/>
      <c r="MNM117" s="81"/>
      <c r="MNN117" s="81"/>
      <c r="MNO117" s="81"/>
      <c r="MNP117" s="81"/>
      <c r="MNQ117" s="81"/>
      <c r="MNR117" s="81"/>
      <c r="MNS117" s="81"/>
      <c r="MNT117" s="81"/>
      <c r="MNU117" s="81"/>
      <c r="MNV117" s="81"/>
      <c r="MNW117" s="81"/>
      <c r="MNX117" s="81"/>
      <c r="MNY117" s="81"/>
      <c r="MNZ117" s="81"/>
      <c r="MOA117" s="81"/>
      <c r="MOB117" s="81"/>
      <c r="MOC117" s="81"/>
      <c r="MOD117" s="81"/>
      <c r="MOE117" s="81"/>
      <c r="MOF117" s="81"/>
      <c r="MOG117" s="81"/>
      <c r="MOH117" s="81"/>
      <c r="MOI117" s="81"/>
      <c r="MOJ117" s="81"/>
      <c r="MOK117" s="81"/>
      <c r="MOL117" s="81"/>
      <c r="MOM117" s="81"/>
      <c r="MON117" s="81"/>
      <c r="MOO117" s="81"/>
      <c r="MOP117" s="81"/>
      <c r="MOQ117" s="81"/>
      <c r="MOR117" s="81"/>
      <c r="MOS117" s="81"/>
      <c r="MOT117" s="81"/>
      <c r="MOU117" s="81"/>
      <c r="MOV117" s="81"/>
      <c r="MOW117" s="81"/>
      <c r="MOX117" s="81"/>
      <c r="MOY117" s="81"/>
      <c r="MOZ117" s="81"/>
      <c r="MPA117" s="81"/>
      <c r="MPB117" s="81"/>
      <c r="MPC117" s="81"/>
      <c r="MPD117" s="81"/>
      <c r="MPE117" s="81"/>
      <c r="MPF117" s="81"/>
      <c r="MPG117" s="81"/>
      <c r="MPH117" s="81"/>
      <c r="MPI117" s="81"/>
      <c r="MPJ117" s="81"/>
      <c r="MPK117" s="81"/>
      <c r="MPL117" s="81"/>
      <c r="MPM117" s="81"/>
      <c r="MPN117" s="81"/>
      <c r="MPO117" s="81"/>
      <c r="MPP117" s="81"/>
      <c r="MPQ117" s="81"/>
      <c r="MPR117" s="81"/>
      <c r="MPS117" s="81"/>
      <c r="MPT117" s="81"/>
      <c r="MPU117" s="81"/>
      <c r="MPV117" s="81"/>
      <c r="MPW117" s="81"/>
      <c r="MPX117" s="81"/>
      <c r="MPY117" s="81"/>
      <c r="MPZ117" s="81"/>
      <c r="MQA117" s="81"/>
      <c r="MQB117" s="81"/>
      <c r="MQC117" s="81"/>
      <c r="MQD117" s="81"/>
      <c r="MQE117" s="81"/>
      <c r="MQF117" s="81"/>
      <c r="MQG117" s="81"/>
      <c r="MQH117" s="81"/>
      <c r="MQI117" s="81"/>
      <c r="MQJ117" s="81"/>
      <c r="MQK117" s="81"/>
      <c r="MQL117" s="81"/>
      <c r="MQM117" s="81"/>
      <c r="MQN117" s="81"/>
      <c r="MQO117" s="81"/>
      <c r="MQP117" s="81"/>
      <c r="MQQ117" s="81"/>
      <c r="MQR117" s="81"/>
      <c r="MQS117" s="81"/>
      <c r="MQT117" s="81"/>
      <c r="MQU117" s="81"/>
      <c r="MQV117" s="81"/>
      <c r="MQW117" s="81"/>
      <c r="MQX117" s="81"/>
      <c r="MQY117" s="81"/>
      <c r="MQZ117" s="81"/>
      <c r="MRA117" s="81"/>
      <c r="MRB117" s="81"/>
      <c r="MRC117" s="81"/>
      <c r="MRD117" s="81"/>
      <c r="MRE117" s="81"/>
      <c r="MRF117" s="81"/>
      <c r="MRG117" s="81"/>
      <c r="MRH117" s="81"/>
      <c r="MRI117" s="81"/>
      <c r="MRJ117" s="81"/>
      <c r="MRK117" s="81"/>
      <c r="MRL117" s="81"/>
      <c r="MRM117" s="81"/>
      <c r="MRN117" s="81"/>
      <c r="MRO117" s="81"/>
      <c r="MRP117" s="81"/>
      <c r="MRQ117" s="81"/>
      <c r="MRR117" s="81"/>
      <c r="MRS117" s="81"/>
      <c r="MRT117" s="81"/>
      <c r="MRU117" s="81"/>
      <c r="MRV117" s="81"/>
      <c r="MRW117" s="81"/>
      <c r="MRX117" s="81"/>
      <c r="MRY117" s="81"/>
      <c r="MRZ117" s="81"/>
      <c r="MSA117" s="81"/>
      <c r="MSB117" s="81"/>
      <c r="MSC117" s="81"/>
      <c r="MSD117" s="81"/>
      <c r="MSE117" s="81"/>
      <c r="MSF117" s="81"/>
      <c r="MSG117" s="81"/>
      <c r="MSH117" s="81"/>
      <c r="MSI117" s="81"/>
      <c r="MSJ117" s="81"/>
      <c r="MSK117" s="81"/>
      <c r="MSL117" s="81"/>
      <c r="MSM117" s="81"/>
      <c r="MSN117" s="81"/>
      <c r="MSO117" s="81"/>
      <c r="MSP117" s="81"/>
      <c r="MSQ117" s="81"/>
      <c r="MSR117" s="81"/>
      <c r="MSS117" s="81"/>
      <c r="MST117" s="81"/>
      <c r="MSU117" s="81"/>
      <c r="MSV117" s="81"/>
      <c r="MSW117" s="81"/>
      <c r="MSX117" s="81"/>
      <c r="MSY117" s="81"/>
      <c r="MSZ117" s="81"/>
      <c r="MTA117" s="81"/>
      <c r="MTB117" s="81"/>
      <c r="MTC117" s="81"/>
      <c r="MTD117" s="81"/>
      <c r="MTE117" s="81"/>
      <c r="MTF117" s="81"/>
      <c r="MTG117" s="81"/>
      <c r="MTH117" s="81"/>
      <c r="MTI117" s="81"/>
      <c r="MTJ117" s="81"/>
      <c r="MTK117" s="81"/>
      <c r="MTL117" s="81"/>
      <c r="MTM117" s="81"/>
      <c r="MTN117" s="81"/>
      <c r="MTO117" s="81"/>
      <c r="MTP117" s="81"/>
      <c r="MTQ117" s="81"/>
      <c r="MTR117" s="81"/>
      <c r="MTS117" s="81"/>
      <c r="MTT117" s="81"/>
      <c r="MTU117" s="81"/>
      <c r="MTV117" s="81"/>
      <c r="MTW117" s="81"/>
      <c r="MTX117" s="81"/>
      <c r="MTY117" s="81"/>
      <c r="MTZ117" s="81"/>
      <c r="MUA117" s="81"/>
      <c r="MUB117" s="81"/>
      <c r="MUC117" s="81"/>
      <c r="MUD117" s="81"/>
      <c r="MUE117" s="81"/>
      <c r="MUF117" s="81"/>
      <c r="MUG117" s="81"/>
      <c r="MUH117" s="81"/>
      <c r="MUI117" s="81"/>
      <c r="MUJ117" s="81"/>
      <c r="MUK117" s="81"/>
      <c r="MUL117" s="81"/>
      <c r="MUM117" s="81"/>
      <c r="MUN117" s="81"/>
      <c r="MUO117" s="81"/>
      <c r="MUP117" s="81"/>
      <c r="MUQ117" s="81"/>
      <c r="MUR117" s="81"/>
      <c r="MUS117" s="81"/>
      <c r="MUT117" s="81"/>
      <c r="MUU117" s="81"/>
      <c r="MUV117" s="81"/>
      <c r="MUW117" s="81"/>
      <c r="MUX117" s="81"/>
      <c r="MUY117" s="81"/>
      <c r="MUZ117" s="81"/>
      <c r="MVA117" s="81"/>
      <c r="MVB117" s="81"/>
      <c r="MVC117" s="81"/>
      <c r="MVD117" s="81"/>
      <c r="MVE117" s="81"/>
      <c r="MVF117" s="81"/>
      <c r="MVG117" s="81"/>
      <c r="MVH117" s="81"/>
      <c r="MVI117" s="81"/>
      <c r="MVJ117" s="81"/>
      <c r="MVK117" s="81"/>
      <c r="MVL117" s="81"/>
      <c r="MVM117" s="81"/>
      <c r="MVN117" s="81"/>
      <c r="MVO117" s="81"/>
      <c r="MVP117" s="81"/>
      <c r="MVQ117" s="81"/>
      <c r="MVR117" s="81"/>
      <c r="MVS117" s="81"/>
      <c r="MVT117" s="81"/>
      <c r="MVU117" s="81"/>
      <c r="MVV117" s="81"/>
      <c r="MVW117" s="81"/>
      <c r="MVX117" s="81"/>
      <c r="MVY117" s="81"/>
      <c r="MVZ117" s="81"/>
      <c r="MWA117" s="81"/>
      <c r="MWB117" s="81"/>
      <c r="MWC117" s="81"/>
      <c r="MWD117" s="81"/>
      <c r="MWE117" s="81"/>
      <c r="MWF117" s="81"/>
      <c r="MWG117" s="81"/>
      <c r="MWH117" s="81"/>
      <c r="MWI117" s="81"/>
      <c r="MWJ117" s="81"/>
      <c r="MWK117" s="81"/>
      <c r="MWL117" s="81"/>
      <c r="MWM117" s="81"/>
      <c r="MWN117" s="81"/>
      <c r="MWO117" s="81"/>
      <c r="MWP117" s="81"/>
      <c r="MWQ117" s="81"/>
      <c r="MWR117" s="81"/>
      <c r="MWS117" s="81"/>
      <c r="MWT117" s="81"/>
      <c r="MWU117" s="81"/>
      <c r="MWV117" s="81"/>
      <c r="MWW117" s="81"/>
      <c r="MWX117" s="81"/>
      <c r="MWY117" s="81"/>
      <c r="MWZ117" s="81"/>
      <c r="MXA117" s="81"/>
      <c r="MXB117" s="81"/>
      <c r="MXC117" s="81"/>
      <c r="MXD117" s="81"/>
      <c r="MXE117" s="81"/>
      <c r="MXF117" s="81"/>
      <c r="MXG117" s="81"/>
      <c r="MXH117" s="81"/>
      <c r="MXI117" s="81"/>
      <c r="MXJ117" s="81"/>
      <c r="MXK117" s="81"/>
      <c r="MXL117" s="81"/>
      <c r="MXM117" s="81"/>
      <c r="MXN117" s="81"/>
      <c r="MXO117" s="81"/>
      <c r="MXP117" s="81"/>
      <c r="MXQ117" s="81"/>
      <c r="MXR117" s="81"/>
      <c r="MXS117" s="81"/>
      <c r="MXT117" s="81"/>
      <c r="MXU117" s="81"/>
      <c r="MXV117" s="81"/>
      <c r="MXW117" s="81"/>
      <c r="MXX117" s="81"/>
      <c r="MXY117" s="81"/>
      <c r="MXZ117" s="81"/>
      <c r="MYA117" s="81"/>
      <c r="MYB117" s="81"/>
      <c r="MYC117" s="81"/>
      <c r="MYD117" s="81"/>
      <c r="MYE117" s="81"/>
      <c r="MYF117" s="81"/>
      <c r="MYG117" s="81"/>
      <c r="MYH117" s="81"/>
      <c r="MYI117" s="81"/>
      <c r="MYJ117" s="81"/>
      <c r="MYK117" s="81"/>
      <c r="MYL117" s="81"/>
      <c r="MYM117" s="81"/>
      <c r="MYN117" s="81"/>
      <c r="MYO117" s="81"/>
      <c r="MYP117" s="81"/>
      <c r="MYQ117" s="81"/>
      <c r="MYR117" s="81"/>
      <c r="MYS117" s="81"/>
      <c r="MYT117" s="81"/>
      <c r="MYU117" s="81"/>
      <c r="MYV117" s="81"/>
      <c r="MYW117" s="81"/>
      <c r="MYX117" s="81"/>
      <c r="MYY117" s="81"/>
      <c r="MYZ117" s="81"/>
      <c r="MZA117" s="81"/>
      <c r="MZB117" s="81"/>
      <c r="MZC117" s="81"/>
      <c r="MZD117" s="81"/>
      <c r="MZE117" s="81"/>
      <c r="MZF117" s="81"/>
      <c r="MZG117" s="81"/>
      <c r="MZH117" s="81"/>
      <c r="MZI117" s="81"/>
      <c r="MZJ117" s="81"/>
      <c r="MZK117" s="81"/>
      <c r="MZL117" s="81"/>
      <c r="MZM117" s="81"/>
      <c r="MZN117" s="81"/>
      <c r="MZO117" s="81"/>
      <c r="MZP117" s="81"/>
      <c r="MZQ117" s="81"/>
      <c r="MZR117" s="81"/>
      <c r="MZS117" s="81"/>
      <c r="MZT117" s="81"/>
      <c r="MZU117" s="81"/>
      <c r="MZV117" s="81"/>
      <c r="MZW117" s="81"/>
      <c r="MZX117" s="81"/>
      <c r="MZY117" s="81"/>
      <c r="MZZ117" s="81"/>
      <c r="NAA117" s="81"/>
      <c r="NAB117" s="81"/>
      <c r="NAC117" s="81"/>
      <c r="NAD117" s="81"/>
      <c r="NAE117" s="81"/>
      <c r="NAF117" s="81"/>
      <c r="NAG117" s="81"/>
      <c r="NAH117" s="81"/>
      <c r="NAI117" s="81"/>
      <c r="NAJ117" s="81"/>
      <c r="NAK117" s="81"/>
      <c r="NAL117" s="81"/>
      <c r="NAM117" s="81"/>
      <c r="NAN117" s="81"/>
      <c r="NAO117" s="81"/>
      <c r="NAP117" s="81"/>
      <c r="NAQ117" s="81"/>
      <c r="NAR117" s="81"/>
      <c r="NAS117" s="81"/>
      <c r="NAT117" s="81"/>
      <c r="NAU117" s="81"/>
      <c r="NAV117" s="81"/>
      <c r="NAW117" s="81"/>
      <c r="NAX117" s="81"/>
      <c r="NAY117" s="81"/>
      <c r="NAZ117" s="81"/>
      <c r="NBA117" s="81"/>
      <c r="NBB117" s="81"/>
      <c r="NBC117" s="81"/>
      <c r="NBD117" s="81"/>
      <c r="NBE117" s="81"/>
      <c r="NBF117" s="81"/>
      <c r="NBG117" s="81"/>
      <c r="NBH117" s="81"/>
      <c r="NBI117" s="81"/>
      <c r="NBJ117" s="81"/>
      <c r="NBK117" s="81"/>
      <c r="NBL117" s="81"/>
      <c r="NBM117" s="81"/>
      <c r="NBN117" s="81"/>
      <c r="NBO117" s="81"/>
      <c r="NBP117" s="81"/>
      <c r="NBQ117" s="81"/>
      <c r="NBR117" s="81"/>
      <c r="NBS117" s="81"/>
      <c r="NBT117" s="81"/>
      <c r="NBU117" s="81"/>
      <c r="NBV117" s="81"/>
      <c r="NBW117" s="81"/>
      <c r="NBX117" s="81"/>
      <c r="NBY117" s="81"/>
      <c r="NBZ117" s="81"/>
      <c r="NCA117" s="81"/>
      <c r="NCB117" s="81"/>
      <c r="NCC117" s="81"/>
      <c r="NCD117" s="81"/>
      <c r="NCE117" s="81"/>
      <c r="NCF117" s="81"/>
      <c r="NCG117" s="81"/>
      <c r="NCH117" s="81"/>
      <c r="NCI117" s="81"/>
      <c r="NCJ117" s="81"/>
      <c r="NCK117" s="81"/>
      <c r="NCL117" s="81"/>
      <c r="NCM117" s="81"/>
      <c r="NCN117" s="81"/>
      <c r="NCO117" s="81"/>
      <c r="NCP117" s="81"/>
      <c r="NCQ117" s="81"/>
      <c r="NCR117" s="81"/>
      <c r="NCS117" s="81"/>
      <c r="NCT117" s="81"/>
      <c r="NCU117" s="81"/>
      <c r="NCV117" s="81"/>
      <c r="NCW117" s="81"/>
      <c r="NCX117" s="81"/>
      <c r="NCY117" s="81"/>
      <c r="NCZ117" s="81"/>
      <c r="NDA117" s="81"/>
      <c r="NDB117" s="81"/>
      <c r="NDC117" s="81"/>
      <c r="NDD117" s="81"/>
      <c r="NDE117" s="81"/>
      <c r="NDF117" s="81"/>
      <c r="NDG117" s="81"/>
      <c r="NDH117" s="81"/>
      <c r="NDI117" s="81"/>
      <c r="NDJ117" s="81"/>
      <c r="NDK117" s="81"/>
      <c r="NDL117" s="81"/>
      <c r="NDM117" s="81"/>
      <c r="NDN117" s="81"/>
      <c r="NDO117" s="81"/>
      <c r="NDP117" s="81"/>
      <c r="NDQ117" s="81"/>
      <c r="NDR117" s="81"/>
      <c r="NDS117" s="81"/>
      <c r="NDT117" s="81"/>
      <c r="NDU117" s="81"/>
      <c r="NDV117" s="81"/>
      <c r="NDW117" s="81"/>
      <c r="NDX117" s="81"/>
      <c r="NDY117" s="81"/>
      <c r="NDZ117" s="81"/>
      <c r="NEA117" s="81"/>
      <c r="NEB117" s="81"/>
      <c r="NEC117" s="81"/>
      <c r="NED117" s="81"/>
      <c r="NEE117" s="81"/>
      <c r="NEF117" s="81"/>
      <c r="NEG117" s="81"/>
      <c r="NEH117" s="81"/>
      <c r="NEI117" s="81"/>
      <c r="NEJ117" s="81"/>
      <c r="NEK117" s="81"/>
      <c r="NEL117" s="81"/>
      <c r="NEM117" s="81"/>
      <c r="NEN117" s="81"/>
      <c r="NEO117" s="81"/>
      <c r="NEP117" s="81"/>
      <c r="NEQ117" s="81"/>
      <c r="NER117" s="81"/>
      <c r="NES117" s="81"/>
      <c r="NET117" s="81"/>
      <c r="NEU117" s="81"/>
      <c r="NEV117" s="81"/>
      <c r="NEW117" s="81"/>
      <c r="NEX117" s="81"/>
      <c r="NEY117" s="81"/>
      <c r="NEZ117" s="81"/>
      <c r="NFA117" s="81"/>
      <c r="NFB117" s="81"/>
      <c r="NFC117" s="81"/>
      <c r="NFD117" s="81"/>
      <c r="NFE117" s="81"/>
      <c r="NFF117" s="81"/>
      <c r="NFG117" s="81"/>
      <c r="NFH117" s="81"/>
      <c r="NFI117" s="81"/>
      <c r="NFJ117" s="81"/>
      <c r="NFK117" s="81"/>
      <c r="NFL117" s="81"/>
      <c r="NFM117" s="81"/>
      <c r="NFN117" s="81"/>
      <c r="NFO117" s="81"/>
      <c r="NFP117" s="81"/>
      <c r="NFQ117" s="81"/>
      <c r="NFR117" s="81"/>
      <c r="NFS117" s="81"/>
      <c r="NFT117" s="81"/>
      <c r="NFU117" s="81"/>
      <c r="NFV117" s="81"/>
      <c r="NFW117" s="81"/>
      <c r="NFX117" s="81"/>
      <c r="NFY117" s="81"/>
      <c r="NFZ117" s="81"/>
      <c r="NGA117" s="81"/>
      <c r="NGB117" s="81"/>
      <c r="NGC117" s="81"/>
      <c r="NGD117" s="81"/>
      <c r="NGE117" s="81"/>
      <c r="NGF117" s="81"/>
      <c r="NGG117" s="81"/>
      <c r="NGH117" s="81"/>
      <c r="NGI117" s="81"/>
      <c r="NGJ117" s="81"/>
      <c r="NGK117" s="81"/>
      <c r="NGL117" s="81"/>
      <c r="NGM117" s="81"/>
      <c r="NGN117" s="81"/>
      <c r="NGO117" s="81"/>
      <c r="NGP117" s="81"/>
      <c r="NGQ117" s="81"/>
      <c r="NGR117" s="81"/>
      <c r="NGS117" s="81"/>
      <c r="NGT117" s="81"/>
      <c r="NGU117" s="81"/>
      <c r="NGV117" s="81"/>
      <c r="NGW117" s="81"/>
      <c r="NGX117" s="81"/>
      <c r="NGY117" s="81"/>
      <c r="NGZ117" s="81"/>
      <c r="NHA117" s="81"/>
      <c r="NHB117" s="81"/>
      <c r="NHC117" s="81"/>
      <c r="NHD117" s="81"/>
      <c r="NHE117" s="81"/>
      <c r="NHF117" s="81"/>
      <c r="NHG117" s="81"/>
      <c r="NHH117" s="81"/>
      <c r="NHI117" s="81"/>
      <c r="NHJ117" s="81"/>
      <c r="NHK117" s="81"/>
      <c r="NHL117" s="81"/>
      <c r="NHM117" s="81"/>
      <c r="NHN117" s="81"/>
      <c r="NHO117" s="81"/>
      <c r="NHP117" s="81"/>
      <c r="NHQ117" s="81"/>
      <c r="NHR117" s="81"/>
      <c r="NHS117" s="81"/>
      <c r="NHT117" s="81"/>
      <c r="NHU117" s="81"/>
      <c r="NHV117" s="81"/>
      <c r="NHW117" s="81"/>
      <c r="NHX117" s="81"/>
      <c r="NHY117" s="81"/>
      <c r="NHZ117" s="81"/>
      <c r="NIA117" s="81"/>
      <c r="NIB117" s="81"/>
      <c r="NIC117" s="81"/>
      <c r="NID117" s="81"/>
      <c r="NIE117" s="81"/>
      <c r="NIF117" s="81"/>
      <c r="NIG117" s="81"/>
      <c r="NIH117" s="81"/>
      <c r="NII117" s="81"/>
      <c r="NIJ117" s="81"/>
      <c r="NIK117" s="81"/>
      <c r="NIL117" s="81"/>
      <c r="NIM117" s="81"/>
      <c r="NIN117" s="81"/>
      <c r="NIO117" s="81"/>
      <c r="NIP117" s="81"/>
      <c r="NIQ117" s="81"/>
      <c r="NIR117" s="81"/>
      <c r="NIS117" s="81"/>
      <c r="NIT117" s="81"/>
      <c r="NIU117" s="81"/>
      <c r="NIV117" s="81"/>
      <c r="NIW117" s="81"/>
      <c r="NIX117" s="81"/>
      <c r="NIY117" s="81"/>
      <c r="NIZ117" s="81"/>
      <c r="NJA117" s="81"/>
      <c r="NJB117" s="81"/>
      <c r="NJC117" s="81"/>
      <c r="NJD117" s="81"/>
      <c r="NJE117" s="81"/>
      <c r="NJF117" s="81"/>
      <c r="NJG117" s="81"/>
      <c r="NJH117" s="81"/>
      <c r="NJI117" s="81"/>
      <c r="NJJ117" s="81"/>
      <c r="NJK117" s="81"/>
      <c r="NJL117" s="81"/>
      <c r="NJM117" s="81"/>
      <c r="NJN117" s="81"/>
      <c r="NJO117" s="81"/>
      <c r="NJP117" s="81"/>
      <c r="NJQ117" s="81"/>
      <c r="NJR117" s="81"/>
      <c r="NJS117" s="81"/>
      <c r="NJT117" s="81"/>
      <c r="NJU117" s="81"/>
      <c r="NJV117" s="81"/>
      <c r="NJW117" s="81"/>
      <c r="NJX117" s="81"/>
      <c r="NJY117" s="81"/>
      <c r="NJZ117" s="81"/>
      <c r="NKA117" s="81"/>
      <c r="NKB117" s="81"/>
      <c r="NKC117" s="81"/>
      <c r="NKD117" s="81"/>
      <c r="NKE117" s="81"/>
      <c r="NKF117" s="81"/>
      <c r="NKG117" s="81"/>
      <c r="NKH117" s="81"/>
      <c r="NKI117" s="81"/>
      <c r="NKJ117" s="81"/>
      <c r="NKK117" s="81"/>
      <c r="NKL117" s="81"/>
      <c r="NKM117" s="81"/>
      <c r="NKN117" s="81"/>
      <c r="NKO117" s="81"/>
      <c r="NKP117" s="81"/>
      <c r="NKQ117" s="81"/>
      <c r="NKR117" s="81"/>
      <c r="NKS117" s="81"/>
      <c r="NKT117" s="81"/>
      <c r="NKU117" s="81"/>
      <c r="NKV117" s="81"/>
      <c r="NKW117" s="81"/>
      <c r="NKX117" s="81"/>
      <c r="NKY117" s="81"/>
      <c r="NKZ117" s="81"/>
      <c r="NLA117" s="81"/>
      <c r="NLB117" s="81"/>
      <c r="NLC117" s="81"/>
      <c r="NLD117" s="81"/>
      <c r="NLE117" s="81"/>
      <c r="NLF117" s="81"/>
      <c r="NLG117" s="81"/>
      <c r="NLH117" s="81"/>
      <c r="NLI117" s="81"/>
      <c r="NLJ117" s="81"/>
      <c r="NLK117" s="81"/>
      <c r="NLL117" s="81"/>
      <c r="NLM117" s="81"/>
      <c r="NLN117" s="81"/>
      <c r="NLO117" s="81"/>
      <c r="NLP117" s="81"/>
      <c r="NLQ117" s="81"/>
      <c r="NLR117" s="81"/>
      <c r="NLS117" s="81"/>
      <c r="NLT117" s="81"/>
      <c r="NLU117" s="81"/>
      <c r="NLV117" s="81"/>
      <c r="NLW117" s="81"/>
      <c r="NLX117" s="81"/>
      <c r="NLY117" s="81"/>
      <c r="NLZ117" s="81"/>
      <c r="NMA117" s="81"/>
      <c r="NMB117" s="81"/>
      <c r="NMC117" s="81"/>
      <c r="NMD117" s="81"/>
      <c r="NME117" s="81"/>
      <c r="NMF117" s="81"/>
      <c r="NMG117" s="81"/>
      <c r="NMH117" s="81"/>
      <c r="NMI117" s="81"/>
      <c r="NMJ117" s="81"/>
      <c r="NMK117" s="81"/>
      <c r="NML117" s="81"/>
      <c r="NMM117" s="81"/>
      <c r="NMN117" s="81"/>
      <c r="NMO117" s="81"/>
      <c r="NMP117" s="81"/>
      <c r="NMQ117" s="81"/>
      <c r="NMR117" s="81"/>
      <c r="NMS117" s="81"/>
      <c r="NMT117" s="81"/>
      <c r="NMU117" s="81"/>
      <c r="NMV117" s="81"/>
      <c r="NMW117" s="81"/>
      <c r="NMX117" s="81"/>
      <c r="NMY117" s="81"/>
      <c r="NMZ117" s="81"/>
      <c r="NNA117" s="81"/>
      <c r="NNB117" s="81"/>
      <c r="NNC117" s="81"/>
      <c r="NND117" s="81"/>
      <c r="NNE117" s="81"/>
      <c r="NNF117" s="81"/>
      <c r="NNG117" s="81"/>
      <c r="NNH117" s="81"/>
      <c r="NNI117" s="81"/>
      <c r="NNJ117" s="81"/>
      <c r="NNK117" s="81"/>
      <c r="NNL117" s="81"/>
      <c r="NNM117" s="81"/>
      <c r="NNN117" s="81"/>
      <c r="NNO117" s="81"/>
      <c r="NNP117" s="81"/>
      <c r="NNQ117" s="81"/>
      <c r="NNR117" s="81"/>
      <c r="NNS117" s="81"/>
      <c r="NNT117" s="81"/>
      <c r="NNU117" s="81"/>
      <c r="NNV117" s="81"/>
      <c r="NNW117" s="81"/>
      <c r="NNX117" s="81"/>
      <c r="NNY117" s="81"/>
      <c r="NNZ117" s="81"/>
      <c r="NOA117" s="81"/>
      <c r="NOB117" s="81"/>
      <c r="NOC117" s="81"/>
      <c r="NOD117" s="81"/>
      <c r="NOE117" s="81"/>
      <c r="NOF117" s="81"/>
      <c r="NOG117" s="81"/>
      <c r="NOH117" s="81"/>
      <c r="NOI117" s="81"/>
      <c r="NOJ117" s="81"/>
      <c r="NOK117" s="81"/>
      <c r="NOL117" s="81"/>
      <c r="NOM117" s="81"/>
      <c r="NON117" s="81"/>
      <c r="NOO117" s="81"/>
      <c r="NOP117" s="81"/>
      <c r="NOQ117" s="81"/>
      <c r="NOR117" s="81"/>
      <c r="NOS117" s="81"/>
      <c r="NOT117" s="81"/>
      <c r="NOU117" s="81"/>
      <c r="NOV117" s="81"/>
      <c r="NOW117" s="81"/>
      <c r="NOX117" s="81"/>
      <c r="NOY117" s="81"/>
      <c r="NOZ117" s="81"/>
      <c r="NPA117" s="81"/>
      <c r="NPB117" s="81"/>
      <c r="NPC117" s="81"/>
      <c r="NPD117" s="81"/>
      <c r="NPE117" s="81"/>
      <c r="NPF117" s="81"/>
      <c r="NPG117" s="81"/>
      <c r="NPH117" s="81"/>
      <c r="NPI117" s="81"/>
      <c r="NPJ117" s="81"/>
      <c r="NPK117" s="81"/>
      <c r="NPL117" s="81"/>
      <c r="NPM117" s="81"/>
      <c r="NPN117" s="81"/>
      <c r="NPO117" s="81"/>
      <c r="NPP117" s="81"/>
      <c r="NPQ117" s="81"/>
      <c r="NPR117" s="81"/>
      <c r="NPS117" s="81"/>
      <c r="NPT117" s="81"/>
      <c r="NPU117" s="81"/>
      <c r="NPV117" s="81"/>
      <c r="NPW117" s="81"/>
      <c r="NPX117" s="81"/>
      <c r="NPY117" s="81"/>
      <c r="NPZ117" s="81"/>
      <c r="NQA117" s="81"/>
      <c r="NQB117" s="81"/>
      <c r="NQC117" s="81"/>
      <c r="NQD117" s="81"/>
      <c r="NQE117" s="81"/>
      <c r="NQF117" s="81"/>
      <c r="NQG117" s="81"/>
      <c r="NQH117" s="81"/>
      <c r="NQI117" s="81"/>
      <c r="NQJ117" s="81"/>
      <c r="NQK117" s="81"/>
      <c r="NQL117" s="81"/>
      <c r="NQM117" s="81"/>
      <c r="NQN117" s="81"/>
      <c r="NQO117" s="81"/>
      <c r="NQP117" s="81"/>
      <c r="NQQ117" s="81"/>
      <c r="NQR117" s="81"/>
      <c r="NQS117" s="81"/>
      <c r="NQT117" s="81"/>
      <c r="NQU117" s="81"/>
      <c r="NQV117" s="81"/>
      <c r="NQW117" s="81"/>
      <c r="NQX117" s="81"/>
      <c r="NQY117" s="81"/>
      <c r="NQZ117" s="81"/>
      <c r="NRA117" s="81"/>
      <c r="NRB117" s="81"/>
      <c r="NRC117" s="81"/>
      <c r="NRD117" s="81"/>
      <c r="NRE117" s="81"/>
      <c r="NRF117" s="81"/>
      <c r="NRG117" s="81"/>
      <c r="NRH117" s="81"/>
      <c r="NRI117" s="81"/>
      <c r="NRJ117" s="81"/>
      <c r="NRK117" s="81"/>
      <c r="NRL117" s="81"/>
      <c r="NRM117" s="81"/>
      <c r="NRN117" s="81"/>
      <c r="NRO117" s="81"/>
      <c r="NRP117" s="81"/>
      <c r="NRQ117" s="81"/>
      <c r="NRR117" s="81"/>
      <c r="NRS117" s="81"/>
      <c r="NRT117" s="81"/>
      <c r="NRU117" s="81"/>
      <c r="NRV117" s="81"/>
      <c r="NRW117" s="81"/>
      <c r="NRX117" s="81"/>
      <c r="NRY117" s="81"/>
      <c r="NRZ117" s="81"/>
      <c r="NSA117" s="81"/>
      <c r="NSB117" s="81"/>
      <c r="NSC117" s="81"/>
      <c r="NSD117" s="81"/>
      <c r="NSE117" s="81"/>
      <c r="NSF117" s="81"/>
      <c r="NSG117" s="81"/>
      <c r="NSH117" s="81"/>
      <c r="NSI117" s="81"/>
      <c r="NSJ117" s="81"/>
      <c r="NSK117" s="81"/>
      <c r="NSL117" s="81"/>
      <c r="NSM117" s="81"/>
      <c r="NSN117" s="81"/>
      <c r="NSO117" s="81"/>
      <c r="NSP117" s="81"/>
      <c r="NSQ117" s="81"/>
      <c r="NSR117" s="81"/>
      <c r="NSS117" s="81"/>
      <c r="NST117" s="81"/>
      <c r="NSU117" s="81"/>
      <c r="NSV117" s="81"/>
      <c r="NSW117" s="81"/>
      <c r="NSX117" s="81"/>
      <c r="NSY117" s="81"/>
      <c r="NSZ117" s="81"/>
      <c r="NTA117" s="81"/>
      <c r="NTB117" s="81"/>
      <c r="NTC117" s="81"/>
      <c r="NTD117" s="81"/>
      <c r="NTE117" s="81"/>
      <c r="NTF117" s="81"/>
      <c r="NTG117" s="81"/>
      <c r="NTH117" s="81"/>
      <c r="NTI117" s="81"/>
      <c r="NTJ117" s="81"/>
      <c r="NTK117" s="81"/>
      <c r="NTL117" s="81"/>
      <c r="NTM117" s="81"/>
      <c r="NTN117" s="81"/>
      <c r="NTO117" s="81"/>
      <c r="NTP117" s="81"/>
      <c r="NTQ117" s="81"/>
      <c r="NTR117" s="81"/>
      <c r="NTS117" s="81"/>
      <c r="NTT117" s="81"/>
      <c r="NTU117" s="81"/>
      <c r="NTV117" s="81"/>
      <c r="NTW117" s="81"/>
      <c r="NTX117" s="81"/>
      <c r="NTY117" s="81"/>
      <c r="NTZ117" s="81"/>
      <c r="NUA117" s="81"/>
      <c r="NUB117" s="81"/>
      <c r="NUC117" s="81"/>
      <c r="NUD117" s="81"/>
      <c r="NUE117" s="81"/>
      <c r="NUF117" s="81"/>
      <c r="NUG117" s="81"/>
      <c r="NUH117" s="81"/>
      <c r="NUI117" s="81"/>
      <c r="NUJ117" s="81"/>
      <c r="NUK117" s="81"/>
      <c r="NUL117" s="81"/>
      <c r="NUM117" s="81"/>
      <c r="NUN117" s="81"/>
      <c r="NUO117" s="81"/>
      <c r="NUP117" s="81"/>
      <c r="NUQ117" s="81"/>
      <c r="NUR117" s="81"/>
      <c r="NUS117" s="81"/>
      <c r="NUT117" s="81"/>
      <c r="NUU117" s="81"/>
      <c r="NUV117" s="81"/>
      <c r="NUW117" s="81"/>
      <c r="NUX117" s="81"/>
      <c r="NUY117" s="81"/>
      <c r="NUZ117" s="81"/>
      <c r="NVA117" s="81"/>
      <c r="NVB117" s="81"/>
      <c r="NVC117" s="81"/>
      <c r="NVD117" s="81"/>
      <c r="NVE117" s="81"/>
      <c r="NVF117" s="81"/>
      <c r="NVG117" s="81"/>
      <c r="NVH117" s="81"/>
      <c r="NVI117" s="81"/>
      <c r="NVJ117" s="81"/>
      <c r="NVK117" s="81"/>
      <c r="NVL117" s="81"/>
      <c r="NVM117" s="81"/>
      <c r="NVN117" s="81"/>
      <c r="NVO117" s="81"/>
      <c r="NVP117" s="81"/>
      <c r="NVQ117" s="81"/>
      <c r="NVR117" s="81"/>
      <c r="NVS117" s="81"/>
      <c r="NVT117" s="81"/>
      <c r="NVU117" s="81"/>
      <c r="NVV117" s="81"/>
      <c r="NVW117" s="81"/>
      <c r="NVX117" s="81"/>
      <c r="NVY117" s="81"/>
      <c r="NVZ117" s="81"/>
      <c r="NWA117" s="81"/>
      <c r="NWB117" s="81"/>
      <c r="NWC117" s="81"/>
      <c r="NWD117" s="81"/>
      <c r="NWE117" s="81"/>
      <c r="NWF117" s="81"/>
      <c r="NWG117" s="81"/>
      <c r="NWH117" s="81"/>
      <c r="NWI117" s="81"/>
      <c r="NWJ117" s="81"/>
      <c r="NWK117" s="81"/>
      <c r="NWL117" s="81"/>
      <c r="NWM117" s="81"/>
      <c r="NWN117" s="81"/>
      <c r="NWO117" s="81"/>
      <c r="NWP117" s="81"/>
      <c r="NWQ117" s="81"/>
      <c r="NWR117" s="81"/>
      <c r="NWS117" s="81"/>
      <c r="NWT117" s="81"/>
      <c r="NWU117" s="81"/>
      <c r="NWV117" s="81"/>
      <c r="NWW117" s="81"/>
      <c r="NWX117" s="81"/>
      <c r="NWY117" s="81"/>
      <c r="NWZ117" s="81"/>
      <c r="NXA117" s="81"/>
      <c r="NXB117" s="81"/>
      <c r="NXC117" s="81"/>
      <c r="NXD117" s="81"/>
      <c r="NXE117" s="81"/>
      <c r="NXF117" s="81"/>
      <c r="NXG117" s="81"/>
      <c r="NXH117" s="81"/>
      <c r="NXI117" s="81"/>
      <c r="NXJ117" s="81"/>
      <c r="NXK117" s="81"/>
      <c r="NXL117" s="81"/>
      <c r="NXM117" s="81"/>
      <c r="NXN117" s="81"/>
      <c r="NXO117" s="81"/>
      <c r="NXP117" s="81"/>
      <c r="NXQ117" s="81"/>
      <c r="NXR117" s="81"/>
      <c r="NXS117" s="81"/>
      <c r="NXT117" s="81"/>
      <c r="NXU117" s="81"/>
      <c r="NXV117" s="81"/>
      <c r="NXW117" s="81"/>
      <c r="NXX117" s="81"/>
      <c r="NXY117" s="81"/>
      <c r="NXZ117" s="81"/>
      <c r="NYA117" s="81"/>
      <c r="NYB117" s="81"/>
      <c r="NYC117" s="81"/>
      <c r="NYD117" s="81"/>
      <c r="NYE117" s="81"/>
      <c r="NYF117" s="81"/>
      <c r="NYG117" s="81"/>
      <c r="NYH117" s="81"/>
      <c r="NYI117" s="81"/>
      <c r="NYJ117" s="81"/>
      <c r="NYK117" s="81"/>
      <c r="NYL117" s="81"/>
      <c r="NYM117" s="81"/>
      <c r="NYN117" s="81"/>
      <c r="NYO117" s="81"/>
      <c r="NYP117" s="81"/>
      <c r="NYQ117" s="81"/>
      <c r="NYR117" s="81"/>
      <c r="NYS117" s="81"/>
      <c r="NYT117" s="81"/>
      <c r="NYU117" s="81"/>
      <c r="NYV117" s="81"/>
      <c r="NYW117" s="81"/>
      <c r="NYX117" s="81"/>
      <c r="NYY117" s="81"/>
      <c r="NYZ117" s="81"/>
      <c r="NZA117" s="81"/>
      <c r="NZB117" s="81"/>
      <c r="NZC117" s="81"/>
      <c r="NZD117" s="81"/>
      <c r="NZE117" s="81"/>
      <c r="NZF117" s="81"/>
      <c r="NZG117" s="81"/>
      <c r="NZH117" s="81"/>
      <c r="NZI117" s="81"/>
      <c r="NZJ117" s="81"/>
      <c r="NZK117" s="81"/>
      <c r="NZL117" s="81"/>
      <c r="NZM117" s="81"/>
      <c r="NZN117" s="81"/>
      <c r="NZO117" s="81"/>
      <c r="NZP117" s="81"/>
      <c r="NZQ117" s="81"/>
      <c r="NZR117" s="81"/>
      <c r="NZS117" s="81"/>
      <c r="NZT117" s="81"/>
      <c r="NZU117" s="81"/>
      <c r="NZV117" s="81"/>
      <c r="NZW117" s="81"/>
      <c r="NZX117" s="81"/>
      <c r="NZY117" s="81"/>
      <c r="NZZ117" s="81"/>
      <c r="OAA117" s="81"/>
      <c r="OAB117" s="81"/>
      <c r="OAC117" s="81"/>
      <c r="OAD117" s="81"/>
      <c r="OAE117" s="81"/>
      <c r="OAF117" s="81"/>
      <c r="OAG117" s="81"/>
      <c r="OAH117" s="81"/>
      <c r="OAI117" s="81"/>
      <c r="OAJ117" s="81"/>
      <c r="OAK117" s="81"/>
      <c r="OAL117" s="81"/>
      <c r="OAM117" s="81"/>
      <c r="OAN117" s="81"/>
      <c r="OAO117" s="81"/>
      <c r="OAP117" s="81"/>
      <c r="OAQ117" s="81"/>
      <c r="OAR117" s="81"/>
      <c r="OAS117" s="81"/>
      <c r="OAT117" s="81"/>
      <c r="OAU117" s="81"/>
      <c r="OAV117" s="81"/>
      <c r="OAW117" s="81"/>
      <c r="OAX117" s="81"/>
      <c r="OAY117" s="81"/>
      <c r="OAZ117" s="81"/>
      <c r="OBA117" s="81"/>
      <c r="OBB117" s="81"/>
      <c r="OBC117" s="81"/>
      <c r="OBD117" s="81"/>
      <c r="OBE117" s="81"/>
      <c r="OBF117" s="81"/>
      <c r="OBG117" s="81"/>
      <c r="OBH117" s="81"/>
      <c r="OBI117" s="81"/>
      <c r="OBJ117" s="81"/>
      <c r="OBK117" s="81"/>
      <c r="OBL117" s="81"/>
      <c r="OBM117" s="81"/>
      <c r="OBN117" s="81"/>
      <c r="OBO117" s="81"/>
      <c r="OBP117" s="81"/>
      <c r="OBQ117" s="81"/>
      <c r="OBR117" s="81"/>
      <c r="OBS117" s="81"/>
      <c r="OBT117" s="81"/>
      <c r="OBU117" s="81"/>
      <c r="OBV117" s="81"/>
      <c r="OBW117" s="81"/>
      <c r="OBX117" s="81"/>
      <c r="OBY117" s="81"/>
      <c r="OBZ117" s="81"/>
      <c r="OCA117" s="81"/>
      <c r="OCB117" s="81"/>
      <c r="OCC117" s="81"/>
      <c r="OCD117" s="81"/>
      <c r="OCE117" s="81"/>
      <c r="OCF117" s="81"/>
      <c r="OCG117" s="81"/>
      <c r="OCH117" s="81"/>
      <c r="OCI117" s="81"/>
      <c r="OCJ117" s="81"/>
      <c r="OCK117" s="81"/>
      <c r="OCL117" s="81"/>
      <c r="OCM117" s="81"/>
      <c r="OCN117" s="81"/>
      <c r="OCO117" s="81"/>
      <c r="OCP117" s="81"/>
      <c r="OCQ117" s="81"/>
      <c r="OCR117" s="81"/>
      <c r="OCS117" s="81"/>
      <c r="OCT117" s="81"/>
      <c r="OCU117" s="81"/>
      <c r="OCV117" s="81"/>
      <c r="OCW117" s="81"/>
      <c r="OCX117" s="81"/>
      <c r="OCY117" s="81"/>
      <c r="OCZ117" s="81"/>
      <c r="ODA117" s="81"/>
      <c r="ODB117" s="81"/>
      <c r="ODC117" s="81"/>
      <c r="ODD117" s="81"/>
      <c r="ODE117" s="81"/>
      <c r="ODF117" s="81"/>
      <c r="ODG117" s="81"/>
      <c r="ODH117" s="81"/>
      <c r="ODI117" s="81"/>
      <c r="ODJ117" s="81"/>
      <c r="ODK117" s="81"/>
      <c r="ODL117" s="81"/>
      <c r="ODM117" s="81"/>
      <c r="ODN117" s="81"/>
      <c r="ODO117" s="81"/>
      <c r="ODP117" s="81"/>
      <c r="ODQ117" s="81"/>
      <c r="ODR117" s="81"/>
      <c r="ODS117" s="81"/>
      <c r="ODT117" s="81"/>
      <c r="ODU117" s="81"/>
      <c r="ODV117" s="81"/>
      <c r="ODW117" s="81"/>
      <c r="ODX117" s="81"/>
      <c r="ODY117" s="81"/>
      <c r="ODZ117" s="81"/>
      <c r="OEA117" s="81"/>
      <c r="OEB117" s="81"/>
      <c r="OEC117" s="81"/>
      <c r="OED117" s="81"/>
      <c r="OEE117" s="81"/>
      <c r="OEF117" s="81"/>
      <c r="OEG117" s="81"/>
      <c r="OEH117" s="81"/>
      <c r="OEI117" s="81"/>
      <c r="OEJ117" s="81"/>
      <c r="OEK117" s="81"/>
      <c r="OEL117" s="81"/>
      <c r="OEM117" s="81"/>
      <c r="OEN117" s="81"/>
      <c r="OEO117" s="81"/>
      <c r="OEP117" s="81"/>
      <c r="OEQ117" s="81"/>
      <c r="OER117" s="81"/>
      <c r="OES117" s="81"/>
      <c r="OET117" s="81"/>
      <c r="OEU117" s="81"/>
      <c r="OEV117" s="81"/>
      <c r="OEW117" s="81"/>
      <c r="OEX117" s="81"/>
      <c r="OEY117" s="81"/>
      <c r="OEZ117" s="81"/>
      <c r="OFA117" s="81"/>
      <c r="OFB117" s="81"/>
      <c r="OFC117" s="81"/>
      <c r="OFD117" s="81"/>
      <c r="OFE117" s="81"/>
      <c r="OFF117" s="81"/>
      <c r="OFG117" s="81"/>
      <c r="OFH117" s="81"/>
      <c r="OFI117" s="81"/>
      <c r="OFJ117" s="81"/>
      <c r="OFK117" s="81"/>
      <c r="OFL117" s="81"/>
      <c r="OFM117" s="81"/>
      <c r="OFN117" s="81"/>
      <c r="OFO117" s="81"/>
      <c r="OFP117" s="81"/>
      <c r="OFQ117" s="81"/>
      <c r="OFR117" s="81"/>
      <c r="OFS117" s="81"/>
      <c r="OFT117" s="81"/>
      <c r="OFU117" s="81"/>
      <c r="OFV117" s="81"/>
      <c r="OFW117" s="81"/>
      <c r="OFX117" s="81"/>
      <c r="OFY117" s="81"/>
      <c r="OFZ117" s="81"/>
      <c r="OGA117" s="81"/>
      <c r="OGB117" s="81"/>
      <c r="OGC117" s="81"/>
      <c r="OGD117" s="81"/>
      <c r="OGE117" s="81"/>
      <c r="OGF117" s="81"/>
      <c r="OGG117" s="81"/>
      <c r="OGH117" s="81"/>
      <c r="OGI117" s="81"/>
      <c r="OGJ117" s="81"/>
      <c r="OGK117" s="81"/>
      <c r="OGL117" s="81"/>
      <c r="OGM117" s="81"/>
      <c r="OGN117" s="81"/>
      <c r="OGO117" s="81"/>
      <c r="OGP117" s="81"/>
      <c r="OGQ117" s="81"/>
      <c r="OGR117" s="81"/>
      <c r="OGS117" s="81"/>
      <c r="OGT117" s="81"/>
      <c r="OGU117" s="81"/>
      <c r="OGV117" s="81"/>
      <c r="OGW117" s="81"/>
      <c r="OGX117" s="81"/>
      <c r="OGY117" s="81"/>
      <c r="OGZ117" s="81"/>
      <c r="OHA117" s="81"/>
      <c r="OHB117" s="81"/>
      <c r="OHC117" s="81"/>
      <c r="OHD117" s="81"/>
      <c r="OHE117" s="81"/>
      <c r="OHF117" s="81"/>
      <c r="OHG117" s="81"/>
      <c r="OHH117" s="81"/>
      <c r="OHI117" s="81"/>
      <c r="OHJ117" s="81"/>
      <c r="OHK117" s="81"/>
      <c r="OHL117" s="81"/>
      <c r="OHM117" s="81"/>
      <c r="OHN117" s="81"/>
      <c r="OHO117" s="81"/>
      <c r="OHP117" s="81"/>
      <c r="OHQ117" s="81"/>
      <c r="OHR117" s="81"/>
      <c r="OHS117" s="81"/>
      <c r="OHT117" s="81"/>
      <c r="OHU117" s="81"/>
      <c r="OHV117" s="81"/>
      <c r="OHW117" s="81"/>
      <c r="OHX117" s="81"/>
      <c r="OHY117" s="81"/>
      <c r="OHZ117" s="81"/>
      <c r="OIA117" s="81"/>
      <c r="OIB117" s="81"/>
      <c r="OIC117" s="81"/>
      <c r="OID117" s="81"/>
      <c r="OIE117" s="81"/>
      <c r="OIF117" s="81"/>
      <c r="OIG117" s="81"/>
      <c r="OIH117" s="81"/>
      <c r="OII117" s="81"/>
      <c r="OIJ117" s="81"/>
      <c r="OIK117" s="81"/>
      <c r="OIL117" s="81"/>
      <c r="OIM117" s="81"/>
      <c r="OIN117" s="81"/>
      <c r="OIO117" s="81"/>
      <c r="OIP117" s="81"/>
      <c r="OIQ117" s="81"/>
      <c r="OIR117" s="81"/>
      <c r="OIS117" s="81"/>
      <c r="OIT117" s="81"/>
      <c r="OIU117" s="81"/>
      <c r="OIV117" s="81"/>
      <c r="OIW117" s="81"/>
      <c r="OIX117" s="81"/>
      <c r="OIY117" s="81"/>
      <c r="OIZ117" s="81"/>
      <c r="OJA117" s="81"/>
      <c r="OJB117" s="81"/>
      <c r="OJC117" s="81"/>
      <c r="OJD117" s="81"/>
      <c r="OJE117" s="81"/>
      <c r="OJF117" s="81"/>
      <c r="OJG117" s="81"/>
      <c r="OJH117" s="81"/>
      <c r="OJI117" s="81"/>
      <c r="OJJ117" s="81"/>
      <c r="OJK117" s="81"/>
      <c r="OJL117" s="81"/>
      <c r="OJM117" s="81"/>
      <c r="OJN117" s="81"/>
      <c r="OJO117" s="81"/>
      <c r="OJP117" s="81"/>
      <c r="OJQ117" s="81"/>
      <c r="OJR117" s="81"/>
      <c r="OJS117" s="81"/>
      <c r="OJT117" s="81"/>
      <c r="OJU117" s="81"/>
      <c r="OJV117" s="81"/>
      <c r="OJW117" s="81"/>
      <c r="OJX117" s="81"/>
      <c r="OJY117" s="81"/>
      <c r="OJZ117" s="81"/>
      <c r="OKA117" s="81"/>
      <c r="OKB117" s="81"/>
      <c r="OKC117" s="81"/>
      <c r="OKD117" s="81"/>
      <c r="OKE117" s="81"/>
      <c r="OKF117" s="81"/>
      <c r="OKG117" s="81"/>
      <c r="OKH117" s="81"/>
      <c r="OKI117" s="81"/>
      <c r="OKJ117" s="81"/>
      <c r="OKK117" s="81"/>
      <c r="OKL117" s="81"/>
      <c r="OKM117" s="81"/>
      <c r="OKN117" s="81"/>
      <c r="OKO117" s="81"/>
      <c r="OKP117" s="81"/>
      <c r="OKQ117" s="81"/>
      <c r="OKR117" s="81"/>
      <c r="OKS117" s="81"/>
      <c r="OKT117" s="81"/>
      <c r="OKU117" s="81"/>
      <c r="OKV117" s="81"/>
      <c r="OKW117" s="81"/>
      <c r="OKX117" s="81"/>
      <c r="OKY117" s="81"/>
      <c r="OKZ117" s="81"/>
      <c r="OLA117" s="81"/>
      <c r="OLB117" s="81"/>
      <c r="OLC117" s="81"/>
      <c r="OLD117" s="81"/>
      <c r="OLE117" s="81"/>
      <c r="OLF117" s="81"/>
      <c r="OLG117" s="81"/>
      <c r="OLH117" s="81"/>
      <c r="OLI117" s="81"/>
      <c r="OLJ117" s="81"/>
      <c r="OLK117" s="81"/>
      <c r="OLL117" s="81"/>
      <c r="OLM117" s="81"/>
      <c r="OLN117" s="81"/>
      <c r="OLO117" s="81"/>
      <c r="OLP117" s="81"/>
      <c r="OLQ117" s="81"/>
      <c r="OLR117" s="81"/>
      <c r="OLS117" s="81"/>
      <c r="OLT117" s="81"/>
      <c r="OLU117" s="81"/>
      <c r="OLV117" s="81"/>
      <c r="OLW117" s="81"/>
      <c r="OLX117" s="81"/>
      <c r="OLY117" s="81"/>
      <c r="OLZ117" s="81"/>
      <c r="OMA117" s="81"/>
      <c r="OMB117" s="81"/>
      <c r="OMC117" s="81"/>
      <c r="OMD117" s="81"/>
      <c r="OME117" s="81"/>
      <c r="OMF117" s="81"/>
      <c r="OMG117" s="81"/>
      <c r="OMH117" s="81"/>
      <c r="OMI117" s="81"/>
      <c r="OMJ117" s="81"/>
      <c r="OMK117" s="81"/>
      <c r="OML117" s="81"/>
      <c r="OMM117" s="81"/>
      <c r="OMN117" s="81"/>
      <c r="OMO117" s="81"/>
      <c r="OMP117" s="81"/>
      <c r="OMQ117" s="81"/>
      <c r="OMR117" s="81"/>
      <c r="OMS117" s="81"/>
      <c r="OMT117" s="81"/>
      <c r="OMU117" s="81"/>
      <c r="OMV117" s="81"/>
      <c r="OMW117" s="81"/>
      <c r="OMX117" s="81"/>
      <c r="OMY117" s="81"/>
      <c r="OMZ117" s="81"/>
      <c r="ONA117" s="81"/>
      <c r="ONB117" s="81"/>
      <c r="ONC117" s="81"/>
      <c r="OND117" s="81"/>
      <c r="ONE117" s="81"/>
      <c r="ONF117" s="81"/>
      <c r="ONG117" s="81"/>
      <c r="ONH117" s="81"/>
      <c r="ONI117" s="81"/>
      <c r="ONJ117" s="81"/>
      <c r="ONK117" s="81"/>
      <c r="ONL117" s="81"/>
      <c r="ONM117" s="81"/>
      <c r="ONN117" s="81"/>
      <c r="ONO117" s="81"/>
      <c r="ONP117" s="81"/>
      <c r="ONQ117" s="81"/>
      <c r="ONR117" s="81"/>
      <c r="ONS117" s="81"/>
      <c r="ONT117" s="81"/>
      <c r="ONU117" s="81"/>
      <c r="ONV117" s="81"/>
      <c r="ONW117" s="81"/>
      <c r="ONX117" s="81"/>
      <c r="ONY117" s="81"/>
      <c r="ONZ117" s="81"/>
      <c r="OOA117" s="81"/>
      <c r="OOB117" s="81"/>
      <c r="OOC117" s="81"/>
      <c r="OOD117" s="81"/>
      <c r="OOE117" s="81"/>
      <c r="OOF117" s="81"/>
      <c r="OOG117" s="81"/>
      <c r="OOH117" s="81"/>
      <c r="OOI117" s="81"/>
      <c r="OOJ117" s="81"/>
      <c r="OOK117" s="81"/>
      <c r="OOL117" s="81"/>
      <c r="OOM117" s="81"/>
      <c r="OON117" s="81"/>
      <c r="OOO117" s="81"/>
      <c r="OOP117" s="81"/>
      <c r="OOQ117" s="81"/>
      <c r="OOR117" s="81"/>
      <c r="OOS117" s="81"/>
      <c r="OOT117" s="81"/>
      <c r="OOU117" s="81"/>
      <c r="OOV117" s="81"/>
      <c r="OOW117" s="81"/>
      <c r="OOX117" s="81"/>
      <c r="OOY117" s="81"/>
      <c r="OOZ117" s="81"/>
      <c r="OPA117" s="81"/>
      <c r="OPB117" s="81"/>
      <c r="OPC117" s="81"/>
      <c r="OPD117" s="81"/>
      <c r="OPE117" s="81"/>
      <c r="OPF117" s="81"/>
      <c r="OPG117" s="81"/>
      <c r="OPH117" s="81"/>
      <c r="OPI117" s="81"/>
      <c r="OPJ117" s="81"/>
      <c r="OPK117" s="81"/>
      <c r="OPL117" s="81"/>
      <c r="OPM117" s="81"/>
      <c r="OPN117" s="81"/>
      <c r="OPO117" s="81"/>
      <c r="OPP117" s="81"/>
      <c r="OPQ117" s="81"/>
      <c r="OPR117" s="81"/>
      <c r="OPS117" s="81"/>
      <c r="OPT117" s="81"/>
      <c r="OPU117" s="81"/>
      <c r="OPV117" s="81"/>
      <c r="OPW117" s="81"/>
      <c r="OPX117" s="81"/>
      <c r="OPY117" s="81"/>
      <c r="OPZ117" s="81"/>
      <c r="OQA117" s="81"/>
      <c r="OQB117" s="81"/>
      <c r="OQC117" s="81"/>
      <c r="OQD117" s="81"/>
      <c r="OQE117" s="81"/>
      <c r="OQF117" s="81"/>
      <c r="OQG117" s="81"/>
      <c r="OQH117" s="81"/>
      <c r="OQI117" s="81"/>
      <c r="OQJ117" s="81"/>
      <c r="OQK117" s="81"/>
      <c r="OQL117" s="81"/>
      <c r="OQM117" s="81"/>
      <c r="OQN117" s="81"/>
      <c r="OQO117" s="81"/>
      <c r="OQP117" s="81"/>
      <c r="OQQ117" s="81"/>
      <c r="OQR117" s="81"/>
      <c r="OQS117" s="81"/>
      <c r="OQT117" s="81"/>
      <c r="OQU117" s="81"/>
      <c r="OQV117" s="81"/>
      <c r="OQW117" s="81"/>
      <c r="OQX117" s="81"/>
      <c r="OQY117" s="81"/>
      <c r="OQZ117" s="81"/>
      <c r="ORA117" s="81"/>
      <c r="ORB117" s="81"/>
      <c r="ORC117" s="81"/>
      <c r="ORD117" s="81"/>
      <c r="ORE117" s="81"/>
      <c r="ORF117" s="81"/>
      <c r="ORG117" s="81"/>
      <c r="ORH117" s="81"/>
      <c r="ORI117" s="81"/>
      <c r="ORJ117" s="81"/>
      <c r="ORK117" s="81"/>
      <c r="ORL117" s="81"/>
      <c r="ORM117" s="81"/>
      <c r="ORN117" s="81"/>
      <c r="ORO117" s="81"/>
      <c r="ORP117" s="81"/>
      <c r="ORQ117" s="81"/>
      <c r="ORR117" s="81"/>
      <c r="ORS117" s="81"/>
      <c r="ORT117" s="81"/>
      <c r="ORU117" s="81"/>
      <c r="ORV117" s="81"/>
      <c r="ORW117" s="81"/>
      <c r="ORX117" s="81"/>
      <c r="ORY117" s="81"/>
      <c r="ORZ117" s="81"/>
      <c r="OSA117" s="81"/>
      <c r="OSB117" s="81"/>
      <c r="OSC117" s="81"/>
      <c r="OSD117" s="81"/>
      <c r="OSE117" s="81"/>
      <c r="OSF117" s="81"/>
      <c r="OSG117" s="81"/>
      <c r="OSH117" s="81"/>
      <c r="OSI117" s="81"/>
      <c r="OSJ117" s="81"/>
      <c r="OSK117" s="81"/>
      <c r="OSL117" s="81"/>
      <c r="OSM117" s="81"/>
      <c r="OSN117" s="81"/>
      <c r="OSO117" s="81"/>
      <c r="OSP117" s="81"/>
      <c r="OSQ117" s="81"/>
      <c r="OSR117" s="81"/>
      <c r="OSS117" s="81"/>
      <c r="OST117" s="81"/>
      <c r="OSU117" s="81"/>
      <c r="OSV117" s="81"/>
      <c r="OSW117" s="81"/>
      <c r="OSX117" s="81"/>
      <c r="OSY117" s="81"/>
      <c r="OSZ117" s="81"/>
      <c r="OTA117" s="81"/>
      <c r="OTB117" s="81"/>
      <c r="OTC117" s="81"/>
      <c r="OTD117" s="81"/>
      <c r="OTE117" s="81"/>
      <c r="OTF117" s="81"/>
      <c r="OTG117" s="81"/>
      <c r="OTH117" s="81"/>
      <c r="OTI117" s="81"/>
      <c r="OTJ117" s="81"/>
      <c r="OTK117" s="81"/>
      <c r="OTL117" s="81"/>
      <c r="OTM117" s="81"/>
      <c r="OTN117" s="81"/>
      <c r="OTO117" s="81"/>
      <c r="OTP117" s="81"/>
      <c r="OTQ117" s="81"/>
      <c r="OTR117" s="81"/>
      <c r="OTS117" s="81"/>
      <c r="OTT117" s="81"/>
      <c r="OTU117" s="81"/>
      <c r="OTV117" s="81"/>
      <c r="OTW117" s="81"/>
      <c r="OTX117" s="81"/>
      <c r="OTY117" s="81"/>
      <c r="OTZ117" s="81"/>
      <c r="OUA117" s="81"/>
      <c r="OUB117" s="81"/>
      <c r="OUC117" s="81"/>
      <c r="OUD117" s="81"/>
      <c r="OUE117" s="81"/>
      <c r="OUF117" s="81"/>
      <c r="OUG117" s="81"/>
      <c r="OUH117" s="81"/>
      <c r="OUI117" s="81"/>
      <c r="OUJ117" s="81"/>
      <c r="OUK117" s="81"/>
      <c r="OUL117" s="81"/>
      <c r="OUM117" s="81"/>
      <c r="OUN117" s="81"/>
      <c r="OUO117" s="81"/>
      <c r="OUP117" s="81"/>
      <c r="OUQ117" s="81"/>
      <c r="OUR117" s="81"/>
      <c r="OUS117" s="81"/>
      <c r="OUT117" s="81"/>
      <c r="OUU117" s="81"/>
      <c r="OUV117" s="81"/>
      <c r="OUW117" s="81"/>
      <c r="OUX117" s="81"/>
      <c r="OUY117" s="81"/>
      <c r="OUZ117" s="81"/>
      <c r="OVA117" s="81"/>
      <c r="OVB117" s="81"/>
      <c r="OVC117" s="81"/>
      <c r="OVD117" s="81"/>
      <c r="OVE117" s="81"/>
      <c r="OVF117" s="81"/>
      <c r="OVG117" s="81"/>
      <c r="OVH117" s="81"/>
      <c r="OVI117" s="81"/>
      <c r="OVJ117" s="81"/>
      <c r="OVK117" s="81"/>
      <c r="OVL117" s="81"/>
      <c r="OVM117" s="81"/>
      <c r="OVN117" s="81"/>
      <c r="OVO117" s="81"/>
      <c r="OVP117" s="81"/>
      <c r="OVQ117" s="81"/>
      <c r="OVR117" s="81"/>
      <c r="OVS117" s="81"/>
      <c r="OVT117" s="81"/>
      <c r="OVU117" s="81"/>
      <c r="OVV117" s="81"/>
      <c r="OVW117" s="81"/>
      <c r="OVX117" s="81"/>
      <c r="OVY117" s="81"/>
      <c r="OVZ117" s="81"/>
      <c r="OWA117" s="81"/>
      <c r="OWB117" s="81"/>
      <c r="OWC117" s="81"/>
      <c r="OWD117" s="81"/>
      <c r="OWE117" s="81"/>
      <c r="OWF117" s="81"/>
      <c r="OWG117" s="81"/>
      <c r="OWH117" s="81"/>
      <c r="OWI117" s="81"/>
      <c r="OWJ117" s="81"/>
      <c r="OWK117" s="81"/>
      <c r="OWL117" s="81"/>
      <c r="OWM117" s="81"/>
      <c r="OWN117" s="81"/>
      <c r="OWO117" s="81"/>
      <c r="OWP117" s="81"/>
      <c r="OWQ117" s="81"/>
      <c r="OWR117" s="81"/>
      <c r="OWS117" s="81"/>
      <c r="OWT117" s="81"/>
      <c r="OWU117" s="81"/>
      <c r="OWV117" s="81"/>
      <c r="OWW117" s="81"/>
      <c r="OWX117" s="81"/>
      <c r="OWY117" s="81"/>
      <c r="OWZ117" s="81"/>
      <c r="OXA117" s="81"/>
      <c r="OXB117" s="81"/>
      <c r="OXC117" s="81"/>
      <c r="OXD117" s="81"/>
      <c r="OXE117" s="81"/>
      <c r="OXF117" s="81"/>
      <c r="OXG117" s="81"/>
      <c r="OXH117" s="81"/>
      <c r="OXI117" s="81"/>
      <c r="OXJ117" s="81"/>
      <c r="OXK117" s="81"/>
      <c r="OXL117" s="81"/>
      <c r="OXM117" s="81"/>
      <c r="OXN117" s="81"/>
      <c r="OXO117" s="81"/>
      <c r="OXP117" s="81"/>
      <c r="OXQ117" s="81"/>
      <c r="OXR117" s="81"/>
      <c r="OXS117" s="81"/>
      <c r="OXT117" s="81"/>
      <c r="OXU117" s="81"/>
      <c r="OXV117" s="81"/>
      <c r="OXW117" s="81"/>
      <c r="OXX117" s="81"/>
      <c r="OXY117" s="81"/>
      <c r="OXZ117" s="81"/>
      <c r="OYA117" s="81"/>
      <c r="OYB117" s="81"/>
      <c r="OYC117" s="81"/>
      <c r="OYD117" s="81"/>
      <c r="OYE117" s="81"/>
      <c r="OYF117" s="81"/>
      <c r="OYG117" s="81"/>
      <c r="OYH117" s="81"/>
      <c r="OYI117" s="81"/>
      <c r="OYJ117" s="81"/>
      <c r="OYK117" s="81"/>
      <c r="OYL117" s="81"/>
      <c r="OYM117" s="81"/>
      <c r="OYN117" s="81"/>
      <c r="OYO117" s="81"/>
      <c r="OYP117" s="81"/>
      <c r="OYQ117" s="81"/>
      <c r="OYR117" s="81"/>
      <c r="OYS117" s="81"/>
      <c r="OYT117" s="81"/>
      <c r="OYU117" s="81"/>
      <c r="OYV117" s="81"/>
      <c r="OYW117" s="81"/>
      <c r="OYX117" s="81"/>
      <c r="OYY117" s="81"/>
      <c r="OYZ117" s="81"/>
      <c r="OZA117" s="81"/>
      <c r="OZB117" s="81"/>
      <c r="OZC117" s="81"/>
      <c r="OZD117" s="81"/>
      <c r="OZE117" s="81"/>
      <c r="OZF117" s="81"/>
      <c r="OZG117" s="81"/>
      <c r="OZH117" s="81"/>
      <c r="OZI117" s="81"/>
      <c r="OZJ117" s="81"/>
      <c r="OZK117" s="81"/>
      <c r="OZL117" s="81"/>
      <c r="OZM117" s="81"/>
      <c r="OZN117" s="81"/>
      <c r="OZO117" s="81"/>
      <c r="OZP117" s="81"/>
      <c r="OZQ117" s="81"/>
      <c r="OZR117" s="81"/>
      <c r="OZS117" s="81"/>
      <c r="OZT117" s="81"/>
      <c r="OZU117" s="81"/>
      <c r="OZV117" s="81"/>
      <c r="OZW117" s="81"/>
      <c r="OZX117" s="81"/>
      <c r="OZY117" s="81"/>
      <c r="OZZ117" s="81"/>
      <c r="PAA117" s="81"/>
      <c r="PAB117" s="81"/>
      <c r="PAC117" s="81"/>
      <c r="PAD117" s="81"/>
      <c r="PAE117" s="81"/>
      <c r="PAF117" s="81"/>
      <c r="PAG117" s="81"/>
      <c r="PAH117" s="81"/>
      <c r="PAI117" s="81"/>
      <c r="PAJ117" s="81"/>
      <c r="PAK117" s="81"/>
      <c r="PAL117" s="81"/>
      <c r="PAM117" s="81"/>
      <c r="PAN117" s="81"/>
      <c r="PAO117" s="81"/>
      <c r="PAP117" s="81"/>
      <c r="PAQ117" s="81"/>
      <c r="PAR117" s="81"/>
      <c r="PAS117" s="81"/>
      <c r="PAT117" s="81"/>
      <c r="PAU117" s="81"/>
      <c r="PAV117" s="81"/>
      <c r="PAW117" s="81"/>
      <c r="PAX117" s="81"/>
      <c r="PAY117" s="81"/>
      <c r="PAZ117" s="81"/>
      <c r="PBA117" s="81"/>
      <c r="PBB117" s="81"/>
      <c r="PBC117" s="81"/>
      <c r="PBD117" s="81"/>
      <c r="PBE117" s="81"/>
      <c r="PBF117" s="81"/>
      <c r="PBG117" s="81"/>
      <c r="PBH117" s="81"/>
      <c r="PBI117" s="81"/>
      <c r="PBJ117" s="81"/>
      <c r="PBK117" s="81"/>
      <c r="PBL117" s="81"/>
      <c r="PBM117" s="81"/>
      <c r="PBN117" s="81"/>
      <c r="PBO117" s="81"/>
      <c r="PBP117" s="81"/>
      <c r="PBQ117" s="81"/>
      <c r="PBR117" s="81"/>
      <c r="PBS117" s="81"/>
      <c r="PBT117" s="81"/>
      <c r="PBU117" s="81"/>
      <c r="PBV117" s="81"/>
      <c r="PBW117" s="81"/>
      <c r="PBX117" s="81"/>
      <c r="PBY117" s="81"/>
      <c r="PBZ117" s="81"/>
      <c r="PCA117" s="81"/>
      <c r="PCB117" s="81"/>
      <c r="PCC117" s="81"/>
      <c r="PCD117" s="81"/>
      <c r="PCE117" s="81"/>
      <c r="PCF117" s="81"/>
      <c r="PCG117" s="81"/>
      <c r="PCH117" s="81"/>
      <c r="PCI117" s="81"/>
      <c r="PCJ117" s="81"/>
      <c r="PCK117" s="81"/>
      <c r="PCL117" s="81"/>
      <c r="PCM117" s="81"/>
      <c r="PCN117" s="81"/>
      <c r="PCO117" s="81"/>
      <c r="PCP117" s="81"/>
      <c r="PCQ117" s="81"/>
      <c r="PCR117" s="81"/>
      <c r="PCS117" s="81"/>
      <c r="PCT117" s="81"/>
      <c r="PCU117" s="81"/>
      <c r="PCV117" s="81"/>
      <c r="PCW117" s="81"/>
      <c r="PCX117" s="81"/>
      <c r="PCY117" s="81"/>
      <c r="PCZ117" s="81"/>
      <c r="PDA117" s="81"/>
      <c r="PDB117" s="81"/>
      <c r="PDC117" s="81"/>
      <c r="PDD117" s="81"/>
      <c r="PDE117" s="81"/>
      <c r="PDF117" s="81"/>
      <c r="PDG117" s="81"/>
      <c r="PDH117" s="81"/>
      <c r="PDI117" s="81"/>
      <c r="PDJ117" s="81"/>
      <c r="PDK117" s="81"/>
      <c r="PDL117" s="81"/>
      <c r="PDM117" s="81"/>
      <c r="PDN117" s="81"/>
      <c r="PDO117" s="81"/>
      <c r="PDP117" s="81"/>
      <c r="PDQ117" s="81"/>
      <c r="PDR117" s="81"/>
      <c r="PDS117" s="81"/>
      <c r="PDT117" s="81"/>
      <c r="PDU117" s="81"/>
      <c r="PDV117" s="81"/>
      <c r="PDW117" s="81"/>
      <c r="PDX117" s="81"/>
      <c r="PDY117" s="81"/>
      <c r="PDZ117" s="81"/>
      <c r="PEA117" s="81"/>
      <c r="PEB117" s="81"/>
      <c r="PEC117" s="81"/>
      <c r="PED117" s="81"/>
      <c r="PEE117" s="81"/>
      <c r="PEF117" s="81"/>
      <c r="PEG117" s="81"/>
      <c r="PEH117" s="81"/>
      <c r="PEI117" s="81"/>
      <c r="PEJ117" s="81"/>
      <c r="PEK117" s="81"/>
      <c r="PEL117" s="81"/>
      <c r="PEM117" s="81"/>
      <c r="PEN117" s="81"/>
      <c r="PEO117" s="81"/>
      <c r="PEP117" s="81"/>
      <c r="PEQ117" s="81"/>
      <c r="PER117" s="81"/>
      <c r="PES117" s="81"/>
      <c r="PET117" s="81"/>
      <c r="PEU117" s="81"/>
      <c r="PEV117" s="81"/>
      <c r="PEW117" s="81"/>
      <c r="PEX117" s="81"/>
      <c r="PEY117" s="81"/>
      <c r="PEZ117" s="81"/>
      <c r="PFA117" s="81"/>
      <c r="PFB117" s="81"/>
      <c r="PFC117" s="81"/>
      <c r="PFD117" s="81"/>
      <c r="PFE117" s="81"/>
      <c r="PFF117" s="81"/>
      <c r="PFG117" s="81"/>
      <c r="PFH117" s="81"/>
      <c r="PFI117" s="81"/>
      <c r="PFJ117" s="81"/>
      <c r="PFK117" s="81"/>
      <c r="PFL117" s="81"/>
      <c r="PFM117" s="81"/>
      <c r="PFN117" s="81"/>
      <c r="PFO117" s="81"/>
      <c r="PFP117" s="81"/>
      <c r="PFQ117" s="81"/>
      <c r="PFR117" s="81"/>
      <c r="PFS117" s="81"/>
      <c r="PFT117" s="81"/>
      <c r="PFU117" s="81"/>
      <c r="PFV117" s="81"/>
      <c r="PFW117" s="81"/>
      <c r="PFX117" s="81"/>
      <c r="PFY117" s="81"/>
      <c r="PFZ117" s="81"/>
      <c r="PGA117" s="81"/>
      <c r="PGB117" s="81"/>
      <c r="PGC117" s="81"/>
      <c r="PGD117" s="81"/>
      <c r="PGE117" s="81"/>
      <c r="PGF117" s="81"/>
      <c r="PGG117" s="81"/>
      <c r="PGH117" s="81"/>
      <c r="PGI117" s="81"/>
      <c r="PGJ117" s="81"/>
      <c r="PGK117" s="81"/>
      <c r="PGL117" s="81"/>
      <c r="PGM117" s="81"/>
      <c r="PGN117" s="81"/>
      <c r="PGO117" s="81"/>
      <c r="PGP117" s="81"/>
      <c r="PGQ117" s="81"/>
      <c r="PGR117" s="81"/>
      <c r="PGS117" s="81"/>
      <c r="PGT117" s="81"/>
      <c r="PGU117" s="81"/>
      <c r="PGV117" s="81"/>
      <c r="PGW117" s="81"/>
      <c r="PGX117" s="81"/>
      <c r="PGY117" s="81"/>
      <c r="PGZ117" s="81"/>
      <c r="PHA117" s="81"/>
      <c r="PHB117" s="81"/>
      <c r="PHC117" s="81"/>
      <c r="PHD117" s="81"/>
      <c r="PHE117" s="81"/>
      <c r="PHF117" s="81"/>
      <c r="PHG117" s="81"/>
      <c r="PHH117" s="81"/>
      <c r="PHI117" s="81"/>
      <c r="PHJ117" s="81"/>
      <c r="PHK117" s="81"/>
      <c r="PHL117" s="81"/>
      <c r="PHM117" s="81"/>
      <c r="PHN117" s="81"/>
      <c r="PHO117" s="81"/>
      <c r="PHP117" s="81"/>
      <c r="PHQ117" s="81"/>
      <c r="PHR117" s="81"/>
      <c r="PHS117" s="81"/>
      <c r="PHT117" s="81"/>
      <c r="PHU117" s="81"/>
      <c r="PHV117" s="81"/>
      <c r="PHW117" s="81"/>
      <c r="PHX117" s="81"/>
      <c r="PHY117" s="81"/>
      <c r="PHZ117" s="81"/>
      <c r="PIA117" s="81"/>
      <c r="PIB117" s="81"/>
      <c r="PIC117" s="81"/>
      <c r="PID117" s="81"/>
      <c r="PIE117" s="81"/>
      <c r="PIF117" s="81"/>
      <c r="PIG117" s="81"/>
      <c r="PIH117" s="81"/>
      <c r="PII117" s="81"/>
      <c r="PIJ117" s="81"/>
      <c r="PIK117" s="81"/>
      <c r="PIL117" s="81"/>
      <c r="PIM117" s="81"/>
      <c r="PIN117" s="81"/>
      <c r="PIO117" s="81"/>
      <c r="PIP117" s="81"/>
      <c r="PIQ117" s="81"/>
      <c r="PIR117" s="81"/>
      <c r="PIS117" s="81"/>
      <c r="PIT117" s="81"/>
      <c r="PIU117" s="81"/>
      <c r="PIV117" s="81"/>
      <c r="PIW117" s="81"/>
      <c r="PIX117" s="81"/>
      <c r="PIY117" s="81"/>
      <c r="PIZ117" s="81"/>
      <c r="PJA117" s="81"/>
      <c r="PJB117" s="81"/>
      <c r="PJC117" s="81"/>
      <c r="PJD117" s="81"/>
      <c r="PJE117" s="81"/>
      <c r="PJF117" s="81"/>
      <c r="PJG117" s="81"/>
      <c r="PJH117" s="81"/>
      <c r="PJI117" s="81"/>
      <c r="PJJ117" s="81"/>
      <c r="PJK117" s="81"/>
      <c r="PJL117" s="81"/>
      <c r="PJM117" s="81"/>
      <c r="PJN117" s="81"/>
      <c r="PJO117" s="81"/>
      <c r="PJP117" s="81"/>
      <c r="PJQ117" s="81"/>
      <c r="PJR117" s="81"/>
      <c r="PJS117" s="81"/>
      <c r="PJT117" s="81"/>
      <c r="PJU117" s="81"/>
      <c r="PJV117" s="81"/>
      <c r="PJW117" s="81"/>
      <c r="PJX117" s="81"/>
      <c r="PJY117" s="81"/>
      <c r="PJZ117" s="81"/>
      <c r="PKA117" s="81"/>
      <c r="PKB117" s="81"/>
      <c r="PKC117" s="81"/>
      <c r="PKD117" s="81"/>
      <c r="PKE117" s="81"/>
      <c r="PKF117" s="81"/>
      <c r="PKG117" s="81"/>
      <c r="PKH117" s="81"/>
      <c r="PKI117" s="81"/>
      <c r="PKJ117" s="81"/>
      <c r="PKK117" s="81"/>
      <c r="PKL117" s="81"/>
      <c r="PKM117" s="81"/>
      <c r="PKN117" s="81"/>
      <c r="PKO117" s="81"/>
      <c r="PKP117" s="81"/>
      <c r="PKQ117" s="81"/>
      <c r="PKR117" s="81"/>
      <c r="PKS117" s="81"/>
      <c r="PKT117" s="81"/>
      <c r="PKU117" s="81"/>
      <c r="PKV117" s="81"/>
      <c r="PKW117" s="81"/>
      <c r="PKX117" s="81"/>
      <c r="PKY117" s="81"/>
      <c r="PKZ117" s="81"/>
      <c r="PLA117" s="81"/>
      <c r="PLB117" s="81"/>
      <c r="PLC117" s="81"/>
      <c r="PLD117" s="81"/>
      <c r="PLE117" s="81"/>
      <c r="PLF117" s="81"/>
      <c r="PLG117" s="81"/>
      <c r="PLH117" s="81"/>
      <c r="PLI117" s="81"/>
      <c r="PLJ117" s="81"/>
      <c r="PLK117" s="81"/>
      <c r="PLL117" s="81"/>
      <c r="PLM117" s="81"/>
      <c r="PLN117" s="81"/>
      <c r="PLO117" s="81"/>
      <c r="PLP117" s="81"/>
      <c r="PLQ117" s="81"/>
      <c r="PLR117" s="81"/>
      <c r="PLS117" s="81"/>
      <c r="PLT117" s="81"/>
      <c r="PLU117" s="81"/>
      <c r="PLV117" s="81"/>
      <c r="PLW117" s="81"/>
      <c r="PLX117" s="81"/>
      <c r="PLY117" s="81"/>
      <c r="PLZ117" s="81"/>
      <c r="PMA117" s="81"/>
      <c r="PMB117" s="81"/>
      <c r="PMC117" s="81"/>
      <c r="PMD117" s="81"/>
      <c r="PME117" s="81"/>
      <c r="PMF117" s="81"/>
      <c r="PMG117" s="81"/>
      <c r="PMH117" s="81"/>
      <c r="PMI117" s="81"/>
      <c r="PMJ117" s="81"/>
      <c r="PMK117" s="81"/>
      <c r="PML117" s="81"/>
      <c r="PMM117" s="81"/>
      <c r="PMN117" s="81"/>
      <c r="PMO117" s="81"/>
      <c r="PMP117" s="81"/>
      <c r="PMQ117" s="81"/>
      <c r="PMR117" s="81"/>
      <c r="PMS117" s="81"/>
      <c r="PMT117" s="81"/>
      <c r="PMU117" s="81"/>
      <c r="PMV117" s="81"/>
      <c r="PMW117" s="81"/>
      <c r="PMX117" s="81"/>
      <c r="PMY117" s="81"/>
      <c r="PMZ117" s="81"/>
      <c r="PNA117" s="81"/>
      <c r="PNB117" s="81"/>
      <c r="PNC117" s="81"/>
      <c r="PND117" s="81"/>
      <c r="PNE117" s="81"/>
      <c r="PNF117" s="81"/>
      <c r="PNG117" s="81"/>
      <c r="PNH117" s="81"/>
      <c r="PNI117" s="81"/>
      <c r="PNJ117" s="81"/>
      <c r="PNK117" s="81"/>
      <c r="PNL117" s="81"/>
      <c r="PNM117" s="81"/>
      <c r="PNN117" s="81"/>
      <c r="PNO117" s="81"/>
      <c r="PNP117" s="81"/>
      <c r="PNQ117" s="81"/>
      <c r="PNR117" s="81"/>
      <c r="PNS117" s="81"/>
      <c r="PNT117" s="81"/>
      <c r="PNU117" s="81"/>
      <c r="PNV117" s="81"/>
      <c r="PNW117" s="81"/>
      <c r="PNX117" s="81"/>
      <c r="PNY117" s="81"/>
      <c r="PNZ117" s="81"/>
      <c r="POA117" s="81"/>
      <c r="POB117" s="81"/>
      <c r="POC117" s="81"/>
      <c r="POD117" s="81"/>
      <c r="POE117" s="81"/>
      <c r="POF117" s="81"/>
      <c r="POG117" s="81"/>
      <c r="POH117" s="81"/>
      <c r="POI117" s="81"/>
      <c r="POJ117" s="81"/>
      <c r="POK117" s="81"/>
      <c r="POL117" s="81"/>
      <c r="POM117" s="81"/>
      <c r="PON117" s="81"/>
      <c r="POO117" s="81"/>
      <c r="POP117" s="81"/>
      <c r="POQ117" s="81"/>
      <c r="POR117" s="81"/>
      <c r="POS117" s="81"/>
      <c r="POT117" s="81"/>
      <c r="POU117" s="81"/>
      <c r="POV117" s="81"/>
      <c r="POW117" s="81"/>
      <c r="POX117" s="81"/>
      <c r="POY117" s="81"/>
      <c r="POZ117" s="81"/>
      <c r="PPA117" s="81"/>
      <c r="PPB117" s="81"/>
      <c r="PPC117" s="81"/>
      <c r="PPD117" s="81"/>
      <c r="PPE117" s="81"/>
      <c r="PPF117" s="81"/>
      <c r="PPG117" s="81"/>
      <c r="PPH117" s="81"/>
      <c r="PPI117" s="81"/>
      <c r="PPJ117" s="81"/>
      <c r="PPK117" s="81"/>
      <c r="PPL117" s="81"/>
      <c r="PPM117" s="81"/>
      <c r="PPN117" s="81"/>
      <c r="PPO117" s="81"/>
      <c r="PPP117" s="81"/>
      <c r="PPQ117" s="81"/>
      <c r="PPR117" s="81"/>
      <c r="PPS117" s="81"/>
      <c r="PPT117" s="81"/>
      <c r="PPU117" s="81"/>
      <c r="PPV117" s="81"/>
      <c r="PPW117" s="81"/>
      <c r="PPX117" s="81"/>
      <c r="PPY117" s="81"/>
      <c r="PPZ117" s="81"/>
      <c r="PQA117" s="81"/>
      <c r="PQB117" s="81"/>
      <c r="PQC117" s="81"/>
      <c r="PQD117" s="81"/>
      <c r="PQE117" s="81"/>
      <c r="PQF117" s="81"/>
      <c r="PQG117" s="81"/>
      <c r="PQH117" s="81"/>
      <c r="PQI117" s="81"/>
      <c r="PQJ117" s="81"/>
      <c r="PQK117" s="81"/>
      <c r="PQL117" s="81"/>
      <c r="PQM117" s="81"/>
      <c r="PQN117" s="81"/>
      <c r="PQO117" s="81"/>
      <c r="PQP117" s="81"/>
      <c r="PQQ117" s="81"/>
      <c r="PQR117" s="81"/>
      <c r="PQS117" s="81"/>
      <c r="PQT117" s="81"/>
      <c r="PQU117" s="81"/>
      <c r="PQV117" s="81"/>
      <c r="PQW117" s="81"/>
      <c r="PQX117" s="81"/>
      <c r="PQY117" s="81"/>
      <c r="PQZ117" s="81"/>
      <c r="PRA117" s="81"/>
      <c r="PRB117" s="81"/>
      <c r="PRC117" s="81"/>
      <c r="PRD117" s="81"/>
      <c r="PRE117" s="81"/>
      <c r="PRF117" s="81"/>
      <c r="PRG117" s="81"/>
      <c r="PRH117" s="81"/>
      <c r="PRI117" s="81"/>
      <c r="PRJ117" s="81"/>
      <c r="PRK117" s="81"/>
      <c r="PRL117" s="81"/>
      <c r="PRM117" s="81"/>
      <c r="PRN117" s="81"/>
      <c r="PRO117" s="81"/>
      <c r="PRP117" s="81"/>
      <c r="PRQ117" s="81"/>
      <c r="PRR117" s="81"/>
      <c r="PRS117" s="81"/>
      <c r="PRT117" s="81"/>
      <c r="PRU117" s="81"/>
      <c r="PRV117" s="81"/>
      <c r="PRW117" s="81"/>
      <c r="PRX117" s="81"/>
      <c r="PRY117" s="81"/>
      <c r="PRZ117" s="81"/>
      <c r="PSA117" s="81"/>
      <c r="PSB117" s="81"/>
      <c r="PSC117" s="81"/>
      <c r="PSD117" s="81"/>
      <c r="PSE117" s="81"/>
      <c r="PSF117" s="81"/>
      <c r="PSG117" s="81"/>
      <c r="PSH117" s="81"/>
      <c r="PSI117" s="81"/>
      <c r="PSJ117" s="81"/>
      <c r="PSK117" s="81"/>
      <c r="PSL117" s="81"/>
      <c r="PSM117" s="81"/>
      <c r="PSN117" s="81"/>
      <c r="PSO117" s="81"/>
      <c r="PSP117" s="81"/>
      <c r="PSQ117" s="81"/>
      <c r="PSR117" s="81"/>
      <c r="PSS117" s="81"/>
      <c r="PST117" s="81"/>
      <c r="PSU117" s="81"/>
      <c r="PSV117" s="81"/>
      <c r="PSW117" s="81"/>
      <c r="PSX117" s="81"/>
      <c r="PSY117" s="81"/>
      <c r="PSZ117" s="81"/>
      <c r="PTA117" s="81"/>
      <c r="PTB117" s="81"/>
      <c r="PTC117" s="81"/>
      <c r="PTD117" s="81"/>
      <c r="PTE117" s="81"/>
      <c r="PTF117" s="81"/>
      <c r="PTG117" s="81"/>
      <c r="PTH117" s="81"/>
      <c r="PTI117" s="81"/>
      <c r="PTJ117" s="81"/>
      <c r="PTK117" s="81"/>
      <c r="PTL117" s="81"/>
      <c r="PTM117" s="81"/>
      <c r="PTN117" s="81"/>
      <c r="PTO117" s="81"/>
      <c r="PTP117" s="81"/>
      <c r="PTQ117" s="81"/>
      <c r="PTR117" s="81"/>
      <c r="PTS117" s="81"/>
      <c r="PTT117" s="81"/>
      <c r="PTU117" s="81"/>
      <c r="PTV117" s="81"/>
      <c r="PTW117" s="81"/>
      <c r="PTX117" s="81"/>
      <c r="PTY117" s="81"/>
      <c r="PTZ117" s="81"/>
      <c r="PUA117" s="81"/>
      <c r="PUB117" s="81"/>
      <c r="PUC117" s="81"/>
      <c r="PUD117" s="81"/>
      <c r="PUE117" s="81"/>
      <c r="PUF117" s="81"/>
      <c r="PUG117" s="81"/>
      <c r="PUH117" s="81"/>
      <c r="PUI117" s="81"/>
      <c r="PUJ117" s="81"/>
      <c r="PUK117" s="81"/>
      <c r="PUL117" s="81"/>
      <c r="PUM117" s="81"/>
      <c r="PUN117" s="81"/>
      <c r="PUO117" s="81"/>
      <c r="PUP117" s="81"/>
      <c r="PUQ117" s="81"/>
      <c r="PUR117" s="81"/>
      <c r="PUS117" s="81"/>
      <c r="PUT117" s="81"/>
      <c r="PUU117" s="81"/>
      <c r="PUV117" s="81"/>
      <c r="PUW117" s="81"/>
      <c r="PUX117" s="81"/>
      <c r="PUY117" s="81"/>
      <c r="PUZ117" s="81"/>
      <c r="PVA117" s="81"/>
      <c r="PVB117" s="81"/>
      <c r="PVC117" s="81"/>
      <c r="PVD117" s="81"/>
      <c r="PVE117" s="81"/>
      <c r="PVF117" s="81"/>
      <c r="PVG117" s="81"/>
      <c r="PVH117" s="81"/>
      <c r="PVI117" s="81"/>
      <c r="PVJ117" s="81"/>
      <c r="PVK117" s="81"/>
      <c r="PVL117" s="81"/>
      <c r="PVM117" s="81"/>
      <c r="PVN117" s="81"/>
      <c r="PVO117" s="81"/>
      <c r="PVP117" s="81"/>
      <c r="PVQ117" s="81"/>
      <c r="PVR117" s="81"/>
      <c r="PVS117" s="81"/>
      <c r="PVT117" s="81"/>
      <c r="PVU117" s="81"/>
      <c r="PVV117" s="81"/>
      <c r="PVW117" s="81"/>
      <c r="PVX117" s="81"/>
      <c r="PVY117" s="81"/>
      <c r="PVZ117" s="81"/>
      <c r="PWA117" s="81"/>
      <c r="PWB117" s="81"/>
      <c r="PWC117" s="81"/>
      <c r="PWD117" s="81"/>
      <c r="PWE117" s="81"/>
      <c r="PWF117" s="81"/>
      <c r="PWG117" s="81"/>
      <c r="PWH117" s="81"/>
      <c r="PWI117" s="81"/>
      <c r="PWJ117" s="81"/>
      <c r="PWK117" s="81"/>
      <c r="PWL117" s="81"/>
      <c r="PWM117" s="81"/>
      <c r="PWN117" s="81"/>
      <c r="PWO117" s="81"/>
      <c r="PWP117" s="81"/>
      <c r="PWQ117" s="81"/>
      <c r="PWR117" s="81"/>
      <c r="PWS117" s="81"/>
      <c r="PWT117" s="81"/>
      <c r="PWU117" s="81"/>
      <c r="PWV117" s="81"/>
      <c r="PWW117" s="81"/>
      <c r="PWX117" s="81"/>
      <c r="PWY117" s="81"/>
      <c r="PWZ117" s="81"/>
      <c r="PXA117" s="81"/>
      <c r="PXB117" s="81"/>
      <c r="PXC117" s="81"/>
      <c r="PXD117" s="81"/>
      <c r="PXE117" s="81"/>
      <c r="PXF117" s="81"/>
      <c r="PXG117" s="81"/>
      <c r="PXH117" s="81"/>
      <c r="PXI117" s="81"/>
      <c r="PXJ117" s="81"/>
      <c r="PXK117" s="81"/>
      <c r="PXL117" s="81"/>
      <c r="PXM117" s="81"/>
      <c r="PXN117" s="81"/>
      <c r="PXO117" s="81"/>
      <c r="PXP117" s="81"/>
      <c r="PXQ117" s="81"/>
      <c r="PXR117" s="81"/>
      <c r="PXS117" s="81"/>
      <c r="PXT117" s="81"/>
      <c r="PXU117" s="81"/>
      <c r="PXV117" s="81"/>
      <c r="PXW117" s="81"/>
      <c r="PXX117" s="81"/>
      <c r="PXY117" s="81"/>
      <c r="PXZ117" s="81"/>
      <c r="PYA117" s="81"/>
      <c r="PYB117" s="81"/>
      <c r="PYC117" s="81"/>
      <c r="PYD117" s="81"/>
      <c r="PYE117" s="81"/>
      <c r="PYF117" s="81"/>
      <c r="PYG117" s="81"/>
      <c r="PYH117" s="81"/>
      <c r="PYI117" s="81"/>
      <c r="PYJ117" s="81"/>
      <c r="PYK117" s="81"/>
      <c r="PYL117" s="81"/>
      <c r="PYM117" s="81"/>
      <c r="PYN117" s="81"/>
      <c r="PYO117" s="81"/>
      <c r="PYP117" s="81"/>
      <c r="PYQ117" s="81"/>
      <c r="PYR117" s="81"/>
      <c r="PYS117" s="81"/>
      <c r="PYT117" s="81"/>
      <c r="PYU117" s="81"/>
      <c r="PYV117" s="81"/>
      <c r="PYW117" s="81"/>
      <c r="PYX117" s="81"/>
      <c r="PYY117" s="81"/>
      <c r="PYZ117" s="81"/>
      <c r="PZA117" s="81"/>
      <c r="PZB117" s="81"/>
      <c r="PZC117" s="81"/>
      <c r="PZD117" s="81"/>
      <c r="PZE117" s="81"/>
      <c r="PZF117" s="81"/>
      <c r="PZG117" s="81"/>
      <c r="PZH117" s="81"/>
      <c r="PZI117" s="81"/>
      <c r="PZJ117" s="81"/>
      <c r="PZK117" s="81"/>
      <c r="PZL117" s="81"/>
      <c r="PZM117" s="81"/>
      <c r="PZN117" s="81"/>
      <c r="PZO117" s="81"/>
      <c r="PZP117" s="81"/>
      <c r="PZQ117" s="81"/>
      <c r="PZR117" s="81"/>
      <c r="PZS117" s="81"/>
      <c r="PZT117" s="81"/>
      <c r="PZU117" s="81"/>
      <c r="PZV117" s="81"/>
      <c r="PZW117" s="81"/>
      <c r="PZX117" s="81"/>
      <c r="PZY117" s="81"/>
      <c r="PZZ117" s="81"/>
      <c r="QAA117" s="81"/>
      <c r="QAB117" s="81"/>
      <c r="QAC117" s="81"/>
      <c r="QAD117" s="81"/>
      <c r="QAE117" s="81"/>
      <c r="QAF117" s="81"/>
      <c r="QAG117" s="81"/>
      <c r="QAH117" s="81"/>
      <c r="QAI117" s="81"/>
      <c r="QAJ117" s="81"/>
      <c r="QAK117" s="81"/>
      <c r="QAL117" s="81"/>
      <c r="QAM117" s="81"/>
      <c r="QAN117" s="81"/>
      <c r="QAO117" s="81"/>
      <c r="QAP117" s="81"/>
      <c r="QAQ117" s="81"/>
      <c r="QAR117" s="81"/>
      <c r="QAS117" s="81"/>
      <c r="QAT117" s="81"/>
      <c r="QAU117" s="81"/>
      <c r="QAV117" s="81"/>
      <c r="QAW117" s="81"/>
      <c r="QAX117" s="81"/>
      <c r="QAY117" s="81"/>
      <c r="QAZ117" s="81"/>
      <c r="QBA117" s="81"/>
      <c r="QBB117" s="81"/>
      <c r="QBC117" s="81"/>
      <c r="QBD117" s="81"/>
      <c r="QBE117" s="81"/>
      <c r="QBF117" s="81"/>
      <c r="QBG117" s="81"/>
      <c r="QBH117" s="81"/>
      <c r="QBI117" s="81"/>
      <c r="QBJ117" s="81"/>
      <c r="QBK117" s="81"/>
      <c r="QBL117" s="81"/>
      <c r="QBM117" s="81"/>
      <c r="QBN117" s="81"/>
      <c r="QBO117" s="81"/>
      <c r="QBP117" s="81"/>
      <c r="QBQ117" s="81"/>
      <c r="QBR117" s="81"/>
      <c r="QBS117" s="81"/>
      <c r="QBT117" s="81"/>
      <c r="QBU117" s="81"/>
      <c r="QBV117" s="81"/>
      <c r="QBW117" s="81"/>
      <c r="QBX117" s="81"/>
      <c r="QBY117" s="81"/>
      <c r="QBZ117" s="81"/>
      <c r="QCA117" s="81"/>
      <c r="QCB117" s="81"/>
      <c r="QCC117" s="81"/>
      <c r="QCD117" s="81"/>
      <c r="QCE117" s="81"/>
      <c r="QCF117" s="81"/>
      <c r="QCG117" s="81"/>
      <c r="QCH117" s="81"/>
      <c r="QCI117" s="81"/>
      <c r="QCJ117" s="81"/>
      <c r="QCK117" s="81"/>
      <c r="QCL117" s="81"/>
      <c r="QCM117" s="81"/>
      <c r="QCN117" s="81"/>
      <c r="QCO117" s="81"/>
      <c r="QCP117" s="81"/>
      <c r="QCQ117" s="81"/>
      <c r="QCR117" s="81"/>
      <c r="QCS117" s="81"/>
      <c r="QCT117" s="81"/>
      <c r="QCU117" s="81"/>
      <c r="QCV117" s="81"/>
      <c r="QCW117" s="81"/>
      <c r="QCX117" s="81"/>
      <c r="QCY117" s="81"/>
      <c r="QCZ117" s="81"/>
      <c r="QDA117" s="81"/>
      <c r="QDB117" s="81"/>
      <c r="QDC117" s="81"/>
      <c r="QDD117" s="81"/>
      <c r="QDE117" s="81"/>
      <c r="QDF117" s="81"/>
      <c r="QDG117" s="81"/>
      <c r="QDH117" s="81"/>
      <c r="QDI117" s="81"/>
      <c r="QDJ117" s="81"/>
      <c r="QDK117" s="81"/>
      <c r="QDL117" s="81"/>
      <c r="QDM117" s="81"/>
      <c r="QDN117" s="81"/>
      <c r="QDO117" s="81"/>
      <c r="QDP117" s="81"/>
      <c r="QDQ117" s="81"/>
      <c r="QDR117" s="81"/>
      <c r="QDS117" s="81"/>
      <c r="QDT117" s="81"/>
      <c r="QDU117" s="81"/>
      <c r="QDV117" s="81"/>
      <c r="QDW117" s="81"/>
      <c r="QDX117" s="81"/>
      <c r="QDY117" s="81"/>
      <c r="QDZ117" s="81"/>
      <c r="QEA117" s="81"/>
      <c r="QEB117" s="81"/>
      <c r="QEC117" s="81"/>
      <c r="QED117" s="81"/>
      <c r="QEE117" s="81"/>
      <c r="QEF117" s="81"/>
      <c r="QEG117" s="81"/>
      <c r="QEH117" s="81"/>
      <c r="QEI117" s="81"/>
      <c r="QEJ117" s="81"/>
      <c r="QEK117" s="81"/>
      <c r="QEL117" s="81"/>
      <c r="QEM117" s="81"/>
      <c r="QEN117" s="81"/>
      <c r="QEO117" s="81"/>
      <c r="QEP117" s="81"/>
      <c r="QEQ117" s="81"/>
      <c r="QER117" s="81"/>
      <c r="QES117" s="81"/>
      <c r="QET117" s="81"/>
      <c r="QEU117" s="81"/>
      <c r="QEV117" s="81"/>
      <c r="QEW117" s="81"/>
      <c r="QEX117" s="81"/>
      <c r="QEY117" s="81"/>
      <c r="QEZ117" s="81"/>
      <c r="QFA117" s="81"/>
      <c r="QFB117" s="81"/>
      <c r="QFC117" s="81"/>
      <c r="QFD117" s="81"/>
      <c r="QFE117" s="81"/>
      <c r="QFF117" s="81"/>
      <c r="QFG117" s="81"/>
      <c r="QFH117" s="81"/>
      <c r="QFI117" s="81"/>
      <c r="QFJ117" s="81"/>
      <c r="QFK117" s="81"/>
      <c r="QFL117" s="81"/>
      <c r="QFM117" s="81"/>
      <c r="QFN117" s="81"/>
      <c r="QFO117" s="81"/>
      <c r="QFP117" s="81"/>
      <c r="QFQ117" s="81"/>
      <c r="QFR117" s="81"/>
      <c r="QFS117" s="81"/>
      <c r="QFT117" s="81"/>
      <c r="QFU117" s="81"/>
      <c r="QFV117" s="81"/>
      <c r="QFW117" s="81"/>
      <c r="QFX117" s="81"/>
      <c r="QFY117" s="81"/>
      <c r="QFZ117" s="81"/>
      <c r="QGA117" s="81"/>
      <c r="QGB117" s="81"/>
      <c r="QGC117" s="81"/>
      <c r="QGD117" s="81"/>
      <c r="QGE117" s="81"/>
      <c r="QGF117" s="81"/>
      <c r="QGG117" s="81"/>
      <c r="QGH117" s="81"/>
      <c r="QGI117" s="81"/>
      <c r="QGJ117" s="81"/>
      <c r="QGK117" s="81"/>
      <c r="QGL117" s="81"/>
      <c r="QGM117" s="81"/>
      <c r="QGN117" s="81"/>
      <c r="QGO117" s="81"/>
      <c r="QGP117" s="81"/>
      <c r="QGQ117" s="81"/>
      <c r="QGR117" s="81"/>
      <c r="QGS117" s="81"/>
      <c r="QGT117" s="81"/>
      <c r="QGU117" s="81"/>
      <c r="QGV117" s="81"/>
      <c r="QGW117" s="81"/>
      <c r="QGX117" s="81"/>
      <c r="QGY117" s="81"/>
      <c r="QGZ117" s="81"/>
      <c r="QHA117" s="81"/>
      <c r="QHB117" s="81"/>
      <c r="QHC117" s="81"/>
      <c r="QHD117" s="81"/>
      <c r="QHE117" s="81"/>
      <c r="QHF117" s="81"/>
      <c r="QHG117" s="81"/>
      <c r="QHH117" s="81"/>
      <c r="QHI117" s="81"/>
      <c r="QHJ117" s="81"/>
      <c r="QHK117" s="81"/>
      <c r="QHL117" s="81"/>
      <c r="QHM117" s="81"/>
      <c r="QHN117" s="81"/>
      <c r="QHO117" s="81"/>
      <c r="QHP117" s="81"/>
      <c r="QHQ117" s="81"/>
      <c r="QHR117" s="81"/>
      <c r="QHS117" s="81"/>
      <c r="QHT117" s="81"/>
      <c r="QHU117" s="81"/>
      <c r="QHV117" s="81"/>
      <c r="QHW117" s="81"/>
      <c r="QHX117" s="81"/>
      <c r="QHY117" s="81"/>
      <c r="QHZ117" s="81"/>
      <c r="QIA117" s="81"/>
      <c r="QIB117" s="81"/>
      <c r="QIC117" s="81"/>
      <c r="QID117" s="81"/>
      <c r="QIE117" s="81"/>
      <c r="QIF117" s="81"/>
      <c r="QIG117" s="81"/>
      <c r="QIH117" s="81"/>
      <c r="QII117" s="81"/>
      <c r="QIJ117" s="81"/>
      <c r="QIK117" s="81"/>
      <c r="QIL117" s="81"/>
      <c r="QIM117" s="81"/>
      <c r="QIN117" s="81"/>
      <c r="QIO117" s="81"/>
      <c r="QIP117" s="81"/>
      <c r="QIQ117" s="81"/>
      <c r="QIR117" s="81"/>
      <c r="QIS117" s="81"/>
      <c r="QIT117" s="81"/>
      <c r="QIU117" s="81"/>
      <c r="QIV117" s="81"/>
      <c r="QIW117" s="81"/>
      <c r="QIX117" s="81"/>
      <c r="QIY117" s="81"/>
      <c r="QIZ117" s="81"/>
      <c r="QJA117" s="81"/>
      <c r="QJB117" s="81"/>
      <c r="QJC117" s="81"/>
      <c r="QJD117" s="81"/>
      <c r="QJE117" s="81"/>
      <c r="QJF117" s="81"/>
      <c r="QJG117" s="81"/>
      <c r="QJH117" s="81"/>
      <c r="QJI117" s="81"/>
      <c r="QJJ117" s="81"/>
      <c r="QJK117" s="81"/>
      <c r="QJL117" s="81"/>
      <c r="QJM117" s="81"/>
      <c r="QJN117" s="81"/>
      <c r="QJO117" s="81"/>
      <c r="QJP117" s="81"/>
      <c r="QJQ117" s="81"/>
      <c r="QJR117" s="81"/>
      <c r="QJS117" s="81"/>
      <c r="QJT117" s="81"/>
      <c r="QJU117" s="81"/>
      <c r="QJV117" s="81"/>
      <c r="QJW117" s="81"/>
      <c r="QJX117" s="81"/>
      <c r="QJY117" s="81"/>
      <c r="QJZ117" s="81"/>
      <c r="QKA117" s="81"/>
      <c r="QKB117" s="81"/>
      <c r="QKC117" s="81"/>
      <c r="QKD117" s="81"/>
      <c r="QKE117" s="81"/>
      <c r="QKF117" s="81"/>
      <c r="QKG117" s="81"/>
      <c r="QKH117" s="81"/>
      <c r="QKI117" s="81"/>
      <c r="QKJ117" s="81"/>
      <c r="QKK117" s="81"/>
      <c r="QKL117" s="81"/>
      <c r="QKM117" s="81"/>
      <c r="QKN117" s="81"/>
      <c r="QKO117" s="81"/>
      <c r="QKP117" s="81"/>
      <c r="QKQ117" s="81"/>
      <c r="QKR117" s="81"/>
      <c r="QKS117" s="81"/>
      <c r="QKT117" s="81"/>
      <c r="QKU117" s="81"/>
      <c r="QKV117" s="81"/>
      <c r="QKW117" s="81"/>
      <c r="QKX117" s="81"/>
      <c r="QKY117" s="81"/>
      <c r="QKZ117" s="81"/>
      <c r="QLA117" s="81"/>
      <c r="QLB117" s="81"/>
      <c r="QLC117" s="81"/>
      <c r="QLD117" s="81"/>
      <c r="QLE117" s="81"/>
      <c r="QLF117" s="81"/>
      <c r="QLG117" s="81"/>
      <c r="QLH117" s="81"/>
      <c r="QLI117" s="81"/>
      <c r="QLJ117" s="81"/>
      <c r="QLK117" s="81"/>
      <c r="QLL117" s="81"/>
      <c r="QLM117" s="81"/>
      <c r="QLN117" s="81"/>
      <c r="QLO117" s="81"/>
      <c r="QLP117" s="81"/>
      <c r="QLQ117" s="81"/>
      <c r="QLR117" s="81"/>
      <c r="QLS117" s="81"/>
      <c r="QLT117" s="81"/>
      <c r="QLU117" s="81"/>
      <c r="QLV117" s="81"/>
      <c r="QLW117" s="81"/>
      <c r="QLX117" s="81"/>
      <c r="QLY117" s="81"/>
      <c r="QLZ117" s="81"/>
      <c r="QMA117" s="81"/>
      <c r="QMB117" s="81"/>
      <c r="QMC117" s="81"/>
      <c r="QMD117" s="81"/>
      <c r="QME117" s="81"/>
      <c r="QMF117" s="81"/>
      <c r="QMG117" s="81"/>
      <c r="QMH117" s="81"/>
      <c r="QMI117" s="81"/>
      <c r="QMJ117" s="81"/>
      <c r="QMK117" s="81"/>
      <c r="QML117" s="81"/>
      <c r="QMM117" s="81"/>
      <c r="QMN117" s="81"/>
      <c r="QMO117" s="81"/>
      <c r="QMP117" s="81"/>
      <c r="QMQ117" s="81"/>
      <c r="QMR117" s="81"/>
      <c r="QMS117" s="81"/>
      <c r="QMT117" s="81"/>
      <c r="QMU117" s="81"/>
      <c r="QMV117" s="81"/>
      <c r="QMW117" s="81"/>
      <c r="QMX117" s="81"/>
      <c r="QMY117" s="81"/>
      <c r="QMZ117" s="81"/>
      <c r="QNA117" s="81"/>
      <c r="QNB117" s="81"/>
      <c r="QNC117" s="81"/>
      <c r="QND117" s="81"/>
      <c r="QNE117" s="81"/>
      <c r="QNF117" s="81"/>
      <c r="QNG117" s="81"/>
      <c r="QNH117" s="81"/>
      <c r="QNI117" s="81"/>
      <c r="QNJ117" s="81"/>
      <c r="QNK117" s="81"/>
      <c r="QNL117" s="81"/>
      <c r="QNM117" s="81"/>
      <c r="QNN117" s="81"/>
      <c r="QNO117" s="81"/>
      <c r="QNP117" s="81"/>
      <c r="QNQ117" s="81"/>
      <c r="QNR117" s="81"/>
      <c r="QNS117" s="81"/>
      <c r="QNT117" s="81"/>
      <c r="QNU117" s="81"/>
      <c r="QNV117" s="81"/>
      <c r="QNW117" s="81"/>
      <c r="QNX117" s="81"/>
      <c r="QNY117" s="81"/>
      <c r="QNZ117" s="81"/>
      <c r="QOA117" s="81"/>
      <c r="QOB117" s="81"/>
      <c r="QOC117" s="81"/>
      <c r="QOD117" s="81"/>
      <c r="QOE117" s="81"/>
      <c r="QOF117" s="81"/>
      <c r="QOG117" s="81"/>
      <c r="QOH117" s="81"/>
      <c r="QOI117" s="81"/>
      <c r="QOJ117" s="81"/>
      <c r="QOK117" s="81"/>
      <c r="QOL117" s="81"/>
      <c r="QOM117" s="81"/>
      <c r="QON117" s="81"/>
      <c r="QOO117" s="81"/>
      <c r="QOP117" s="81"/>
      <c r="QOQ117" s="81"/>
      <c r="QOR117" s="81"/>
      <c r="QOS117" s="81"/>
      <c r="QOT117" s="81"/>
      <c r="QOU117" s="81"/>
      <c r="QOV117" s="81"/>
      <c r="QOW117" s="81"/>
      <c r="QOX117" s="81"/>
      <c r="QOY117" s="81"/>
      <c r="QOZ117" s="81"/>
      <c r="QPA117" s="81"/>
      <c r="QPB117" s="81"/>
      <c r="QPC117" s="81"/>
      <c r="QPD117" s="81"/>
      <c r="QPE117" s="81"/>
      <c r="QPF117" s="81"/>
      <c r="QPG117" s="81"/>
      <c r="QPH117" s="81"/>
      <c r="QPI117" s="81"/>
      <c r="QPJ117" s="81"/>
      <c r="QPK117" s="81"/>
      <c r="QPL117" s="81"/>
      <c r="QPM117" s="81"/>
      <c r="QPN117" s="81"/>
      <c r="QPO117" s="81"/>
      <c r="QPP117" s="81"/>
      <c r="QPQ117" s="81"/>
      <c r="QPR117" s="81"/>
      <c r="QPS117" s="81"/>
      <c r="QPT117" s="81"/>
      <c r="QPU117" s="81"/>
      <c r="QPV117" s="81"/>
      <c r="QPW117" s="81"/>
      <c r="QPX117" s="81"/>
      <c r="QPY117" s="81"/>
      <c r="QPZ117" s="81"/>
      <c r="QQA117" s="81"/>
      <c r="QQB117" s="81"/>
      <c r="QQC117" s="81"/>
      <c r="QQD117" s="81"/>
      <c r="QQE117" s="81"/>
      <c r="QQF117" s="81"/>
      <c r="QQG117" s="81"/>
      <c r="QQH117" s="81"/>
      <c r="QQI117" s="81"/>
      <c r="QQJ117" s="81"/>
      <c r="QQK117" s="81"/>
      <c r="QQL117" s="81"/>
      <c r="QQM117" s="81"/>
      <c r="QQN117" s="81"/>
      <c r="QQO117" s="81"/>
      <c r="QQP117" s="81"/>
      <c r="QQQ117" s="81"/>
      <c r="QQR117" s="81"/>
      <c r="QQS117" s="81"/>
      <c r="QQT117" s="81"/>
      <c r="QQU117" s="81"/>
      <c r="QQV117" s="81"/>
      <c r="QQW117" s="81"/>
      <c r="QQX117" s="81"/>
      <c r="QQY117" s="81"/>
      <c r="QQZ117" s="81"/>
      <c r="QRA117" s="81"/>
      <c r="QRB117" s="81"/>
      <c r="QRC117" s="81"/>
      <c r="QRD117" s="81"/>
      <c r="QRE117" s="81"/>
      <c r="QRF117" s="81"/>
      <c r="QRG117" s="81"/>
      <c r="QRH117" s="81"/>
      <c r="QRI117" s="81"/>
      <c r="QRJ117" s="81"/>
      <c r="QRK117" s="81"/>
      <c r="QRL117" s="81"/>
      <c r="QRM117" s="81"/>
      <c r="QRN117" s="81"/>
      <c r="QRO117" s="81"/>
      <c r="QRP117" s="81"/>
      <c r="QRQ117" s="81"/>
      <c r="QRR117" s="81"/>
      <c r="QRS117" s="81"/>
      <c r="QRT117" s="81"/>
      <c r="QRU117" s="81"/>
      <c r="QRV117" s="81"/>
      <c r="QRW117" s="81"/>
      <c r="QRX117" s="81"/>
      <c r="QRY117" s="81"/>
      <c r="QRZ117" s="81"/>
      <c r="QSA117" s="81"/>
      <c r="QSB117" s="81"/>
      <c r="QSC117" s="81"/>
      <c r="QSD117" s="81"/>
      <c r="QSE117" s="81"/>
      <c r="QSF117" s="81"/>
      <c r="QSG117" s="81"/>
      <c r="QSH117" s="81"/>
      <c r="QSI117" s="81"/>
      <c r="QSJ117" s="81"/>
      <c r="QSK117" s="81"/>
      <c r="QSL117" s="81"/>
      <c r="QSM117" s="81"/>
      <c r="QSN117" s="81"/>
      <c r="QSO117" s="81"/>
      <c r="QSP117" s="81"/>
      <c r="QSQ117" s="81"/>
      <c r="QSR117" s="81"/>
      <c r="QSS117" s="81"/>
      <c r="QST117" s="81"/>
      <c r="QSU117" s="81"/>
      <c r="QSV117" s="81"/>
      <c r="QSW117" s="81"/>
      <c r="QSX117" s="81"/>
      <c r="QSY117" s="81"/>
      <c r="QSZ117" s="81"/>
      <c r="QTA117" s="81"/>
      <c r="QTB117" s="81"/>
      <c r="QTC117" s="81"/>
      <c r="QTD117" s="81"/>
      <c r="QTE117" s="81"/>
      <c r="QTF117" s="81"/>
      <c r="QTG117" s="81"/>
      <c r="QTH117" s="81"/>
      <c r="QTI117" s="81"/>
      <c r="QTJ117" s="81"/>
      <c r="QTK117" s="81"/>
      <c r="QTL117" s="81"/>
      <c r="QTM117" s="81"/>
      <c r="QTN117" s="81"/>
      <c r="QTO117" s="81"/>
      <c r="QTP117" s="81"/>
      <c r="QTQ117" s="81"/>
      <c r="QTR117" s="81"/>
      <c r="QTS117" s="81"/>
      <c r="QTT117" s="81"/>
      <c r="QTU117" s="81"/>
      <c r="QTV117" s="81"/>
      <c r="QTW117" s="81"/>
      <c r="QTX117" s="81"/>
      <c r="QTY117" s="81"/>
      <c r="QTZ117" s="81"/>
      <c r="QUA117" s="81"/>
      <c r="QUB117" s="81"/>
      <c r="QUC117" s="81"/>
      <c r="QUD117" s="81"/>
      <c r="QUE117" s="81"/>
      <c r="QUF117" s="81"/>
      <c r="QUG117" s="81"/>
      <c r="QUH117" s="81"/>
      <c r="QUI117" s="81"/>
      <c r="QUJ117" s="81"/>
      <c r="QUK117" s="81"/>
      <c r="QUL117" s="81"/>
      <c r="QUM117" s="81"/>
      <c r="QUN117" s="81"/>
      <c r="QUO117" s="81"/>
      <c r="QUP117" s="81"/>
      <c r="QUQ117" s="81"/>
      <c r="QUR117" s="81"/>
      <c r="QUS117" s="81"/>
      <c r="QUT117" s="81"/>
      <c r="QUU117" s="81"/>
      <c r="QUV117" s="81"/>
      <c r="QUW117" s="81"/>
      <c r="QUX117" s="81"/>
      <c r="QUY117" s="81"/>
      <c r="QUZ117" s="81"/>
      <c r="QVA117" s="81"/>
      <c r="QVB117" s="81"/>
      <c r="QVC117" s="81"/>
      <c r="QVD117" s="81"/>
      <c r="QVE117" s="81"/>
      <c r="QVF117" s="81"/>
      <c r="QVG117" s="81"/>
      <c r="QVH117" s="81"/>
      <c r="QVI117" s="81"/>
      <c r="QVJ117" s="81"/>
      <c r="QVK117" s="81"/>
      <c r="QVL117" s="81"/>
      <c r="QVM117" s="81"/>
      <c r="QVN117" s="81"/>
      <c r="QVO117" s="81"/>
      <c r="QVP117" s="81"/>
      <c r="QVQ117" s="81"/>
      <c r="QVR117" s="81"/>
      <c r="QVS117" s="81"/>
      <c r="QVT117" s="81"/>
      <c r="QVU117" s="81"/>
      <c r="QVV117" s="81"/>
      <c r="QVW117" s="81"/>
      <c r="QVX117" s="81"/>
      <c r="QVY117" s="81"/>
      <c r="QVZ117" s="81"/>
      <c r="QWA117" s="81"/>
      <c r="QWB117" s="81"/>
      <c r="QWC117" s="81"/>
      <c r="QWD117" s="81"/>
      <c r="QWE117" s="81"/>
      <c r="QWF117" s="81"/>
      <c r="QWG117" s="81"/>
      <c r="QWH117" s="81"/>
      <c r="QWI117" s="81"/>
      <c r="QWJ117" s="81"/>
      <c r="QWK117" s="81"/>
      <c r="QWL117" s="81"/>
      <c r="QWM117" s="81"/>
      <c r="QWN117" s="81"/>
      <c r="QWO117" s="81"/>
      <c r="QWP117" s="81"/>
      <c r="QWQ117" s="81"/>
      <c r="QWR117" s="81"/>
      <c r="QWS117" s="81"/>
      <c r="QWT117" s="81"/>
      <c r="QWU117" s="81"/>
      <c r="QWV117" s="81"/>
      <c r="QWW117" s="81"/>
      <c r="QWX117" s="81"/>
      <c r="QWY117" s="81"/>
      <c r="QWZ117" s="81"/>
      <c r="QXA117" s="81"/>
      <c r="QXB117" s="81"/>
      <c r="QXC117" s="81"/>
      <c r="QXD117" s="81"/>
      <c r="QXE117" s="81"/>
      <c r="QXF117" s="81"/>
      <c r="QXG117" s="81"/>
      <c r="QXH117" s="81"/>
      <c r="QXI117" s="81"/>
      <c r="QXJ117" s="81"/>
      <c r="QXK117" s="81"/>
      <c r="QXL117" s="81"/>
      <c r="QXM117" s="81"/>
      <c r="QXN117" s="81"/>
      <c r="QXO117" s="81"/>
      <c r="QXP117" s="81"/>
      <c r="QXQ117" s="81"/>
      <c r="QXR117" s="81"/>
      <c r="QXS117" s="81"/>
      <c r="QXT117" s="81"/>
      <c r="QXU117" s="81"/>
      <c r="QXV117" s="81"/>
      <c r="QXW117" s="81"/>
      <c r="QXX117" s="81"/>
      <c r="QXY117" s="81"/>
      <c r="QXZ117" s="81"/>
      <c r="QYA117" s="81"/>
      <c r="QYB117" s="81"/>
      <c r="QYC117" s="81"/>
      <c r="QYD117" s="81"/>
      <c r="QYE117" s="81"/>
      <c r="QYF117" s="81"/>
      <c r="QYG117" s="81"/>
      <c r="QYH117" s="81"/>
      <c r="QYI117" s="81"/>
      <c r="QYJ117" s="81"/>
      <c r="QYK117" s="81"/>
      <c r="QYL117" s="81"/>
      <c r="QYM117" s="81"/>
      <c r="QYN117" s="81"/>
      <c r="QYO117" s="81"/>
      <c r="QYP117" s="81"/>
      <c r="QYQ117" s="81"/>
      <c r="QYR117" s="81"/>
      <c r="QYS117" s="81"/>
      <c r="QYT117" s="81"/>
      <c r="QYU117" s="81"/>
      <c r="QYV117" s="81"/>
      <c r="QYW117" s="81"/>
      <c r="QYX117" s="81"/>
      <c r="QYY117" s="81"/>
      <c r="QYZ117" s="81"/>
      <c r="QZA117" s="81"/>
      <c r="QZB117" s="81"/>
      <c r="QZC117" s="81"/>
      <c r="QZD117" s="81"/>
      <c r="QZE117" s="81"/>
      <c r="QZF117" s="81"/>
      <c r="QZG117" s="81"/>
      <c r="QZH117" s="81"/>
      <c r="QZI117" s="81"/>
      <c r="QZJ117" s="81"/>
      <c r="QZK117" s="81"/>
      <c r="QZL117" s="81"/>
      <c r="QZM117" s="81"/>
      <c r="QZN117" s="81"/>
      <c r="QZO117" s="81"/>
      <c r="QZP117" s="81"/>
      <c r="QZQ117" s="81"/>
      <c r="QZR117" s="81"/>
      <c r="QZS117" s="81"/>
      <c r="QZT117" s="81"/>
      <c r="QZU117" s="81"/>
      <c r="QZV117" s="81"/>
      <c r="QZW117" s="81"/>
      <c r="QZX117" s="81"/>
      <c r="QZY117" s="81"/>
      <c r="QZZ117" s="81"/>
      <c r="RAA117" s="81"/>
      <c r="RAB117" s="81"/>
      <c r="RAC117" s="81"/>
      <c r="RAD117" s="81"/>
      <c r="RAE117" s="81"/>
      <c r="RAF117" s="81"/>
      <c r="RAG117" s="81"/>
      <c r="RAH117" s="81"/>
      <c r="RAI117" s="81"/>
      <c r="RAJ117" s="81"/>
      <c r="RAK117" s="81"/>
      <c r="RAL117" s="81"/>
      <c r="RAM117" s="81"/>
      <c r="RAN117" s="81"/>
      <c r="RAO117" s="81"/>
      <c r="RAP117" s="81"/>
      <c r="RAQ117" s="81"/>
      <c r="RAR117" s="81"/>
      <c r="RAS117" s="81"/>
      <c r="RAT117" s="81"/>
      <c r="RAU117" s="81"/>
      <c r="RAV117" s="81"/>
      <c r="RAW117" s="81"/>
      <c r="RAX117" s="81"/>
      <c r="RAY117" s="81"/>
      <c r="RAZ117" s="81"/>
      <c r="RBA117" s="81"/>
      <c r="RBB117" s="81"/>
      <c r="RBC117" s="81"/>
      <c r="RBD117" s="81"/>
      <c r="RBE117" s="81"/>
      <c r="RBF117" s="81"/>
      <c r="RBG117" s="81"/>
      <c r="RBH117" s="81"/>
      <c r="RBI117" s="81"/>
      <c r="RBJ117" s="81"/>
      <c r="RBK117" s="81"/>
      <c r="RBL117" s="81"/>
      <c r="RBM117" s="81"/>
      <c r="RBN117" s="81"/>
      <c r="RBO117" s="81"/>
      <c r="RBP117" s="81"/>
      <c r="RBQ117" s="81"/>
      <c r="RBR117" s="81"/>
      <c r="RBS117" s="81"/>
      <c r="RBT117" s="81"/>
      <c r="RBU117" s="81"/>
      <c r="RBV117" s="81"/>
      <c r="RBW117" s="81"/>
      <c r="RBX117" s="81"/>
      <c r="RBY117" s="81"/>
      <c r="RBZ117" s="81"/>
      <c r="RCA117" s="81"/>
      <c r="RCB117" s="81"/>
      <c r="RCC117" s="81"/>
      <c r="RCD117" s="81"/>
      <c r="RCE117" s="81"/>
      <c r="RCF117" s="81"/>
      <c r="RCG117" s="81"/>
      <c r="RCH117" s="81"/>
      <c r="RCI117" s="81"/>
      <c r="RCJ117" s="81"/>
      <c r="RCK117" s="81"/>
      <c r="RCL117" s="81"/>
      <c r="RCM117" s="81"/>
      <c r="RCN117" s="81"/>
      <c r="RCO117" s="81"/>
      <c r="RCP117" s="81"/>
      <c r="RCQ117" s="81"/>
      <c r="RCR117" s="81"/>
      <c r="RCS117" s="81"/>
      <c r="RCT117" s="81"/>
      <c r="RCU117" s="81"/>
      <c r="RCV117" s="81"/>
      <c r="RCW117" s="81"/>
      <c r="RCX117" s="81"/>
      <c r="RCY117" s="81"/>
      <c r="RCZ117" s="81"/>
      <c r="RDA117" s="81"/>
      <c r="RDB117" s="81"/>
      <c r="RDC117" s="81"/>
      <c r="RDD117" s="81"/>
      <c r="RDE117" s="81"/>
      <c r="RDF117" s="81"/>
      <c r="RDG117" s="81"/>
      <c r="RDH117" s="81"/>
      <c r="RDI117" s="81"/>
      <c r="RDJ117" s="81"/>
      <c r="RDK117" s="81"/>
      <c r="RDL117" s="81"/>
      <c r="RDM117" s="81"/>
      <c r="RDN117" s="81"/>
      <c r="RDO117" s="81"/>
      <c r="RDP117" s="81"/>
      <c r="RDQ117" s="81"/>
      <c r="RDR117" s="81"/>
      <c r="RDS117" s="81"/>
      <c r="RDT117" s="81"/>
      <c r="RDU117" s="81"/>
      <c r="RDV117" s="81"/>
      <c r="RDW117" s="81"/>
      <c r="RDX117" s="81"/>
      <c r="RDY117" s="81"/>
      <c r="RDZ117" s="81"/>
      <c r="REA117" s="81"/>
      <c r="REB117" s="81"/>
      <c r="REC117" s="81"/>
      <c r="RED117" s="81"/>
      <c r="REE117" s="81"/>
      <c r="REF117" s="81"/>
      <c r="REG117" s="81"/>
      <c r="REH117" s="81"/>
      <c r="REI117" s="81"/>
      <c r="REJ117" s="81"/>
      <c r="REK117" s="81"/>
      <c r="REL117" s="81"/>
      <c r="REM117" s="81"/>
      <c r="REN117" s="81"/>
      <c r="REO117" s="81"/>
      <c r="REP117" s="81"/>
      <c r="REQ117" s="81"/>
      <c r="RER117" s="81"/>
      <c r="RES117" s="81"/>
      <c r="RET117" s="81"/>
      <c r="REU117" s="81"/>
      <c r="REV117" s="81"/>
      <c r="REW117" s="81"/>
      <c r="REX117" s="81"/>
      <c r="REY117" s="81"/>
      <c r="REZ117" s="81"/>
      <c r="RFA117" s="81"/>
      <c r="RFB117" s="81"/>
      <c r="RFC117" s="81"/>
      <c r="RFD117" s="81"/>
      <c r="RFE117" s="81"/>
      <c r="RFF117" s="81"/>
      <c r="RFG117" s="81"/>
      <c r="RFH117" s="81"/>
      <c r="RFI117" s="81"/>
      <c r="RFJ117" s="81"/>
      <c r="RFK117" s="81"/>
      <c r="RFL117" s="81"/>
      <c r="RFM117" s="81"/>
      <c r="RFN117" s="81"/>
      <c r="RFO117" s="81"/>
      <c r="RFP117" s="81"/>
      <c r="RFQ117" s="81"/>
      <c r="RFR117" s="81"/>
      <c r="RFS117" s="81"/>
      <c r="RFT117" s="81"/>
      <c r="RFU117" s="81"/>
      <c r="RFV117" s="81"/>
      <c r="RFW117" s="81"/>
      <c r="RFX117" s="81"/>
      <c r="RFY117" s="81"/>
      <c r="RFZ117" s="81"/>
      <c r="RGA117" s="81"/>
      <c r="RGB117" s="81"/>
      <c r="RGC117" s="81"/>
      <c r="RGD117" s="81"/>
      <c r="RGE117" s="81"/>
      <c r="RGF117" s="81"/>
      <c r="RGG117" s="81"/>
      <c r="RGH117" s="81"/>
      <c r="RGI117" s="81"/>
      <c r="RGJ117" s="81"/>
      <c r="RGK117" s="81"/>
      <c r="RGL117" s="81"/>
      <c r="RGM117" s="81"/>
      <c r="RGN117" s="81"/>
      <c r="RGO117" s="81"/>
      <c r="RGP117" s="81"/>
      <c r="RGQ117" s="81"/>
      <c r="RGR117" s="81"/>
      <c r="RGS117" s="81"/>
      <c r="RGT117" s="81"/>
      <c r="RGU117" s="81"/>
      <c r="RGV117" s="81"/>
      <c r="RGW117" s="81"/>
      <c r="RGX117" s="81"/>
      <c r="RGY117" s="81"/>
      <c r="RGZ117" s="81"/>
      <c r="RHA117" s="81"/>
      <c r="RHB117" s="81"/>
      <c r="RHC117" s="81"/>
      <c r="RHD117" s="81"/>
      <c r="RHE117" s="81"/>
      <c r="RHF117" s="81"/>
      <c r="RHG117" s="81"/>
      <c r="RHH117" s="81"/>
      <c r="RHI117" s="81"/>
      <c r="RHJ117" s="81"/>
      <c r="RHK117" s="81"/>
      <c r="RHL117" s="81"/>
      <c r="RHM117" s="81"/>
      <c r="RHN117" s="81"/>
      <c r="RHO117" s="81"/>
      <c r="RHP117" s="81"/>
      <c r="RHQ117" s="81"/>
      <c r="RHR117" s="81"/>
      <c r="RHS117" s="81"/>
      <c r="RHT117" s="81"/>
      <c r="RHU117" s="81"/>
      <c r="RHV117" s="81"/>
      <c r="RHW117" s="81"/>
      <c r="RHX117" s="81"/>
      <c r="RHY117" s="81"/>
      <c r="RHZ117" s="81"/>
      <c r="RIA117" s="81"/>
      <c r="RIB117" s="81"/>
      <c r="RIC117" s="81"/>
      <c r="RID117" s="81"/>
      <c r="RIE117" s="81"/>
      <c r="RIF117" s="81"/>
      <c r="RIG117" s="81"/>
      <c r="RIH117" s="81"/>
      <c r="RII117" s="81"/>
      <c r="RIJ117" s="81"/>
      <c r="RIK117" s="81"/>
      <c r="RIL117" s="81"/>
      <c r="RIM117" s="81"/>
      <c r="RIN117" s="81"/>
      <c r="RIO117" s="81"/>
      <c r="RIP117" s="81"/>
      <c r="RIQ117" s="81"/>
      <c r="RIR117" s="81"/>
      <c r="RIS117" s="81"/>
      <c r="RIT117" s="81"/>
      <c r="RIU117" s="81"/>
      <c r="RIV117" s="81"/>
      <c r="RIW117" s="81"/>
      <c r="RIX117" s="81"/>
      <c r="RIY117" s="81"/>
      <c r="RIZ117" s="81"/>
      <c r="RJA117" s="81"/>
      <c r="RJB117" s="81"/>
      <c r="RJC117" s="81"/>
      <c r="RJD117" s="81"/>
      <c r="RJE117" s="81"/>
      <c r="RJF117" s="81"/>
      <c r="RJG117" s="81"/>
      <c r="RJH117" s="81"/>
      <c r="RJI117" s="81"/>
      <c r="RJJ117" s="81"/>
      <c r="RJK117" s="81"/>
      <c r="RJL117" s="81"/>
      <c r="RJM117" s="81"/>
      <c r="RJN117" s="81"/>
      <c r="RJO117" s="81"/>
      <c r="RJP117" s="81"/>
      <c r="RJQ117" s="81"/>
      <c r="RJR117" s="81"/>
      <c r="RJS117" s="81"/>
      <c r="RJT117" s="81"/>
      <c r="RJU117" s="81"/>
      <c r="RJV117" s="81"/>
      <c r="RJW117" s="81"/>
      <c r="RJX117" s="81"/>
      <c r="RJY117" s="81"/>
      <c r="RJZ117" s="81"/>
      <c r="RKA117" s="81"/>
      <c r="RKB117" s="81"/>
      <c r="RKC117" s="81"/>
      <c r="RKD117" s="81"/>
      <c r="RKE117" s="81"/>
      <c r="RKF117" s="81"/>
      <c r="RKG117" s="81"/>
      <c r="RKH117" s="81"/>
      <c r="RKI117" s="81"/>
      <c r="RKJ117" s="81"/>
      <c r="RKK117" s="81"/>
      <c r="RKL117" s="81"/>
      <c r="RKM117" s="81"/>
      <c r="RKN117" s="81"/>
      <c r="RKO117" s="81"/>
      <c r="RKP117" s="81"/>
      <c r="RKQ117" s="81"/>
      <c r="RKR117" s="81"/>
      <c r="RKS117" s="81"/>
      <c r="RKT117" s="81"/>
      <c r="RKU117" s="81"/>
      <c r="RKV117" s="81"/>
      <c r="RKW117" s="81"/>
      <c r="RKX117" s="81"/>
      <c r="RKY117" s="81"/>
      <c r="RKZ117" s="81"/>
      <c r="RLA117" s="81"/>
      <c r="RLB117" s="81"/>
      <c r="RLC117" s="81"/>
      <c r="RLD117" s="81"/>
      <c r="RLE117" s="81"/>
      <c r="RLF117" s="81"/>
      <c r="RLG117" s="81"/>
      <c r="RLH117" s="81"/>
      <c r="RLI117" s="81"/>
      <c r="RLJ117" s="81"/>
      <c r="RLK117" s="81"/>
      <c r="RLL117" s="81"/>
      <c r="RLM117" s="81"/>
      <c r="RLN117" s="81"/>
      <c r="RLO117" s="81"/>
      <c r="RLP117" s="81"/>
      <c r="RLQ117" s="81"/>
      <c r="RLR117" s="81"/>
      <c r="RLS117" s="81"/>
      <c r="RLT117" s="81"/>
      <c r="RLU117" s="81"/>
      <c r="RLV117" s="81"/>
      <c r="RLW117" s="81"/>
      <c r="RLX117" s="81"/>
      <c r="RLY117" s="81"/>
      <c r="RLZ117" s="81"/>
      <c r="RMA117" s="81"/>
      <c r="RMB117" s="81"/>
      <c r="RMC117" s="81"/>
      <c r="RMD117" s="81"/>
      <c r="RME117" s="81"/>
      <c r="RMF117" s="81"/>
      <c r="RMG117" s="81"/>
      <c r="RMH117" s="81"/>
      <c r="RMI117" s="81"/>
      <c r="RMJ117" s="81"/>
      <c r="RMK117" s="81"/>
      <c r="RML117" s="81"/>
      <c r="RMM117" s="81"/>
      <c r="RMN117" s="81"/>
      <c r="RMO117" s="81"/>
      <c r="RMP117" s="81"/>
      <c r="RMQ117" s="81"/>
      <c r="RMR117" s="81"/>
      <c r="RMS117" s="81"/>
      <c r="RMT117" s="81"/>
      <c r="RMU117" s="81"/>
      <c r="RMV117" s="81"/>
      <c r="RMW117" s="81"/>
      <c r="RMX117" s="81"/>
      <c r="RMY117" s="81"/>
      <c r="RMZ117" s="81"/>
      <c r="RNA117" s="81"/>
      <c r="RNB117" s="81"/>
      <c r="RNC117" s="81"/>
      <c r="RND117" s="81"/>
      <c r="RNE117" s="81"/>
      <c r="RNF117" s="81"/>
      <c r="RNG117" s="81"/>
      <c r="RNH117" s="81"/>
      <c r="RNI117" s="81"/>
      <c r="RNJ117" s="81"/>
      <c r="RNK117" s="81"/>
      <c r="RNL117" s="81"/>
      <c r="RNM117" s="81"/>
      <c r="RNN117" s="81"/>
      <c r="RNO117" s="81"/>
      <c r="RNP117" s="81"/>
      <c r="RNQ117" s="81"/>
      <c r="RNR117" s="81"/>
      <c r="RNS117" s="81"/>
      <c r="RNT117" s="81"/>
      <c r="RNU117" s="81"/>
      <c r="RNV117" s="81"/>
      <c r="RNW117" s="81"/>
      <c r="RNX117" s="81"/>
      <c r="RNY117" s="81"/>
      <c r="RNZ117" s="81"/>
      <c r="ROA117" s="81"/>
      <c r="ROB117" s="81"/>
      <c r="ROC117" s="81"/>
      <c r="ROD117" s="81"/>
      <c r="ROE117" s="81"/>
      <c r="ROF117" s="81"/>
      <c r="ROG117" s="81"/>
      <c r="ROH117" s="81"/>
      <c r="ROI117" s="81"/>
      <c r="ROJ117" s="81"/>
      <c r="ROK117" s="81"/>
      <c r="ROL117" s="81"/>
      <c r="ROM117" s="81"/>
      <c r="RON117" s="81"/>
      <c r="ROO117" s="81"/>
      <c r="ROP117" s="81"/>
      <c r="ROQ117" s="81"/>
      <c r="ROR117" s="81"/>
      <c r="ROS117" s="81"/>
      <c r="ROT117" s="81"/>
      <c r="ROU117" s="81"/>
      <c r="ROV117" s="81"/>
      <c r="ROW117" s="81"/>
      <c r="ROX117" s="81"/>
      <c r="ROY117" s="81"/>
      <c r="ROZ117" s="81"/>
      <c r="RPA117" s="81"/>
      <c r="RPB117" s="81"/>
      <c r="RPC117" s="81"/>
      <c r="RPD117" s="81"/>
      <c r="RPE117" s="81"/>
      <c r="RPF117" s="81"/>
      <c r="RPG117" s="81"/>
      <c r="RPH117" s="81"/>
      <c r="RPI117" s="81"/>
      <c r="RPJ117" s="81"/>
      <c r="RPK117" s="81"/>
      <c r="RPL117" s="81"/>
      <c r="RPM117" s="81"/>
      <c r="RPN117" s="81"/>
      <c r="RPO117" s="81"/>
      <c r="RPP117" s="81"/>
      <c r="RPQ117" s="81"/>
      <c r="RPR117" s="81"/>
      <c r="RPS117" s="81"/>
      <c r="RPT117" s="81"/>
      <c r="RPU117" s="81"/>
      <c r="RPV117" s="81"/>
      <c r="RPW117" s="81"/>
      <c r="RPX117" s="81"/>
      <c r="RPY117" s="81"/>
      <c r="RPZ117" s="81"/>
      <c r="RQA117" s="81"/>
      <c r="RQB117" s="81"/>
      <c r="RQC117" s="81"/>
      <c r="RQD117" s="81"/>
      <c r="RQE117" s="81"/>
      <c r="RQF117" s="81"/>
      <c r="RQG117" s="81"/>
      <c r="RQH117" s="81"/>
      <c r="RQI117" s="81"/>
      <c r="RQJ117" s="81"/>
      <c r="RQK117" s="81"/>
      <c r="RQL117" s="81"/>
      <c r="RQM117" s="81"/>
      <c r="RQN117" s="81"/>
      <c r="RQO117" s="81"/>
      <c r="RQP117" s="81"/>
      <c r="RQQ117" s="81"/>
      <c r="RQR117" s="81"/>
      <c r="RQS117" s="81"/>
      <c r="RQT117" s="81"/>
      <c r="RQU117" s="81"/>
      <c r="RQV117" s="81"/>
      <c r="RQW117" s="81"/>
      <c r="RQX117" s="81"/>
      <c r="RQY117" s="81"/>
      <c r="RQZ117" s="81"/>
      <c r="RRA117" s="81"/>
      <c r="RRB117" s="81"/>
      <c r="RRC117" s="81"/>
      <c r="RRD117" s="81"/>
      <c r="RRE117" s="81"/>
      <c r="RRF117" s="81"/>
      <c r="RRG117" s="81"/>
      <c r="RRH117" s="81"/>
      <c r="RRI117" s="81"/>
      <c r="RRJ117" s="81"/>
      <c r="RRK117" s="81"/>
      <c r="RRL117" s="81"/>
      <c r="RRM117" s="81"/>
      <c r="RRN117" s="81"/>
      <c r="RRO117" s="81"/>
      <c r="RRP117" s="81"/>
      <c r="RRQ117" s="81"/>
      <c r="RRR117" s="81"/>
      <c r="RRS117" s="81"/>
      <c r="RRT117" s="81"/>
      <c r="RRU117" s="81"/>
      <c r="RRV117" s="81"/>
      <c r="RRW117" s="81"/>
      <c r="RRX117" s="81"/>
      <c r="RRY117" s="81"/>
      <c r="RRZ117" s="81"/>
      <c r="RSA117" s="81"/>
      <c r="RSB117" s="81"/>
      <c r="RSC117" s="81"/>
      <c r="RSD117" s="81"/>
      <c r="RSE117" s="81"/>
      <c r="RSF117" s="81"/>
      <c r="RSG117" s="81"/>
      <c r="RSH117" s="81"/>
      <c r="RSI117" s="81"/>
      <c r="RSJ117" s="81"/>
      <c r="RSK117" s="81"/>
      <c r="RSL117" s="81"/>
      <c r="RSM117" s="81"/>
      <c r="RSN117" s="81"/>
      <c r="RSO117" s="81"/>
      <c r="RSP117" s="81"/>
      <c r="RSQ117" s="81"/>
      <c r="RSR117" s="81"/>
      <c r="RSS117" s="81"/>
      <c r="RST117" s="81"/>
      <c r="RSU117" s="81"/>
      <c r="RSV117" s="81"/>
      <c r="RSW117" s="81"/>
      <c r="RSX117" s="81"/>
      <c r="RSY117" s="81"/>
      <c r="RSZ117" s="81"/>
      <c r="RTA117" s="81"/>
      <c r="RTB117" s="81"/>
      <c r="RTC117" s="81"/>
      <c r="RTD117" s="81"/>
      <c r="RTE117" s="81"/>
      <c r="RTF117" s="81"/>
      <c r="RTG117" s="81"/>
      <c r="RTH117" s="81"/>
      <c r="RTI117" s="81"/>
      <c r="RTJ117" s="81"/>
      <c r="RTK117" s="81"/>
      <c r="RTL117" s="81"/>
      <c r="RTM117" s="81"/>
      <c r="RTN117" s="81"/>
      <c r="RTO117" s="81"/>
      <c r="RTP117" s="81"/>
      <c r="RTQ117" s="81"/>
      <c r="RTR117" s="81"/>
      <c r="RTS117" s="81"/>
      <c r="RTT117" s="81"/>
      <c r="RTU117" s="81"/>
      <c r="RTV117" s="81"/>
      <c r="RTW117" s="81"/>
      <c r="RTX117" s="81"/>
      <c r="RTY117" s="81"/>
      <c r="RTZ117" s="81"/>
      <c r="RUA117" s="81"/>
      <c r="RUB117" s="81"/>
      <c r="RUC117" s="81"/>
      <c r="RUD117" s="81"/>
      <c r="RUE117" s="81"/>
      <c r="RUF117" s="81"/>
      <c r="RUG117" s="81"/>
      <c r="RUH117" s="81"/>
      <c r="RUI117" s="81"/>
      <c r="RUJ117" s="81"/>
      <c r="RUK117" s="81"/>
      <c r="RUL117" s="81"/>
      <c r="RUM117" s="81"/>
      <c r="RUN117" s="81"/>
      <c r="RUO117" s="81"/>
      <c r="RUP117" s="81"/>
      <c r="RUQ117" s="81"/>
      <c r="RUR117" s="81"/>
      <c r="RUS117" s="81"/>
      <c r="RUT117" s="81"/>
      <c r="RUU117" s="81"/>
      <c r="RUV117" s="81"/>
      <c r="RUW117" s="81"/>
      <c r="RUX117" s="81"/>
      <c r="RUY117" s="81"/>
      <c r="RUZ117" s="81"/>
      <c r="RVA117" s="81"/>
      <c r="RVB117" s="81"/>
      <c r="RVC117" s="81"/>
      <c r="RVD117" s="81"/>
      <c r="RVE117" s="81"/>
      <c r="RVF117" s="81"/>
      <c r="RVG117" s="81"/>
      <c r="RVH117" s="81"/>
      <c r="RVI117" s="81"/>
      <c r="RVJ117" s="81"/>
      <c r="RVK117" s="81"/>
      <c r="RVL117" s="81"/>
      <c r="RVM117" s="81"/>
      <c r="RVN117" s="81"/>
      <c r="RVO117" s="81"/>
      <c r="RVP117" s="81"/>
      <c r="RVQ117" s="81"/>
      <c r="RVR117" s="81"/>
      <c r="RVS117" s="81"/>
      <c r="RVT117" s="81"/>
      <c r="RVU117" s="81"/>
      <c r="RVV117" s="81"/>
      <c r="RVW117" s="81"/>
      <c r="RVX117" s="81"/>
      <c r="RVY117" s="81"/>
      <c r="RVZ117" s="81"/>
      <c r="RWA117" s="81"/>
      <c r="RWB117" s="81"/>
      <c r="RWC117" s="81"/>
      <c r="RWD117" s="81"/>
      <c r="RWE117" s="81"/>
      <c r="RWF117" s="81"/>
      <c r="RWG117" s="81"/>
      <c r="RWH117" s="81"/>
      <c r="RWI117" s="81"/>
      <c r="RWJ117" s="81"/>
      <c r="RWK117" s="81"/>
      <c r="RWL117" s="81"/>
      <c r="RWM117" s="81"/>
      <c r="RWN117" s="81"/>
      <c r="RWO117" s="81"/>
      <c r="RWP117" s="81"/>
      <c r="RWQ117" s="81"/>
      <c r="RWR117" s="81"/>
      <c r="RWS117" s="81"/>
      <c r="RWT117" s="81"/>
      <c r="RWU117" s="81"/>
      <c r="RWV117" s="81"/>
      <c r="RWW117" s="81"/>
      <c r="RWX117" s="81"/>
      <c r="RWY117" s="81"/>
      <c r="RWZ117" s="81"/>
      <c r="RXA117" s="81"/>
      <c r="RXB117" s="81"/>
      <c r="RXC117" s="81"/>
      <c r="RXD117" s="81"/>
      <c r="RXE117" s="81"/>
      <c r="RXF117" s="81"/>
      <c r="RXG117" s="81"/>
      <c r="RXH117" s="81"/>
      <c r="RXI117" s="81"/>
      <c r="RXJ117" s="81"/>
      <c r="RXK117" s="81"/>
      <c r="RXL117" s="81"/>
      <c r="RXM117" s="81"/>
      <c r="RXN117" s="81"/>
      <c r="RXO117" s="81"/>
      <c r="RXP117" s="81"/>
      <c r="RXQ117" s="81"/>
      <c r="RXR117" s="81"/>
      <c r="RXS117" s="81"/>
      <c r="RXT117" s="81"/>
      <c r="RXU117" s="81"/>
      <c r="RXV117" s="81"/>
      <c r="RXW117" s="81"/>
      <c r="RXX117" s="81"/>
      <c r="RXY117" s="81"/>
      <c r="RXZ117" s="81"/>
      <c r="RYA117" s="81"/>
      <c r="RYB117" s="81"/>
      <c r="RYC117" s="81"/>
      <c r="RYD117" s="81"/>
      <c r="RYE117" s="81"/>
      <c r="RYF117" s="81"/>
      <c r="RYG117" s="81"/>
      <c r="RYH117" s="81"/>
      <c r="RYI117" s="81"/>
      <c r="RYJ117" s="81"/>
      <c r="RYK117" s="81"/>
      <c r="RYL117" s="81"/>
      <c r="RYM117" s="81"/>
      <c r="RYN117" s="81"/>
      <c r="RYO117" s="81"/>
      <c r="RYP117" s="81"/>
      <c r="RYQ117" s="81"/>
      <c r="RYR117" s="81"/>
      <c r="RYS117" s="81"/>
      <c r="RYT117" s="81"/>
      <c r="RYU117" s="81"/>
      <c r="RYV117" s="81"/>
      <c r="RYW117" s="81"/>
      <c r="RYX117" s="81"/>
      <c r="RYY117" s="81"/>
      <c r="RYZ117" s="81"/>
      <c r="RZA117" s="81"/>
      <c r="RZB117" s="81"/>
      <c r="RZC117" s="81"/>
      <c r="RZD117" s="81"/>
      <c r="RZE117" s="81"/>
      <c r="RZF117" s="81"/>
      <c r="RZG117" s="81"/>
      <c r="RZH117" s="81"/>
      <c r="RZI117" s="81"/>
      <c r="RZJ117" s="81"/>
      <c r="RZK117" s="81"/>
      <c r="RZL117" s="81"/>
      <c r="RZM117" s="81"/>
      <c r="RZN117" s="81"/>
      <c r="RZO117" s="81"/>
      <c r="RZP117" s="81"/>
      <c r="RZQ117" s="81"/>
      <c r="RZR117" s="81"/>
      <c r="RZS117" s="81"/>
      <c r="RZT117" s="81"/>
      <c r="RZU117" s="81"/>
      <c r="RZV117" s="81"/>
      <c r="RZW117" s="81"/>
      <c r="RZX117" s="81"/>
      <c r="RZY117" s="81"/>
      <c r="RZZ117" s="81"/>
      <c r="SAA117" s="81"/>
      <c r="SAB117" s="81"/>
      <c r="SAC117" s="81"/>
      <c r="SAD117" s="81"/>
      <c r="SAE117" s="81"/>
      <c r="SAF117" s="81"/>
      <c r="SAG117" s="81"/>
      <c r="SAH117" s="81"/>
      <c r="SAI117" s="81"/>
      <c r="SAJ117" s="81"/>
      <c r="SAK117" s="81"/>
      <c r="SAL117" s="81"/>
      <c r="SAM117" s="81"/>
      <c r="SAN117" s="81"/>
      <c r="SAO117" s="81"/>
      <c r="SAP117" s="81"/>
      <c r="SAQ117" s="81"/>
      <c r="SAR117" s="81"/>
      <c r="SAS117" s="81"/>
      <c r="SAT117" s="81"/>
      <c r="SAU117" s="81"/>
      <c r="SAV117" s="81"/>
      <c r="SAW117" s="81"/>
      <c r="SAX117" s="81"/>
      <c r="SAY117" s="81"/>
      <c r="SAZ117" s="81"/>
      <c r="SBA117" s="81"/>
      <c r="SBB117" s="81"/>
      <c r="SBC117" s="81"/>
      <c r="SBD117" s="81"/>
      <c r="SBE117" s="81"/>
      <c r="SBF117" s="81"/>
      <c r="SBG117" s="81"/>
      <c r="SBH117" s="81"/>
      <c r="SBI117" s="81"/>
      <c r="SBJ117" s="81"/>
      <c r="SBK117" s="81"/>
      <c r="SBL117" s="81"/>
      <c r="SBM117" s="81"/>
      <c r="SBN117" s="81"/>
      <c r="SBO117" s="81"/>
      <c r="SBP117" s="81"/>
      <c r="SBQ117" s="81"/>
      <c r="SBR117" s="81"/>
      <c r="SBS117" s="81"/>
      <c r="SBT117" s="81"/>
      <c r="SBU117" s="81"/>
      <c r="SBV117" s="81"/>
      <c r="SBW117" s="81"/>
      <c r="SBX117" s="81"/>
      <c r="SBY117" s="81"/>
      <c r="SBZ117" s="81"/>
      <c r="SCA117" s="81"/>
      <c r="SCB117" s="81"/>
      <c r="SCC117" s="81"/>
      <c r="SCD117" s="81"/>
      <c r="SCE117" s="81"/>
      <c r="SCF117" s="81"/>
      <c r="SCG117" s="81"/>
      <c r="SCH117" s="81"/>
      <c r="SCI117" s="81"/>
      <c r="SCJ117" s="81"/>
      <c r="SCK117" s="81"/>
      <c r="SCL117" s="81"/>
      <c r="SCM117" s="81"/>
      <c r="SCN117" s="81"/>
      <c r="SCO117" s="81"/>
      <c r="SCP117" s="81"/>
      <c r="SCQ117" s="81"/>
      <c r="SCR117" s="81"/>
      <c r="SCS117" s="81"/>
      <c r="SCT117" s="81"/>
      <c r="SCU117" s="81"/>
      <c r="SCV117" s="81"/>
      <c r="SCW117" s="81"/>
      <c r="SCX117" s="81"/>
      <c r="SCY117" s="81"/>
      <c r="SCZ117" s="81"/>
      <c r="SDA117" s="81"/>
      <c r="SDB117" s="81"/>
      <c r="SDC117" s="81"/>
      <c r="SDD117" s="81"/>
      <c r="SDE117" s="81"/>
      <c r="SDF117" s="81"/>
      <c r="SDG117" s="81"/>
      <c r="SDH117" s="81"/>
      <c r="SDI117" s="81"/>
      <c r="SDJ117" s="81"/>
      <c r="SDK117" s="81"/>
      <c r="SDL117" s="81"/>
      <c r="SDM117" s="81"/>
      <c r="SDN117" s="81"/>
      <c r="SDO117" s="81"/>
      <c r="SDP117" s="81"/>
      <c r="SDQ117" s="81"/>
      <c r="SDR117" s="81"/>
      <c r="SDS117" s="81"/>
      <c r="SDT117" s="81"/>
      <c r="SDU117" s="81"/>
      <c r="SDV117" s="81"/>
      <c r="SDW117" s="81"/>
      <c r="SDX117" s="81"/>
      <c r="SDY117" s="81"/>
      <c r="SDZ117" s="81"/>
      <c r="SEA117" s="81"/>
      <c r="SEB117" s="81"/>
      <c r="SEC117" s="81"/>
      <c r="SED117" s="81"/>
      <c r="SEE117" s="81"/>
      <c r="SEF117" s="81"/>
      <c r="SEG117" s="81"/>
      <c r="SEH117" s="81"/>
      <c r="SEI117" s="81"/>
      <c r="SEJ117" s="81"/>
      <c r="SEK117" s="81"/>
      <c r="SEL117" s="81"/>
      <c r="SEM117" s="81"/>
      <c r="SEN117" s="81"/>
      <c r="SEO117" s="81"/>
      <c r="SEP117" s="81"/>
      <c r="SEQ117" s="81"/>
      <c r="SER117" s="81"/>
      <c r="SES117" s="81"/>
      <c r="SET117" s="81"/>
      <c r="SEU117" s="81"/>
      <c r="SEV117" s="81"/>
      <c r="SEW117" s="81"/>
      <c r="SEX117" s="81"/>
      <c r="SEY117" s="81"/>
      <c r="SEZ117" s="81"/>
      <c r="SFA117" s="81"/>
      <c r="SFB117" s="81"/>
      <c r="SFC117" s="81"/>
      <c r="SFD117" s="81"/>
      <c r="SFE117" s="81"/>
      <c r="SFF117" s="81"/>
      <c r="SFG117" s="81"/>
      <c r="SFH117" s="81"/>
      <c r="SFI117" s="81"/>
      <c r="SFJ117" s="81"/>
      <c r="SFK117" s="81"/>
      <c r="SFL117" s="81"/>
      <c r="SFM117" s="81"/>
      <c r="SFN117" s="81"/>
      <c r="SFO117" s="81"/>
      <c r="SFP117" s="81"/>
      <c r="SFQ117" s="81"/>
      <c r="SFR117" s="81"/>
      <c r="SFS117" s="81"/>
      <c r="SFT117" s="81"/>
      <c r="SFU117" s="81"/>
      <c r="SFV117" s="81"/>
      <c r="SFW117" s="81"/>
      <c r="SFX117" s="81"/>
      <c r="SFY117" s="81"/>
      <c r="SFZ117" s="81"/>
      <c r="SGA117" s="81"/>
      <c r="SGB117" s="81"/>
      <c r="SGC117" s="81"/>
      <c r="SGD117" s="81"/>
      <c r="SGE117" s="81"/>
      <c r="SGF117" s="81"/>
      <c r="SGG117" s="81"/>
      <c r="SGH117" s="81"/>
      <c r="SGI117" s="81"/>
      <c r="SGJ117" s="81"/>
      <c r="SGK117" s="81"/>
      <c r="SGL117" s="81"/>
      <c r="SGM117" s="81"/>
      <c r="SGN117" s="81"/>
      <c r="SGO117" s="81"/>
      <c r="SGP117" s="81"/>
      <c r="SGQ117" s="81"/>
      <c r="SGR117" s="81"/>
      <c r="SGS117" s="81"/>
      <c r="SGT117" s="81"/>
      <c r="SGU117" s="81"/>
      <c r="SGV117" s="81"/>
      <c r="SGW117" s="81"/>
      <c r="SGX117" s="81"/>
      <c r="SGY117" s="81"/>
      <c r="SGZ117" s="81"/>
      <c r="SHA117" s="81"/>
      <c r="SHB117" s="81"/>
      <c r="SHC117" s="81"/>
      <c r="SHD117" s="81"/>
      <c r="SHE117" s="81"/>
      <c r="SHF117" s="81"/>
      <c r="SHG117" s="81"/>
      <c r="SHH117" s="81"/>
      <c r="SHI117" s="81"/>
      <c r="SHJ117" s="81"/>
      <c r="SHK117" s="81"/>
      <c r="SHL117" s="81"/>
      <c r="SHM117" s="81"/>
      <c r="SHN117" s="81"/>
      <c r="SHO117" s="81"/>
      <c r="SHP117" s="81"/>
      <c r="SHQ117" s="81"/>
      <c r="SHR117" s="81"/>
      <c r="SHS117" s="81"/>
      <c r="SHT117" s="81"/>
      <c r="SHU117" s="81"/>
      <c r="SHV117" s="81"/>
      <c r="SHW117" s="81"/>
      <c r="SHX117" s="81"/>
      <c r="SHY117" s="81"/>
      <c r="SHZ117" s="81"/>
      <c r="SIA117" s="81"/>
      <c r="SIB117" s="81"/>
      <c r="SIC117" s="81"/>
      <c r="SID117" s="81"/>
      <c r="SIE117" s="81"/>
      <c r="SIF117" s="81"/>
      <c r="SIG117" s="81"/>
      <c r="SIH117" s="81"/>
      <c r="SII117" s="81"/>
      <c r="SIJ117" s="81"/>
      <c r="SIK117" s="81"/>
      <c r="SIL117" s="81"/>
      <c r="SIM117" s="81"/>
      <c r="SIN117" s="81"/>
      <c r="SIO117" s="81"/>
      <c r="SIP117" s="81"/>
      <c r="SIQ117" s="81"/>
      <c r="SIR117" s="81"/>
      <c r="SIS117" s="81"/>
      <c r="SIT117" s="81"/>
      <c r="SIU117" s="81"/>
      <c r="SIV117" s="81"/>
      <c r="SIW117" s="81"/>
      <c r="SIX117" s="81"/>
      <c r="SIY117" s="81"/>
      <c r="SIZ117" s="81"/>
      <c r="SJA117" s="81"/>
      <c r="SJB117" s="81"/>
      <c r="SJC117" s="81"/>
      <c r="SJD117" s="81"/>
      <c r="SJE117" s="81"/>
      <c r="SJF117" s="81"/>
      <c r="SJG117" s="81"/>
      <c r="SJH117" s="81"/>
      <c r="SJI117" s="81"/>
      <c r="SJJ117" s="81"/>
      <c r="SJK117" s="81"/>
      <c r="SJL117" s="81"/>
      <c r="SJM117" s="81"/>
      <c r="SJN117" s="81"/>
      <c r="SJO117" s="81"/>
      <c r="SJP117" s="81"/>
      <c r="SJQ117" s="81"/>
      <c r="SJR117" s="81"/>
      <c r="SJS117" s="81"/>
      <c r="SJT117" s="81"/>
      <c r="SJU117" s="81"/>
      <c r="SJV117" s="81"/>
      <c r="SJW117" s="81"/>
      <c r="SJX117" s="81"/>
      <c r="SJY117" s="81"/>
      <c r="SJZ117" s="81"/>
      <c r="SKA117" s="81"/>
      <c r="SKB117" s="81"/>
      <c r="SKC117" s="81"/>
      <c r="SKD117" s="81"/>
      <c r="SKE117" s="81"/>
      <c r="SKF117" s="81"/>
      <c r="SKG117" s="81"/>
      <c r="SKH117" s="81"/>
      <c r="SKI117" s="81"/>
      <c r="SKJ117" s="81"/>
      <c r="SKK117" s="81"/>
      <c r="SKL117" s="81"/>
      <c r="SKM117" s="81"/>
      <c r="SKN117" s="81"/>
      <c r="SKO117" s="81"/>
      <c r="SKP117" s="81"/>
      <c r="SKQ117" s="81"/>
      <c r="SKR117" s="81"/>
      <c r="SKS117" s="81"/>
      <c r="SKT117" s="81"/>
      <c r="SKU117" s="81"/>
      <c r="SKV117" s="81"/>
      <c r="SKW117" s="81"/>
      <c r="SKX117" s="81"/>
      <c r="SKY117" s="81"/>
      <c r="SKZ117" s="81"/>
      <c r="SLA117" s="81"/>
      <c r="SLB117" s="81"/>
      <c r="SLC117" s="81"/>
      <c r="SLD117" s="81"/>
      <c r="SLE117" s="81"/>
      <c r="SLF117" s="81"/>
      <c r="SLG117" s="81"/>
      <c r="SLH117" s="81"/>
      <c r="SLI117" s="81"/>
      <c r="SLJ117" s="81"/>
      <c r="SLK117" s="81"/>
      <c r="SLL117" s="81"/>
      <c r="SLM117" s="81"/>
      <c r="SLN117" s="81"/>
      <c r="SLO117" s="81"/>
      <c r="SLP117" s="81"/>
      <c r="SLQ117" s="81"/>
      <c r="SLR117" s="81"/>
      <c r="SLS117" s="81"/>
      <c r="SLT117" s="81"/>
      <c r="SLU117" s="81"/>
      <c r="SLV117" s="81"/>
      <c r="SLW117" s="81"/>
      <c r="SLX117" s="81"/>
      <c r="SLY117" s="81"/>
      <c r="SLZ117" s="81"/>
      <c r="SMA117" s="81"/>
      <c r="SMB117" s="81"/>
      <c r="SMC117" s="81"/>
      <c r="SMD117" s="81"/>
      <c r="SME117" s="81"/>
      <c r="SMF117" s="81"/>
      <c r="SMG117" s="81"/>
      <c r="SMH117" s="81"/>
      <c r="SMI117" s="81"/>
      <c r="SMJ117" s="81"/>
      <c r="SMK117" s="81"/>
      <c r="SML117" s="81"/>
      <c r="SMM117" s="81"/>
      <c r="SMN117" s="81"/>
      <c r="SMO117" s="81"/>
      <c r="SMP117" s="81"/>
      <c r="SMQ117" s="81"/>
      <c r="SMR117" s="81"/>
      <c r="SMS117" s="81"/>
      <c r="SMT117" s="81"/>
      <c r="SMU117" s="81"/>
      <c r="SMV117" s="81"/>
      <c r="SMW117" s="81"/>
      <c r="SMX117" s="81"/>
      <c r="SMY117" s="81"/>
      <c r="SMZ117" s="81"/>
      <c r="SNA117" s="81"/>
      <c r="SNB117" s="81"/>
      <c r="SNC117" s="81"/>
      <c r="SND117" s="81"/>
      <c r="SNE117" s="81"/>
      <c r="SNF117" s="81"/>
      <c r="SNG117" s="81"/>
      <c r="SNH117" s="81"/>
      <c r="SNI117" s="81"/>
      <c r="SNJ117" s="81"/>
      <c r="SNK117" s="81"/>
      <c r="SNL117" s="81"/>
      <c r="SNM117" s="81"/>
      <c r="SNN117" s="81"/>
      <c r="SNO117" s="81"/>
      <c r="SNP117" s="81"/>
      <c r="SNQ117" s="81"/>
      <c r="SNR117" s="81"/>
      <c r="SNS117" s="81"/>
      <c r="SNT117" s="81"/>
      <c r="SNU117" s="81"/>
      <c r="SNV117" s="81"/>
      <c r="SNW117" s="81"/>
      <c r="SNX117" s="81"/>
      <c r="SNY117" s="81"/>
      <c r="SNZ117" s="81"/>
      <c r="SOA117" s="81"/>
      <c r="SOB117" s="81"/>
      <c r="SOC117" s="81"/>
      <c r="SOD117" s="81"/>
      <c r="SOE117" s="81"/>
      <c r="SOF117" s="81"/>
      <c r="SOG117" s="81"/>
      <c r="SOH117" s="81"/>
      <c r="SOI117" s="81"/>
      <c r="SOJ117" s="81"/>
      <c r="SOK117" s="81"/>
      <c r="SOL117" s="81"/>
      <c r="SOM117" s="81"/>
      <c r="SON117" s="81"/>
      <c r="SOO117" s="81"/>
      <c r="SOP117" s="81"/>
      <c r="SOQ117" s="81"/>
      <c r="SOR117" s="81"/>
      <c r="SOS117" s="81"/>
      <c r="SOT117" s="81"/>
      <c r="SOU117" s="81"/>
      <c r="SOV117" s="81"/>
      <c r="SOW117" s="81"/>
      <c r="SOX117" s="81"/>
      <c r="SOY117" s="81"/>
      <c r="SOZ117" s="81"/>
      <c r="SPA117" s="81"/>
      <c r="SPB117" s="81"/>
      <c r="SPC117" s="81"/>
      <c r="SPD117" s="81"/>
      <c r="SPE117" s="81"/>
      <c r="SPF117" s="81"/>
      <c r="SPG117" s="81"/>
      <c r="SPH117" s="81"/>
      <c r="SPI117" s="81"/>
      <c r="SPJ117" s="81"/>
      <c r="SPK117" s="81"/>
      <c r="SPL117" s="81"/>
      <c r="SPM117" s="81"/>
      <c r="SPN117" s="81"/>
      <c r="SPO117" s="81"/>
      <c r="SPP117" s="81"/>
      <c r="SPQ117" s="81"/>
      <c r="SPR117" s="81"/>
      <c r="SPS117" s="81"/>
      <c r="SPT117" s="81"/>
      <c r="SPU117" s="81"/>
      <c r="SPV117" s="81"/>
      <c r="SPW117" s="81"/>
      <c r="SPX117" s="81"/>
      <c r="SPY117" s="81"/>
      <c r="SPZ117" s="81"/>
      <c r="SQA117" s="81"/>
      <c r="SQB117" s="81"/>
      <c r="SQC117" s="81"/>
      <c r="SQD117" s="81"/>
      <c r="SQE117" s="81"/>
      <c r="SQF117" s="81"/>
      <c r="SQG117" s="81"/>
      <c r="SQH117" s="81"/>
      <c r="SQI117" s="81"/>
      <c r="SQJ117" s="81"/>
      <c r="SQK117" s="81"/>
      <c r="SQL117" s="81"/>
      <c r="SQM117" s="81"/>
      <c r="SQN117" s="81"/>
      <c r="SQO117" s="81"/>
      <c r="SQP117" s="81"/>
      <c r="SQQ117" s="81"/>
      <c r="SQR117" s="81"/>
      <c r="SQS117" s="81"/>
      <c r="SQT117" s="81"/>
      <c r="SQU117" s="81"/>
      <c r="SQV117" s="81"/>
      <c r="SQW117" s="81"/>
      <c r="SQX117" s="81"/>
      <c r="SQY117" s="81"/>
      <c r="SQZ117" s="81"/>
      <c r="SRA117" s="81"/>
      <c r="SRB117" s="81"/>
      <c r="SRC117" s="81"/>
      <c r="SRD117" s="81"/>
      <c r="SRE117" s="81"/>
      <c r="SRF117" s="81"/>
      <c r="SRG117" s="81"/>
      <c r="SRH117" s="81"/>
      <c r="SRI117" s="81"/>
      <c r="SRJ117" s="81"/>
      <c r="SRK117" s="81"/>
      <c r="SRL117" s="81"/>
      <c r="SRM117" s="81"/>
      <c r="SRN117" s="81"/>
      <c r="SRO117" s="81"/>
      <c r="SRP117" s="81"/>
      <c r="SRQ117" s="81"/>
      <c r="SRR117" s="81"/>
      <c r="SRS117" s="81"/>
      <c r="SRT117" s="81"/>
      <c r="SRU117" s="81"/>
      <c r="SRV117" s="81"/>
      <c r="SRW117" s="81"/>
      <c r="SRX117" s="81"/>
      <c r="SRY117" s="81"/>
      <c r="SRZ117" s="81"/>
      <c r="SSA117" s="81"/>
      <c r="SSB117" s="81"/>
      <c r="SSC117" s="81"/>
      <c r="SSD117" s="81"/>
      <c r="SSE117" s="81"/>
      <c r="SSF117" s="81"/>
      <c r="SSG117" s="81"/>
      <c r="SSH117" s="81"/>
      <c r="SSI117" s="81"/>
      <c r="SSJ117" s="81"/>
      <c r="SSK117" s="81"/>
      <c r="SSL117" s="81"/>
      <c r="SSM117" s="81"/>
      <c r="SSN117" s="81"/>
      <c r="SSO117" s="81"/>
      <c r="SSP117" s="81"/>
      <c r="SSQ117" s="81"/>
      <c r="SSR117" s="81"/>
      <c r="SSS117" s="81"/>
      <c r="SST117" s="81"/>
      <c r="SSU117" s="81"/>
      <c r="SSV117" s="81"/>
      <c r="SSW117" s="81"/>
      <c r="SSX117" s="81"/>
      <c r="SSY117" s="81"/>
      <c r="SSZ117" s="81"/>
      <c r="STA117" s="81"/>
      <c r="STB117" s="81"/>
      <c r="STC117" s="81"/>
      <c r="STD117" s="81"/>
      <c r="STE117" s="81"/>
      <c r="STF117" s="81"/>
      <c r="STG117" s="81"/>
      <c r="STH117" s="81"/>
      <c r="STI117" s="81"/>
      <c r="STJ117" s="81"/>
      <c r="STK117" s="81"/>
      <c r="STL117" s="81"/>
      <c r="STM117" s="81"/>
      <c r="STN117" s="81"/>
      <c r="STO117" s="81"/>
      <c r="STP117" s="81"/>
      <c r="STQ117" s="81"/>
      <c r="STR117" s="81"/>
      <c r="STS117" s="81"/>
      <c r="STT117" s="81"/>
      <c r="STU117" s="81"/>
      <c r="STV117" s="81"/>
      <c r="STW117" s="81"/>
      <c r="STX117" s="81"/>
      <c r="STY117" s="81"/>
      <c r="STZ117" s="81"/>
      <c r="SUA117" s="81"/>
      <c r="SUB117" s="81"/>
      <c r="SUC117" s="81"/>
      <c r="SUD117" s="81"/>
      <c r="SUE117" s="81"/>
      <c r="SUF117" s="81"/>
      <c r="SUG117" s="81"/>
      <c r="SUH117" s="81"/>
      <c r="SUI117" s="81"/>
      <c r="SUJ117" s="81"/>
      <c r="SUK117" s="81"/>
      <c r="SUL117" s="81"/>
      <c r="SUM117" s="81"/>
      <c r="SUN117" s="81"/>
      <c r="SUO117" s="81"/>
      <c r="SUP117" s="81"/>
      <c r="SUQ117" s="81"/>
      <c r="SUR117" s="81"/>
      <c r="SUS117" s="81"/>
      <c r="SUT117" s="81"/>
      <c r="SUU117" s="81"/>
      <c r="SUV117" s="81"/>
      <c r="SUW117" s="81"/>
      <c r="SUX117" s="81"/>
      <c r="SUY117" s="81"/>
      <c r="SUZ117" s="81"/>
      <c r="SVA117" s="81"/>
      <c r="SVB117" s="81"/>
      <c r="SVC117" s="81"/>
      <c r="SVD117" s="81"/>
      <c r="SVE117" s="81"/>
      <c r="SVF117" s="81"/>
      <c r="SVG117" s="81"/>
      <c r="SVH117" s="81"/>
      <c r="SVI117" s="81"/>
      <c r="SVJ117" s="81"/>
      <c r="SVK117" s="81"/>
      <c r="SVL117" s="81"/>
      <c r="SVM117" s="81"/>
      <c r="SVN117" s="81"/>
      <c r="SVO117" s="81"/>
      <c r="SVP117" s="81"/>
      <c r="SVQ117" s="81"/>
      <c r="SVR117" s="81"/>
      <c r="SVS117" s="81"/>
      <c r="SVT117" s="81"/>
      <c r="SVU117" s="81"/>
      <c r="SVV117" s="81"/>
      <c r="SVW117" s="81"/>
      <c r="SVX117" s="81"/>
      <c r="SVY117" s="81"/>
      <c r="SVZ117" s="81"/>
      <c r="SWA117" s="81"/>
      <c r="SWB117" s="81"/>
      <c r="SWC117" s="81"/>
      <c r="SWD117" s="81"/>
      <c r="SWE117" s="81"/>
      <c r="SWF117" s="81"/>
      <c r="SWG117" s="81"/>
      <c r="SWH117" s="81"/>
      <c r="SWI117" s="81"/>
      <c r="SWJ117" s="81"/>
      <c r="SWK117" s="81"/>
      <c r="SWL117" s="81"/>
      <c r="SWM117" s="81"/>
      <c r="SWN117" s="81"/>
      <c r="SWO117" s="81"/>
      <c r="SWP117" s="81"/>
      <c r="SWQ117" s="81"/>
      <c r="SWR117" s="81"/>
      <c r="SWS117" s="81"/>
      <c r="SWT117" s="81"/>
      <c r="SWU117" s="81"/>
      <c r="SWV117" s="81"/>
      <c r="SWW117" s="81"/>
      <c r="SWX117" s="81"/>
      <c r="SWY117" s="81"/>
      <c r="SWZ117" s="81"/>
      <c r="SXA117" s="81"/>
      <c r="SXB117" s="81"/>
      <c r="SXC117" s="81"/>
      <c r="SXD117" s="81"/>
      <c r="SXE117" s="81"/>
      <c r="SXF117" s="81"/>
      <c r="SXG117" s="81"/>
      <c r="SXH117" s="81"/>
      <c r="SXI117" s="81"/>
      <c r="SXJ117" s="81"/>
      <c r="SXK117" s="81"/>
      <c r="SXL117" s="81"/>
      <c r="SXM117" s="81"/>
      <c r="SXN117" s="81"/>
      <c r="SXO117" s="81"/>
      <c r="SXP117" s="81"/>
      <c r="SXQ117" s="81"/>
      <c r="SXR117" s="81"/>
      <c r="SXS117" s="81"/>
      <c r="SXT117" s="81"/>
      <c r="SXU117" s="81"/>
      <c r="SXV117" s="81"/>
      <c r="SXW117" s="81"/>
      <c r="SXX117" s="81"/>
      <c r="SXY117" s="81"/>
      <c r="SXZ117" s="81"/>
      <c r="SYA117" s="81"/>
      <c r="SYB117" s="81"/>
      <c r="SYC117" s="81"/>
      <c r="SYD117" s="81"/>
      <c r="SYE117" s="81"/>
      <c r="SYF117" s="81"/>
      <c r="SYG117" s="81"/>
      <c r="SYH117" s="81"/>
      <c r="SYI117" s="81"/>
      <c r="SYJ117" s="81"/>
      <c r="SYK117" s="81"/>
      <c r="SYL117" s="81"/>
      <c r="SYM117" s="81"/>
      <c r="SYN117" s="81"/>
      <c r="SYO117" s="81"/>
      <c r="SYP117" s="81"/>
      <c r="SYQ117" s="81"/>
      <c r="SYR117" s="81"/>
      <c r="SYS117" s="81"/>
      <c r="SYT117" s="81"/>
      <c r="SYU117" s="81"/>
      <c r="SYV117" s="81"/>
      <c r="SYW117" s="81"/>
      <c r="SYX117" s="81"/>
      <c r="SYY117" s="81"/>
      <c r="SYZ117" s="81"/>
      <c r="SZA117" s="81"/>
      <c r="SZB117" s="81"/>
      <c r="SZC117" s="81"/>
      <c r="SZD117" s="81"/>
      <c r="SZE117" s="81"/>
      <c r="SZF117" s="81"/>
      <c r="SZG117" s="81"/>
      <c r="SZH117" s="81"/>
      <c r="SZI117" s="81"/>
      <c r="SZJ117" s="81"/>
      <c r="SZK117" s="81"/>
      <c r="SZL117" s="81"/>
      <c r="SZM117" s="81"/>
      <c r="SZN117" s="81"/>
      <c r="SZO117" s="81"/>
      <c r="SZP117" s="81"/>
      <c r="SZQ117" s="81"/>
      <c r="SZR117" s="81"/>
      <c r="SZS117" s="81"/>
      <c r="SZT117" s="81"/>
      <c r="SZU117" s="81"/>
      <c r="SZV117" s="81"/>
      <c r="SZW117" s="81"/>
      <c r="SZX117" s="81"/>
      <c r="SZY117" s="81"/>
      <c r="SZZ117" s="81"/>
      <c r="TAA117" s="81"/>
      <c r="TAB117" s="81"/>
      <c r="TAC117" s="81"/>
      <c r="TAD117" s="81"/>
      <c r="TAE117" s="81"/>
      <c r="TAF117" s="81"/>
      <c r="TAG117" s="81"/>
      <c r="TAH117" s="81"/>
      <c r="TAI117" s="81"/>
      <c r="TAJ117" s="81"/>
      <c r="TAK117" s="81"/>
      <c r="TAL117" s="81"/>
      <c r="TAM117" s="81"/>
      <c r="TAN117" s="81"/>
      <c r="TAO117" s="81"/>
      <c r="TAP117" s="81"/>
      <c r="TAQ117" s="81"/>
      <c r="TAR117" s="81"/>
      <c r="TAS117" s="81"/>
      <c r="TAT117" s="81"/>
      <c r="TAU117" s="81"/>
      <c r="TAV117" s="81"/>
      <c r="TAW117" s="81"/>
      <c r="TAX117" s="81"/>
      <c r="TAY117" s="81"/>
      <c r="TAZ117" s="81"/>
      <c r="TBA117" s="81"/>
      <c r="TBB117" s="81"/>
      <c r="TBC117" s="81"/>
      <c r="TBD117" s="81"/>
      <c r="TBE117" s="81"/>
      <c r="TBF117" s="81"/>
      <c r="TBG117" s="81"/>
      <c r="TBH117" s="81"/>
      <c r="TBI117" s="81"/>
      <c r="TBJ117" s="81"/>
      <c r="TBK117" s="81"/>
      <c r="TBL117" s="81"/>
      <c r="TBM117" s="81"/>
      <c r="TBN117" s="81"/>
      <c r="TBO117" s="81"/>
      <c r="TBP117" s="81"/>
      <c r="TBQ117" s="81"/>
      <c r="TBR117" s="81"/>
      <c r="TBS117" s="81"/>
      <c r="TBT117" s="81"/>
      <c r="TBU117" s="81"/>
      <c r="TBV117" s="81"/>
      <c r="TBW117" s="81"/>
      <c r="TBX117" s="81"/>
      <c r="TBY117" s="81"/>
      <c r="TBZ117" s="81"/>
      <c r="TCA117" s="81"/>
      <c r="TCB117" s="81"/>
      <c r="TCC117" s="81"/>
      <c r="TCD117" s="81"/>
      <c r="TCE117" s="81"/>
      <c r="TCF117" s="81"/>
      <c r="TCG117" s="81"/>
      <c r="TCH117" s="81"/>
      <c r="TCI117" s="81"/>
      <c r="TCJ117" s="81"/>
      <c r="TCK117" s="81"/>
      <c r="TCL117" s="81"/>
      <c r="TCM117" s="81"/>
      <c r="TCN117" s="81"/>
      <c r="TCO117" s="81"/>
      <c r="TCP117" s="81"/>
      <c r="TCQ117" s="81"/>
      <c r="TCR117" s="81"/>
      <c r="TCS117" s="81"/>
      <c r="TCT117" s="81"/>
      <c r="TCU117" s="81"/>
      <c r="TCV117" s="81"/>
      <c r="TCW117" s="81"/>
      <c r="TCX117" s="81"/>
      <c r="TCY117" s="81"/>
      <c r="TCZ117" s="81"/>
      <c r="TDA117" s="81"/>
      <c r="TDB117" s="81"/>
      <c r="TDC117" s="81"/>
      <c r="TDD117" s="81"/>
      <c r="TDE117" s="81"/>
      <c r="TDF117" s="81"/>
      <c r="TDG117" s="81"/>
      <c r="TDH117" s="81"/>
      <c r="TDI117" s="81"/>
      <c r="TDJ117" s="81"/>
      <c r="TDK117" s="81"/>
      <c r="TDL117" s="81"/>
      <c r="TDM117" s="81"/>
      <c r="TDN117" s="81"/>
      <c r="TDO117" s="81"/>
      <c r="TDP117" s="81"/>
      <c r="TDQ117" s="81"/>
      <c r="TDR117" s="81"/>
      <c r="TDS117" s="81"/>
      <c r="TDT117" s="81"/>
      <c r="TDU117" s="81"/>
      <c r="TDV117" s="81"/>
      <c r="TDW117" s="81"/>
      <c r="TDX117" s="81"/>
      <c r="TDY117" s="81"/>
      <c r="TDZ117" s="81"/>
      <c r="TEA117" s="81"/>
      <c r="TEB117" s="81"/>
      <c r="TEC117" s="81"/>
      <c r="TED117" s="81"/>
      <c r="TEE117" s="81"/>
      <c r="TEF117" s="81"/>
      <c r="TEG117" s="81"/>
      <c r="TEH117" s="81"/>
      <c r="TEI117" s="81"/>
      <c r="TEJ117" s="81"/>
      <c r="TEK117" s="81"/>
      <c r="TEL117" s="81"/>
      <c r="TEM117" s="81"/>
      <c r="TEN117" s="81"/>
      <c r="TEO117" s="81"/>
      <c r="TEP117" s="81"/>
      <c r="TEQ117" s="81"/>
      <c r="TER117" s="81"/>
      <c r="TES117" s="81"/>
      <c r="TET117" s="81"/>
      <c r="TEU117" s="81"/>
      <c r="TEV117" s="81"/>
      <c r="TEW117" s="81"/>
      <c r="TEX117" s="81"/>
      <c r="TEY117" s="81"/>
      <c r="TEZ117" s="81"/>
      <c r="TFA117" s="81"/>
      <c r="TFB117" s="81"/>
      <c r="TFC117" s="81"/>
      <c r="TFD117" s="81"/>
      <c r="TFE117" s="81"/>
      <c r="TFF117" s="81"/>
      <c r="TFG117" s="81"/>
      <c r="TFH117" s="81"/>
      <c r="TFI117" s="81"/>
      <c r="TFJ117" s="81"/>
      <c r="TFK117" s="81"/>
      <c r="TFL117" s="81"/>
      <c r="TFM117" s="81"/>
      <c r="TFN117" s="81"/>
      <c r="TFO117" s="81"/>
      <c r="TFP117" s="81"/>
      <c r="TFQ117" s="81"/>
      <c r="TFR117" s="81"/>
      <c r="TFS117" s="81"/>
      <c r="TFT117" s="81"/>
      <c r="TFU117" s="81"/>
      <c r="TFV117" s="81"/>
      <c r="TFW117" s="81"/>
      <c r="TFX117" s="81"/>
      <c r="TFY117" s="81"/>
      <c r="TFZ117" s="81"/>
      <c r="TGA117" s="81"/>
      <c r="TGB117" s="81"/>
      <c r="TGC117" s="81"/>
      <c r="TGD117" s="81"/>
      <c r="TGE117" s="81"/>
      <c r="TGF117" s="81"/>
      <c r="TGG117" s="81"/>
      <c r="TGH117" s="81"/>
      <c r="TGI117" s="81"/>
      <c r="TGJ117" s="81"/>
      <c r="TGK117" s="81"/>
      <c r="TGL117" s="81"/>
      <c r="TGM117" s="81"/>
      <c r="TGN117" s="81"/>
      <c r="TGO117" s="81"/>
      <c r="TGP117" s="81"/>
      <c r="TGQ117" s="81"/>
      <c r="TGR117" s="81"/>
      <c r="TGS117" s="81"/>
      <c r="TGT117" s="81"/>
      <c r="TGU117" s="81"/>
      <c r="TGV117" s="81"/>
      <c r="TGW117" s="81"/>
      <c r="TGX117" s="81"/>
      <c r="TGY117" s="81"/>
      <c r="TGZ117" s="81"/>
      <c r="THA117" s="81"/>
      <c r="THB117" s="81"/>
      <c r="THC117" s="81"/>
      <c r="THD117" s="81"/>
      <c r="THE117" s="81"/>
      <c r="THF117" s="81"/>
      <c r="THG117" s="81"/>
      <c r="THH117" s="81"/>
      <c r="THI117" s="81"/>
      <c r="THJ117" s="81"/>
      <c r="THK117" s="81"/>
      <c r="THL117" s="81"/>
      <c r="THM117" s="81"/>
      <c r="THN117" s="81"/>
      <c r="THO117" s="81"/>
      <c r="THP117" s="81"/>
      <c r="THQ117" s="81"/>
      <c r="THR117" s="81"/>
      <c r="THS117" s="81"/>
      <c r="THT117" s="81"/>
      <c r="THU117" s="81"/>
      <c r="THV117" s="81"/>
      <c r="THW117" s="81"/>
      <c r="THX117" s="81"/>
      <c r="THY117" s="81"/>
      <c r="THZ117" s="81"/>
      <c r="TIA117" s="81"/>
      <c r="TIB117" s="81"/>
      <c r="TIC117" s="81"/>
      <c r="TID117" s="81"/>
      <c r="TIE117" s="81"/>
      <c r="TIF117" s="81"/>
      <c r="TIG117" s="81"/>
      <c r="TIH117" s="81"/>
      <c r="TII117" s="81"/>
      <c r="TIJ117" s="81"/>
      <c r="TIK117" s="81"/>
      <c r="TIL117" s="81"/>
      <c r="TIM117" s="81"/>
      <c r="TIN117" s="81"/>
      <c r="TIO117" s="81"/>
      <c r="TIP117" s="81"/>
      <c r="TIQ117" s="81"/>
      <c r="TIR117" s="81"/>
      <c r="TIS117" s="81"/>
      <c r="TIT117" s="81"/>
      <c r="TIU117" s="81"/>
      <c r="TIV117" s="81"/>
      <c r="TIW117" s="81"/>
      <c r="TIX117" s="81"/>
      <c r="TIY117" s="81"/>
      <c r="TIZ117" s="81"/>
      <c r="TJA117" s="81"/>
      <c r="TJB117" s="81"/>
      <c r="TJC117" s="81"/>
      <c r="TJD117" s="81"/>
      <c r="TJE117" s="81"/>
      <c r="TJF117" s="81"/>
      <c r="TJG117" s="81"/>
      <c r="TJH117" s="81"/>
      <c r="TJI117" s="81"/>
      <c r="TJJ117" s="81"/>
      <c r="TJK117" s="81"/>
      <c r="TJL117" s="81"/>
      <c r="TJM117" s="81"/>
      <c r="TJN117" s="81"/>
      <c r="TJO117" s="81"/>
      <c r="TJP117" s="81"/>
      <c r="TJQ117" s="81"/>
      <c r="TJR117" s="81"/>
      <c r="TJS117" s="81"/>
      <c r="TJT117" s="81"/>
      <c r="TJU117" s="81"/>
      <c r="TJV117" s="81"/>
      <c r="TJW117" s="81"/>
      <c r="TJX117" s="81"/>
      <c r="TJY117" s="81"/>
      <c r="TJZ117" s="81"/>
      <c r="TKA117" s="81"/>
      <c r="TKB117" s="81"/>
      <c r="TKC117" s="81"/>
      <c r="TKD117" s="81"/>
      <c r="TKE117" s="81"/>
      <c r="TKF117" s="81"/>
      <c r="TKG117" s="81"/>
      <c r="TKH117" s="81"/>
      <c r="TKI117" s="81"/>
      <c r="TKJ117" s="81"/>
      <c r="TKK117" s="81"/>
      <c r="TKL117" s="81"/>
      <c r="TKM117" s="81"/>
      <c r="TKN117" s="81"/>
      <c r="TKO117" s="81"/>
      <c r="TKP117" s="81"/>
      <c r="TKQ117" s="81"/>
      <c r="TKR117" s="81"/>
      <c r="TKS117" s="81"/>
      <c r="TKT117" s="81"/>
      <c r="TKU117" s="81"/>
      <c r="TKV117" s="81"/>
      <c r="TKW117" s="81"/>
      <c r="TKX117" s="81"/>
      <c r="TKY117" s="81"/>
      <c r="TKZ117" s="81"/>
      <c r="TLA117" s="81"/>
      <c r="TLB117" s="81"/>
      <c r="TLC117" s="81"/>
      <c r="TLD117" s="81"/>
      <c r="TLE117" s="81"/>
      <c r="TLF117" s="81"/>
      <c r="TLG117" s="81"/>
      <c r="TLH117" s="81"/>
      <c r="TLI117" s="81"/>
      <c r="TLJ117" s="81"/>
      <c r="TLK117" s="81"/>
      <c r="TLL117" s="81"/>
      <c r="TLM117" s="81"/>
      <c r="TLN117" s="81"/>
      <c r="TLO117" s="81"/>
      <c r="TLP117" s="81"/>
      <c r="TLQ117" s="81"/>
      <c r="TLR117" s="81"/>
      <c r="TLS117" s="81"/>
      <c r="TLT117" s="81"/>
      <c r="TLU117" s="81"/>
      <c r="TLV117" s="81"/>
      <c r="TLW117" s="81"/>
      <c r="TLX117" s="81"/>
      <c r="TLY117" s="81"/>
      <c r="TLZ117" s="81"/>
      <c r="TMA117" s="81"/>
      <c r="TMB117" s="81"/>
      <c r="TMC117" s="81"/>
      <c r="TMD117" s="81"/>
      <c r="TME117" s="81"/>
      <c r="TMF117" s="81"/>
      <c r="TMG117" s="81"/>
      <c r="TMH117" s="81"/>
      <c r="TMI117" s="81"/>
      <c r="TMJ117" s="81"/>
      <c r="TMK117" s="81"/>
      <c r="TML117" s="81"/>
      <c r="TMM117" s="81"/>
      <c r="TMN117" s="81"/>
      <c r="TMO117" s="81"/>
      <c r="TMP117" s="81"/>
      <c r="TMQ117" s="81"/>
      <c r="TMR117" s="81"/>
      <c r="TMS117" s="81"/>
      <c r="TMT117" s="81"/>
      <c r="TMU117" s="81"/>
      <c r="TMV117" s="81"/>
      <c r="TMW117" s="81"/>
      <c r="TMX117" s="81"/>
      <c r="TMY117" s="81"/>
      <c r="TMZ117" s="81"/>
      <c r="TNA117" s="81"/>
      <c r="TNB117" s="81"/>
      <c r="TNC117" s="81"/>
      <c r="TND117" s="81"/>
      <c r="TNE117" s="81"/>
      <c r="TNF117" s="81"/>
      <c r="TNG117" s="81"/>
      <c r="TNH117" s="81"/>
      <c r="TNI117" s="81"/>
      <c r="TNJ117" s="81"/>
      <c r="TNK117" s="81"/>
      <c r="TNL117" s="81"/>
      <c r="TNM117" s="81"/>
      <c r="TNN117" s="81"/>
      <c r="TNO117" s="81"/>
      <c r="TNP117" s="81"/>
      <c r="TNQ117" s="81"/>
      <c r="TNR117" s="81"/>
      <c r="TNS117" s="81"/>
      <c r="TNT117" s="81"/>
      <c r="TNU117" s="81"/>
      <c r="TNV117" s="81"/>
      <c r="TNW117" s="81"/>
      <c r="TNX117" s="81"/>
      <c r="TNY117" s="81"/>
      <c r="TNZ117" s="81"/>
      <c r="TOA117" s="81"/>
      <c r="TOB117" s="81"/>
      <c r="TOC117" s="81"/>
      <c r="TOD117" s="81"/>
      <c r="TOE117" s="81"/>
      <c r="TOF117" s="81"/>
      <c r="TOG117" s="81"/>
      <c r="TOH117" s="81"/>
      <c r="TOI117" s="81"/>
      <c r="TOJ117" s="81"/>
      <c r="TOK117" s="81"/>
      <c r="TOL117" s="81"/>
      <c r="TOM117" s="81"/>
      <c r="TON117" s="81"/>
      <c r="TOO117" s="81"/>
      <c r="TOP117" s="81"/>
      <c r="TOQ117" s="81"/>
      <c r="TOR117" s="81"/>
      <c r="TOS117" s="81"/>
      <c r="TOT117" s="81"/>
      <c r="TOU117" s="81"/>
      <c r="TOV117" s="81"/>
      <c r="TOW117" s="81"/>
      <c r="TOX117" s="81"/>
      <c r="TOY117" s="81"/>
      <c r="TOZ117" s="81"/>
      <c r="TPA117" s="81"/>
      <c r="TPB117" s="81"/>
      <c r="TPC117" s="81"/>
      <c r="TPD117" s="81"/>
      <c r="TPE117" s="81"/>
      <c r="TPF117" s="81"/>
      <c r="TPG117" s="81"/>
      <c r="TPH117" s="81"/>
      <c r="TPI117" s="81"/>
      <c r="TPJ117" s="81"/>
      <c r="TPK117" s="81"/>
      <c r="TPL117" s="81"/>
      <c r="TPM117" s="81"/>
      <c r="TPN117" s="81"/>
      <c r="TPO117" s="81"/>
      <c r="TPP117" s="81"/>
      <c r="TPQ117" s="81"/>
      <c r="TPR117" s="81"/>
      <c r="TPS117" s="81"/>
      <c r="TPT117" s="81"/>
      <c r="TPU117" s="81"/>
      <c r="TPV117" s="81"/>
      <c r="TPW117" s="81"/>
      <c r="TPX117" s="81"/>
      <c r="TPY117" s="81"/>
      <c r="TPZ117" s="81"/>
      <c r="TQA117" s="81"/>
      <c r="TQB117" s="81"/>
      <c r="TQC117" s="81"/>
      <c r="TQD117" s="81"/>
      <c r="TQE117" s="81"/>
      <c r="TQF117" s="81"/>
      <c r="TQG117" s="81"/>
      <c r="TQH117" s="81"/>
      <c r="TQI117" s="81"/>
      <c r="TQJ117" s="81"/>
      <c r="TQK117" s="81"/>
      <c r="TQL117" s="81"/>
      <c r="TQM117" s="81"/>
      <c r="TQN117" s="81"/>
      <c r="TQO117" s="81"/>
      <c r="TQP117" s="81"/>
      <c r="TQQ117" s="81"/>
      <c r="TQR117" s="81"/>
      <c r="TQS117" s="81"/>
      <c r="TQT117" s="81"/>
      <c r="TQU117" s="81"/>
      <c r="TQV117" s="81"/>
      <c r="TQW117" s="81"/>
      <c r="TQX117" s="81"/>
      <c r="TQY117" s="81"/>
      <c r="TQZ117" s="81"/>
      <c r="TRA117" s="81"/>
      <c r="TRB117" s="81"/>
      <c r="TRC117" s="81"/>
      <c r="TRD117" s="81"/>
      <c r="TRE117" s="81"/>
      <c r="TRF117" s="81"/>
      <c r="TRG117" s="81"/>
      <c r="TRH117" s="81"/>
      <c r="TRI117" s="81"/>
      <c r="TRJ117" s="81"/>
      <c r="TRK117" s="81"/>
      <c r="TRL117" s="81"/>
      <c r="TRM117" s="81"/>
      <c r="TRN117" s="81"/>
      <c r="TRO117" s="81"/>
      <c r="TRP117" s="81"/>
      <c r="TRQ117" s="81"/>
      <c r="TRR117" s="81"/>
      <c r="TRS117" s="81"/>
      <c r="TRT117" s="81"/>
      <c r="TRU117" s="81"/>
      <c r="TRV117" s="81"/>
      <c r="TRW117" s="81"/>
      <c r="TRX117" s="81"/>
      <c r="TRY117" s="81"/>
      <c r="TRZ117" s="81"/>
      <c r="TSA117" s="81"/>
      <c r="TSB117" s="81"/>
      <c r="TSC117" s="81"/>
      <c r="TSD117" s="81"/>
      <c r="TSE117" s="81"/>
      <c r="TSF117" s="81"/>
      <c r="TSG117" s="81"/>
      <c r="TSH117" s="81"/>
      <c r="TSI117" s="81"/>
      <c r="TSJ117" s="81"/>
      <c r="TSK117" s="81"/>
      <c r="TSL117" s="81"/>
      <c r="TSM117" s="81"/>
      <c r="TSN117" s="81"/>
      <c r="TSO117" s="81"/>
      <c r="TSP117" s="81"/>
      <c r="TSQ117" s="81"/>
      <c r="TSR117" s="81"/>
      <c r="TSS117" s="81"/>
      <c r="TST117" s="81"/>
      <c r="TSU117" s="81"/>
      <c r="TSV117" s="81"/>
      <c r="TSW117" s="81"/>
      <c r="TSX117" s="81"/>
      <c r="TSY117" s="81"/>
      <c r="TSZ117" s="81"/>
      <c r="TTA117" s="81"/>
      <c r="TTB117" s="81"/>
      <c r="TTC117" s="81"/>
      <c r="TTD117" s="81"/>
      <c r="TTE117" s="81"/>
      <c r="TTF117" s="81"/>
      <c r="TTG117" s="81"/>
      <c r="TTH117" s="81"/>
      <c r="TTI117" s="81"/>
      <c r="TTJ117" s="81"/>
      <c r="TTK117" s="81"/>
      <c r="TTL117" s="81"/>
      <c r="TTM117" s="81"/>
      <c r="TTN117" s="81"/>
      <c r="TTO117" s="81"/>
      <c r="TTP117" s="81"/>
      <c r="TTQ117" s="81"/>
      <c r="TTR117" s="81"/>
      <c r="TTS117" s="81"/>
      <c r="TTT117" s="81"/>
      <c r="TTU117" s="81"/>
      <c r="TTV117" s="81"/>
      <c r="TTW117" s="81"/>
      <c r="TTX117" s="81"/>
      <c r="TTY117" s="81"/>
      <c r="TTZ117" s="81"/>
      <c r="TUA117" s="81"/>
      <c r="TUB117" s="81"/>
      <c r="TUC117" s="81"/>
      <c r="TUD117" s="81"/>
      <c r="TUE117" s="81"/>
      <c r="TUF117" s="81"/>
      <c r="TUG117" s="81"/>
      <c r="TUH117" s="81"/>
      <c r="TUI117" s="81"/>
      <c r="TUJ117" s="81"/>
      <c r="TUK117" s="81"/>
      <c r="TUL117" s="81"/>
      <c r="TUM117" s="81"/>
      <c r="TUN117" s="81"/>
      <c r="TUO117" s="81"/>
      <c r="TUP117" s="81"/>
      <c r="TUQ117" s="81"/>
      <c r="TUR117" s="81"/>
      <c r="TUS117" s="81"/>
      <c r="TUT117" s="81"/>
      <c r="TUU117" s="81"/>
      <c r="TUV117" s="81"/>
      <c r="TUW117" s="81"/>
      <c r="TUX117" s="81"/>
      <c r="TUY117" s="81"/>
      <c r="TUZ117" s="81"/>
      <c r="TVA117" s="81"/>
      <c r="TVB117" s="81"/>
      <c r="TVC117" s="81"/>
      <c r="TVD117" s="81"/>
      <c r="TVE117" s="81"/>
      <c r="TVF117" s="81"/>
      <c r="TVG117" s="81"/>
      <c r="TVH117" s="81"/>
      <c r="TVI117" s="81"/>
      <c r="TVJ117" s="81"/>
      <c r="TVK117" s="81"/>
      <c r="TVL117" s="81"/>
      <c r="TVM117" s="81"/>
      <c r="TVN117" s="81"/>
      <c r="TVO117" s="81"/>
      <c r="TVP117" s="81"/>
      <c r="TVQ117" s="81"/>
      <c r="TVR117" s="81"/>
      <c r="TVS117" s="81"/>
      <c r="TVT117" s="81"/>
      <c r="TVU117" s="81"/>
      <c r="TVV117" s="81"/>
      <c r="TVW117" s="81"/>
      <c r="TVX117" s="81"/>
      <c r="TVY117" s="81"/>
      <c r="TVZ117" s="81"/>
      <c r="TWA117" s="81"/>
      <c r="TWB117" s="81"/>
      <c r="TWC117" s="81"/>
      <c r="TWD117" s="81"/>
      <c r="TWE117" s="81"/>
      <c r="TWF117" s="81"/>
      <c r="TWG117" s="81"/>
      <c r="TWH117" s="81"/>
      <c r="TWI117" s="81"/>
      <c r="TWJ117" s="81"/>
      <c r="TWK117" s="81"/>
      <c r="TWL117" s="81"/>
      <c r="TWM117" s="81"/>
      <c r="TWN117" s="81"/>
      <c r="TWO117" s="81"/>
      <c r="TWP117" s="81"/>
      <c r="TWQ117" s="81"/>
      <c r="TWR117" s="81"/>
      <c r="TWS117" s="81"/>
      <c r="TWT117" s="81"/>
      <c r="TWU117" s="81"/>
      <c r="TWV117" s="81"/>
      <c r="TWW117" s="81"/>
      <c r="TWX117" s="81"/>
      <c r="TWY117" s="81"/>
      <c r="TWZ117" s="81"/>
      <c r="TXA117" s="81"/>
      <c r="TXB117" s="81"/>
      <c r="TXC117" s="81"/>
      <c r="TXD117" s="81"/>
      <c r="TXE117" s="81"/>
      <c r="TXF117" s="81"/>
      <c r="TXG117" s="81"/>
      <c r="TXH117" s="81"/>
      <c r="TXI117" s="81"/>
      <c r="TXJ117" s="81"/>
      <c r="TXK117" s="81"/>
      <c r="TXL117" s="81"/>
      <c r="TXM117" s="81"/>
      <c r="TXN117" s="81"/>
      <c r="TXO117" s="81"/>
      <c r="TXP117" s="81"/>
      <c r="TXQ117" s="81"/>
      <c r="TXR117" s="81"/>
      <c r="TXS117" s="81"/>
      <c r="TXT117" s="81"/>
      <c r="TXU117" s="81"/>
      <c r="TXV117" s="81"/>
      <c r="TXW117" s="81"/>
      <c r="TXX117" s="81"/>
      <c r="TXY117" s="81"/>
      <c r="TXZ117" s="81"/>
      <c r="TYA117" s="81"/>
      <c r="TYB117" s="81"/>
      <c r="TYC117" s="81"/>
      <c r="TYD117" s="81"/>
      <c r="TYE117" s="81"/>
      <c r="TYF117" s="81"/>
      <c r="TYG117" s="81"/>
      <c r="TYH117" s="81"/>
      <c r="TYI117" s="81"/>
      <c r="TYJ117" s="81"/>
      <c r="TYK117" s="81"/>
      <c r="TYL117" s="81"/>
      <c r="TYM117" s="81"/>
      <c r="TYN117" s="81"/>
      <c r="TYO117" s="81"/>
      <c r="TYP117" s="81"/>
      <c r="TYQ117" s="81"/>
      <c r="TYR117" s="81"/>
      <c r="TYS117" s="81"/>
      <c r="TYT117" s="81"/>
      <c r="TYU117" s="81"/>
      <c r="TYV117" s="81"/>
      <c r="TYW117" s="81"/>
      <c r="TYX117" s="81"/>
      <c r="TYY117" s="81"/>
      <c r="TYZ117" s="81"/>
      <c r="TZA117" s="81"/>
      <c r="TZB117" s="81"/>
      <c r="TZC117" s="81"/>
      <c r="TZD117" s="81"/>
      <c r="TZE117" s="81"/>
      <c r="TZF117" s="81"/>
      <c r="TZG117" s="81"/>
      <c r="TZH117" s="81"/>
      <c r="TZI117" s="81"/>
      <c r="TZJ117" s="81"/>
      <c r="TZK117" s="81"/>
      <c r="TZL117" s="81"/>
      <c r="TZM117" s="81"/>
      <c r="TZN117" s="81"/>
      <c r="TZO117" s="81"/>
      <c r="TZP117" s="81"/>
      <c r="TZQ117" s="81"/>
      <c r="TZR117" s="81"/>
      <c r="TZS117" s="81"/>
      <c r="TZT117" s="81"/>
      <c r="TZU117" s="81"/>
      <c r="TZV117" s="81"/>
      <c r="TZW117" s="81"/>
      <c r="TZX117" s="81"/>
      <c r="TZY117" s="81"/>
      <c r="TZZ117" s="81"/>
      <c r="UAA117" s="81"/>
      <c r="UAB117" s="81"/>
      <c r="UAC117" s="81"/>
      <c r="UAD117" s="81"/>
      <c r="UAE117" s="81"/>
      <c r="UAF117" s="81"/>
      <c r="UAG117" s="81"/>
      <c r="UAH117" s="81"/>
      <c r="UAI117" s="81"/>
      <c r="UAJ117" s="81"/>
      <c r="UAK117" s="81"/>
      <c r="UAL117" s="81"/>
      <c r="UAM117" s="81"/>
      <c r="UAN117" s="81"/>
      <c r="UAO117" s="81"/>
      <c r="UAP117" s="81"/>
      <c r="UAQ117" s="81"/>
      <c r="UAR117" s="81"/>
      <c r="UAS117" s="81"/>
      <c r="UAT117" s="81"/>
      <c r="UAU117" s="81"/>
      <c r="UAV117" s="81"/>
      <c r="UAW117" s="81"/>
      <c r="UAX117" s="81"/>
      <c r="UAY117" s="81"/>
      <c r="UAZ117" s="81"/>
      <c r="UBA117" s="81"/>
      <c r="UBB117" s="81"/>
      <c r="UBC117" s="81"/>
      <c r="UBD117" s="81"/>
      <c r="UBE117" s="81"/>
      <c r="UBF117" s="81"/>
      <c r="UBG117" s="81"/>
      <c r="UBH117" s="81"/>
      <c r="UBI117" s="81"/>
      <c r="UBJ117" s="81"/>
      <c r="UBK117" s="81"/>
      <c r="UBL117" s="81"/>
      <c r="UBM117" s="81"/>
      <c r="UBN117" s="81"/>
      <c r="UBO117" s="81"/>
      <c r="UBP117" s="81"/>
      <c r="UBQ117" s="81"/>
      <c r="UBR117" s="81"/>
      <c r="UBS117" s="81"/>
      <c r="UBT117" s="81"/>
      <c r="UBU117" s="81"/>
      <c r="UBV117" s="81"/>
      <c r="UBW117" s="81"/>
      <c r="UBX117" s="81"/>
      <c r="UBY117" s="81"/>
      <c r="UBZ117" s="81"/>
      <c r="UCA117" s="81"/>
      <c r="UCB117" s="81"/>
      <c r="UCC117" s="81"/>
      <c r="UCD117" s="81"/>
      <c r="UCE117" s="81"/>
      <c r="UCF117" s="81"/>
      <c r="UCG117" s="81"/>
      <c r="UCH117" s="81"/>
      <c r="UCI117" s="81"/>
      <c r="UCJ117" s="81"/>
      <c r="UCK117" s="81"/>
      <c r="UCL117" s="81"/>
      <c r="UCM117" s="81"/>
      <c r="UCN117" s="81"/>
      <c r="UCO117" s="81"/>
      <c r="UCP117" s="81"/>
      <c r="UCQ117" s="81"/>
      <c r="UCR117" s="81"/>
      <c r="UCS117" s="81"/>
      <c r="UCT117" s="81"/>
      <c r="UCU117" s="81"/>
      <c r="UCV117" s="81"/>
      <c r="UCW117" s="81"/>
      <c r="UCX117" s="81"/>
      <c r="UCY117" s="81"/>
      <c r="UCZ117" s="81"/>
      <c r="UDA117" s="81"/>
      <c r="UDB117" s="81"/>
      <c r="UDC117" s="81"/>
      <c r="UDD117" s="81"/>
      <c r="UDE117" s="81"/>
      <c r="UDF117" s="81"/>
      <c r="UDG117" s="81"/>
      <c r="UDH117" s="81"/>
      <c r="UDI117" s="81"/>
      <c r="UDJ117" s="81"/>
      <c r="UDK117" s="81"/>
      <c r="UDL117" s="81"/>
      <c r="UDM117" s="81"/>
      <c r="UDN117" s="81"/>
      <c r="UDO117" s="81"/>
      <c r="UDP117" s="81"/>
      <c r="UDQ117" s="81"/>
      <c r="UDR117" s="81"/>
      <c r="UDS117" s="81"/>
      <c r="UDT117" s="81"/>
      <c r="UDU117" s="81"/>
      <c r="UDV117" s="81"/>
      <c r="UDW117" s="81"/>
      <c r="UDX117" s="81"/>
      <c r="UDY117" s="81"/>
      <c r="UDZ117" s="81"/>
      <c r="UEA117" s="81"/>
      <c r="UEB117" s="81"/>
      <c r="UEC117" s="81"/>
      <c r="UED117" s="81"/>
      <c r="UEE117" s="81"/>
      <c r="UEF117" s="81"/>
      <c r="UEG117" s="81"/>
      <c r="UEH117" s="81"/>
      <c r="UEI117" s="81"/>
      <c r="UEJ117" s="81"/>
      <c r="UEK117" s="81"/>
      <c r="UEL117" s="81"/>
      <c r="UEM117" s="81"/>
      <c r="UEN117" s="81"/>
      <c r="UEO117" s="81"/>
      <c r="UEP117" s="81"/>
      <c r="UEQ117" s="81"/>
      <c r="UER117" s="81"/>
      <c r="UES117" s="81"/>
      <c r="UET117" s="81"/>
      <c r="UEU117" s="81"/>
      <c r="UEV117" s="81"/>
      <c r="UEW117" s="81"/>
      <c r="UEX117" s="81"/>
      <c r="UEY117" s="81"/>
      <c r="UEZ117" s="81"/>
      <c r="UFA117" s="81"/>
      <c r="UFB117" s="81"/>
      <c r="UFC117" s="81"/>
      <c r="UFD117" s="81"/>
      <c r="UFE117" s="81"/>
      <c r="UFF117" s="81"/>
      <c r="UFG117" s="81"/>
      <c r="UFH117" s="81"/>
      <c r="UFI117" s="81"/>
      <c r="UFJ117" s="81"/>
      <c r="UFK117" s="81"/>
      <c r="UFL117" s="81"/>
      <c r="UFM117" s="81"/>
      <c r="UFN117" s="81"/>
      <c r="UFO117" s="81"/>
      <c r="UFP117" s="81"/>
      <c r="UFQ117" s="81"/>
      <c r="UFR117" s="81"/>
      <c r="UFS117" s="81"/>
      <c r="UFT117" s="81"/>
      <c r="UFU117" s="81"/>
      <c r="UFV117" s="81"/>
      <c r="UFW117" s="81"/>
      <c r="UFX117" s="81"/>
      <c r="UFY117" s="81"/>
      <c r="UFZ117" s="81"/>
      <c r="UGA117" s="81"/>
      <c r="UGB117" s="81"/>
      <c r="UGC117" s="81"/>
      <c r="UGD117" s="81"/>
      <c r="UGE117" s="81"/>
      <c r="UGF117" s="81"/>
      <c r="UGG117" s="81"/>
      <c r="UGH117" s="81"/>
      <c r="UGI117" s="81"/>
      <c r="UGJ117" s="81"/>
      <c r="UGK117" s="81"/>
      <c r="UGL117" s="81"/>
      <c r="UGM117" s="81"/>
      <c r="UGN117" s="81"/>
      <c r="UGO117" s="81"/>
      <c r="UGP117" s="81"/>
      <c r="UGQ117" s="81"/>
      <c r="UGR117" s="81"/>
      <c r="UGS117" s="81"/>
      <c r="UGT117" s="81"/>
      <c r="UGU117" s="81"/>
      <c r="UGV117" s="81"/>
      <c r="UGW117" s="81"/>
      <c r="UGX117" s="81"/>
      <c r="UGY117" s="81"/>
      <c r="UGZ117" s="81"/>
      <c r="UHA117" s="81"/>
      <c r="UHB117" s="81"/>
      <c r="UHC117" s="81"/>
      <c r="UHD117" s="81"/>
      <c r="UHE117" s="81"/>
      <c r="UHF117" s="81"/>
      <c r="UHG117" s="81"/>
      <c r="UHH117" s="81"/>
      <c r="UHI117" s="81"/>
      <c r="UHJ117" s="81"/>
      <c r="UHK117" s="81"/>
      <c r="UHL117" s="81"/>
      <c r="UHM117" s="81"/>
      <c r="UHN117" s="81"/>
      <c r="UHO117" s="81"/>
      <c r="UHP117" s="81"/>
      <c r="UHQ117" s="81"/>
      <c r="UHR117" s="81"/>
      <c r="UHS117" s="81"/>
      <c r="UHT117" s="81"/>
      <c r="UHU117" s="81"/>
      <c r="UHV117" s="81"/>
      <c r="UHW117" s="81"/>
      <c r="UHX117" s="81"/>
      <c r="UHY117" s="81"/>
      <c r="UHZ117" s="81"/>
      <c r="UIA117" s="81"/>
      <c r="UIB117" s="81"/>
      <c r="UIC117" s="81"/>
      <c r="UID117" s="81"/>
      <c r="UIE117" s="81"/>
      <c r="UIF117" s="81"/>
      <c r="UIG117" s="81"/>
      <c r="UIH117" s="81"/>
      <c r="UII117" s="81"/>
      <c r="UIJ117" s="81"/>
      <c r="UIK117" s="81"/>
      <c r="UIL117" s="81"/>
      <c r="UIM117" s="81"/>
      <c r="UIN117" s="81"/>
      <c r="UIO117" s="81"/>
      <c r="UIP117" s="81"/>
      <c r="UIQ117" s="81"/>
      <c r="UIR117" s="81"/>
      <c r="UIS117" s="81"/>
      <c r="UIT117" s="81"/>
      <c r="UIU117" s="81"/>
      <c r="UIV117" s="81"/>
      <c r="UIW117" s="81"/>
      <c r="UIX117" s="81"/>
      <c r="UIY117" s="81"/>
      <c r="UIZ117" s="81"/>
      <c r="UJA117" s="81"/>
      <c r="UJB117" s="81"/>
      <c r="UJC117" s="81"/>
      <c r="UJD117" s="81"/>
      <c r="UJE117" s="81"/>
      <c r="UJF117" s="81"/>
      <c r="UJG117" s="81"/>
      <c r="UJH117" s="81"/>
      <c r="UJI117" s="81"/>
      <c r="UJJ117" s="81"/>
      <c r="UJK117" s="81"/>
      <c r="UJL117" s="81"/>
      <c r="UJM117" s="81"/>
      <c r="UJN117" s="81"/>
      <c r="UJO117" s="81"/>
      <c r="UJP117" s="81"/>
      <c r="UJQ117" s="81"/>
      <c r="UJR117" s="81"/>
      <c r="UJS117" s="81"/>
      <c r="UJT117" s="81"/>
      <c r="UJU117" s="81"/>
      <c r="UJV117" s="81"/>
      <c r="UJW117" s="81"/>
      <c r="UJX117" s="81"/>
      <c r="UJY117" s="81"/>
      <c r="UJZ117" s="81"/>
      <c r="UKA117" s="81"/>
      <c r="UKB117" s="81"/>
      <c r="UKC117" s="81"/>
      <c r="UKD117" s="81"/>
      <c r="UKE117" s="81"/>
      <c r="UKF117" s="81"/>
      <c r="UKG117" s="81"/>
      <c r="UKH117" s="81"/>
      <c r="UKI117" s="81"/>
      <c r="UKJ117" s="81"/>
      <c r="UKK117" s="81"/>
      <c r="UKL117" s="81"/>
      <c r="UKM117" s="81"/>
      <c r="UKN117" s="81"/>
      <c r="UKO117" s="81"/>
      <c r="UKP117" s="81"/>
      <c r="UKQ117" s="81"/>
      <c r="UKR117" s="81"/>
      <c r="UKS117" s="81"/>
      <c r="UKT117" s="81"/>
      <c r="UKU117" s="81"/>
      <c r="UKV117" s="81"/>
      <c r="UKW117" s="81"/>
      <c r="UKX117" s="81"/>
      <c r="UKY117" s="81"/>
      <c r="UKZ117" s="81"/>
      <c r="ULA117" s="81"/>
      <c r="ULB117" s="81"/>
      <c r="ULC117" s="81"/>
      <c r="ULD117" s="81"/>
      <c r="ULE117" s="81"/>
      <c r="ULF117" s="81"/>
      <c r="ULG117" s="81"/>
      <c r="ULH117" s="81"/>
      <c r="ULI117" s="81"/>
      <c r="ULJ117" s="81"/>
      <c r="ULK117" s="81"/>
      <c r="ULL117" s="81"/>
      <c r="ULM117" s="81"/>
      <c r="ULN117" s="81"/>
      <c r="ULO117" s="81"/>
      <c r="ULP117" s="81"/>
      <c r="ULQ117" s="81"/>
      <c r="ULR117" s="81"/>
      <c r="ULS117" s="81"/>
      <c r="ULT117" s="81"/>
      <c r="ULU117" s="81"/>
      <c r="ULV117" s="81"/>
      <c r="ULW117" s="81"/>
      <c r="ULX117" s="81"/>
      <c r="ULY117" s="81"/>
      <c r="ULZ117" s="81"/>
      <c r="UMA117" s="81"/>
      <c r="UMB117" s="81"/>
      <c r="UMC117" s="81"/>
      <c r="UMD117" s="81"/>
      <c r="UME117" s="81"/>
      <c r="UMF117" s="81"/>
      <c r="UMG117" s="81"/>
      <c r="UMH117" s="81"/>
      <c r="UMI117" s="81"/>
      <c r="UMJ117" s="81"/>
      <c r="UMK117" s="81"/>
      <c r="UML117" s="81"/>
      <c r="UMM117" s="81"/>
      <c r="UMN117" s="81"/>
      <c r="UMO117" s="81"/>
      <c r="UMP117" s="81"/>
      <c r="UMQ117" s="81"/>
      <c r="UMR117" s="81"/>
      <c r="UMS117" s="81"/>
      <c r="UMT117" s="81"/>
      <c r="UMU117" s="81"/>
      <c r="UMV117" s="81"/>
      <c r="UMW117" s="81"/>
      <c r="UMX117" s="81"/>
      <c r="UMY117" s="81"/>
      <c r="UMZ117" s="81"/>
      <c r="UNA117" s="81"/>
      <c r="UNB117" s="81"/>
      <c r="UNC117" s="81"/>
      <c r="UND117" s="81"/>
      <c r="UNE117" s="81"/>
      <c r="UNF117" s="81"/>
      <c r="UNG117" s="81"/>
      <c r="UNH117" s="81"/>
      <c r="UNI117" s="81"/>
      <c r="UNJ117" s="81"/>
      <c r="UNK117" s="81"/>
      <c r="UNL117" s="81"/>
      <c r="UNM117" s="81"/>
      <c r="UNN117" s="81"/>
      <c r="UNO117" s="81"/>
      <c r="UNP117" s="81"/>
      <c r="UNQ117" s="81"/>
      <c r="UNR117" s="81"/>
      <c r="UNS117" s="81"/>
      <c r="UNT117" s="81"/>
      <c r="UNU117" s="81"/>
      <c r="UNV117" s="81"/>
      <c r="UNW117" s="81"/>
      <c r="UNX117" s="81"/>
      <c r="UNY117" s="81"/>
      <c r="UNZ117" s="81"/>
      <c r="UOA117" s="81"/>
      <c r="UOB117" s="81"/>
      <c r="UOC117" s="81"/>
      <c r="UOD117" s="81"/>
      <c r="UOE117" s="81"/>
      <c r="UOF117" s="81"/>
      <c r="UOG117" s="81"/>
      <c r="UOH117" s="81"/>
      <c r="UOI117" s="81"/>
      <c r="UOJ117" s="81"/>
      <c r="UOK117" s="81"/>
      <c r="UOL117" s="81"/>
      <c r="UOM117" s="81"/>
      <c r="UON117" s="81"/>
      <c r="UOO117" s="81"/>
      <c r="UOP117" s="81"/>
      <c r="UOQ117" s="81"/>
      <c r="UOR117" s="81"/>
      <c r="UOS117" s="81"/>
      <c r="UOT117" s="81"/>
      <c r="UOU117" s="81"/>
      <c r="UOV117" s="81"/>
      <c r="UOW117" s="81"/>
      <c r="UOX117" s="81"/>
      <c r="UOY117" s="81"/>
      <c r="UOZ117" s="81"/>
      <c r="UPA117" s="81"/>
      <c r="UPB117" s="81"/>
      <c r="UPC117" s="81"/>
      <c r="UPD117" s="81"/>
      <c r="UPE117" s="81"/>
      <c r="UPF117" s="81"/>
      <c r="UPG117" s="81"/>
      <c r="UPH117" s="81"/>
      <c r="UPI117" s="81"/>
      <c r="UPJ117" s="81"/>
      <c r="UPK117" s="81"/>
      <c r="UPL117" s="81"/>
      <c r="UPM117" s="81"/>
      <c r="UPN117" s="81"/>
      <c r="UPO117" s="81"/>
      <c r="UPP117" s="81"/>
      <c r="UPQ117" s="81"/>
      <c r="UPR117" s="81"/>
      <c r="UPS117" s="81"/>
      <c r="UPT117" s="81"/>
      <c r="UPU117" s="81"/>
      <c r="UPV117" s="81"/>
      <c r="UPW117" s="81"/>
      <c r="UPX117" s="81"/>
      <c r="UPY117" s="81"/>
      <c r="UPZ117" s="81"/>
      <c r="UQA117" s="81"/>
      <c r="UQB117" s="81"/>
      <c r="UQC117" s="81"/>
      <c r="UQD117" s="81"/>
      <c r="UQE117" s="81"/>
      <c r="UQF117" s="81"/>
      <c r="UQG117" s="81"/>
      <c r="UQH117" s="81"/>
      <c r="UQI117" s="81"/>
      <c r="UQJ117" s="81"/>
      <c r="UQK117" s="81"/>
      <c r="UQL117" s="81"/>
      <c r="UQM117" s="81"/>
      <c r="UQN117" s="81"/>
      <c r="UQO117" s="81"/>
      <c r="UQP117" s="81"/>
      <c r="UQQ117" s="81"/>
      <c r="UQR117" s="81"/>
      <c r="UQS117" s="81"/>
      <c r="UQT117" s="81"/>
      <c r="UQU117" s="81"/>
      <c r="UQV117" s="81"/>
      <c r="UQW117" s="81"/>
      <c r="UQX117" s="81"/>
      <c r="UQY117" s="81"/>
      <c r="UQZ117" s="81"/>
      <c r="URA117" s="81"/>
      <c r="URB117" s="81"/>
      <c r="URC117" s="81"/>
      <c r="URD117" s="81"/>
      <c r="URE117" s="81"/>
      <c r="URF117" s="81"/>
      <c r="URG117" s="81"/>
      <c r="URH117" s="81"/>
      <c r="URI117" s="81"/>
      <c r="URJ117" s="81"/>
      <c r="URK117" s="81"/>
      <c r="URL117" s="81"/>
      <c r="URM117" s="81"/>
      <c r="URN117" s="81"/>
      <c r="URO117" s="81"/>
      <c r="URP117" s="81"/>
      <c r="URQ117" s="81"/>
      <c r="URR117" s="81"/>
      <c r="URS117" s="81"/>
      <c r="URT117" s="81"/>
      <c r="URU117" s="81"/>
      <c r="URV117" s="81"/>
      <c r="URW117" s="81"/>
      <c r="URX117" s="81"/>
      <c r="URY117" s="81"/>
      <c r="URZ117" s="81"/>
      <c r="USA117" s="81"/>
      <c r="USB117" s="81"/>
      <c r="USC117" s="81"/>
      <c r="USD117" s="81"/>
      <c r="USE117" s="81"/>
      <c r="USF117" s="81"/>
      <c r="USG117" s="81"/>
      <c r="USH117" s="81"/>
      <c r="USI117" s="81"/>
      <c r="USJ117" s="81"/>
      <c r="USK117" s="81"/>
      <c r="USL117" s="81"/>
      <c r="USM117" s="81"/>
      <c r="USN117" s="81"/>
      <c r="USO117" s="81"/>
      <c r="USP117" s="81"/>
      <c r="USQ117" s="81"/>
      <c r="USR117" s="81"/>
      <c r="USS117" s="81"/>
      <c r="UST117" s="81"/>
      <c r="USU117" s="81"/>
      <c r="USV117" s="81"/>
      <c r="USW117" s="81"/>
      <c r="USX117" s="81"/>
      <c r="USY117" s="81"/>
      <c r="USZ117" s="81"/>
      <c r="UTA117" s="81"/>
      <c r="UTB117" s="81"/>
      <c r="UTC117" s="81"/>
      <c r="UTD117" s="81"/>
      <c r="UTE117" s="81"/>
      <c r="UTF117" s="81"/>
      <c r="UTG117" s="81"/>
      <c r="UTH117" s="81"/>
      <c r="UTI117" s="81"/>
      <c r="UTJ117" s="81"/>
      <c r="UTK117" s="81"/>
      <c r="UTL117" s="81"/>
      <c r="UTM117" s="81"/>
      <c r="UTN117" s="81"/>
      <c r="UTO117" s="81"/>
      <c r="UTP117" s="81"/>
      <c r="UTQ117" s="81"/>
      <c r="UTR117" s="81"/>
      <c r="UTS117" s="81"/>
      <c r="UTT117" s="81"/>
      <c r="UTU117" s="81"/>
      <c r="UTV117" s="81"/>
      <c r="UTW117" s="81"/>
      <c r="UTX117" s="81"/>
      <c r="UTY117" s="81"/>
      <c r="UTZ117" s="81"/>
      <c r="UUA117" s="81"/>
      <c r="UUB117" s="81"/>
      <c r="UUC117" s="81"/>
      <c r="UUD117" s="81"/>
      <c r="UUE117" s="81"/>
      <c r="UUF117" s="81"/>
      <c r="UUG117" s="81"/>
      <c r="UUH117" s="81"/>
      <c r="UUI117" s="81"/>
      <c r="UUJ117" s="81"/>
      <c r="UUK117" s="81"/>
      <c r="UUL117" s="81"/>
      <c r="UUM117" s="81"/>
      <c r="UUN117" s="81"/>
      <c r="UUO117" s="81"/>
      <c r="UUP117" s="81"/>
      <c r="UUQ117" s="81"/>
      <c r="UUR117" s="81"/>
      <c r="UUS117" s="81"/>
      <c r="UUT117" s="81"/>
      <c r="UUU117" s="81"/>
      <c r="UUV117" s="81"/>
      <c r="UUW117" s="81"/>
      <c r="UUX117" s="81"/>
      <c r="UUY117" s="81"/>
      <c r="UUZ117" s="81"/>
      <c r="UVA117" s="81"/>
      <c r="UVB117" s="81"/>
      <c r="UVC117" s="81"/>
      <c r="UVD117" s="81"/>
      <c r="UVE117" s="81"/>
      <c r="UVF117" s="81"/>
      <c r="UVG117" s="81"/>
      <c r="UVH117" s="81"/>
      <c r="UVI117" s="81"/>
      <c r="UVJ117" s="81"/>
      <c r="UVK117" s="81"/>
      <c r="UVL117" s="81"/>
      <c r="UVM117" s="81"/>
      <c r="UVN117" s="81"/>
      <c r="UVO117" s="81"/>
      <c r="UVP117" s="81"/>
      <c r="UVQ117" s="81"/>
      <c r="UVR117" s="81"/>
      <c r="UVS117" s="81"/>
      <c r="UVT117" s="81"/>
      <c r="UVU117" s="81"/>
      <c r="UVV117" s="81"/>
      <c r="UVW117" s="81"/>
      <c r="UVX117" s="81"/>
      <c r="UVY117" s="81"/>
      <c r="UVZ117" s="81"/>
      <c r="UWA117" s="81"/>
      <c r="UWB117" s="81"/>
      <c r="UWC117" s="81"/>
      <c r="UWD117" s="81"/>
      <c r="UWE117" s="81"/>
      <c r="UWF117" s="81"/>
      <c r="UWG117" s="81"/>
      <c r="UWH117" s="81"/>
      <c r="UWI117" s="81"/>
      <c r="UWJ117" s="81"/>
      <c r="UWK117" s="81"/>
      <c r="UWL117" s="81"/>
      <c r="UWM117" s="81"/>
      <c r="UWN117" s="81"/>
      <c r="UWO117" s="81"/>
      <c r="UWP117" s="81"/>
      <c r="UWQ117" s="81"/>
      <c r="UWR117" s="81"/>
      <c r="UWS117" s="81"/>
      <c r="UWT117" s="81"/>
      <c r="UWU117" s="81"/>
      <c r="UWV117" s="81"/>
      <c r="UWW117" s="81"/>
      <c r="UWX117" s="81"/>
      <c r="UWY117" s="81"/>
      <c r="UWZ117" s="81"/>
      <c r="UXA117" s="81"/>
      <c r="UXB117" s="81"/>
      <c r="UXC117" s="81"/>
      <c r="UXD117" s="81"/>
      <c r="UXE117" s="81"/>
      <c r="UXF117" s="81"/>
      <c r="UXG117" s="81"/>
      <c r="UXH117" s="81"/>
      <c r="UXI117" s="81"/>
      <c r="UXJ117" s="81"/>
      <c r="UXK117" s="81"/>
      <c r="UXL117" s="81"/>
      <c r="UXM117" s="81"/>
      <c r="UXN117" s="81"/>
      <c r="UXO117" s="81"/>
      <c r="UXP117" s="81"/>
      <c r="UXQ117" s="81"/>
      <c r="UXR117" s="81"/>
      <c r="UXS117" s="81"/>
      <c r="UXT117" s="81"/>
      <c r="UXU117" s="81"/>
      <c r="UXV117" s="81"/>
      <c r="UXW117" s="81"/>
      <c r="UXX117" s="81"/>
      <c r="UXY117" s="81"/>
      <c r="UXZ117" s="81"/>
      <c r="UYA117" s="81"/>
      <c r="UYB117" s="81"/>
      <c r="UYC117" s="81"/>
      <c r="UYD117" s="81"/>
      <c r="UYE117" s="81"/>
      <c r="UYF117" s="81"/>
      <c r="UYG117" s="81"/>
      <c r="UYH117" s="81"/>
      <c r="UYI117" s="81"/>
      <c r="UYJ117" s="81"/>
      <c r="UYK117" s="81"/>
      <c r="UYL117" s="81"/>
      <c r="UYM117" s="81"/>
      <c r="UYN117" s="81"/>
      <c r="UYO117" s="81"/>
      <c r="UYP117" s="81"/>
      <c r="UYQ117" s="81"/>
      <c r="UYR117" s="81"/>
      <c r="UYS117" s="81"/>
      <c r="UYT117" s="81"/>
      <c r="UYU117" s="81"/>
      <c r="UYV117" s="81"/>
      <c r="UYW117" s="81"/>
      <c r="UYX117" s="81"/>
      <c r="UYY117" s="81"/>
      <c r="UYZ117" s="81"/>
      <c r="UZA117" s="81"/>
      <c r="UZB117" s="81"/>
      <c r="UZC117" s="81"/>
      <c r="UZD117" s="81"/>
      <c r="UZE117" s="81"/>
      <c r="UZF117" s="81"/>
      <c r="UZG117" s="81"/>
      <c r="UZH117" s="81"/>
      <c r="UZI117" s="81"/>
      <c r="UZJ117" s="81"/>
      <c r="UZK117" s="81"/>
      <c r="UZL117" s="81"/>
      <c r="UZM117" s="81"/>
      <c r="UZN117" s="81"/>
      <c r="UZO117" s="81"/>
      <c r="UZP117" s="81"/>
      <c r="UZQ117" s="81"/>
      <c r="UZR117" s="81"/>
      <c r="UZS117" s="81"/>
      <c r="UZT117" s="81"/>
      <c r="UZU117" s="81"/>
      <c r="UZV117" s="81"/>
      <c r="UZW117" s="81"/>
      <c r="UZX117" s="81"/>
      <c r="UZY117" s="81"/>
      <c r="UZZ117" s="81"/>
      <c r="VAA117" s="81"/>
      <c r="VAB117" s="81"/>
      <c r="VAC117" s="81"/>
      <c r="VAD117" s="81"/>
      <c r="VAE117" s="81"/>
      <c r="VAF117" s="81"/>
      <c r="VAG117" s="81"/>
      <c r="VAH117" s="81"/>
      <c r="VAI117" s="81"/>
      <c r="VAJ117" s="81"/>
      <c r="VAK117" s="81"/>
      <c r="VAL117" s="81"/>
      <c r="VAM117" s="81"/>
      <c r="VAN117" s="81"/>
      <c r="VAO117" s="81"/>
      <c r="VAP117" s="81"/>
      <c r="VAQ117" s="81"/>
      <c r="VAR117" s="81"/>
      <c r="VAS117" s="81"/>
      <c r="VAT117" s="81"/>
      <c r="VAU117" s="81"/>
      <c r="VAV117" s="81"/>
      <c r="VAW117" s="81"/>
      <c r="VAX117" s="81"/>
      <c r="VAY117" s="81"/>
      <c r="VAZ117" s="81"/>
      <c r="VBA117" s="81"/>
      <c r="VBB117" s="81"/>
      <c r="VBC117" s="81"/>
      <c r="VBD117" s="81"/>
      <c r="VBE117" s="81"/>
      <c r="VBF117" s="81"/>
      <c r="VBG117" s="81"/>
      <c r="VBH117" s="81"/>
      <c r="VBI117" s="81"/>
      <c r="VBJ117" s="81"/>
      <c r="VBK117" s="81"/>
      <c r="VBL117" s="81"/>
      <c r="VBM117" s="81"/>
      <c r="VBN117" s="81"/>
      <c r="VBO117" s="81"/>
      <c r="VBP117" s="81"/>
      <c r="VBQ117" s="81"/>
      <c r="VBR117" s="81"/>
      <c r="VBS117" s="81"/>
      <c r="VBT117" s="81"/>
      <c r="VBU117" s="81"/>
      <c r="VBV117" s="81"/>
      <c r="VBW117" s="81"/>
      <c r="VBX117" s="81"/>
      <c r="VBY117" s="81"/>
      <c r="VBZ117" s="81"/>
      <c r="VCA117" s="81"/>
      <c r="VCB117" s="81"/>
      <c r="VCC117" s="81"/>
      <c r="VCD117" s="81"/>
      <c r="VCE117" s="81"/>
      <c r="VCF117" s="81"/>
      <c r="VCG117" s="81"/>
      <c r="VCH117" s="81"/>
      <c r="VCI117" s="81"/>
      <c r="VCJ117" s="81"/>
      <c r="VCK117" s="81"/>
      <c r="VCL117" s="81"/>
      <c r="VCM117" s="81"/>
      <c r="VCN117" s="81"/>
      <c r="VCO117" s="81"/>
      <c r="VCP117" s="81"/>
      <c r="VCQ117" s="81"/>
      <c r="VCR117" s="81"/>
      <c r="VCS117" s="81"/>
      <c r="VCT117" s="81"/>
      <c r="VCU117" s="81"/>
      <c r="VCV117" s="81"/>
      <c r="VCW117" s="81"/>
      <c r="VCX117" s="81"/>
      <c r="VCY117" s="81"/>
      <c r="VCZ117" s="81"/>
      <c r="VDA117" s="81"/>
      <c r="VDB117" s="81"/>
      <c r="VDC117" s="81"/>
      <c r="VDD117" s="81"/>
      <c r="VDE117" s="81"/>
      <c r="VDF117" s="81"/>
      <c r="VDG117" s="81"/>
      <c r="VDH117" s="81"/>
      <c r="VDI117" s="81"/>
      <c r="VDJ117" s="81"/>
      <c r="VDK117" s="81"/>
      <c r="VDL117" s="81"/>
      <c r="VDM117" s="81"/>
      <c r="VDN117" s="81"/>
      <c r="VDO117" s="81"/>
      <c r="VDP117" s="81"/>
      <c r="VDQ117" s="81"/>
      <c r="VDR117" s="81"/>
      <c r="VDS117" s="81"/>
      <c r="VDT117" s="81"/>
      <c r="VDU117" s="81"/>
      <c r="VDV117" s="81"/>
      <c r="VDW117" s="81"/>
      <c r="VDX117" s="81"/>
      <c r="VDY117" s="81"/>
      <c r="VDZ117" s="81"/>
      <c r="VEA117" s="81"/>
      <c r="VEB117" s="81"/>
      <c r="VEC117" s="81"/>
      <c r="VED117" s="81"/>
      <c r="VEE117" s="81"/>
      <c r="VEF117" s="81"/>
      <c r="VEG117" s="81"/>
      <c r="VEH117" s="81"/>
      <c r="VEI117" s="81"/>
      <c r="VEJ117" s="81"/>
      <c r="VEK117" s="81"/>
      <c r="VEL117" s="81"/>
      <c r="VEM117" s="81"/>
      <c r="VEN117" s="81"/>
      <c r="VEO117" s="81"/>
      <c r="VEP117" s="81"/>
      <c r="VEQ117" s="81"/>
      <c r="VER117" s="81"/>
      <c r="VES117" s="81"/>
      <c r="VET117" s="81"/>
      <c r="VEU117" s="81"/>
      <c r="VEV117" s="81"/>
      <c r="VEW117" s="81"/>
      <c r="VEX117" s="81"/>
      <c r="VEY117" s="81"/>
      <c r="VEZ117" s="81"/>
      <c r="VFA117" s="81"/>
      <c r="VFB117" s="81"/>
      <c r="VFC117" s="81"/>
      <c r="VFD117" s="81"/>
      <c r="VFE117" s="81"/>
      <c r="VFF117" s="81"/>
      <c r="VFG117" s="81"/>
      <c r="VFH117" s="81"/>
      <c r="VFI117" s="81"/>
      <c r="VFJ117" s="81"/>
      <c r="VFK117" s="81"/>
      <c r="VFL117" s="81"/>
      <c r="VFM117" s="81"/>
      <c r="VFN117" s="81"/>
      <c r="VFO117" s="81"/>
      <c r="VFP117" s="81"/>
      <c r="VFQ117" s="81"/>
      <c r="VFR117" s="81"/>
      <c r="VFS117" s="81"/>
      <c r="VFT117" s="81"/>
      <c r="VFU117" s="81"/>
      <c r="VFV117" s="81"/>
      <c r="VFW117" s="81"/>
      <c r="VFX117" s="81"/>
      <c r="VFY117" s="81"/>
      <c r="VFZ117" s="81"/>
      <c r="VGA117" s="81"/>
      <c r="VGB117" s="81"/>
      <c r="VGC117" s="81"/>
      <c r="VGD117" s="81"/>
      <c r="VGE117" s="81"/>
      <c r="VGF117" s="81"/>
      <c r="VGG117" s="81"/>
      <c r="VGH117" s="81"/>
      <c r="VGI117" s="81"/>
      <c r="VGJ117" s="81"/>
      <c r="VGK117" s="81"/>
      <c r="VGL117" s="81"/>
      <c r="VGM117" s="81"/>
      <c r="VGN117" s="81"/>
      <c r="VGO117" s="81"/>
      <c r="VGP117" s="81"/>
      <c r="VGQ117" s="81"/>
      <c r="VGR117" s="81"/>
      <c r="VGS117" s="81"/>
      <c r="VGT117" s="81"/>
      <c r="VGU117" s="81"/>
      <c r="VGV117" s="81"/>
      <c r="VGW117" s="81"/>
      <c r="VGX117" s="81"/>
      <c r="VGY117" s="81"/>
      <c r="VGZ117" s="81"/>
      <c r="VHA117" s="81"/>
      <c r="VHB117" s="81"/>
      <c r="VHC117" s="81"/>
      <c r="VHD117" s="81"/>
      <c r="VHE117" s="81"/>
      <c r="VHF117" s="81"/>
      <c r="VHG117" s="81"/>
      <c r="VHH117" s="81"/>
      <c r="VHI117" s="81"/>
      <c r="VHJ117" s="81"/>
      <c r="VHK117" s="81"/>
      <c r="VHL117" s="81"/>
      <c r="VHM117" s="81"/>
      <c r="VHN117" s="81"/>
      <c r="VHO117" s="81"/>
      <c r="VHP117" s="81"/>
      <c r="VHQ117" s="81"/>
      <c r="VHR117" s="81"/>
      <c r="VHS117" s="81"/>
      <c r="VHT117" s="81"/>
      <c r="VHU117" s="81"/>
      <c r="VHV117" s="81"/>
      <c r="VHW117" s="81"/>
      <c r="VHX117" s="81"/>
      <c r="VHY117" s="81"/>
      <c r="VHZ117" s="81"/>
      <c r="VIA117" s="81"/>
      <c r="VIB117" s="81"/>
      <c r="VIC117" s="81"/>
      <c r="VID117" s="81"/>
      <c r="VIE117" s="81"/>
      <c r="VIF117" s="81"/>
      <c r="VIG117" s="81"/>
      <c r="VIH117" s="81"/>
      <c r="VII117" s="81"/>
      <c r="VIJ117" s="81"/>
      <c r="VIK117" s="81"/>
      <c r="VIL117" s="81"/>
      <c r="VIM117" s="81"/>
      <c r="VIN117" s="81"/>
      <c r="VIO117" s="81"/>
      <c r="VIP117" s="81"/>
      <c r="VIQ117" s="81"/>
      <c r="VIR117" s="81"/>
      <c r="VIS117" s="81"/>
      <c r="VIT117" s="81"/>
      <c r="VIU117" s="81"/>
      <c r="VIV117" s="81"/>
      <c r="VIW117" s="81"/>
      <c r="VIX117" s="81"/>
      <c r="VIY117" s="81"/>
      <c r="VIZ117" s="81"/>
      <c r="VJA117" s="81"/>
      <c r="VJB117" s="81"/>
      <c r="VJC117" s="81"/>
      <c r="VJD117" s="81"/>
      <c r="VJE117" s="81"/>
      <c r="VJF117" s="81"/>
      <c r="VJG117" s="81"/>
      <c r="VJH117" s="81"/>
      <c r="VJI117" s="81"/>
      <c r="VJJ117" s="81"/>
      <c r="VJK117" s="81"/>
      <c r="VJL117" s="81"/>
      <c r="VJM117" s="81"/>
      <c r="VJN117" s="81"/>
      <c r="VJO117" s="81"/>
      <c r="VJP117" s="81"/>
      <c r="VJQ117" s="81"/>
      <c r="VJR117" s="81"/>
      <c r="VJS117" s="81"/>
      <c r="VJT117" s="81"/>
      <c r="VJU117" s="81"/>
      <c r="VJV117" s="81"/>
      <c r="VJW117" s="81"/>
      <c r="VJX117" s="81"/>
      <c r="VJY117" s="81"/>
      <c r="VJZ117" s="81"/>
      <c r="VKA117" s="81"/>
      <c r="VKB117" s="81"/>
      <c r="VKC117" s="81"/>
      <c r="VKD117" s="81"/>
      <c r="VKE117" s="81"/>
      <c r="VKF117" s="81"/>
      <c r="VKG117" s="81"/>
      <c r="VKH117" s="81"/>
      <c r="VKI117" s="81"/>
      <c r="VKJ117" s="81"/>
      <c r="VKK117" s="81"/>
      <c r="VKL117" s="81"/>
      <c r="VKM117" s="81"/>
      <c r="VKN117" s="81"/>
      <c r="VKO117" s="81"/>
      <c r="VKP117" s="81"/>
      <c r="VKQ117" s="81"/>
      <c r="VKR117" s="81"/>
      <c r="VKS117" s="81"/>
      <c r="VKT117" s="81"/>
      <c r="VKU117" s="81"/>
      <c r="VKV117" s="81"/>
      <c r="VKW117" s="81"/>
      <c r="VKX117" s="81"/>
      <c r="VKY117" s="81"/>
      <c r="VKZ117" s="81"/>
      <c r="VLA117" s="81"/>
      <c r="VLB117" s="81"/>
      <c r="VLC117" s="81"/>
      <c r="VLD117" s="81"/>
      <c r="VLE117" s="81"/>
      <c r="VLF117" s="81"/>
      <c r="VLG117" s="81"/>
      <c r="VLH117" s="81"/>
      <c r="VLI117" s="81"/>
      <c r="VLJ117" s="81"/>
      <c r="VLK117" s="81"/>
      <c r="VLL117" s="81"/>
      <c r="VLM117" s="81"/>
      <c r="VLN117" s="81"/>
      <c r="VLO117" s="81"/>
      <c r="VLP117" s="81"/>
      <c r="VLQ117" s="81"/>
      <c r="VLR117" s="81"/>
      <c r="VLS117" s="81"/>
      <c r="VLT117" s="81"/>
      <c r="VLU117" s="81"/>
      <c r="VLV117" s="81"/>
      <c r="VLW117" s="81"/>
      <c r="VLX117" s="81"/>
      <c r="VLY117" s="81"/>
      <c r="VLZ117" s="81"/>
      <c r="VMA117" s="81"/>
      <c r="VMB117" s="81"/>
      <c r="VMC117" s="81"/>
      <c r="VMD117" s="81"/>
      <c r="VME117" s="81"/>
      <c r="VMF117" s="81"/>
      <c r="VMG117" s="81"/>
      <c r="VMH117" s="81"/>
      <c r="VMI117" s="81"/>
      <c r="VMJ117" s="81"/>
      <c r="VMK117" s="81"/>
      <c r="VML117" s="81"/>
      <c r="VMM117" s="81"/>
      <c r="VMN117" s="81"/>
      <c r="VMO117" s="81"/>
      <c r="VMP117" s="81"/>
      <c r="VMQ117" s="81"/>
      <c r="VMR117" s="81"/>
      <c r="VMS117" s="81"/>
      <c r="VMT117" s="81"/>
      <c r="VMU117" s="81"/>
      <c r="VMV117" s="81"/>
      <c r="VMW117" s="81"/>
      <c r="VMX117" s="81"/>
      <c r="VMY117" s="81"/>
      <c r="VMZ117" s="81"/>
      <c r="VNA117" s="81"/>
      <c r="VNB117" s="81"/>
      <c r="VNC117" s="81"/>
      <c r="VND117" s="81"/>
      <c r="VNE117" s="81"/>
      <c r="VNF117" s="81"/>
      <c r="VNG117" s="81"/>
      <c r="VNH117" s="81"/>
      <c r="VNI117" s="81"/>
      <c r="VNJ117" s="81"/>
      <c r="VNK117" s="81"/>
      <c r="VNL117" s="81"/>
      <c r="VNM117" s="81"/>
      <c r="VNN117" s="81"/>
      <c r="VNO117" s="81"/>
      <c r="VNP117" s="81"/>
      <c r="VNQ117" s="81"/>
      <c r="VNR117" s="81"/>
      <c r="VNS117" s="81"/>
      <c r="VNT117" s="81"/>
      <c r="VNU117" s="81"/>
      <c r="VNV117" s="81"/>
      <c r="VNW117" s="81"/>
      <c r="VNX117" s="81"/>
      <c r="VNY117" s="81"/>
      <c r="VNZ117" s="81"/>
      <c r="VOA117" s="81"/>
      <c r="VOB117" s="81"/>
      <c r="VOC117" s="81"/>
      <c r="VOD117" s="81"/>
      <c r="VOE117" s="81"/>
      <c r="VOF117" s="81"/>
      <c r="VOG117" s="81"/>
      <c r="VOH117" s="81"/>
      <c r="VOI117" s="81"/>
      <c r="VOJ117" s="81"/>
      <c r="VOK117" s="81"/>
      <c r="VOL117" s="81"/>
      <c r="VOM117" s="81"/>
      <c r="VON117" s="81"/>
      <c r="VOO117" s="81"/>
      <c r="VOP117" s="81"/>
      <c r="VOQ117" s="81"/>
      <c r="VOR117" s="81"/>
      <c r="VOS117" s="81"/>
      <c r="VOT117" s="81"/>
      <c r="VOU117" s="81"/>
      <c r="VOV117" s="81"/>
      <c r="VOW117" s="81"/>
      <c r="VOX117" s="81"/>
      <c r="VOY117" s="81"/>
      <c r="VOZ117" s="81"/>
      <c r="VPA117" s="81"/>
      <c r="VPB117" s="81"/>
      <c r="VPC117" s="81"/>
      <c r="VPD117" s="81"/>
      <c r="VPE117" s="81"/>
      <c r="VPF117" s="81"/>
      <c r="VPG117" s="81"/>
      <c r="VPH117" s="81"/>
      <c r="VPI117" s="81"/>
      <c r="VPJ117" s="81"/>
      <c r="VPK117" s="81"/>
      <c r="VPL117" s="81"/>
      <c r="VPM117" s="81"/>
      <c r="VPN117" s="81"/>
      <c r="VPO117" s="81"/>
      <c r="VPP117" s="81"/>
      <c r="VPQ117" s="81"/>
      <c r="VPR117" s="81"/>
      <c r="VPS117" s="81"/>
      <c r="VPT117" s="81"/>
      <c r="VPU117" s="81"/>
      <c r="VPV117" s="81"/>
      <c r="VPW117" s="81"/>
      <c r="VPX117" s="81"/>
      <c r="VPY117" s="81"/>
      <c r="VPZ117" s="81"/>
      <c r="VQA117" s="81"/>
      <c r="VQB117" s="81"/>
      <c r="VQC117" s="81"/>
      <c r="VQD117" s="81"/>
      <c r="VQE117" s="81"/>
      <c r="VQF117" s="81"/>
      <c r="VQG117" s="81"/>
      <c r="VQH117" s="81"/>
      <c r="VQI117" s="81"/>
      <c r="VQJ117" s="81"/>
      <c r="VQK117" s="81"/>
      <c r="VQL117" s="81"/>
      <c r="VQM117" s="81"/>
      <c r="VQN117" s="81"/>
      <c r="VQO117" s="81"/>
      <c r="VQP117" s="81"/>
      <c r="VQQ117" s="81"/>
      <c r="VQR117" s="81"/>
      <c r="VQS117" s="81"/>
      <c r="VQT117" s="81"/>
      <c r="VQU117" s="81"/>
      <c r="VQV117" s="81"/>
      <c r="VQW117" s="81"/>
      <c r="VQX117" s="81"/>
      <c r="VQY117" s="81"/>
      <c r="VQZ117" s="81"/>
      <c r="VRA117" s="81"/>
      <c r="VRB117" s="81"/>
      <c r="VRC117" s="81"/>
      <c r="VRD117" s="81"/>
      <c r="VRE117" s="81"/>
      <c r="VRF117" s="81"/>
      <c r="VRG117" s="81"/>
      <c r="VRH117" s="81"/>
      <c r="VRI117" s="81"/>
      <c r="VRJ117" s="81"/>
      <c r="VRK117" s="81"/>
      <c r="VRL117" s="81"/>
      <c r="VRM117" s="81"/>
      <c r="VRN117" s="81"/>
      <c r="VRO117" s="81"/>
      <c r="VRP117" s="81"/>
      <c r="VRQ117" s="81"/>
      <c r="VRR117" s="81"/>
      <c r="VRS117" s="81"/>
      <c r="VRT117" s="81"/>
      <c r="VRU117" s="81"/>
      <c r="VRV117" s="81"/>
      <c r="VRW117" s="81"/>
      <c r="VRX117" s="81"/>
      <c r="VRY117" s="81"/>
      <c r="VRZ117" s="81"/>
      <c r="VSA117" s="81"/>
      <c r="VSB117" s="81"/>
      <c r="VSC117" s="81"/>
      <c r="VSD117" s="81"/>
      <c r="VSE117" s="81"/>
      <c r="VSF117" s="81"/>
      <c r="VSG117" s="81"/>
      <c r="VSH117" s="81"/>
      <c r="VSI117" s="81"/>
      <c r="VSJ117" s="81"/>
      <c r="VSK117" s="81"/>
      <c r="VSL117" s="81"/>
      <c r="VSM117" s="81"/>
      <c r="VSN117" s="81"/>
      <c r="VSO117" s="81"/>
      <c r="VSP117" s="81"/>
      <c r="VSQ117" s="81"/>
      <c r="VSR117" s="81"/>
      <c r="VSS117" s="81"/>
      <c r="VST117" s="81"/>
      <c r="VSU117" s="81"/>
      <c r="VSV117" s="81"/>
      <c r="VSW117" s="81"/>
      <c r="VSX117" s="81"/>
      <c r="VSY117" s="81"/>
      <c r="VSZ117" s="81"/>
      <c r="VTA117" s="81"/>
      <c r="VTB117" s="81"/>
      <c r="VTC117" s="81"/>
      <c r="VTD117" s="81"/>
      <c r="VTE117" s="81"/>
      <c r="VTF117" s="81"/>
      <c r="VTG117" s="81"/>
      <c r="VTH117" s="81"/>
      <c r="VTI117" s="81"/>
      <c r="VTJ117" s="81"/>
      <c r="VTK117" s="81"/>
      <c r="VTL117" s="81"/>
      <c r="VTM117" s="81"/>
      <c r="VTN117" s="81"/>
      <c r="VTO117" s="81"/>
      <c r="VTP117" s="81"/>
      <c r="VTQ117" s="81"/>
      <c r="VTR117" s="81"/>
      <c r="VTS117" s="81"/>
      <c r="VTT117" s="81"/>
      <c r="VTU117" s="81"/>
      <c r="VTV117" s="81"/>
      <c r="VTW117" s="81"/>
      <c r="VTX117" s="81"/>
      <c r="VTY117" s="81"/>
      <c r="VTZ117" s="81"/>
      <c r="VUA117" s="81"/>
      <c r="VUB117" s="81"/>
      <c r="VUC117" s="81"/>
      <c r="VUD117" s="81"/>
      <c r="VUE117" s="81"/>
      <c r="VUF117" s="81"/>
      <c r="VUG117" s="81"/>
      <c r="VUH117" s="81"/>
      <c r="VUI117" s="81"/>
      <c r="VUJ117" s="81"/>
      <c r="VUK117" s="81"/>
      <c r="VUL117" s="81"/>
      <c r="VUM117" s="81"/>
      <c r="VUN117" s="81"/>
      <c r="VUO117" s="81"/>
      <c r="VUP117" s="81"/>
      <c r="VUQ117" s="81"/>
      <c r="VUR117" s="81"/>
      <c r="VUS117" s="81"/>
      <c r="VUT117" s="81"/>
      <c r="VUU117" s="81"/>
      <c r="VUV117" s="81"/>
      <c r="VUW117" s="81"/>
      <c r="VUX117" s="81"/>
      <c r="VUY117" s="81"/>
      <c r="VUZ117" s="81"/>
      <c r="VVA117" s="81"/>
      <c r="VVB117" s="81"/>
      <c r="VVC117" s="81"/>
      <c r="VVD117" s="81"/>
      <c r="VVE117" s="81"/>
      <c r="VVF117" s="81"/>
      <c r="VVG117" s="81"/>
      <c r="VVH117" s="81"/>
      <c r="VVI117" s="81"/>
      <c r="VVJ117" s="81"/>
      <c r="VVK117" s="81"/>
      <c r="VVL117" s="81"/>
      <c r="VVM117" s="81"/>
      <c r="VVN117" s="81"/>
      <c r="VVO117" s="81"/>
      <c r="VVP117" s="81"/>
      <c r="VVQ117" s="81"/>
      <c r="VVR117" s="81"/>
      <c r="VVS117" s="81"/>
      <c r="VVT117" s="81"/>
      <c r="VVU117" s="81"/>
      <c r="VVV117" s="81"/>
      <c r="VVW117" s="81"/>
      <c r="VVX117" s="81"/>
      <c r="VVY117" s="81"/>
      <c r="VVZ117" s="81"/>
      <c r="VWA117" s="81"/>
      <c r="VWB117" s="81"/>
      <c r="VWC117" s="81"/>
      <c r="VWD117" s="81"/>
      <c r="VWE117" s="81"/>
      <c r="VWF117" s="81"/>
      <c r="VWG117" s="81"/>
      <c r="VWH117" s="81"/>
      <c r="VWI117" s="81"/>
      <c r="VWJ117" s="81"/>
      <c r="VWK117" s="81"/>
      <c r="VWL117" s="81"/>
      <c r="VWM117" s="81"/>
      <c r="VWN117" s="81"/>
      <c r="VWO117" s="81"/>
      <c r="VWP117" s="81"/>
      <c r="VWQ117" s="81"/>
      <c r="VWR117" s="81"/>
      <c r="VWS117" s="81"/>
      <c r="VWT117" s="81"/>
      <c r="VWU117" s="81"/>
      <c r="VWV117" s="81"/>
      <c r="VWW117" s="81"/>
      <c r="VWX117" s="81"/>
      <c r="VWY117" s="81"/>
      <c r="VWZ117" s="81"/>
      <c r="VXA117" s="81"/>
      <c r="VXB117" s="81"/>
      <c r="VXC117" s="81"/>
      <c r="VXD117" s="81"/>
      <c r="VXE117" s="81"/>
      <c r="VXF117" s="81"/>
      <c r="VXG117" s="81"/>
      <c r="VXH117" s="81"/>
      <c r="VXI117" s="81"/>
      <c r="VXJ117" s="81"/>
      <c r="VXK117" s="81"/>
      <c r="VXL117" s="81"/>
      <c r="VXM117" s="81"/>
      <c r="VXN117" s="81"/>
      <c r="VXO117" s="81"/>
      <c r="VXP117" s="81"/>
      <c r="VXQ117" s="81"/>
      <c r="VXR117" s="81"/>
      <c r="VXS117" s="81"/>
      <c r="VXT117" s="81"/>
      <c r="VXU117" s="81"/>
      <c r="VXV117" s="81"/>
      <c r="VXW117" s="81"/>
      <c r="VXX117" s="81"/>
      <c r="VXY117" s="81"/>
      <c r="VXZ117" s="81"/>
      <c r="VYA117" s="81"/>
      <c r="VYB117" s="81"/>
      <c r="VYC117" s="81"/>
      <c r="VYD117" s="81"/>
      <c r="VYE117" s="81"/>
      <c r="VYF117" s="81"/>
      <c r="VYG117" s="81"/>
      <c r="VYH117" s="81"/>
      <c r="VYI117" s="81"/>
      <c r="VYJ117" s="81"/>
      <c r="VYK117" s="81"/>
      <c r="VYL117" s="81"/>
      <c r="VYM117" s="81"/>
      <c r="VYN117" s="81"/>
      <c r="VYO117" s="81"/>
      <c r="VYP117" s="81"/>
      <c r="VYQ117" s="81"/>
      <c r="VYR117" s="81"/>
      <c r="VYS117" s="81"/>
      <c r="VYT117" s="81"/>
      <c r="VYU117" s="81"/>
      <c r="VYV117" s="81"/>
      <c r="VYW117" s="81"/>
      <c r="VYX117" s="81"/>
      <c r="VYY117" s="81"/>
      <c r="VYZ117" s="81"/>
      <c r="VZA117" s="81"/>
      <c r="VZB117" s="81"/>
      <c r="VZC117" s="81"/>
      <c r="VZD117" s="81"/>
      <c r="VZE117" s="81"/>
      <c r="VZF117" s="81"/>
      <c r="VZG117" s="81"/>
      <c r="VZH117" s="81"/>
      <c r="VZI117" s="81"/>
      <c r="VZJ117" s="81"/>
      <c r="VZK117" s="81"/>
      <c r="VZL117" s="81"/>
      <c r="VZM117" s="81"/>
      <c r="VZN117" s="81"/>
      <c r="VZO117" s="81"/>
      <c r="VZP117" s="81"/>
      <c r="VZQ117" s="81"/>
      <c r="VZR117" s="81"/>
      <c r="VZS117" s="81"/>
      <c r="VZT117" s="81"/>
      <c r="VZU117" s="81"/>
      <c r="VZV117" s="81"/>
      <c r="VZW117" s="81"/>
      <c r="VZX117" s="81"/>
      <c r="VZY117" s="81"/>
      <c r="VZZ117" s="81"/>
      <c r="WAA117" s="81"/>
      <c r="WAB117" s="81"/>
      <c r="WAC117" s="81"/>
      <c r="WAD117" s="81"/>
      <c r="WAE117" s="81"/>
      <c r="WAF117" s="81"/>
      <c r="WAG117" s="81"/>
      <c r="WAH117" s="81"/>
      <c r="WAI117" s="81"/>
      <c r="WAJ117" s="81"/>
      <c r="WAK117" s="81"/>
      <c r="WAL117" s="81"/>
      <c r="WAM117" s="81"/>
      <c r="WAN117" s="81"/>
      <c r="WAO117" s="81"/>
      <c r="WAP117" s="81"/>
      <c r="WAQ117" s="81"/>
      <c r="WAR117" s="81"/>
      <c r="WAS117" s="81"/>
      <c r="WAT117" s="81"/>
      <c r="WAU117" s="81"/>
      <c r="WAV117" s="81"/>
      <c r="WAW117" s="81"/>
      <c r="WAX117" s="81"/>
      <c r="WAY117" s="81"/>
      <c r="WAZ117" s="81"/>
      <c r="WBA117" s="81"/>
      <c r="WBB117" s="81"/>
      <c r="WBC117" s="81"/>
      <c r="WBD117" s="81"/>
      <c r="WBE117" s="81"/>
      <c r="WBF117" s="81"/>
      <c r="WBG117" s="81"/>
      <c r="WBH117" s="81"/>
      <c r="WBI117" s="81"/>
      <c r="WBJ117" s="81"/>
      <c r="WBK117" s="81"/>
      <c r="WBL117" s="81"/>
      <c r="WBM117" s="81"/>
      <c r="WBN117" s="81"/>
      <c r="WBO117" s="81"/>
      <c r="WBP117" s="81"/>
      <c r="WBQ117" s="81"/>
      <c r="WBR117" s="81"/>
      <c r="WBS117" s="81"/>
      <c r="WBT117" s="81"/>
      <c r="WBU117" s="81"/>
      <c r="WBV117" s="81"/>
      <c r="WBW117" s="81"/>
      <c r="WBX117" s="81"/>
      <c r="WBY117" s="81"/>
      <c r="WBZ117" s="81"/>
      <c r="WCA117" s="81"/>
      <c r="WCB117" s="81"/>
      <c r="WCC117" s="81"/>
      <c r="WCD117" s="81"/>
      <c r="WCE117" s="81"/>
      <c r="WCF117" s="81"/>
      <c r="WCG117" s="81"/>
      <c r="WCH117" s="81"/>
      <c r="WCI117" s="81"/>
      <c r="WCJ117" s="81"/>
      <c r="WCK117" s="81"/>
      <c r="WCL117" s="81"/>
      <c r="WCM117" s="81"/>
      <c r="WCN117" s="81"/>
      <c r="WCO117" s="81"/>
      <c r="WCP117" s="81"/>
      <c r="WCQ117" s="81"/>
      <c r="WCR117" s="81"/>
      <c r="WCS117" s="81"/>
      <c r="WCT117" s="81"/>
      <c r="WCU117" s="81"/>
      <c r="WCV117" s="81"/>
      <c r="WCW117" s="81"/>
      <c r="WCX117" s="81"/>
      <c r="WCY117" s="81"/>
      <c r="WCZ117" s="81"/>
      <c r="WDA117" s="81"/>
      <c r="WDB117" s="81"/>
      <c r="WDC117" s="81"/>
      <c r="WDD117" s="81"/>
      <c r="WDE117" s="81"/>
      <c r="WDF117" s="81"/>
      <c r="WDG117" s="81"/>
      <c r="WDH117" s="81"/>
      <c r="WDI117" s="81"/>
      <c r="WDJ117" s="81"/>
      <c r="WDK117" s="81"/>
      <c r="WDL117" s="81"/>
      <c r="WDM117" s="81"/>
      <c r="WDN117" s="81"/>
      <c r="WDO117" s="81"/>
      <c r="WDP117" s="81"/>
      <c r="WDQ117" s="81"/>
      <c r="WDR117" s="81"/>
      <c r="WDS117" s="81"/>
      <c r="WDT117" s="81"/>
      <c r="WDU117" s="81"/>
      <c r="WDV117" s="81"/>
      <c r="WDW117" s="81"/>
      <c r="WDX117" s="81"/>
      <c r="WDY117" s="81"/>
      <c r="WDZ117" s="81"/>
      <c r="WEA117" s="81"/>
      <c r="WEB117" s="81"/>
      <c r="WEC117" s="81"/>
      <c r="WED117" s="81"/>
      <c r="WEE117" s="81"/>
      <c r="WEF117" s="81"/>
      <c r="WEG117" s="81"/>
      <c r="WEH117" s="81"/>
      <c r="WEI117" s="81"/>
      <c r="WEJ117" s="81"/>
      <c r="WEK117" s="81"/>
      <c r="WEL117" s="81"/>
      <c r="WEM117" s="81"/>
      <c r="WEN117" s="81"/>
      <c r="WEO117" s="81"/>
      <c r="WEP117" s="81"/>
      <c r="WEQ117" s="81"/>
      <c r="WER117" s="81"/>
      <c r="WES117" s="81"/>
      <c r="WET117" s="81"/>
      <c r="WEU117" s="81"/>
      <c r="WEV117" s="81"/>
      <c r="WEW117" s="81"/>
      <c r="WEX117" s="81"/>
      <c r="WEY117" s="81"/>
      <c r="WEZ117" s="81"/>
      <c r="WFA117" s="81"/>
      <c r="WFB117" s="81"/>
      <c r="WFC117" s="81"/>
      <c r="WFD117" s="81"/>
      <c r="WFE117" s="81"/>
      <c r="WFF117" s="81"/>
      <c r="WFG117" s="81"/>
      <c r="WFH117" s="81"/>
      <c r="WFI117" s="81"/>
      <c r="WFJ117" s="81"/>
      <c r="WFK117" s="81"/>
      <c r="WFL117" s="81"/>
      <c r="WFM117" s="81"/>
      <c r="WFN117" s="81"/>
      <c r="WFO117" s="81"/>
      <c r="WFP117" s="81"/>
      <c r="WFQ117" s="81"/>
      <c r="WFR117" s="81"/>
      <c r="WFS117" s="81"/>
      <c r="WFT117" s="81"/>
      <c r="WFU117" s="81"/>
      <c r="WFV117" s="81"/>
      <c r="WFW117" s="81"/>
      <c r="WFX117" s="81"/>
      <c r="WFY117" s="81"/>
      <c r="WFZ117" s="81"/>
      <c r="WGA117" s="81"/>
      <c r="WGB117" s="81"/>
      <c r="WGC117" s="81"/>
      <c r="WGD117" s="81"/>
      <c r="WGE117" s="81"/>
      <c r="WGF117" s="81"/>
      <c r="WGG117" s="81"/>
      <c r="WGH117" s="81"/>
      <c r="WGI117" s="81"/>
      <c r="WGJ117" s="81"/>
      <c r="WGK117" s="81"/>
      <c r="WGL117" s="81"/>
      <c r="WGM117" s="81"/>
      <c r="WGN117" s="81"/>
      <c r="WGO117" s="81"/>
      <c r="WGP117" s="81"/>
      <c r="WGQ117" s="81"/>
      <c r="WGR117" s="81"/>
      <c r="WGS117" s="81"/>
      <c r="WGT117" s="81"/>
      <c r="WGU117" s="81"/>
      <c r="WGV117" s="81"/>
      <c r="WGW117" s="81"/>
      <c r="WGX117" s="81"/>
      <c r="WGY117" s="81"/>
      <c r="WGZ117" s="81"/>
      <c r="WHA117" s="81"/>
      <c r="WHB117" s="81"/>
      <c r="WHC117" s="81"/>
      <c r="WHD117" s="81"/>
      <c r="WHE117" s="81"/>
      <c r="WHF117" s="81"/>
      <c r="WHG117" s="81"/>
      <c r="WHH117" s="81"/>
      <c r="WHI117" s="81"/>
      <c r="WHJ117" s="81"/>
      <c r="WHK117" s="81"/>
      <c r="WHL117" s="81"/>
      <c r="WHM117" s="81"/>
      <c r="WHN117" s="81"/>
      <c r="WHO117" s="81"/>
      <c r="WHP117" s="81"/>
      <c r="WHQ117" s="81"/>
      <c r="WHR117" s="81"/>
      <c r="WHS117" s="81"/>
      <c r="WHT117" s="81"/>
      <c r="WHU117" s="81"/>
      <c r="WHV117" s="81"/>
      <c r="WHW117" s="81"/>
      <c r="WHX117" s="81"/>
      <c r="WHY117" s="81"/>
      <c r="WHZ117" s="81"/>
      <c r="WIA117" s="81"/>
      <c r="WIB117" s="81"/>
      <c r="WIC117" s="81"/>
      <c r="WID117" s="81"/>
      <c r="WIE117" s="81"/>
      <c r="WIF117" s="81"/>
      <c r="WIG117" s="81"/>
      <c r="WIH117" s="81"/>
      <c r="WII117" s="81"/>
      <c r="WIJ117" s="81"/>
      <c r="WIK117" s="81"/>
      <c r="WIL117" s="81"/>
      <c r="WIM117" s="81"/>
      <c r="WIN117" s="81"/>
      <c r="WIO117" s="81"/>
      <c r="WIP117" s="81"/>
      <c r="WIQ117" s="81"/>
      <c r="WIR117" s="81"/>
      <c r="WIS117" s="81"/>
      <c r="WIT117" s="81"/>
      <c r="WIU117" s="81"/>
      <c r="WIV117" s="81"/>
      <c r="WIW117" s="81"/>
      <c r="WIX117" s="81"/>
      <c r="WIY117" s="81"/>
      <c r="WIZ117" s="81"/>
      <c r="WJA117" s="81"/>
      <c r="WJB117" s="81"/>
      <c r="WJC117" s="81"/>
      <c r="WJD117" s="81"/>
      <c r="WJE117" s="81"/>
      <c r="WJF117" s="81"/>
      <c r="WJG117" s="81"/>
      <c r="WJH117" s="81"/>
      <c r="WJI117" s="81"/>
      <c r="WJJ117" s="81"/>
      <c r="WJK117" s="81"/>
      <c r="WJL117" s="81"/>
      <c r="WJM117" s="81"/>
      <c r="WJN117" s="81"/>
      <c r="WJO117" s="81"/>
      <c r="WJP117" s="81"/>
      <c r="WJQ117" s="81"/>
      <c r="WJR117" s="81"/>
      <c r="WJS117" s="81"/>
      <c r="WJT117" s="81"/>
      <c r="WJU117" s="81"/>
      <c r="WJV117" s="81"/>
      <c r="WJW117" s="81"/>
      <c r="WJX117" s="81"/>
      <c r="WJY117" s="81"/>
      <c r="WJZ117" s="81"/>
      <c r="WKA117" s="81"/>
      <c r="WKB117" s="81"/>
      <c r="WKC117" s="81"/>
      <c r="WKD117" s="81"/>
      <c r="WKE117" s="81"/>
      <c r="WKF117" s="81"/>
      <c r="WKG117" s="81"/>
      <c r="WKH117" s="81"/>
      <c r="WKI117" s="81"/>
      <c r="WKJ117" s="81"/>
      <c r="WKK117" s="81"/>
      <c r="WKL117" s="81"/>
      <c r="WKM117" s="81"/>
      <c r="WKN117" s="81"/>
      <c r="WKO117" s="81"/>
      <c r="WKP117" s="81"/>
      <c r="WKQ117" s="81"/>
      <c r="WKR117" s="81"/>
      <c r="WKS117" s="81"/>
      <c r="WKT117" s="81"/>
      <c r="WKU117" s="81"/>
      <c r="WKV117" s="81"/>
      <c r="WKW117" s="81"/>
      <c r="WKX117" s="81"/>
      <c r="WKY117" s="81"/>
      <c r="WKZ117" s="81"/>
      <c r="WLA117" s="81"/>
      <c r="WLB117" s="81"/>
      <c r="WLC117" s="81"/>
      <c r="WLD117" s="81"/>
      <c r="WLE117" s="81"/>
      <c r="WLF117" s="81"/>
      <c r="WLG117" s="81"/>
      <c r="WLH117" s="81"/>
      <c r="WLI117" s="81"/>
      <c r="WLJ117" s="81"/>
      <c r="WLK117" s="81"/>
      <c r="WLL117" s="81"/>
      <c r="WLM117" s="81"/>
      <c r="WLN117" s="81"/>
      <c r="WLO117" s="81"/>
      <c r="WLP117" s="81"/>
      <c r="WLQ117" s="81"/>
      <c r="WLR117" s="81"/>
      <c r="WLS117" s="81"/>
      <c r="WLT117" s="81"/>
      <c r="WLU117" s="81"/>
      <c r="WLV117" s="81"/>
      <c r="WLW117" s="81"/>
      <c r="WLX117" s="81"/>
      <c r="WLY117" s="81"/>
      <c r="WLZ117" s="81"/>
      <c r="WMA117" s="81"/>
      <c r="WMB117" s="81"/>
      <c r="WMC117" s="81"/>
      <c r="WMD117" s="81"/>
      <c r="WME117" s="81"/>
      <c r="WMF117" s="81"/>
      <c r="WMG117" s="81"/>
      <c r="WMH117" s="81"/>
      <c r="WMI117" s="81"/>
      <c r="WMJ117" s="81"/>
      <c r="WMK117" s="81"/>
      <c r="WML117" s="81"/>
      <c r="WMM117" s="81"/>
      <c r="WMN117" s="81"/>
      <c r="WMO117" s="81"/>
      <c r="WMP117" s="81"/>
      <c r="WMQ117" s="81"/>
      <c r="WMR117" s="81"/>
      <c r="WMS117" s="81"/>
      <c r="WMT117" s="81"/>
      <c r="WMU117" s="81"/>
      <c r="WMV117" s="81"/>
      <c r="WMW117" s="81"/>
      <c r="WMX117" s="81"/>
      <c r="WMY117" s="81"/>
      <c r="WMZ117" s="81"/>
      <c r="WNA117" s="81"/>
      <c r="WNB117" s="81"/>
      <c r="WNC117" s="81"/>
      <c r="WND117" s="81"/>
      <c r="WNE117" s="81"/>
      <c r="WNF117" s="81"/>
      <c r="WNG117" s="81"/>
      <c r="WNH117" s="81"/>
      <c r="WNI117" s="81"/>
      <c r="WNJ117" s="81"/>
      <c r="WNK117" s="81"/>
      <c r="WNL117" s="81"/>
      <c r="WNM117" s="81"/>
      <c r="WNN117" s="81"/>
      <c r="WNO117" s="81"/>
      <c r="WNP117" s="81"/>
      <c r="WNQ117" s="81"/>
      <c r="WNR117" s="81"/>
      <c r="WNS117" s="81"/>
      <c r="WNT117" s="81"/>
      <c r="WNU117" s="81"/>
      <c r="WNV117" s="81"/>
      <c r="WNW117" s="81"/>
      <c r="WNX117" s="81"/>
      <c r="WNY117" s="81"/>
      <c r="WNZ117" s="81"/>
      <c r="WOA117" s="81"/>
      <c r="WOB117" s="81"/>
      <c r="WOC117" s="81"/>
      <c r="WOD117" s="81"/>
      <c r="WOE117" s="81"/>
      <c r="WOF117" s="81"/>
      <c r="WOG117" s="81"/>
      <c r="WOH117" s="81"/>
      <c r="WOI117" s="81"/>
      <c r="WOJ117" s="81"/>
      <c r="WOK117" s="81"/>
      <c r="WOL117" s="81"/>
      <c r="WOM117" s="81"/>
      <c r="WON117" s="81"/>
      <c r="WOO117" s="81"/>
      <c r="WOP117" s="81"/>
      <c r="WOQ117" s="81"/>
      <c r="WOR117" s="81"/>
      <c r="WOS117" s="81"/>
      <c r="WOT117" s="81"/>
      <c r="WOU117" s="81"/>
      <c r="WOV117" s="81"/>
      <c r="WOW117" s="81"/>
      <c r="WOX117" s="81"/>
      <c r="WOY117" s="81"/>
      <c r="WOZ117" s="81"/>
      <c r="WPA117" s="81"/>
      <c r="WPB117" s="81"/>
      <c r="WPC117" s="81"/>
      <c r="WPD117" s="81"/>
      <c r="WPE117" s="81"/>
      <c r="WPF117" s="81"/>
      <c r="WPG117" s="81"/>
      <c r="WPH117" s="81"/>
      <c r="WPI117" s="81"/>
      <c r="WPJ117" s="81"/>
      <c r="WPK117" s="81"/>
      <c r="WPL117" s="81"/>
      <c r="WPM117" s="81"/>
      <c r="WPN117" s="81"/>
      <c r="WPO117" s="81"/>
      <c r="WPP117" s="81"/>
      <c r="WPQ117" s="81"/>
      <c r="WPR117" s="81"/>
      <c r="WPS117" s="81"/>
      <c r="WPT117" s="81"/>
      <c r="WPU117" s="81"/>
      <c r="WPV117" s="81"/>
      <c r="WPW117" s="81"/>
      <c r="WPX117" s="81"/>
      <c r="WPY117" s="81"/>
      <c r="WPZ117" s="81"/>
      <c r="WQA117" s="81"/>
      <c r="WQB117" s="81"/>
      <c r="WQC117" s="81"/>
      <c r="WQD117" s="81"/>
      <c r="WQE117" s="81"/>
      <c r="WQF117" s="81"/>
      <c r="WQG117" s="81"/>
      <c r="WQH117" s="81"/>
      <c r="WQI117" s="81"/>
      <c r="WQJ117" s="81"/>
      <c r="WQK117" s="81"/>
      <c r="WQL117" s="81"/>
      <c r="WQM117" s="81"/>
      <c r="WQN117" s="81"/>
      <c r="WQO117" s="81"/>
      <c r="WQP117" s="81"/>
      <c r="WQQ117" s="81"/>
      <c r="WQR117" s="81"/>
      <c r="WQS117" s="81"/>
      <c r="WQT117" s="81"/>
      <c r="WQU117" s="81"/>
      <c r="WQV117" s="81"/>
      <c r="WQW117" s="81"/>
      <c r="WQX117" s="81"/>
      <c r="WQY117" s="81"/>
      <c r="WQZ117" s="81"/>
      <c r="WRA117" s="81"/>
      <c r="WRB117" s="81"/>
      <c r="WRC117" s="81"/>
      <c r="WRD117" s="81"/>
      <c r="WRE117" s="81"/>
      <c r="WRF117" s="81"/>
      <c r="WRG117" s="81"/>
      <c r="WRH117" s="81"/>
      <c r="WRI117" s="81"/>
      <c r="WRJ117" s="81"/>
      <c r="WRK117" s="81"/>
      <c r="WRL117" s="81"/>
      <c r="WRM117" s="81"/>
      <c r="WRN117" s="81"/>
      <c r="WRO117" s="81"/>
      <c r="WRP117" s="81"/>
      <c r="WRQ117" s="81"/>
      <c r="WRR117" s="81"/>
      <c r="WRS117" s="81"/>
      <c r="WRT117" s="81"/>
      <c r="WRU117" s="81"/>
      <c r="WRV117" s="81"/>
      <c r="WRW117" s="81"/>
      <c r="WRX117" s="81"/>
      <c r="WRY117" s="81"/>
      <c r="WRZ117" s="81"/>
      <c r="WSA117" s="81"/>
      <c r="WSB117" s="81"/>
      <c r="WSC117" s="81"/>
      <c r="WSD117" s="81"/>
      <c r="WSE117" s="81"/>
      <c r="WSF117" s="81"/>
      <c r="WSG117" s="81"/>
      <c r="WSH117" s="81"/>
      <c r="WSI117" s="81"/>
      <c r="WSJ117" s="81"/>
      <c r="WSK117" s="81"/>
      <c r="WSL117" s="81"/>
      <c r="WSM117" s="81"/>
      <c r="WSN117" s="81"/>
      <c r="WSO117" s="81"/>
      <c r="WSP117" s="81"/>
      <c r="WSQ117" s="81"/>
      <c r="WSR117" s="81"/>
      <c r="WSS117" s="81"/>
      <c r="WST117" s="81"/>
      <c r="WSU117" s="81"/>
      <c r="WSV117" s="81"/>
      <c r="WSW117" s="81"/>
      <c r="WSX117" s="81"/>
      <c r="WSY117" s="81"/>
      <c r="WSZ117" s="81"/>
      <c r="WTA117" s="81"/>
      <c r="WTB117" s="81"/>
      <c r="WTC117" s="81"/>
      <c r="WTD117" s="81"/>
      <c r="WTE117" s="81"/>
      <c r="WTF117" s="81"/>
      <c r="WTG117" s="81"/>
      <c r="WTH117" s="81"/>
      <c r="WTI117" s="81"/>
      <c r="WTJ117" s="81"/>
      <c r="WTK117" s="81"/>
      <c r="WTL117" s="81"/>
      <c r="WTM117" s="81"/>
      <c r="WTN117" s="81"/>
      <c r="WTO117" s="81"/>
      <c r="WTP117" s="81"/>
      <c r="WTQ117" s="81"/>
      <c r="WTR117" s="81"/>
      <c r="WTS117" s="81"/>
      <c r="WTT117" s="81"/>
      <c r="WTU117" s="81"/>
      <c r="WTV117" s="81"/>
      <c r="WTW117" s="81"/>
      <c r="WTX117" s="81"/>
      <c r="WTY117" s="81"/>
      <c r="WTZ117" s="81"/>
      <c r="WUA117" s="81"/>
      <c r="WUB117" s="81"/>
      <c r="WUC117" s="81"/>
      <c r="WUD117" s="81"/>
      <c r="WUE117" s="81"/>
      <c r="WUF117" s="81"/>
      <c r="WUG117" s="81"/>
      <c r="WUH117" s="81"/>
      <c r="WUI117" s="81"/>
      <c r="WUJ117" s="81"/>
      <c r="WUK117" s="81"/>
      <c r="WUL117" s="81"/>
      <c r="WUM117" s="81"/>
      <c r="WUN117" s="81"/>
      <c r="WUO117" s="81"/>
      <c r="WUP117" s="81"/>
      <c r="WUQ117" s="81"/>
      <c r="WUR117" s="81"/>
      <c r="WUS117" s="81"/>
      <c r="WUT117" s="81"/>
      <c r="WUU117" s="81"/>
      <c r="WUV117" s="81"/>
      <c r="WUW117" s="81"/>
      <c r="WUX117" s="81"/>
      <c r="WUY117" s="81"/>
      <c r="WUZ117" s="81"/>
      <c r="WVA117" s="81"/>
      <c r="WVB117" s="81"/>
      <c r="WVC117" s="81"/>
      <c r="WVD117" s="81"/>
      <c r="WVE117" s="81"/>
      <c r="WVF117" s="81"/>
      <c r="WVG117" s="81"/>
      <c r="WVH117" s="81"/>
      <c r="WVI117" s="81"/>
      <c r="WVJ117" s="81"/>
      <c r="WVK117" s="81"/>
      <c r="WVL117" s="81"/>
      <c r="WVM117" s="81"/>
      <c r="WVN117" s="81"/>
      <c r="WVO117" s="81"/>
      <c r="WVP117" s="81"/>
      <c r="WVQ117" s="81"/>
      <c r="WVR117" s="81"/>
      <c r="WVS117" s="81"/>
      <c r="WVT117" s="81"/>
      <c r="WVU117" s="81"/>
      <c r="WVV117" s="81"/>
      <c r="WVW117" s="81"/>
      <c r="WVX117" s="81"/>
      <c r="WVY117" s="81"/>
      <c r="WVZ117" s="81"/>
      <c r="WWA117" s="81"/>
      <c r="WWB117" s="81"/>
      <c r="WWC117" s="81"/>
      <c r="WWD117" s="81"/>
      <c r="WWE117" s="81"/>
      <c r="WWF117" s="81"/>
      <c r="WWG117" s="81"/>
      <c r="WWH117" s="81"/>
      <c r="WWI117" s="81"/>
      <c r="WWJ117" s="81"/>
      <c r="WWK117" s="81"/>
      <c r="WWL117" s="81"/>
      <c r="WWM117" s="81"/>
      <c r="WWN117" s="81"/>
      <c r="WWO117" s="81"/>
      <c r="WWP117" s="81"/>
      <c r="WWQ117" s="81"/>
      <c r="WWR117" s="81"/>
      <c r="WWS117" s="81"/>
      <c r="WWT117" s="81"/>
      <c r="WWU117" s="81"/>
      <c r="WWV117" s="81"/>
      <c r="WWW117" s="81"/>
      <c r="WWX117" s="81"/>
      <c r="WWY117" s="81"/>
      <c r="WWZ117" s="81"/>
      <c r="WXA117" s="81"/>
      <c r="WXB117" s="81"/>
      <c r="WXC117" s="81"/>
      <c r="WXD117" s="81"/>
      <c r="WXE117" s="81"/>
      <c r="WXF117" s="81"/>
      <c r="WXG117" s="81"/>
      <c r="WXH117" s="81"/>
      <c r="WXI117" s="81"/>
      <c r="WXJ117" s="81"/>
      <c r="WXK117" s="81"/>
      <c r="WXL117" s="81"/>
      <c r="WXM117" s="81"/>
      <c r="WXN117" s="81"/>
      <c r="WXO117" s="81"/>
      <c r="WXP117" s="81"/>
      <c r="WXQ117" s="81"/>
      <c r="WXR117" s="81"/>
      <c r="WXS117" s="81"/>
      <c r="WXT117" s="81"/>
      <c r="WXU117" s="81"/>
      <c r="WXV117" s="81"/>
      <c r="WXW117" s="81"/>
      <c r="WXX117" s="81"/>
      <c r="WXY117" s="81"/>
      <c r="WXZ117" s="81"/>
      <c r="WYA117" s="81"/>
      <c r="WYB117" s="81"/>
      <c r="WYC117" s="81"/>
      <c r="WYD117" s="81"/>
      <c r="WYE117" s="81"/>
      <c r="WYF117" s="81"/>
      <c r="WYG117" s="81"/>
      <c r="WYH117" s="81"/>
      <c r="WYI117" s="81"/>
      <c r="WYJ117" s="81"/>
      <c r="WYK117" s="81"/>
      <c r="WYL117" s="81"/>
      <c r="WYM117" s="81"/>
      <c r="WYN117" s="81"/>
      <c r="WYO117" s="81"/>
      <c r="WYP117" s="81"/>
      <c r="WYQ117" s="81"/>
      <c r="WYR117" s="81"/>
      <c r="WYS117" s="81"/>
      <c r="WYT117" s="81"/>
      <c r="WYU117" s="81"/>
      <c r="WYV117" s="81"/>
      <c r="WYW117" s="81"/>
      <c r="WYX117" s="81"/>
      <c r="WYY117" s="81"/>
      <c r="WYZ117" s="81"/>
      <c r="WZA117" s="81"/>
      <c r="WZB117" s="81"/>
      <c r="WZC117" s="81"/>
      <c r="WZD117" s="81"/>
      <c r="WZE117" s="81"/>
      <c r="WZF117" s="81"/>
      <c r="WZG117" s="81"/>
      <c r="WZH117" s="81"/>
      <c r="WZI117" s="81"/>
      <c r="WZJ117" s="81"/>
      <c r="WZK117" s="81"/>
      <c r="WZL117" s="81"/>
      <c r="WZM117" s="81"/>
      <c r="WZN117" s="81"/>
      <c r="WZO117" s="81"/>
      <c r="WZP117" s="81"/>
      <c r="WZQ117" s="81"/>
      <c r="WZR117" s="81"/>
      <c r="WZS117" s="81"/>
      <c r="WZT117" s="81"/>
      <c r="WZU117" s="81"/>
      <c r="WZV117" s="81"/>
      <c r="WZW117" s="81"/>
      <c r="WZX117" s="81"/>
      <c r="WZY117" s="81"/>
      <c r="WZZ117" s="81"/>
      <c r="XAA117" s="81"/>
      <c r="XAB117" s="81"/>
      <c r="XAC117" s="81"/>
      <c r="XAD117" s="81"/>
      <c r="XAE117" s="81"/>
      <c r="XAF117" s="81"/>
      <c r="XAG117" s="81"/>
      <c r="XAH117" s="81"/>
      <c r="XAI117" s="81"/>
      <c r="XAJ117" s="81"/>
      <c r="XAK117" s="81"/>
      <c r="XAL117" s="81"/>
      <c r="XAM117" s="81"/>
      <c r="XAN117" s="81"/>
      <c r="XAO117" s="81"/>
      <c r="XAP117" s="81"/>
      <c r="XAQ117" s="81"/>
      <c r="XAR117" s="81"/>
      <c r="XAS117" s="81"/>
      <c r="XAT117" s="81"/>
      <c r="XAU117" s="81"/>
      <c r="XAV117" s="81"/>
      <c r="XAW117" s="81"/>
      <c r="XAX117" s="81"/>
      <c r="XAY117" s="81"/>
      <c r="XAZ117" s="81"/>
      <c r="XBA117" s="81"/>
      <c r="XBB117" s="81"/>
      <c r="XBC117" s="81"/>
      <c r="XBD117" s="81"/>
      <c r="XBE117" s="81"/>
      <c r="XBF117" s="81"/>
      <c r="XBG117" s="81"/>
      <c r="XBH117" s="81"/>
      <c r="XBI117" s="81"/>
      <c r="XBJ117" s="81"/>
      <c r="XBK117" s="81"/>
      <c r="XBL117" s="81"/>
      <c r="XBM117" s="81"/>
      <c r="XBN117" s="81"/>
      <c r="XBO117" s="81"/>
      <c r="XBP117" s="81"/>
      <c r="XBQ117" s="81"/>
      <c r="XBR117" s="81"/>
      <c r="XBS117" s="81"/>
      <c r="XBT117" s="81"/>
      <c r="XBU117" s="81"/>
      <c r="XBV117" s="81"/>
      <c r="XBW117" s="81"/>
      <c r="XBX117" s="81"/>
      <c r="XBY117" s="81"/>
      <c r="XBZ117" s="81"/>
      <c r="XCA117" s="81"/>
      <c r="XCB117" s="81"/>
      <c r="XCC117" s="81"/>
      <c r="XCD117" s="81"/>
      <c r="XCE117" s="81"/>
      <c r="XCF117" s="81"/>
      <c r="XCG117" s="81"/>
      <c r="XCH117" s="81"/>
      <c r="XCI117" s="81"/>
      <c r="XCJ117" s="81"/>
      <c r="XCK117" s="81"/>
      <c r="XCL117" s="81"/>
      <c r="XCM117" s="81"/>
      <c r="XCN117" s="81"/>
      <c r="XCO117" s="81"/>
      <c r="XCP117" s="81"/>
      <c r="XCQ117" s="81"/>
      <c r="XCR117" s="81"/>
      <c r="XCS117" s="81"/>
      <c r="XCT117" s="81"/>
      <c r="XCU117" s="81"/>
      <c r="XCV117" s="81"/>
      <c r="XCW117" s="81"/>
      <c r="XCX117" s="81"/>
      <c r="XCY117" s="81"/>
      <c r="XCZ117" s="81"/>
      <c r="XDA117" s="81"/>
      <c r="XDB117" s="81"/>
      <c r="XDC117" s="81"/>
      <c r="XDD117" s="81"/>
      <c r="XDE117" s="81"/>
      <c r="XDF117" s="81"/>
      <c r="XDG117" s="81"/>
      <c r="XDH117" s="81"/>
      <c r="XDI117" s="81"/>
      <c r="XDJ117" s="81"/>
      <c r="XDK117" s="81"/>
      <c r="XDL117" s="81"/>
      <c r="XDM117" s="81"/>
      <c r="XDN117" s="81"/>
      <c r="XDO117" s="81"/>
      <c r="XDP117" s="81"/>
      <c r="XDQ117" s="81"/>
      <c r="XDR117" s="81"/>
      <c r="XDS117" s="81"/>
      <c r="XDT117" s="81"/>
      <c r="XDU117" s="81"/>
      <c r="XDV117" s="81"/>
      <c r="XDW117" s="81"/>
      <c r="XDX117" s="81"/>
      <c r="XDY117" s="81"/>
      <c r="XDZ117" s="81"/>
      <c r="XEA117" s="81"/>
      <c r="XEB117" s="81"/>
      <c r="XEC117" s="81"/>
      <c r="XED117" s="81"/>
      <c r="XEE117" s="81"/>
      <c r="XEF117" s="81"/>
      <c r="XEG117" s="81"/>
      <c r="XEH117" s="81"/>
      <c r="XEI117" s="81"/>
      <c r="XEJ117" s="81"/>
      <c r="XEK117" s="81"/>
      <c r="XEL117" s="81"/>
      <c r="XEM117" s="81"/>
      <c r="XEN117" s="81"/>
      <c r="XEO117" s="81"/>
      <c r="XEP117" s="81"/>
      <c r="XEQ117" s="81"/>
      <c r="XER117" s="81"/>
      <c r="XES117" s="81"/>
      <c r="XET117" s="81"/>
    </row>
    <row r="118" spans="2:16374" s="77" customFormat="1" x14ac:dyDescent="0.2">
      <c r="B118" s="160" t="s">
        <v>322</v>
      </c>
      <c r="C118" s="152">
        <f>SUM(H16:J16)</f>
        <v>259104336.97198275</v>
      </c>
      <c r="D118" s="153">
        <f t="shared" si="58"/>
        <v>-7.7616984859322002E-2</v>
      </c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N118" s="81"/>
      <c r="AO118" s="81"/>
      <c r="AP118" s="81"/>
      <c r="AQ118" s="81"/>
      <c r="AR118" s="81"/>
      <c r="AS118" s="81"/>
      <c r="AT118" s="81"/>
      <c r="AU118" s="81"/>
      <c r="AV118" s="81"/>
      <c r="AW118" s="81"/>
      <c r="AX118" s="81"/>
      <c r="AY118" s="81"/>
      <c r="AZ118" s="8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81"/>
      <c r="CX118" s="81"/>
      <c r="CY118" s="81"/>
      <c r="CZ118" s="81"/>
      <c r="DA118" s="81"/>
      <c r="DB118" s="81"/>
      <c r="DC118" s="81"/>
      <c r="DD118" s="81"/>
      <c r="DE118" s="81"/>
      <c r="DF118" s="81"/>
      <c r="DG118" s="81"/>
      <c r="DH118" s="81"/>
      <c r="DI118" s="81"/>
      <c r="DJ118" s="81"/>
      <c r="DK118" s="81"/>
      <c r="DL118" s="81"/>
      <c r="DM118" s="81"/>
      <c r="DN118" s="81"/>
      <c r="DO118" s="81"/>
      <c r="DP118" s="81"/>
      <c r="DQ118" s="81"/>
      <c r="DR118" s="81"/>
      <c r="DS118" s="81"/>
      <c r="DT118" s="81"/>
      <c r="DU118" s="81"/>
      <c r="DV118" s="81"/>
      <c r="DW118" s="81"/>
      <c r="DX118" s="81"/>
      <c r="DY118" s="81"/>
      <c r="DZ118" s="81"/>
      <c r="EA118" s="81"/>
      <c r="EB118" s="81"/>
      <c r="EC118" s="81"/>
      <c r="ED118" s="81"/>
      <c r="EE118" s="81"/>
      <c r="EF118" s="81"/>
      <c r="EG118" s="81"/>
      <c r="EH118" s="81"/>
      <c r="EI118" s="81"/>
      <c r="EJ118" s="81"/>
      <c r="EK118" s="81"/>
      <c r="EL118" s="81"/>
      <c r="EM118" s="81"/>
      <c r="EN118" s="81"/>
      <c r="EO118" s="81"/>
      <c r="EP118" s="81"/>
      <c r="EQ118" s="81"/>
      <c r="ER118" s="81"/>
      <c r="ES118" s="81"/>
      <c r="ET118" s="81"/>
      <c r="EU118" s="81"/>
      <c r="EV118" s="81"/>
      <c r="EW118" s="81"/>
      <c r="EX118" s="81"/>
      <c r="EY118" s="81"/>
      <c r="EZ118" s="81"/>
      <c r="FA118" s="81"/>
      <c r="FB118" s="81"/>
      <c r="FC118" s="81"/>
      <c r="FD118" s="81"/>
      <c r="FE118" s="81"/>
      <c r="FF118" s="81"/>
      <c r="FG118" s="81"/>
      <c r="FH118" s="81"/>
      <c r="FI118" s="81"/>
      <c r="FJ118" s="81"/>
      <c r="FK118" s="81"/>
      <c r="FL118" s="81"/>
      <c r="FM118" s="81"/>
      <c r="FN118" s="81"/>
      <c r="FO118" s="81"/>
      <c r="FP118" s="81"/>
      <c r="FQ118" s="81"/>
      <c r="FR118" s="81"/>
      <c r="FS118" s="81"/>
      <c r="FT118" s="81"/>
      <c r="FU118" s="81"/>
      <c r="FV118" s="81"/>
      <c r="FW118" s="81"/>
      <c r="FX118" s="81"/>
      <c r="FY118" s="81"/>
      <c r="FZ118" s="81"/>
      <c r="GA118" s="81"/>
      <c r="GB118" s="81"/>
      <c r="GC118" s="81"/>
      <c r="GD118" s="81"/>
      <c r="GE118" s="81"/>
      <c r="GF118" s="81"/>
      <c r="GG118" s="81"/>
      <c r="GH118" s="81"/>
      <c r="GI118" s="81"/>
      <c r="GJ118" s="81"/>
      <c r="GK118" s="81"/>
      <c r="GL118" s="81"/>
      <c r="GM118" s="81"/>
      <c r="GN118" s="81"/>
      <c r="GO118" s="81"/>
      <c r="GP118" s="81"/>
      <c r="GQ118" s="81"/>
      <c r="GR118" s="81"/>
      <c r="GS118" s="81"/>
      <c r="GT118" s="81"/>
      <c r="GU118" s="81"/>
      <c r="GV118" s="81"/>
      <c r="GW118" s="81"/>
      <c r="GX118" s="81"/>
      <c r="GY118" s="81"/>
      <c r="GZ118" s="81"/>
      <c r="HA118" s="81"/>
      <c r="HB118" s="81"/>
      <c r="HC118" s="81"/>
      <c r="HD118" s="81"/>
      <c r="HE118" s="81"/>
      <c r="HF118" s="81"/>
      <c r="HG118" s="81"/>
      <c r="HH118" s="81"/>
      <c r="HI118" s="81"/>
      <c r="HJ118" s="81"/>
      <c r="HK118" s="81"/>
      <c r="HL118" s="81"/>
      <c r="HM118" s="81"/>
      <c r="HN118" s="81"/>
      <c r="HO118" s="81"/>
      <c r="HP118" s="81"/>
      <c r="HQ118" s="81"/>
      <c r="HR118" s="81"/>
      <c r="HS118" s="81"/>
      <c r="HT118" s="81"/>
      <c r="HU118" s="81"/>
      <c r="HV118" s="81"/>
      <c r="HW118" s="81"/>
      <c r="HX118" s="81"/>
      <c r="HY118" s="81"/>
      <c r="HZ118" s="81"/>
      <c r="IA118" s="81"/>
      <c r="IB118" s="81"/>
      <c r="IC118" s="81"/>
      <c r="ID118" s="81"/>
      <c r="IE118" s="81"/>
      <c r="IF118" s="81"/>
      <c r="IG118" s="81"/>
      <c r="IH118" s="81"/>
      <c r="II118" s="81"/>
      <c r="IJ118" s="81"/>
      <c r="IK118" s="81"/>
      <c r="IL118" s="81"/>
      <c r="IM118" s="81"/>
      <c r="IN118" s="81"/>
      <c r="IO118" s="81"/>
      <c r="IP118" s="81"/>
      <c r="IQ118" s="81"/>
      <c r="IR118" s="81"/>
      <c r="IS118" s="81"/>
      <c r="IT118" s="81"/>
      <c r="IU118" s="81"/>
      <c r="IV118" s="81"/>
      <c r="IW118" s="81"/>
      <c r="IX118" s="81"/>
      <c r="IY118" s="81"/>
      <c r="IZ118" s="81"/>
      <c r="JA118" s="81"/>
      <c r="JB118" s="81"/>
      <c r="JC118" s="81"/>
      <c r="JD118" s="81"/>
      <c r="JE118" s="81"/>
      <c r="JF118" s="81"/>
      <c r="JG118" s="81"/>
      <c r="JH118" s="81"/>
      <c r="JI118" s="81"/>
      <c r="JJ118" s="81"/>
      <c r="JK118" s="81"/>
      <c r="JL118" s="81"/>
      <c r="JM118" s="81"/>
      <c r="JN118" s="81"/>
      <c r="JO118" s="81"/>
      <c r="JP118" s="81"/>
      <c r="JQ118" s="81"/>
      <c r="JR118" s="81"/>
      <c r="JS118" s="81"/>
      <c r="JT118" s="81"/>
      <c r="JU118" s="81"/>
      <c r="JV118" s="81"/>
      <c r="JW118" s="81"/>
      <c r="JX118" s="81"/>
      <c r="JY118" s="81"/>
      <c r="JZ118" s="81"/>
      <c r="KA118" s="81"/>
      <c r="KB118" s="81"/>
      <c r="KC118" s="81"/>
      <c r="KD118" s="81"/>
      <c r="KE118" s="81"/>
      <c r="KF118" s="81"/>
      <c r="KG118" s="81"/>
      <c r="KH118" s="81"/>
      <c r="KI118" s="81"/>
      <c r="KJ118" s="81"/>
      <c r="KK118" s="81"/>
      <c r="KL118" s="81"/>
      <c r="KM118" s="81"/>
      <c r="KN118" s="81"/>
      <c r="KO118" s="81"/>
      <c r="KP118" s="81"/>
      <c r="KQ118" s="81"/>
      <c r="KR118" s="81"/>
      <c r="KS118" s="81"/>
      <c r="KT118" s="81"/>
      <c r="KU118" s="81"/>
      <c r="KV118" s="81"/>
      <c r="KW118" s="81"/>
      <c r="KX118" s="81"/>
      <c r="KY118" s="81"/>
      <c r="KZ118" s="81"/>
      <c r="LA118" s="81"/>
      <c r="LB118" s="81"/>
      <c r="LC118" s="81"/>
      <c r="LD118" s="81"/>
      <c r="LE118" s="81"/>
      <c r="LF118" s="81"/>
      <c r="LG118" s="81"/>
      <c r="LH118" s="81"/>
      <c r="LI118" s="81"/>
      <c r="LJ118" s="81"/>
      <c r="LK118" s="81"/>
      <c r="LL118" s="81"/>
      <c r="LM118" s="81"/>
      <c r="LN118" s="81"/>
      <c r="LO118" s="81"/>
      <c r="LP118" s="81"/>
      <c r="LQ118" s="81"/>
      <c r="LR118" s="81"/>
      <c r="LS118" s="81"/>
      <c r="LT118" s="81"/>
      <c r="LU118" s="81"/>
      <c r="LV118" s="81"/>
      <c r="LW118" s="81"/>
      <c r="LX118" s="81"/>
      <c r="LY118" s="81"/>
      <c r="LZ118" s="81"/>
      <c r="MA118" s="81"/>
      <c r="MB118" s="81"/>
      <c r="MC118" s="81"/>
      <c r="MD118" s="81"/>
      <c r="ME118" s="81"/>
      <c r="MF118" s="81"/>
      <c r="MG118" s="81"/>
      <c r="MH118" s="81"/>
      <c r="MI118" s="81"/>
      <c r="MJ118" s="81"/>
      <c r="MK118" s="81"/>
      <c r="ML118" s="81"/>
      <c r="MM118" s="81"/>
      <c r="MN118" s="81"/>
      <c r="MO118" s="81"/>
      <c r="MP118" s="81"/>
      <c r="MQ118" s="81"/>
      <c r="MR118" s="81"/>
      <c r="MS118" s="81"/>
      <c r="MT118" s="81"/>
      <c r="MU118" s="81"/>
      <c r="MV118" s="81"/>
      <c r="MW118" s="81"/>
      <c r="MX118" s="81"/>
      <c r="MY118" s="81"/>
      <c r="MZ118" s="81"/>
      <c r="NA118" s="81"/>
      <c r="NB118" s="81"/>
      <c r="NC118" s="81"/>
      <c r="ND118" s="81"/>
      <c r="NE118" s="81"/>
      <c r="NF118" s="81"/>
      <c r="NG118" s="81"/>
      <c r="NH118" s="81"/>
      <c r="NI118" s="81"/>
      <c r="NJ118" s="81"/>
      <c r="NK118" s="81"/>
      <c r="NL118" s="81"/>
      <c r="NM118" s="81"/>
      <c r="NN118" s="81"/>
      <c r="NO118" s="81"/>
      <c r="NP118" s="81"/>
      <c r="NQ118" s="81"/>
      <c r="NR118" s="81"/>
      <c r="NS118" s="81"/>
      <c r="NT118" s="81"/>
      <c r="NU118" s="81"/>
      <c r="NV118" s="81"/>
      <c r="NW118" s="81"/>
      <c r="NX118" s="81"/>
      <c r="NY118" s="81"/>
      <c r="NZ118" s="81"/>
      <c r="OA118" s="81"/>
      <c r="OB118" s="81"/>
      <c r="OC118" s="81"/>
      <c r="OD118" s="81"/>
      <c r="OE118" s="81"/>
      <c r="OF118" s="81"/>
      <c r="OG118" s="81"/>
      <c r="OH118" s="81"/>
      <c r="OI118" s="81"/>
      <c r="OJ118" s="81"/>
      <c r="OK118" s="81"/>
      <c r="OL118" s="81"/>
      <c r="OM118" s="81"/>
      <c r="ON118" s="81"/>
      <c r="OO118" s="81"/>
      <c r="OP118" s="81"/>
      <c r="OQ118" s="81"/>
      <c r="OR118" s="81"/>
      <c r="OS118" s="81"/>
      <c r="OT118" s="81"/>
      <c r="OU118" s="81"/>
      <c r="OV118" s="81"/>
      <c r="OW118" s="81"/>
      <c r="OX118" s="81"/>
      <c r="OY118" s="81"/>
      <c r="OZ118" s="81"/>
      <c r="PA118" s="81"/>
      <c r="PB118" s="81"/>
      <c r="PC118" s="81"/>
      <c r="PD118" s="81"/>
      <c r="PE118" s="81"/>
      <c r="PF118" s="81"/>
      <c r="PG118" s="81"/>
      <c r="PH118" s="81"/>
      <c r="PI118" s="81"/>
      <c r="PJ118" s="81"/>
      <c r="PK118" s="81"/>
      <c r="PL118" s="81"/>
      <c r="PM118" s="81"/>
      <c r="PN118" s="81"/>
      <c r="PO118" s="81"/>
      <c r="PP118" s="81"/>
      <c r="PQ118" s="81"/>
      <c r="PR118" s="81"/>
      <c r="PS118" s="81"/>
      <c r="PT118" s="81"/>
      <c r="PU118" s="81"/>
      <c r="PV118" s="81"/>
      <c r="PW118" s="81"/>
      <c r="PX118" s="81"/>
      <c r="PY118" s="81"/>
      <c r="PZ118" s="81"/>
      <c r="QA118" s="81"/>
      <c r="QB118" s="81"/>
      <c r="QC118" s="81"/>
      <c r="QD118" s="81"/>
      <c r="QE118" s="81"/>
      <c r="QF118" s="81"/>
      <c r="QG118" s="81"/>
      <c r="QH118" s="81"/>
      <c r="QI118" s="81"/>
      <c r="QJ118" s="81"/>
      <c r="QK118" s="81"/>
      <c r="QL118" s="81"/>
      <c r="QM118" s="81"/>
      <c r="QN118" s="81"/>
      <c r="QO118" s="81"/>
      <c r="QP118" s="81"/>
      <c r="QQ118" s="81"/>
      <c r="QR118" s="81"/>
      <c r="QS118" s="81"/>
      <c r="QT118" s="81"/>
      <c r="QU118" s="81"/>
      <c r="QV118" s="81"/>
      <c r="QW118" s="81"/>
      <c r="QX118" s="81"/>
      <c r="QY118" s="81"/>
      <c r="QZ118" s="81"/>
      <c r="RA118" s="81"/>
      <c r="RB118" s="81"/>
      <c r="RC118" s="81"/>
      <c r="RD118" s="81"/>
      <c r="RE118" s="81"/>
      <c r="RF118" s="81"/>
      <c r="RG118" s="81"/>
      <c r="RH118" s="81"/>
      <c r="RI118" s="81"/>
      <c r="RJ118" s="81"/>
      <c r="RK118" s="81"/>
      <c r="RL118" s="81"/>
      <c r="RM118" s="81"/>
      <c r="RN118" s="81"/>
      <c r="RO118" s="81"/>
      <c r="RP118" s="81"/>
      <c r="RQ118" s="81"/>
      <c r="RR118" s="81"/>
      <c r="RS118" s="81"/>
      <c r="RT118" s="81"/>
      <c r="RU118" s="81"/>
      <c r="RV118" s="81"/>
      <c r="RW118" s="81"/>
      <c r="RX118" s="81"/>
      <c r="RY118" s="81"/>
      <c r="RZ118" s="81"/>
      <c r="SA118" s="81"/>
      <c r="SB118" s="81"/>
      <c r="SC118" s="81"/>
      <c r="SD118" s="81"/>
      <c r="SE118" s="81"/>
      <c r="SF118" s="81"/>
      <c r="SG118" s="81"/>
      <c r="SH118" s="81"/>
      <c r="SI118" s="81"/>
      <c r="SJ118" s="81"/>
      <c r="SK118" s="81"/>
      <c r="SL118" s="81"/>
      <c r="SM118" s="81"/>
      <c r="SN118" s="81"/>
      <c r="SO118" s="81"/>
      <c r="SP118" s="81"/>
      <c r="SQ118" s="81"/>
      <c r="SR118" s="81"/>
      <c r="SS118" s="81"/>
      <c r="ST118" s="81"/>
      <c r="SU118" s="81"/>
      <c r="SV118" s="81"/>
      <c r="SW118" s="81"/>
      <c r="SX118" s="81"/>
      <c r="SY118" s="81"/>
      <c r="SZ118" s="81"/>
      <c r="TA118" s="81"/>
      <c r="TB118" s="81"/>
      <c r="TC118" s="81"/>
      <c r="TD118" s="81"/>
      <c r="TE118" s="81"/>
      <c r="TF118" s="81"/>
      <c r="TG118" s="81"/>
      <c r="TH118" s="81"/>
      <c r="TI118" s="81"/>
      <c r="TJ118" s="81"/>
      <c r="TK118" s="81"/>
      <c r="TL118" s="81"/>
      <c r="TM118" s="81"/>
      <c r="TN118" s="81"/>
      <c r="TO118" s="81"/>
      <c r="TP118" s="81"/>
      <c r="TQ118" s="81"/>
      <c r="TR118" s="81"/>
      <c r="TS118" s="81"/>
      <c r="TT118" s="81"/>
      <c r="TU118" s="81"/>
      <c r="TV118" s="81"/>
      <c r="TW118" s="81"/>
      <c r="TX118" s="81"/>
      <c r="TY118" s="81"/>
      <c r="TZ118" s="81"/>
      <c r="UA118" s="81"/>
      <c r="UB118" s="81"/>
      <c r="UC118" s="81"/>
      <c r="UD118" s="81"/>
      <c r="UE118" s="81"/>
      <c r="UF118" s="81"/>
      <c r="UG118" s="81"/>
      <c r="UH118" s="81"/>
      <c r="UI118" s="81"/>
      <c r="UJ118" s="81"/>
      <c r="UK118" s="81"/>
      <c r="UL118" s="81"/>
      <c r="UM118" s="81"/>
      <c r="UN118" s="81"/>
      <c r="UO118" s="81"/>
      <c r="UP118" s="81"/>
      <c r="UQ118" s="81"/>
      <c r="UR118" s="81"/>
      <c r="US118" s="81"/>
      <c r="UT118" s="81"/>
      <c r="UU118" s="81"/>
      <c r="UV118" s="81"/>
      <c r="UW118" s="81"/>
      <c r="UX118" s="81"/>
      <c r="UY118" s="81"/>
      <c r="UZ118" s="81"/>
      <c r="VA118" s="81"/>
      <c r="VB118" s="81"/>
      <c r="VC118" s="81"/>
      <c r="VD118" s="81"/>
      <c r="VE118" s="81"/>
      <c r="VF118" s="81"/>
      <c r="VG118" s="81"/>
      <c r="VH118" s="81"/>
      <c r="VI118" s="81"/>
      <c r="VJ118" s="81"/>
      <c r="VK118" s="81"/>
      <c r="VL118" s="81"/>
      <c r="VM118" s="81"/>
      <c r="VN118" s="81"/>
      <c r="VO118" s="81"/>
      <c r="VP118" s="81"/>
      <c r="VQ118" s="81"/>
      <c r="VR118" s="81"/>
      <c r="VS118" s="81"/>
      <c r="VT118" s="81"/>
      <c r="VU118" s="81"/>
      <c r="VV118" s="81"/>
      <c r="VW118" s="81"/>
      <c r="VX118" s="81"/>
      <c r="VY118" s="81"/>
      <c r="VZ118" s="81"/>
      <c r="WA118" s="81"/>
      <c r="WB118" s="81"/>
      <c r="WC118" s="81"/>
      <c r="WD118" s="81"/>
      <c r="WE118" s="81"/>
      <c r="WF118" s="81"/>
      <c r="WG118" s="81"/>
      <c r="WH118" s="81"/>
      <c r="WI118" s="81"/>
      <c r="WJ118" s="81"/>
      <c r="WK118" s="81"/>
      <c r="WL118" s="81"/>
      <c r="WM118" s="81"/>
      <c r="WN118" s="81"/>
      <c r="WO118" s="81"/>
      <c r="WP118" s="81"/>
      <c r="WQ118" s="81"/>
      <c r="WR118" s="81"/>
      <c r="WS118" s="81"/>
      <c r="WT118" s="81"/>
      <c r="WU118" s="81"/>
      <c r="WV118" s="81"/>
      <c r="WW118" s="81"/>
      <c r="WX118" s="81"/>
      <c r="WY118" s="81"/>
      <c r="WZ118" s="81"/>
      <c r="XA118" s="81"/>
      <c r="XB118" s="81"/>
      <c r="XC118" s="81"/>
      <c r="XD118" s="81"/>
      <c r="XE118" s="81"/>
      <c r="XF118" s="81"/>
      <c r="XG118" s="81"/>
      <c r="XH118" s="81"/>
      <c r="XI118" s="81"/>
      <c r="XJ118" s="81"/>
      <c r="XK118" s="81"/>
      <c r="XL118" s="81"/>
      <c r="XM118" s="81"/>
      <c r="XN118" s="81"/>
      <c r="XO118" s="81"/>
      <c r="XP118" s="81"/>
      <c r="XQ118" s="81"/>
      <c r="XR118" s="81"/>
      <c r="XS118" s="81"/>
      <c r="XT118" s="81"/>
      <c r="XU118" s="81"/>
      <c r="XV118" s="81"/>
      <c r="XW118" s="81"/>
      <c r="XX118" s="81"/>
      <c r="XY118" s="81"/>
      <c r="XZ118" s="81"/>
      <c r="YA118" s="81"/>
      <c r="YB118" s="81"/>
      <c r="YC118" s="81"/>
      <c r="YD118" s="81"/>
      <c r="YE118" s="81"/>
      <c r="YF118" s="81"/>
      <c r="YG118" s="81"/>
      <c r="YH118" s="81"/>
      <c r="YI118" s="81"/>
      <c r="YJ118" s="81"/>
      <c r="YK118" s="81"/>
      <c r="YL118" s="81"/>
      <c r="YM118" s="81"/>
      <c r="YN118" s="81"/>
      <c r="YO118" s="81"/>
      <c r="YP118" s="81"/>
      <c r="YQ118" s="81"/>
      <c r="YR118" s="81"/>
      <c r="YS118" s="81"/>
      <c r="YT118" s="81"/>
      <c r="YU118" s="81"/>
      <c r="YV118" s="81"/>
      <c r="YW118" s="81"/>
      <c r="YX118" s="81"/>
      <c r="YY118" s="81"/>
      <c r="YZ118" s="81"/>
      <c r="ZA118" s="81"/>
      <c r="ZB118" s="81"/>
      <c r="ZC118" s="81"/>
      <c r="ZD118" s="81"/>
      <c r="ZE118" s="81"/>
      <c r="ZF118" s="81"/>
      <c r="ZG118" s="81"/>
      <c r="ZH118" s="81"/>
      <c r="ZI118" s="81"/>
      <c r="ZJ118" s="81"/>
      <c r="ZK118" s="81"/>
      <c r="ZL118" s="81"/>
      <c r="ZM118" s="81"/>
      <c r="ZN118" s="81"/>
      <c r="ZO118" s="81"/>
      <c r="ZP118" s="81"/>
      <c r="ZQ118" s="81"/>
      <c r="ZR118" s="81"/>
      <c r="ZS118" s="81"/>
      <c r="ZT118" s="81"/>
      <c r="ZU118" s="81"/>
      <c r="ZV118" s="81"/>
      <c r="ZW118" s="81"/>
      <c r="ZX118" s="81"/>
      <c r="ZY118" s="81"/>
      <c r="ZZ118" s="81"/>
      <c r="AAA118" s="81"/>
      <c r="AAB118" s="81"/>
      <c r="AAC118" s="81"/>
      <c r="AAD118" s="81"/>
      <c r="AAE118" s="81"/>
      <c r="AAF118" s="81"/>
      <c r="AAG118" s="81"/>
      <c r="AAH118" s="81"/>
      <c r="AAI118" s="81"/>
      <c r="AAJ118" s="81"/>
      <c r="AAK118" s="81"/>
      <c r="AAL118" s="81"/>
      <c r="AAM118" s="81"/>
      <c r="AAN118" s="81"/>
      <c r="AAO118" s="81"/>
      <c r="AAP118" s="81"/>
      <c r="AAQ118" s="81"/>
      <c r="AAR118" s="81"/>
      <c r="AAS118" s="81"/>
      <c r="AAT118" s="81"/>
      <c r="AAU118" s="81"/>
      <c r="AAV118" s="81"/>
      <c r="AAW118" s="81"/>
      <c r="AAX118" s="81"/>
      <c r="AAY118" s="81"/>
      <c r="AAZ118" s="81"/>
      <c r="ABA118" s="81"/>
      <c r="ABB118" s="81"/>
      <c r="ABC118" s="81"/>
      <c r="ABD118" s="81"/>
      <c r="ABE118" s="81"/>
      <c r="ABF118" s="81"/>
      <c r="ABG118" s="81"/>
      <c r="ABH118" s="81"/>
      <c r="ABI118" s="81"/>
      <c r="ABJ118" s="81"/>
      <c r="ABK118" s="81"/>
      <c r="ABL118" s="81"/>
      <c r="ABM118" s="81"/>
      <c r="ABN118" s="81"/>
      <c r="ABO118" s="81"/>
      <c r="ABP118" s="81"/>
      <c r="ABQ118" s="81"/>
      <c r="ABR118" s="81"/>
      <c r="ABS118" s="81"/>
      <c r="ABT118" s="81"/>
      <c r="ABU118" s="81"/>
      <c r="ABV118" s="81"/>
      <c r="ABW118" s="81"/>
      <c r="ABX118" s="81"/>
      <c r="ABY118" s="81"/>
      <c r="ABZ118" s="81"/>
      <c r="ACA118" s="81"/>
      <c r="ACB118" s="81"/>
      <c r="ACC118" s="81"/>
      <c r="ACD118" s="81"/>
      <c r="ACE118" s="81"/>
      <c r="ACF118" s="81"/>
      <c r="ACG118" s="81"/>
      <c r="ACH118" s="81"/>
      <c r="ACI118" s="81"/>
      <c r="ACJ118" s="81"/>
      <c r="ACK118" s="81"/>
      <c r="ACL118" s="81"/>
      <c r="ACM118" s="81"/>
      <c r="ACN118" s="81"/>
      <c r="ACO118" s="81"/>
      <c r="ACP118" s="81"/>
      <c r="ACQ118" s="81"/>
      <c r="ACR118" s="81"/>
      <c r="ACS118" s="81"/>
      <c r="ACT118" s="81"/>
      <c r="ACU118" s="81"/>
      <c r="ACV118" s="81"/>
      <c r="ACW118" s="81"/>
      <c r="ACX118" s="81"/>
      <c r="ACY118" s="81"/>
      <c r="ACZ118" s="81"/>
      <c r="ADA118" s="81"/>
      <c r="ADB118" s="81"/>
      <c r="ADC118" s="81"/>
      <c r="ADD118" s="81"/>
      <c r="ADE118" s="81"/>
      <c r="ADF118" s="81"/>
      <c r="ADG118" s="81"/>
      <c r="ADH118" s="81"/>
      <c r="ADI118" s="81"/>
      <c r="ADJ118" s="81"/>
      <c r="ADK118" s="81"/>
      <c r="ADL118" s="81"/>
      <c r="ADM118" s="81"/>
      <c r="ADN118" s="81"/>
      <c r="ADO118" s="81"/>
      <c r="ADP118" s="81"/>
      <c r="ADQ118" s="81"/>
      <c r="ADR118" s="81"/>
      <c r="ADS118" s="81"/>
      <c r="ADT118" s="81"/>
      <c r="ADU118" s="81"/>
      <c r="ADV118" s="81"/>
      <c r="ADW118" s="81"/>
      <c r="ADX118" s="81"/>
      <c r="ADY118" s="81"/>
      <c r="ADZ118" s="81"/>
      <c r="AEA118" s="81"/>
      <c r="AEB118" s="81"/>
      <c r="AEC118" s="81"/>
      <c r="AED118" s="81"/>
      <c r="AEE118" s="81"/>
      <c r="AEF118" s="81"/>
      <c r="AEG118" s="81"/>
      <c r="AEH118" s="81"/>
      <c r="AEI118" s="81"/>
      <c r="AEJ118" s="81"/>
      <c r="AEK118" s="81"/>
      <c r="AEL118" s="81"/>
      <c r="AEM118" s="81"/>
      <c r="AEN118" s="81"/>
      <c r="AEO118" s="81"/>
      <c r="AEP118" s="81"/>
      <c r="AEQ118" s="81"/>
      <c r="AER118" s="81"/>
      <c r="AES118" s="81"/>
      <c r="AET118" s="81"/>
      <c r="AEU118" s="81"/>
      <c r="AEV118" s="81"/>
      <c r="AEW118" s="81"/>
      <c r="AEX118" s="81"/>
      <c r="AEY118" s="81"/>
      <c r="AEZ118" s="81"/>
      <c r="AFA118" s="81"/>
      <c r="AFB118" s="81"/>
      <c r="AFC118" s="81"/>
      <c r="AFD118" s="81"/>
      <c r="AFE118" s="81"/>
      <c r="AFF118" s="81"/>
      <c r="AFG118" s="81"/>
      <c r="AFH118" s="81"/>
      <c r="AFI118" s="81"/>
      <c r="AFJ118" s="81"/>
      <c r="AFK118" s="81"/>
      <c r="AFL118" s="81"/>
      <c r="AFM118" s="81"/>
      <c r="AFN118" s="81"/>
      <c r="AFO118" s="81"/>
      <c r="AFP118" s="81"/>
      <c r="AFQ118" s="81"/>
      <c r="AFR118" s="81"/>
      <c r="AFS118" s="81"/>
      <c r="AFT118" s="81"/>
      <c r="AFU118" s="81"/>
      <c r="AFV118" s="81"/>
      <c r="AFW118" s="81"/>
      <c r="AFX118" s="81"/>
      <c r="AFY118" s="81"/>
      <c r="AFZ118" s="81"/>
      <c r="AGA118" s="81"/>
      <c r="AGB118" s="81"/>
      <c r="AGC118" s="81"/>
      <c r="AGD118" s="81"/>
      <c r="AGE118" s="81"/>
      <c r="AGF118" s="81"/>
      <c r="AGG118" s="81"/>
      <c r="AGH118" s="81"/>
      <c r="AGI118" s="81"/>
      <c r="AGJ118" s="81"/>
      <c r="AGK118" s="81"/>
      <c r="AGL118" s="81"/>
      <c r="AGM118" s="81"/>
      <c r="AGN118" s="81"/>
      <c r="AGO118" s="81"/>
      <c r="AGP118" s="81"/>
      <c r="AGQ118" s="81"/>
      <c r="AGR118" s="81"/>
      <c r="AGS118" s="81"/>
      <c r="AGT118" s="81"/>
      <c r="AGU118" s="81"/>
      <c r="AGV118" s="81"/>
      <c r="AGW118" s="81"/>
      <c r="AGX118" s="81"/>
      <c r="AGY118" s="81"/>
      <c r="AGZ118" s="81"/>
      <c r="AHA118" s="81"/>
      <c r="AHB118" s="81"/>
      <c r="AHC118" s="81"/>
      <c r="AHD118" s="81"/>
      <c r="AHE118" s="81"/>
      <c r="AHF118" s="81"/>
      <c r="AHG118" s="81"/>
      <c r="AHH118" s="81"/>
      <c r="AHI118" s="81"/>
      <c r="AHJ118" s="81"/>
      <c r="AHK118" s="81"/>
      <c r="AHL118" s="81"/>
      <c r="AHM118" s="81"/>
      <c r="AHN118" s="81"/>
      <c r="AHO118" s="81"/>
      <c r="AHP118" s="81"/>
      <c r="AHQ118" s="81"/>
      <c r="AHR118" s="81"/>
      <c r="AHS118" s="81"/>
      <c r="AHT118" s="81"/>
      <c r="AHU118" s="81"/>
      <c r="AHV118" s="81"/>
      <c r="AHW118" s="81"/>
      <c r="AHX118" s="81"/>
      <c r="AHY118" s="81"/>
      <c r="AHZ118" s="81"/>
      <c r="AIA118" s="81"/>
      <c r="AIB118" s="81"/>
      <c r="AIC118" s="81"/>
      <c r="AID118" s="81"/>
      <c r="AIE118" s="81"/>
      <c r="AIF118" s="81"/>
      <c r="AIG118" s="81"/>
      <c r="AIH118" s="81"/>
      <c r="AII118" s="81"/>
      <c r="AIJ118" s="81"/>
      <c r="AIK118" s="81"/>
      <c r="AIL118" s="81"/>
      <c r="AIM118" s="81"/>
      <c r="AIN118" s="81"/>
      <c r="AIO118" s="81"/>
      <c r="AIP118" s="81"/>
      <c r="AIQ118" s="81"/>
      <c r="AIR118" s="81"/>
      <c r="AIS118" s="81"/>
      <c r="AIT118" s="81"/>
      <c r="AIU118" s="81"/>
      <c r="AIV118" s="81"/>
      <c r="AIW118" s="81"/>
      <c r="AIX118" s="81"/>
      <c r="AIY118" s="81"/>
      <c r="AIZ118" s="81"/>
      <c r="AJA118" s="81"/>
      <c r="AJB118" s="81"/>
      <c r="AJC118" s="81"/>
      <c r="AJD118" s="81"/>
      <c r="AJE118" s="81"/>
      <c r="AJF118" s="81"/>
      <c r="AJG118" s="81"/>
      <c r="AJH118" s="81"/>
      <c r="AJI118" s="81"/>
      <c r="AJJ118" s="81"/>
      <c r="AJK118" s="81"/>
      <c r="AJL118" s="81"/>
      <c r="AJM118" s="81"/>
      <c r="AJN118" s="81"/>
      <c r="AJO118" s="81"/>
      <c r="AJP118" s="81"/>
      <c r="AJQ118" s="81"/>
      <c r="AJR118" s="81"/>
      <c r="AJS118" s="81"/>
      <c r="AJT118" s="81"/>
      <c r="AJU118" s="81"/>
      <c r="AJV118" s="81"/>
      <c r="AJW118" s="81"/>
      <c r="AJX118" s="81"/>
      <c r="AJY118" s="81"/>
      <c r="AJZ118" s="81"/>
      <c r="AKA118" s="81"/>
      <c r="AKB118" s="81"/>
      <c r="AKC118" s="81"/>
      <c r="AKD118" s="81"/>
      <c r="AKE118" s="81"/>
      <c r="AKF118" s="81"/>
      <c r="AKG118" s="81"/>
      <c r="AKH118" s="81"/>
      <c r="AKI118" s="81"/>
      <c r="AKJ118" s="81"/>
      <c r="AKK118" s="81"/>
      <c r="AKL118" s="81"/>
      <c r="AKM118" s="81"/>
      <c r="AKN118" s="81"/>
      <c r="AKO118" s="81"/>
      <c r="AKP118" s="81"/>
      <c r="AKQ118" s="81"/>
      <c r="AKR118" s="81"/>
      <c r="AKS118" s="81"/>
      <c r="AKT118" s="81"/>
      <c r="AKU118" s="81"/>
      <c r="AKV118" s="81"/>
      <c r="AKW118" s="81"/>
      <c r="AKX118" s="81"/>
      <c r="AKY118" s="81"/>
      <c r="AKZ118" s="81"/>
      <c r="ALA118" s="81"/>
      <c r="ALB118" s="81"/>
      <c r="ALC118" s="81"/>
      <c r="ALD118" s="81"/>
      <c r="ALE118" s="81"/>
      <c r="ALF118" s="81"/>
      <c r="ALG118" s="81"/>
      <c r="ALH118" s="81"/>
      <c r="ALI118" s="81"/>
      <c r="ALJ118" s="81"/>
      <c r="ALK118" s="81"/>
      <c r="ALL118" s="81"/>
      <c r="ALM118" s="81"/>
      <c r="ALN118" s="81"/>
      <c r="ALO118" s="81"/>
      <c r="ALP118" s="81"/>
      <c r="ALQ118" s="81"/>
      <c r="ALR118" s="81"/>
      <c r="ALS118" s="81"/>
      <c r="ALT118" s="81"/>
      <c r="ALU118" s="81"/>
      <c r="ALV118" s="81"/>
      <c r="ALW118" s="81"/>
      <c r="ALX118" s="81"/>
      <c r="ALY118" s="81"/>
      <c r="ALZ118" s="81"/>
      <c r="AMA118" s="81"/>
      <c r="AMB118" s="81"/>
      <c r="AMC118" s="81"/>
      <c r="AMD118" s="81"/>
      <c r="AME118" s="81"/>
      <c r="AMF118" s="81"/>
      <c r="AMG118" s="81"/>
      <c r="AMH118" s="81"/>
      <c r="AMI118" s="81"/>
      <c r="AMJ118" s="81"/>
      <c r="AMK118" s="81"/>
      <c r="AML118" s="81"/>
      <c r="AMM118" s="81"/>
      <c r="AMN118" s="81"/>
      <c r="AMO118" s="81"/>
      <c r="AMP118" s="81"/>
      <c r="AMQ118" s="81"/>
      <c r="AMR118" s="81"/>
      <c r="AMS118" s="81"/>
      <c r="AMT118" s="81"/>
      <c r="AMU118" s="81"/>
      <c r="AMV118" s="81"/>
      <c r="AMW118" s="81"/>
      <c r="AMX118" s="81"/>
      <c r="AMY118" s="81"/>
      <c r="AMZ118" s="81"/>
      <c r="ANA118" s="81"/>
      <c r="ANB118" s="81"/>
      <c r="ANC118" s="81"/>
      <c r="AND118" s="81"/>
      <c r="ANE118" s="81"/>
      <c r="ANF118" s="81"/>
      <c r="ANG118" s="81"/>
      <c r="ANH118" s="81"/>
      <c r="ANI118" s="81"/>
      <c r="ANJ118" s="81"/>
      <c r="ANK118" s="81"/>
      <c r="ANL118" s="81"/>
      <c r="ANM118" s="81"/>
      <c r="ANN118" s="81"/>
      <c r="ANO118" s="81"/>
      <c r="ANP118" s="81"/>
      <c r="ANQ118" s="81"/>
      <c r="ANR118" s="81"/>
      <c r="ANS118" s="81"/>
      <c r="ANT118" s="81"/>
      <c r="ANU118" s="81"/>
      <c r="ANV118" s="81"/>
      <c r="ANW118" s="81"/>
      <c r="ANX118" s="81"/>
      <c r="ANY118" s="81"/>
      <c r="ANZ118" s="81"/>
      <c r="AOA118" s="81"/>
      <c r="AOB118" s="81"/>
      <c r="AOC118" s="81"/>
      <c r="AOD118" s="81"/>
      <c r="AOE118" s="81"/>
      <c r="AOF118" s="81"/>
      <c r="AOG118" s="81"/>
      <c r="AOH118" s="81"/>
      <c r="AOI118" s="81"/>
      <c r="AOJ118" s="81"/>
      <c r="AOK118" s="81"/>
      <c r="AOL118" s="81"/>
      <c r="AOM118" s="81"/>
      <c r="AON118" s="81"/>
      <c r="AOO118" s="81"/>
      <c r="AOP118" s="81"/>
      <c r="AOQ118" s="81"/>
      <c r="AOR118" s="81"/>
      <c r="AOS118" s="81"/>
      <c r="AOT118" s="81"/>
      <c r="AOU118" s="81"/>
      <c r="AOV118" s="81"/>
      <c r="AOW118" s="81"/>
      <c r="AOX118" s="81"/>
      <c r="AOY118" s="81"/>
      <c r="AOZ118" s="81"/>
      <c r="APA118" s="81"/>
      <c r="APB118" s="81"/>
      <c r="APC118" s="81"/>
      <c r="APD118" s="81"/>
      <c r="APE118" s="81"/>
      <c r="APF118" s="81"/>
      <c r="APG118" s="81"/>
      <c r="APH118" s="81"/>
      <c r="API118" s="81"/>
      <c r="APJ118" s="81"/>
      <c r="APK118" s="81"/>
      <c r="APL118" s="81"/>
      <c r="APM118" s="81"/>
      <c r="APN118" s="81"/>
      <c r="APO118" s="81"/>
      <c r="APP118" s="81"/>
      <c r="APQ118" s="81"/>
      <c r="APR118" s="81"/>
      <c r="APS118" s="81"/>
      <c r="APT118" s="81"/>
      <c r="APU118" s="81"/>
      <c r="APV118" s="81"/>
      <c r="APW118" s="81"/>
      <c r="APX118" s="81"/>
      <c r="APY118" s="81"/>
      <c r="APZ118" s="81"/>
      <c r="AQA118" s="81"/>
      <c r="AQB118" s="81"/>
      <c r="AQC118" s="81"/>
      <c r="AQD118" s="81"/>
      <c r="AQE118" s="81"/>
      <c r="AQF118" s="81"/>
      <c r="AQG118" s="81"/>
      <c r="AQH118" s="81"/>
      <c r="AQI118" s="81"/>
      <c r="AQJ118" s="81"/>
      <c r="AQK118" s="81"/>
      <c r="AQL118" s="81"/>
      <c r="AQM118" s="81"/>
      <c r="AQN118" s="81"/>
      <c r="AQO118" s="81"/>
      <c r="AQP118" s="81"/>
      <c r="AQQ118" s="81"/>
      <c r="AQR118" s="81"/>
      <c r="AQS118" s="81"/>
      <c r="AQT118" s="81"/>
      <c r="AQU118" s="81"/>
      <c r="AQV118" s="81"/>
      <c r="AQW118" s="81"/>
      <c r="AQX118" s="81"/>
      <c r="AQY118" s="81"/>
      <c r="AQZ118" s="81"/>
      <c r="ARA118" s="81"/>
      <c r="ARB118" s="81"/>
      <c r="ARC118" s="81"/>
      <c r="ARD118" s="81"/>
      <c r="ARE118" s="81"/>
      <c r="ARF118" s="81"/>
      <c r="ARG118" s="81"/>
      <c r="ARH118" s="81"/>
      <c r="ARI118" s="81"/>
      <c r="ARJ118" s="81"/>
      <c r="ARK118" s="81"/>
      <c r="ARL118" s="81"/>
      <c r="ARM118" s="81"/>
      <c r="ARN118" s="81"/>
      <c r="ARO118" s="81"/>
      <c r="ARP118" s="81"/>
      <c r="ARQ118" s="81"/>
      <c r="ARR118" s="81"/>
      <c r="ARS118" s="81"/>
      <c r="ART118" s="81"/>
      <c r="ARU118" s="81"/>
      <c r="ARV118" s="81"/>
      <c r="ARW118" s="81"/>
      <c r="ARX118" s="81"/>
      <c r="ARY118" s="81"/>
      <c r="ARZ118" s="81"/>
      <c r="ASA118" s="81"/>
      <c r="ASB118" s="81"/>
      <c r="ASC118" s="81"/>
      <c r="ASD118" s="81"/>
      <c r="ASE118" s="81"/>
      <c r="ASF118" s="81"/>
      <c r="ASG118" s="81"/>
      <c r="ASH118" s="81"/>
      <c r="ASI118" s="81"/>
      <c r="ASJ118" s="81"/>
      <c r="ASK118" s="81"/>
      <c r="ASL118" s="81"/>
      <c r="ASM118" s="81"/>
      <c r="ASN118" s="81"/>
      <c r="ASO118" s="81"/>
      <c r="ASP118" s="81"/>
      <c r="ASQ118" s="81"/>
      <c r="ASR118" s="81"/>
      <c r="ASS118" s="81"/>
      <c r="AST118" s="81"/>
      <c r="ASU118" s="81"/>
      <c r="ASV118" s="81"/>
      <c r="ASW118" s="81"/>
      <c r="ASX118" s="81"/>
      <c r="ASY118" s="81"/>
      <c r="ASZ118" s="81"/>
      <c r="ATA118" s="81"/>
      <c r="ATB118" s="81"/>
      <c r="ATC118" s="81"/>
      <c r="ATD118" s="81"/>
      <c r="ATE118" s="81"/>
      <c r="ATF118" s="81"/>
      <c r="ATG118" s="81"/>
      <c r="ATH118" s="81"/>
      <c r="ATI118" s="81"/>
      <c r="ATJ118" s="81"/>
      <c r="ATK118" s="81"/>
      <c r="ATL118" s="81"/>
      <c r="ATM118" s="81"/>
      <c r="ATN118" s="81"/>
      <c r="ATO118" s="81"/>
      <c r="ATP118" s="81"/>
      <c r="ATQ118" s="81"/>
      <c r="ATR118" s="81"/>
      <c r="ATS118" s="81"/>
      <c r="ATT118" s="81"/>
      <c r="ATU118" s="81"/>
      <c r="ATV118" s="81"/>
      <c r="ATW118" s="81"/>
      <c r="ATX118" s="81"/>
      <c r="ATY118" s="81"/>
      <c r="ATZ118" s="81"/>
      <c r="AUA118" s="81"/>
      <c r="AUB118" s="81"/>
      <c r="AUC118" s="81"/>
      <c r="AUD118" s="81"/>
      <c r="AUE118" s="81"/>
      <c r="AUF118" s="81"/>
      <c r="AUG118" s="81"/>
      <c r="AUH118" s="81"/>
      <c r="AUI118" s="81"/>
      <c r="AUJ118" s="81"/>
      <c r="AUK118" s="81"/>
      <c r="AUL118" s="81"/>
      <c r="AUM118" s="81"/>
      <c r="AUN118" s="81"/>
      <c r="AUO118" s="81"/>
      <c r="AUP118" s="81"/>
      <c r="AUQ118" s="81"/>
      <c r="AUR118" s="81"/>
      <c r="AUS118" s="81"/>
      <c r="AUT118" s="81"/>
      <c r="AUU118" s="81"/>
      <c r="AUV118" s="81"/>
      <c r="AUW118" s="81"/>
      <c r="AUX118" s="81"/>
      <c r="AUY118" s="81"/>
      <c r="AUZ118" s="81"/>
      <c r="AVA118" s="81"/>
      <c r="AVB118" s="81"/>
      <c r="AVC118" s="81"/>
      <c r="AVD118" s="81"/>
      <c r="AVE118" s="81"/>
      <c r="AVF118" s="81"/>
      <c r="AVG118" s="81"/>
      <c r="AVH118" s="81"/>
      <c r="AVI118" s="81"/>
      <c r="AVJ118" s="81"/>
      <c r="AVK118" s="81"/>
      <c r="AVL118" s="81"/>
      <c r="AVM118" s="81"/>
      <c r="AVN118" s="81"/>
      <c r="AVO118" s="81"/>
      <c r="AVP118" s="81"/>
      <c r="AVQ118" s="81"/>
      <c r="AVR118" s="81"/>
      <c r="AVS118" s="81"/>
      <c r="AVT118" s="81"/>
      <c r="AVU118" s="81"/>
      <c r="AVV118" s="81"/>
      <c r="AVW118" s="81"/>
      <c r="AVX118" s="81"/>
      <c r="AVY118" s="81"/>
      <c r="AVZ118" s="81"/>
      <c r="AWA118" s="81"/>
      <c r="AWB118" s="81"/>
      <c r="AWC118" s="81"/>
      <c r="AWD118" s="81"/>
      <c r="AWE118" s="81"/>
      <c r="AWF118" s="81"/>
      <c r="AWG118" s="81"/>
      <c r="AWH118" s="81"/>
      <c r="AWI118" s="81"/>
      <c r="AWJ118" s="81"/>
      <c r="AWK118" s="81"/>
      <c r="AWL118" s="81"/>
      <c r="AWM118" s="81"/>
      <c r="AWN118" s="81"/>
      <c r="AWO118" s="81"/>
      <c r="AWP118" s="81"/>
      <c r="AWQ118" s="81"/>
      <c r="AWR118" s="81"/>
      <c r="AWS118" s="81"/>
      <c r="AWT118" s="81"/>
      <c r="AWU118" s="81"/>
      <c r="AWV118" s="81"/>
      <c r="AWW118" s="81"/>
      <c r="AWX118" s="81"/>
      <c r="AWY118" s="81"/>
      <c r="AWZ118" s="81"/>
      <c r="AXA118" s="81"/>
      <c r="AXB118" s="81"/>
      <c r="AXC118" s="81"/>
      <c r="AXD118" s="81"/>
      <c r="AXE118" s="81"/>
      <c r="AXF118" s="81"/>
      <c r="AXG118" s="81"/>
      <c r="AXH118" s="81"/>
      <c r="AXI118" s="81"/>
      <c r="AXJ118" s="81"/>
      <c r="AXK118" s="81"/>
      <c r="AXL118" s="81"/>
      <c r="AXM118" s="81"/>
      <c r="AXN118" s="81"/>
      <c r="AXO118" s="81"/>
      <c r="AXP118" s="81"/>
      <c r="AXQ118" s="81"/>
      <c r="AXR118" s="81"/>
      <c r="AXS118" s="81"/>
      <c r="AXT118" s="81"/>
      <c r="AXU118" s="81"/>
      <c r="AXV118" s="81"/>
      <c r="AXW118" s="81"/>
      <c r="AXX118" s="81"/>
      <c r="AXY118" s="81"/>
      <c r="AXZ118" s="81"/>
      <c r="AYA118" s="81"/>
      <c r="AYB118" s="81"/>
      <c r="AYC118" s="81"/>
      <c r="AYD118" s="81"/>
      <c r="AYE118" s="81"/>
      <c r="AYF118" s="81"/>
      <c r="AYG118" s="81"/>
      <c r="AYH118" s="81"/>
      <c r="AYI118" s="81"/>
      <c r="AYJ118" s="81"/>
      <c r="AYK118" s="81"/>
      <c r="AYL118" s="81"/>
      <c r="AYM118" s="81"/>
      <c r="AYN118" s="81"/>
      <c r="AYO118" s="81"/>
      <c r="AYP118" s="81"/>
      <c r="AYQ118" s="81"/>
      <c r="AYR118" s="81"/>
      <c r="AYS118" s="81"/>
      <c r="AYT118" s="81"/>
      <c r="AYU118" s="81"/>
      <c r="AYV118" s="81"/>
      <c r="AYW118" s="81"/>
      <c r="AYX118" s="81"/>
      <c r="AYY118" s="81"/>
      <c r="AYZ118" s="81"/>
      <c r="AZA118" s="81"/>
      <c r="AZB118" s="81"/>
      <c r="AZC118" s="81"/>
      <c r="AZD118" s="81"/>
      <c r="AZE118" s="81"/>
      <c r="AZF118" s="81"/>
      <c r="AZG118" s="81"/>
      <c r="AZH118" s="81"/>
      <c r="AZI118" s="81"/>
      <c r="AZJ118" s="81"/>
      <c r="AZK118" s="81"/>
      <c r="AZL118" s="81"/>
      <c r="AZM118" s="81"/>
      <c r="AZN118" s="81"/>
      <c r="AZO118" s="81"/>
      <c r="AZP118" s="81"/>
      <c r="AZQ118" s="81"/>
      <c r="AZR118" s="81"/>
      <c r="AZS118" s="81"/>
      <c r="AZT118" s="81"/>
      <c r="AZU118" s="81"/>
      <c r="AZV118" s="81"/>
      <c r="AZW118" s="81"/>
      <c r="AZX118" s="81"/>
      <c r="AZY118" s="81"/>
      <c r="AZZ118" s="81"/>
      <c r="BAA118" s="81"/>
      <c r="BAB118" s="81"/>
      <c r="BAC118" s="81"/>
      <c r="BAD118" s="81"/>
      <c r="BAE118" s="81"/>
      <c r="BAF118" s="81"/>
      <c r="BAG118" s="81"/>
      <c r="BAH118" s="81"/>
      <c r="BAI118" s="81"/>
      <c r="BAJ118" s="81"/>
      <c r="BAK118" s="81"/>
      <c r="BAL118" s="81"/>
      <c r="BAM118" s="81"/>
      <c r="BAN118" s="81"/>
      <c r="BAO118" s="81"/>
      <c r="BAP118" s="81"/>
      <c r="BAQ118" s="81"/>
      <c r="BAR118" s="81"/>
      <c r="BAS118" s="81"/>
      <c r="BAT118" s="81"/>
      <c r="BAU118" s="81"/>
      <c r="BAV118" s="81"/>
      <c r="BAW118" s="81"/>
      <c r="BAX118" s="81"/>
      <c r="BAY118" s="81"/>
      <c r="BAZ118" s="81"/>
      <c r="BBA118" s="81"/>
      <c r="BBB118" s="81"/>
      <c r="BBC118" s="81"/>
      <c r="BBD118" s="81"/>
      <c r="BBE118" s="81"/>
      <c r="BBF118" s="81"/>
      <c r="BBG118" s="81"/>
      <c r="BBH118" s="81"/>
      <c r="BBI118" s="81"/>
      <c r="BBJ118" s="81"/>
      <c r="BBK118" s="81"/>
      <c r="BBL118" s="81"/>
      <c r="BBM118" s="81"/>
      <c r="BBN118" s="81"/>
      <c r="BBO118" s="81"/>
      <c r="BBP118" s="81"/>
      <c r="BBQ118" s="81"/>
      <c r="BBR118" s="81"/>
      <c r="BBS118" s="81"/>
      <c r="BBT118" s="81"/>
      <c r="BBU118" s="81"/>
      <c r="BBV118" s="81"/>
      <c r="BBW118" s="81"/>
      <c r="BBX118" s="81"/>
      <c r="BBY118" s="81"/>
      <c r="BBZ118" s="81"/>
      <c r="BCA118" s="81"/>
      <c r="BCB118" s="81"/>
      <c r="BCC118" s="81"/>
      <c r="BCD118" s="81"/>
      <c r="BCE118" s="81"/>
      <c r="BCF118" s="81"/>
      <c r="BCG118" s="81"/>
      <c r="BCH118" s="81"/>
      <c r="BCI118" s="81"/>
      <c r="BCJ118" s="81"/>
      <c r="BCK118" s="81"/>
      <c r="BCL118" s="81"/>
      <c r="BCM118" s="81"/>
      <c r="BCN118" s="81"/>
      <c r="BCO118" s="81"/>
      <c r="BCP118" s="81"/>
      <c r="BCQ118" s="81"/>
      <c r="BCR118" s="81"/>
      <c r="BCS118" s="81"/>
      <c r="BCT118" s="81"/>
      <c r="BCU118" s="81"/>
      <c r="BCV118" s="81"/>
      <c r="BCW118" s="81"/>
      <c r="BCX118" s="81"/>
      <c r="BCY118" s="81"/>
      <c r="BCZ118" s="81"/>
      <c r="BDA118" s="81"/>
      <c r="BDB118" s="81"/>
      <c r="BDC118" s="81"/>
      <c r="BDD118" s="81"/>
      <c r="BDE118" s="81"/>
      <c r="BDF118" s="81"/>
      <c r="BDG118" s="81"/>
      <c r="BDH118" s="81"/>
      <c r="BDI118" s="81"/>
      <c r="BDJ118" s="81"/>
      <c r="BDK118" s="81"/>
      <c r="BDL118" s="81"/>
      <c r="BDM118" s="81"/>
      <c r="BDN118" s="81"/>
      <c r="BDO118" s="81"/>
      <c r="BDP118" s="81"/>
      <c r="BDQ118" s="81"/>
      <c r="BDR118" s="81"/>
      <c r="BDS118" s="81"/>
      <c r="BDT118" s="81"/>
      <c r="BDU118" s="81"/>
      <c r="BDV118" s="81"/>
      <c r="BDW118" s="81"/>
      <c r="BDX118" s="81"/>
      <c r="BDY118" s="81"/>
      <c r="BDZ118" s="81"/>
      <c r="BEA118" s="81"/>
      <c r="BEB118" s="81"/>
      <c r="BEC118" s="81"/>
      <c r="BED118" s="81"/>
      <c r="BEE118" s="81"/>
      <c r="BEF118" s="81"/>
      <c r="BEG118" s="81"/>
      <c r="BEH118" s="81"/>
      <c r="BEI118" s="81"/>
      <c r="BEJ118" s="81"/>
      <c r="BEK118" s="81"/>
      <c r="BEL118" s="81"/>
      <c r="BEM118" s="81"/>
      <c r="BEN118" s="81"/>
      <c r="BEO118" s="81"/>
      <c r="BEP118" s="81"/>
      <c r="BEQ118" s="81"/>
      <c r="BER118" s="81"/>
      <c r="BES118" s="81"/>
      <c r="BET118" s="81"/>
      <c r="BEU118" s="81"/>
      <c r="BEV118" s="81"/>
      <c r="BEW118" s="81"/>
      <c r="BEX118" s="81"/>
      <c r="BEY118" s="81"/>
      <c r="BEZ118" s="81"/>
      <c r="BFA118" s="81"/>
      <c r="BFB118" s="81"/>
      <c r="BFC118" s="81"/>
      <c r="BFD118" s="81"/>
      <c r="BFE118" s="81"/>
      <c r="BFF118" s="81"/>
      <c r="BFG118" s="81"/>
      <c r="BFH118" s="81"/>
      <c r="BFI118" s="81"/>
      <c r="BFJ118" s="81"/>
      <c r="BFK118" s="81"/>
      <c r="BFL118" s="81"/>
      <c r="BFM118" s="81"/>
      <c r="BFN118" s="81"/>
      <c r="BFO118" s="81"/>
      <c r="BFP118" s="81"/>
      <c r="BFQ118" s="81"/>
      <c r="BFR118" s="81"/>
      <c r="BFS118" s="81"/>
      <c r="BFT118" s="81"/>
      <c r="BFU118" s="81"/>
      <c r="BFV118" s="81"/>
      <c r="BFW118" s="81"/>
      <c r="BFX118" s="81"/>
      <c r="BFY118" s="81"/>
      <c r="BFZ118" s="81"/>
      <c r="BGA118" s="81"/>
      <c r="BGB118" s="81"/>
      <c r="BGC118" s="81"/>
      <c r="BGD118" s="81"/>
      <c r="BGE118" s="81"/>
      <c r="BGF118" s="81"/>
      <c r="BGG118" s="81"/>
      <c r="BGH118" s="81"/>
      <c r="BGI118" s="81"/>
      <c r="BGJ118" s="81"/>
      <c r="BGK118" s="81"/>
      <c r="BGL118" s="81"/>
      <c r="BGM118" s="81"/>
      <c r="BGN118" s="81"/>
      <c r="BGO118" s="81"/>
      <c r="BGP118" s="81"/>
      <c r="BGQ118" s="81"/>
      <c r="BGR118" s="81"/>
      <c r="BGS118" s="81"/>
      <c r="BGT118" s="81"/>
      <c r="BGU118" s="81"/>
      <c r="BGV118" s="81"/>
      <c r="BGW118" s="81"/>
      <c r="BGX118" s="81"/>
      <c r="BGY118" s="81"/>
      <c r="BGZ118" s="81"/>
      <c r="BHA118" s="81"/>
      <c r="BHB118" s="81"/>
      <c r="BHC118" s="81"/>
      <c r="BHD118" s="81"/>
      <c r="BHE118" s="81"/>
      <c r="BHF118" s="81"/>
      <c r="BHG118" s="81"/>
      <c r="BHH118" s="81"/>
      <c r="BHI118" s="81"/>
      <c r="BHJ118" s="81"/>
      <c r="BHK118" s="81"/>
      <c r="BHL118" s="81"/>
      <c r="BHM118" s="81"/>
      <c r="BHN118" s="81"/>
      <c r="BHO118" s="81"/>
      <c r="BHP118" s="81"/>
      <c r="BHQ118" s="81"/>
      <c r="BHR118" s="81"/>
      <c r="BHS118" s="81"/>
      <c r="BHT118" s="81"/>
      <c r="BHU118" s="81"/>
      <c r="BHV118" s="81"/>
      <c r="BHW118" s="81"/>
      <c r="BHX118" s="81"/>
      <c r="BHY118" s="81"/>
      <c r="BHZ118" s="81"/>
      <c r="BIA118" s="81"/>
      <c r="BIB118" s="81"/>
      <c r="BIC118" s="81"/>
      <c r="BID118" s="81"/>
      <c r="BIE118" s="81"/>
      <c r="BIF118" s="81"/>
      <c r="BIG118" s="81"/>
      <c r="BIH118" s="81"/>
      <c r="BII118" s="81"/>
      <c r="BIJ118" s="81"/>
      <c r="BIK118" s="81"/>
      <c r="BIL118" s="81"/>
      <c r="BIM118" s="81"/>
      <c r="BIN118" s="81"/>
      <c r="BIO118" s="81"/>
      <c r="BIP118" s="81"/>
      <c r="BIQ118" s="81"/>
      <c r="BIR118" s="81"/>
      <c r="BIS118" s="81"/>
      <c r="BIT118" s="81"/>
      <c r="BIU118" s="81"/>
      <c r="BIV118" s="81"/>
      <c r="BIW118" s="81"/>
      <c r="BIX118" s="81"/>
      <c r="BIY118" s="81"/>
      <c r="BIZ118" s="81"/>
      <c r="BJA118" s="81"/>
      <c r="BJB118" s="81"/>
      <c r="BJC118" s="81"/>
      <c r="BJD118" s="81"/>
      <c r="BJE118" s="81"/>
      <c r="BJF118" s="81"/>
      <c r="BJG118" s="81"/>
      <c r="BJH118" s="81"/>
      <c r="BJI118" s="81"/>
      <c r="BJJ118" s="81"/>
      <c r="BJK118" s="81"/>
      <c r="BJL118" s="81"/>
      <c r="BJM118" s="81"/>
      <c r="BJN118" s="81"/>
      <c r="BJO118" s="81"/>
      <c r="BJP118" s="81"/>
      <c r="BJQ118" s="81"/>
      <c r="BJR118" s="81"/>
      <c r="BJS118" s="81"/>
      <c r="BJT118" s="81"/>
      <c r="BJU118" s="81"/>
      <c r="BJV118" s="81"/>
      <c r="BJW118" s="81"/>
      <c r="BJX118" s="81"/>
      <c r="BJY118" s="81"/>
      <c r="BJZ118" s="81"/>
      <c r="BKA118" s="81"/>
      <c r="BKB118" s="81"/>
      <c r="BKC118" s="81"/>
      <c r="BKD118" s="81"/>
      <c r="BKE118" s="81"/>
      <c r="BKF118" s="81"/>
      <c r="BKG118" s="81"/>
      <c r="BKH118" s="81"/>
      <c r="BKI118" s="81"/>
      <c r="BKJ118" s="81"/>
      <c r="BKK118" s="81"/>
      <c r="BKL118" s="81"/>
      <c r="BKM118" s="81"/>
      <c r="BKN118" s="81"/>
      <c r="BKO118" s="81"/>
      <c r="BKP118" s="81"/>
      <c r="BKQ118" s="81"/>
      <c r="BKR118" s="81"/>
      <c r="BKS118" s="81"/>
      <c r="BKT118" s="81"/>
      <c r="BKU118" s="81"/>
      <c r="BKV118" s="81"/>
      <c r="BKW118" s="81"/>
      <c r="BKX118" s="81"/>
      <c r="BKY118" s="81"/>
      <c r="BKZ118" s="81"/>
      <c r="BLA118" s="81"/>
      <c r="BLB118" s="81"/>
      <c r="BLC118" s="81"/>
      <c r="BLD118" s="81"/>
      <c r="BLE118" s="81"/>
      <c r="BLF118" s="81"/>
      <c r="BLG118" s="81"/>
      <c r="BLH118" s="81"/>
      <c r="BLI118" s="81"/>
      <c r="BLJ118" s="81"/>
      <c r="BLK118" s="81"/>
      <c r="BLL118" s="81"/>
      <c r="BLM118" s="81"/>
      <c r="BLN118" s="81"/>
      <c r="BLO118" s="81"/>
      <c r="BLP118" s="81"/>
      <c r="BLQ118" s="81"/>
      <c r="BLR118" s="81"/>
      <c r="BLS118" s="81"/>
      <c r="BLT118" s="81"/>
      <c r="BLU118" s="81"/>
      <c r="BLV118" s="81"/>
      <c r="BLW118" s="81"/>
      <c r="BLX118" s="81"/>
      <c r="BLY118" s="81"/>
      <c r="BLZ118" s="81"/>
      <c r="BMA118" s="81"/>
      <c r="BMB118" s="81"/>
      <c r="BMC118" s="81"/>
      <c r="BMD118" s="81"/>
      <c r="BME118" s="81"/>
      <c r="BMF118" s="81"/>
      <c r="BMG118" s="81"/>
      <c r="BMH118" s="81"/>
      <c r="BMI118" s="81"/>
      <c r="BMJ118" s="81"/>
      <c r="BMK118" s="81"/>
      <c r="BML118" s="81"/>
      <c r="BMM118" s="81"/>
      <c r="BMN118" s="81"/>
      <c r="BMO118" s="81"/>
      <c r="BMP118" s="81"/>
      <c r="BMQ118" s="81"/>
      <c r="BMR118" s="81"/>
      <c r="BMS118" s="81"/>
      <c r="BMT118" s="81"/>
      <c r="BMU118" s="81"/>
      <c r="BMV118" s="81"/>
      <c r="BMW118" s="81"/>
      <c r="BMX118" s="81"/>
      <c r="BMY118" s="81"/>
      <c r="BMZ118" s="81"/>
      <c r="BNA118" s="81"/>
      <c r="BNB118" s="81"/>
      <c r="BNC118" s="81"/>
      <c r="BND118" s="81"/>
      <c r="BNE118" s="81"/>
      <c r="BNF118" s="81"/>
      <c r="BNG118" s="81"/>
      <c r="BNH118" s="81"/>
      <c r="BNI118" s="81"/>
      <c r="BNJ118" s="81"/>
      <c r="BNK118" s="81"/>
      <c r="BNL118" s="81"/>
      <c r="BNM118" s="81"/>
      <c r="BNN118" s="81"/>
      <c r="BNO118" s="81"/>
      <c r="BNP118" s="81"/>
      <c r="BNQ118" s="81"/>
      <c r="BNR118" s="81"/>
      <c r="BNS118" s="81"/>
      <c r="BNT118" s="81"/>
      <c r="BNU118" s="81"/>
      <c r="BNV118" s="81"/>
      <c r="BNW118" s="81"/>
      <c r="BNX118" s="81"/>
      <c r="BNY118" s="81"/>
      <c r="BNZ118" s="81"/>
      <c r="BOA118" s="81"/>
      <c r="BOB118" s="81"/>
      <c r="BOC118" s="81"/>
      <c r="BOD118" s="81"/>
      <c r="BOE118" s="81"/>
      <c r="BOF118" s="81"/>
      <c r="BOG118" s="81"/>
      <c r="BOH118" s="81"/>
      <c r="BOI118" s="81"/>
      <c r="BOJ118" s="81"/>
      <c r="BOK118" s="81"/>
      <c r="BOL118" s="81"/>
      <c r="BOM118" s="81"/>
      <c r="BON118" s="81"/>
      <c r="BOO118" s="81"/>
      <c r="BOP118" s="81"/>
      <c r="BOQ118" s="81"/>
      <c r="BOR118" s="81"/>
      <c r="BOS118" s="81"/>
      <c r="BOT118" s="81"/>
      <c r="BOU118" s="81"/>
      <c r="BOV118" s="81"/>
      <c r="BOW118" s="81"/>
      <c r="BOX118" s="81"/>
      <c r="BOY118" s="81"/>
      <c r="BOZ118" s="81"/>
      <c r="BPA118" s="81"/>
      <c r="BPB118" s="81"/>
      <c r="BPC118" s="81"/>
      <c r="BPD118" s="81"/>
      <c r="BPE118" s="81"/>
      <c r="BPF118" s="81"/>
      <c r="BPG118" s="81"/>
      <c r="BPH118" s="81"/>
      <c r="BPI118" s="81"/>
      <c r="BPJ118" s="81"/>
      <c r="BPK118" s="81"/>
      <c r="BPL118" s="81"/>
      <c r="BPM118" s="81"/>
      <c r="BPN118" s="81"/>
      <c r="BPO118" s="81"/>
      <c r="BPP118" s="81"/>
      <c r="BPQ118" s="81"/>
      <c r="BPR118" s="81"/>
      <c r="BPS118" s="81"/>
      <c r="BPT118" s="81"/>
      <c r="BPU118" s="81"/>
      <c r="BPV118" s="81"/>
      <c r="BPW118" s="81"/>
      <c r="BPX118" s="81"/>
      <c r="BPY118" s="81"/>
      <c r="BPZ118" s="81"/>
      <c r="BQA118" s="81"/>
      <c r="BQB118" s="81"/>
      <c r="BQC118" s="81"/>
      <c r="BQD118" s="81"/>
      <c r="BQE118" s="81"/>
      <c r="BQF118" s="81"/>
      <c r="BQG118" s="81"/>
      <c r="BQH118" s="81"/>
      <c r="BQI118" s="81"/>
      <c r="BQJ118" s="81"/>
      <c r="BQK118" s="81"/>
      <c r="BQL118" s="81"/>
      <c r="BQM118" s="81"/>
      <c r="BQN118" s="81"/>
      <c r="BQO118" s="81"/>
      <c r="BQP118" s="81"/>
      <c r="BQQ118" s="81"/>
      <c r="BQR118" s="81"/>
      <c r="BQS118" s="81"/>
      <c r="BQT118" s="81"/>
      <c r="BQU118" s="81"/>
      <c r="BQV118" s="81"/>
      <c r="BQW118" s="81"/>
      <c r="BQX118" s="81"/>
      <c r="BQY118" s="81"/>
      <c r="BQZ118" s="81"/>
      <c r="BRA118" s="81"/>
      <c r="BRB118" s="81"/>
      <c r="BRC118" s="81"/>
      <c r="BRD118" s="81"/>
      <c r="BRE118" s="81"/>
      <c r="BRF118" s="81"/>
      <c r="BRG118" s="81"/>
      <c r="BRH118" s="81"/>
      <c r="BRI118" s="81"/>
      <c r="BRJ118" s="81"/>
      <c r="BRK118" s="81"/>
      <c r="BRL118" s="81"/>
      <c r="BRM118" s="81"/>
      <c r="BRN118" s="81"/>
      <c r="BRO118" s="81"/>
      <c r="BRP118" s="81"/>
      <c r="BRQ118" s="81"/>
      <c r="BRR118" s="81"/>
      <c r="BRS118" s="81"/>
      <c r="BRT118" s="81"/>
      <c r="BRU118" s="81"/>
      <c r="BRV118" s="81"/>
      <c r="BRW118" s="81"/>
      <c r="BRX118" s="81"/>
      <c r="BRY118" s="81"/>
      <c r="BRZ118" s="81"/>
      <c r="BSA118" s="81"/>
      <c r="BSB118" s="81"/>
      <c r="BSC118" s="81"/>
      <c r="BSD118" s="81"/>
      <c r="BSE118" s="81"/>
      <c r="BSF118" s="81"/>
      <c r="BSG118" s="81"/>
      <c r="BSH118" s="81"/>
      <c r="BSI118" s="81"/>
      <c r="BSJ118" s="81"/>
      <c r="BSK118" s="81"/>
      <c r="BSL118" s="81"/>
      <c r="BSM118" s="81"/>
      <c r="BSN118" s="81"/>
      <c r="BSO118" s="81"/>
      <c r="BSP118" s="81"/>
      <c r="BSQ118" s="81"/>
      <c r="BSR118" s="81"/>
      <c r="BSS118" s="81"/>
      <c r="BST118" s="81"/>
      <c r="BSU118" s="81"/>
      <c r="BSV118" s="81"/>
      <c r="BSW118" s="81"/>
      <c r="BSX118" s="81"/>
      <c r="BSY118" s="81"/>
      <c r="BSZ118" s="81"/>
      <c r="BTA118" s="81"/>
      <c r="BTB118" s="81"/>
      <c r="BTC118" s="81"/>
      <c r="BTD118" s="81"/>
      <c r="BTE118" s="81"/>
      <c r="BTF118" s="81"/>
      <c r="BTG118" s="81"/>
      <c r="BTH118" s="81"/>
      <c r="BTI118" s="81"/>
      <c r="BTJ118" s="81"/>
      <c r="BTK118" s="81"/>
      <c r="BTL118" s="81"/>
      <c r="BTM118" s="81"/>
      <c r="BTN118" s="81"/>
      <c r="BTO118" s="81"/>
      <c r="BTP118" s="81"/>
      <c r="BTQ118" s="81"/>
      <c r="BTR118" s="81"/>
      <c r="BTS118" s="81"/>
      <c r="BTT118" s="81"/>
      <c r="BTU118" s="81"/>
      <c r="BTV118" s="81"/>
      <c r="BTW118" s="81"/>
      <c r="BTX118" s="81"/>
      <c r="BTY118" s="81"/>
      <c r="BTZ118" s="81"/>
      <c r="BUA118" s="81"/>
      <c r="BUB118" s="81"/>
      <c r="BUC118" s="81"/>
      <c r="BUD118" s="81"/>
      <c r="BUE118" s="81"/>
      <c r="BUF118" s="81"/>
      <c r="BUG118" s="81"/>
      <c r="BUH118" s="81"/>
      <c r="BUI118" s="81"/>
      <c r="BUJ118" s="81"/>
      <c r="BUK118" s="81"/>
      <c r="BUL118" s="81"/>
      <c r="BUM118" s="81"/>
      <c r="BUN118" s="81"/>
      <c r="BUO118" s="81"/>
      <c r="BUP118" s="81"/>
      <c r="BUQ118" s="81"/>
      <c r="BUR118" s="81"/>
      <c r="BUS118" s="81"/>
      <c r="BUT118" s="81"/>
      <c r="BUU118" s="81"/>
      <c r="BUV118" s="81"/>
      <c r="BUW118" s="81"/>
      <c r="BUX118" s="81"/>
      <c r="BUY118" s="81"/>
      <c r="BUZ118" s="81"/>
      <c r="BVA118" s="81"/>
      <c r="BVB118" s="81"/>
      <c r="BVC118" s="81"/>
      <c r="BVD118" s="81"/>
      <c r="BVE118" s="81"/>
      <c r="BVF118" s="81"/>
      <c r="BVG118" s="81"/>
      <c r="BVH118" s="81"/>
      <c r="BVI118" s="81"/>
      <c r="BVJ118" s="81"/>
      <c r="BVK118" s="81"/>
      <c r="BVL118" s="81"/>
      <c r="BVM118" s="81"/>
      <c r="BVN118" s="81"/>
      <c r="BVO118" s="81"/>
      <c r="BVP118" s="81"/>
      <c r="BVQ118" s="81"/>
      <c r="BVR118" s="81"/>
      <c r="BVS118" s="81"/>
      <c r="BVT118" s="81"/>
      <c r="BVU118" s="81"/>
      <c r="BVV118" s="81"/>
      <c r="BVW118" s="81"/>
      <c r="BVX118" s="81"/>
      <c r="BVY118" s="81"/>
      <c r="BVZ118" s="81"/>
      <c r="BWA118" s="81"/>
      <c r="BWB118" s="81"/>
      <c r="BWC118" s="81"/>
      <c r="BWD118" s="81"/>
      <c r="BWE118" s="81"/>
      <c r="BWF118" s="81"/>
      <c r="BWG118" s="81"/>
      <c r="BWH118" s="81"/>
      <c r="BWI118" s="81"/>
      <c r="BWJ118" s="81"/>
      <c r="BWK118" s="81"/>
      <c r="BWL118" s="81"/>
      <c r="BWM118" s="81"/>
      <c r="BWN118" s="81"/>
      <c r="BWO118" s="81"/>
      <c r="BWP118" s="81"/>
      <c r="BWQ118" s="81"/>
      <c r="BWR118" s="81"/>
      <c r="BWS118" s="81"/>
      <c r="BWT118" s="81"/>
      <c r="BWU118" s="81"/>
      <c r="BWV118" s="81"/>
      <c r="BWW118" s="81"/>
      <c r="BWX118" s="81"/>
      <c r="BWY118" s="81"/>
      <c r="BWZ118" s="81"/>
      <c r="BXA118" s="81"/>
      <c r="BXB118" s="81"/>
      <c r="BXC118" s="81"/>
      <c r="BXD118" s="81"/>
      <c r="BXE118" s="81"/>
      <c r="BXF118" s="81"/>
      <c r="BXG118" s="81"/>
      <c r="BXH118" s="81"/>
      <c r="BXI118" s="81"/>
      <c r="BXJ118" s="81"/>
      <c r="BXK118" s="81"/>
      <c r="BXL118" s="81"/>
      <c r="BXM118" s="81"/>
      <c r="BXN118" s="81"/>
      <c r="BXO118" s="81"/>
      <c r="BXP118" s="81"/>
      <c r="BXQ118" s="81"/>
      <c r="BXR118" s="81"/>
      <c r="BXS118" s="81"/>
      <c r="BXT118" s="81"/>
      <c r="BXU118" s="81"/>
      <c r="BXV118" s="81"/>
      <c r="BXW118" s="81"/>
      <c r="BXX118" s="81"/>
      <c r="BXY118" s="81"/>
      <c r="BXZ118" s="81"/>
      <c r="BYA118" s="81"/>
      <c r="BYB118" s="81"/>
      <c r="BYC118" s="81"/>
      <c r="BYD118" s="81"/>
      <c r="BYE118" s="81"/>
      <c r="BYF118" s="81"/>
      <c r="BYG118" s="81"/>
      <c r="BYH118" s="81"/>
      <c r="BYI118" s="81"/>
      <c r="BYJ118" s="81"/>
      <c r="BYK118" s="81"/>
      <c r="BYL118" s="81"/>
      <c r="BYM118" s="81"/>
      <c r="BYN118" s="81"/>
      <c r="BYO118" s="81"/>
      <c r="BYP118" s="81"/>
      <c r="BYQ118" s="81"/>
      <c r="BYR118" s="81"/>
      <c r="BYS118" s="81"/>
      <c r="BYT118" s="81"/>
      <c r="BYU118" s="81"/>
      <c r="BYV118" s="81"/>
      <c r="BYW118" s="81"/>
      <c r="BYX118" s="81"/>
      <c r="BYY118" s="81"/>
      <c r="BYZ118" s="81"/>
      <c r="BZA118" s="81"/>
      <c r="BZB118" s="81"/>
      <c r="BZC118" s="81"/>
      <c r="BZD118" s="81"/>
      <c r="BZE118" s="81"/>
      <c r="BZF118" s="81"/>
      <c r="BZG118" s="81"/>
      <c r="BZH118" s="81"/>
      <c r="BZI118" s="81"/>
      <c r="BZJ118" s="81"/>
      <c r="BZK118" s="81"/>
      <c r="BZL118" s="81"/>
      <c r="BZM118" s="81"/>
      <c r="BZN118" s="81"/>
      <c r="BZO118" s="81"/>
      <c r="BZP118" s="81"/>
      <c r="BZQ118" s="81"/>
      <c r="BZR118" s="81"/>
      <c r="BZS118" s="81"/>
      <c r="BZT118" s="81"/>
      <c r="BZU118" s="81"/>
      <c r="BZV118" s="81"/>
      <c r="BZW118" s="81"/>
      <c r="BZX118" s="81"/>
      <c r="BZY118" s="81"/>
      <c r="BZZ118" s="81"/>
      <c r="CAA118" s="81"/>
      <c r="CAB118" s="81"/>
      <c r="CAC118" s="81"/>
      <c r="CAD118" s="81"/>
      <c r="CAE118" s="81"/>
      <c r="CAF118" s="81"/>
      <c r="CAG118" s="81"/>
      <c r="CAH118" s="81"/>
      <c r="CAI118" s="81"/>
      <c r="CAJ118" s="81"/>
      <c r="CAK118" s="81"/>
      <c r="CAL118" s="81"/>
      <c r="CAM118" s="81"/>
      <c r="CAN118" s="81"/>
      <c r="CAO118" s="81"/>
      <c r="CAP118" s="81"/>
      <c r="CAQ118" s="81"/>
      <c r="CAR118" s="81"/>
      <c r="CAS118" s="81"/>
      <c r="CAT118" s="81"/>
      <c r="CAU118" s="81"/>
      <c r="CAV118" s="81"/>
      <c r="CAW118" s="81"/>
      <c r="CAX118" s="81"/>
      <c r="CAY118" s="81"/>
      <c r="CAZ118" s="81"/>
      <c r="CBA118" s="81"/>
      <c r="CBB118" s="81"/>
      <c r="CBC118" s="81"/>
      <c r="CBD118" s="81"/>
      <c r="CBE118" s="81"/>
      <c r="CBF118" s="81"/>
      <c r="CBG118" s="81"/>
      <c r="CBH118" s="81"/>
      <c r="CBI118" s="81"/>
      <c r="CBJ118" s="81"/>
      <c r="CBK118" s="81"/>
      <c r="CBL118" s="81"/>
      <c r="CBM118" s="81"/>
      <c r="CBN118" s="81"/>
      <c r="CBO118" s="81"/>
      <c r="CBP118" s="81"/>
      <c r="CBQ118" s="81"/>
      <c r="CBR118" s="81"/>
      <c r="CBS118" s="81"/>
      <c r="CBT118" s="81"/>
      <c r="CBU118" s="81"/>
      <c r="CBV118" s="81"/>
      <c r="CBW118" s="81"/>
      <c r="CBX118" s="81"/>
      <c r="CBY118" s="81"/>
      <c r="CBZ118" s="81"/>
      <c r="CCA118" s="81"/>
      <c r="CCB118" s="81"/>
      <c r="CCC118" s="81"/>
      <c r="CCD118" s="81"/>
      <c r="CCE118" s="81"/>
      <c r="CCF118" s="81"/>
      <c r="CCG118" s="81"/>
      <c r="CCH118" s="81"/>
      <c r="CCI118" s="81"/>
      <c r="CCJ118" s="81"/>
      <c r="CCK118" s="81"/>
      <c r="CCL118" s="81"/>
      <c r="CCM118" s="81"/>
      <c r="CCN118" s="81"/>
      <c r="CCO118" s="81"/>
      <c r="CCP118" s="81"/>
      <c r="CCQ118" s="81"/>
      <c r="CCR118" s="81"/>
      <c r="CCS118" s="81"/>
      <c r="CCT118" s="81"/>
      <c r="CCU118" s="81"/>
      <c r="CCV118" s="81"/>
      <c r="CCW118" s="81"/>
      <c r="CCX118" s="81"/>
      <c r="CCY118" s="81"/>
      <c r="CCZ118" s="81"/>
      <c r="CDA118" s="81"/>
      <c r="CDB118" s="81"/>
      <c r="CDC118" s="81"/>
      <c r="CDD118" s="81"/>
      <c r="CDE118" s="81"/>
      <c r="CDF118" s="81"/>
      <c r="CDG118" s="81"/>
      <c r="CDH118" s="81"/>
      <c r="CDI118" s="81"/>
      <c r="CDJ118" s="81"/>
      <c r="CDK118" s="81"/>
      <c r="CDL118" s="81"/>
      <c r="CDM118" s="81"/>
      <c r="CDN118" s="81"/>
      <c r="CDO118" s="81"/>
      <c r="CDP118" s="81"/>
      <c r="CDQ118" s="81"/>
      <c r="CDR118" s="81"/>
      <c r="CDS118" s="81"/>
      <c r="CDT118" s="81"/>
      <c r="CDU118" s="81"/>
      <c r="CDV118" s="81"/>
      <c r="CDW118" s="81"/>
      <c r="CDX118" s="81"/>
      <c r="CDY118" s="81"/>
      <c r="CDZ118" s="81"/>
      <c r="CEA118" s="81"/>
      <c r="CEB118" s="81"/>
      <c r="CEC118" s="81"/>
      <c r="CED118" s="81"/>
      <c r="CEE118" s="81"/>
      <c r="CEF118" s="81"/>
      <c r="CEG118" s="81"/>
      <c r="CEH118" s="81"/>
      <c r="CEI118" s="81"/>
      <c r="CEJ118" s="81"/>
      <c r="CEK118" s="81"/>
      <c r="CEL118" s="81"/>
      <c r="CEM118" s="81"/>
      <c r="CEN118" s="81"/>
      <c r="CEO118" s="81"/>
      <c r="CEP118" s="81"/>
      <c r="CEQ118" s="81"/>
      <c r="CER118" s="81"/>
      <c r="CES118" s="81"/>
      <c r="CET118" s="81"/>
      <c r="CEU118" s="81"/>
      <c r="CEV118" s="81"/>
      <c r="CEW118" s="81"/>
      <c r="CEX118" s="81"/>
      <c r="CEY118" s="81"/>
      <c r="CEZ118" s="81"/>
      <c r="CFA118" s="81"/>
      <c r="CFB118" s="81"/>
      <c r="CFC118" s="81"/>
      <c r="CFD118" s="81"/>
      <c r="CFE118" s="81"/>
      <c r="CFF118" s="81"/>
      <c r="CFG118" s="81"/>
      <c r="CFH118" s="81"/>
      <c r="CFI118" s="81"/>
      <c r="CFJ118" s="81"/>
      <c r="CFK118" s="81"/>
      <c r="CFL118" s="81"/>
      <c r="CFM118" s="81"/>
      <c r="CFN118" s="81"/>
      <c r="CFO118" s="81"/>
      <c r="CFP118" s="81"/>
      <c r="CFQ118" s="81"/>
      <c r="CFR118" s="81"/>
      <c r="CFS118" s="81"/>
      <c r="CFT118" s="81"/>
      <c r="CFU118" s="81"/>
      <c r="CFV118" s="81"/>
      <c r="CFW118" s="81"/>
      <c r="CFX118" s="81"/>
      <c r="CFY118" s="81"/>
      <c r="CFZ118" s="81"/>
      <c r="CGA118" s="81"/>
      <c r="CGB118" s="81"/>
      <c r="CGC118" s="81"/>
      <c r="CGD118" s="81"/>
      <c r="CGE118" s="81"/>
      <c r="CGF118" s="81"/>
      <c r="CGG118" s="81"/>
      <c r="CGH118" s="81"/>
      <c r="CGI118" s="81"/>
      <c r="CGJ118" s="81"/>
      <c r="CGK118" s="81"/>
      <c r="CGL118" s="81"/>
      <c r="CGM118" s="81"/>
      <c r="CGN118" s="81"/>
      <c r="CGO118" s="81"/>
      <c r="CGP118" s="81"/>
      <c r="CGQ118" s="81"/>
      <c r="CGR118" s="81"/>
      <c r="CGS118" s="81"/>
      <c r="CGT118" s="81"/>
      <c r="CGU118" s="81"/>
      <c r="CGV118" s="81"/>
      <c r="CGW118" s="81"/>
      <c r="CGX118" s="81"/>
      <c r="CGY118" s="81"/>
      <c r="CGZ118" s="81"/>
      <c r="CHA118" s="81"/>
      <c r="CHB118" s="81"/>
      <c r="CHC118" s="81"/>
      <c r="CHD118" s="81"/>
      <c r="CHE118" s="81"/>
      <c r="CHF118" s="81"/>
      <c r="CHG118" s="81"/>
      <c r="CHH118" s="81"/>
      <c r="CHI118" s="81"/>
      <c r="CHJ118" s="81"/>
      <c r="CHK118" s="81"/>
      <c r="CHL118" s="81"/>
      <c r="CHM118" s="81"/>
      <c r="CHN118" s="81"/>
      <c r="CHO118" s="81"/>
      <c r="CHP118" s="81"/>
      <c r="CHQ118" s="81"/>
      <c r="CHR118" s="81"/>
      <c r="CHS118" s="81"/>
      <c r="CHT118" s="81"/>
      <c r="CHU118" s="81"/>
      <c r="CHV118" s="81"/>
      <c r="CHW118" s="81"/>
      <c r="CHX118" s="81"/>
      <c r="CHY118" s="81"/>
      <c r="CHZ118" s="81"/>
      <c r="CIA118" s="81"/>
      <c r="CIB118" s="81"/>
      <c r="CIC118" s="81"/>
      <c r="CID118" s="81"/>
      <c r="CIE118" s="81"/>
      <c r="CIF118" s="81"/>
      <c r="CIG118" s="81"/>
      <c r="CIH118" s="81"/>
      <c r="CII118" s="81"/>
      <c r="CIJ118" s="81"/>
      <c r="CIK118" s="81"/>
      <c r="CIL118" s="81"/>
      <c r="CIM118" s="81"/>
      <c r="CIN118" s="81"/>
      <c r="CIO118" s="81"/>
      <c r="CIP118" s="81"/>
      <c r="CIQ118" s="81"/>
      <c r="CIR118" s="81"/>
      <c r="CIS118" s="81"/>
      <c r="CIT118" s="81"/>
      <c r="CIU118" s="81"/>
      <c r="CIV118" s="81"/>
      <c r="CIW118" s="81"/>
      <c r="CIX118" s="81"/>
      <c r="CIY118" s="81"/>
      <c r="CIZ118" s="81"/>
      <c r="CJA118" s="81"/>
      <c r="CJB118" s="81"/>
      <c r="CJC118" s="81"/>
      <c r="CJD118" s="81"/>
      <c r="CJE118" s="81"/>
      <c r="CJF118" s="81"/>
      <c r="CJG118" s="81"/>
      <c r="CJH118" s="81"/>
      <c r="CJI118" s="81"/>
      <c r="CJJ118" s="81"/>
      <c r="CJK118" s="81"/>
      <c r="CJL118" s="81"/>
      <c r="CJM118" s="81"/>
      <c r="CJN118" s="81"/>
      <c r="CJO118" s="81"/>
      <c r="CJP118" s="81"/>
      <c r="CJQ118" s="81"/>
      <c r="CJR118" s="81"/>
      <c r="CJS118" s="81"/>
      <c r="CJT118" s="81"/>
      <c r="CJU118" s="81"/>
      <c r="CJV118" s="81"/>
      <c r="CJW118" s="81"/>
      <c r="CJX118" s="81"/>
      <c r="CJY118" s="81"/>
      <c r="CJZ118" s="81"/>
      <c r="CKA118" s="81"/>
      <c r="CKB118" s="81"/>
      <c r="CKC118" s="81"/>
      <c r="CKD118" s="81"/>
      <c r="CKE118" s="81"/>
      <c r="CKF118" s="81"/>
      <c r="CKG118" s="81"/>
      <c r="CKH118" s="81"/>
      <c r="CKI118" s="81"/>
      <c r="CKJ118" s="81"/>
      <c r="CKK118" s="81"/>
      <c r="CKL118" s="81"/>
      <c r="CKM118" s="81"/>
      <c r="CKN118" s="81"/>
      <c r="CKO118" s="81"/>
      <c r="CKP118" s="81"/>
      <c r="CKQ118" s="81"/>
      <c r="CKR118" s="81"/>
      <c r="CKS118" s="81"/>
      <c r="CKT118" s="81"/>
      <c r="CKU118" s="81"/>
      <c r="CKV118" s="81"/>
      <c r="CKW118" s="81"/>
      <c r="CKX118" s="81"/>
      <c r="CKY118" s="81"/>
      <c r="CKZ118" s="81"/>
      <c r="CLA118" s="81"/>
      <c r="CLB118" s="81"/>
      <c r="CLC118" s="81"/>
      <c r="CLD118" s="81"/>
      <c r="CLE118" s="81"/>
      <c r="CLF118" s="81"/>
      <c r="CLG118" s="81"/>
      <c r="CLH118" s="81"/>
      <c r="CLI118" s="81"/>
      <c r="CLJ118" s="81"/>
      <c r="CLK118" s="81"/>
      <c r="CLL118" s="81"/>
      <c r="CLM118" s="81"/>
      <c r="CLN118" s="81"/>
      <c r="CLO118" s="81"/>
      <c r="CLP118" s="81"/>
      <c r="CLQ118" s="81"/>
      <c r="CLR118" s="81"/>
      <c r="CLS118" s="81"/>
      <c r="CLT118" s="81"/>
      <c r="CLU118" s="81"/>
      <c r="CLV118" s="81"/>
      <c r="CLW118" s="81"/>
      <c r="CLX118" s="81"/>
      <c r="CLY118" s="81"/>
      <c r="CLZ118" s="81"/>
      <c r="CMA118" s="81"/>
      <c r="CMB118" s="81"/>
      <c r="CMC118" s="81"/>
      <c r="CMD118" s="81"/>
      <c r="CME118" s="81"/>
      <c r="CMF118" s="81"/>
      <c r="CMG118" s="81"/>
      <c r="CMH118" s="81"/>
      <c r="CMI118" s="81"/>
      <c r="CMJ118" s="81"/>
      <c r="CMK118" s="81"/>
      <c r="CML118" s="81"/>
      <c r="CMM118" s="81"/>
      <c r="CMN118" s="81"/>
      <c r="CMO118" s="81"/>
      <c r="CMP118" s="81"/>
      <c r="CMQ118" s="81"/>
      <c r="CMR118" s="81"/>
      <c r="CMS118" s="81"/>
      <c r="CMT118" s="81"/>
      <c r="CMU118" s="81"/>
      <c r="CMV118" s="81"/>
      <c r="CMW118" s="81"/>
      <c r="CMX118" s="81"/>
      <c r="CMY118" s="81"/>
      <c r="CMZ118" s="81"/>
      <c r="CNA118" s="81"/>
      <c r="CNB118" s="81"/>
      <c r="CNC118" s="81"/>
      <c r="CND118" s="81"/>
      <c r="CNE118" s="81"/>
      <c r="CNF118" s="81"/>
      <c r="CNG118" s="81"/>
      <c r="CNH118" s="81"/>
      <c r="CNI118" s="81"/>
      <c r="CNJ118" s="81"/>
      <c r="CNK118" s="81"/>
      <c r="CNL118" s="81"/>
      <c r="CNM118" s="81"/>
      <c r="CNN118" s="81"/>
      <c r="CNO118" s="81"/>
      <c r="CNP118" s="81"/>
      <c r="CNQ118" s="81"/>
      <c r="CNR118" s="81"/>
      <c r="CNS118" s="81"/>
      <c r="CNT118" s="81"/>
      <c r="CNU118" s="81"/>
      <c r="CNV118" s="81"/>
      <c r="CNW118" s="81"/>
      <c r="CNX118" s="81"/>
      <c r="CNY118" s="81"/>
      <c r="CNZ118" s="81"/>
      <c r="COA118" s="81"/>
      <c r="COB118" s="81"/>
      <c r="COC118" s="81"/>
      <c r="COD118" s="81"/>
      <c r="COE118" s="81"/>
      <c r="COF118" s="81"/>
      <c r="COG118" s="81"/>
      <c r="COH118" s="81"/>
      <c r="COI118" s="81"/>
      <c r="COJ118" s="81"/>
      <c r="COK118" s="81"/>
      <c r="COL118" s="81"/>
      <c r="COM118" s="81"/>
      <c r="CON118" s="81"/>
      <c r="COO118" s="81"/>
      <c r="COP118" s="81"/>
      <c r="COQ118" s="81"/>
      <c r="COR118" s="81"/>
      <c r="COS118" s="81"/>
      <c r="COT118" s="81"/>
      <c r="COU118" s="81"/>
      <c r="COV118" s="81"/>
      <c r="COW118" s="81"/>
      <c r="COX118" s="81"/>
      <c r="COY118" s="81"/>
      <c r="COZ118" s="81"/>
      <c r="CPA118" s="81"/>
      <c r="CPB118" s="81"/>
      <c r="CPC118" s="81"/>
      <c r="CPD118" s="81"/>
      <c r="CPE118" s="81"/>
      <c r="CPF118" s="81"/>
      <c r="CPG118" s="81"/>
      <c r="CPH118" s="81"/>
      <c r="CPI118" s="81"/>
      <c r="CPJ118" s="81"/>
      <c r="CPK118" s="81"/>
      <c r="CPL118" s="81"/>
      <c r="CPM118" s="81"/>
      <c r="CPN118" s="81"/>
      <c r="CPO118" s="81"/>
      <c r="CPP118" s="81"/>
      <c r="CPQ118" s="81"/>
      <c r="CPR118" s="81"/>
      <c r="CPS118" s="81"/>
      <c r="CPT118" s="81"/>
      <c r="CPU118" s="81"/>
      <c r="CPV118" s="81"/>
      <c r="CPW118" s="81"/>
      <c r="CPX118" s="81"/>
      <c r="CPY118" s="81"/>
      <c r="CPZ118" s="81"/>
      <c r="CQA118" s="81"/>
      <c r="CQB118" s="81"/>
      <c r="CQC118" s="81"/>
      <c r="CQD118" s="81"/>
      <c r="CQE118" s="81"/>
      <c r="CQF118" s="81"/>
      <c r="CQG118" s="81"/>
      <c r="CQH118" s="81"/>
      <c r="CQI118" s="81"/>
      <c r="CQJ118" s="81"/>
      <c r="CQK118" s="81"/>
      <c r="CQL118" s="81"/>
      <c r="CQM118" s="81"/>
      <c r="CQN118" s="81"/>
      <c r="CQO118" s="81"/>
      <c r="CQP118" s="81"/>
      <c r="CQQ118" s="81"/>
      <c r="CQR118" s="81"/>
      <c r="CQS118" s="81"/>
      <c r="CQT118" s="81"/>
      <c r="CQU118" s="81"/>
      <c r="CQV118" s="81"/>
      <c r="CQW118" s="81"/>
      <c r="CQX118" s="81"/>
      <c r="CQY118" s="81"/>
      <c r="CQZ118" s="81"/>
      <c r="CRA118" s="81"/>
      <c r="CRB118" s="81"/>
      <c r="CRC118" s="81"/>
      <c r="CRD118" s="81"/>
      <c r="CRE118" s="81"/>
      <c r="CRF118" s="81"/>
      <c r="CRG118" s="81"/>
      <c r="CRH118" s="81"/>
      <c r="CRI118" s="81"/>
      <c r="CRJ118" s="81"/>
      <c r="CRK118" s="81"/>
      <c r="CRL118" s="81"/>
      <c r="CRM118" s="81"/>
      <c r="CRN118" s="81"/>
      <c r="CRO118" s="81"/>
      <c r="CRP118" s="81"/>
      <c r="CRQ118" s="81"/>
      <c r="CRR118" s="81"/>
      <c r="CRS118" s="81"/>
      <c r="CRT118" s="81"/>
      <c r="CRU118" s="81"/>
      <c r="CRV118" s="81"/>
      <c r="CRW118" s="81"/>
      <c r="CRX118" s="81"/>
      <c r="CRY118" s="81"/>
      <c r="CRZ118" s="81"/>
      <c r="CSA118" s="81"/>
      <c r="CSB118" s="81"/>
      <c r="CSC118" s="81"/>
      <c r="CSD118" s="81"/>
      <c r="CSE118" s="81"/>
      <c r="CSF118" s="81"/>
      <c r="CSG118" s="81"/>
      <c r="CSH118" s="81"/>
      <c r="CSI118" s="81"/>
      <c r="CSJ118" s="81"/>
      <c r="CSK118" s="81"/>
      <c r="CSL118" s="81"/>
      <c r="CSM118" s="81"/>
      <c r="CSN118" s="81"/>
      <c r="CSO118" s="81"/>
      <c r="CSP118" s="81"/>
      <c r="CSQ118" s="81"/>
      <c r="CSR118" s="81"/>
      <c r="CSS118" s="81"/>
      <c r="CST118" s="81"/>
      <c r="CSU118" s="81"/>
      <c r="CSV118" s="81"/>
      <c r="CSW118" s="81"/>
      <c r="CSX118" s="81"/>
      <c r="CSY118" s="81"/>
      <c r="CSZ118" s="81"/>
      <c r="CTA118" s="81"/>
      <c r="CTB118" s="81"/>
      <c r="CTC118" s="81"/>
      <c r="CTD118" s="81"/>
      <c r="CTE118" s="81"/>
      <c r="CTF118" s="81"/>
      <c r="CTG118" s="81"/>
      <c r="CTH118" s="81"/>
      <c r="CTI118" s="81"/>
      <c r="CTJ118" s="81"/>
      <c r="CTK118" s="81"/>
      <c r="CTL118" s="81"/>
      <c r="CTM118" s="81"/>
      <c r="CTN118" s="81"/>
      <c r="CTO118" s="81"/>
      <c r="CTP118" s="81"/>
      <c r="CTQ118" s="81"/>
      <c r="CTR118" s="81"/>
      <c r="CTS118" s="81"/>
      <c r="CTT118" s="81"/>
      <c r="CTU118" s="81"/>
      <c r="CTV118" s="81"/>
      <c r="CTW118" s="81"/>
      <c r="CTX118" s="81"/>
      <c r="CTY118" s="81"/>
      <c r="CTZ118" s="81"/>
      <c r="CUA118" s="81"/>
      <c r="CUB118" s="81"/>
      <c r="CUC118" s="81"/>
      <c r="CUD118" s="81"/>
      <c r="CUE118" s="81"/>
      <c r="CUF118" s="81"/>
      <c r="CUG118" s="81"/>
      <c r="CUH118" s="81"/>
      <c r="CUI118" s="81"/>
      <c r="CUJ118" s="81"/>
      <c r="CUK118" s="81"/>
      <c r="CUL118" s="81"/>
      <c r="CUM118" s="81"/>
      <c r="CUN118" s="81"/>
      <c r="CUO118" s="81"/>
      <c r="CUP118" s="81"/>
      <c r="CUQ118" s="81"/>
      <c r="CUR118" s="81"/>
      <c r="CUS118" s="81"/>
      <c r="CUT118" s="81"/>
      <c r="CUU118" s="81"/>
      <c r="CUV118" s="81"/>
      <c r="CUW118" s="81"/>
      <c r="CUX118" s="81"/>
      <c r="CUY118" s="81"/>
      <c r="CUZ118" s="81"/>
      <c r="CVA118" s="81"/>
      <c r="CVB118" s="81"/>
      <c r="CVC118" s="81"/>
      <c r="CVD118" s="81"/>
      <c r="CVE118" s="81"/>
      <c r="CVF118" s="81"/>
      <c r="CVG118" s="81"/>
      <c r="CVH118" s="81"/>
      <c r="CVI118" s="81"/>
      <c r="CVJ118" s="81"/>
      <c r="CVK118" s="81"/>
      <c r="CVL118" s="81"/>
      <c r="CVM118" s="81"/>
      <c r="CVN118" s="81"/>
      <c r="CVO118" s="81"/>
      <c r="CVP118" s="81"/>
      <c r="CVQ118" s="81"/>
      <c r="CVR118" s="81"/>
      <c r="CVS118" s="81"/>
      <c r="CVT118" s="81"/>
      <c r="CVU118" s="81"/>
      <c r="CVV118" s="81"/>
      <c r="CVW118" s="81"/>
      <c r="CVX118" s="81"/>
      <c r="CVY118" s="81"/>
      <c r="CVZ118" s="81"/>
      <c r="CWA118" s="81"/>
      <c r="CWB118" s="81"/>
      <c r="CWC118" s="81"/>
      <c r="CWD118" s="81"/>
      <c r="CWE118" s="81"/>
      <c r="CWF118" s="81"/>
      <c r="CWG118" s="81"/>
      <c r="CWH118" s="81"/>
      <c r="CWI118" s="81"/>
      <c r="CWJ118" s="81"/>
      <c r="CWK118" s="81"/>
      <c r="CWL118" s="81"/>
      <c r="CWM118" s="81"/>
      <c r="CWN118" s="81"/>
      <c r="CWO118" s="81"/>
      <c r="CWP118" s="81"/>
      <c r="CWQ118" s="81"/>
      <c r="CWR118" s="81"/>
      <c r="CWS118" s="81"/>
      <c r="CWT118" s="81"/>
      <c r="CWU118" s="81"/>
      <c r="CWV118" s="81"/>
      <c r="CWW118" s="81"/>
      <c r="CWX118" s="81"/>
      <c r="CWY118" s="81"/>
      <c r="CWZ118" s="81"/>
      <c r="CXA118" s="81"/>
      <c r="CXB118" s="81"/>
      <c r="CXC118" s="81"/>
      <c r="CXD118" s="81"/>
      <c r="CXE118" s="81"/>
      <c r="CXF118" s="81"/>
      <c r="CXG118" s="81"/>
      <c r="CXH118" s="81"/>
      <c r="CXI118" s="81"/>
      <c r="CXJ118" s="81"/>
      <c r="CXK118" s="81"/>
      <c r="CXL118" s="81"/>
      <c r="CXM118" s="81"/>
      <c r="CXN118" s="81"/>
      <c r="CXO118" s="81"/>
      <c r="CXP118" s="81"/>
      <c r="CXQ118" s="81"/>
      <c r="CXR118" s="81"/>
      <c r="CXS118" s="81"/>
      <c r="CXT118" s="81"/>
      <c r="CXU118" s="81"/>
      <c r="CXV118" s="81"/>
      <c r="CXW118" s="81"/>
      <c r="CXX118" s="81"/>
      <c r="CXY118" s="81"/>
      <c r="CXZ118" s="81"/>
      <c r="CYA118" s="81"/>
      <c r="CYB118" s="81"/>
      <c r="CYC118" s="81"/>
      <c r="CYD118" s="81"/>
      <c r="CYE118" s="81"/>
      <c r="CYF118" s="81"/>
      <c r="CYG118" s="81"/>
      <c r="CYH118" s="81"/>
      <c r="CYI118" s="81"/>
      <c r="CYJ118" s="81"/>
      <c r="CYK118" s="81"/>
      <c r="CYL118" s="81"/>
      <c r="CYM118" s="81"/>
      <c r="CYN118" s="81"/>
      <c r="CYO118" s="81"/>
      <c r="CYP118" s="81"/>
      <c r="CYQ118" s="81"/>
      <c r="CYR118" s="81"/>
      <c r="CYS118" s="81"/>
      <c r="CYT118" s="81"/>
      <c r="CYU118" s="81"/>
      <c r="CYV118" s="81"/>
      <c r="CYW118" s="81"/>
      <c r="CYX118" s="81"/>
      <c r="CYY118" s="81"/>
      <c r="CYZ118" s="81"/>
      <c r="CZA118" s="81"/>
      <c r="CZB118" s="81"/>
      <c r="CZC118" s="81"/>
      <c r="CZD118" s="81"/>
      <c r="CZE118" s="81"/>
      <c r="CZF118" s="81"/>
      <c r="CZG118" s="81"/>
      <c r="CZH118" s="81"/>
      <c r="CZI118" s="81"/>
      <c r="CZJ118" s="81"/>
      <c r="CZK118" s="81"/>
      <c r="CZL118" s="81"/>
      <c r="CZM118" s="81"/>
      <c r="CZN118" s="81"/>
      <c r="CZO118" s="81"/>
      <c r="CZP118" s="81"/>
      <c r="CZQ118" s="81"/>
      <c r="CZR118" s="81"/>
      <c r="CZS118" s="81"/>
      <c r="CZT118" s="81"/>
      <c r="CZU118" s="81"/>
      <c r="CZV118" s="81"/>
      <c r="CZW118" s="81"/>
      <c r="CZX118" s="81"/>
      <c r="CZY118" s="81"/>
      <c r="CZZ118" s="81"/>
      <c r="DAA118" s="81"/>
      <c r="DAB118" s="81"/>
      <c r="DAC118" s="81"/>
      <c r="DAD118" s="81"/>
      <c r="DAE118" s="81"/>
      <c r="DAF118" s="81"/>
      <c r="DAG118" s="81"/>
      <c r="DAH118" s="81"/>
      <c r="DAI118" s="81"/>
      <c r="DAJ118" s="81"/>
      <c r="DAK118" s="81"/>
      <c r="DAL118" s="81"/>
      <c r="DAM118" s="81"/>
      <c r="DAN118" s="81"/>
      <c r="DAO118" s="81"/>
      <c r="DAP118" s="81"/>
      <c r="DAQ118" s="81"/>
      <c r="DAR118" s="81"/>
      <c r="DAS118" s="81"/>
      <c r="DAT118" s="81"/>
      <c r="DAU118" s="81"/>
      <c r="DAV118" s="81"/>
      <c r="DAW118" s="81"/>
      <c r="DAX118" s="81"/>
      <c r="DAY118" s="81"/>
      <c r="DAZ118" s="81"/>
      <c r="DBA118" s="81"/>
      <c r="DBB118" s="81"/>
      <c r="DBC118" s="81"/>
      <c r="DBD118" s="81"/>
      <c r="DBE118" s="81"/>
      <c r="DBF118" s="81"/>
      <c r="DBG118" s="81"/>
      <c r="DBH118" s="81"/>
      <c r="DBI118" s="81"/>
      <c r="DBJ118" s="81"/>
      <c r="DBK118" s="81"/>
      <c r="DBL118" s="81"/>
      <c r="DBM118" s="81"/>
      <c r="DBN118" s="81"/>
      <c r="DBO118" s="81"/>
      <c r="DBP118" s="81"/>
      <c r="DBQ118" s="81"/>
      <c r="DBR118" s="81"/>
      <c r="DBS118" s="81"/>
      <c r="DBT118" s="81"/>
      <c r="DBU118" s="81"/>
      <c r="DBV118" s="81"/>
      <c r="DBW118" s="81"/>
      <c r="DBX118" s="81"/>
      <c r="DBY118" s="81"/>
      <c r="DBZ118" s="81"/>
      <c r="DCA118" s="81"/>
      <c r="DCB118" s="81"/>
      <c r="DCC118" s="81"/>
      <c r="DCD118" s="81"/>
      <c r="DCE118" s="81"/>
      <c r="DCF118" s="81"/>
      <c r="DCG118" s="81"/>
      <c r="DCH118" s="81"/>
      <c r="DCI118" s="81"/>
      <c r="DCJ118" s="81"/>
      <c r="DCK118" s="81"/>
      <c r="DCL118" s="81"/>
      <c r="DCM118" s="81"/>
      <c r="DCN118" s="81"/>
      <c r="DCO118" s="81"/>
      <c r="DCP118" s="81"/>
      <c r="DCQ118" s="81"/>
      <c r="DCR118" s="81"/>
      <c r="DCS118" s="81"/>
      <c r="DCT118" s="81"/>
      <c r="DCU118" s="81"/>
      <c r="DCV118" s="81"/>
      <c r="DCW118" s="81"/>
      <c r="DCX118" s="81"/>
      <c r="DCY118" s="81"/>
      <c r="DCZ118" s="81"/>
      <c r="DDA118" s="81"/>
      <c r="DDB118" s="81"/>
      <c r="DDC118" s="81"/>
      <c r="DDD118" s="81"/>
      <c r="DDE118" s="81"/>
      <c r="DDF118" s="81"/>
      <c r="DDG118" s="81"/>
      <c r="DDH118" s="81"/>
      <c r="DDI118" s="81"/>
      <c r="DDJ118" s="81"/>
      <c r="DDK118" s="81"/>
      <c r="DDL118" s="81"/>
      <c r="DDM118" s="81"/>
      <c r="DDN118" s="81"/>
      <c r="DDO118" s="81"/>
      <c r="DDP118" s="81"/>
      <c r="DDQ118" s="81"/>
      <c r="DDR118" s="81"/>
      <c r="DDS118" s="81"/>
      <c r="DDT118" s="81"/>
      <c r="DDU118" s="81"/>
      <c r="DDV118" s="81"/>
      <c r="DDW118" s="81"/>
      <c r="DDX118" s="81"/>
      <c r="DDY118" s="81"/>
      <c r="DDZ118" s="81"/>
      <c r="DEA118" s="81"/>
      <c r="DEB118" s="81"/>
      <c r="DEC118" s="81"/>
      <c r="DED118" s="81"/>
      <c r="DEE118" s="81"/>
      <c r="DEF118" s="81"/>
      <c r="DEG118" s="81"/>
      <c r="DEH118" s="81"/>
      <c r="DEI118" s="81"/>
      <c r="DEJ118" s="81"/>
      <c r="DEK118" s="81"/>
      <c r="DEL118" s="81"/>
      <c r="DEM118" s="81"/>
      <c r="DEN118" s="81"/>
      <c r="DEO118" s="81"/>
      <c r="DEP118" s="81"/>
      <c r="DEQ118" s="81"/>
      <c r="DER118" s="81"/>
      <c r="DES118" s="81"/>
      <c r="DET118" s="81"/>
      <c r="DEU118" s="81"/>
      <c r="DEV118" s="81"/>
      <c r="DEW118" s="81"/>
      <c r="DEX118" s="81"/>
      <c r="DEY118" s="81"/>
      <c r="DEZ118" s="81"/>
      <c r="DFA118" s="81"/>
      <c r="DFB118" s="81"/>
      <c r="DFC118" s="81"/>
      <c r="DFD118" s="81"/>
      <c r="DFE118" s="81"/>
      <c r="DFF118" s="81"/>
      <c r="DFG118" s="81"/>
      <c r="DFH118" s="81"/>
      <c r="DFI118" s="81"/>
      <c r="DFJ118" s="81"/>
      <c r="DFK118" s="81"/>
      <c r="DFL118" s="81"/>
      <c r="DFM118" s="81"/>
      <c r="DFN118" s="81"/>
      <c r="DFO118" s="81"/>
      <c r="DFP118" s="81"/>
      <c r="DFQ118" s="81"/>
      <c r="DFR118" s="81"/>
      <c r="DFS118" s="81"/>
      <c r="DFT118" s="81"/>
      <c r="DFU118" s="81"/>
      <c r="DFV118" s="81"/>
      <c r="DFW118" s="81"/>
      <c r="DFX118" s="81"/>
      <c r="DFY118" s="81"/>
      <c r="DFZ118" s="81"/>
      <c r="DGA118" s="81"/>
      <c r="DGB118" s="81"/>
      <c r="DGC118" s="81"/>
      <c r="DGD118" s="81"/>
      <c r="DGE118" s="81"/>
      <c r="DGF118" s="81"/>
      <c r="DGG118" s="81"/>
      <c r="DGH118" s="81"/>
      <c r="DGI118" s="81"/>
      <c r="DGJ118" s="81"/>
      <c r="DGK118" s="81"/>
      <c r="DGL118" s="81"/>
      <c r="DGM118" s="81"/>
      <c r="DGN118" s="81"/>
      <c r="DGO118" s="81"/>
      <c r="DGP118" s="81"/>
      <c r="DGQ118" s="81"/>
      <c r="DGR118" s="81"/>
      <c r="DGS118" s="81"/>
      <c r="DGT118" s="81"/>
      <c r="DGU118" s="81"/>
      <c r="DGV118" s="81"/>
      <c r="DGW118" s="81"/>
      <c r="DGX118" s="81"/>
      <c r="DGY118" s="81"/>
      <c r="DGZ118" s="81"/>
      <c r="DHA118" s="81"/>
      <c r="DHB118" s="81"/>
      <c r="DHC118" s="81"/>
      <c r="DHD118" s="81"/>
      <c r="DHE118" s="81"/>
      <c r="DHF118" s="81"/>
      <c r="DHG118" s="81"/>
      <c r="DHH118" s="81"/>
      <c r="DHI118" s="81"/>
      <c r="DHJ118" s="81"/>
      <c r="DHK118" s="81"/>
      <c r="DHL118" s="81"/>
      <c r="DHM118" s="81"/>
      <c r="DHN118" s="81"/>
      <c r="DHO118" s="81"/>
      <c r="DHP118" s="81"/>
      <c r="DHQ118" s="81"/>
      <c r="DHR118" s="81"/>
      <c r="DHS118" s="81"/>
      <c r="DHT118" s="81"/>
      <c r="DHU118" s="81"/>
      <c r="DHV118" s="81"/>
      <c r="DHW118" s="81"/>
      <c r="DHX118" s="81"/>
      <c r="DHY118" s="81"/>
      <c r="DHZ118" s="81"/>
      <c r="DIA118" s="81"/>
      <c r="DIB118" s="81"/>
      <c r="DIC118" s="81"/>
      <c r="DID118" s="81"/>
      <c r="DIE118" s="81"/>
      <c r="DIF118" s="81"/>
      <c r="DIG118" s="81"/>
      <c r="DIH118" s="81"/>
      <c r="DII118" s="81"/>
      <c r="DIJ118" s="81"/>
      <c r="DIK118" s="81"/>
      <c r="DIL118" s="81"/>
      <c r="DIM118" s="81"/>
      <c r="DIN118" s="81"/>
      <c r="DIO118" s="81"/>
      <c r="DIP118" s="81"/>
      <c r="DIQ118" s="81"/>
      <c r="DIR118" s="81"/>
      <c r="DIS118" s="81"/>
      <c r="DIT118" s="81"/>
      <c r="DIU118" s="81"/>
      <c r="DIV118" s="81"/>
      <c r="DIW118" s="81"/>
      <c r="DIX118" s="81"/>
      <c r="DIY118" s="81"/>
      <c r="DIZ118" s="81"/>
      <c r="DJA118" s="81"/>
      <c r="DJB118" s="81"/>
      <c r="DJC118" s="81"/>
      <c r="DJD118" s="81"/>
      <c r="DJE118" s="81"/>
      <c r="DJF118" s="81"/>
      <c r="DJG118" s="81"/>
      <c r="DJH118" s="81"/>
      <c r="DJI118" s="81"/>
      <c r="DJJ118" s="81"/>
      <c r="DJK118" s="81"/>
      <c r="DJL118" s="81"/>
      <c r="DJM118" s="81"/>
      <c r="DJN118" s="81"/>
      <c r="DJO118" s="81"/>
      <c r="DJP118" s="81"/>
      <c r="DJQ118" s="81"/>
      <c r="DJR118" s="81"/>
      <c r="DJS118" s="81"/>
      <c r="DJT118" s="81"/>
      <c r="DJU118" s="81"/>
      <c r="DJV118" s="81"/>
      <c r="DJW118" s="81"/>
      <c r="DJX118" s="81"/>
      <c r="DJY118" s="81"/>
      <c r="DJZ118" s="81"/>
      <c r="DKA118" s="81"/>
      <c r="DKB118" s="81"/>
      <c r="DKC118" s="81"/>
      <c r="DKD118" s="81"/>
      <c r="DKE118" s="81"/>
      <c r="DKF118" s="81"/>
      <c r="DKG118" s="81"/>
      <c r="DKH118" s="81"/>
      <c r="DKI118" s="81"/>
      <c r="DKJ118" s="81"/>
      <c r="DKK118" s="81"/>
      <c r="DKL118" s="81"/>
      <c r="DKM118" s="81"/>
      <c r="DKN118" s="81"/>
      <c r="DKO118" s="81"/>
      <c r="DKP118" s="81"/>
      <c r="DKQ118" s="81"/>
      <c r="DKR118" s="81"/>
      <c r="DKS118" s="81"/>
      <c r="DKT118" s="81"/>
      <c r="DKU118" s="81"/>
      <c r="DKV118" s="81"/>
      <c r="DKW118" s="81"/>
      <c r="DKX118" s="81"/>
      <c r="DKY118" s="81"/>
      <c r="DKZ118" s="81"/>
      <c r="DLA118" s="81"/>
      <c r="DLB118" s="81"/>
      <c r="DLC118" s="81"/>
      <c r="DLD118" s="81"/>
      <c r="DLE118" s="81"/>
      <c r="DLF118" s="81"/>
      <c r="DLG118" s="81"/>
      <c r="DLH118" s="81"/>
      <c r="DLI118" s="81"/>
      <c r="DLJ118" s="81"/>
      <c r="DLK118" s="81"/>
      <c r="DLL118" s="81"/>
      <c r="DLM118" s="81"/>
      <c r="DLN118" s="81"/>
      <c r="DLO118" s="81"/>
      <c r="DLP118" s="81"/>
      <c r="DLQ118" s="81"/>
      <c r="DLR118" s="81"/>
      <c r="DLS118" s="81"/>
      <c r="DLT118" s="81"/>
      <c r="DLU118" s="81"/>
      <c r="DLV118" s="81"/>
      <c r="DLW118" s="81"/>
      <c r="DLX118" s="81"/>
      <c r="DLY118" s="81"/>
      <c r="DLZ118" s="81"/>
      <c r="DMA118" s="81"/>
      <c r="DMB118" s="81"/>
      <c r="DMC118" s="81"/>
      <c r="DMD118" s="81"/>
      <c r="DME118" s="81"/>
      <c r="DMF118" s="81"/>
      <c r="DMG118" s="81"/>
      <c r="DMH118" s="81"/>
      <c r="DMI118" s="81"/>
      <c r="DMJ118" s="81"/>
      <c r="DMK118" s="81"/>
      <c r="DML118" s="81"/>
      <c r="DMM118" s="81"/>
      <c r="DMN118" s="81"/>
      <c r="DMO118" s="81"/>
      <c r="DMP118" s="81"/>
      <c r="DMQ118" s="81"/>
      <c r="DMR118" s="81"/>
      <c r="DMS118" s="81"/>
      <c r="DMT118" s="81"/>
      <c r="DMU118" s="81"/>
      <c r="DMV118" s="81"/>
      <c r="DMW118" s="81"/>
      <c r="DMX118" s="81"/>
      <c r="DMY118" s="81"/>
      <c r="DMZ118" s="81"/>
      <c r="DNA118" s="81"/>
      <c r="DNB118" s="81"/>
      <c r="DNC118" s="81"/>
      <c r="DND118" s="81"/>
      <c r="DNE118" s="81"/>
      <c r="DNF118" s="81"/>
      <c r="DNG118" s="81"/>
      <c r="DNH118" s="81"/>
      <c r="DNI118" s="81"/>
      <c r="DNJ118" s="81"/>
      <c r="DNK118" s="81"/>
      <c r="DNL118" s="81"/>
      <c r="DNM118" s="81"/>
      <c r="DNN118" s="81"/>
      <c r="DNO118" s="81"/>
      <c r="DNP118" s="81"/>
      <c r="DNQ118" s="81"/>
      <c r="DNR118" s="81"/>
      <c r="DNS118" s="81"/>
      <c r="DNT118" s="81"/>
      <c r="DNU118" s="81"/>
      <c r="DNV118" s="81"/>
      <c r="DNW118" s="81"/>
      <c r="DNX118" s="81"/>
      <c r="DNY118" s="81"/>
      <c r="DNZ118" s="81"/>
      <c r="DOA118" s="81"/>
      <c r="DOB118" s="81"/>
      <c r="DOC118" s="81"/>
      <c r="DOD118" s="81"/>
      <c r="DOE118" s="81"/>
      <c r="DOF118" s="81"/>
      <c r="DOG118" s="81"/>
      <c r="DOH118" s="81"/>
      <c r="DOI118" s="81"/>
      <c r="DOJ118" s="81"/>
      <c r="DOK118" s="81"/>
      <c r="DOL118" s="81"/>
      <c r="DOM118" s="81"/>
      <c r="DON118" s="81"/>
      <c r="DOO118" s="81"/>
      <c r="DOP118" s="81"/>
      <c r="DOQ118" s="81"/>
      <c r="DOR118" s="81"/>
      <c r="DOS118" s="81"/>
      <c r="DOT118" s="81"/>
      <c r="DOU118" s="81"/>
      <c r="DOV118" s="81"/>
      <c r="DOW118" s="81"/>
      <c r="DOX118" s="81"/>
      <c r="DOY118" s="81"/>
      <c r="DOZ118" s="81"/>
      <c r="DPA118" s="81"/>
      <c r="DPB118" s="81"/>
      <c r="DPC118" s="81"/>
      <c r="DPD118" s="81"/>
      <c r="DPE118" s="81"/>
      <c r="DPF118" s="81"/>
      <c r="DPG118" s="81"/>
      <c r="DPH118" s="81"/>
      <c r="DPI118" s="81"/>
      <c r="DPJ118" s="81"/>
      <c r="DPK118" s="81"/>
      <c r="DPL118" s="81"/>
      <c r="DPM118" s="81"/>
      <c r="DPN118" s="81"/>
      <c r="DPO118" s="81"/>
      <c r="DPP118" s="81"/>
      <c r="DPQ118" s="81"/>
      <c r="DPR118" s="81"/>
      <c r="DPS118" s="81"/>
      <c r="DPT118" s="81"/>
      <c r="DPU118" s="81"/>
      <c r="DPV118" s="81"/>
      <c r="DPW118" s="81"/>
      <c r="DPX118" s="81"/>
      <c r="DPY118" s="81"/>
      <c r="DPZ118" s="81"/>
      <c r="DQA118" s="81"/>
      <c r="DQB118" s="81"/>
      <c r="DQC118" s="81"/>
      <c r="DQD118" s="81"/>
      <c r="DQE118" s="81"/>
      <c r="DQF118" s="81"/>
      <c r="DQG118" s="81"/>
      <c r="DQH118" s="81"/>
      <c r="DQI118" s="81"/>
      <c r="DQJ118" s="81"/>
      <c r="DQK118" s="81"/>
      <c r="DQL118" s="81"/>
      <c r="DQM118" s="81"/>
      <c r="DQN118" s="81"/>
      <c r="DQO118" s="81"/>
      <c r="DQP118" s="81"/>
      <c r="DQQ118" s="81"/>
      <c r="DQR118" s="81"/>
      <c r="DQS118" s="81"/>
      <c r="DQT118" s="81"/>
      <c r="DQU118" s="81"/>
      <c r="DQV118" s="81"/>
      <c r="DQW118" s="81"/>
      <c r="DQX118" s="81"/>
      <c r="DQY118" s="81"/>
      <c r="DQZ118" s="81"/>
      <c r="DRA118" s="81"/>
      <c r="DRB118" s="81"/>
      <c r="DRC118" s="81"/>
      <c r="DRD118" s="81"/>
      <c r="DRE118" s="81"/>
      <c r="DRF118" s="81"/>
      <c r="DRG118" s="81"/>
      <c r="DRH118" s="81"/>
      <c r="DRI118" s="81"/>
      <c r="DRJ118" s="81"/>
      <c r="DRK118" s="81"/>
      <c r="DRL118" s="81"/>
      <c r="DRM118" s="81"/>
      <c r="DRN118" s="81"/>
      <c r="DRO118" s="81"/>
      <c r="DRP118" s="81"/>
      <c r="DRQ118" s="81"/>
      <c r="DRR118" s="81"/>
      <c r="DRS118" s="81"/>
      <c r="DRT118" s="81"/>
      <c r="DRU118" s="81"/>
      <c r="DRV118" s="81"/>
      <c r="DRW118" s="81"/>
      <c r="DRX118" s="81"/>
      <c r="DRY118" s="81"/>
      <c r="DRZ118" s="81"/>
      <c r="DSA118" s="81"/>
      <c r="DSB118" s="81"/>
      <c r="DSC118" s="81"/>
      <c r="DSD118" s="81"/>
      <c r="DSE118" s="81"/>
      <c r="DSF118" s="81"/>
      <c r="DSG118" s="81"/>
      <c r="DSH118" s="81"/>
      <c r="DSI118" s="81"/>
      <c r="DSJ118" s="81"/>
      <c r="DSK118" s="81"/>
      <c r="DSL118" s="81"/>
      <c r="DSM118" s="81"/>
      <c r="DSN118" s="81"/>
      <c r="DSO118" s="81"/>
      <c r="DSP118" s="81"/>
      <c r="DSQ118" s="81"/>
      <c r="DSR118" s="81"/>
      <c r="DSS118" s="81"/>
      <c r="DST118" s="81"/>
      <c r="DSU118" s="81"/>
      <c r="DSV118" s="81"/>
      <c r="DSW118" s="81"/>
      <c r="DSX118" s="81"/>
      <c r="DSY118" s="81"/>
      <c r="DSZ118" s="81"/>
      <c r="DTA118" s="81"/>
      <c r="DTB118" s="81"/>
      <c r="DTC118" s="81"/>
      <c r="DTD118" s="81"/>
      <c r="DTE118" s="81"/>
      <c r="DTF118" s="81"/>
      <c r="DTG118" s="81"/>
      <c r="DTH118" s="81"/>
      <c r="DTI118" s="81"/>
      <c r="DTJ118" s="81"/>
      <c r="DTK118" s="81"/>
      <c r="DTL118" s="81"/>
      <c r="DTM118" s="81"/>
      <c r="DTN118" s="81"/>
      <c r="DTO118" s="81"/>
      <c r="DTP118" s="81"/>
      <c r="DTQ118" s="81"/>
      <c r="DTR118" s="81"/>
      <c r="DTS118" s="81"/>
      <c r="DTT118" s="81"/>
      <c r="DTU118" s="81"/>
      <c r="DTV118" s="81"/>
      <c r="DTW118" s="81"/>
      <c r="DTX118" s="81"/>
      <c r="DTY118" s="81"/>
      <c r="DTZ118" s="81"/>
      <c r="DUA118" s="81"/>
      <c r="DUB118" s="81"/>
      <c r="DUC118" s="81"/>
      <c r="DUD118" s="81"/>
      <c r="DUE118" s="81"/>
      <c r="DUF118" s="81"/>
      <c r="DUG118" s="81"/>
      <c r="DUH118" s="81"/>
      <c r="DUI118" s="81"/>
      <c r="DUJ118" s="81"/>
      <c r="DUK118" s="81"/>
      <c r="DUL118" s="81"/>
      <c r="DUM118" s="81"/>
      <c r="DUN118" s="81"/>
      <c r="DUO118" s="81"/>
      <c r="DUP118" s="81"/>
      <c r="DUQ118" s="81"/>
      <c r="DUR118" s="81"/>
      <c r="DUS118" s="81"/>
      <c r="DUT118" s="81"/>
      <c r="DUU118" s="81"/>
      <c r="DUV118" s="81"/>
      <c r="DUW118" s="81"/>
      <c r="DUX118" s="81"/>
      <c r="DUY118" s="81"/>
      <c r="DUZ118" s="81"/>
      <c r="DVA118" s="81"/>
      <c r="DVB118" s="81"/>
      <c r="DVC118" s="81"/>
      <c r="DVD118" s="81"/>
      <c r="DVE118" s="81"/>
      <c r="DVF118" s="81"/>
      <c r="DVG118" s="81"/>
      <c r="DVH118" s="81"/>
      <c r="DVI118" s="81"/>
      <c r="DVJ118" s="81"/>
      <c r="DVK118" s="81"/>
      <c r="DVL118" s="81"/>
      <c r="DVM118" s="81"/>
      <c r="DVN118" s="81"/>
      <c r="DVO118" s="81"/>
      <c r="DVP118" s="81"/>
      <c r="DVQ118" s="81"/>
      <c r="DVR118" s="81"/>
      <c r="DVS118" s="81"/>
      <c r="DVT118" s="81"/>
      <c r="DVU118" s="81"/>
      <c r="DVV118" s="81"/>
      <c r="DVW118" s="81"/>
      <c r="DVX118" s="81"/>
      <c r="DVY118" s="81"/>
      <c r="DVZ118" s="81"/>
      <c r="DWA118" s="81"/>
      <c r="DWB118" s="81"/>
      <c r="DWC118" s="81"/>
      <c r="DWD118" s="81"/>
      <c r="DWE118" s="81"/>
      <c r="DWF118" s="81"/>
      <c r="DWG118" s="81"/>
      <c r="DWH118" s="81"/>
      <c r="DWI118" s="81"/>
      <c r="DWJ118" s="81"/>
      <c r="DWK118" s="81"/>
      <c r="DWL118" s="81"/>
      <c r="DWM118" s="81"/>
      <c r="DWN118" s="81"/>
      <c r="DWO118" s="81"/>
      <c r="DWP118" s="81"/>
      <c r="DWQ118" s="81"/>
      <c r="DWR118" s="81"/>
      <c r="DWS118" s="81"/>
      <c r="DWT118" s="81"/>
      <c r="DWU118" s="81"/>
      <c r="DWV118" s="81"/>
      <c r="DWW118" s="81"/>
      <c r="DWX118" s="81"/>
      <c r="DWY118" s="81"/>
      <c r="DWZ118" s="81"/>
      <c r="DXA118" s="81"/>
      <c r="DXB118" s="81"/>
      <c r="DXC118" s="81"/>
      <c r="DXD118" s="81"/>
      <c r="DXE118" s="81"/>
      <c r="DXF118" s="81"/>
      <c r="DXG118" s="81"/>
      <c r="DXH118" s="81"/>
      <c r="DXI118" s="81"/>
      <c r="DXJ118" s="81"/>
      <c r="DXK118" s="81"/>
      <c r="DXL118" s="81"/>
      <c r="DXM118" s="81"/>
      <c r="DXN118" s="81"/>
      <c r="DXO118" s="81"/>
      <c r="DXP118" s="81"/>
      <c r="DXQ118" s="81"/>
      <c r="DXR118" s="81"/>
      <c r="DXS118" s="81"/>
      <c r="DXT118" s="81"/>
      <c r="DXU118" s="81"/>
      <c r="DXV118" s="81"/>
      <c r="DXW118" s="81"/>
      <c r="DXX118" s="81"/>
      <c r="DXY118" s="81"/>
      <c r="DXZ118" s="81"/>
      <c r="DYA118" s="81"/>
      <c r="DYB118" s="81"/>
      <c r="DYC118" s="81"/>
      <c r="DYD118" s="81"/>
      <c r="DYE118" s="81"/>
      <c r="DYF118" s="81"/>
      <c r="DYG118" s="81"/>
      <c r="DYH118" s="81"/>
      <c r="DYI118" s="81"/>
      <c r="DYJ118" s="81"/>
      <c r="DYK118" s="81"/>
      <c r="DYL118" s="81"/>
      <c r="DYM118" s="81"/>
      <c r="DYN118" s="81"/>
      <c r="DYO118" s="81"/>
      <c r="DYP118" s="81"/>
      <c r="DYQ118" s="81"/>
      <c r="DYR118" s="81"/>
      <c r="DYS118" s="81"/>
      <c r="DYT118" s="81"/>
      <c r="DYU118" s="81"/>
      <c r="DYV118" s="81"/>
      <c r="DYW118" s="81"/>
      <c r="DYX118" s="81"/>
      <c r="DYY118" s="81"/>
      <c r="DYZ118" s="81"/>
      <c r="DZA118" s="81"/>
      <c r="DZB118" s="81"/>
      <c r="DZC118" s="81"/>
      <c r="DZD118" s="81"/>
      <c r="DZE118" s="81"/>
      <c r="DZF118" s="81"/>
      <c r="DZG118" s="81"/>
      <c r="DZH118" s="81"/>
      <c r="DZI118" s="81"/>
      <c r="DZJ118" s="81"/>
      <c r="DZK118" s="81"/>
      <c r="DZL118" s="81"/>
      <c r="DZM118" s="81"/>
      <c r="DZN118" s="81"/>
      <c r="DZO118" s="81"/>
      <c r="DZP118" s="81"/>
      <c r="DZQ118" s="81"/>
      <c r="DZR118" s="81"/>
      <c r="DZS118" s="81"/>
      <c r="DZT118" s="81"/>
      <c r="DZU118" s="81"/>
      <c r="DZV118" s="81"/>
      <c r="DZW118" s="81"/>
      <c r="DZX118" s="81"/>
      <c r="DZY118" s="81"/>
      <c r="DZZ118" s="81"/>
      <c r="EAA118" s="81"/>
      <c r="EAB118" s="81"/>
      <c r="EAC118" s="81"/>
      <c r="EAD118" s="81"/>
      <c r="EAE118" s="81"/>
      <c r="EAF118" s="81"/>
      <c r="EAG118" s="81"/>
      <c r="EAH118" s="81"/>
      <c r="EAI118" s="81"/>
      <c r="EAJ118" s="81"/>
      <c r="EAK118" s="81"/>
      <c r="EAL118" s="81"/>
      <c r="EAM118" s="81"/>
      <c r="EAN118" s="81"/>
      <c r="EAO118" s="81"/>
      <c r="EAP118" s="81"/>
      <c r="EAQ118" s="81"/>
      <c r="EAR118" s="81"/>
      <c r="EAS118" s="81"/>
      <c r="EAT118" s="81"/>
      <c r="EAU118" s="81"/>
      <c r="EAV118" s="81"/>
      <c r="EAW118" s="81"/>
      <c r="EAX118" s="81"/>
      <c r="EAY118" s="81"/>
      <c r="EAZ118" s="81"/>
      <c r="EBA118" s="81"/>
      <c r="EBB118" s="81"/>
      <c r="EBC118" s="81"/>
      <c r="EBD118" s="81"/>
      <c r="EBE118" s="81"/>
      <c r="EBF118" s="81"/>
      <c r="EBG118" s="81"/>
      <c r="EBH118" s="81"/>
      <c r="EBI118" s="81"/>
      <c r="EBJ118" s="81"/>
      <c r="EBK118" s="81"/>
      <c r="EBL118" s="81"/>
      <c r="EBM118" s="81"/>
      <c r="EBN118" s="81"/>
      <c r="EBO118" s="81"/>
      <c r="EBP118" s="81"/>
      <c r="EBQ118" s="81"/>
      <c r="EBR118" s="81"/>
      <c r="EBS118" s="81"/>
      <c r="EBT118" s="81"/>
      <c r="EBU118" s="81"/>
      <c r="EBV118" s="81"/>
      <c r="EBW118" s="81"/>
      <c r="EBX118" s="81"/>
      <c r="EBY118" s="81"/>
      <c r="EBZ118" s="81"/>
      <c r="ECA118" s="81"/>
      <c r="ECB118" s="81"/>
      <c r="ECC118" s="81"/>
      <c r="ECD118" s="81"/>
      <c r="ECE118" s="81"/>
      <c r="ECF118" s="81"/>
      <c r="ECG118" s="81"/>
      <c r="ECH118" s="81"/>
      <c r="ECI118" s="81"/>
      <c r="ECJ118" s="81"/>
      <c r="ECK118" s="81"/>
      <c r="ECL118" s="81"/>
      <c r="ECM118" s="81"/>
      <c r="ECN118" s="81"/>
      <c r="ECO118" s="81"/>
      <c r="ECP118" s="81"/>
      <c r="ECQ118" s="81"/>
      <c r="ECR118" s="81"/>
      <c r="ECS118" s="81"/>
      <c r="ECT118" s="81"/>
      <c r="ECU118" s="81"/>
      <c r="ECV118" s="81"/>
      <c r="ECW118" s="81"/>
      <c r="ECX118" s="81"/>
      <c r="ECY118" s="81"/>
      <c r="ECZ118" s="81"/>
      <c r="EDA118" s="81"/>
      <c r="EDB118" s="81"/>
      <c r="EDC118" s="81"/>
      <c r="EDD118" s="81"/>
      <c r="EDE118" s="81"/>
      <c r="EDF118" s="81"/>
      <c r="EDG118" s="81"/>
      <c r="EDH118" s="81"/>
      <c r="EDI118" s="81"/>
      <c r="EDJ118" s="81"/>
      <c r="EDK118" s="81"/>
      <c r="EDL118" s="81"/>
      <c r="EDM118" s="81"/>
      <c r="EDN118" s="81"/>
      <c r="EDO118" s="81"/>
      <c r="EDP118" s="81"/>
      <c r="EDQ118" s="81"/>
      <c r="EDR118" s="81"/>
      <c r="EDS118" s="81"/>
      <c r="EDT118" s="81"/>
      <c r="EDU118" s="81"/>
      <c r="EDV118" s="81"/>
      <c r="EDW118" s="81"/>
      <c r="EDX118" s="81"/>
      <c r="EDY118" s="81"/>
      <c r="EDZ118" s="81"/>
      <c r="EEA118" s="81"/>
      <c r="EEB118" s="81"/>
      <c r="EEC118" s="81"/>
      <c r="EED118" s="81"/>
      <c r="EEE118" s="81"/>
      <c r="EEF118" s="81"/>
      <c r="EEG118" s="81"/>
      <c r="EEH118" s="81"/>
      <c r="EEI118" s="81"/>
      <c r="EEJ118" s="81"/>
      <c r="EEK118" s="81"/>
      <c r="EEL118" s="81"/>
      <c r="EEM118" s="81"/>
      <c r="EEN118" s="81"/>
      <c r="EEO118" s="81"/>
      <c r="EEP118" s="81"/>
      <c r="EEQ118" s="81"/>
      <c r="EER118" s="81"/>
      <c r="EES118" s="81"/>
      <c r="EET118" s="81"/>
      <c r="EEU118" s="81"/>
      <c r="EEV118" s="81"/>
      <c r="EEW118" s="81"/>
      <c r="EEX118" s="81"/>
      <c r="EEY118" s="81"/>
      <c r="EEZ118" s="81"/>
      <c r="EFA118" s="81"/>
      <c r="EFB118" s="81"/>
      <c r="EFC118" s="81"/>
      <c r="EFD118" s="81"/>
      <c r="EFE118" s="81"/>
      <c r="EFF118" s="81"/>
      <c r="EFG118" s="81"/>
      <c r="EFH118" s="81"/>
      <c r="EFI118" s="81"/>
      <c r="EFJ118" s="81"/>
      <c r="EFK118" s="81"/>
      <c r="EFL118" s="81"/>
      <c r="EFM118" s="81"/>
      <c r="EFN118" s="81"/>
      <c r="EFO118" s="81"/>
      <c r="EFP118" s="81"/>
      <c r="EFQ118" s="81"/>
      <c r="EFR118" s="81"/>
      <c r="EFS118" s="81"/>
      <c r="EFT118" s="81"/>
      <c r="EFU118" s="81"/>
      <c r="EFV118" s="81"/>
      <c r="EFW118" s="81"/>
      <c r="EFX118" s="81"/>
      <c r="EFY118" s="81"/>
      <c r="EFZ118" s="81"/>
      <c r="EGA118" s="81"/>
      <c r="EGB118" s="81"/>
      <c r="EGC118" s="81"/>
      <c r="EGD118" s="81"/>
      <c r="EGE118" s="81"/>
      <c r="EGF118" s="81"/>
      <c r="EGG118" s="81"/>
      <c r="EGH118" s="81"/>
      <c r="EGI118" s="81"/>
      <c r="EGJ118" s="81"/>
      <c r="EGK118" s="81"/>
      <c r="EGL118" s="81"/>
      <c r="EGM118" s="81"/>
      <c r="EGN118" s="81"/>
      <c r="EGO118" s="81"/>
      <c r="EGP118" s="81"/>
      <c r="EGQ118" s="81"/>
      <c r="EGR118" s="81"/>
      <c r="EGS118" s="81"/>
      <c r="EGT118" s="81"/>
      <c r="EGU118" s="81"/>
      <c r="EGV118" s="81"/>
      <c r="EGW118" s="81"/>
      <c r="EGX118" s="81"/>
      <c r="EGY118" s="81"/>
      <c r="EGZ118" s="81"/>
      <c r="EHA118" s="81"/>
      <c r="EHB118" s="81"/>
      <c r="EHC118" s="81"/>
      <c r="EHD118" s="81"/>
      <c r="EHE118" s="81"/>
      <c r="EHF118" s="81"/>
      <c r="EHG118" s="81"/>
      <c r="EHH118" s="81"/>
      <c r="EHI118" s="81"/>
      <c r="EHJ118" s="81"/>
      <c r="EHK118" s="81"/>
      <c r="EHL118" s="81"/>
      <c r="EHM118" s="81"/>
      <c r="EHN118" s="81"/>
      <c r="EHO118" s="81"/>
      <c r="EHP118" s="81"/>
      <c r="EHQ118" s="81"/>
      <c r="EHR118" s="81"/>
      <c r="EHS118" s="81"/>
      <c r="EHT118" s="81"/>
      <c r="EHU118" s="81"/>
      <c r="EHV118" s="81"/>
      <c r="EHW118" s="81"/>
      <c r="EHX118" s="81"/>
      <c r="EHY118" s="81"/>
      <c r="EHZ118" s="81"/>
      <c r="EIA118" s="81"/>
      <c r="EIB118" s="81"/>
      <c r="EIC118" s="81"/>
      <c r="EID118" s="81"/>
      <c r="EIE118" s="81"/>
      <c r="EIF118" s="81"/>
      <c r="EIG118" s="81"/>
      <c r="EIH118" s="81"/>
      <c r="EII118" s="81"/>
      <c r="EIJ118" s="81"/>
      <c r="EIK118" s="81"/>
      <c r="EIL118" s="81"/>
      <c r="EIM118" s="81"/>
      <c r="EIN118" s="81"/>
      <c r="EIO118" s="81"/>
      <c r="EIP118" s="81"/>
      <c r="EIQ118" s="81"/>
      <c r="EIR118" s="81"/>
      <c r="EIS118" s="81"/>
      <c r="EIT118" s="81"/>
      <c r="EIU118" s="81"/>
      <c r="EIV118" s="81"/>
      <c r="EIW118" s="81"/>
      <c r="EIX118" s="81"/>
      <c r="EIY118" s="81"/>
      <c r="EIZ118" s="81"/>
      <c r="EJA118" s="81"/>
      <c r="EJB118" s="81"/>
      <c r="EJC118" s="81"/>
      <c r="EJD118" s="81"/>
      <c r="EJE118" s="81"/>
      <c r="EJF118" s="81"/>
      <c r="EJG118" s="81"/>
      <c r="EJH118" s="81"/>
      <c r="EJI118" s="81"/>
      <c r="EJJ118" s="81"/>
      <c r="EJK118" s="81"/>
      <c r="EJL118" s="81"/>
      <c r="EJM118" s="81"/>
      <c r="EJN118" s="81"/>
      <c r="EJO118" s="81"/>
      <c r="EJP118" s="81"/>
      <c r="EJQ118" s="81"/>
      <c r="EJR118" s="81"/>
      <c r="EJS118" s="81"/>
      <c r="EJT118" s="81"/>
      <c r="EJU118" s="81"/>
      <c r="EJV118" s="81"/>
      <c r="EJW118" s="81"/>
      <c r="EJX118" s="81"/>
      <c r="EJY118" s="81"/>
      <c r="EJZ118" s="81"/>
      <c r="EKA118" s="81"/>
      <c r="EKB118" s="81"/>
      <c r="EKC118" s="81"/>
      <c r="EKD118" s="81"/>
      <c r="EKE118" s="81"/>
      <c r="EKF118" s="81"/>
      <c r="EKG118" s="81"/>
      <c r="EKH118" s="81"/>
      <c r="EKI118" s="81"/>
      <c r="EKJ118" s="81"/>
      <c r="EKK118" s="81"/>
      <c r="EKL118" s="81"/>
      <c r="EKM118" s="81"/>
      <c r="EKN118" s="81"/>
      <c r="EKO118" s="81"/>
      <c r="EKP118" s="81"/>
      <c r="EKQ118" s="81"/>
      <c r="EKR118" s="81"/>
      <c r="EKS118" s="81"/>
      <c r="EKT118" s="81"/>
      <c r="EKU118" s="81"/>
      <c r="EKV118" s="81"/>
      <c r="EKW118" s="81"/>
      <c r="EKX118" s="81"/>
      <c r="EKY118" s="81"/>
      <c r="EKZ118" s="81"/>
      <c r="ELA118" s="81"/>
      <c r="ELB118" s="81"/>
      <c r="ELC118" s="81"/>
      <c r="ELD118" s="81"/>
      <c r="ELE118" s="81"/>
      <c r="ELF118" s="81"/>
      <c r="ELG118" s="81"/>
      <c r="ELH118" s="81"/>
      <c r="ELI118" s="81"/>
      <c r="ELJ118" s="81"/>
      <c r="ELK118" s="81"/>
      <c r="ELL118" s="81"/>
      <c r="ELM118" s="81"/>
      <c r="ELN118" s="81"/>
      <c r="ELO118" s="81"/>
      <c r="ELP118" s="81"/>
      <c r="ELQ118" s="81"/>
      <c r="ELR118" s="81"/>
      <c r="ELS118" s="81"/>
      <c r="ELT118" s="81"/>
      <c r="ELU118" s="81"/>
      <c r="ELV118" s="81"/>
      <c r="ELW118" s="81"/>
      <c r="ELX118" s="81"/>
      <c r="ELY118" s="81"/>
      <c r="ELZ118" s="81"/>
      <c r="EMA118" s="81"/>
      <c r="EMB118" s="81"/>
      <c r="EMC118" s="81"/>
      <c r="EMD118" s="81"/>
      <c r="EME118" s="81"/>
      <c r="EMF118" s="81"/>
      <c r="EMG118" s="81"/>
      <c r="EMH118" s="81"/>
      <c r="EMI118" s="81"/>
      <c r="EMJ118" s="81"/>
      <c r="EMK118" s="81"/>
      <c r="EML118" s="81"/>
      <c r="EMM118" s="81"/>
      <c r="EMN118" s="81"/>
      <c r="EMO118" s="81"/>
      <c r="EMP118" s="81"/>
      <c r="EMQ118" s="81"/>
      <c r="EMR118" s="81"/>
      <c r="EMS118" s="81"/>
      <c r="EMT118" s="81"/>
      <c r="EMU118" s="81"/>
      <c r="EMV118" s="81"/>
      <c r="EMW118" s="81"/>
      <c r="EMX118" s="81"/>
      <c r="EMY118" s="81"/>
      <c r="EMZ118" s="81"/>
      <c r="ENA118" s="81"/>
      <c r="ENB118" s="81"/>
      <c r="ENC118" s="81"/>
      <c r="END118" s="81"/>
      <c r="ENE118" s="81"/>
      <c r="ENF118" s="81"/>
      <c r="ENG118" s="81"/>
      <c r="ENH118" s="81"/>
      <c r="ENI118" s="81"/>
      <c r="ENJ118" s="81"/>
      <c r="ENK118" s="81"/>
      <c r="ENL118" s="81"/>
      <c r="ENM118" s="81"/>
      <c r="ENN118" s="81"/>
      <c r="ENO118" s="81"/>
      <c r="ENP118" s="81"/>
      <c r="ENQ118" s="81"/>
      <c r="ENR118" s="81"/>
      <c r="ENS118" s="81"/>
      <c r="ENT118" s="81"/>
      <c r="ENU118" s="81"/>
      <c r="ENV118" s="81"/>
      <c r="ENW118" s="81"/>
      <c r="ENX118" s="81"/>
      <c r="ENY118" s="81"/>
      <c r="ENZ118" s="81"/>
      <c r="EOA118" s="81"/>
      <c r="EOB118" s="81"/>
      <c r="EOC118" s="81"/>
      <c r="EOD118" s="81"/>
      <c r="EOE118" s="81"/>
      <c r="EOF118" s="81"/>
      <c r="EOG118" s="81"/>
      <c r="EOH118" s="81"/>
      <c r="EOI118" s="81"/>
      <c r="EOJ118" s="81"/>
      <c r="EOK118" s="81"/>
      <c r="EOL118" s="81"/>
      <c r="EOM118" s="81"/>
      <c r="EON118" s="81"/>
      <c r="EOO118" s="81"/>
      <c r="EOP118" s="81"/>
      <c r="EOQ118" s="81"/>
      <c r="EOR118" s="81"/>
      <c r="EOS118" s="81"/>
      <c r="EOT118" s="81"/>
      <c r="EOU118" s="81"/>
      <c r="EOV118" s="81"/>
      <c r="EOW118" s="81"/>
      <c r="EOX118" s="81"/>
      <c r="EOY118" s="81"/>
      <c r="EOZ118" s="81"/>
      <c r="EPA118" s="81"/>
      <c r="EPB118" s="81"/>
      <c r="EPC118" s="81"/>
      <c r="EPD118" s="81"/>
      <c r="EPE118" s="81"/>
      <c r="EPF118" s="81"/>
      <c r="EPG118" s="81"/>
      <c r="EPH118" s="81"/>
      <c r="EPI118" s="81"/>
      <c r="EPJ118" s="81"/>
      <c r="EPK118" s="81"/>
      <c r="EPL118" s="81"/>
      <c r="EPM118" s="81"/>
      <c r="EPN118" s="81"/>
      <c r="EPO118" s="81"/>
      <c r="EPP118" s="81"/>
      <c r="EPQ118" s="81"/>
      <c r="EPR118" s="81"/>
      <c r="EPS118" s="81"/>
      <c r="EPT118" s="81"/>
      <c r="EPU118" s="81"/>
      <c r="EPV118" s="81"/>
      <c r="EPW118" s="81"/>
      <c r="EPX118" s="81"/>
      <c r="EPY118" s="81"/>
      <c r="EPZ118" s="81"/>
      <c r="EQA118" s="81"/>
      <c r="EQB118" s="81"/>
      <c r="EQC118" s="81"/>
      <c r="EQD118" s="81"/>
      <c r="EQE118" s="81"/>
      <c r="EQF118" s="81"/>
      <c r="EQG118" s="81"/>
      <c r="EQH118" s="81"/>
      <c r="EQI118" s="81"/>
      <c r="EQJ118" s="81"/>
      <c r="EQK118" s="81"/>
      <c r="EQL118" s="81"/>
      <c r="EQM118" s="81"/>
      <c r="EQN118" s="81"/>
      <c r="EQO118" s="81"/>
      <c r="EQP118" s="81"/>
      <c r="EQQ118" s="81"/>
      <c r="EQR118" s="81"/>
      <c r="EQS118" s="81"/>
      <c r="EQT118" s="81"/>
      <c r="EQU118" s="81"/>
      <c r="EQV118" s="81"/>
      <c r="EQW118" s="81"/>
      <c r="EQX118" s="81"/>
      <c r="EQY118" s="81"/>
      <c r="EQZ118" s="81"/>
      <c r="ERA118" s="81"/>
      <c r="ERB118" s="81"/>
      <c r="ERC118" s="81"/>
      <c r="ERD118" s="81"/>
      <c r="ERE118" s="81"/>
      <c r="ERF118" s="81"/>
      <c r="ERG118" s="81"/>
      <c r="ERH118" s="81"/>
      <c r="ERI118" s="81"/>
      <c r="ERJ118" s="81"/>
      <c r="ERK118" s="81"/>
      <c r="ERL118" s="81"/>
      <c r="ERM118" s="81"/>
      <c r="ERN118" s="81"/>
      <c r="ERO118" s="81"/>
      <c r="ERP118" s="81"/>
      <c r="ERQ118" s="81"/>
      <c r="ERR118" s="81"/>
      <c r="ERS118" s="81"/>
      <c r="ERT118" s="81"/>
      <c r="ERU118" s="81"/>
      <c r="ERV118" s="81"/>
      <c r="ERW118" s="81"/>
      <c r="ERX118" s="81"/>
      <c r="ERY118" s="81"/>
      <c r="ERZ118" s="81"/>
      <c r="ESA118" s="81"/>
      <c r="ESB118" s="81"/>
      <c r="ESC118" s="81"/>
      <c r="ESD118" s="81"/>
      <c r="ESE118" s="81"/>
      <c r="ESF118" s="81"/>
      <c r="ESG118" s="81"/>
      <c r="ESH118" s="81"/>
      <c r="ESI118" s="81"/>
      <c r="ESJ118" s="81"/>
      <c r="ESK118" s="81"/>
      <c r="ESL118" s="81"/>
      <c r="ESM118" s="81"/>
      <c r="ESN118" s="81"/>
      <c r="ESO118" s="81"/>
      <c r="ESP118" s="81"/>
      <c r="ESQ118" s="81"/>
      <c r="ESR118" s="81"/>
      <c r="ESS118" s="81"/>
      <c r="EST118" s="81"/>
      <c r="ESU118" s="81"/>
      <c r="ESV118" s="81"/>
      <c r="ESW118" s="81"/>
      <c r="ESX118" s="81"/>
      <c r="ESY118" s="81"/>
      <c r="ESZ118" s="81"/>
      <c r="ETA118" s="81"/>
      <c r="ETB118" s="81"/>
      <c r="ETC118" s="81"/>
      <c r="ETD118" s="81"/>
      <c r="ETE118" s="81"/>
      <c r="ETF118" s="81"/>
      <c r="ETG118" s="81"/>
      <c r="ETH118" s="81"/>
      <c r="ETI118" s="81"/>
      <c r="ETJ118" s="81"/>
      <c r="ETK118" s="81"/>
      <c r="ETL118" s="81"/>
      <c r="ETM118" s="81"/>
      <c r="ETN118" s="81"/>
      <c r="ETO118" s="81"/>
      <c r="ETP118" s="81"/>
      <c r="ETQ118" s="81"/>
      <c r="ETR118" s="81"/>
      <c r="ETS118" s="81"/>
      <c r="ETT118" s="81"/>
      <c r="ETU118" s="81"/>
      <c r="ETV118" s="81"/>
      <c r="ETW118" s="81"/>
      <c r="ETX118" s="81"/>
      <c r="ETY118" s="81"/>
      <c r="ETZ118" s="81"/>
      <c r="EUA118" s="81"/>
      <c r="EUB118" s="81"/>
      <c r="EUC118" s="81"/>
      <c r="EUD118" s="81"/>
      <c r="EUE118" s="81"/>
      <c r="EUF118" s="81"/>
      <c r="EUG118" s="81"/>
      <c r="EUH118" s="81"/>
      <c r="EUI118" s="81"/>
      <c r="EUJ118" s="81"/>
      <c r="EUK118" s="81"/>
      <c r="EUL118" s="81"/>
      <c r="EUM118" s="81"/>
      <c r="EUN118" s="81"/>
      <c r="EUO118" s="81"/>
      <c r="EUP118" s="81"/>
      <c r="EUQ118" s="81"/>
      <c r="EUR118" s="81"/>
      <c r="EUS118" s="81"/>
      <c r="EUT118" s="81"/>
      <c r="EUU118" s="81"/>
      <c r="EUV118" s="81"/>
      <c r="EUW118" s="81"/>
      <c r="EUX118" s="81"/>
      <c r="EUY118" s="81"/>
      <c r="EUZ118" s="81"/>
      <c r="EVA118" s="81"/>
      <c r="EVB118" s="81"/>
      <c r="EVC118" s="81"/>
      <c r="EVD118" s="81"/>
      <c r="EVE118" s="81"/>
      <c r="EVF118" s="81"/>
      <c r="EVG118" s="81"/>
      <c r="EVH118" s="81"/>
      <c r="EVI118" s="81"/>
      <c r="EVJ118" s="81"/>
      <c r="EVK118" s="81"/>
      <c r="EVL118" s="81"/>
      <c r="EVM118" s="81"/>
      <c r="EVN118" s="81"/>
      <c r="EVO118" s="81"/>
      <c r="EVP118" s="81"/>
      <c r="EVQ118" s="81"/>
      <c r="EVR118" s="81"/>
      <c r="EVS118" s="81"/>
      <c r="EVT118" s="81"/>
      <c r="EVU118" s="81"/>
      <c r="EVV118" s="81"/>
      <c r="EVW118" s="81"/>
      <c r="EVX118" s="81"/>
      <c r="EVY118" s="81"/>
      <c r="EVZ118" s="81"/>
      <c r="EWA118" s="81"/>
      <c r="EWB118" s="81"/>
      <c r="EWC118" s="81"/>
      <c r="EWD118" s="81"/>
      <c r="EWE118" s="81"/>
      <c r="EWF118" s="81"/>
      <c r="EWG118" s="81"/>
      <c r="EWH118" s="81"/>
      <c r="EWI118" s="81"/>
      <c r="EWJ118" s="81"/>
      <c r="EWK118" s="81"/>
      <c r="EWL118" s="81"/>
      <c r="EWM118" s="81"/>
      <c r="EWN118" s="81"/>
      <c r="EWO118" s="81"/>
      <c r="EWP118" s="81"/>
      <c r="EWQ118" s="81"/>
      <c r="EWR118" s="81"/>
      <c r="EWS118" s="81"/>
      <c r="EWT118" s="81"/>
      <c r="EWU118" s="81"/>
      <c r="EWV118" s="81"/>
      <c r="EWW118" s="81"/>
      <c r="EWX118" s="81"/>
      <c r="EWY118" s="81"/>
      <c r="EWZ118" s="81"/>
      <c r="EXA118" s="81"/>
      <c r="EXB118" s="81"/>
      <c r="EXC118" s="81"/>
      <c r="EXD118" s="81"/>
      <c r="EXE118" s="81"/>
      <c r="EXF118" s="81"/>
      <c r="EXG118" s="81"/>
      <c r="EXH118" s="81"/>
      <c r="EXI118" s="81"/>
      <c r="EXJ118" s="81"/>
      <c r="EXK118" s="81"/>
      <c r="EXL118" s="81"/>
      <c r="EXM118" s="81"/>
      <c r="EXN118" s="81"/>
      <c r="EXO118" s="81"/>
      <c r="EXP118" s="81"/>
      <c r="EXQ118" s="81"/>
      <c r="EXR118" s="81"/>
      <c r="EXS118" s="81"/>
      <c r="EXT118" s="81"/>
      <c r="EXU118" s="81"/>
      <c r="EXV118" s="81"/>
      <c r="EXW118" s="81"/>
      <c r="EXX118" s="81"/>
      <c r="EXY118" s="81"/>
      <c r="EXZ118" s="81"/>
      <c r="EYA118" s="81"/>
      <c r="EYB118" s="81"/>
      <c r="EYC118" s="81"/>
      <c r="EYD118" s="81"/>
      <c r="EYE118" s="81"/>
      <c r="EYF118" s="81"/>
      <c r="EYG118" s="81"/>
      <c r="EYH118" s="81"/>
      <c r="EYI118" s="81"/>
      <c r="EYJ118" s="81"/>
      <c r="EYK118" s="81"/>
      <c r="EYL118" s="81"/>
      <c r="EYM118" s="81"/>
      <c r="EYN118" s="81"/>
      <c r="EYO118" s="81"/>
      <c r="EYP118" s="81"/>
      <c r="EYQ118" s="81"/>
      <c r="EYR118" s="81"/>
      <c r="EYS118" s="81"/>
      <c r="EYT118" s="81"/>
      <c r="EYU118" s="81"/>
      <c r="EYV118" s="81"/>
      <c r="EYW118" s="81"/>
      <c r="EYX118" s="81"/>
      <c r="EYY118" s="81"/>
      <c r="EYZ118" s="81"/>
      <c r="EZA118" s="81"/>
      <c r="EZB118" s="81"/>
      <c r="EZC118" s="81"/>
      <c r="EZD118" s="81"/>
      <c r="EZE118" s="81"/>
      <c r="EZF118" s="81"/>
      <c r="EZG118" s="81"/>
      <c r="EZH118" s="81"/>
      <c r="EZI118" s="81"/>
      <c r="EZJ118" s="81"/>
      <c r="EZK118" s="81"/>
      <c r="EZL118" s="81"/>
      <c r="EZM118" s="81"/>
      <c r="EZN118" s="81"/>
      <c r="EZO118" s="81"/>
      <c r="EZP118" s="81"/>
      <c r="EZQ118" s="81"/>
      <c r="EZR118" s="81"/>
      <c r="EZS118" s="81"/>
      <c r="EZT118" s="81"/>
      <c r="EZU118" s="81"/>
      <c r="EZV118" s="81"/>
      <c r="EZW118" s="81"/>
      <c r="EZX118" s="81"/>
      <c r="EZY118" s="81"/>
      <c r="EZZ118" s="81"/>
      <c r="FAA118" s="81"/>
      <c r="FAB118" s="81"/>
      <c r="FAC118" s="81"/>
      <c r="FAD118" s="81"/>
      <c r="FAE118" s="81"/>
      <c r="FAF118" s="81"/>
      <c r="FAG118" s="81"/>
      <c r="FAH118" s="81"/>
      <c r="FAI118" s="81"/>
      <c r="FAJ118" s="81"/>
      <c r="FAK118" s="81"/>
      <c r="FAL118" s="81"/>
      <c r="FAM118" s="81"/>
      <c r="FAN118" s="81"/>
      <c r="FAO118" s="81"/>
      <c r="FAP118" s="81"/>
      <c r="FAQ118" s="81"/>
      <c r="FAR118" s="81"/>
      <c r="FAS118" s="81"/>
      <c r="FAT118" s="81"/>
      <c r="FAU118" s="81"/>
      <c r="FAV118" s="81"/>
      <c r="FAW118" s="81"/>
      <c r="FAX118" s="81"/>
      <c r="FAY118" s="81"/>
      <c r="FAZ118" s="81"/>
      <c r="FBA118" s="81"/>
      <c r="FBB118" s="81"/>
      <c r="FBC118" s="81"/>
      <c r="FBD118" s="81"/>
      <c r="FBE118" s="81"/>
      <c r="FBF118" s="81"/>
      <c r="FBG118" s="81"/>
      <c r="FBH118" s="81"/>
      <c r="FBI118" s="81"/>
      <c r="FBJ118" s="81"/>
      <c r="FBK118" s="81"/>
      <c r="FBL118" s="81"/>
      <c r="FBM118" s="81"/>
      <c r="FBN118" s="81"/>
      <c r="FBO118" s="81"/>
      <c r="FBP118" s="81"/>
      <c r="FBQ118" s="81"/>
      <c r="FBR118" s="81"/>
      <c r="FBS118" s="81"/>
      <c r="FBT118" s="81"/>
      <c r="FBU118" s="81"/>
      <c r="FBV118" s="81"/>
      <c r="FBW118" s="81"/>
      <c r="FBX118" s="81"/>
      <c r="FBY118" s="81"/>
      <c r="FBZ118" s="81"/>
      <c r="FCA118" s="81"/>
      <c r="FCB118" s="81"/>
      <c r="FCC118" s="81"/>
      <c r="FCD118" s="81"/>
      <c r="FCE118" s="81"/>
      <c r="FCF118" s="81"/>
      <c r="FCG118" s="81"/>
      <c r="FCH118" s="81"/>
      <c r="FCI118" s="81"/>
      <c r="FCJ118" s="81"/>
      <c r="FCK118" s="81"/>
      <c r="FCL118" s="81"/>
      <c r="FCM118" s="81"/>
      <c r="FCN118" s="81"/>
      <c r="FCO118" s="81"/>
      <c r="FCP118" s="81"/>
      <c r="FCQ118" s="81"/>
      <c r="FCR118" s="81"/>
      <c r="FCS118" s="81"/>
      <c r="FCT118" s="81"/>
      <c r="FCU118" s="81"/>
      <c r="FCV118" s="81"/>
      <c r="FCW118" s="81"/>
      <c r="FCX118" s="81"/>
      <c r="FCY118" s="81"/>
      <c r="FCZ118" s="81"/>
      <c r="FDA118" s="81"/>
      <c r="FDB118" s="81"/>
      <c r="FDC118" s="81"/>
      <c r="FDD118" s="81"/>
      <c r="FDE118" s="81"/>
      <c r="FDF118" s="81"/>
      <c r="FDG118" s="81"/>
      <c r="FDH118" s="81"/>
      <c r="FDI118" s="81"/>
      <c r="FDJ118" s="81"/>
      <c r="FDK118" s="81"/>
      <c r="FDL118" s="81"/>
      <c r="FDM118" s="81"/>
      <c r="FDN118" s="81"/>
      <c r="FDO118" s="81"/>
      <c r="FDP118" s="81"/>
      <c r="FDQ118" s="81"/>
      <c r="FDR118" s="81"/>
      <c r="FDS118" s="81"/>
      <c r="FDT118" s="81"/>
      <c r="FDU118" s="81"/>
      <c r="FDV118" s="81"/>
      <c r="FDW118" s="81"/>
      <c r="FDX118" s="81"/>
      <c r="FDY118" s="81"/>
      <c r="FDZ118" s="81"/>
      <c r="FEA118" s="81"/>
      <c r="FEB118" s="81"/>
      <c r="FEC118" s="81"/>
      <c r="FED118" s="81"/>
      <c r="FEE118" s="81"/>
      <c r="FEF118" s="81"/>
      <c r="FEG118" s="81"/>
      <c r="FEH118" s="81"/>
      <c r="FEI118" s="81"/>
      <c r="FEJ118" s="81"/>
      <c r="FEK118" s="81"/>
      <c r="FEL118" s="81"/>
      <c r="FEM118" s="81"/>
      <c r="FEN118" s="81"/>
      <c r="FEO118" s="81"/>
      <c r="FEP118" s="81"/>
      <c r="FEQ118" s="81"/>
      <c r="FER118" s="81"/>
      <c r="FES118" s="81"/>
      <c r="FET118" s="81"/>
      <c r="FEU118" s="81"/>
      <c r="FEV118" s="81"/>
      <c r="FEW118" s="81"/>
      <c r="FEX118" s="81"/>
      <c r="FEY118" s="81"/>
      <c r="FEZ118" s="81"/>
      <c r="FFA118" s="81"/>
      <c r="FFB118" s="81"/>
      <c r="FFC118" s="81"/>
      <c r="FFD118" s="81"/>
      <c r="FFE118" s="81"/>
      <c r="FFF118" s="81"/>
      <c r="FFG118" s="81"/>
      <c r="FFH118" s="81"/>
      <c r="FFI118" s="81"/>
      <c r="FFJ118" s="81"/>
      <c r="FFK118" s="81"/>
      <c r="FFL118" s="81"/>
      <c r="FFM118" s="81"/>
      <c r="FFN118" s="81"/>
      <c r="FFO118" s="81"/>
      <c r="FFP118" s="81"/>
      <c r="FFQ118" s="81"/>
      <c r="FFR118" s="81"/>
      <c r="FFS118" s="81"/>
      <c r="FFT118" s="81"/>
      <c r="FFU118" s="81"/>
      <c r="FFV118" s="81"/>
      <c r="FFW118" s="81"/>
      <c r="FFX118" s="81"/>
      <c r="FFY118" s="81"/>
      <c r="FFZ118" s="81"/>
      <c r="FGA118" s="81"/>
      <c r="FGB118" s="81"/>
      <c r="FGC118" s="81"/>
      <c r="FGD118" s="81"/>
      <c r="FGE118" s="81"/>
      <c r="FGF118" s="81"/>
      <c r="FGG118" s="81"/>
      <c r="FGH118" s="81"/>
      <c r="FGI118" s="81"/>
      <c r="FGJ118" s="81"/>
      <c r="FGK118" s="81"/>
      <c r="FGL118" s="81"/>
      <c r="FGM118" s="81"/>
      <c r="FGN118" s="81"/>
      <c r="FGO118" s="81"/>
      <c r="FGP118" s="81"/>
      <c r="FGQ118" s="81"/>
      <c r="FGR118" s="81"/>
      <c r="FGS118" s="81"/>
      <c r="FGT118" s="81"/>
      <c r="FGU118" s="81"/>
      <c r="FGV118" s="81"/>
      <c r="FGW118" s="81"/>
      <c r="FGX118" s="81"/>
      <c r="FGY118" s="81"/>
      <c r="FGZ118" s="81"/>
      <c r="FHA118" s="81"/>
      <c r="FHB118" s="81"/>
      <c r="FHC118" s="81"/>
      <c r="FHD118" s="81"/>
      <c r="FHE118" s="81"/>
      <c r="FHF118" s="81"/>
      <c r="FHG118" s="81"/>
      <c r="FHH118" s="81"/>
      <c r="FHI118" s="81"/>
      <c r="FHJ118" s="81"/>
      <c r="FHK118" s="81"/>
      <c r="FHL118" s="81"/>
      <c r="FHM118" s="81"/>
      <c r="FHN118" s="81"/>
      <c r="FHO118" s="81"/>
      <c r="FHP118" s="81"/>
      <c r="FHQ118" s="81"/>
      <c r="FHR118" s="81"/>
      <c r="FHS118" s="81"/>
      <c r="FHT118" s="81"/>
      <c r="FHU118" s="81"/>
      <c r="FHV118" s="81"/>
      <c r="FHW118" s="81"/>
      <c r="FHX118" s="81"/>
      <c r="FHY118" s="81"/>
      <c r="FHZ118" s="81"/>
      <c r="FIA118" s="81"/>
      <c r="FIB118" s="81"/>
      <c r="FIC118" s="81"/>
      <c r="FID118" s="81"/>
      <c r="FIE118" s="81"/>
      <c r="FIF118" s="81"/>
      <c r="FIG118" s="81"/>
      <c r="FIH118" s="81"/>
      <c r="FII118" s="81"/>
      <c r="FIJ118" s="81"/>
      <c r="FIK118" s="81"/>
      <c r="FIL118" s="81"/>
      <c r="FIM118" s="81"/>
      <c r="FIN118" s="81"/>
      <c r="FIO118" s="81"/>
      <c r="FIP118" s="81"/>
      <c r="FIQ118" s="81"/>
      <c r="FIR118" s="81"/>
      <c r="FIS118" s="81"/>
      <c r="FIT118" s="81"/>
      <c r="FIU118" s="81"/>
      <c r="FIV118" s="81"/>
      <c r="FIW118" s="81"/>
      <c r="FIX118" s="81"/>
      <c r="FIY118" s="81"/>
      <c r="FIZ118" s="81"/>
      <c r="FJA118" s="81"/>
      <c r="FJB118" s="81"/>
      <c r="FJC118" s="81"/>
      <c r="FJD118" s="81"/>
      <c r="FJE118" s="81"/>
      <c r="FJF118" s="81"/>
      <c r="FJG118" s="81"/>
      <c r="FJH118" s="81"/>
      <c r="FJI118" s="81"/>
      <c r="FJJ118" s="81"/>
      <c r="FJK118" s="81"/>
      <c r="FJL118" s="81"/>
      <c r="FJM118" s="81"/>
      <c r="FJN118" s="81"/>
      <c r="FJO118" s="81"/>
      <c r="FJP118" s="81"/>
      <c r="FJQ118" s="81"/>
      <c r="FJR118" s="81"/>
      <c r="FJS118" s="81"/>
      <c r="FJT118" s="81"/>
      <c r="FJU118" s="81"/>
      <c r="FJV118" s="81"/>
      <c r="FJW118" s="81"/>
      <c r="FJX118" s="81"/>
      <c r="FJY118" s="81"/>
      <c r="FJZ118" s="81"/>
      <c r="FKA118" s="81"/>
      <c r="FKB118" s="81"/>
      <c r="FKC118" s="81"/>
      <c r="FKD118" s="81"/>
      <c r="FKE118" s="81"/>
      <c r="FKF118" s="81"/>
      <c r="FKG118" s="81"/>
      <c r="FKH118" s="81"/>
      <c r="FKI118" s="81"/>
      <c r="FKJ118" s="81"/>
      <c r="FKK118" s="81"/>
      <c r="FKL118" s="81"/>
      <c r="FKM118" s="81"/>
      <c r="FKN118" s="81"/>
      <c r="FKO118" s="81"/>
      <c r="FKP118" s="81"/>
      <c r="FKQ118" s="81"/>
      <c r="FKR118" s="81"/>
      <c r="FKS118" s="81"/>
      <c r="FKT118" s="81"/>
      <c r="FKU118" s="81"/>
      <c r="FKV118" s="81"/>
      <c r="FKW118" s="81"/>
      <c r="FKX118" s="81"/>
      <c r="FKY118" s="81"/>
      <c r="FKZ118" s="81"/>
      <c r="FLA118" s="81"/>
      <c r="FLB118" s="81"/>
      <c r="FLC118" s="81"/>
      <c r="FLD118" s="81"/>
      <c r="FLE118" s="81"/>
      <c r="FLF118" s="81"/>
      <c r="FLG118" s="81"/>
      <c r="FLH118" s="81"/>
      <c r="FLI118" s="81"/>
      <c r="FLJ118" s="81"/>
      <c r="FLK118" s="81"/>
      <c r="FLL118" s="81"/>
      <c r="FLM118" s="81"/>
      <c r="FLN118" s="81"/>
      <c r="FLO118" s="81"/>
      <c r="FLP118" s="81"/>
      <c r="FLQ118" s="81"/>
      <c r="FLR118" s="81"/>
      <c r="FLS118" s="81"/>
      <c r="FLT118" s="81"/>
      <c r="FLU118" s="81"/>
      <c r="FLV118" s="81"/>
      <c r="FLW118" s="81"/>
      <c r="FLX118" s="81"/>
      <c r="FLY118" s="81"/>
      <c r="FLZ118" s="81"/>
      <c r="FMA118" s="81"/>
      <c r="FMB118" s="81"/>
      <c r="FMC118" s="81"/>
      <c r="FMD118" s="81"/>
      <c r="FME118" s="81"/>
      <c r="FMF118" s="81"/>
      <c r="FMG118" s="81"/>
      <c r="FMH118" s="81"/>
      <c r="FMI118" s="81"/>
      <c r="FMJ118" s="81"/>
      <c r="FMK118" s="81"/>
      <c r="FML118" s="81"/>
      <c r="FMM118" s="81"/>
      <c r="FMN118" s="81"/>
      <c r="FMO118" s="81"/>
      <c r="FMP118" s="81"/>
      <c r="FMQ118" s="81"/>
      <c r="FMR118" s="81"/>
      <c r="FMS118" s="81"/>
      <c r="FMT118" s="81"/>
      <c r="FMU118" s="81"/>
      <c r="FMV118" s="81"/>
      <c r="FMW118" s="81"/>
      <c r="FMX118" s="81"/>
      <c r="FMY118" s="81"/>
      <c r="FMZ118" s="81"/>
      <c r="FNA118" s="81"/>
      <c r="FNB118" s="81"/>
      <c r="FNC118" s="81"/>
      <c r="FND118" s="81"/>
      <c r="FNE118" s="81"/>
      <c r="FNF118" s="81"/>
      <c r="FNG118" s="81"/>
      <c r="FNH118" s="81"/>
      <c r="FNI118" s="81"/>
      <c r="FNJ118" s="81"/>
      <c r="FNK118" s="81"/>
      <c r="FNL118" s="81"/>
      <c r="FNM118" s="81"/>
      <c r="FNN118" s="81"/>
      <c r="FNO118" s="81"/>
      <c r="FNP118" s="81"/>
      <c r="FNQ118" s="81"/>
      <c r="FNR118" s="81"/>
      <c r="FNS118" s="81"/>
      <c r="FNT118" s="81"/>
      <c r="FNU118" s="81"/>
      <c r="FNV118" s="81"/>
      <c r="FNW118" s="81"/>
      <c r="FNX118" s="81"/>
      <c r="FNY118" s="81"/>
      <c r="FNZ118" s="81"/>
      <c r="FOA118" s="81"/>
      <c r="FOB118" s="81"/>
      <c r="FOC118" s="81"/>
      <c r="FOD118" s="81"/>
      <c r="FOE118" s="81"/>
      <c r="FOF118" s="81"/>
      <c r="FOG118" s="81"/>
      <c r="FOH118" s="81"/>
      <c r="FOI118" s="81"/>
      <c r="FOJ118" s="81"/>
      <c r="FOK118" s="81"/>
      <c r="FOL118" s="81"/>
      <c r="FOM118" s="81"/>
      <c r="FON118" s="81"/>
      <c r="FOO118" s="81"/>
      <c r="FOP118" s="81"/>
      <c r="FOQ118" s="81"/>
      <c r="FOR118" s="81"/>
      <c r="FOS118" s="81"/>
      <c r="FOT118" s="81"/>
      <c r="FOU118" s="81"/>
      <c r="FOV118" s="81"/>
      <c r="FOW118" s="81"/>
      <c r="FOX118" s="81"/>
      <c r="FOY118" s="81"/>
      <c r="FOZ118" s="81"/>
      <c r="FPA118" s="81"/>
      <c r="FPB118" s="81"/>
      <c r="FPC118" s="81"/>
      <c r="FPD118" s="81"/>
      <c r="FPE118" s="81"/>
      <c r="FPF118" s="81"/>
      <c r="FPG118" s="81"/>
      <c r="FPH118" s="81"/>
      <c r="FPI118" s="81"/>
      <c r="FPJ118" s="81"/>
      <c r="FPK118" s="81"/>
      <c r="FPL118" s="81"/>
      <c r="FPM118" s="81"/>
      <c r="FPN118" s="81"/>
      <c r="FPO118" s="81"/>
      <c r="FPP118" s="81"/>
      <c r="FPQ118" s="81"/>
      <c r="FPR118" s="81"/>
      <c r="FPS118" s="81"/>
      <c r="FPT118" s="81"/>
      <c r="FPU118" s="81"/>
      <c r="FPV118" s="81"/>
      <c r="FPW118" s="81"/>
      <c r="FPX118" s="81"/>
      <c r="FPY118" s="81"/>
      <c r="FPZ118" s="81"/>
      <c r="FQA118" s="81"/>
      <c r="FQB118" s="81"/>
      <c r="FQC118" s="81"/>
      <c r="FQD118" s="81"/>
      <c r="FQE118" s="81"/>
      <c r="FQF118" s="81"/>
      <c r="FQG118" s="81"/>
      <c r="FQH118" s="81"/>
      <c r="FQI118" s="81"/>
      <c r="FQJ118" s="81"/>
      <c r="FQK118" s="81"/>
      <c r="FQL118" s="81"/>
      <c r="FQM118" s="81"/>
      <c r="FQN118" s="81"/>
      <c r="FQO118" s="81"/>
      <c r="FQP118" s="81"/>
      <c r="FQQ118" s="81"/>
      <c r="FQR118" s="81"/>
      <c r="FQS118" s="81"/>
      <c r="FQT118" s="81"/>
      <c r="FQU118" s="81"/>
      <c r="FQV118" s="81"/>
      <c r="FQW118" s="81"/>
      <c r="FQX118" s="81"/>
      <c r="FQY118" s="81"/>
      <c r="FQZ118" s="81"/>
      <c r="FRA118" s="81"/>
      <c r="FRB118" s="81"/>
      <c r="FRC118" s="81"/>
      <c r="FRD118" s="81"/>
      <c r="FRE118" s="81"/>
      <c r="FRF118" s="81"/>
      <c r="FRG118" s="81"/>
      <c r="FRH118" s="81"/>
      <c r="FRI118" s="81"/>
      <c r="FRJ118" s="81"/>
      <c r="FRK118" s="81"/>
      <c r="FRL118" s="81"/>
      <c r="FRM118" s="81"/>
      <c r="FRN118" s="81"/>
      <c r="FRO118" s="81"/>
      <c r="FRP118" s="81"/>
      <c r="FRQ118" s="81"/>
      <c r="FRR118" s="81"/>
      <c r="FRS118" s="81"/>
      <c r="FRT118" s="81"/>
      <c r="FRU118" s="81"/>
      <c r="FRV118" s="81"/>
      <c r="FRW118" s="81"/>
      <c r="FRX118" s="81"/>
      <c r="FRY118" s="81"/>
      <c r="FRZ118" s="81"/>
      <c r="FSA118" s="81"/>
      <c r="FSB118" s="81"/>
      <c r="FSC118" s="81"/>
      <c r="FSD118" s="81"/>
      <c r="FSE118" s="81"/>
      <c r="FSF118" s="81"/>
      <c r="FSG118" s="81"/>
      <c r="FSH118" s="81"/>
      <c r="FSI118" s="81"/>
      <c r="FSJ118" s="81"/>
      <c r="FSK118" s="81"/>
      <c r="FSL118" s="81"/>
      <c r="FSM118" s="81"/>
      <c r="FSN118" s="81"/>
      <c r="FSO118" s="81"/>
      <c r="FSP118" s="81"/>
      <c r="FSQ118" s="81"/>
      <c r="FSR118" s="81"/>
      <c r="FSS118" s="81"/>
      <c r="FST118" s="81"/>
      <c r="FSU118" s="81"/>
      <c r="FSV118" s="81"/>
      <c r="FSW118" s="81"/>
      <c r="FSX118" s="81"/>
      <c r="FSY118" s="81"/>
      <c r="FSZ118" s="81"/>
      <c r="FTA118" s="81"/>
      <c r="FTB118" s="81"/>
      <c r="FTC118" s="81"/>
      <c r="FTD118" s="81"/>
      <c r="FTE118" s="81"/>
      <c r="FTF118" s="81"/>
      <c r="FTG118" s="81"/>
      <c r="FTH118" s="81"/>
      <c r="FTI118" s="81"/>
      <c r="FTJ118" s="81"/>
      <c r="FTK118" s="81"/>
      <c r="FTL118" s="81"/>
      <c r="FTM118" s="81"/>
      <c r="FTN118" s="81"/>
      <c r="FTO118" s="81"/>
      <c r="FTP118" s="81"/>
      <c r="FTQ118" s="81"/>
      <c r="FTR118" s="81"/>
      <c r="FTS118" s="81"/>
      <c r="FTT118" s="81"/>
      <c r="FTU118" s="81"/>
      <c r="FTV118" s="81"/>
      <c r="FTW118" s="81"/>
      <c r="FTX118" s="81"/>
      <c r="FTY118" s="81"/>
      <c r="FTZ118" s="81"/>
      <c r="FUA118" s="81"/>
      <c r="FUB118" s="81"/>
      <c r="FUC118" s="81"/>
      <c r="FUD118" s="81"/>
      <c r="FUE118" s="81"/>
      <c r="FUF118" s="81"/>
      <c r="FUG118" s="81"/>
      <c r="FUH118" s="81"/>
      <c r="FUI118" s="81"/>
      <c r="FUJ118" s="81"/>
      <c r="FUK118" s="81"/>
      <c r="FUL118" s="81"/>
      <c r="FUM118" s="81"/>
      <c r="FUN118" s="81"/>
      <c r="FUO118" s="81"/>
      <c r="FUP118" s="81"/>
      <c r="FUQ118" s="81"/>
      <c r="FUR118" s="81"/>
      <c r="FUS118" s="81"/>
      <c r="FUT118" s="81"/>
      <c r="FUU118" s="81"/>
      <c r="FUV118" s="81"/>
      <c r="FUW118" s="81"/>
      <c r="FUX118" s="81"/>
      <c r="FUY118" s="81"/>
      <c r="FUZ118" s="81"/>
      <c r="FVA118" s="81"/>
      <c r="FVB118" s="81"/>
      <c r="FVC118" s="81"/>
      <c r="FVD118" s="81"/>
      <c r="FVE118" s="81"/>
      <c r="FVF118" s="81"/>
      <c r="FVG118" s="81"/>
      <c r="FVH118" s="81"/>
      <c r="FVI118" s="81"/>
      <c r="FVJ118" s="81"/>
      <c r="FVK118" s="81"/>
      <c r="FVL118" s="81"/>
      <c r="FVM118" s="81"/>
      <c r="FVN118" s="81"/>
      <c r="FVO118" s="81"/>
      <c r="FVP118" s="81"/>
      <c r="FVQ118" s="81"/>
      <c r="FVR118" s="81"/>
      <c r="FVS118" s="81"/>
      <c r="FVT118" s="81"/>
      <c r="FVU118" s="81"/>
      <c r="FVV118" s="81"/>
      <c r="FVW118" s="81"/>
      <c r="FVX118" s="81"/>
      <c r="FVY118" s="81"/>
      <c r="FVZ118" s="81"/>
      <c r="FWA118" s="81"/>
      <c r="FWB118" s="81"/>
      <c r="FWC118" s="81"/>
      <c r="FWD118" s="81"/>
      <c r="FWE118" s="81"/>
      <c r="FWF118" s="81"/>
      <c r="FWG118" s="81"/>
      <c r="FWH118" s="81"/>
      <c r="FWI118" s="81"/>
      <c r="FWJ118" s="81"/>
      <c r="FWK118" s="81"/>
      <c r="FWL118" s="81"/>
      <c r="FWM118" s="81"/>
      <c r="FWN118" s="81"/>
      <c r="FWO118" s="81"/>
      <c r="FWP118" s="81"/>
      <c r="FWQ118" s="81"/>
      <c r="FWR118" s="81"/>
      <c r="FWS118" s="81"/>
      <c r="FWT118" s="81"/>
      <c r="FWU118" s="81"/>
      <c r="FWV118" s="81"/>
      <c r="FWW118" s="81"/>
      <c r="FWX118" s="81"/>
      <c r="FWY118" s="81"/>
      <c r="FWZ118" s="81"/>
      <c r="FXA118" s="81"/>
      <c r="FXB118" s="81"/>
      <c r="FXC118" s="81"/>
      <c r="FXD118" s="81"/>
      <c r="FXE118" s="81"/>
      <c r="FXF118" s="81"/>
      <c r="FXG118" s="81"/>
      <c r="FXH118" s="81"/>
      <c r="FXI118" s="81"/>
      <c r="FXJ118" s="81"/>
      <c r="FXK118" s="81"/>
      <c r="FXL118" s="81"/>
      <c r="FXM118" s="81"/>
      <c r="FXN118" s="81"/>
      <c r="FXO118" s="81"/>
      <c r="FXP118" s="81"/>
      <c r="FXQ118" s="81"/>
      <c r="FXR118" s="81"/>
      <c r="FXS118" s="81"/>
      <c r="FXT118" s="81"/>
      <c r="FXU118" s="81"/>
      <c r="FXV118" s="81"/>
      <c r="FXW118" s="81"/>
      <c r="FXX118" s="81"/>
      <c r="FXY118" s="81"/>
      <c r="FXZ118" s="81"/>
      <c r="FYA118" s="81"/>
      <c r="FYB118" s="81"/>
      <c r="FYC118" s="81"/>
      <c r="FYD118" s="81"/>
      <c r="FYE118" s="81"/>
      <c r="FYF118" s="81"/>
      <c r="FYG118" s="81"/>
      <c r="FYH118" s="81"/>
      <c r="FYI118" s="81"/>
      <c r="FYJ118" s="81"/>
      <c r="FYK118" s="81"/>
      <c r="FYL118" s="81"/>
      <c r="FYM118" s="81"/>
      <c r="FYN118" s="81"/>
      <c r="FYO118" s="81"/>
      <c r="FYP118" s="81"/>
      <c r="FYQ118" s="81"/>
      <c r="FYR118" s="81"/>
      <c r="FYS118" s="81"/>
      <c r="FYT118" s="81"/>
      <c r="FYU118" s="81"/>
      <c r="FYV118" s="81"/>
      <c r="FYW118" s="81"/>
      <c r="FYX118" s="81"/>
      <c r="FYY118" s="81"/>
      <c r="FYZ118" s="81"/>
      <c r="FZA118" s="81"/>
      <c r="FZB118" s="81"/>
      <c r="FZC118" s="81"/>
      <c r="FZD118" s="81"/>
      <c r="FZE118" s="81"/>
      <c r="FZF118" s="81"/>
      <c r="FZG118" s="81"/>
      <c r="FZH118" s="81"/>
      <c r="FZI118" s="81"/>
      <c r="FZJ118" s="81"/>
      <c r="FZK118" s="81"/>
      <c r="FZL118" s="81"/>
      <c r="FZM118" s="81"/>
      <c r="FZN118" s="81"/>
      <c r="FZO118" s="81"/>
      <c r="FZP118" s="81"/>
      <c r="FZQ118" s="81"/>
      <c r="FZR118" s="81"/>
      <c r="FZS118" s="81"/>
      <c r="FZT118" s="81"/>
      <c r="FZU118" s="81"/>
      <c r="FZV118" s="81"/>
      <c r="FZW118" s="81"/>
      <c r="FZX118" s="81"/>
      <c r="FZY118" s="81"/>
      <c r="FZZ118" s="81"/>
      <c r="GAA118" s="81"/>
      <c r="GAB118" s="81"/>
      <c r="GAC118" s="81"/>
      <c r="GAD118" s="81"/>
      <c r="GAE118" s="81"/>
      <c r="GAF118" s="81"/>
      <c r="GAG118" s="81"/>
      <c r="GAH118" s="81"/>
      <c r="GAI118" s="81"/>
      <c r="GAJ118" s="81"/>
      <c r="GAK118" s="81"/>
      <c r="GAL118" s="81"/>
      <c r="GAM118" s="81"/>
      <c r="GAN118" s="81"/>
      <c r="GAO118" s="81"/>
      <c r="GAP118" s="81"/>
      <c r="GAQ118" s="81"/>
      <c r="GAR118" s="81"/>
      <c r="GAS118" s="81"/>
      <c r="GAT118" s="81"/>
      <c r="GAU118" s="81"/>
      <c r="GAV118" s="81"/>
      <c r="GAW118" s="81"/>
      <c r="GAX118" s="81"/>
      <c r="GAY118" s="81"/>
      <c r="GAZ118" s="81"/>
      <c r="GBA118" s="81"/>
      <c r="GBB118" s="81"/>
      <c r="GBC118" s="81"/>
      <c r="GBD118" s="81"/>
      <c r="GBE118" s="81"/>
      <c r="GBF118" s="81"/>
      <c r="GBG118" s="81"/>
      <c r="GBH118" s="81"/>
      <c r="GBI118" s="81"/>
      <c r="GBJ118" s="81"/>
      <c r="GBK118" s="81"/>
      <c r="GBL118" s="81"/>
      <c r="GBM118" s="81"/>
      <c r="GBN118" s="81"/>
      <c r="GBO118" s="81"/>
      <c r="GBP118" s="81"/>
      <c r="GBQ118" s="81"/>
      <c r="GBR118" s="81"/>
      <c r="GBS118" s="81"/>
      <c r="GBT118" s="81"/>
      <c r="GBU118" s="81"/>
      <c r="GBV118" s="81"/>
      <c r="GBW118" s="81"/>
      <c r="GBX118" s="81"/>
      <c r="GBY118" s="81"/>
      <c r="GBZ118" s="81"/>
      <c r="GCA118" s="81"/>
      <c r="GCB118" s="81"/>
      <c r="GCC118" s="81"/>
      <c r="GCD118" s="81"/>
      <c r="GCE118" s="81"/>
      <c r="GCF118" s="81"/>
      <c r="GCG118" s="81"/>
      <c r="GCH118" s="81"/>
      <c r="GCI118" s="81"/>
      <c r="GCJ118" s="81"/>
      <c r="GCK118" s="81"/>
      <c r="GCL118" s="81"/>
      <c r="GCM118" s="81"/>
      <c r="GCN118" s="81"/>
      <c r="GCO118" s="81"/>
      <c r="GCP118" s="81"/>
      <c r="GCQ118" s="81"/>
      <c r="GCR118" s="81"/>
      <c r="GCS118" s="81"/>
      <c r="GCT118" s="81"/>
      <c r="GCU118" s="81"/>
      <c r="GCV118" s="81"/>
      <c r="GCW118" s="81"/>
      <c r="GCX118" s="81"/>
      <c r="GCY118" s="81"/>
      <c r="GCZ118" s="81"/>
      <c r="GDA118" s="81"/>
      <c r="GDB118" s="81"/>
      <c r="GDC118" s="81"/>
      <c r="GDD118" s="81"/>
      <c r="GDE118" s="81"/>
      <c r="GDF118" s="81"/>
      <c r="GDG118" s="81"/>
      <c r="GDH118" s="81"/>
      <c r="GDI118" s="81"/>
      <c r="GDJ118" s="81"/>
      <c r="GDK118" s="81"/>
      <c r="GDL118" s="81"/>
      <c r="GDM118" s="81"/>
      <c r="GDN118" s="81"/>
      <c r="GDO118" s="81"/>
      <c r="GDP118" s="81"/>
      <c r="GDQ118" s="81"/>
      <c r="GDR118" s="81"/>
      <c r="GDS118" s="81"/>
      <c r="GDT118" s="81"/>
      <c r="GDU118" s="81"/>
      <c r="GDV118" s="81"/>
      <c r="GDW118" s="81"/>
      <c r="GDX118" s="81"/>
      <c r="GDY118" s="81"/>
      <c r="GDZ118" s="81"/>
      <c r="GEA118" s="81"/>
      <c r="GEB118" s="81"/>
      <c r="GEC118" s="81"/>
      <c r="GED118" s="81"/>
      <c r="GEE118" s="81"/>
      <c r="GEF118" s="81"/>
      <c r="GEG118" s="81"/>
      <c r="GEH118" s="81"/>
      <c r="GEI118" s="81"/>
      <c r="GEJ118" s="81"/>
      <c r="GEK118" s="81"/>
      <c r="GEL118" s="81"/>
      <c r="GEM118" s="81"/>
      <c r="GEN118" s="81"/>
      <c r="GEO118" s="81"/>
      <c r="GEP118" s="81"/>
      <c r="GEQ118" s="81"/>
      <c r="GER118" s="81"/>
      <c r="GES118" s="81"/>
      <c r="GET118" s="81"/>
      <c r="GEU118" s="81"/>
      <c r="GEV118" s="81"/>
      <c r="GEW118" s="81"/>
      <c r="GEX118" s="81"/>
      <c r="GEY118" s="81"/>
      <c r="GEZ118" s="81"/>
      <c r="GFA118" s="81"/>
      <c r="GFB118" s="81"/>
      <c r="GFC118" s="81"/>
      <c r="GFD118" s="81"/>
      <c r="GFE118" s="81"/>
      <c r="GFF118" s="81"/>
      <c r="GFG118" s="81"/>
      <c r="GFH118" s="81"/>
      <c r="GFI118" s="81"/>
      <c r="GFJ118" s="81"/>
      <c r="GFK118" s="81"/>
      <c r="GFL118" s="81"/>
      <c r="GFM118" s="81"/>
      <c r="GFN118" s="81"/>
      <c r="GFO118" s="81"/>
      <c r="GFP118" s="81"/>
      <c r="GFQ118" s="81"/>
      <c r="GFR118" s="81"/>
      <c r="GFS118" s="81"/>
      <c r="GFT118" s="81"/>
      <c r="GFU118" s="81"/>
      <c r="GFV118" s="81"/>
      <c r="GFW118" s="81"/>
      <c r="GFX118" s="81"/>
      <c r="GFY118" s="81"/>
      <c r="GFZ118" s="81"/>
      <c r="GGA118" s="81"/>
      <c r="GGB118" s="81"/>
      <c r="GGC118" s="81"/>
      <c r="GGD118" s="81"/>
      <c r="GGE118" s="81"/>
      <c r="GGF118" s="81"/>
      <c r="GGG118" s="81"/>
      <c r="GGH118" s="81"/>
      <c r="GGI118" s="81"/>
      <c r="GGJ118" s="81"/>
      <c r="GGK118" s="81"/>
      <c r="GGL118" s="81"/>
      <c r="GGM118" s="81"/>
      <c r="GGN118" s="81"/>
      <c r="GGO118" s="81"/>
      <c r="GGP118" s="81"/>
      <c r="GGQ118" s="81"/>
      <c r="GGR118" s="81"/>
      <c r="GGS118" s="81"/>
      <c r="GGT118" s="81"/>
      <c r="GGU118" s="81"/>
      <c r="GGV118" s="81"/>
      <c r="GGW118" s="81"/>
      <c r="GGX118" s="81"/>
      <c r="GGY118" s="81"/>
      <c r="GGZ118" s="81"/>
      <c r="GHA118" s="81"/>
      <c r="GHB118" s="81"/>
      <c r="GHC118" s="81"/>
      <c r="GHD118" s="81"/>
      <c r="GHE118" s="81"/>
      <c r="GHF118" s="81"/>
      <c r="GHG118" s="81"/>
      <c r="GHH118" s="81"/>
      <c r="GHI118" s="81"/>
      <c r="GHJ118" s="81"/>
      <c r="GHK118" s="81"/>
      <c r="GHL118" s="81"/>
      <c r="GHM118" s="81"/>
      <c r="GHN118" s="81"/>
      <c r="GHO118" s="81"/>
      <c r="GHP118" s="81"/>
      <c r="GHQ118" s="81"/>
      <c r="GHR118" s="81"/>
      <c r="GHS118" s="81"/>
      <c r="GHT118" s="81"/>
      <c r="GHU118" s="81"/>
      <c r="GHV118" s="81"/>
      <c r="GHW118" s="81"/>
      <c r="GHX118" s="81"/>
      <c r="GHY118" s="81"/>
      <c r="GHZ118" s="81"/>
      <c r="GIA118" s="81"/>
      <c r="GIB118" s="81"/>
      <c r="GIC118" s="81"/>
      <c r="GID118" s="81"/>
      <c r="GIE118" s="81"/>
      <c r="GIF118" s="81"/>
      <c r="GIG118" s="81"/>
      <c r="GIH118" s="81"/>
      <c r="GII118" s="81"/>
      <c r="GIJ118" s="81"/>
      <c r="GIK118" s="81"/>
      <c r="GIL118" s="81"/>
      <c r="GIM118" s="81"/>
      <c r="GIN118" s="81"/>
      <c r="GIO118" s="81"/>
      <c r="GIP118" s="81"/>
      <c r="GIQ118" s="81"/>
      <c r="GIR118" s="81"/>
      <c r="GIS118" s="81"/>
      <c r="GIT118" s="81"/>
      <c r="GIU118" s="81"/>
      <c r="GIV118" s="81"/>
      <c r="GIW118" s="81"/>
      <c r="GIX118" s="81"/>
      <c r="GIY118" s="81"/>
      <c r="GIZ118" s="81"/>
      <c r="GJA118" s="81"/>
      <c r="GJB118" s="81"/>
      <c r="GJC118" s="81"/>
      <c r="GJD118" s="81"/>
      <c r="GJE118" s="81"/>
      <c r="GJF118" s="81"/>
      <c r="GJG118" s="81"/>
      <c r="GJH118" s="81"/>
      <c r="GJI118" s="81"/>
      <c r="GJJ118" s="81"/>
      <c r="GJK118" s="81"/>
      <c r="GJL118" s="81"/>
      <c r="GJM118" s="81"/>
      <c r="GJN118" s="81"/>
      <c r="GJO118" s="81"/>
      <c r="GJP118" s="81"/>
      <c r="GJQ118" s="81"/>
      <c r="GJR118" s="81"/>
      <c r="GJS118" s="81"/>
      <c r="GJT118" s="81"/>
      <c r="GJU118" s="81"/>
      <c r="GJV118" s="81"/>
      <c r="GJW118" s="81"/>
      <c r="GJX118" s="81"/>
      <c r="GJY118" s="81"/>
      <c r="GJZ118" s="81"/>
      <c r="GKA118" s="81"/>
      <c r="GKB118" s="81"/>
      <c r="GKC118" s="81"/>
      <c r="GKD118" s="81"/>
      <c r="GKE118" s="81"/>
      <c r="GKF118" s="81"/>
      <c r="GKG118" s="81"/>
      <c r="GKH118" s="81"/>
      <c r="GKI118" s="81"/>
      <c r="GKJ118" s="81"/>
      <c r="GKK118" s="81"/>
      <c r="GKL118" s="81"/>
      <c r="GKM118" s="81"/>
      <c r="GKN118" s="81"/>
      <c r="GKO118" s="81"/>
      <c r="GKP118" s="81"/>
      <c r="GKQ118" s="81"/>
      <c r="GKR118" s="81"/>
      <c r="GKS118" s="81"/>
      <c r="GKT118" s="81"/>
      <c r="GKU118" s="81"/>
      <c r="GKV118" s="81"/>
      <c r="GKW118" s="81"/>
      <c r="GKX118" s="81"/>
      <c r="GKY118" s="81"/>
      <c r="GKZ118" s="81"/>
      <c r="GLA118" s="81"/>
      <c r="GLB118" s="81"/>
      <c r="GLC118" s="81"/>
      <c r="GLD118" s="81"/>
      <c r="GLE118" s="81"/>
      <c r="GLF118" s="81"/>
      <c r="GLG118" s="81"/>
      <c r="GLH118" s="81"/>
      <c r="GLI118" s="81"/>
      <c r="GLJ118" s="81"/>
      <c r="GLK118" s="81"/>
      <c r="GLL118" s="81"/>
      <c r="GLM118" s="81"/>
      <c r="GLN118" s="81"/>
      <c r="GLO118" s="81"/>
      <c r="GLP118" s="81"/>
      <c r="GLQ118" s="81"/>
      <c r="GLR118" s="81"/>
      <c r="GLS118" s="81"/>
      <c r="GLT118" s="81"/>
      <c r="GLU118" s="81"/>
      <c r="GLV118" s="81"/>
      <c r="GLW118" s="81"/>
      <c r="GLX118" s="81"/>
      <c r="GLY118" s="81"/>
      <c r="GLZ118" s="81"/>
      <c r="GMA118" s="81"/>
      <c r="GMB118" s="81"/>
      <c r="GMC118" s="81"/>
      <c r="GMD118" s="81"/>
      <c r="GME118" s="81"/>
      <c r="GMF118" s="81"/>
      <c r="GMG118" s="81"/>
      <c r="GMH118" s="81"/>
      <c r="GMI118" s="81"/>
      <c r="GMJ118" s="81"/>
      <c r="GMK118" s="81"/>
      <c r="GML118" s="81"/>
      <c r="GMM118" s="81"/>
      <c r="GMN118" s="81"/>
      <c r="GMO118" s="81"/>
      <c r="GMP118" s="81"/>
      <c r="GMQ118" s="81"/>
      <c r="GMR118" s="81"/>
      <c r="GMS118" s="81"/>
      <c r="GMT118" s="81"/>
      <c r="GMU118" s="81"/>
      <c r="GMV118" s="81"/>
      <c r="GMW118" s="81"/>
      <c r="GMX118" s="81"/>
      <c r="GMY118" s="81"/>
      <c r="GMZ118" s="81"/>
      <c r="GNA118" s="81"/>
      <c r="GNB118" s="81"/>
      <c r="GNC118" s="81"/>
      <c r="GND118" s="81"/>
      <c r="GNE118" s="81"/>
      <c r="GNF118" s="81"/>
      <c r="GNG118" s="81"/>
      <c r="GNH118" s="81"/>
      <c r="GNI118" s="81"/>
      <c r="GNJ118" s="81"/>
      <c r="GNK118" s="81"/>
      <c r="GNL118" s="81"/>
      <c r="GNM118" s="81"/>
      <c r="GNN118" s="81"/>
      <c r="GNO118" s="81"/>
      <c r="GNP118" s="81"/>
      <c r="GNQ118" s="81"/>
      <c r="GNR118" s="81"/>
      <c r="GNS118" s="81"/>
      <c r="GNT118" s="81"/>
      <c r="GNU118" s="81"/>
      <c r="GNV118" s="81"/>
      <c r="GNW118" s="81"/>
      <c r="GNX118" s="81"/>
      <c r="GNY118" s="81"/>
      <c r="GNZ118" s="81"/>
      <c r="GOA118" s="81"/>
      <c r="GOB118" s="81"/>
      <c r="GOC118" s="81"/>
      <c r="GOD118" s="81"/>
      <c r="GOE118" s="81"/>
      <c r="GOF118" s="81"/>
      <c r="GOG118" s="81"/>
      <c r="GOH118" s="81"/>
      <c r="GOI118" s="81"/>
      <c r="GOJ118" s="81"/>
      <c r="GOK118" s="81"/>
      <c r="GOL118" s="81"/>
      <c r="GOM118" s="81"/>
      <c r="GON118" s="81"/>
      <c r="GOO118" s="81"/>
      <c r="GOP118" s="81"/>
      <c r="GOQ118" s="81"/>
      <c r="GOR118" s="81"/>
      <c r="GOS118" s="81"/>
      <c r="GOT118" s="81"/>
      <c r="GOU118" s="81"/>
      <c r="GOV118" s="81"/>
      <c r="GOW118" s="81"/>
      <c r="GOX118" s="81"/>
      <c r="GOY118" s="81"/>
      <c r="GOZ118" s="81"/>
      <c r="GPA118" s="81"/>
      <c r="GPB118" s="81"/>
      <c r="GPC118" s="81"/>
      <c r="GPD118" s="81"/>
      <c r="GPE118" s="81"/>
      <c r="GPF118" s="81"/>
      <c r="GPG118" s="81"/>
      <c r="GPH118" s="81"/>
      <c r="GPI118" s="81"/>
      <c r="GPJ118" s="81"/>
      <c r="GPK118" s="81"/>
      <c r="GPL118" s="81"/>
      <c r="GPM118" s="81"/>
      <c r="GPN118" s="81"/>
      <c r="GPO118" s="81"/>
      <c r="GPP118" s="81"/>
      <c r="GPQ118" s="81"/>
      <c r="GPR118" s="81"/>
      <c r="GPS118" s="81"/>
      <c r="GPT118" s="81"/>
      <c r="GPU118" s="81"/>
      <c r="GPV118" s="81"/>
      <c r="GPW118" s="81"/>
      <c r="GPX118" s="81"/>
      <c r="GPY118" s="81"/>
      <c r="GPZ118" s="81"/>
      <c r="GQA118" s="81"/>
      <c r="GQB118" s="81"/>
      <c r="GQC118" s="81"/>
      <c r="GQD118" s="81"/>
      <c r="GQE118" s="81"/>
      <c r="GQF118" s="81"/>
      <c r="GQG118" s="81"/>
      <c r="GQH118" s="81"/>
      <c r="GQI118" s="81"/>
      <c r="GQJ118" s="81"/>
      <c r="GQK118" s="81"/>
      <c r="GQL118" s="81"/>
      <c r="GQM118" s="81"/>
      <c r="GQN118" s="81"/>
      <c r="GQO118" s="81"/>
      <c r="GQP118" s="81"/>
      <c r="GQQ118" s="81"/>
      <c r="GQR118" s="81"/>
      <c r="GQS118" s="81"/>
      <c r="GQT118" s="81"/>
      <c r="GQU118" s="81"/>
      <c r="GQV118" s="81"/>
      <c r="GQW118" s="81"/>
      <c r="GQX118" s="81"/>
      <c r="GQY118" s="81"/>
      <c r="GQZ118" s="81"/>
      <c r="GRA118" s="81"/>
      <c r="GRB118" s="81"/>
      <c r="GRC118" s="81"/>
      <c r="GRD118" s="81"/>
      <c r="GRE118" s="81"/>
      <c r="GRF118" s="81"/>
      <c r="GRG118" s="81"/>
      <c r="GRH118" s="81"/>
      <c r="GRI118" s="81"/>
      <c r="GRJ118" s="81"/>
      <c r="GRK118" s="81"/>
      <c r="GRL118" s="81"/>
      <c r="GRM118" s="81"/>
      <c r="GRN118" s="81"/>
      <c r="GRO118" s="81"/>
      <c r="GRP118" s="81"/>
      <c r="GRQ118" s="81"/>
      <c r="GRR118" s="81"/>
      <c r="GRS118" s="81"/>
      <c r="GRT118" s="81"/>
      <c r="GRU118" s="81"/>
      <c r="GRV118" s="81"/>
      <c r="GRW118" s="81"/>
      <c r="GRX118" s="81"/>
      <c r="GRY118" s="81"/>
      <c r="GRZ118" s="81"/>
      <c r="GSA118" s="81"/>
      <c r="GSB118" s="81"/>
      <c r="GSC118" s="81"/>
      <c r="GSD118" s="81"/>
      <c r="GSE118" s="81"/>
      <c r="GSF118" s="81"/>
      <c r="GSG118" s="81"/>
      <c r="GSH118" s="81"/>
      <c r="GSI118" s="81"/>
      <c r="GSJ118" s="81"/>
      <c r="GSK118" s="81"/>
      <c r="GSL118" s="81"/>
      <c r="GSM118" s="81"/>
      <c r="GSN118" s="81"/>
      <c r="GSO118" s="81"/>
      <c r="GSP118" s="81"/>
      <c r="GSQ118" s="81"/>
      <c r="GSR118" s="81"/>
      <c r="GSS118" s="81"/>
      <c r="GST118" s="81"/>
      <c r="GSU118" s="81"/>
      <c r="GSV118" s="81"/>
      <c r="GSW118" s="81"/>
      <c r="GSX118" s="81"/>
      <c r="GSY118" s="81"/>
      <c r="GSZ118" s="81"/>
      <c r="GTA118" s="81"/>
      <c r="GTB118" s="81"/>
      <c r="GTC118" s="81"/>
      <c r="GTD118" s="81"/>
      <c r="GTE118" s="81"/>
      <c r="GTF118" s="81"/>
      <c r="GTG118" s="81"/>
      <c r="GTH118" s="81"/>
      <c r="GTI118" s="81"/>
      <c r="GTJ118" s="81"/>
      <c r="GTK118" s="81"/>
      <c r="GTL118" s="81"/>
      <c r="GTM118" s="81"/>
      <c r="GTN118" s="81"/>
      <c r="GTO118" s="81"/>
      <c r="GTP118" s="81"/>
      <c r="GTQ118" s="81"/>
      <c r="GTR118" s="81"/>
      <c r="GTS118" s="81"/>
      <c r="GTT118" s="81"/>
      <c r="GTU118" s="81"/>
      <c r="GTV118" s="81"/>
      <c r="GTW118" s="81"/>
      <c r="GTX118" s="81"/>
      <c r="GTY118" s="81"/>
      <c r="GTZ118" s="81"/>
      <c r="GUA118" s="81"/>
      <c r="GUB118" s="81"/>
      <c r="GUC118" s="81"/>
      <c r="GUD118" s="81"/>
      <c r="GUE118" s="81"/>
      <c r="GUF118" s="81"/>
      <c r="GUG118" s="81"/>
      <c r="GUH118" s="81"/>
      <c r="GUI118" s="81"/>
      <c r="GUJ118" s="81"/>
      <c r="GUK118" s="81"/>
      <c r="GUL118" s="81"/>
      <c r="GUM118" s="81"/>
      <c r="GUN118" s="81"/>
      <c r="GUO118" s="81"/>
      <c r="GUP118" s="81"/>
      <c r="GUQ118" s="81"/>
      <c r="GUR118" s="81"/>
      <c r="GUS118" s="81"/>
      <c r="GUT118" s="81"/>
      <c r="GUU118" s="81"/>
      <c r="GUV118" s="81"/>
      <c r="GUW118" s="81"/>
      <c r="GUX118" s="81"/>
      <c r="GUY118" s="81"/>
      <c r="GUZ118" s="81"/>
      <c r="GVA118" s="81"/>
      <c r="GVB118" s="81"/>
      <c r="GVC118" s="81"/>
      <c r="GVD118" s="81"/>
      <c r="GVE118" s="81"/>
      <c r="GVF118" s="81"/>
      <c r="GVG118" s="81"/>
      <c r="GVH118" s="81"/>
      <c r="GVI118" s="81"/>
      <c r="GVJ118" s="81"/>
      <c r="GVK118" s="81"/>
      <c r="GVL118" s="81"/>
      <c r="GVM118" s="81"/>
      <c r="GVN118" s="81"/>
      <c r="GVO118" s="81"/>
      <c r="GVP118" s="81"/>
      <c r="GVQ118" s="81"/>
      <c r="GVR118" s="81"/>
      <c r="GVS118" s="81"/>
      <c r="GVT118" s="81"/>
      <c r="GVU118" s="81"/>
      <c r="GVV118" s="81"/>
      <c r="GVW118" s="81"/>
      <c r="GVX118" s="81"/>
      <c r="GVY118" s="81"/>
      <c r="GVZ118" s="81"/>
      <c r="GWA118" s="81"/>
      <c r="GWB118" s="81"/>
      <c r="GWC118" s="81"/>
      <c r="GWD118" s="81"/>
      <c r="GWE118" s="81"/>
      <c r="GWF118" s="81"/>
      <c r="GWG118" s="81"/>
      <c r="GWH118" s="81"/>
      <c r="GWI118" s="81"/>
      <c r="GWJ118" s="81"/>
      <c r="GWK118" s="81"/>
      <c r="GWL118" s="81"/>
      <c r="GWM118" s="81"/>
      <c r="GWN118" s="81"/>
      <c r="GWO118" s="81"/>
      <c r="GWP118" s="81"/>
      <c r="GWQ118" s="81"/>
      <c r="GWR118" s="81"/>
      <c r="GWS118" s="81"/>
      <c r="GWT118" s="81"/>
      <c r="GWU118" s="81"/>
      <c r="GWV118" s="81"/>
      <c r="GWW118" s="81"/>
      <c r="GWX118" s="81"/>
      <c r="GWY118" s="81"/>
      <c r="GWZ118" s="81"/>
      <c r="GXA118" s="81"/>
      <c r="GXB118" s="81"/>
      <c r="GXC118" s="81"/>
      <c r="GXD118" s="81"/>
      <c r="GXE118" s="81"/>
      <c r="GXF118" s="81"/>
      <c r="GXG118" s="81"/>
      <c r="GXH118" s="81"/>
      <c r="GXI118" s="81"/>
      <c r="GXJ118" s="81"/>
      <c r="GXK118" s="81"/>
      <c r="GXL118" s="81"/>
      <c r="GXM118" s="81"/>
      <c r="GXN118" s="81"/>
      <c r="GXO118" s="81"/>
      <c r="GXP118" s="81"/>
      <c r="GXQ118" s="81"/>
      <c r="GXR118" s="81"/>
      <c r="GXS118" s="81"/>
      <c r="GXT118" s="81"/>
      <c r="GXU118" s="81"/>
      <c r="GXV118" s="81"/>
      <c r="GXW118" s="81"/>
      <c r="GXX118" s="81"/>
      <c r="GXY118" s="81"/>
      <c r="GXZ118" s="81"/>
      <c r="GYA118" s="81"/>
      <c r="GYB118" s="81"/>
      <c r="GYC118" s="81"/>
      <c r="GYD118" s="81"/>
      <c r="GYE118" s="81"/>
      <c r="GYF118" s="81"/>
      <c r="GYG118" s="81"/>
      <c r="GYH118" s="81"/>
      <c r="GYI118" s="81"/>
      <c r="GYJ118" s="81"/>
      <c r="GYK118" s="81"/>
      <c r="GYL118" s="81"/>
      <c r="GYM118" s="81"/>
      <c r="GYN118" s="81"/>
      <c r="GYO118" s="81"/>
      <c r="GYP118" s="81"/>
      <c r="GYQ118" s="81"/>
      <c r="GYR118" s="81"/>
      <c r="GYS118" s="81"/>
      <c r="GYT118" s="81"/>
      <c r="GYU118" s="81"/>
      <c r="GYV118" s="81"/>
      <c r="GYW118" s="81"/>
      <c r="GYX118" s="81"/>
      <c r="GYY118" s="81"/>
      <c r="GYZ118" s="81"/>
      <c r="GZA118" s="81"/>
      <c r="GZB118" s="81"/>
      <c r="GZC118" s="81"/>
      <c r="GZD118" s="81"/>
      <c r="GZE118" s="81"/>
      <c r="GZF118" s="81"/>
      <c r="GZG118" s="81"/>
      <c r="GZH118" s="81"/>
      <c r="GZI118" s="81"/>
      <c r="GZJ118" s="81"/>
      <c r="GZK118" s="81"/>
      <c r="GZL118" s="81"/>
      <c r="GZM118" s="81"/>
      <c r="GZN118" s="81"/>
      <c r="GZO118" s="81"/>
      <c r="GZP118" s="81"/>
      <c r="GZQ118" s="81"/>
      <c r="GZR118" s="81"/>
      <c r="GZS118" s="81"/>
      <c r="GZT118" s="81"/>
      <c r="GZU118" s="81"/>
      <c r="GZV118" s="81"/>
      <c r="GZW118" s="81"/>
      <c r="GZX118" s="81"/>
      <c r="GZY118" s="81"/>
      <c r="GZZ118" s="81"/>
      <c r="HAA118" s="81"/>
      <c r="HAB118" s="81"/>
      <c r="HAC118" s="81"/>
      <c r="HAD118" s="81"/>
      <c r="HAE118" s="81"/>
      <c r="HAF118" s="81"/>
      <c r="HAG118" s="81"/>
      <c r="HAH118" s="81"/>
      <c r="HAI118" s="81"/>
      <c r="HAJ118" s="81"/>
      <c r="HAK118" s="81"/>
      <c r="HAL118" s="81"/>
      <c r="HAM118" s="81"/>
      <c r="HAN118" s="81"/>
      <c r="HAO118" s="81"/>
      <c r="HAP118" s="81"/>
      <c r="HAQ118" s="81"/>
      <c r="HAR118" s="81"/>
      <c r="HAS118" s="81"/>
      <c r="HAT118" s="81"/>
      <c r="HAU118" s="81"/>
      <c r="HAV118" s="81"/>
      <c r="HAW118" s="81"/>
      <c r="HAX118" s="81"/>
      <c r="HAY118" s="81"/>
      <c r="HAZ118" s="81"/>
      <c r="HBA118" s="81"/>
      <c r="HBB118" s="81"/>
      <c r="HBC118" s="81"/>
      <c r="HBD118" s="81"/>
      <c r="HBE118" s="81"/>
      <c r="HBF118" s="81"/>
      <c r="HBG118" s="81"/>
      <c r="HBH118" s="81"/>
      <c r="HBI118" s="81"/>
      <c r="HBJ118" s="81"/>
      <c r="HBK118" s="81"/>
      <c r="HBL118" s="81"/>
      <c r="HBM118" s="81"/>
      <c r="HBN118" s="81"/>
      <c r="HBO118" s="81"/>
      <c r="HBP118" s="81"/>
      <c r="HBQ118" s="81"/>
      <c r="HBR118" s="81"/>
      <c r="HBS118" s="81"/>
      <c r="HBT118" s="81"/>
      <c r="HBU118" s="81"/>
      <c r="HBV118" s="81"/>
      <c r="HBW118" s="81"/>
      <c r="HBX118" s="81"/>
      <c r="HBY118" s="81"/>
      <c r="HBZ118" s="81"/>
      <c r="HCA118" s="81"/>
      <c r="HCB118" s="81"/>
      <c r="HCC118" s="81"/>
      <c r="HCD118" s="81"/>
      <c r="HCE118" s="81"/>
      <c r="HCF118" s="81"/>
      <c r="HCG118" s="81"/>
      <c r="HCH118" s="81"/>
      <c r="HCI118" s="81"/>
      <c r="HCJ118" s="81"/>
      <c r="HCK118" s="81"/>
      <c r="HCL118" s="81"/>
      <c r="HCM118" s="81"/>
      <c r="HCN118" s="81"/>
      <c r="HCO118" s="81"/>
      <c r="HCP118" s="81"/>
      <c r="HCQ118" s="81"/>
      <c r="HCR118" s="81"/>
      <c r="HCS118" s="81"/>
      <c r="HCT118" s="81"/>
      <c r="HCU118" s="81"/>
      <c r="HCV118" s="81"/>
      <c r="HCW118" s="81"/>
      <c r="HCX118" s="81"/>
      <c r="HCY118" s="81"/>
      <c r="HCZ118" s="81"/>
      <c r="HDA118" s="81"/>
      <c r="HDB118" s="81"/>
      <c r="HDC118" s="81"/>
      <c r="HDD118" s="81"/>
      <c r="HDE118" s="81"/>
      <c r="HDF118" s="81"/>
      <c r="HDG118" s="81"/>
      <c r="HDH118" s="81"/>
      <c r="HDI118" s="81"/>
      <c r="HDJ118" s="81"/>
      <c r="HDK118" s="81"/>
      <c r="HDL118" s="81"/>
      <c r="HDM118" s="81"/>
      <c r="HDN118" s="81"/>
      <c r="HDO118" s="81"/>
      <c r="HDP118" s="81"/>
      <c r="HDQ118" s="81"/>
      <c r="HDR118" s="81"/>
      <c r="HDS118" s="81"/>
      <c r="HDT118" s="81"/>
      <c r="HDU118" s="81"/>
      <c r="HDV118" s="81"/>
      <c r="HDW118" s="81"/>
      <c r="HDX118" s="81"/>
      <c r="HDY118" s="81"/>
      <c r="HDZ118" s="81"/>
      <c r="HEA118" s="81"/>
      <c r="HEB118" s="81"/>
      <c r="HEC118" s="81"/>
      <c r="HED118" s="81"/>
      <c r="HEE118" s="81"/>
      <c r="HEF118" s="81"/>
      <c r="HEG118" s="81"/>
      <c r="HEH118" s="81"/>
      <c r="HEI118" s="81"/>
      <c r="HEJ118" s="81"/>
      <c r="HEK118" s="81"/>
      <c r="HEL118" s="81"/>
      <c r="HEM118" s="81"/>
      <c r="HEN118" s="81"/>
      <c r="HEO118" s="81"/>
      <c r="HEP118" s="81"/>
      <c r="HEQ118" s="81"/>
      <c r="HER118" s="81"/>
      <c r="HES118" s="81"/>
      <c r="HET118" s="81"/>
      <c r="HEU118" s="81"/>
      <c r="HEV118" s="81"/>
      <c r="HEW118" s="81"/>
      <c r="HEX118" s="81"/>
      <c r="HEY118" s="81"/>
      <c r="HEZ118" s="81"/>
      <c r="HFA118" s="81"/>
      <c r="HFB118" s="81"/>
      <c r="HFC118" s="81"/>
      <c r="HFD118" s="81"/>
      <c r="HFE118" s="81"/>
      <c r="HFF118" s="81"/>
      <c r="HFG118" s="81"/>
      <c r="HFH118" s="81"/>
      <c r="HFI118" s="81"/>
      <c r="HFJ118" s="81"/>
      <c r="HFK118" s="81"/>
      <c r="HFL118" s="81"/>
      <c r="HFM118" s="81"/>
      <c r="HFN118" s="81"/>
      <c r="HFO118" s="81"/>
      <c r="HFP118" s="81"/>
      <c r="HFQ118" s="81"/>
      <c r="HFR118" s="81"/>
      <c r="HFS118" s="81"/>
      <c r="HFT118" s="81"/>
      <c r="HFU118" s="81"/>
      <c r="HFV118" s="81"/>
      <c r="HFW118" s="81"/>
      <c r="HFX118" s="81"/>
      <c r="HFY118" s="81"/>
      <c r="HFZ118" s="81"/>
      <c r="HGA118" s="81"/>
      <c r="HGB118" s="81"/>
      <c r="HGC118" s="81"/>
      <c r="HGD118" s="81"/>
      <c r="HGE118" s="81"/>
      <c r="HGF118" s="81"/>
      <c r="HGG118" s="81"/>
      <c r="HGH118" s="81"/>
      <c r="HGI118" s="81"/>
      <c r="HGJ118" s="81"/>
      <c r="HGK118" s="81"/>
      <c r="HGL118" s="81"/>
      <c r="HGM118" s="81"/>
      <c r="HGN118" s="81"/>
      <c r="HGO118" s="81"/>
      <c r="HGP118" s="81"/>
      <c r="HGQ118" s="81"/>
      <c r="HGR118" s="81"/>
      <c r="HGS118" s="81"/>
      <c r="HGT118" s="81"/>
      <c r="HGU118" s="81"/>
      <c r="HGV118" s="81"/>
      <c r="HGW118" s="81"/>
      <c r="HGX118" s="81"/>
      <c r="HGY118" s="81"/>
      <c r="HGZ118" s="81"/>
      <c r="HHA118" s="81"/>
      <c r="HHB118" s="81"/>
      <c r="HHC118" s="81"/>
      <c r="HHD118" s="81"/>
      <c r="HHE118" s="81"/>
      <c r="HHF118" s="81"/>
      <c r="HHG118" s="81"/>
      <c r="HHH118" s="81"/>
      <c r="HHI118" s="81"/>
      <c r="HHJ118" s="81"/>
      <c r="HHK118" s="81"/>
      <c r="HHL118" s="81"/>
      <c r="HHM118" s="81"/>
      <c r="HHN118" s="81"/>
      <c r="HHO118" s="81"/>
      <c r="HHP118" s="81"/>
      <c r="HHQ118" s="81"/>
      <c r="HHR118" s="81"/>
      <c r="HHS118" s="81"/>
      <c r="HHT118" s="81"/>
      <c r="HHU118" s="81"/>
      <c r="HHV118" s="81"/>
      <c r="HHW118" s="81"/>
      <c r="HHX118" s="81"/>
      <c r="HHY118" s="81"/>
      <c r="HHZ118" s="81"/>
      <c r="HIA118" s="81"/>
      <c r="HIB118" s="81"/>
      <c r="HIC118" s="81"/>
      <c r="HID118" s="81"/>
      <c r="HIE118" s="81"/>
      <c r="HIF118" s="81"/>
      <c r="HIG118" s="81"/>
      <c r="HIH118" s="81"/>
      <c r="HII118" s="81"/>
      <c r="HIJ118" s="81"/>
      <c r="HIK118" s="81"/>
      <c r="HIL118" s="81"/>
      <c r="HIM118" s="81"/>
      <c r="HIN118" s="81"/>
      <c r="HIO118" s="81"/>
      <c r="HIP118" s="81"/>
      <c r="HIQ118" s="81"/>
      <c r="HIR118" s="81"/>
      <c r="HIS118" s="81"/>
      <c r="HIT118" s="81"/>
      <c r="HIU118" s="81"/>
      <c r="HIV118" s="81"/>
      <c r="HIW118" s="81"/>
      <c r="HIX118" s="81"/>
      <c r="HIY118" s="81"/>
      <c r="HIZ118" s="81"/>
      <c r="HJA118" s="81"/>
      <c r="HJB118" s="81"/>
      <c r="HJC118" s="81"/>
      <c r="HJD118" s="81"/>
      <c r="HJE118" s="81"/>
      <c r="HJF118" s="81"/>
      <c r="HJG118" s="81"/>
      <c r="HJH118" s="81"/>
      <c r="HJI118" s="81"/>
      <c r="HJJ118" s="81"/>
      <c r="HJK118" s="81"/>
      <c r="HJL118" s="81"/>
      <c r="HJM118" s="81"/>
      <c r="HJN118" s="81"/>
      <c r="HJO118" s="81"/>
      <c r="HJP118" s="81"/>
      <c r="HJQ118" s="81"/>
      <c r="HJR118" s="81"/>
      <c r="HJS118" s="81"/>
      <c r="HJT118" s="81"/>
      <c r="HJU118" s="81"/>
      <c r="HJV118" s="81"/>
      <c r="HJW118" s="81"/>
      <c r="HJX118" s="81"/>
      <c r="HJY118" s="81"/>
      <c r="HJZ118" s="81"/>
      <c r="HKA118" s="81"/>
      <c r="HKB118" s="81"/>
      <c r="HKC118" s="81"/>
      <c r="HKD118" s="81"/>
      <c r="HKE118" s="81"/>
      <c r="HKF118" s="81"/>
      <c r="HKG118" s="81"/>
      <c r="HKH118" s="81"/>
      <c r="HKI118" s="81"/>
      <c r="HKJ118" s="81"/>
      <c r="HKK118" s="81"/>
      <c r="HKL118" s="81"/>
      <c r="HKM118" s="81"/>
      <c r="HKN118" s="81"/>
      <c r="HKO118" s="81"/>
      <c r="HKP118" s="81"/>
      <c r="HKQ118" s="81"/>
      <c r="HKR118" s="81"/>
      <c r="HKS118" s="81"/>
      <c r="HKT118" s="81"/>
      <c r="HKU118" s="81"/>
      <c r="HKV118" s="81"/>
      <c r="HKW118" s="81"/>
      <c r="HKX118" s="81"/>
      <c r="HKY118" s="81"/>
      <c r="HKZ118" s="81"/>
      <c r="HLA118" s="81"/>
      <c r="HLB118" s="81"/>
      <c r="HLC118" s="81"/>
      <c r="HLD118" s="81"/>
      <c r="HLE118" s="81"/>
      <c r="HLF118" s="81"/>
      <c r="HLG118" s="81"/>
      <c r="HLH118" s="81"/>
      <c r="HLI118" s="81"/>
      <c r="HLJ118" s="81"/>
      <c r="HLK118" s="81"/>
      <c r="HLL118" s="81"/>
      <c r="HLM118" s="81"/>
      <c r="HLN118" s="81"/>
      <c r="HLO118" s="81"/>
      <c r="HLP118" s="81"/>
      <c r="HLQ118" s="81"/>
      <c r="HLR118" s="81"/>
      <c r="HLS118" s="81"/>
      <c r="HLT118" s="81"/>
      <c r="HLU118" s="81"/>
      <c r="HLV118" s="81"/>
      <c r="HLW118" s="81"/>
      <c r="HLX118" s="81"/>
      <c r="HLY118" s="81"/>
      <c r="HLZ118" s="81"/>
      <c r="HMA118" s="81"/>
      <c r="HMB118" s="81"/>
      <c r="HMC118" s="81"/>
      <c r="HMD118" s="81"/>
      <c r="HME118" s="81"/>
      <c r="HMF118" s="81"/>
      <c r="HMG118" s="81"/>
      <c r="HMH118" s="81"/>
      <c r="HMI118" s="81"/>
      <c r="HMJ118" s="81"/>
      <c r="HMK118" s="81"/>
      <c r="HML118" s="81"/>
      <c r="HMM118" s="81"/>
      <c r="HMN118" s="81"/>
      <c r="HMO118" s="81"/>
      <c r="HMP118" s="81"/>
      <c r="HMQ118" s="81"/>
      <c r="HMR118" s="81"/>
      <c r="HMS118" s="81"/>
      <c r="HMT118" s="81"/>
      <c r="HMU118" s="81"/>
      <c r="HMV118" s="81"/>
      <c r="HMW118" s="81"/>
      <c r="HMX118" s="81"/>
      <c r="HMY118" s="81"/>
      <c r="HMZ118" s="81"/>
      <c r="HNA118" s="81"/>
      <c r="HNB118" s="81"/>
      <c r="HNC118" s="81"/>
      <c r="HND118" s="81"/>
      <c r="HNE118" s="81"/>
      <c r="HNF118" s="81"/>
      <c r="HNG118" s="81"/>
      <c r="HNH118" s="81"/>
      <c r="HNI118" s="81"/>
      <c r="HNJ118" s="81"/>
      <c r="HNK118" s="81"/>
      <c r="HNL118" s="81"/>
      <c r="HNM118" s="81"/>
      <c r="HNN118" s="81"/>
      <c r="HNO118" s="81"/>
      <c r="HNP118" s="81"/>
      <c r="HNQ118" s="81"/>
      <c r="HNR118" s="81"/>
      <c r="HNS118" s="81"/>
      <c r="HNT118" s="81"/>
      <c r="HNU118" s="81"/>
      <c r="HNV118" s="81"/>
      <c r="HNW118" s="81"/>
      <c r="HNX118" s="81"/>
      <c r="HNY118" s="81"/>
      <c r="HNZ118" s="81"/>
      <c r="HOA118" s="81"/>
      <c r="HOB118" s="81"/>
      <c r="HOC118" s="81"/>
      <c r="HOD118" s="81"/>
      <c r="HOE118" s="81"/>
      <c r="HOF118" s="81"/>
      <c r="HOG118" s="81"/>
      <c r="HOH118" s="81"/>
      <c r="HOI118" s="81"/>
      <c r="HOJ118" s="81"/>
      <c r="HOK118" s="81"/>
      <c r="HOL118" s="81"/>
      <c r="HOM118" s="81"/>
      <c r="HON118" s="81"/>
      <c r="HOO118" s="81"/>
      <c r="HOP118" s="81"/>
      <c r="HOQ118" s="81"/>
      <c r="HOR118" s="81"/>
      <c r="HOS118" s="81"/>
      <c r="HOT118" s="81"/>
      <c r="HOU118" s="81"/>
      <c r="HOV118" s="81"/>
      <c r="HOW118" s="81"/>
      <c r="HOX118" s="81"/>
      <c r="HOY118" s="81"/>
      <c r="HOZ118" s="81"/>
      <c r="HPA118" s="81"/>
      <c r="HPB118" s="81"/>
      <c r="HPC118" s="81"/>
      <c r="HPD118" s="81"/>
      <c r="HPE118" s="81"/>
      <c r="HPF118" s="81"/>
      <c r="HPG118" s="81"/>
      <c r="HPH118" s="81"/>
      <c r="HPI118" s="81"/>
      <c r="HPJ118" s="81"/>
      <c r="HPK118" s="81"/>
      <c r="HPL118" s="81"/>
      <c r="HPM118" s="81"/>
      <c r="HPN118" s="81"/>
      <c r="HPO118" s="81"/>
      <c r="HPP118" s="81"/>
      <c r="HPQ118" s="81"/>
      <c r="HPR118" s="81"/>
      <c r="HPS118" s="81"/>
      <c r="HPT118" s="81"/>
      <c r="HPU118" s="81"/>
      <c r="HPV118" s="81"/>
      <c r="HPW118" s="81"/>
      <c r="HPX118" s="81"/>
      <c r="HPY118" s="81"/>
      <c r="HPZ118" s="81"/>
      <c r="HQA118" s="81"/>
      <c r="HQB118" s="81"/>
      <c r="HQC118" s="81"/>
      <c r="HQD118" s="81"/>
      <c r="HQE118" s="81"/>
      <c r="HQF118" s="81"/>
      <c r="HQG118" s="81"/>
      <c r="HQH118" s="81"/>
      <c r="HQI118" s="81"/>
      <c r="HQJ118" s="81"/>
      <c r="HQK118" s="81"/>
      <c r="HQL118" s="81"/>
      <c r="HQM118" s="81"/>
      <c r="HQN118" s="81"/>
      <c r="HQO118" s="81"/>
      <c r="HQP118" s="81"/>
      <c r="HQQ118" s="81"/>
      <c r="HQR118" s="81"/>
      <c r="HQS118" s="81"/>
      <c r="HQT118" s="81"/>
      <c r="HQU118" s="81"/>
      <c r="HQV118" s="81"/>
      <c r="HQW118" s="81"/>
      <c r="HQX118" s="81"/>
      <c r="HQY118" s="81"/>
      <c r="HQZ118" s="81"/>
      <c r="HRA118" s="81"/>
      <c r="HRB118" s="81"/>
      <c r="HRC118" s="81"/>
      <c r="HRD118" s="81"/>
      <c r="HRE118" s="81"/>
      <c r="HRF118" s="81"/>
      <c r="HRG118" s="81"/>
      <c r="HRH118" s="81"/>
      <c r="HRI118" s="81"/>
      <c r="HRJ118" s="81"/>
      <c r="HRK118" s="81"/>
      <c r="HRL118" s="81"/>
      <c r="HRM118" s="81"/>
      <c r="HRN118" s="81"/>
      <c r="HRO118" s="81"/>
      <c r="HRP118" s="81"/>
      <c r="HRQ118" s="81"/>
      <c r="HRR118" s="81"/>
      <c r="HRS118" s="81"/>
      <c r="HRT118" s="81"/>
      <c r="HRU118" s="81"/>
      <c r="HRV118" s="81"/>
      <c r="HRW118" s="81"/>
      <c r="HRX118" s="81"/>
      <c r="HRY118" s="81"/>
      <c r="HRZ118" s="81"/>
      <c r="HSA118" s="81"/>
      <c r="HSB118" s="81"/>
      <c r="HSC118" s="81"/>
      <c r="HSD118" s="81"/>
      <c r="HSE118" s="81"/>
      <c r="HSF118" s="81"/>
      <c r="HSG118" s="81"/>
      <c r="HSH118" s="81"/>
      <c r="HSI118" s="81"/>
      <c r="HSJ118" s="81"/>
      <c r="HSK118" s="81"/>
      <c r="HSL118" s="81"/>
      <c r="HSM118" s="81"/>
      <c r="HSN118" s="81"/>
      <c r="HSO118" s="81"/>
      <c r="HSP118" s="81"/>
      <c r="HSQ118" s="81"/>
      <c r="HSR118" s="81"/>
      <c r="HSS118" s="81"/>
      <c r="HST118" s="81"/>
      <c r="HSU118" s="81"/>
      <c r="HSV118" s="81"/>
      <c r="HSW118" s="81"/>
      <c r="HSX118" s="81"/>
      <c r="HSY118" s="81"/>
      <c r="HSZ118" s="81"/>
      <c r="HTA118" s="81"/>
      <c r="HTB118" s="81"/>
      <c r="HTC118" s="81"/>
      <c r="HTD118" s="81"/>
      <c r="HTE118" s="81"/>
      <c r="HTF118" s="81"/>
      <c r="HTG118" s="81"/>
      <c r="HTH118" s="81"/>
      <c r="HTI118" s="81"/>
      <c r="HTJ118" s="81"/>
      <c r="HTK118" s="81"/>
      <c r="HTL118" s="81"/>
      <c r="HTM118" s="81"/>
      <c r="HTN118" s="81"/>
      <c r="HTO118" s="81"/>
      <c r="HTP118" s="81"/>
      <c r="HTQ118" s="81"/>
      <c r="HTR118" s="81"/>
      <c r="HTS118" s="81"/>
      <c r="HTT118" s="81"/>
      <c r="HTU118" s="81"/>
      <c r="HTV118" s="81"/>
      <c r="HTW118" s="81"/>
      <c r="HTX118" s="81"/>
      <c r="HTY118" s="81"/>
      <c r="HTZ118" s="81"/>
      <c r="HUA118" s="81"/>
      <c r="HUB118" s="81"/>
      <c r="HUC118" s="81"/>
      <c r="HUD118" s="81"/>
      <c r="HUE118" s="81"/>
      <c r="HUF118" s="81"/>
      <c r="HUG118" s="81"/>
      <c r="HUH118" s="81"/>
      <c r="HUI118" s="81"/>
      <c r="HUJ118" s="81"/>
      <c r="HUK118" s="81"/>
      <c r="HUL118" s="81"/>
      <c r="HUM118" s="81"/>
      <c r="HUN118" s="81"/>
      <c r="HUO118" s="81"/>
      <c r="HUP118" s="81"/>
      <c r="HUQ118" s="81"/>
      <c r="HUR118" s="81"/>
      <c r="HUS118" s="81"/>
      <c r="HUT118" s="81"/>
      <c r="HUU118" s="81"/>
      <c r="HUV118" s="81"/>
      <c r="HUW118" s="81"/>
      <c r="HUX118" s="81"/>
      <c r="HUY118" s="81"/>
      <c r="HUZ118" s="81"/>
      <c r="HVA118" s="81"/>
      <c r="HVB118" s="81"/>
      <c r="HVC118" s="81"/>
      <c r="HVD118" s="81"/>
      <c r="HVE118" s="81"/>
      <c r="HVF118" s="81"/>
      <c r="HVG118" s="81"/>
      <c r="HVH118" s="81"/>
      <c r="HVI118" s="81"/>
      <c r="HVJ118" s="81"/>
      <c r="HVK118" s="81"/>
      <c r="HVL118" s="81"/>
      <c r="HVM118" s="81"/>
      <c r="HVN118" s="81"/>
      <c r="HVO118" s="81"/>
      <c r="HVP118" s="81"/>
      <c r="HVQ118" s="81"/>
      <c r="HVR118" s="81"/>
      <c r="HVS118" s="81"/>
      <c r="HVT118" s="81"/>
      <c r="HVU118" s="81"/>
      <c r="HVV118" s="81"/>
      <c r="HVW118" s="81"/>
      <c r="HVX118" s="81"/>
      <c r="HVY118" s="81"/>
      <c r="HVZ118" s="81"/>
      <c r="HWA118" s="81"/>
      <c r="HWB118" s="81"/>
      <c r="HWC118" s="81"/>
      <c r="HWD118" s="81"/>
      <c r="HWE118" s="81"/>
      <c r="HWF118" s="81"/>
      <c r="HWG118" s="81"/>
      <c r="HWH118" s="81"/>
      <c r="HWI118" s="81"/>
      <c r="HWJ118" s="81"/>
      <c r="HWK118" s="81"/>
      <c r="HWL118" s="81"/>
      <c r="HWM118" s="81"/>
      <c r="HWN118" s="81"/>
      <c r="HWO118" s="81"/>
      <c r="HWP118" s="81"/>
      <c r="HWQ118" s="81"/>
      <c r="HWR118" s="81"/>
      <c r="HWS118" s="81"/>
      <c r="HWT118" s="81"/>
      <c r="HWU118" s="81"/>
      <c r="HWV118" s="81"/>
      <c r="HWW118" s="81"/>
      <c r="HWX118" s="81"/>
      <c r="HWY118" s="81"/>
      <c r="HWZ118" s="81"/>
      <c r="HXA118" s="81"/>
      <c r="HXB118" s="81"/>
      <c r="HXC118" s="81"/>
      <c r="HXD118" s="81"/>
      <c r="HXE118" s="81"/>
      <c r="HXF118" s="81"/>
      <c r="HXG118" s="81"/>
      <c r="HXH118" s="81"/>
      <c r="HXI118" s="81"/>
      <c r="HXJ118" s="81"/>
      <c r="HXK118" s="81"/>
      <c r="HXL118" s="81"/>
      <c r="HXM118" s="81"/>
      <c r="HXN118" s="81"/>
      <c r="HXO118" s="81"/>
      <c r="HXP118" s="81"/>
      <c r="HXQ118" s="81"/>
      <c r="HXR118" s="81"/>
      <c r="HXS118" s="81"/>
      <c r="HXT118" s="81"/>
      <c r="HXU118" s="81"/>
      <c r="HXV118" s="81"/>
      <c r="HXW118" s="81"/>
      <c r="HXX118" s="81"/>
      <c r="HXY118" s="81"/>
      <c r="HXZ118" s="81"/>
      <c r="HYA118" s="81"/>
      <c r="HYB118" s="81"/>
      <c r="HYC118" s="81"/>
      <c r="HYD118" s="81"/>
      <c r="HYE118" s="81"/>
      <c r="HYF118" s="81"/>
      <c r="HYG118" s="81"/>
      <c r="HYH118" s="81"/>
      <c r="HYI118" s="81"/>
      <c r="HYJ118" s="81"/>
      <c r="HYK118" s="81"/>
      <c r="HYL118" s="81"/>
      <c r="HYM118" s="81"/>
      <c r="HYN118" s="81"/>
      <c r="HYO118" s="81"/>
      <c r="HYP118" s="81"/>
      <c r="HYQ118" s="81"/>
      <c r="HYR118" s="81"/>
      <c r="HYS118" s="81"/>
      <c r="HYT118" s="81"/>
      <c r="HYU118" s="81"/>
      <c r="HYV118" s="81"/>
      <c r="HYW118" s="81"/>
      <c r="HYX118" s="81"/>
      <c r="HYY118" s="81"/>
      <c r="HYZ118" s="81"/>
      <c r="HZA118" s="81"/>
      <c r="HZB118" s="81"/>
      <c r="HZC118" s="81"/>
      <c r="HZD118" s="81"/>
      <c r="HZE118" s="81"/>
      <c r="HZF118" s="81"/>
      <c r="HZG118" s="81"/>
      <c r="HZH118" s="81"/>
      <c r="HZI118" s="81"/>
      <c r="HZJ118" s="81"/>
      <c r="HZK118" s="81"/>
      <c r="HZL118" s="81"/>
      <c r="HZM118" s="81"/>
      <c r="HZN118" s="81"/>
      <c r="HZO118" s="81"/>
      <c r="HZP118" s="81"/>
      <c r="HZQ118" s="81"/>
      <c r="HZR118" s="81"/>
      <c r="HZS118" s="81"/>
      <c r="HZT118" s="81"/>
      <c r="HZU118" s="81"/>
      <c r="HZV118" s="81"/>
      <c r="HZW118" s="81"/>
      <c r="HZX118" s="81"/>
      <c r="HZY118" s="81"/>
      <c r="HZZ118" s="81"/>
      <c r="IAA118" s="81"/>
      <c r="IAB118" s="81"/>
      <c r="IAC118" s="81"/>
      <c r="IAD118" s="81"/>
      <c r="IAE118" s="81"/>
      <c r="IAF118" s="81"/>
      <c r="IAG118" s="81"/>
      <c r="IAH118" s="81"/>
      <c r="IAI118" s="81"/>
      <c r="IAJ118" s="81"/>
      <c r="IAK118" s="81"/>
      <c r="IAL118" s="81"/>
      <c r="IAM118" s="81"/>
      <c r="IAN118" s="81"/>
      <c r="IAO118" s="81"/>
      <c r="IAP118" s="81"/>
      <c r="IAQ118" s="81"/>
      <c r="IAR118" s="81"/>
      <c r="IAS118" s="81"/>
      <c r="IAT118" s="81"/>
      <c r="IAU118" s="81"/>
      <c r="IAV118" s="81"/>
      <c r="IAW118" s="81"/>
      <c r="IAX118" s="81"/>
      <c r="IAY118" s="81"/>
      <c r="IAZ118" s="81"/>
      <c r="IBA118" s="81"/>
      <c r="IBB118" s="81"/>
      <c r="IBC118" s="81"/>
      <c r="IBD118" s="81"/>
      <c r="IBE118" s="81"/>
      <c r="IBF118" s="81"/>
      <c r="IBG118" s="81"/>
      <c r="IBH118" s="81"/>
      <c r="IBI118" s="81"/>
      <c r="IBJ118" s="81"/>
      <c r="IBK118" s="81"/>
      <c r="IBL118" s="81"/>
      <c r="IBM118" s="81"/>
      <c r="IBN118" s="81"/>
      <c r="IBO118" s="81"/>
      <c r="IBP118" s="81"/>
      <c r="IBQ118" s="81"/>
      <c r="IBR118" s="81"/>
      <c r="IBS118" s="81"/>
      <c r="IBT118" s="81"/>
      <c r="IBU118" s="81"/>
      <c r="IBV118" s="81"/>
      <c r="IBW118" s="81"/>
      <c r="IBX118" s="81"/>
      <c r="IBY118" s="81"/>
      <c r="IBZ118" s="81"/>
      <c r="ICA118" s="81"/>
      <c r="ICB118" s="81"/>
      <c r="ICC118" s="81"/>
      <c r="ICD118" s="81"/>
      <c r="ICE118" s="81"/>
      <c r="ICF118" s="81"/>
      <c r="ICG118" s="81"/>
      <c r="ICH118" s="81"/>
      <c r="ICI118" s="81"/>
      <c r="ICJ118" s="81"/>
      <c r="ICK118" s="81"/>
      <c r="ICL118" s="81"/>
      <c r="ICM118" s="81"/>
      <c r="ICN118" s="81"/>
      <c r="ICO118" s="81"/>
      <c r="ICP118" s="81"/>
      <c r="ICQ118" s="81"/>
      <c r="ICR118" s="81"/>
      <c r="ICS118" s="81"/>
      <c r="ICT118" s="81"/>
      <c r="ICU118" s="81"/>
      <c r="ICV118" s="81"/>
      <c r="ICW118" s="81"/>
      <c r="ICX118" s="81"/>
      <c r="ICY118" s="81"/>
      <c r="ICZ118" s="81"/>
      <c r="IDA118" s="81"/>
      <c r="IDB118" s="81"/>
      <c r="IDC118" s="81"/>
      <c r="IDD118" s="81"/>
      <c r="IDE118" s="81"/>
      <c r="IDF118" s="81"/>
      <c r="IDG118" s="81"/>
      <c r="IDH118" s="81"/>
      <c r="IDI118" s="81"/>
      <c r="IDJ118" s="81"/>
      <c r="IDK118" s="81"/>
      <c r="IDL118" s="81"/>
      <c r="IDM118" s="81"/>
      <c r="IDN118" s="81"/>
      <c r="IDO118" s="81"/>
      <c r="IDP118" s="81"/>
      <c r="IDQ118" s="81"/>
      <c r="IDR118" s="81"/>
      <c r="IDS118" s="81"/>
      <c r="IDT118" s="81"/>
      <c r="IDU118" s="81"/>
      <c r="IDV118" s="81"/>
      <c r="IDW118" s="81"/>
      <c r="IDX118" s="81"/>
      <c r="IDY118" s="81"/>
      <c r="IDZ118" s="81"/>
      <c r="IEA118" s="81"/>
      <c r="IEB118" s="81"/>
      <c r="IEC118" s="81"/>
      <c r="IED118" s="81"/>
      <c r="IEE118" s="81"/>
      <c r="IEF118" s="81"/>
      <c r="IEG118" s="81"/>
      <c r="IEH118" s="81"/>
      <c r="IEI118" s="81"/>
      <c r="IEJ118" s="81"/>
      <c r="IEK118" s="81"/>
      <c r="IEL118" s="81"/>
      <c r="IEM118" s="81"/>
      <c r="IEN118" s="81"/>
      <c r="IEO118" s="81"/>
      <c r="IEP118" s="81"/>
      <c r="IEQ118" s="81"/>
      <c r="IER118" s="81"/>
      <c r="IES118" s="81"/>
      <c r="IET118" s="81"/>
      <c r="IEU118" s="81"/>
      <c r="IEV118" s="81"/>
      <c r="IEW118" s="81"/>
      <c r="IEX118" s="81"/>
      <c r="IEY118" s="81"/>
      <c r="IEZ118" s="81"/>
      <c r="IFA118" s="81"/>
      <c r="IFB118" s="81"/>
      <c r="IFC118" s="81"/>
      <c r="IFD118" s="81"/>
      <c r="IFE118" s="81"/>
      <c r="IFF118" s="81"/>
      <c r="IFG118" s="81"/>
      <c r="IFH118" s="81"/>
      <c r="IFI118" s="81"/>
      <c r="IFJ118" s="81"/>
      <c r="IFK118" s="81"/>
      <c r="IFL118" s="81"/>
      <c r="IFM118" s="81"/>
      <c r="IFN118" s="81"/>
      <c r="IFO118" s="81"/>
      <c r="IFP118" s="81"/>
      <c r="IFQ118" s="81"/>
      <c r="IFR118" s="81"/>
      <c r="IFS118" s="81"/>
      <c r="IFT118" s="81"/>
      <c r="IFU118" s="81"/>
      <c r="IFV118" s="81"/>
      <c r="IFW118" s="81"/>
      <c r="IFX118" s="81"/>
      <c r="IFY118" s="81"/>
      <c r="IFZ118" s="81"/>
      <c r="IGA118" s="81"/>
      <c r="IGB118" s="81"/>
      <c r="IGC118" s="81"/>
      <c r="IGD118" s="81"/>
      <c r="IGE118" s="81"/>
      <c r="IGF118" s="81"/>
      <c r="IGG118" s="81"/>
      <c r="IGH118" s="81"/>
      <c r="IGI118" s="81"/>
      <c r="IGJ118" s="81"/>
      <c r="IGK118" s="81"/>
      <c r="IGL118" s="81"/>
      <c r="IGM118" s="81"/>
      <c r="IGN118" s="81"/>
      <c r="IGO118" s="81"/>
      <c r="IGP118" s="81"/>
      <c r="IGQ118" s="81"/>
      <c r="IGR118" s="81"/>
      <c r="IGS118" s="81"/>
      <c r="IGT118" s="81"/>
      <c r="IGU118" s="81"/>
      <c r="IGV118" s="81"/>
      <c r="IGW118" s="81"/>
      <c r="IGX118" s="81"/>
      <c r="IGY118" s="81"/>
      <c r="IGZ118" s="81"/>
      <c r="IHA118" s="81"/>
      <c r="IHB118" s="81"/>
      <c r="IHC118" s="81"/>
      <c r="IHD118" s="81"/>
      <c r="IHE118" s="81"/>
      <c r="IHF118" s="81"/>
      <c r="IHG118" s="81"/>
      <c r="IHH118" s="81"/>
      <c r="IHI118" s="81"/>
      <c r="IHJ118" s="81"/>
      <c r="IHK118" s="81"/>
      <c r="IHL118" s="81"/>
      <c r="IHM118" s="81"/>
      <c r="IHN118" s="81"/>
      <c r="IHO118" s="81"/>
      <c r="IHP118" s="81"/>
      <c r="IHQ118" s="81"/>
      <c r="IHR118" s="81"/>
      <c r="IHS118" s="81"/>
      <c r="IHT118" s="81"/>
      <c r="IHU118" s="81"/>
      <c r="IHV118" s="81"/>
      <c r="IHW118" s="81"/>
      <c r="IHX118" s="81"/>
      <c r="IHY118" s="81"/>
      <c r="IHZ118" s="81"/>
      <c r="IIA118" s="81"/>
      <c r="IIB118" s="81"/>
      <c r="IIC118" s="81"/>
      <c r="IID118" s="81"/>
      <c r="IIE118" s="81"/>
      <c r="IIF118" s="81"/>
      <c r="IIG118" s="81"/>
      <c r="IIH118" s="81"/>
      <c r="III118" s="81"/>
      <c r="IIJ118" s="81"/>
      <c r="IIK118" s="81"/>
      <c r="IIL118" s="81"/>
      <c r="IIM118" s="81"/>
      <c r="IIN118" s="81"/>
      <c r="IIO118" s="81"/>
      <c r="IIP118" s="81"/>
      <c r="IIQ118" s="81"/>
      <c r="IIR118" s="81"/>
      <c r="IIS118" s="81"/>
      <c r="IIT118" s="81"/>
      <c r="IIU118" s="81"/>
      <c r="IIV118" s="81"/>
      <c r="IIW118" s="81"/>
      <c r="IIX118" s="81"/>
      <c r="IIY118" s="81"/>
      <c r="IIZ118" s="81"/>
      <c r="IJA118" s="81"/>
      <c r="IJB118" s="81"/>
      <c r="IJC118" s="81"/>
      <c r="IJD118" s="81"/>
      <c r="IJE118" s="81"/>
      <c r="IJF118" s="81"/>
      <c r="IJG118" s="81"/>
      <c r="IJH118" s="81"/>
      <c r="IJI118" s="81"/>
      <c r="IJJ118" s="81"/>
      <c r="IJK118" s="81"/>
      <c r="IJL118" s="81"/>
      <c r="IJM118" s="81"/>
      <c r="IJN118" s="81"/>
      <c r="IJO118" s="81"/>
      <c r="IJP118" s="81"/>
      <c r="IJQ118" s="81"/>
      <c r="IJR118" s="81"/>
      <c r="IJS118" s="81"/>
      <c r="IJT118" s="81"/>
      <c r="IJU118" s="81"/>
      <c r="IJV118" s="81"/>
      <c r="IJW118" s="81"/>
      <c r="IJX118" s="81"/>
      <c r="IJY118" s="81"/>
      <c r="IJZ118" s="81"/>
      <c r="IKA118" s="81"/>
      <c r="IKB118" s="81"/>
      <c r="IKC118" s="81"/>
      <c r="IKD118" s="81"/>
      <c r="IKE118" s="81"/>
      <c r="IKF118" s="81"/>
      <c r="IKG118" s="81"/>
      <c r="IKH118" s="81"/>
      <c r="IKI118" s="81"/>
      <c r="IKJ118" s="81"/>
      <c r="IKK118" s="81"/>
      <c r="IKL118" s="81"/>
      <c r="IKM118" s="81"/>
      <c r="IKN118" s="81"/>
      <c r="IKO118" s="81"/>
      <c r="IKP118" s="81"/>
      <c r="IKQ118" s="81"/>
      <c r="IKR118" s="81"/>
      <c r="IKS118" s="81"/>
      <c r="IKT118" s="81"/>
      <c r="IKU118" s="81"/>
      <c r="IKV118" s="81"/>
      <c r="IKW118" s="81"/>
      <c r="IKX118" s="81"/>
      <c r="IKY118" s="81"/>
      <c r="IKZ118" s="81"/>
      <c r="ILA118" s="81"/>
      <c r="ILB118" s="81"/>
      <c r="ILC118" s="81"/>
      <c r="ILD118" s="81"/>
      <c r="ILE118" s="81"/>
      <c r="ILF118" s="81"/>
      <c r="ILG118" s="81"/>
      <c r="ILH118" s="81"/>
      <c r="ILI118" s="81"/>
      <c r="ILJ118" s="81"/>
      <c r="ILK118" s="81"/>
      <c r="ILL118" s="81"/>
      <c r="ILM118" s="81"/>
      <c r="ILN118" s="81"/>
      <c r="ILO118" s="81"/>
      <c r="ILP118" s="81"/>
      <c r="ILQ118" s="81"/>
      <c r="ILR118" s="81"/>
      <c r="ILS118" s="81"/>
      <c r="ILT118" s="81"/>
      <c r="ILU118" s="81"/>
      <c r="ILV118" s="81"/>
      <c r="ILW118" s="81"/>
      <c r="ILX118" s="81"/>
      <c r="ILY118" s="81"/>
      <c r="ILZ118" s="81"/>
      <c r="IMA118" s="81"/>
      <c r="IMB118" s="81"/>
      <c r="IMC118" s="81"/>
      <c r="IMD118" s="81"/>
      <c r="IME118" s="81"/>
      <c r="IMF118" s="81"/>
      <c r="IMG118" s="81"/>
      <c r="IMH118" s="81"/>
      <c r="IMI118" s="81"/>
      <c r="IMJ118" s="81"/>
      <c r="IMK118" s="81"/>
      <c r="IML118" s="81"/>
      <c r="IMM118" s="81"/>
      <c r="IMN118" s="81"/>
      <c r="IMO118" s="81"/>
      <c r="IMP118" s="81"/>
      <c r="IMQ118" s="81"/>
      <c r="IMR118" s="81"/>
      <c r="IMS118" s="81"/>
      <c r="IMT118" s="81"/>
      <c r="IMU118" s="81"/>
      <c r="IMV118" s="81"/>
      <c r="IMW118" s="81"/>
      <c r="IMX118" s="81"/>
      <c r="IMY118" s="81"/>
      <c r="IMZ118" s="81"/>
      <c r="INA118" s="81"/>
      <c r="INB118" s="81"/>
      <c r="INC118" s="81"/>
      <c r="IND118" s="81"/>
      <c r="INE118" s="81"/>
      <c r="INF118" s="81"/>
      <c r="ING118" s="81"/>
      <c r="INH118" s="81"/>
      <c r="INI118" s="81"/>
      <c r="INJ118" s="81"/>
      <c r="INK118" s="81"/>
      <c r="INL118" s="81"/>
      <c r="INM118" s="81"/>
      <c r="INN118" s="81"/>
      <c r="INO118" s="81"/>
      <c r="INP118" s="81"/>
      <c r="INQ118" s="81"/>
      <c r="INR118" s="81"/>
      <c r="INS118" s="81"/>
      <c r="INT118" s="81"/>
      <c r="INU118" s="81"/>
      <c r="INV118" s="81"/>
      <c r="INW118" s="81"/>
      <c r="INX118" s="81"/>
      <c r="INY118" s="81"/>
      <c r="INZ118" s="81"/>
      <c r="IOA118" s="81"/>
      <c r="IOB118" s="81"/>
      <c r="IOC118" s="81"/>
      <c r="IOD118" s="81"/>
      <c r="IOE118" s="81"/>
      <c r="IOF118" s="81"/>
      <c r="IOG118" s="81"/>
      <c r="IOH118" s="81"/>
      <c r="IOI118" s="81"/>
      <c r="IOJ118" s="81"/>
      <c r="IOK118" s="81"/>
      <c r="IOL118" s="81"/>
      <c r="IOM118" s="81"/>
      <c r="ION118" s="81"/>
      <c r="IOO118" s="81"/>
      <c r="IOP118" s="81"/>
      <c r="IOQ118" s="81"/>
      <c r="IOR118" s="81"/>
      <c r="IOS118" s="81"/>
      <c r="IOT118" s="81"/>
      <c r="IOU118" s="81"/>
      <c r="IOV118" s="81"/>
      <c r="IOW118" s="81"/>
      <c r="IOX118" s="81"/>
      <c r="IOY118" s="81"/>
      <c r="IOZ118" s="81"/>
      <c r="IPA118" s="81"/>
      <c r="IPB118" s="81"/>
      <c r="IPC118" s="81"/>
      <c r="IPD118" s="81"/>
      <c r="IPE118" s="81"/>
      <c r="IPF118" s="81"/>
      <c r="IPG118" s="81"/>
      <c r="IPH118" s="81"/>
      <c r="IPI118" s="81"/>
      <c r="IPJ118" s="81"/>
      <c r="IPK118" s="81"/>
      <c r="IPL118" s="81"/>
      <c r="IPM118" s="81"/>
      <c r="IPN118" s="81"/>
      <c r="IPO118" s="81"/>
      <c r="IPP118" s="81"/>
      <c r="IPQ118" s="81"/>
      <c r="IPR118" s="81"/>
      <c r="IPS118" s="81"/>
      <c r="IPT118" s="81"/>
      <c r="IPU118" s="81"/>
      <c r="IPV118" s="81"/>
      <c r="IPW118" s="81"/>
      <c r="IPX118" s="81"/>
      <c r="IPY118" s="81"/>
      <c r="IPZ118" s="81"/>
      <c r="IQA118" s="81"/>
      <c r="IQB118" s="81"/>
      <c r="IQC118" s="81"/>
      <c r="IQD118" s="81"/>
      <c r="IQE118" s="81"/>
      <c r="IQF118" s="81"/>
      <c r="IQG118" s="81"/>
      <c r="IQH118" s="81"/>
      <c r="IQI118" s="81"/>
      <c r="IQJ118" s="81"/>
      <c r="IQK118" s="81"/>
      <c r="IQL118" s="81"/>
      <c r="IQM118" s="81"/>
      <c r="IQN118" s="81"/>
      <c r="IQO118" s="81"/>
      <c r="IQP118" s="81"/>
      <c r="IQQ118" s="81"/>
      <c r="IQR118" s="81"/>
      <c r="IQS118" s="81"/>
      <c r="IQT118" s="81"/>
      <c r="IQU118" s="81"/>
      <c r="IQV118" s="81"/>
      <c r="IQW118" s="81"/>
      <c r="IQX118" s="81"/>
      <c r="IQY118" s="81"/>
      <c r="IQZ118" s="81"/>
      <c r="IRA118" s="81"/>
      <c r="IRB118" s="81"/>
      <c r="IRC118" s="81"/>
      <c r="IRD118" s="81"/>
      <c r="IRE118" s="81"/>
      <c r="IRF118" s="81"/>
      <c r="IRG118" s="81"/>
      <c r="IRH118" s="81"/>
      <c r="IRI118" s="81"/>
      <c r="IRJ118" s="81"/>
      <c r="IRK118" s="81"/>
      <c r="IRL118" s="81"/>
      <c r="IRM118" s="81"/>
      <c r="IRN118" s="81"/>
      <c r="IRO118" s="81"/>
      <c r="IRP118" s="81"/>
      <c r="IRQ118" s="81"/>
      <c r="IRR118" s="81"/>
      <c r="IRS118" s="81"/>
      <c r="IRT118" s="81"/>
      <c r="IRU118" s="81"/>
      <c r="IRV118" s="81"/>
      <c r="IRW118" s="81"/>
      <c r="IRX118" s="81"/>
      <c r="IRY118" s="81"/>
      <c r="IRZ118" s="81"/>
      <c r="ISA118" s="81"/>
      <c r="ISB118" s="81"/>
      <c r="ISC118" s="81"/>
      <c r="ISD118" s="81"/>
      <c r="ISE118" s="81"/>
      <c r="ISF118" s="81"/>
      <c r="ISG118" s="81"/>
      <c r="ISH118" s="81"/>
      <c r="ISI118" s="81"/>
      <c r="ISJ118" s="81"/>
      <c r="ISK118" s="81"/>
      <c r="ISL118" s="81"/>
      <c r="ISM118" s="81"/>
      <c r="ISN118" s="81"/>
      <c r="ISO118" s="81"/>
      <c r="ISP118" s="81"/>
      <c r="ISQ118" s="81"/>
      <c r="ISR118" s="81"/>
      <c r="ISS118" s="81"/>
      <c r="IST118" s="81"/>
      <c r="ISU118" s="81"/>
      <c r="ISV118" s="81"/>
      <c r="ISW118" s="81"/>
      <c r="ISX118" s="81"/>
      <c r="ISY118" s="81"/>
      <c r="ISZ118" s="81"/>
      <c r="ITA118" s="81"/>
      <c r="ITB118" s="81"/>
      <c r="ITC118" s="81"/>
      <c r="ITD118" s="81"/>
      <c r="ITE118" s="81"/>
      <c r="ITF118" s="81"/>
      <c r="ITG118" s="81"/>
      <c r="ITH118" s="81"/>
      <c r="ITI118" s="81"/>
      <c r="ITJ118" s="81"/>
      <c r="ITK118" s="81"/>
      <c r="ITL118" s="81"/>
      <c r="ITM118" s="81"/>
      <c r="ITN118" s="81"/>
      <c r="ITO118" s="81"/>
      <c r="ITP118" s="81"/>
      <c r="ITQ118" s="81"/>
      <c r="ITR118" s="81"/>
      <c r="ITS118" s="81"/>
      <c r="ITT118" s="81"/>
      <c r="ITU118" s="81"/>
      <c r="ITV118" s="81"/>
      <c r="ITW118" s="81"/>
      <c r="ITX118" s="81"/>
      <c r="ITY118" s="81"/>
      <c r="ITZ118" s="81"/>
      <c r="IUA118" s="81"/>
      <c r="IUB118" s="81"/>
      <c r="IUC118" s="81"/>
      <c r="IUD118" s="81"/>
      <c r="IUE118" s="81"/>
      <c r="IUF118" s="81"/>
      <c r="IUG118" s="81"/>
      <c r="IUH118" s="81"/>
      <c r="IUI118" s="81"/>
      <c r="IUJ118" s="81"/>
      <c r="IUK118" s="81"/>
      <c r="IUL118" s="81"/>
      <c r="IUM118" s="81"/>
      <c r="IUN118" s="81"/>
      <c r="IUO118" s="81"/>
      <c r="IUP118" s="81"/>
      <c r="IUQ118" s="81"/>
      <c r="IUR118" s="81"/>
      <c r="IUS118" s="81"/>
      <c r="IUT118" s="81"/>
      <c r="IUU118" s="81"/>
      <c r="IUV118" s="81"/>
      <c r="IUW118" s="81"/>
      <c r="IUX118" s="81"/>
      <c r="IUY118" s="81"/>
      <c r="IUZ118" s="81"/>
      <c r="IVA118" s="81"/>
      <c r="IVB118" s="81"/>
      <c r="IVC118" s="81"/>
      <c r="IVD118" s="81"/>
      <c r="IVE118" s="81"/>
      <c r="IVF118" s="81"/>
      <c r="IVG118" s="81"/>
      <c r="IVH118" s="81"/>
      <c r="IVI118" s="81"/>
      <c r="IVJ118" s="81"/>
      <c r="IVK118" s="81"/>
      <c r="IVL118" s="81"/>
      <c r="IVM118" s="81"/>
      <c r="IVN118" s="81"/>
      <c r="IVO118" s="81"/>
      <c r="IVP118" s="81"/>
      <c r="IVQ118" s="81"/>
      <c r="IVR118" s="81"/>
      <c r="IVS118" s="81"/>
      <c r="IVT118" s="81"/>
      <c r="IVU118" s="81"/>
      <c r="IVV118" s="81"/>
      <c r="IVW118" s="81"/>
      <c r="IVX118" s="81"/>
      <c r="IVY118" s="81"/>
      <c r="IVZ118" s="81"/>
      <c r="IWA118" s="81"/>
      <c r="IWB118" s="81"/>
      <c r="IWC118" s="81"/>
      <c r="IWD118" s="81"/>
      <c r="IWE118" s="81"/>
      <c r="IWF118" s="81"/>
      <c r="IWG118" s="81"/>
      <c r="IWH118" s="81"/>
      <c r="IWI118" s="81"/>
      <c r="IWJ118" s="81"/>
      <c r="IWK118" s="81"/>
      <c r="IWL118" s="81"/>
      <c r="IWM118" s="81"/>
      <c r="IWN118" s="81"/>
      <c r="IWO118" s="81"/>
      <c r="IWP118" s="81"/>
      <c r="IWQ118" s="81"/>
      <c r="IWR118" s="81"/>
      <c r="IWS118" s="81"/>
      <c r="IWT118" s="81"/>
      <c r="IWU118" s="81"/>
      <c r="IWV118" s="81"/>
      <c r="IWW118" s="81"/>
      <c r="IWX118" s="81"/>
      <c r="IWY118" s="81"/>
      <c r="IWZ118" s="81"/>
      <c r="IXA118" s="81"/>
      <c r="IXB118" s="81"/>
      <c r="IXC118" s="81"/>
      <c r="IXD118" s="81"/>
      <c r="IXE118" s="81"/>
      <c r="IXF118" s="81"/>
      <c r="IXG118" s="81"/>
      <c r="IXH118" s="81"/>
      <c r="IXI118" s="81"/>
      <c r="IXJ118" s="81"/>
      <c r="IXK118" s="81"/>
      <c r="IXL118" s="81"/>
      <c r="IXM118" s="81"/>
      <c r="IXN118" s="81"/>
      <c r="IXO118" s="81"/>
      <c r="IXP118" s="81"/>
      <c r="IXQ118" s="81"/>
      <c r="IXR118" s="81"/>
      <c r="IXS118" s="81"/>
      <c r="IXT118" s="81"/>
      <c r="IXU118" s="81"/>
      <c r="IXV118" s="81"/>
      <c r="IXW118" s="81"/>
      <c r="IXX118" s="81"/>
      <c r="IXY118" s="81"/>
      <c r="IXZ118" s="81"/>
      <c r="IYA118" s="81"/>
      <c r="IYB118" s="81"/>
      <c r="IYC118" s="81"/>
      <c r="IYD118" s="81"/>
      <c r="IYE118" s="81"/>
      <c r="IYF118" s="81"/>
      <c r="IYG118" s="81"/>
      <c r="IYH118" s="81"/>
      <c r="IYI118" s="81"/>
      <c r="IYJ118" s="81"/>
      <c r="IYK118" s="81"/>
      <c r="IYL118" s="81"/>
      <c r="IYM118" s="81"/>
      <c r="IYN118" s="81"/>
      <c r="IYO118" s="81"/>
      <c r="IYP118" s="81"/>
      <c r="IYQ118" s="81"/>
      <c r="IYR118" s="81"/>
      <c r="IYS118" s="81"/>
      <c r="IYT118" s="81"/>
      <c r="IYU118" s="81"/>
      <c r="IYV118" s="81"/>
      <c r="IYW118" s="81"/>
      <c r="IYX118" s="81"/>
      <c r="IYY118" s="81"/>
      <c r="IYZ118" s="81"/>
      <c r="IZA118" s="81"/>
      <c r="IZB118" s="81"/>
      <c r="IZC118" s="81"/>
      <c r="IZD118" s="81"/>
      <c r="IZE118" s="81"/>
      <c r="IZF118" s="81"/>
      <c r="IZG118" s="81"/>
      <c r="IZH118" s="81"/>
      <c r="IZI118" s="81"/>
      <c r="IZJ118" s="81"/>
      <c r="IZK118" s="81"/>
      <c r="IZL118" s="81"/>
      <c r="IZM118" s="81"/>
      <c r="IZN118" s="81"/>
      <c r="IZO118" s="81"/>
      <c r="IZP118" s="81"/>
      <c r="IZQ118" s="81"/>
      <c r="IZR118" s="81"/>
      <c r="IZS118" s="81"/>
      <c r="IZT118" s="81"/>
      <c r="IZU118" s="81"/>
      <c r="IZV118" s="81"/>
      <c r="IZW118" s="81"/>
      <c r="IZX118" s="81"/>
      <c r="IZY118" s="81"/>
      <c r="IZZ118" s="81"/>
      <c r="JAA118" s="81"/>
      <c r="JAB118" s="81"/>
      <c r="JAC118" s="81"/>
      <c r="JAD118" s="81"/>
      <c r="JAE118" s="81"/>
      <c r="JAF118" s="81"/>
      <c r="JAG118" s="81"/>
      <c r="JAH118" s="81"/>
      <c r="JAI118" s="81"/>
      <c r="JAJ118" s="81"/>
      <c r="JAK118" s="81"/>
      <c r="JAL118" s="81"/>
      <c r="JAM118" s="81"/>
      <c r="JAN118" s="81"/>
      <c r="JAO118" s="81"/>
      <c r="JAP118" s="81"/>
      <c r="JAQ118" s="81"/>
      <c r="JAR118" s="81"/>
      <c r="JAS118" s="81"/>
      <c r="JAT118" s="81"/>
      <c r="JAU118" s="81"/>
      <c r="JAV118" s="81"/>
      <c r="JAW118" s="81"/>
      <c r="JAX118" s="81"/>
      <c r="JAY118" s="81"/>
      <c r="JAZ118" s="81"/>
      <c r="JBA118" s="81"/>
      <c r="JBB118" s="81"/>
      <c r="JBC118" s="81"/>
      <c r="JBD118" s="81"/>
      <c r="JBE118" s="81"/>
      <c r="JBF118" s="81"/>
      <c r="JBG118" s="81"/>
      <c r="JBH118" s="81"/>
      <c r="JBI118" s="81"/>
      <c r="JBJ118" s="81"/>
      <c r="JBK118" s="81"/>
      <c r="JBL118" s="81"/>
      <c r="JBM118" s="81"/>
      <c r="JBN118" s="81"/>
      <c r="JBO118" s="81"/>
      <c r="JBP118" s="81"/>
      <c r="JBQ118" s="81"/>
      <c r="JBR118" s="81"/>
      <c r="JBS118" s="81"/>
      <c r="JBT118" s="81"/>
      <c r="JBU118" s="81"/>
      <c r="JBV118" s="81"/>
      <c r="JBW118" s="81"/>
      <c r="JBX118" s="81"/>
      <c r="JBY118" s="81"/>
      <c r="JBZ118" s="81"/>
      <c r="JCA118" s="81"/>
      <c r="JCB118" s="81"/>
      <c r="JCC118" s="81"/>
      <c r="JCD118" s="81"/>
      <c r="JCE118" s="81"/>
      <c r="JCF118" s="81"/>
      <c r="JCG118" s="81"/>
      <c r="JCH118" s="81"/>
      <c r="JCI118" s="81"/>
      <c r="JCJ118" s="81"/>
      <c r="JCK118" s="81"/>
      <c r="JCL118" s="81"/>
      <c r="JCM118" s="81"/>
      <c r="JCN118" s="81"/>
      <c r="JCO118" s="81"/>
      <c r="JCP118" s="81"/>
      <c r="JCQ118" s="81"/>
      <c r="JCR118" s="81"/>
      <c r="JCS118" s="81"/>
      <c r="JCT118" s="81"/>
      <c r="JCU118" s="81"/>
      <c r="JCV118" s="81"/>
      <c r="JCW118" s="81"/>
      <c r="JCX118" s="81"/>
      <c r="JCY118" s="81"/>
      <c r="JCZ118" s="81"/>
      <c r="JDA118" s="81"/>
      <c r="JDB118" s="81"/>
      <c r="JDC118" s="81"/>
      <c r="JDD118" s="81"/>
      <c r="JDE118" s="81"/>
      <c r="JDF118" s="81"/>
      <c r="JDG118" s="81"/>
      <c r="JDH118" s="81"/>
      <c r="JDI118" s="81"/>
      <c r="JDJ118" s="81"/>
      <c r="JDK118" s="81"/>
      <c r="JDL118" s="81"/>
      <c r="JDM118" s="81"/>
      <c r="JDN118" s="81"/>
      <c r="JDO118" s="81"/>
      <c r="JDP118" s="81"/>
      <c r="JDQ118" s="81"/>
      <c r="JDR118" s="81"/>
      <c r="JDS118" s="81"/>
      <c r="JDT118" s="81"/>
      <c r="JDU118" s="81"/>
      <c r="JDV118" s="81"/>
      <c r="JDW118" s="81"/>
      <c r="JDX118" s="81"/>
      <c r="JDY118" s="81"/>
      <c r="JDZ118" s="81"/>
      <c r="JEA118" s="81"/>
      <c r="JEB118" s="81"/>
      <c r="JEC118" s="81"/>
      <c r="JED118" s="81"/>
      <c r="JEE118" s="81"/>
      <c r="JEF118" s="81"/>
      <c r="JEG118" s="81"/>
      <c r="JEH118" s="81"/>
      <c r="JEI118" s="81"/>
      <c r="JEJ118" s="81"/>
      <c r="JEK118" s="81"/>
      <c r="JEL118" s="81"/>
      <c r="JEM118" s="81"/>
      <c r="JEN118" s="81"/>
      <c r="JEO118" s="81"/>
      <c r="JEP118" s="81"/>
      <c r="JEQ118" s="81"/>
      <c r="JER118" s="81"/>
      <c r="JES118" s="81"/>
      <c r="JET118" s="81"/>
      <c r="JEU118" s="81"/>
      <c r="JEV118" s="81"/>
      <c r="JEW118" s="81"/>
      <c r="JEX118" s="81"/>
      <c r="JEY118" s="81"/>
      <c r="JEZ118" s="81"/>
      <c r="JFA118" s="81"/>
      <c r="JFB118" s="81"/>
      <c r="JFC118" s="81"/>
      <c r="JFD118" s="81"/>
      <c r="JFE118" s="81"/>
      <c r="JFF118" s="81"/>
      <c r="JFG118" s="81"/>
      <c r="JFH118" s="81"/>
      <c r="JFI118" s="81"/>
      <c r="JFJ118" s="81"/>
      <c r="JFK118" s="81"/>
      <c r="JFL118" s="81"/>
      <c r="JFM118" s="81"/>
      <c r="JFN118" s="81"/>
      <c r="JFO118" s="81"/>
      <c r="JFP118" s="81"/>
      <c r="JFQ118" s="81"/>
      <c r="JFR118" s="81"/>
      <c r="JFS118" s="81"/>
      <c r="JFT118" s="81"/>
      <c r="JFU118" s="81"/>
      <c r="JFV118" s="81"/>
      <c r="JFW118" s="81"/>
      <c r="JFX118" s="81"/>
      <c r="JFY118" s="81"/>
      <c r="JFZ118" s="81"/>
      <c r="JGA118" s="81"/>
      <c r="JGB118" s="81"/>
      <c r="JGC118" s="81"/>
      <c r="JGD118" s="81"/>
      <c r="JGE118" s="81"/>
      <c r="JGF118" s="81"/>
      <c r="JGG118" s="81"/>
      <c r="JGH118" s="81"/>
      <c r="JGI118" s="81"/>
      <c r="JGJ118" s="81"/>
      <c r="JGK118" s="81"/>
      <c r="JGL118" s="81"/>
      <c r="JGM118" s="81"/>
      <c r="JGN118" s="81"/>
      <c r="JGO118" s="81"/>
      <c r="JGP118" s="81"/>
      <c r="JGQ118" s="81"/>
      <c r="JGR118" s="81"/>
      <c r="JGS118" s="81"/>
      <c r="JGT118" s="81"/>
      <c r="JGU118" s="81"/>
      <c r="JGV118" s="81"/>
      <c r="JGW118" s="81"/>
      <c r="JGX118" s="81"/>
      <c r="JGY118" s="81"/>
      <c r="JGZ118" s="81"/>
      <c r="JHA118" s="81"/>
      <c r="JHB118" s="81"/>
      <c r="JHC118" s="81"/>
      <c r="JHD118" s="81"/>
      <c r="JHE118" s="81"/>
      <c r="JHF118" s="81"/>
      <c r="JHG118" s="81"/>
      <c r="JHH118" s="81"/>
      <c r="JHI118" s="81"/>
      <c r="JHJ118" s="81"/>
      <c r="JHK118" s="81"/>
      <c r="JHL118" s="81"/>
      <c r="JHM118" s="81"/>
      <c r="JHN118" s="81"/>
      <c r="JHO118" s="81"/>
      <c r="JHP118" s="81"/>
      <c r="JHQ118" s="81"/>
      <c r="JHR118" s="81"/>
      <c r="JHS118" s="81"/>
      <c r="JHT118" s="81"/>
      <c r="JHU118" s="81"/>
      <c r="JHV118" s="81"/>
      <c r="JHW118" s="81"/>
      <c r="JHX118" s="81"/>
      <c r="JHY118" s="81"/>
      <c r="JHZ118" s="81"/>
      <c r="JIA118" s="81"/>
      <c r="JIB118" s="81"/>
      <c r="JIC118" s="81"/>
      <c r="JID118" s="81"/>
      <c r="JIE118" s="81"/>
      <c r="JIF118" s="81"/>
      <c r="JIG118" s="81"/>
      <c r="JIH118" s="81"/>
      <c r="JII118" s="81"/>
      <c r="JIJ118" s="81"/>
      <c r="JIK118" s="81"/>
      <c r="JIL118" s="81"/>
      <c r="JIM118" s="81"/>
      <c r="JIN118" s="81"/>
      <c r="JIO118" s="81"/>
      <c r="JIP118" s="81"/>
      <c r="JIQ118" s="81"/>
      <c r="JIR118" s="81"/>
      <c r="JIS118" s="81"/>
      <c r="JIT118" s="81"/>
      <c r="JIU118" s="81"/>
      <c r="JIV118" s="81"/>
      <c r="JIW118" s="81"/>
      <c r="JIX118" s="81"/>
      <c r="JIY118" s="81"/>
      <c r="JIZ118" s="81"/>
      <c r="JJA118" s="81"/>
      <c r="JJB118" s="81"/>
      <c r="JJC118" s="81"/>
      <c r="JJD118" s="81"/>
      <c r="JJE118" s="81"/>
      <c r="JJF118" s="81"/>
      <c r="JJG118" s="81"/>
      <c r="JJH118" s="81"/>
      <c r="JJI118" s="81"/>
      <c r="JJJ118" s="81"/>
      <c r="JJK118" s="81"/>
      <c r="JJL118" s="81"/>
      <c r="JJM118" s="81"/>
      <c r="JJN118" s="81"/>
      <c r="JJO118" s="81"/>
      <c r="JJP118" s="81"/>
      <c r="JJQ118" s="81"/>
      <c r="JJR118" s="81"/>
      <c r="JJS118" s="81"/>
      <c r="JJT118" s="81"/>
      <c r="JJU118" s="81"/>
      <c r="JJV118" s="81"/>
      <c r="JJW118" s="81"/>
      <c r="JJX118" s="81"/>
      <c r="JJY118" s="81"/>
      <c r="JJZ118" s="81"/>
      <c r="JKA118" s="81"/>
      <c r="JKB118" s="81"/>
      <c r="JKC118" s="81"/>
      <c r="JKD118" s="81"/>
      <c r="JKE118" s="81"/>
      <c r="JKF118" s="81"/>
      <c r="JKG118" s="81"/>
      <c r="JKH118" s="81"/>
      <c r="JKI118" s="81"/>
      <c r="JKJ118" s="81"/>
      <c r="JKK118" s="81"/>
      <c r="JKL118" s="81"/>
      <c r="JKM118" s="81"/>
      <c r="JKN118" s="81"/>
      <c r="JKO118" s="81"/>
      <c r="JKP118" s="81"/>
      <c r="JKQ118" s="81"/>
      <c r="JKR118" s="81"/>
      <c r="JKS118" s="81"/>
      <c r="JKT118" s="81"/>
      <c r="JKU118" s="81"/>
      <c r="JKV118" s="81"/>
      <c r="JKW118" s="81"/>
      <c r="JKX118" s="81"/>
      <c r="JKY118" s="81"/>
      <c r="JKZ118" s="81"/>
      <c r="JLA118" s="81"/>
      <c r="JLB118" s="81"/>
      <c r="JLC118" s="81"/>
      <c r="JLD118" s="81"/>
      <c r="JLE118" s="81"/>
      <c r="JLF118" s="81"/>
      <c r="JLG118" s="81"/>
      <c r="JLH118" s="81"/>
      <c r="JLI118" s="81"/>
      <c r="JLJ118" s="81"/>
      <c r="JLK118" s="81"/>
      <c r="JLL118" s="81"/>
      <c r="JLM118" s="81"/>
      <c r="JLN118" s="81"/>
      <c r="JLO118" s="81"/>
      <c r="JLP118" s="81"/>
      <c r="JLQ118" s="81"/>
      <c r="JLR118" s="81"/>
      <c r="JLS118" s="81"/>
      <c r="JLT118" s="81"/>
      <c r="JLU118" s="81"/>
      <c r="JLV118" s="81"/>
      <c r="JLW118" s="81"/>
      <c r="JLX118" s="81"/>
      <c r="JLY118" s="81"/>
      <c r="JLZ118" s="81"/>
      <c r="JMA118" s="81"/>
      <c r="JMB118" s="81"/>
      <c r="JMC118" s="81"/>
      <c r="JMD118" s="81"/>
      <c r="JME118" s="81"/>
      <c r="JMF118" s="81"/>
      <c r="JMG118" s="81"/>
      <c r="JMH118" s="81"/>
      <c r="JMI118" s="81"/>
      <c r="JMJ118" s="81"/>
      <c r="JMK118" s="81"/>
      <c r="JML118" s="81"/>
      <c r="JMM118" s="81"/>
      <c r="JMN118" s="81"/>
      <c r="JMO118" s="81"/>
      <c r="JMP118" s="81"/>
      <c r="JMQ118" s="81"/>
      <c r="JMR118" s="81"/>
      <c r="JMS118" s="81"/>
      <c r="JMT118" s="81"/>
      <c r="JMU118" s="81"/>
      <c r="JMV118" s="81"/>
      <c r="JMW118" s="81"/>
      <c r="JMX118" s="81"/>
      <c r="JMY118" s="81"/>
      <c r="JMZ118" s="81"/>
      <c r="JNA118" s="81"/>
      <c r="JNB118" s="81"/>
      <c r="JNC118" s="81"/>
      <c r="JND118" s="81"/>
      <c r="JNE118" s="81"/>
      <c r="JNF118" s="81"/>
      <c r="JNG118" s="81"/>
      <c r="JNH118" s="81"/>
      <c r="JNI118" s="81"/>
      <c r="JNJ118" s="81"/>
      <c r="JNK118" s="81"/>
      <c r="JNL118" s="81"/>
      <c r="JNM118" s="81"/>
      <c r="JNN118" s="81"/>
      <c r="JNO118" s="81"/>
      <c r="JNP118" s="81"/>
      <c r="JNQ118" s="81"/>
      <c r="JNR118" s="81"/>
      <c r="JNS118" s="81"/>
      <c r="JNT118" s="81"/>
      <c r="JNU118" s="81"/>
      <c r="JNV118" s="81"/>
      <c r="JNW118" s="81"/>
      <c r="JNX118" s="81"/>
      <c r="JNY118" s="81"/>
      <c r="JNZ118" s="81"/>
      <c r="JOA118" s="81"/>
      <c r="JOB118" s="81"/>
      <c r="JOC118" s="81"/>
      <c r="JOD118" s="81"/>
      <c r="JOE118" s="81"/>
      <c r="JOF118" s="81"/>
      <c r="JOG118" s="81"/>
      <c r="JOH118" s="81"/>
      <c r="JOI118" s="81"/>
      <c r="JOJ118" s="81"/>
      <c r="JOK118" s="81"/>
      <c r="JOL118" s="81"/>
      <c r="JOM118" s="81"/>
      <c r="JON118" s="81"/>
      <c r="JOO118" s="81"/>
      <c r="JOP118" s="81"/>
      <c r="JOQ118" s="81"/>
      <c r="JOR118" s="81"/>
      <c r="JOS118" s="81"/>
      <c r="JOT118" s="81"/>
      <c r="JOU118" s="81"/>
      <c r="JOV118" s="81"/>
      <c r="JOW118" s="81"/>
      <c r="JOX118" s="81"/>
      <c r="JOY118" s="81"/>
      <c r="JOZ118" s="81"/>
      <c r="JPA118" s="81"/>
      <c r="JPB118" s="81"/>
      <c r="JPC118" s="81"/>
      <c r="JPD118" s="81"/>
      <c r="JPE118" s="81"/>
      <c r="JPF118" s="81"/>
      <c r="JPG118" s="81"/>
      <c r="JPH118" s="81"/>
      <c r="JPI118" s="81"/>
      <c r="JPJ118" s="81"/>
      <c r="JPK118" s="81"/>
      <c r="JPL118" s="81"/>
      <c r="JPM118" s="81"/>
      <c r="JPN118" s="81"/>
      <c r="JPO118" s="81"/>
      <c r="JPP118" s="81"/>
      <c r="JPQ118" s="81"/>
      <c r="JPR118" s="81"/>
      <c r="JPS118" s="81"/>
      <c r="JPT118" s="81"/>
      <c r="JPU118" s="81"/>
      <c r="JPV118" s="81"/>
      <c r="JPW118" s="81"/>
      <c r="JPX118" s="81"/>
      <c r="JPY118" s="81"/>
      <c r="JPZ118" s="81"/>
      <c r="JQA118" s="81"/>
      <c r="JQB118" s="81"/>
      <c r="JQC118" s="81"/>
      <c r="JQD118" s="81"/>
      <c r="JQE118" s="81"/>
      <c r="JQF118" s="81"/>
      <c r="JQG118" s="81"/>
      <c r="JQH118" s="81"/>
      <c r="JQI118" s="81"/>
      <c r="JQJ118" s="81"/>
      <c r="JQK118" s="81"/>
      <c r="JQL118" s="81"/>
      <c r="JQM118" s="81"/>
      <c r="JQN118" s="81"/>
      <c r="JQO118" s="81"/>
      <c r="JQP118" s="81"/>
      <c r="JQQ118" s="81"/>
      <c r="JQR118" s="81"/>
      <c r="JQS118" s="81"/>
      <c r="JQT118" s="81"/>
      <c r="JQU118" s="81"/>
      <c r="JQV118" s="81"/>
      <c r="JQW118" s="81"/>
      <c r="JQX118" s="81"/>
      <c r="JQY118" s="81"/>
      <c r="JQZ118" s="81"/>
      <c r="JRA118" s="81"/>
      <c r="JRB118" s="81"/>
      <c r="JRC118" s="81"/>
      <c r="JRD118" s="81"/>
      <c r="JRE118" s="81"/>
      <c r="JRF118" s="81"/>
      <c r="JRG118" s="81"/>
      <c r="JRH118" s="81"/>
      <c r="JRI118" s="81"/>
      <c r="JRJ118" s="81"/>
      <c r="JRK118" s="81"/>
      <c r="JRL118" s="81"/>
      <c r="JRM118" s="81"/>
      <c r="JRN118" s="81"/>
      <c r="JRO118" s="81"/>
      <c r="JRP118" s="81"/>
      <c r="JRQ118" s="81"/>
      <c r="JRR118" s="81"/>
      <c r="JRS118" s="81"/>
      <c r="JRT118" s="81"/>
      <c r="JRU118" s="81"/>
      <c r="JRV118" s="81"/>
      <c r="JRW118" s="81"/>
      <c r="JRX118" s="81"/>
      <c r="JRY118" s="81"/>
      <c r="JRZ118" s="81"/>
      <c r="JSA118" s="81"/>
      <c r="JSB118" s="81"/>
      <c r="JSC118" s="81"/>
      <c r="JSD118" s="81"/>
      <c r="JSE118" s="81"/>
      <c r="JSF118" s="81"/>
      <c r="JSG118" s="81"/>
      <c r="JSH118" s="81"/>
      <c r="JSI118" s="81"/>
      <c r="JSJ118" s="81"/>
      <c r="JSK118" s="81"/>
      <c r="JSL118" s="81"/>
      <c r="JSM118" s="81"/>
      <c r="JSN118" s="81"/>
      <c r="JSO118" s="81"/>
      <c r="JSP118" s="81"/>
      <c r="JSQ118" s="81"/>
      <c r="JSR118" s="81"/>
      <c r="JSS118" s="81"/>
      <c r="JST118" s="81"/>
      <c r="JSU118" s="81"/>
      <c r="JSV118" s="81"/>
      <c r="JSW118" s="81"/>
      <c r="JSX118" s="81"/>
      <c r="JSY118" s="81"/>
      <c r="JSZ118" s="81"/>
      <c r="JTA118" s="81"/>
      <c r="JTB118" s="81"/>
      <c r="JTC118" s="81"/>
      <c r="JTD118" s="81"/>
      <c r="JTE118" s="81"/>
      <c r="JTF118" s="81"/>
      <c r="JTG118" s="81"/>
      <c r="JTH118" s="81"/>
      <c r="JTI118" s="81"/>
      <c r="JTJ118" s="81"/>
      <c r="JTK118" s="81"/>
      <c r="JTL118" s="81"/>
      <c r="JTM118" s="81"/>
      <c r="JTN118" s="81"/>
      <c r="JTO118" s="81"/>
      <c r="JTP118" s="81"/>
      <c r="JTQ118" s="81"/>
      <c r="JTR118" s="81"/>
      <c r="JTS118" s="81"/>
      <c r="JTT118" s="81"/>
      <c r="JTU118" s="81"/>
      <c r="JTV118" s="81"/>
      <c r="JTW118" s="81"/>
      <c r="JTX118" s="81"/>
      <c r="JTY118" s="81"/>
      <c r="JTZ118" s="81"/>
      <c r="JUA118" s="81"/>
      <c r="JUB118" s="81"/>
      <c r="JUC118" s="81"/>
      <c r="JUD118" s="81"/>
      <c r="JUE118" s="81"/>
      <c r="JUF118" s="81"/>
      <c r="JUG118" s="81"/>
      <c r="JUH118" s="81"/>
      <c r="JUI118" s="81"/>
      <c r="JUJ118" s="81"/>
      <c r="JUK118" s="81"/>
      <c r="JUL118" s="81"/>
      <c r="JUM118" s="81"/>
      <c r="JUN118" s="81"/>
      <c r="JUO118" s="81"/>
      <c r="JUP118" s="81"/>
      <c r="JUQ118" s="81"/>
      <c r="JUR118" s="81"/>
      <c r="JUS118" s="81"/>
      <c r="JUT118" s="81"/>
      <c r="JUU118" s="81"/>
      <c r="JUV118" s="81"/>
      <c r="JUW118" s="81"/>
      <c r="JUX118" s="81"/>
      <c r="JUY118" s="81"/>
      <c r="JUZ118" s="81"/>
      <c r="JVA118" s="81"/>
      <c r="JVB118" s="81"/>
      <c r="JVC118" s="81"/>
      <c r="JVD118" s="81"/>
      <c r="JVE118" s="81"/>
      <c r="JVF118" s="81"/>
      <c r="JVG118" s="81"/>
      <c r="JVH118" s="81"/>
      <c r="JVI118" s="81"/>
      <c r="JVJ118" s="81"/>
      <c r="JVK118" s="81"/>
      <c r="JVL118" s="81"/>
      <c r="JVM118" s="81"/>
      <c r="JVN118" s="81"/>
      <c r="JVO118" s="81"/>
      <c r="JVP118" s="81"/>
      <c r="JVQ118" s="81"/>
      <c r="JVR118" s="81"/>
      <c r="JVS118" s="81"/>
      <c r="JVT118" s="81"/>
      <c r="JVU118" s="81"/>
      <c r="JVV118" s="81"/>
      <c r="JVW118" s="81"/>
      <c r="JVX118" s="81"/>
      <c r="JVY118" s="81"/>
      <c r="JVZ118" s="81"/>
      <c r="JWA118" s="81"/>
      <c r="JWB118" s="81"/>
      <c r="JWC118" s="81"/>
      <c r="JWD118" s="81"/>
      <c r="JWE118" s="81"/>
      <c r="JWF118" s="81"/>
      <c r="JWG118" s="81"/>
      <c r="JWH118" s="81"/>
      <c r="JWI118" s="81"/>
      <c r="JWJ118" s="81"/>
      <c r="JWK118" s="81"/>
      <c r="JWL118" s="81"/>
      <c r="JWM118" s="81"/>
      <c r="JWN118" s="81"/>
      <c r="JWO118" s="81"/>
      <c r="JWP118" s="81"/>
      <c r="JWQ118" s="81"/>
      <c r="JWR118" s="81"/>
      <c r="JWS118" s="81"/>
      <c r="JWT118" s="81"/>
      <c r="JWU118" s="81"/>
      <c r="JWV118" s="81"/>
      <c r="JWW118" s="81"/>
      <c r="JWX118" s="81"/>
      <c r="JWY118" s="81"/>
      <c r="JWZ118" s="81"/>
      <c r="JXA118" s="81"/>
      <c r="JXB118" s="81"/>
      <c r="JXC118" s="81"/>
      <c r="JXD118" s="81"/>
      <c r="JXE118" s="81"/>
      <c r="JXF118" s="81"/>
      <c r="JXG118" s="81"/>
      <c r="JXH118" s="81"/>
      <c r="JXI118" s="81"/>
      <c r="JXJ118" s="81"/>
      <c r="JXK118" s="81"/>
      <c r="JXL118" s="81"/>
      <c r="JXM118" s="81"/>
      <c r="JXN118" s="81"/>
      <c r="JXO118" s="81"/>
      <c r="JXP118" s="81"/>
      <c r="JXQ118" s="81"/>
      <c r="JXR118" s="81"/>
      <c r="JXS118" s="81"/>
      <c r="JXT118" s="81"/>
      <c r="JXU118" s="81"/>
      <c r="JXV118" s="81"/>
      <c r="JXW118" s="81"/>
      <c r="JXX118" s="81"/>
      <c r="JXY118" s="81"/>
      <c r="JXZ118" s="81"/>
      <c r="JYA118" s="81"/>
      <c r="JYB118" s="81"/>
      <c r="JYC118" s="81"/>
      <c r="JYD118" s="81"/>
      <c r="JYE118" s="81"/>
      <c r="JYF118" s="81"/>
      <c r="JYG118" s="81"/>
      <c r="JYH118" s="81"/>
      <c r="JYI118" s="81"/>
      <c r="JYJ118" s="81"/>
      <c r="JYK118" s="81"/>
      <c r="JYL118" s="81"/>
      <c r="JYM118" s="81"/>
      <c r="JYN118" s="81"/>
      <c r="JYO118" s="81"/>
      <c r="JYP118" s="81"/>
      <c r="JYQ118" s="81"/>
      <c r="JYR118" s="81"/>
      <c r="JYS118" s="81"/>
      <c r="JYT118" s="81"/>
      <c r="JYU118" s="81"/>
      <c r="JYV118" s="81"/>
      <c r="JYW118" s="81"/>
      <c r="JYX118" s="81"/>
      <c r="JYY118" s="81"/>
      <c r="JYZ118" s="81"/>
      <c r="JZA118" s="81"/>
      <c r="JZB118" s="81"/>
      <c r="JZC118" s="81"/>
      <c r="JZD118" s="81"/>
      <c r="JZE118" s="81"/>
      <c r="JZF118" s="81"/>
      <c r="JZG118" s="81"/>
      <c r="JZH118" s="81"/>
      <c r="JZI118" s="81"/>
      <c r="JZJ118" s="81"/>
      <c r="JZK118" s="81"/>
      <c r="JZL118" s="81"/>
      <c r="JZM118" s="81"/>
      <c r="JZN118" s="81"/>
      <c r="JZO118" s="81"/>
      <c r="JZP118" s="81"/>
      <c r="JZQ118" s="81"/>
      <c r="JZR118" s="81"/>
      <c r="JZS118" s="81"/>
      <c r="JZT118" s="81"/>
      <c r="JZU118" s="81"/>
      <c r="JZV118" s="81"/>
      <c r="JZW118" s="81"/>
      <c r="JZX118" s="81"/>
      <c r="JZY118" s="81"/>
      <c r="JZZ118" s="81"/>
      <c r="KAA118" s="81"/>
      <c r="KAB118" s="81"/>
      <c r="KAC118" s="81"/>
      <c r="KAD118" s="81"/>
      <c r="KAE118" s="81"/>
      <c r="KAF118" s="81"/>
      <c r="KAG118" s="81"/>
      <c r="KAH118" s="81"/>
      <c r="KAI118" s="81"/>
      <c r="KAJ118" s="81"/>
      <c r="KAK118" s="81"/>
      <c r="KAL118" s="81"/>
      <c r="KAM118" s="81"/>
      <c r="KAN118" s="81"/>
      <c r="KAO118" s="81"/>
      <c r="KAP118" s="81"/>
      <c r="KAQ118" s="81"/>
      <c r="KAR118" s="81"/>
      <c r="KAS118" s="81"/>
      <c r="KAT118" s="81"/>
      <c r="KAU118" s="81"/>
      <c r="KAV118" s="81"/>
      <c r="KAW118" s="81"/>
      <c r="KAX118" s="81"/>
      <c r="KAY118" s="81"/>
      <c r="KAZ118" s="81"/>
      <c r="KBA118" s="81"/>
      <c r="KBB118" s="81"/>
      <c r="KBC118" s="81"/>
      <c r="KBD118" s="81"/>
      <c r="KBE118" s="81"/>
      <c r="KBF118" s="81"/>
      <c r="KBG118" s="81"/>
      <c r="KBH118" s="81"/>
      <c r="KBI118" s="81"/>
      <c r="KBJ118" s="81"/>
      <c r="KBK118" s="81"/>
      <c r="KBL118" s="81"/>
      <c r="KBM118" s="81"/>
      <c r="KBN118" s="81"/>
      <c r="KBO118" s="81"/>
      <c r="KBP118" s="81"/>
      <c r="KBQ118" s="81"/>
      <c r="KBR118" s="81"/>
      <c r="KBS118" s="81"/>
      <c r="KBT118" s="81"/>
      <c r="KBU118" s="81"/>
      <c r="KBV118" s="81"/>
      <c r="KBW118" s="81"/>
      <c r="KBX118" s="81"/>
      <c r="KBY118" s="81"/>
      <c r="KBZ118" s="81"/>
      <c r="KCA118" s="81"/>
      <c r="KCB118" s="81"/>
      <c r="KCC118" s="81"/>
      <c r="KCD118" s="81"/>
      <c r="KCE118" s="81"/>
      <c r="KCF118" s="81"/>
      <c r="KCG118" s="81"/>
      <c r="KCH118" s="81"/>
      <c r="KCI118" s="81"/>
      <c r="KCJ118" s="81"/>
      <c r="KCK118" s="81"/>
      <c r="KCL118" s="81"/>
      <c r="KCM118" s="81"/>
      <c r="KCN118" s="81"/>
      <c r="KCO118" s="81"/>
      <c r="KCP118" s="81"/>
      <c r="KCQ118" s="81"/>
      <c r="KCR118" s="81"/>
      <c r="KCS118" s="81"/>
      <c r="KCT118" s="81"/>
      <c r="KCU118" s="81"/>
      <c r="KCV118" s="81"/>
      <c r="KCW118" s="81"/>
      <c r="KCX118" s="81"/>
      <c r="KCY118" s="81"/>
      <c r="KCZ118" s="81"/>
      <c r="KDA118" s="81"/>
      <c r="KDB118" s="81"/>
      <c r="KDC118" s="81"/>
      <c r="KDD118" s="81"/>
      <c r="KDE118" s="81"/>
      <c r="KDF118" s="81"/>
      <c r="KDG118" s="81"/>
      <c r="KDH118" s="81"/>
      <c r="KDI118" s="81"/>
      <c r="KDJ118" s="81"/>
      <c r="KDK118" s="81"/>
      <c r="KDL118" s="81"/>
      <c r="KDM118" s="81"/>
      <c r="KDN118" s="81"/>
      <c r="KDO118" s="81"/>
      <c r="KDP118" s="81"/>
      <c r="KDQ118" s="81"/>
      <c r="KDR118" s="81"/>
      <c r="KDS118" s="81"/>
      <c r="KDT118" s="81"/>
      <c r="KDU118" s="81"/>
      <c r="KDV118" s="81"/>
      <c r="KDW118" s="81"/>
      <c r="KDX118" s="81"/>
      <c r="KDY118" s="81"/>
      <c r="KDZ118" s="81"/>
      <c r="KEA118" s="81"/>
      <c r="KEB118" s="81"/>
      <c r="KEC118" s="81"/>
      <c r="KED118" s="81"/>
      <c r="KEE118" s="81"/>
      <c r="KEF118" s="81"/>
      <c r="KEG118" s="81"/>
      <c r="KEH118" s="81"/>
      <c r="KEI118" s="81"/>
      <c r="KEJ118" s="81"/>
      <c r="KEK118" s="81"/>
      <c r="KEL118" s="81"/>
      <c r="KEM118" s="81"/>
      <c r="KEN118" s="81"/>
      <c r="KEO118" s="81"/>
      <c r="KEP118" s="81"/>
      <c r="KEQ118" s="81"/>
      <c r="KER118" s="81"/>
      <c r="KES118" s="81"/>
      <c r="KET118" s="81"/>
      <c r="KEU118" s="81"/>
      <c r="KEV118" s="81"/>
      <c r="KEW118" s="81"/>
      <c r="KEX118" s="81"/>
      <c r="KEY118" s="81"/>
      <c r="KEZ118" s="81"/>
      <c r="KFA118" s="81"/>
      <c r="KFB118" s="81"/>
      <c r="KFC118" s="81"/>
      <c r="KFD118" s="81"/>
      <c r="KFE118" s="81"/>
      <c r="KFF118" s="81"/>
      <c r="KFG118" s="81"/>
      <c r="KFH118" s="81"/>
      <c r="KFI118" s="81"/>
      <c r="KFJ118" s="81"/>
      <c r="KFK118" s="81"/>
      <c r="KFL118" s="81"/>
      <c r="KFM118" s="81"/>
      <c r="KFN118" s="81"/>
      <c r="KFO118" s="81"/>
      <c r="KFP118" s="81"/>
      <c r="KFQ118" s="81"/>
      <c r="KFR118" s="81"/>
      <c r="KFS118" s="81"/>
      <c r="KFT118" s="81"/>
      <c r="KFU118" s="81"/>
      <c r="KFV118" s="81"/>
      <c r="KFW118" s="81"/>
      <c r="KFX118" s="81"/>
      <c r="KFY118" s="81"/>
      <c r="KFZ118" s="81"/>
      <c r="KGA118" s="81"/>
      <c r="KGB118" s="81"/>
      <c r="KGC118" s="81"/>
      <c r="KGD118" s="81"/>
      <c r="KGE118" s="81"/>
      <c r="KGF118" s="81"/>
      <c r="KGG118" s="81"/>
      <c r="KGH118" s="81"/>
      <c r="KGI118" s="81"/>
      <c r="KGJ118" s="81"/>
      <c r="KGK118" s="81"/>
      <c r="KGL118" s="81"/>
      <c r="KGM118" s="81"/>
      <c r="KGN118" s="81"/>
      <c r="KGO118" s="81"/>
      <c r="KGP118" s="81"/>
      <c r="KGQ118" s="81"/>
      <c r="KGR118" s="81"/>
      <c r="KGS118" s="81"/>
      <c r="KGT118" s="81"/>
      <c r="KGU118" s="81"/>
      <c r="KGV118" s="81"/>
      <c r="KGW118" s="81"/>
      <c r="KGX118" s="81"/>
      <c r="KGY118" s="81"/>
      <c r="KGZ118" s="81"/>
      <c r="KHA118" s="81"/>
      <c r="KHB118" s="81"/>
      <c r="KHC118" s="81"/>
      <c r="KHD118" s="81"/>
      <c r="KHE118" s="81"/>
      <c r="KHF118" s="81"/>
      <c r="KHG118" s="81"/>
      <c r="KHH118" s="81"/>
      <c r="KHI118" s="81"/>
      <c r="KHJ118" s="81"/>
      <c r="KHK118" s="81"/>
      <c r="KHL118" s="81"/>
      <c r="KHM118" s="81"/>
      <c r="KHN118" s="81"/>
      <c r="KHO118" s="81"/>
      <c r="KHP118" s="81"/>
      <c r="KHQ118" s="81"/>
      <c r="KHR118" s="81"/>
      <c r="KHS118" s="81"/>
      <c r="KHT118" s="81"/>
      <c r="KHU118" s="81"/>
      <c r="KHV118" s="81"/>
      <c r="KHW118" s="81"/>
      <c r="KHX118" s="81"/>
      <c r="KHY118" s="81"/>
      <c r="KHZ118" s="81"/>
      <c r="KIA118" s="81"/>
      <c r="KIB118" s="81"/>
      <c r="KIC118" s="81"/>
      <c r="KID118" s="81"/>
      <c r="KIE118" s="81"/>
      <c r="KIF118" s="81"/>
      <c r="KIG118" s="81"/>
      <c r="KIH118" s="81"/>
      <c r="KII118" s="81"/>
      <c r="KIJ118" s="81"/>
      <c r="KIK118" s="81"/>
      <c r="KIL118" s="81"/>
      <c r="KIM118" s="81"/>
      <c r="KIN118" s="81"/>
      <c r="KIO118" s="81"/>
      <c r="KIP118" s="81"/>
      <c r="KIQ118" s="81"/>
      <c r="KIR118" s="81"/>
      <c r="KIS118" s="81"/>
      <c r="KIT118" s="81"/>
      <c r="KIU118" s="81"/>
      <c r="KIV118" s="81"/>
      <c r="KIW118" s="81"/>
      <c r="KIX118" s="81"/>
      <c r="KIY118" s="81"/>
      <c r="KIZ118" s="81"/>
      <c r="KJA118" s="81"/>
      <c r="KJB118" s="81"/>
      <c r="KJC118" s="81"/>
      <c r="KJD118" s="81"/>
      <c r="KJE118" s="81"/>
      <c r="KJF118" s="81"/>
      <c r="KJG118" s="81"/>
      <c r="KJH118" s="81"/>
      <c r="KJI118" s="81"/>
      <c r="KJJ118" s="81"/>
      <c r="KJK118" s="81"/>
      <c r="KJL118" s="81"/>
      <c r="KJM118" s="81"/>
      <c r="KJN118" s="81"/>
      <c r="KJO118" s="81"/>
      <c r="KJP118" s="81"/>
      <c r="KJQ118" s="81"/>
      <c r="KJR118" s="81"/>
      <c r="KJS118" s="81"/>
      <c r="KJT118" s="81"/>
      <c r="KJU118" s="81"/>
      <c r="KJV118" s="81"/>
      <c r="KJW118" s="81"/>
      <c r="KJX118" s="81"/>
      <c r="KJY118" s="81"/>
      <c r="KJZ118" s="81"/>
      <c r="KKA118" s="81"/>
      <c r="KKB118" s="81"/>
      <c r="KKC118" s="81"/>
      <c r="KKD118" s="81"/>
      <c r="KKE118" s="81"/>
      <c r="KKF118" s="81"/>
      <c r="KKG118" s="81"/>
      <c r="KKH118" s="81"/>
      <c r="KKI118" s="81"/>
      <c r="KKJ118" s="81"/>
      <c r="KKK118" s="81"/>
      <c r="KKL118" s="81"/>
      <c r="KKM118" s="81"/>
      <c r="KKN118" s="81"/>
      <c r="KKO118" s="81"/>
      <c r="KKP118" s="81"/>
      <c r="KKQ118" s="81"/>
      <c r="KKR118" s="81"/>
      <c r="KKS118" s="81"/>
      <c r="KKT118" s="81"/>
      <c r="KKU118" s="81"/>
      <c r="KKV118" s="81"/>
      <c r="KKW118" s="81"/>
      <c r="KKX118" s="81"/>
      <c r="KKY118" s="81"/>
      <c r="KKZ118" s="81"/>
      <c r="KLA118" s="81"/>
      <c r="KLB118" s="81"/>
      <c r="KLC118" s="81"/>
      <c r="KLD118" s="81"/>
      <c r="KLE118" s="81"/>
      <c r="KLF118" s="81"/>
      <c r="KLG118" s="81"/>
      <c r="KLH118" s="81"/>
      <c r="KLI118" s="81"/>
      <c r="KLJ118" s="81"/>
      <c r="KLK118" s="81"/>
      <c r="KLL118" s="81"/>
      <c r="KLM118" s="81"/>
      <c r="KLN118" s="81"/>
      <c r="KLO118" s="81"/>
      <c r="KLP118" s="81"/>
      <c r="KLQ118" s="81"/>
      <c r="KLR118" s="81"/>
      <c r="KLS118" s="81"/>
      <c r="KLT118" s="81"/>
      <c r="KLU118" s="81"/>
      <c r="KLV118" s="81"/>
      <c r="KLW118" s="81"/>
      <c r="KLX118" s="81"/>
      <c r="KLY118" s="81"/>
      <c r="KLZ118" s="81"/>
      <c r="KMA118" s="81"/>
      <c r="KMB118" s="81"/>
      <c r="KMC118" s="81"/>
      <c r="KMD118" s="81"/>
      <c r="KME118" s="81"/>
      <c r="KMF118" s="81"/>
      <c r="KMG118" s="81"/>
      <c r="KMH118" s="81"/>
      <c r="KMI118" s="81"/>
      <c r="KMJ118" s="81"/>
      <c r="KMK118" s="81"/>
      <c r="KML118" s="81"/>
      <c r="KMM118" s="81"/>
      <c r="KMN118" s="81"/>
      <c r="KMO118" s="81"/>
      <c r="KMP118" s="81"/>
      <c r="KMQ118" s="81"/>
      <c r="KMR118" s="81"/>
      <c r="KMS118" s="81"/>
      <c r="KMT118" s="81"/>
      <c r="KMU118" s="81"/>
      <c r="KMV118" s="81"/>
      <c r="KMW118" s="81"/>
      <c r="KMX118" s="81"/>
      <c r="KMY118" s="81"/>
      <c r="KMZ118" s="81"/>
      <c r="KNA118" s="81"/>
      <c r="KNB118" s="81"/>
      <c r="KNC118" s="81"/>
      <c r="KND118" s="81"/>
      <c r="KNE118" s="81"/>
      <c r="KNF118" s="81"/>
      <c r="KNG118" s="81"/>
      <c r="KNH118" s="81"/>
      <c r="KNI118" s="81"/>
      <c r="KNJ118" s="81"/>
      <c r="KNK118" s="81"/>
      <c r="KNL118" s="81"/>
      <c r="KNM118" s="81"/>
      <c r="KNN118" s="81"/>
      <c r="KNO118" s="81"/>
      <c r="KNP118" s="81"/>
      <c r="KNQ118" s="81"/>
      <c r="KNR118" s="81"/>
      <c r="KNS118" s="81"/>
      <c r="KNT118" s="81"/>
      <c r="KNU118" s="81"/>
      <c r="KNV118" s="81"/>
      <c r="KNW118" s="81"/>
      <c r="KNX118" s="81"/>
      <c r="KNY118" s="81"/>
      <c r="KNZ118" s="81"/>
      <c r="KOA118" s="81"/>
      <c r="KOB118" s="81"/>
      <c r="KOC118" s="81"/>
      <c r="KOD118" s="81"/>
      <c r="KOE118" s="81"/>
      <c r="KOF118" s="81"/>
      <c r="KOG118" s="81"/>
      <c r="KOH118" s="81"/>
      <c r="KOI118" s="81"/>
      <c r="KOJ118" s="81"/>
      <c r="KOK118" s="81"/>
      <c r="KOL118" s="81"/>
      <c r="KOM118" s="81"/>
      <c r="KON118" s="81"/>
      <c r="KOO118" s="81"/>
      <c r="KOP118" s="81"/>
      <c r="KOQ118" s="81"/>
      <c r="KOR118" s="81"/>
      <c r="KOS118" s="81"/>
      <c r="KOT118" s="81"/>
      <c r="KOU118" s="81"/>
      <c r="KOV118" s="81"/>
      <c r="KOW118" s="81"/>
      <c r="KOX118" s="81"/>
      <c r="KOY118" s="81"/>
      <c r="KOZ118" s="81"/>
      <c r="KPA118" s="81"/>
      <c r="KPB118" s="81"/>
      <c r="KPC118" s="81"/>
      <c r="KPD118" s="81"/>
      <c r="KPE118" s="81"/>
      <c r="KPF118" s="81"/>
      <c r="KPG118" s="81"/>
      <c r="KPH118" s="81"/>
      <c r="KPI118" s="81"/>
      <c r="KPJ118" s="81"/>
      <c r="KPK118" s="81"/>
      <c r="KPL118" s="81"/>
      <c r="KPM118" s="81"/>
      <c r="KPN118" s="81"/>
      <c r="KPO118" s="81"/>
      <c r="KPP118" s="81"/>
      <c r="KPQ118" s="81"/>
      <c r="KPR118" s="81"/>
      <c r="KPS118" s="81"/>
      <c r="KPT118" s="81"/>
      <c r="KPU118" s="81"/>
      <c r="KPV118" s="81"/>
      <c r="KPW118" s="81"/>
      <c r="KPX118" s="81"/>
      <c r="KPY118" s="81"/>
      <c r="KPZ118" s="81"/>
      <c r="KQA118" s="81"/>
      <c r="KQB118" s="81"/>
      <c r="KQC118" s="81"/>
      <c r="KQD118" s="81"/>
      <c r="KQE118" s="81"/>
      <c r="KQF118" s="81"/>
      <c r="KQG118" s="81"/>
      <c r="KQH118" s="81"/>
      <c r="KQI118" s="81"/>
      <c r="KQJ118" s="81"/>
      <c r="KQK118" s="81"/>
      <c r="KQL118" s="81"/>
      <c r="KQM118" s="81"/>
      <c r="KQN118" s="81"/>
      <c r="KQO118" s="81"/>
      <c r="KQP118" s="81"/>
      <c r="KQQ118" s="81"/>
      <c r="KQR118" s="81"/>
      <c r="KQS118" s="81"/>
      <c r="KQT118" s="81"/>
      <c r="KQU118" s="81"/>
      <c r="KQV118" s="81"/>
      <c r="KQW118" s="81"/>
      <c r="KQX118" s="81"/>
      <c r="KQY118" s="81"/>
      <c r="KQZ118" s="81"/>
      <c r="KRA118" s="81"/>
      <c r="KRB118" s="81"/>
      <c r="KRC118" s="81"/>
      <c r="KRD118" s="81"/>
      <c r="KRE118" s="81"/>
      <c r="KRF118" s="81"/>
      <c r="KRG118" s="81"/>
      <c r="KRH118" s="81"/>
      <c r="KRI118" s="81"/>
      <c r="KRJ118" s="81"/>
      <c r="KRK118" s="81"/>
      <c r="KRL118" s="81"/>
      <c r="KRM118" s="81"/>
      <c r="KRN118" s="81"/>
      <c r="KRO118" s="81"/>
      <c r="KRP118" s="81"/>
      <c r="KRQ118" s="81"/>
      <c r="KRR118" s="81"/>
      <c r="KRS118" s="81"/>
      <c r="KRT118" s="81"/>
      <c r="KRU118" s="81"/>
      <c r="KRV118" s="81"/>
      <c r="KRW118" s="81"/>
      <c r="KRX118" s="81"/>
      <c r="KRY118" s="81"/>
      <c r="KRZ118" s="81"/>
      <c r="KSA118" s="81"/>
      <c r="KSB118" s="81"/>
      <c r="KSC118" s="81"/>
      <c r="KSD118" s="81"/>
      <c r="KSE118" s="81"/>
      <c r="KSF118" s="81"/>
      <c r="KSG118" s="81"/>
      <c r="KSH118" s="81"/>
      <c r="KSI118" s="81"/>
      <c r="KSJ118" s="81"/>
      <c r="KSK118" s="81"/>
      <c r="KSL118" s="81"/>
      <c r="KSM118" s="81"/>
      <c r="KSN118" s="81"/>
      <c r="KSO118" s="81"/>
      <c r="KSP118" s="81"/>
      <c r="KSQ118" s="81"/>
      <c r="KSR118" s="81"/>
      <c r="KSS118" s="81"/>
      <c r="KST118" s="81"/>
      <c r="KSU118" s="81"/>
      <c r="KSV118" s="81"/>
      <c r="KSW118" s="81"/>
      <c r="KSX118" s="81"/>
      <c r="KSY118" s="81"/>
      <c r="KSZ118" s="81"/>
      <c r="KTA118" s="81"/>
      <c r="KTB118" s="81"/>
      <c r="KTC118" s="81"/>
      <c r="KTD118" s="81"/>
      <c r="KTE118" s="81"/>
      <c r="KTF118" s="81"/>
      <c r="KTG118" s="81"/>
      <c r="KTH118" s="81"/>
      <c r="KTI118" s="81"/>
      <c r="KTJ118" s="81"/>
      <c r="KTK118" s="81"/>
      <c r="KTL118" s="81"/>
      <c r="KTM118" s="81"/>
      <c r="KTN118" s="81"/>
      <c r="KTO118" s="81"/>
      <c r="KTP118" s="81"/>
      <c r="KTQ118" s="81"/>
      <c r="KTR118" s="81"/>
      <c r="KTS118" s="81"/>
      <c r="KTT118" s="81"/>
      <c r="KTU118" s="81"/>
      <c r="KTV118" s="81"/>
      <c r="KTW118" s="81"/>
      <c r="KTX118" s="81"/>
      <c r="KTY118" s="81"/>
      <c r="KTZ118" s="81"/>
      <c r="KUA118" s="81"/>
      <c r="KUB118" s="81"/>
      <c r="KUC118" s="81"/>
      <c r="KUD118" s="81"/>
      <c r="KUE118" s="81"/>
      <c r="KUF118" s="81"/>
      <c r="KUG118" s="81"/>
      <c r="KUH118" s="81"/>
      <c r="KUI118" s="81"/>
      <c r="KUJ118" s="81"/>
      <c r="KUK118" s="81"/>
      <c r="KUL118" s="81"/>
      <c r="KUM118" s="81"/>
      <c r="KUN118" s="81"/>
      <c r="KUO118" s="81"/>
      <c r="KUP118" s="81"/>
      <c r="KUQ118" s="81"/>
      <c r="KUR118" s="81"/>
      <c r="KUS118" s="81"/>
      <c r="KUT118" s="81"/>
      <c r="KUU118" s="81"/>
      <c r="KUV118" s="81"/>
      <c r="KUW118" s="81"/>
      <c r="KUX118" s="81"/>
      <c r="KUY118" s="81"/>
      <c r="KUZ118" s="81"/>
      <c r="KVA118" s="81"/>
      <c r="KVB118" s="81"/>
      <c r="KVC118" s="81"/>
      <c r="KVD118" s="81"/>
      <c r="KVE118" s="81"/>
      <c r="KVF118" s="81"/>
      <c r="KVG118" s="81"/>
      <c r="KVH118" s="81"/>
      <c r="KVI118" s="81"/>
      <c r="KVJ118" s="81"/>
      <c r="KVK118" s="81"/>
      <c r="KVL118" s="81"/>
      <c r="KVM118" s="81"/>
      <c r="KVN118" s="81"/>
      <c r="KVO118" s="81"/>
      <c r="KVP118" s="81"/>
      <c r="KVQ118" s="81"/>
      <c r="KVR118" s="81"/>
      <c r="KVS118" s="81"/>
      <c r="KVT118" s="81"/>
      <c r="KVU118" s="81"/>
      <c r="KVV118" s="81"/>
      <c r="KVW118" s="81"/>
      <c r="KVX118" s="81"/>
      <c r="KVY118" s="81"/>
      <c r="KVZ118" s="81"/>
      <c r="KWA118" s="81"/>
      <c r="KWB118" s="81"/>
      <c r="KWC118" s="81"/>
      <c r="KWD118" s="81"/>
      <c r="KWE118" s="81"/>
      <c r="KWF118" s="81"/>
      <c r="KWG118" s="81"/>
      <c r="KWH118" s="81"/>
      <c r="KWI118" s="81"/>
      <c r="KWJ118" s="81"/>
      <c r="KWK118" s="81"/>
      <c r="KWL118" s="81"/>
      <c r="KWM118" s="81"/>
      <c r="KWN118" s="81"/>
      <c r="KWO118" s="81"/>
      <c r="KWP118" s="81"/>
      <c r="KWQ118" s="81"/>
      <c r="KWR118" s="81"/>
      <c r="KWS118" s="81"/>
      <c r="KWT118" s="81"/>
      <c r="KWU118" s="81"/>
      <c r="KWV118" s="81"/>
      <c r="KWW118" s="81"/>
      <c r="KWX118" s="81"/>
      <c r="KWY118" s="81"/>
      <c r="KWZ118" s="81"/>
      <c r="KXA118" s="81"/>
      <c r="KXB118" s="81"/>
      <c r="KXC118" s="81"/>
      <c r="KXD118" s="81"/>
      <c r="KXE118" s="81"/>
      <c r="KXF118" s="81"/>
      <c r="KXG118" s="81"/>
      <c r="KXH118" s="81"/>
      <c r="KXI118" s="81"/>
      <c r="KXJ118" s="81"/>
      <c r="KXK118" s="81"/>
      <c r="KXL118" s="81"/>
      <c r="KXM118" s="81"/>
      <c r="KXN118" s="81"/>
      <c r="KXO118" s="81"/>
      <c r="KXP118" s="81"/>
      <c r="KXQ118" s="81"/>
      <c r="KXR118" s="81"/>
      <c r="KXS118" s="81"/>
      <c r="KXT118" s="81"/>
      <c r="KXU118" s="81"/>
      <c r="KXV118" s="81"/>
      <c r="KXW118" s="81"/>
      <c r="KXX118" s="81"/>
      <c r="KXY118" s="81"/>
      <c r="KXZ118" s="81"/>
      <c r="KYA118" s="81"/>
      <c r="KYB118" s="81"/>
      <c r="KYC118" s="81"/>
      <c r="KYD118" s="81"/>
      <c r="KYE118" s="81"/>
      <c r="KYF118" s="81"/>
      <c r="KYG118" s="81"/>
      <c r="KYH118" s="81"/>
      <c r="KYI118" s="81"/>
      <c r="KYJ118" s="81"/>
      <c r="KYK118" s="81"/>
      <c r="KYL118" s="81"/>
      <c r="KYM118" s="81"/>
      <c r="KYN118" s="81"/>
      <c r="KYO118" s="81"/>
      <c r="KYP118" s="81"/>
      <c r="KYQ118" s="81"/>
      <c r="KYR118" s="81"/>
      <c r="KYS118" s="81"/>
      <c r="KYT118" s="81"/>
      <c r="KYU118" s="81"/>
      <c r="KYV118" s="81"/>
      <c r="KYW118" s="81"/>
      <c r="KYX118" s="81"/>
      <c r="KYY118" s="81"/>
      <c r="KYZ118" s="81"/>
      <c r="KZA118" s="81"/>
      <c r="KZB118" s="81"/>
      <c r="KZC118" s="81"/>
      <c r="KZD118" s="81"/>
      <c r="KZE118" s="81"/>
      <c r="KZF118" s="81"/>
      <c r="KZG118" s="81"/>
      <c r="KZH118" s="81"/>
      <c r="KZI118" s="81"/>
      <c r="KZJ118" s="81"/>
      <c r="KZK118" s="81"/>
      <c r="KZL118" s="81"/>
      <c r="KZM118" s="81"/>
      <c r="KZN118" s="81"/>
      <c r="KZO118" s="81"/>
      <c r="KZP118" s="81"/>
      <c r="KZQ118" s="81"/>
      <c r="KZR118" s="81"/>
      <c r="KZS118" s="81"/>
      <c r="KZT118" s="81"/>
      <c r="KZU118" s="81"/>
      <c r="KZV118" s="81"/>
      <c r="KZW118" s="81"/>
      <c r="KZX118" s="81"/>
      <c r="KZY118" s="81"/>
      <c r="KZZ118" s="81"/>
      <c r="LAA118" s="81"/>
      <c r="LAB118" s="81"/>
      <c r="LAC118" s="81"/>
      <c r="LAD118" s="81"/>
      <c r="LAE118" s="81"/>
      <c r="LAF118" s="81"/>
      <c r="LAG118" s="81"/>
      <c r="LAH118" s="81"/>
      <c r="LAI118" s="81"/>
      <c r="LAJ118" s="81"/>
      <c r="LAK118" s="81"/>
      <c r="LAL118" s="81"/>
      <c r="LAM118" s="81"/>
      <c r="LAN118" s="81"/>
      <c r="LAO118" s="81"/>
      <c r="LAP118" s="81"/>
      <c r="LAQ118" s="81"/>
      <c r="LAR118" s="81"/>
      <c r="LAS118" s="81"/>
      <c r="LAT118" s="81"/>
      <c r="LAU118" s="81"/>
      <c r="LAV118" s="81"/>
      <c r="LAW118" s="81"/>
      <c r="LAX118" s="81"/>
      <c r="LAY118" s="81"/>
      <c r="LAZ118" s="81"/>
      <c r="LBA118" s="81"/>
      <c r="LBB118" s="81"/>
      <c r="LBC118" s="81"/>
      <c r="LBD118" s="81"/>
      <c r="LBE118" s="81"/>
      <c r="LBF118" s="81"/>
      <c r="LBG118" s="81"/>
      <c r="LBH118" s="81"/>
      <c r="LBI118" s="81"/>
      <c r="LBJ118" s="81"/>
      <c r="LBK118" s="81"/>
      <c r="LBL118" s="81"/>
      <c r="LBM118" s="81"/>
      <c r="LBN118" s="81"/>
      <c r="LBO118" s="81"/>
      <c r="LBP118" s="81"/>
      <c r="LBQ118" s="81"/>
      <c r="LBR118" s="81"/>
      <c r="LBS118" s="81"/>
      <c r="LBT118" s="81"/>
      <c r="LBU118" s="81"/>
      <c r="LBV118" s="81"/>
      <c r="LBW118" s="81"/>
      <c r="LBX118" s="81"/>
      <c r="LBY118" s="81"/>
      <c r="LBZ118" s="81"/>
      <c r="LCA118" s="81"/>
      <c r="LCB118" s="81"/>
      <c r="LCC118" s="81"/>
      <c r="LCD118" s="81"/>
      <c r="LCE118" s="81"/>
      <c r="LCF118" s="81"/>
      <c r="LCG118" s="81"/>
      <c r="LCH118" s="81"/>
      <c r="LCI118" s="81"/>
      <c r="LCJ118" s="81"/>
      <c r="LCK118" s="81"/>
      <c r="LCL118" s="81"/>
      <c r="LCM118" s="81"/>
      <c r="LCN118" s="81"/>
      <c r="LCO118" s="81"/>
      <c r="LCP118" s="81"/>
      <c r="LCQ118" s="81"/>
      <c r="LCR118" s="81"/>
      <c r="LCS118" s="81"/>
      <c r="LCT118" s="81"/>
      <c r="LCU118" s="81"/>
      <c r="LCV118" s="81"/>
      <c r="LCW118" s="81"/>
      <c r="LCX118" s="81"/>
      <c r="LCY118" s="81"/>
      <c r="LCZ118" s="81"/>
      <c r="LDA118" s="81"/>
      <c r="LDB118" s="81"/>
      <c r="LDC118" s="81"/>
      <c r="LDD118" s="81"/>
      <c r="LDE118" s="81"/>
      <c r="LDF118" s="81"/>
      <c r="LDG118" s="81"/>
      <c r="LDH118" s="81"/>
      <c r="LDI118" s="81"/>
      <c r="LDJ118" s="81"/>
      <c r="LDK118" s="81"/>
      <c r="LDL118" s="81"/>
      <c r="LDM118" s="81"/>
      <c r="LDN118" s="81"/>
      <c r="LDO118" s="81"/>
      <c r="LDP118" s="81"/>
      <c r="LDQ118" s="81"/>
      <c r="LDR118" s="81"/>
      <c r="LDS118" s="81"/>
      <c r="LDT118" s="81"/>
      <c r="LDU118" s="81"/>
      <c r="LDV118" s="81"/>
      <c r="LDW118" s="81"/>
      <c r="LDX118" s="81"/>
      <c r="LDY118" s="81"/>
      <c r="LDZ118" s="81"/>
      <c r="LEA118" s="81"/>
      <c r="LEB118" s="81"/>
      <c r="LEC118" s="81"/>
      <c r="LED118" s="81"/>
      <c r="LEE118" s="81"/>
      <c r="LEF118" s="81"/>
      <c r="LEG118" s="81"/>
      <c r="LEH118" s="81"/>
      <c r="LEI118" s="81"/>
      <c r="LEJ118" s="81"/>
      <c r="LEK118" s="81"/>
      <c r="LEL118" s="81"/>
      <c r="LEM118" s="81"/>
      <c r="LEN118" s="81"/>
      <c r="LEO118" s="81"/>
      <c r="LEP118" s="81"/>
      <c r="LEQ118" s="81"/>
      <c r="LER118" s="81"/>
      <c r="LES118" s="81"/>
      <c r="LET118" s="81"/>
      <c r="LEU118" s="81"/>
      <c r="LEV118" s="81"/>
      <c r="LEW118" s="81"/>
      <c r="LEX118" s="81"/>
      <c r="LEY118" s="81"/>
      <c r="LEZ118" s="81"/>
      <c r="LFA118" s="81"/>
      <c r="LFB118" s="81"/>
      <c r="LFC118" s="81"/>
      <c r="LFD118" s="81"/>
      <c r="LFE118" s="81"/>
      <c r="LFF118" s="81"/>
      <c r="LFG118" s="81"/>
      <c r="LFH118" s="81"/>
      <c r="LFI118" s="81"/>
      <c r="LFJ118" s="81"/>
      <c r="LFK118" s="81"/>
      <c r="LFL118" s="81"/>
      <c r="LFM118" s="81"/>
      <c r="LFN118" s="81"/>
      <c r="LFO118" s="81"/>
      <c r="LFP118" s="81"/>
      <c r="LFQ118" s="81"/>
      <c r="LFR118" s="81"/>
      <c r="LFS118" s="81"/>
      <c r="LFT118" s="81"/>
      <c r="LFU118" s="81"/>
      <c r="LFV118" s="81"/>
      <c r="LFW118" s="81"/>
      <c r="LFX118" s="81"/>
      <c r="LFY118" s="81"/>
      <c r="LFZ118" s="81"/>
      <c r="LGA118" s="81"/>
      <c r="LGB118" s="81"/>
      <c r="LGC118" s="81"/>
      <c r="LGD118" s="81"/>
      <c r="LGE118" s="81"/>
      <c r="LGF118" s="81"/>
      <c r="LGG118" s="81"/>
      <c r="LGH118" s="81"/>
      <c r="LGI118" s="81"/>
      <c r="LGJ118" s="81"/>
      <c r="LGK118" s="81"/>
      <c r="LGL118" s="81"/>
      <c r="LGM118" s="81"/>
      <c r="LGN118" s="81"/>
      <c r="LGO118" s="81"/>
      <c r="LGP118" s="81"/>
      <c r="LGQ118" s="81"/>
      <c r="LGR118" s="81"/>
      <c r="LGS118" s="81"/>
      <c r="LGT118" s="81"/>
      <c r="LGU118" s="81"/>
      <c r="LGV118" s="81"/>
      <c r="LGW118" s="81"/>
      <c r="LGX118" s="81"/>
      <c r="LGY118" s="81"/>
      <c r="LGZ118" s="81"/>
      <c r="LHA118" s="81"/>
      <c r="LHB118" s="81"/>
      <c r="LHC118" s="81"/>
      <c r="LHD118" s="81"/>
      <c r="LHE118" s="81"/>
      <c r="LHF118" s="81"/>
      <c r="LHG118" s="81"/>
      <c r="LHH118" s="81"/>
      <c r="LHI118" s="81"/>
      <c r="LHJ118" s="81"/>
      <c r="LHK118" s="81"/>
      <c r="LHL118" s="81"/>
      <c r="LHM118" s="81"/>
      <c r="LHN118" s="81"/>
      <c r="LHO118" s="81"/>
      <c r="LHP118" s="81"/>
      <c r="LHQ118" s="81"/>
      <c r="LHR118" s="81"/>
      <c r="LHS118" s="81"/>
      <c r="LHT118" s="81"/>
      <c r="LHU118" s="81"/>
      <c r="LHV118" s="81"/>
      <c r="LHW118" s="81"/>
      <c r="LHX118" s="81"/>
      <c r="LHY118" s="81"/>
      <c r="LHZ118" s="81"/>
      <c r="LIA118" s="81"/>
      <c r="LIB118" s="81"/>
      <c r="LIC118" s="81"/>
      <c r="LID118" s="81"/>
      <c r="LIE118" s="81"/>
      <c r="LIF118" s="81"/>
      <c r="LIG118" s="81"/>
      <c r="LIH118" s="81"/>
      <c r="LII118" s="81"/>
      <c r="LIJ118" s="81"/>
      <c r="LIK118" s="81"/>
      <c r="LIL118" s="81"/>
      <c r="LIM118" s="81"/>
      <c r="LIN118" s="81"/>
      <c r="LIO118" s="81"/>
      <c r="LIP118" s="81"/>
      <c r="LIQ118" s="81"/>
      <c r="LIR118" s="81"/>
      <c r="LIS118" s="81"/>
      <c r="LIT118" s="81"/>
      <c r="LIU118" s="81"/>
      <c r="LIV118" s="81"/>
      <c r="LIW118" s="81"/>
      <c r="LIX118" s="81"/>
      <c r="LIY118" s="81"/>
      <c r="LIZ118" s="81"/>
      <c r="LJA118" s="81"/>
      <c r="LJB118" s="81"/>
      <c r="LJC118" s="81"/>
      <c r="LJD118" s="81"/>
      <c r="LJE118" s="81"/>
      <c r="LJF118" s="81"/>
      <c r="LJG118" s="81"/>
      <c r="LJH118" s="81"/>
      <c r="LJI118" s="81"/>
      <c r="LJJ118" s="81"/>
      <c r="LJK118" s="81"/>
      <c r="LJL118" s="81"/>
      <c r="LJM118" s="81"/>
      <c r="LJN118" s="81"/>
      <c r="LJO118" s="81"/>
      <c r="LJP118" s="81"/>
      <c r="LJQ118" s="81"/>
      <c r="LJR118" s="81"/>
      <c r="LJS118" s="81"/>
      <c r="LJT118" s="81"/>
      <c r="LJU118" s="81"/>
      <c r="LJV118" s="81"/>
      <c r="LJW118" s="81"/>
      <c r="LJX118" s="81"/>
      <c r="LJY118" s="81"/>
      <c r="LJZ118" s="81"/>
      <c r="LKA118" s="81"/>
      <c r="LKB118" s="81"/>
      <c r="LKC118" s="81"/>
      <c r="LKD118" s="81"/>
      <c r="LKE118" s="81"/>
      <c r="LKF118" s="81"/>
      <c r="LKG118" s="81"/>
      <c r="LKH118" s="81"/>
      <c r="LKI118" s="81"/>
      <c r="LKJ118" s="81"/>
      <c r="LKK118" s="81"/>
      <c r="LKL118" s="81"/>
      <c r="LKM118" s="81"/>
      <c r="LKN118" s="81"/>
      <c r="LKO118" s="81"/>
      <c r="LKP118" s="81"/>
      <c r="LKQ118" s="81"/>
      <c r="LKR118" s="81"/>
      <c r="LKS118" s="81"/>
      <c r="LKT118" s="81"/>
      <c r="LKU118" s="81"/>
      <c r="LKV118" s="81"/>
      <c r="LKW118" s="81"/>
      <c r="LKX118" s="81"/>
      <c r="LKY118" s="81"/>
      <c r="LKZ118" s="81"/>
      <c r="LLA118" s="81"/>
      <c r="LLB118" s="81"/>
      <c r="LLC118" s="81"/>
      <c r="LLD118" s="81"/>
      <c r="LLE118" s="81"/>
      <c r="LLF118" s="81"/>
      <c r="LLG118" s="81"/>
      <c r="LLH118" s="81"/>
      <c r="LLI118" s="81"/>
      <c r="LLJ118" s="81"/>
      <c r="LLK118" s="81"/>
      <c r="LLL118" s="81"/>
      <c r="LLM118" s="81"/>
      <c r="LLN118" s="81"/>
      <c r="LLO118" s="81"/>
      <c r="LLP118" s="81"/>
      <c r="LLQ118" s="81"/>
      <c r="LLR118" s="81"/>
      <c r="LLS118" s="81"/>
      <c r="LLT118" s="81"/>
      <c r="LLU118" s="81"/>
      <c r="LLV118" s="81"/>
      <c r="LLW118" s="81"/>
      <c r="LLX118" s="81"/>
      <c r="LLY118" s="81"/>
      <c r="LLZ118" s="81"/>
      <c r="LMA118" s="81"/>
      <c r="LMB118" s="81"/>
      <c r="LMC118" s="81"/>
      <c r="LMD118" s="81"/>
      <c r="LME118" s="81"/>
      <c r="LMF118" s="81"/>
      <c r="LMG118" s="81"/>
      <c r="LMH118" s="81"/>
      <c r="LMI118" s="81"/>
      <c r="LMJ118" s="81"/>
      <c r="LMK118" s="81"/>
      <c r="LML118" s="81"/>
      <c r="LMM118" s="81"/>
      <c r="LMN118" s="81"/>
      <c r="LMO118" s="81"/>
      <c r="LMP118" s="81"/>
      <c r="LMQ118" s="81"/>
      <c r="LMR118" s="81"/>
      <c r="LMS118" s="81"/>
      <c r="LMT118" s="81"/>
      <c r="LMU118" s="81"/>
      <c r="LMV118" s="81"/>
      <c r="LMW118" s="81"/>
      <c r="LMX118" s="81"/>
      <c r="LMY118" s="81"/>
      <c r="LMZ118" s="81"/>
      <c r="LNA118" s="81"/>
      <c r="LNB118" s="81"/>
      <c r="LNC118" s="81"/>
      <c r="LND118" s="81"/>
      <c r="LNE118" s="81"/>
      <c r="LNF118" s="81"/>
      <c r="LNG118" s="81"/>
      <c r="LNH118" s="81"/>
      <c r="LNI118" s="81"/>
      <c r="LNJ118" s="81"/>
      <c r="LNK118" s="81"/>
      <c r="LNL118" s="81"/>
      <c r="LNM118" s="81"/>
      <c r="LNN118" s="81"/>
      <c r="LNO118" s="81"/>
      <c r="LNP118" s="81"/>
      <c r="LNQ118" s="81"/>
      <c r="LNR118" s="81"/>
      <c r="LNS118" s="81"/>
      <c r="LNT118" s="81"/>
      <c r="LNU118" s="81"/>
      <c r="LNV118" s="81"/>
      <c r="LNW118" s="81"/>
      <c r="LNX118" s="81"/>
      <c r="LNY118" s="81"/>
      <c r="LNZ118" s="81"/>
      <c r="LOA118" s="81"/>
      <c r="LOB118" s="81"/>
      <c r="LOC118" s="81"/>
      <c r="LOD118" s="81"/>
      <c r="LOE118" s="81"/>
      <c r="LOF118" s="81"/>
      <c r="LOG118" s="81"/>
      <c r="LOH118" s="81"/>
      <c r="LOI118" s="81"/>
      <c r="LOJ118" s="81"/>
      <c r="LOK118" s="81"/>
      <c r="LOL118" s="81"/>
      <c r="LOM118" s="81"/>
      <c r="LON118" s="81"/>
      <c r="LOO118" s="81"/>
      <c r="LOP118" s="81"/>
      <c r="LOQ118" s="81"/>
      <c r="LOR118" s="81"/>
      <c r="LOS118" s="81"/>
      <c r="LOT118" s="81"/>
      <c r="LOU118" s="81"/>
      <c r="LOV118" s="81"/>
      <c r="LOW118" s="81"/>
      <c r="LOX118" s="81"/>
      <c r="LOY118" s="81"/>
      <c r="LOZ118" s="81"/>
      <c r="LPA118" s="81"/>
      <c r="LPB118" s="81"/>
      <c r="LPC118" s="81"/>
      <c r="LPD118" s="81"/>
      <c r="LPE118" s="81"/>
      <c r="LPF118" s="81"/>
      <c r="LPG118" s="81"/>
      <c r="LPH118" s="81"/>
      <c r="LPI118" s="81"/>
      <c r="LPJ118" s="81"/>
      <c r="LPK118" s="81"/>
      <c r="LPL118" s="81"/>
      <c r="LPM118" s="81"/>
      <c r="LPN118" s="81"/>
      <c r="LPO118" s="81"/>
      <c r="LPP118" s="81"/>
      <c r="LPQ118" s="81"/>
      <c r="LPR118" s="81"/>
      <c r="LPS118" s="81"/>
      <c r="LPT118" s="81"/>
      <c r="LPU118" s="81"/>
      <c r="LPV118" s="81"/>
      <c r="LPW118" s="81"/>
      <c r="LPX118" s="81"/>
      <c r="LPY118" s="81"/>
      <c r="LPZ118" s="81"/>
      <c r="LQA118" s="81"/>
      <c r="LQB118" s="81"/>
      <c r="LQC118" s="81"/>
      <c r="LQD118" s="81"/>
      <c r="LQE118" s="81"/>
      <c r="LQF118" s="81"/>
      <c r="LQG118" s="81"/>
      <c r="LQH118" s="81"/>
      <c r="LQI118" s="81"/>
      <c r="LQJ118" s="81"/>
      <c r="LQK118" s="81"/>
      <c r="LQL118" s="81"/>
      <c r="LQM118" s="81"/>
      <c r="LQN118" s="81"/>
      <c r="LQO118" s="81"/>
      <c r="LQP118" s="81"/>
      <c r="LQQ118" s="81"/>
      <c r="LQR118" s="81"/>
      <c r="LQS118" s="81"/>
      <c r="LQT118" s="81"/>
      <c r="LQU118" s="81"/>
      <c r="LQV118" s="81"/>
      <c r="LQW118" s="81"/>
      <c r="LQX118" s="81"/>
      <c r="LQY118" s="81"/>
      <c r="LQZ118" s="81"/>
      <c r="LRA118" s="81"/>
      <c r="LRB118" s="81"/>
      <c r="LRC118" s="81"/>
      <c r="LRD118" s="81"/>
      <c r="LRE118" s="81"/>
      <c r="LRF118" s="81"/>
      <c r="LRG118" s="81"/>
      <c r="LRH118" s="81"/>
      <c r="LRI118" s="81"/>
      <c r="LRJ118" s="81"/>
      <c r="LRK118" s="81"/>
      <c r="LRL118" s="81"/>
      <c r="LRM118" s="81"/>
      <c r="LRN118" s="81"/>
      <c r="LRO118" s="81"/>
      <c r="LRP118" s="81"/>
      <c r="LRQ118" s="81"/>
      <c r="LRR118" s="81"/>
      <c r="LRS118" s="81"/>
      <c r="LRT118" s="81"/>
      <c r="LRU118" s="81"/>
      <c r="LRV118" s="81"/>
      <c r="LRW118" s="81"/>
      <c r="LRX118" s="81"/>
      <c r="LRY118" s="81"/>
      <c r="LRZ118" s="81"/>
      <c r="LSA118" s="81"/>
      <c r="LSB118" s="81"/>
      <c r="LSC118" s="81"/>
      <c r="LSD118" s="81"/>
      <c r="LSE118" s="81"/>
      <c r="LSF118" s="81"/>
      <c r="LSG118" s="81"/>
      <c r="LSH118" s="81"/>
      <c r="LSI118" s="81"/>
      <c r="LSJ118" s="81"/>
      <c r="LSK118" s="81"/>
      <c r="LSL118" s="81"/>
      <c r="LSM118" s="81"/>
      <c r="LSN118" s="81"/>
      <c r="LSO118" s="81"/>
      <c r="LSP118" s="81"/>
      <c r="LSQ118" s="81"/>
      <c r="LSR118" s="81"/>
      <c r="LSS118" s="81"/>
      <c r="LST118" s="81"/>
      <c r="LSU118" s="81"/>
      <c r="LSV118" s="81"/>
      <c r="LSW118" s="81"/>
      <c r="LSX118" s="81"/>
      <c r="LSY118" s="81"/>
      <c r="LSZ118" s="81"/>
      <c r="LTA118" s="81"/>
      <c r="LTB118" s="81"/>
      <c r="LTC118" s="81"/>
      <c r="LTD118" s="81"/>
      <c r="LTE118" s="81"/>
      <c r="LTF118" s="81"/>
      <c r="LTG118" s="81"/>
      <c r="LTH118" s="81"/>
      <c r="LTI118" s="81"/>
      <c r="LTJ118" s="81"/>
      <c r="LTK118" s="81"/>
      <c r="LTL118" s="81"/>
      <c r="LTM118" s="81"/>
      <c r="LTN118" s="81"/>
      <c r="LTO118" s="81"/>
      <c r="LTP118" s="81"/>
      <c r="LTQ118" s="81"/>
      <c r="LTR118" s="81"/>
      <c r="LTS118" s="81"/>
      <c r="LTT118" s="81"/>
      <c r="LTU118" s="81"/>
      <c r="LTV118" s="81"/>
      <c r="LTW118" s="81"/>
      <c r="LTX118" s="81"/>
      <c r="LTY118" s="81"/>
      <c r="LTZ118" s="81"/>
      <c r="LUA118" s="81"/>
      <c r="LUB118" s="81"/>
      <c r="LUC118" s="81"/>
      <c r="LUD118" s="81"/>
      <c r="LUE118" s="81"/>
      <c r="LUF118" s="81"/>
      <c r="LUG118" s="81"/>
      <c r="LUH118" s="81"/>
      <c r="LUI118" s="81"/>
      <c r="LUJ118" s="81"/>
      <c r="LUK118" s="81"/>
      <c r="LUL118" s="81"/>
      <c r="LUM118" s="81"/>
      <c r="LUN118" s="81"/>
      <c r="LUO118" s="81"/>
      <c r="LUP118" s="81"/>
      <c r="LUQ118" s="81"/>
      <c r="LUR118" s="81"/>
      <c r="LUS118" s="81"/>
      <c r="LUT118" s="81"/>
      <c r="LUU118" s="81"/>
      <c r="LUV118" s="81"/>
      <c r="LUW118" s="81"/>
      <c r="LUX118" s="81"/>
      <c r="LUY118" s="81"/>
      <c r="LUZ118" s="81"/>
      <c r="LVA118" s="81"/>
      <c r="LVB118" s="81"/>
      <c r="LVC118" s="81"/>
      <c r="LVD118" s="81"/>
      <c r="LVE118" s="81"/>
      <c r="LVF118" s="81"/>
      <c r="LVG118" s="81"/>
      <c r="LVH118" s="81"/>
      <c r="LVI118" s="81"/>
      <c r="LVJ118" s="81"/>
      <c r="LVK118" s="81"/>
      <c r="LVL118" s="81"/>
      <c r="LVM118" s="81"/>
      <c r="LVN118" s="81"/>
      <c r="LVO118" s="81"/>
      <c r="LVP118" s="81"/>
      <c r="LVQ118" s="81"/>
      <c r="LVR118" s="81"/>
      <c r="LVS118" s="81"/>
      <c r="LVT118" s="81"/>
      <c r="LVU118" s="81"/>
      <c r="LVV118" s="81"/>
      <c r="LVW118" s="81"/>
      <c r="LVX118" s="81"/>
      <c r="LVY118" s="81"/>
      <c r="LVZ118" s="81"/>
      <c r="LWA118" s="81"/>
      <c r="LWB118" s="81"/>
      <c r="LWC118" s="81"/>
      <c r="LWD118" s="81"/>
      <c r="LWE118" s="81"/>
      <c r="LWF118" s="81"/>
      <c r="LWG118" s="81"/>
      <c r="LWH118" s="81"/>
      <c r="LWI118" s="81"/>
      <c r="LWJ118" s="81"/>
      <c r="LWK118" s="81"/>
      <c r="LWL118" s="81"/>
      <c r="LWM118" s="81"/>
      <c r="LWN118" s="81"/>
      <c r="LWO118" s="81"/>
      <c r="LWP118" s="81"/>
      <c r="LWQ118" s="81"/>
      <c r="LWR118" s="81"/>
      <c r="LWS118" s="81"/>
      <c r="LWT118" s="81"/>
      <c r="LWU118" s="81"/>
      <c r="LWV118" s="81"/>
      <c r="LWW118" s="81"/>
      <c r="LWX118" s="81"/>
      <c r="LWY118" s="81"/>
      <c r="LWZ118" s="81"/>
      <c r="LXA118" s="81"/>
      <c r="LXB118" s="81"/>
      <c r="LXC118" s="81"/>
      <c r="LXD118" s="81"/>
      <c r="LXE118" s="81"/>
      <c r="LXF118" s="81"/>
      <c r="LXG118" s="81"/>
      <c r="LXH118" s="81"/>
      <c r="LXI118" s="81"/>
      <c r="LXJ118" s="81"/>
      <c r="LXK118" s="81"/>
      <c r="LXL118" s="81"/>
      <c r="LXM118" s="81"/>
      <c r="LXN118" s="81"/>
      <c r="LXO118" s="81"/>
      <c r="LXP118" s="81"/>
      <c r="LXQ118" s="81"/>
      <c r="LXR118" s="81"/>
      <c r="LXS118" s="81"/>
      <c r="LXT118" s="81"/>
      <c r="LXU118" s="81"/>
      <c r="LXV118" s="81"/>
      <c r="LXW118" s="81"/>
      <c r="LXX118" s="81"/>
      <c r="LXY118" s="81"/>
      <c r="LXZ118" s="81"/>
      <c r="LYA118" s="81"/>
      <c r="LYB118" s="81"/>
      <c r="LYC118" s="81"/>
      <c r="LYD118" s="81"/>
      <c r="LYE118" s="81"/>
      <c r="LYF118" s="81"/>
      <c r="LYG118" s="81"/>
      <c r="LYH118" s="81"/>
      <c r="LYI118" s="81"/>
      <c r="LYJ118" s="81"/>
      <c r="LYK118" s="81"/>
      <c r="LYL118" s="81"/>
      <c r="LYM118" s="81"/>
      <c r="LYN118" s="81"/>
      <c r="LYO118" s="81"/>
      <c r="LYP118" s="81"/>
      <c r="LYQ118" s="81"/>
      <c r="LYR118" s="81"/>
      <c r="LYS118" s="81"/>
      <c r="LYT118" s="81"/>
      <c r="LYU118" s="81"/>
      <c r="LYV118" s="81"/>
      <c r="LYW118" s="81"/>
      <c r="LYX118" s="81"/>
      <c r="LYY118" s="81"/>
      <c r="LYZ118" s="81"/>
      <c r="LZA118" s="81"/>
      <c r="LZB118" s="81"/>
      <c r="LZC118" s="81"/>
      <c r="LZD118" s="81"/>
      <c r="LZE118" s="81"/>
      <c r="LZF118" s="81"/>
      <c r="LZG118" s="81"/>
      <c r="LZH118" s="81"/>
      <c r="LZI118" s="81"/>
      <c r="LZJ118" s="81"/>
      <c r="LZK118" s="81"/>
      <c r="LZL118" s="81"/>
      <c r="LZM118" s="81"/>
      <c r="LZN118" s="81"/>
      <c r="LZO118" s="81"/>
      <c r="LZP118" s="81"/>
      <c r="LZQ118" s="81"/>
      <c r="LZR118" s="81"/>
      <c r="LZS118" s="81"/>
      <c r="LZT118" s="81"/>
      <c r="LZU118" s="81"/>
      <c r="LZV118" s="81"/>
      <c r="LZW118" s="81"/>
      <c r="LZX118" s="81"/>
      <c r="LZY118" s="81"/>
      <c r="LZZ118" s="81"/>
      <c r="MAA118" s="81"/>
      <c r="MAB118" s="81"/>
      <c r="MAC118" s="81"/>
      <c r="MAD118" s="81"/>
      <c r="MAE118" s="81"/>
      <c r="MAF118" s="81"/>
      <c r="MAG118" s="81"/>
      <c r="MAH118" s="81"/>
      <c r="MAI118" s="81"/>
      <c r="MAJ118" s="81"/>
      <c r="MAK118" s="81"/>
      <c r="MAL118" s="81"/>
      <c r="MAM118" s="81"/>
      <c r="MAN118" s="81"/>
      <c r="MAO118" s="81"/>
      <c r="MAP118" s="81"/>
      <c r="MAQ118" s="81"/>
      <c r="MAR118" s="81"/>
      <c r="MAS118" s="81"/>
      <c r="MAT118" s="81"/>
      <c r="MAU118" s="81"/>
      <c r="MAV118" s="81"/>
      <c r="MAW118" s="81"/>
      <c r="MAX118" s="81"/>
      <c r="MAY118" s="81"/>
      <c r="MAZ118" s="81"/>
      <c r="MBA118" s="81"/>
      <c r="MBB118" s="81"/>
      <c r="MBC118" s="81"/>
      <c r="MBD118" s="81"/>
      <c r="MBE118" s="81"/>
      <c r="MBF118" s="81"/>
      <c r="MBG118" s="81"/>
      <c r="MBH118" s="81"/>
      <c r="MBI118" s="81"/>
      <c r="MBJ118" s="81"/>
      <c r="MBK118" s="81"/>
      <c r="MBL118" s="81"/>
      <c r="MBM118" s="81"/>
      <c r="MBN118" s="81"/>
      <c r="MBO118" s="81"/>
      <c r="MBP118" s="81"/>
      <c r="MBQ118" s="81"/>
      <c r="MBR118" s="81"/>
      <c r="MBS118" s="81"/>
      <c r="MBT118" s="81"/>
      <c r="MBU118" s="81"/>
      <c r="MBV118" s="81"/>
      <c r="MBW118" s="81"/>
      <c r="MBX118" s="81"/>
      <c r="MBY118" s="81"/>
      <c r="MBZ118" s="81"/>
      <c r="MCA118" s="81"/>
      <c r="MCB118" s="81"/>
      <c r="MCC118" s="81"/>
      <c r="MCD118" s="81"/>
      <c r="MCE118" s="81"/>
      <c r="MCF118" s="81"/>
      <c r="MCG118" s="81"/>
      <c r="MCH118" s="81"/>
      <c r="MCI118" s="81"/>
      <c r="MCJ118" s="81"/>
      <c r="MCK118" s="81"/>
      <c r="MCL118" s="81"/>
      <c r="MCM118" s="81"/>
      <c r="MCN118" s="81"/>
      <c r="MCO118" s="81"/>
      <c r="MCP118" s="81"/>
      <c r="MCQ118" s="81"/>
      <c r="MCR118" s="81"/>
      <c r="MCS118" s="81"/>
      <c r="MCT118" s="81"/>
      <c r="MCU118" s="81"/>
      <c r="MCV118" s="81"/>
      <c r="MCW118" s="81"/>
      <c r="MCX118" s="81"/>
      <c r="MCY118" s="81"/>
      <c r="MCZ118" s="81"/>
      <c r="MDA118" s="81"/>
      <c r="MDB118" s="81"/>
      <c r="MDC118" s="81"/>
      <c r="MDD118" s="81"/>
      <c r="MDE118" s="81"/>
      <c r="MDF118" s="81"/>
      <c r="MDG118" s="81"/>
      <c r="MDH118" s="81"/>
      <c r="MDI118" s="81"/>
      <c r="MDJ118" s="81"/>
      <c r="MDK118" s="81"/>
      <c r="MDL118" s="81"/>
      <c r="MDM118" s="81"/>
      <c r="MDN118" s="81"/>
      <c r="MDO118" s="81"/>
      <c r="MDP118" s="81"/>
      <c r="MDQ118" s="81"/>
      <c r="MDR118" s="81"/>
      <c r="MDS118" s="81"/>
      <c r="MDT118" s="81"/>
      <c r="MDU118" s="81"/>
      <c r="MDV118" s="81"/>
      <c r="MDW118" s="81"/>
      <c r="MDX118" s="81"/>
      <c r="MDY118" s="81"/>
      <c r="MDZ118" s="81"/>
      <c r="MEA118" s="81"/>
      <c r="MEB118" s="81"/>
      <c r="MEC118" s="81"/>
      <c r="MED118" s="81"/>
      <c r="MEE118" s="81"/>
      <c r="MEF118" s="81"/>
      <c r="MEG118" s="81"/>
      <c r="MEH118" s="81"/>
      <c r="MEI118" s="81"/>
      <c r="MEJ118" s="81"/>
      <c r="MEK118" s="81"/>
      <c r="MEL118" s="81"/>
      <c r="MEM118" s="81"/>
      <c r="MEN118" s="81"/>
      <c r="MEO118" s="81"/>
      <c r="MEP118" s="81"/>
      <c r="MEQ118" s="81"/>
      <c r="MER118" s="81"/>
      <c r="MES118" s="81"/>
      <c r="MET118" s="81"/>
      <c r="MEU118" s="81"/>
      <c r="MEV118" s="81"/>
      <c r="MEW118" s="81"/>
      <c r="MEX118" s="81"/>
      <c r="MEY118" s="81"/>
      <c r="MEZ118" s="81"/>
      <c r="MFA118" s="81"/>
      <c r="MFB118" s="81"/>
      <c r="MFC118" s="81"/>
      <c r="MFD118" s="81"/>
      <c r="MFE118" s="81"/>
      <c r="MFF118" s="81"/>
      <c r="MFG118" s="81"/>
      <c r="MFH118" s="81"/>
      <c r="MFI118" s="81"/>
      <c r="MFJ118" s="81"/>
      <c r="MFK118" s="81"/>
      <c r="MFL118" s="81"/>
      <c r="MFM118" s="81"/>
      <c r="MFN118" s="81"/>
      <c r="MFO118" s="81"/>
      <c r="MFP118" s="81"/>
      <c r="MFQ118" s="81"/>
      <c r="MFR118" s="81"/>
      <c r="MFS118" s="81"/>
      <c r="MFT118" s="81"/>
      <c r="MFU118" s="81"/>
      <c r="MFV118" s="81"/>
      <c r="MFW118" s="81"/>
      <c r="MFX118" s="81"/>
      <c r="MFY118" s="81"/>
      <c r="MFZ118" s="81"/>
      <c r="MGA118" s="81"/>
      <c r="MGB118" s="81"/>
      <c r="MGC118" s="81"/>
      <c r="MGD118" s="81"/>
      <c r="MGE118" s="81"/>
      <c r="MGF118" s="81"/>
      <c r="MGG118" s="81"/>
      <c r="MGH118" s="81"/>
      <c r="MGI118" s="81"/>
      <c r="MGJ118" s="81"/>
      <c r="MGK118" s="81"/>
      <c r="MGL118" s="81"/>
      <c r="MGM118" s="81"/>
      <c r="MGN118" s="81"/>
      <c r="MGO118" s="81"/>
      <c r="MGP118" s="81"/>
      <c r="MGQ118" s="81"/>
      <c r="MGR118" s="81"/>
      <c r="MGS118" s="81"/>
      <c r="MGT118" s="81"/>
      <c r="MGU118" s="81"/>
      <c r="MGV118" s="81"/>
      <c r="MGW118" s="81"/>
      <c r="MGX118" s="81"/>
      <c r="MGY118" s="81"/>
      <c r="MGZ118" s="81"/>
      <c r="MHA118" s="81"/>
      <c r="MHB118" s="81"/>
      <c r="MHC118" s="81"/>
      <c r="MHD118" s="81"/>
      <c r="MHE118" s="81"/>
      <c r="MHF118" s="81"/>
      <c r="MHG118" s="81"/>
      <c r="MHH118" s="81"/>
      <c r="MHI118" s="81"/>
      <c r="MHJ118" s="81"/>
      <c r="MHK118" s="81"/>
      <c r="MHL118" s="81"/>
      <c r="MHM118" s="81"/>
      <c r="MHN118" s="81"/>
      <c r="MHO118" s="81"/>
      <c r="MHP118" s="81"/>
      <c r="MHQ118" s="81"/>
      <c r="MHR118" s="81"/>
      <c r="MHS118" s="81"/>
      <c r="MHT118" s="81"/>
      <c r="MHU118" s="81"/>
      <c r="MHV118" s="81"/>
      <c r="MHW118" s="81"/>
      <c r="MHX118" s="81"/>
      <c r="MHY118" s="81"/>
      <c r="MHZ118" s="81"/>
      <c r="MIA118" s="81"/>
      <c r="MIB118" s="81"/>
      <c r="MIC118" s="81"/>
      <c r="MID118" s="81"/>
      <c r="MIE118" s="81"/>
      <c r="MIF118" s="81"/>
      <c r="MIG118" s="81"/>
      <c r="MIH118" s="81"/>
      <c r="MII118" s="81"/>
      <c r="MIJ118" s="81"/>
      <c r="MIK118" s="81"/>
      <c r="MIL118" s="81"/>
      <c r="MIM118" s="81"/>
      <c r="MIN118" s="81"/>
      <c r="MIO118" s="81"/>
      <c r="MIP118" s="81"/>
      <c r="MIQ118" s="81"/>
      <c r="MIR118" s="81"/>
      <c r="MIS118" s="81"/>
      <c r="MIT118" s="81"/>
      <c r="MIU118" s="81"/>
      <c r="MIV118" s="81"/>
      <c r="MIW118" s="81"/>
      <c r="MIX118" s="81"/>
      <c r="MIY118" s="81"/>
      <c r="MIZ118" s="81"/>
      <c r="MJA118" s="81"/>
      <c r="MJB118" s="81"/>
      <c r="MJC118" s="81"/>
      <c r="MJD118" s="81"/>
      <c r="MJE118" s="81"/>
      <c r="MJF118" s="81"/>
      <c r="MJG118" s="81"/>
      <c r="MJH118" s="81"/>
      <c r="MJI118" s="81"/>
      <c r="MJJ118" s="81"/>
      <c r="MJK118" s="81"/>
      <c r="MJL118" s="81"/>
      <c r="MJM118" s="81"/>
      <c r="MJN118" s="81"/>
      <c r="MJO118" s="81"/>
      <c r="MJP118" s="81"/>
      <c r="MJQ118" s="81"/>
      <c r="MJR118" s="81"/>
      <c r="MJS118" s="81"/>
      <c r="MJT118" s="81"/>
      <c r="MJU118" s="81"/>
      <c r="MJV118" s="81"/>
      <c r="MJW118" s="81"/>
      <c r="MJX118" s="81"/>
      <c r="MJY118" s="81"/>
      <c r="MJZ118" s="81"/>
      <c r="MKA118" s="81"/>
      <c r="MKB118" s="81"/>
      <c r="MKC118" s="81"/>
      <c r="MKD118" s="81"/>
      <c r="MKE118" s="81"/>
      <c r="MKF118" s="81"/>
      <c r="MKG118" s="81"/>
      <c r="MKH118" s="81"/>
      <c r="MKI118" s="81"/>
      <c r="MKJ118" s="81"/>
      <c r="MKK118" s="81"/>
      <c r="MKL118" s="81"/>
      <c r="MKM118" s="81"/>
      <c r="MKN118" s="81"/>
      <c r="MKO118" s="81"/>
      <c r="MKP118" s="81"/>
      <c r="MKQ118" s="81"/>
      <c r="MKR118" s="81"/>
      <c r="MKS118" s="81"/>
      <c r="MKT118" s="81"/>
      <c r="MKU118" s="81"/>
      <c r="MKV118" s="81"/>
      <c r="MKW118" s="81"/>
      <c r="MKX118" s="81"/>
      <c r="MKY118" s="81"/>
      <c r="MKZ118" s="81"/>
      <c r="MLA118" s="81"/>
      <c r="MLB118" s="81"/>
      <c r="MLC118" s="81"/>
      <c r="MLD118" s="81"/>
      <c r="MLE118" s="81"/>
      <c r="MLF118" s="81"/>
      <c r="MLG118" s="81"/>
      <c r="MLH118" s="81"/>
      <c r="MLI118" s="81"/>
      <c r="MLJ118" s="81"/>
      <c r="MLK118" s="81"/>
      <c r="MLL118" s="81"/>
      <c r="MLM118" s="81"/>
      <c r="MLN118" s="81"/>
      <c r="MLO118" s="81"/>
      <c r="MLP118" s="81"/>
      <c r="MLQ118" s="81"/>
      <c r="MLR118" s="81"/>
      <c r="MLS118" s="81"/>
      <c r="MLT118" s="81"/>
      <c r="MLU118" s="81"/>
      <c r="MLV118" s="81"/>
      <c r="MLW118" s="81"/>
      <c r="MLX118" s="81"/>
      <c r="MLY118" s="81"/>
      <c r="MLZ118" s="81"/>
      <c r="MMA118" s="81"/>
      <c r="MMB118" s="81"/>
      <c r="MMC118" s="81"/>
      <c r="MMD118" s="81"/>
      <c r="MME118" s="81"/>
      <c r="MMF118" s="81"/>
      <c r="MMG118" s="81"/>
      <c r="MMH118" s="81"/>
      <c r="MMI118" s="81"/>
      <c r="MMJ118" s="81"/>
      <c r="MMK118" s="81"/>
      <c r="MML118" s="81"/>
      <c r="MMM118" s="81"/>
      <c r="MMN118" s="81"/>
      <c r="MMO118" s="81"/>
      <c r="MMP118" s="81"/>
      <c r="MMQ118" s="81"/>
      <c r="MMR118" s="81"/>
      <c r="MMS118" s="81"/>
      <c r="MMT118" s="81"/>
      <c r="MMU118" s="81"/>
      <c r="MMV118" s="81"/>
      <c r="MMW118" s="81"/>
      <c r="MMX118" s="81"/>
      <c r="MMY118" s="81"/>
      <c r="MMZ118" s="81"/>
      <c r="MNA118" s="81"/>
      <c r="MNB118" s="81"/>
      <c r="MNC118" s="81"/>
      <c r="MND118" s="81"/>
      <c r="MNE118" s="81"/>
      <c r="MNF118" s="81"/>
      <c r="MNG118" s="81"/>
      <c r="MNH118" s="81"/>
      <c r="MNI118" s="81"/>
      <c r="MNJ118" s="81"/>
      <c r="MNK118" s="81"/>
      <c r="MNL118" s="81"/>
      <c r="MNM118" s="81"/>
      <c r="MNN118" s="81"/>
      <c r="MNO118" s="81"/>
      <c r="MNP118" s="81"/>
      <c r="MNQ118" s="81"/>
      <c r="MNR118" s="81"/>
      <c r="MNS118" s="81"/>
      <c r="MNT118" s="81"/>
      <c r="MNU118" s="81"/>
      <c r="MNV118" s="81"/>
      <c r="MNW118" s="81"/>
      <c r="MNX118" s="81"/>
      <c r="MNY118" s="81"/>
      <c r="MNZ118" s="81"/>
      <c r="MOA118" s="81"/>
      <c r="MOB118" s="81"/>
      <c r="MOC118" s="81"/>
      <c r="MOD118" s="81"/>
      <c r="MOE118" s="81"/>
      <c r="MOF118" s="81"/>
      <c r="MOG118" s="81"/>
      <c r="MOH118" s="81"/>
      <c r="MOI118" s="81"/>
      <c r="MOJ118" s="81"/>
      <c r="MOK118" s="81"/>
      <c r="MOL118" s="81"/>
      <c r="MOM118" s="81"/>
      <c r="MON118" s="81"/>
      <c r="MOO118" s="81"/>
      <c r="MOP118" s="81"/>
      <c r="MOQ118" s="81"/>
      <c r="MOR118" s="81"/>
      <c r="MOS118" s="81"/>
      <c r="MOT118" s="81"/>
      <c r="MOU118" s="81"/>
      <c r="MOV118" s="81"/>
      <c r="MOW118" s="81"/>
      <c r="MOX118" s="81"/>
      <c r="MOY118" s="81"/>
      <c r="MOZ118" s="81"/>
      <c r="MPA118" s="81"/>
      <c r="MPB118" s="81"/>
      <c r="MPC118" s="81"/>
      <c r="MPD118" s="81"/>
      <c r="MPE118" s="81"/>
      <c r="MPF118" s="81"/>
      <c r="MPG118" s="81"/>
      <c r="MPH118" s="81"/>
      <c r="MPI118" s="81"/>
      <c r="MPJ118" s="81"/>
      <c r="MPK118" s="81"/>
      <c r="MPL118" s="81"/>
      <c r="MPM118" s="81"/>
      <c r="MPN118" s="81"/>
      <c r="MPO118" s="81"/>
      <c r="MPP118" s="81"/>
      <c r="MPQ118" s="81"/>
      <c r="MPR118" s="81"/>
      <c r="MPS118" s="81"/>
      <c r="MPT118" s="81"/>
      <c r="MPU118" s="81"/>
      <c r="MPV118" s="81"/>
      <c r="MPW118" s="81"/>
      <c r="MPX118" s="81"/>
      <c r="MPY118" s="81"/>
      <c r="MPZ118" s="81"/>
      <c r="MQA118" s="81"/>
      <c r="MQB118" s="81"/>
      <c r="MQC118" s="81"/>
      <c r="MQD118" s="81"/>
      <c r="MQE118" s="81"/>
      <c r="MQF118" s="81"/>
      <c r="MQG118" s="81"/>
      <c r="MQH118" s="81"/>
      <c r="MQI118" s="81"/>
      <c r="MQJ118" s="81"/>
      <c r="MQK118" s="81"/>
      <c r="MQL118" s="81"/>
      <c r="MQM118" s="81"/>
      <c r="MQN118" s="81"/>
      <c r="MQO118" s="81"/>
      <c r="MQP118" s="81"/>
      <c r="MQQ118" s="81"/>
      <c r="MQR118" s="81"/>
      <c r="MQS118" s="81"/>
      <c r="MQT118" s="81"/>
      <c r="MQU118" s="81"/>
      <c r="MQV118" s="81"/>
      <c r="MQW118" s="81"/>
      <c r="MQX118" s="81"/>
      <c r="MQY118" s="81"/>
      <c r="MQZ118" s="81"/>
      <c r="MRA118" s="81"/>
      <c r="MRB118" s="81"/>
      <c r="MRC118" s="81"/>
      <c r="MRD118" s="81"/>
      <c r="MRE118" s="81"/>
      <c r="MRF118" s="81"/>
      <c r="MRG118" s="81"/>
      <c r="MRH118" s="81"/>
      <c r="MRI118" s="81"/>
      <c r="MRJ118" s="81"/>
      <c r="MRK118" s="81"/>
      <c r="MRL118" s="81"/>
      <c r="MRM118" s="81"/>
      <c r="MRN118" s="81"/>
      <c r="MRO118" s="81"/>
      <c r="MRP118" s="81"/>
      <c r="MRQ118" s="81"/>
      <c r="MRR118" s="81"/>
      <c r="MRS118" s="81"/>
      <c r="MRT118" s="81"/>
      <c r="MRU118" s="81"/>
      <c r="MRV118" s="81"/>
      <c r="MRW118" s="81"/>
      <c r="MRX118" s="81"/>
      <c r="MRY118" s="81"/>
      <c r="MRZ118" s="81"/>
      <c r="MSA118" s="81"/>
      <c r="MSB118" s="81"/>
      <c r="MSC118" s="81"/>
      <c r="MSD118" s="81"/>
      <c r="MSE118" s="81"/>
      <c r="MSF118" s="81"/>
      <c r="MSG118" s="81"/>
      <c r="MSH118" s="81"/>
      <c r="MSI118" s="81"/>
      <c r="MSJ118" s="81"/>
      <c r="MSK118" s="81"/>
      <c r="MSL118" s="81"/>
      <c r="MSM118" s="81"/>
      <c r="MSN118" s="81"/>
      <c r="MSO118" s="81"/>
      <c r="MSP118" s="81"/>
      <c r="MSQ118" s="81"/>
      <c r="MSR118" s="81"/>
      <c r="MSS118" s="81"/>
      <c r="MST118" s="81"/>
      <c r="MSU118" s="81"/>
      <c r="MSV118" s="81"/>
      <c r="MSW118" s="81"/>
      <c r="MSX118" s="81"/>
      <c r="MSY118" s="81"/>
      <c r="MSZ118" s="81"/>
      <c r="MTA118" s="81"/>
      <c r="MTB118" s="81"/>
      <c r="MTC118" s="81"/>
      <c r="MTD118" s="81"/>
      <c r="MTE118" s="81"/>
      <c r="MTF118" s="81"/>
      <c r="MTG118" s="81"/>
      <c r="MTH118" s="81"/>
      <c r="MTI118" s="81"/>
      <c r="MTJ118" s="81"/>
      <c r="MTK118" s="81"/>
      <c r="MTL118" s="81"/>
      <c r="MTM118" s="81"/>
      <c r="MTN118" s="81"/>
      <c r="MTO118" s="81"/>
      <c r="MTP118" s="81"/>
      <c r="MTQ118" s="81"/>
      <c r="MTR118" s="81"/>
      <c r="MTS118" s="81"/>
      <c r="MTT118" s="81"/>
      <c r="MTU118" s="81"/>
      <c r="MTV118" s="81"/>
      <c r="MTW118" s="81"/>
      <c r="MTX118" s="81"/>
      <c r="MTY118" s="81"/>
      <c r="MTZ118" s="81"/>
      <c r="MUA118" s="81"/>
      <c r="MUB118" s="81"/>
      <c r="MUC118" s="81"/>
      <c r="MUD118" s="81"/>
      <c r="MUE118" s="81"/>
      <c r="MUF118" s="81"/>
      <c r="MUG118" s="81"/>
      <c r="MUH118" s="81"/>
      <c r="MUI118" s="81"/>
      <c r="MUJ118" s="81"/>
      <c r="MUK118" s="81"/>
      <c r="MUL118" s="81"/>
      <c r="MUM118" s="81"/>
      <c r="MUN118" s="81"/>
      <c r="MUO118" s="81"/>
      <c r="MUP118" s="81"/>
      <c r="MUQ118" s="81"/>
      <c r="MUR118" s="81"/>
      <c r="MUS118" s="81"/>
      <c r="MUT118" s="81"/>
      <c r="MUU118" s="81"/>
      <c r="MUV118" s="81"/>
      <c r="MUW118" s="81"/>
      <c r="MUX118" s="81"/>
      <c r="MUY118" s="81"/>
      <c r="MUZ118" s="81"/>
      <c r="MVA118" s="81"/>
      <c r="MVB118" s="81"/>
      <c r="MVC118" s="81"/>
      <c r="MVD118" s="81"/>
      <c r="MVE118" s="81"/>
      <c r="MVF118" s="81"/>
      <c r="MVG118" s="81"/>
      <c r="MVH118" s="81"/>
      <c r="MVI118" s="81"/>
      <c r="MVJ118" s="81"/>
      <c r="MVK118" s="81"/>
      <c r="MVL118" s="81"/>
      <c r="MVM118" s="81"/>
      <c r="MVN118" s="81"/>
      <c r="MVO118" s="81"/>
      <c r="MVP118" s="81"/>
      <c r="MVQ118" s="81"/>
      <c r="MVR118" s="81"/>
      <c r="MVS118" s="81"/>
      <c r="MVT118" s="81"/>
      <c r="MVU118" s="81"/>
      <c r="MVV118" s="81"/>
      <c r="MVW118" s="81"/>
      <c r="MVX118" s="81"/>
      <c r="MVY118" s="81"/>
      <c r="MVZ118" s="81"/>
      <c r="MWA118" s="81"/>
      <c r="MWB118" s="81"/>
      <c r="MWC118" s="81"/>
      <c r="MWD118" s="81"/>
      <c r="MWE118" s="81"/>
      <c r="MWF118" s="81"/>
      <c r="MWG118" s="81"/>
      <c r="MWH118" s="81"/>
      <c r="MWI118" s="81"/>
      <c r="MWJ118" s="81"/>
      <c r="MWK118" s="81"/>
      <c r="MWL118" s="81"/>
      <c r="MWM118" s="81"/>
      <c r="MWN118" s="81"/>
      <c r="MWO118" s="81"/>
      <c r="MWP118" s="81"/>
      <c r="MWQ118" s="81"/>
      <c r="MWR118" s="81"/>
      <c r="MWS118" s="81"/>
      <c r="MWT118" s="81"/>
      <c r="MWU118" s="81"/>
      <c r="MWV118" s="81"/>
      <c r="MWW118" s="81"/>
      <c r="MWX118" s="81"/>
      <c r="MWY118" s="81"/>
      <c r="MWZ118" s="81"/>
      <c r="MXA118" s="81"/>
      <c r="MXB118" s="81"/>
      <c r="MXC118" s="81"/>
      <c r="MXD118" s="81"/>
      <c r="MXE118" s="81"/>
      <c r="MXF118" s="81"/>
      <c r="MXG118" s="81"/>
      <c r="MXH118" s="81"/>
      <c r="MXI118" s="81"/>
      <c r="MXJ118" s="81"/>
      <c r="MXK118" s="81"/>
      <c r="MXL118" s="81"/>
      <c r="MXM118" s="81"/>
      <c r="MXN118" s="81"/>
      <c r="MXO118" s="81"/>
      <c r="MXP118" s="81"/>
      <c r="MXQ118" s="81"/>
      <c r="MXR118" s="81"/>
      <c r="MXS118" s="81"/>
      <c r="MXT118" s="81"/>
      <c r="MXU118" s="81"/>
      <c r="MXV118" s="81"/>
      <c r="MXW118" s="81"/>
      <c r="MXX118" s="81"/>
      <c r="MXY118" s="81"/>
      <c r="MXZ118" s="81"/>
      <c r="MYA118" s="81"/>
      <c r="MYB118" s="81"/>
      <c r="MYC118" s="81"/>
      <c r="MYD118" s="81"/>
      <c r="MYE118" s="81"/>
      <c r="MYF118" s="81"/>
      <c r="MYG118" s="81"/>
      <c r="MYH118" s="81"/>
      <c r="MYI118" s="81"/>
      <c r="MYJ118" s="81"/>
      <c r="MYK118" s="81"/>
      <c r="MYL118" s="81"/>
      <c r="MYM118" s="81"/>
      <c r="MYN118" s="81"/>
      <c r="MYO118" s="81"/>
      <c r="MYP118" s="81"/>
      <c r="MYQ118" s="81"/>
      <c r="MYR118" s="81"/>
      <c r="MYS118" s="81"/>
      <c r="MYT118" s="81"/>
      <c r="MYU118" s="81"/>
      <c r="MYV118" s="81"/>
      <c r="MYW118" s="81"/>
      <c r="MYX118" s="81"/>
      <c r="MYY118" s="81"/>
      <c r="MYZ118" s="81"/>
      <c r="MZA118" s="81"/>
      <c r="MZB118" s="81"/>
      <c r="MZC118" s="81"/>
      <c r="MZD118" s="81"/>
      <c r="MZE118" s="81"/>
      <c r="MZF118" s="81"/>
      <c r="MZG118" s="81"/>
      <c r="MZH118" s="81"/>
      <c r="MZI118" s="81"/>
      <c r="MZJ118" s="81"/>
      <c r="MZK118" s="81"/>
      <c r="MZL118" s="81"/>
      <c r="MZM118" s="81"/>
      <c r="MZN118" s="81"/>
      <c r="MZO118" s="81"/>
      <c r="MZP118" s="81"/>
      <c r="MZQ118" s="81"/>
      <c r="MZR118" s="81"/>
      <c r="MZS118" s="81"/>
      <c r="MZT118" s="81"/>
      <c r="MZU118" s="81"/>
      <c r="MZV118" s="81"/>
      <c r="MZW118" s="81"/>
      <c r="MZX118" s="81"/>
      <c r="MZY118" s="81"/>
      <c r="MZZ118" s="81"/>
      <c r="NAA118" s="81"/>
      <c r="NAB118" s="81"/>
      <c r="NAC118" s="81"/>
      <c r="NAD118" s="81"/>
      <c r="NAE118" s="81"/>
      <c r="NAF118" s="81"/>
      <c r="NAG118" s="81"/>
      <c r="NAH118" s="81"/>
      <c r="NAI118" s="81"/>
      <c r="NAJ118" s="81"/>
      <c r="NAK118" s="81"/>
      <c r="NAL118" s="81"/>
      <c r="NAM118" s="81"/>
      <c r="NAN118" s="81"/>
      <c r="NAO118" s="81"/>
      <c r="NAP118" s="81"/>
      <c r="NAQ118" s="81"/>
      <c r="NAR118" s="81"/>
      <c r="NAS118" s="81"/>
      <c r="NAT118" s="81"/>
      <c r="NAU118" s="81"/>
      <c r="NAV118" s="81"/>
      <c r="NAW118" s="81"/>
      <c r="NAX118" s="81"/>
      <c r="NAY118" s="81"/>
      <c r="NAZ118" s="81"/>
      <c r="NBA118" s="81"/>
      <c r="NBB118" s="81"/>
      <c r="NBC118" s="81"/>
      <c r="NBD118" s="81"/>
      <c r="NBE118" s="81"/>
      <c r="NBF118" s="81"/>
      <c r="NBG118" s="81"/>
      <c r="NBH118" s="81"/>
      <c r="NBI118" s="81"/>
      <c r="NBJ118" s="81"/>
      <c r="NBK118" s="81"/>
      <c r="NBL118" s="81"/>
      <c r="NBM118" s="81"/>
      <c r="NBN118" s="81"/>
      <c r="NBO118" s="81"/>
      <c r="NBP118" s="81"/>
      <c r="NBQ118" s="81"/>
      <c r="NBR118" s="81"/>
      <c r="NBS118" s="81"/>
      <c r="NBT118" s="81"/>
      <c r="NBU118" s="81"/>
      <c r="NBV118" s="81"/>
      <c r="NBW118" s="81"/>
      <c r="NBX118" s="81"/>
      <c r="NBY118" s="81"/>
      <c r="NBZ118" s="81"/>
      <c r="NCA118" s="81"/>
      <c r="NCB118" s="81"/>
      <c r="NCC118" s="81"/>
      <c r="NCD118" s="81"/>
      <c r="NCE118" s="81"/>
      <c r="NCF118" s="81"/>
      <c r="NCG118" s="81"/>
      <c r="NCH118" s="81"/>
      <c r="NCI118" s="81"/>
      <c r="NCJ118" s="81"/>
      <c r="NCK118" s="81"/>
      <c r="NCL118" s="81"/>
      <c r="NCM118" s="81"/>
      <c r="NCN118" s="81"/>
      <c r="NCO118" s="81"/>
      <c r="NCP118" s="81"/>
      <c r="NCQ118" s="81"/>
      <c r="NCR118" s="81"/>
      <c r="NCS118" s="81"/>
      <c r="NCT118" s="81"/>
      <c r="NCU118" s="81"/>
      <c r="NCV118" s="81"/>
      <c r="NCW118" s="81"/>
      <c r="NCX118" s="81"/>
      <c r="NCY118" s="81"/>
      <c r="NCZ118" s="81"/>
      <c r="NDA118" s="81"/>
      <c r="NDB118" s="81"/>
      <c r="NDC118" s="81"/>
      <c r="NDD118" s="81"/>
      <c r="NDE118" s="81"/>
      <c r="NDF118" s="81"/>
      <c r="NDG118" s="81"/>
      <c r="NDH118" s="81"/>
      <c r="NDI118" s="81"/>
      <c r="NDJ118" s="81"/>
      <c r="NDK118" s="81"/>
      <c r="NDL118" s="81"/>
      <c r="NDM118" s="81"/>
      <c r="NDN118" s="81"/>
      <c r="NDO118" s="81"/>
      <c r="NDP118" s="81"/>
      <c r="NDQ118" s="81"/>
      <c r="NDR118" s="81"/>
      <c r="NDS118" s="81"/>
      <c r="NDT118" s="81"/>
      <c r="NDU118" s="81"/>
      <c r="NDV118" s="81"/>
      <c r="NDW118" s="81"/>
      <c r="NDX118" s="81"/>
      <c r="NDY118" s="81"/>
      <c r="NDZ118" s="81"/>
      <c r="NEA118" s="81"/>
      <c r="NEB118" s="81"/>
      <c r="NEC118" s="81"/>
      <c r="NED118" s="81"/>
      <c r="NEE118" s="81"/>
      <c r="NEF118" s="81"/>
      <c r="NEG118" s="81"/>
      <c r="NEH118" s="81"/>
      <c r="NEI118" s="81"/>
      <c r="NEJ118" s="81"/>
      <c r="NEK118" s="81"/>
      <c r="NEL118" s="81"/>
      <c r="NEM118" s="81"/>
      <c r="NEN118" s="81"/>
      <c r="NEO118" s="81"/>
      <c r="NEP118" s="81"/>
      <c r="NEQ118" s="81"/>
      <c r="NER118" s="81"/>
      <c r="NES118" s="81"/>
      <c r="NET118" s="81"/>
      <c r="NEU118" s="81"/>
      <c r="NEV118" s="81"/>
      <c r="NEW118" s="81"/>
      <c r="NEX118" s="81"/>
      <c r="NEY118" s="81"/>
      <c r="NEZ118" s="81"/>
      <c r="NFA118" s="81"/>
      <c r="NFB118" s="81"/>
      <c r="NFC118" s="81"/>
      <c r="NFD118" s="81"/>
      <c r="NFE118" s="81"/>
      <c r="NFF118" s="81"/>
      <c r="NFG118" s="81"/>
      <c r="NFH118" s="81"/>
      <c r="NFI118" s="81"/>
      <c r="NFJ118" s="81"/>
      <c r="NFK118" s="81"/>
      <c r="NFL118" s="81"/>
      <c r="NFM118" s="81"/>
      <c r="NFN118" s="81"/>
      <c r="NFO118" s="81"/>
      <c r="NFP118" s="81"/>
      <c r="NFQ118" s="81"/>
      <c r="NFR118" s="81"/>
      <c r="NFS118" s="81"/>
      <c r="NFT118" s="81"/>
      <c r="NFU118" s="81"/>
      <c r="NFV118" s="81"/>
      <c r="NFW118" s="81"/>
      <c r="NFX118" s="81"/>
      <c r="NFY118" s="81"/>
      <c r="NFZ118" s="81"/>
      <c r="NGA118" s="81"/>
      <c r="NGB118" s="81"/>
      <c r="NGC118" s="81"/>
      <c r="NGD118" s="81"/>
      <c r="NGE118" s="81"/>
      <c r="NGF118" s="81"/>
      <c r="NGG118" s="81"/>
      <c r="NGH118" s="81"/>
      <c r="NGI118" s="81"/>
      <c r="NGJ118" s="81"/>
      <c r="NGK118" s="81"/>
      <c r="NGL118" s="81"/>
      <c r="NGM118" s="81"/>
      <c r="NGN118" s="81"/>
      <c r="NGO118" s="81"/>
      <c r="NGP118" s="81"/>
      <c r="NGQ118" s="81"/>
      <c r="NGR118" s="81"/>
      <c r="NGS118" s="81"/>
      <c r="NGT118" s="81"/>
      <c r="NGU118" s="81"/>
      <c r="NGV118" s="81"/>
      <c r="NGW118" s="81"/>
      <c r="NGX118" s="81"/>
      <c r="NGY118" s="81"/>
      <c r="NGZ118" s="81"/>
      <c r="NHA118" s="81"/>
      <c r="NHB118" s="81"/>
      <c r="NHC118" s="81"/>
      <c r="NHD118" s="81"/>
      <c r="NHE118" s="81"/>
      <c r="NHF118" s="81"/>
      <c r="NHG118" s="81"/>
      <c r="NHH118" s="81"/>
      <c r="NHI118" s="81"/>
      <c r="NHJ118" s="81"/>
      <c r="NHK118" s="81"/>
      <c r="NHL118" s="81"/>
      <c r="NHM118" s="81"/>
      <c r="NHN118" s="81"/>
      <c r="NHO118" s="81"/>
      <c r="NHP118" s="81"/>
      <c r="NHQ118" s="81"/>
      <c r="NHR118" s="81"/>
      <c r="NHS118" s="81"/>
      <c r="NHT118" s="81"/>
      <c r="NHU118" s="81"/>
      <c r="NHV118" s="81"/>
      <c r="NHW118" s="81"/>
      <c r="NHX118" s="81"/>
      <c r="NHY118" s="81"/>
      <c r="NHZ118" s="81"/>
      <c r="NIA118" s="81"/>
      <c r="NIB118" s="81"/>
      <c r="NIC118" s="81"/>
      <c r="NID118" s="81"/>
      <c r="NIE118" s="81"/>
      <c r="NIF118" s="81"/>
      <c r="NIG118" s="81"/>
      <c r="NIH118" s="81"/>
      <c r="NII118" s="81"/>
      <c r="NIJ118" s="81"/>
      <c r="NIK118" s="81"/>
      <c r="NIL118" s="81"/>
      <c r="NIM118" s="81"/>
      <c r="NIN118" s="81"/>
      <c r="NIO118" s="81"/>
      <c r="NIP118" s="81"/>
      <c r="NIQ118" s="81"/>
      <c r="NIR118" s="81"/>
      <c r="NIS118" s="81"/>
      <c r="NIT118" s="81"/>
      <c r="NIU118" s="81"/>
      <c r="NIV118" s="81"/>
      <c r="NIW118" s="81"/>
      <c r="NIX118" s="81"/>
      <c r="NIY118" s="81"/>
      <c r="NIZ118" s="81"/>
      <c r="NJA118" s="81"/>
      <c r="NJB118" s="81"/>
      <c r="NJC118" s="81"/>
      <c r="NJD118" s="81"/>
      <c r="NJE118" s="81"/>
      <c r="NJF118" s="81"/>
      <c r="NJG118" s="81"/>
      <c r="NJH118" s="81"/>
      <c r="NJI118" s="81"/>
      <c r="NJJ118" s="81"/>
      <c r="NJK118" s="81"/>
      <c r="NJL118" s="81"/>
      <c r="NJM118" s="81"/>
      <c r="NJN118" s="81"/>
      <c r="NJO118" s="81"/>
      <c r="NJP118" s="81"/>
      <c r="NJQ118" s="81"/>
      <c r="NJR118" s="81"/>
      <c r="NJS118" s="81"/>
      <c r="NJT118" s="81"/>
      <c r="NJU118" s="81"/>
      <c r="NJV118" s="81"/>
      <c r="NJW118" s="81"/>
      <c r="NJX118" s="81"/>
      <c r="NJY118" s="81"/>
      <c r="NJZ118" s="81"/>
      <c r="NKA118" s="81"/>
      <c r="NKB118" s="81"/>
      <c r="NKC118" s="81"/>
      <c r="NKD118" s="81"/>
      <c r="NKE118" s="81"/>
      <c r="NKF118" s="81"/>
      <c r="NKG118" s="81"/>
      <c r="NKH118" s="81"/>
      <c r="NKI118" s="81"/>
      <c r="NKJ118" s="81"/>
      <c r="NKK118" s="81"/>
      <c r="NKL118" s="81"/>
      <c r="NKM118" s="81"/>
      <c r="NKN118" s="81"/>
      <c r="NKO118" s="81"/>
      <c r="NKP118" s="81"/>
      <c r="NKQ118" s="81"/>
      <c r="NKR118" s="81"/>
      <c r="NKS118" s="81"/>
      <c r="NKT118" s="81"/>
      <c r="NKU118" s="81"/>
      <c r="NKV118" s="81"/>
      <c r="NKW118" s="81"/>
      <c r="NKX118" s="81"/>
      <c r="NKY118" s="81"/>
      <c r="NKZ118" s="81"/>
      <c r="NLA118" s="81"/>
      <c r="NLB118" s="81"/>
      <c r="NLC118" s="81"/>
      <c r="NLD118" s="81"/>
      <c r="NLE118" s="81"/>
      <c r="NLF118" s="81"/>
      <c r="NLG118" s="81"/>
      <c r="NLH118" s="81"/>
      <c r="NLI118" s="81"/>
      <c r="NLJ118" s="81"/>
      <c r="NLK118" s="81"/>
      <c r="NLL118" s="81"/>
      <c r="NLM118" s="81"/>
      <c r="NLN118" s="81"/>
      <c r="NLO118" s="81"/>
      <c r="NLP118" s="81"/>
      <c r="NLQ118" s="81"/>
      <c r="NLR118" s="81"/>
      <c r="NLS118" s="81"/>
      <c r="NLT118" s="81"/>
      <c r="NLU118" s="81"/>
      <c r="NLV118" s="81"/>
      <c r="NLW118" s="81"/>
      <c r="NLX118" s="81"/>
      <c r="NLY118" s="81"/>
      <c r="NLZ118" s="81"/>
      <c r="NMA118" s="81"/>
      <c r="NMB118" s="81"/>
      <c r="NMC118" s="81"/>
      <c r="NMD118" s="81"/>
      <c r="NME118" s="81"/>
      <c r="NMF118" s="81"/>
      <c r="NMG118" s="81"/>
      <c r="NMH118" s="81"/>
      <c r="NMI118" s="81"/>
      <c r="NMJ118" s="81"/>
      <c r="NMK118" s="81"/>
      <c r="NML118" s="81"/>
      <c r="NMM118" s="81"/>
      <c r="NMN118" s="81"/>
      <c r="NMO118" s="81"/>
      <c r="NMP118" s="81"/>
      <c r="NMQ118" s="81"/>
      <c r="NMR118" s="81"/>
      <c r="NMS118" s="81"/>
      <c r="NMT118" s="81"/>
      <c r="NMU118" s="81"/>
      <c r="NMV118" s="81"/>
      <c r="NMW118" s="81"/>
      <c r="NMX118" s="81"/>
      <c r="NMY118" s="81"/>
      <c r="NMZ118" s="81"/>
      <c r="NNA118" s="81"/>
      <c r="NNB118" s="81"/>
      <c r="NNC118" s="81"/>
      <c r="NND118" s="81"/>
      <c r="NNE118" s="81"/>
      <c r="NNF118" s="81"/>
      <c r="NNG118" s="81"/>
      <c r="NNH118" s="81"/>
      <c r="NNI118" s="81"/>
      <c r="NNJ118" s="81"/>
      <c r="NNK118" s="81"/>
      <c r="NNL118" s="81"/>
      <c r="NNM118" s="81"/>
      <c r="NNN118" s="81"/>
      <c r="NNO118" s="81"/>
      <c r="NNP118" s="81"/>
      <c r="NNQ118" s="81"/>
      <c r="NNR118" s="81"/>
      <c r="NNS118" s="81"/>
      <c r="NNT118" s="81"/>
      <c r="NNU118" s="81"/>
      <c r="NNV118" s="81"/>
      <c r="NNW118" s="81"/>
      <c r="NNX118" s="81"/>
      <c r="NNY118" s="81"/>
      <c r="NNZ118" s="81"/>
      <c r="NOA118" s="81"/>
      <c r="NOB118" s="81"/>
      <c r="NOC118" s="81"/>
      <c r="NOD118" s="81"/>
      <c r="NOE118" s="81"/>
      <c r="NOF118" s="81"/>
      <c r="NOG118" s="81"/>
      <c r="NOH118" s="81"/>
      <c r="NOI118" s="81"/>
      <c r="NOJ118" s="81"/>
      <c r="NOK118" s="81"/>
      <c r="NOL118" s="81"/>
      <c r="NOM118" s="81"/>
      <c r="NON118" s="81"/>
      <c r="NOO118" s="81"/>
      <c r="NOP118" s="81"/>
      <c r="NOQ118" s="81"/>
      <c r="NOR118" s="81"/>
      <c r="NOS118" s="81"/>
      <c r="NOT118" s="81"/>
      <c r="NOU118" s="81"/>
      <c r="NOV118" s="81"/>
      <c r="NOW118" s="81"/>
      <c r="NOX118" s="81"/>
      <c r="NOY118" s="81"/>
      <c r="NOZ118" s="81"/>
      <c r="NPA118" s="81"/>
      <c r="NPB118" s="81"/>
      <c r="NPC118" s="81"/>
      <c r="NPD118" s="81"/>
      <c r="NPE118" s="81"/>
      <c r="NPF118" s="81"/>
      <c r="NPG118" s="81"/>
      <c r="NPH118" s="81"/>
      <c r="NPI118" s="81"/>
      <c r="NPJ118" s="81"/>
      <c r="NPK118" s="81"/>
      <c r="NPL118" s="81"/>
      <c r="NPM118" s="81"/>
      <c r="NPN118" s="81"/>
      <c r="NPO118" s="81"/>
      <c r="NPP118" s="81"/>
      <c r="NPQ118" s="81"/>
      <c r="NPR118" s="81"/>
      <c r="NPS118" s="81"/>
      <c r="NPT118" s="81"/>
      <c r="NPU118" s="81"/>
      <c r="NPV118" s="81"/>
      <c r="NPW118" s="81"/>
      <c r="NPX118" s="81"/>
      <c r="NPY118" s="81"/>
      <c r="NPZ118" s="81"/>
      <c r="NQA118" s="81"/>
      <c r="NQB118" s="81"/>
      <c r="NQC118" s="81"/>
      <c r="NQD118" s="81"/>
      <c r="NQE118" s="81"/>
      <c r="NQF118" s="81"/>
      <c r="NQG118" s="81"/>
      <c r="NQH118" s="81"/>
      <c r="NQI118" s="81"/>
      <c r="NQJ118" s="81"/>
      <c r="NQK118" s="81"/>
      <c r="NQL118" s="81"/>
      <c r="NQM118" s="81"/>
      <c r="NQN118" s="81"/>
      <c r="NQO118" s="81"/>
      <c r="NQP118" s="81"/>
      <c r="NQQ118" s="81"/>
      <c r="NQR118" s="81"/>
      <c r="NQS118" s="81"/>
      <c r="NQT118" s="81"/>
      <c r="NQU118" s="81"/>
      <c r="NQV118" s="81"/>
      <c r="NQW118" s="81"/>
      <c r="NQX118" s="81"/>
      <c r="NQY118" s="81"/>
      <c r="NQZ118" s="81"/>
      <c r="NRA118" s="81"/>
      <c r="NRB118" s="81"/>
      <c r="NRC118" s="81"/>
      <c r="NRD118" s="81"/>
      <c r="NRE118" s="81"/>
      <c r="NRF118" s="81"/>
      <c r="NRG118" s="81"/>
      <c r="NRH118" s="81"/>
      <c r="NRI118" s="81"/>
      <c r="NRJ118" s="81"/>
      <c r="NRK118" s="81"/>
      <c r="NRL118" s="81"/>
      <c r="NRM118" s="81"/>
      <c r="NRN118" s="81"/>
      <c r="NRO118" s="81"/>
      <c r="NRP118" s="81"/>
      <c r="NRQ118" s="81"/>
      <c r="NRR118" s="81"/>
      <c r="NRS118" s="81"/>
      <c r="NRT118" s="81"/>
      <c r="NRU118" s="81"/>
      <c r="NRV118" s="81"/>
      <c r="NRW118" s="81"/>
      <c r="NRX118" s="81"/>
      <c r="NRY118" s="81"/>
      <c r="NRZ118" s="81"/>
      <c r="NSA118" s="81"/>
      <c r="NSB118" s="81"/>
      <c r="NSC118" s="81"/>
      <c r="NSD118" s="81"/>
      <c r="NSE118" s="81"/>
      <c r="NSF118" s="81"/>
      <c r="NSG118" s="81"/>
      <c r="NSH118" s="81"/>
      <c r="NSI118" s="81"/>
      <c r="NSJ118" s="81"/>
      <c r="NSK118" s="81"/>
      <c r="NSL118" s="81"/>
      <c r="NSM118" s="81"/>
      <c r="NSN118" s="81"/>
      <c r="NSO118" s="81"/>
      <c r="NSP118" s="81"/>
      <c r="NSQ118" s="81"/>
      <c r="NSR118" s="81"/>
      <c r="NSS118" s="81"/>
      <c r="NST118" s="81"/>
      <c r="NSU118" s="81"/>
      <c r="NSV118" s="81"/>
      <c r="NSW118" s="81"/>
      <c r="NSX118" s="81"/>
      <c r="NSY118" s="81"/>
      <c r="NSZ118" s="81"/>
      <c r="NTA118" s="81"/>
      <c r="NTB118" s="81"/>
      <c r="NTC118" s="81"/>
      <c r="NTD118" s="81"/>
      <c r="NTE118" s="81"/>
      <c r="NTF118" s="81"/>
      <c r="NTG118" s="81"/>
      <c r="NTH118" s="81"/>
      <c r="NTI118" s="81"/>
      <c r="NTJ118" s="81"/>
      <c r="NTK118" s="81"/>
      <c r="NTL118" s="81"/>
      <c r="NTM118" s="81"/>
      <c r="NTN118" s="81"/>
      <c r="NTO118" s="81"/>
      <c r="NTP118" s="81"/>
      <c r="NTQ118" s="81"/>
      <c r="NTR118" s="81"/>
      <c r="NTS118" s="81"/>
      <c r="NTT118" s="81"/>
      <c r="NTU118" s="81"/>
      <c r="NTV118" s="81"/>
      <c r="NTW118" s="81"/>
      <c r="NTX118" s="81"/>
      <c r="NTY118" s="81"/>
      <c r="NTZ118" s="81"/>
      <c r="NUA118" s="81"/>
      <c r="NUB118" s="81"/>
      <c r="NUC118" s="81"/>
      <c r="NUD118" s="81"/>
      <c r="NUE118" s="81"/>
      <c r="NUF118" s="81"/>
      <c r="NUG118" s="81"/>
      <c r="NUH118" s="81"/>
      <c r="NUI118" s="81"/>
      <c r="NUJ118" s="81"/>
      <c r="NUK118" s="81"/>
      <c r="NUL118" s="81"/>
      <c r="NUM118" s="81"/>
      <c r="NUN118" s="81"/>
      <c r="NUO118" s="81"/>
      <c r="NUP118" s="81"/>
      <c r="NUQ118" s="81"/>
      <c r="NUR118" s="81"/>
      <c r="NUS118" s="81"/>
      <c r="NUT118" s="81"/>
      <c r="NUU118" s="81"/>
      <c r="NUV118" s="81"/>
      <c r="NUW118" s="81"/>
      <c r="NUX118" s="81"/>
      <c r="NUY118" s="81"/>
      <c r="NUZ118" s="81"/>
      <c r="NVA118" s="81"/>
      <c r="NVB118" s="81"/>
      <c r="NVC118" s="81"/>
      <c r="NVD118" s="81"/>
      <c r="NVE118" s="81"/>
      <c r="NVF118" s="81"/>
      <c r="NVG118" s="81"/>
      <c r="NVH118" s="81"/>
      <c r="NVI118" s="81"/>
      <c r="NVJ118" s="81"/>
      <c r="NVK118" s="81"/>
      <c r="NVL118" s="81"/>
      <c r="NVM118" s="81"/>
      <c r="NVN118" s="81"/>
      <c r="NVO118" s="81"/>
      <c r="NVP118" s="81"/>
      <c r="NVQ118" s="81"/>
      <c r="NVR118" s="81"/>
      <c r="NVS118" s="81"/>
      <c r="NVT118" s="81"/>
      <c r="NVU118" s="81"/>
      <c r="NVV118" s="81"/>
      <c r="NVW118" s="81"/>
      <c r="NVX118" s="81"/>
      <c r="NVY118" s="81"/>
      <c r="NVZ118" s="81"/>
      <c r="NWA118" s="81"/>
      <c r="NWB118" s="81"/>
      <c r="NWC118" s="81"/>
      <c r="NWD118" s="81"/>
      <c r="NWE118" s="81"/>
      <c r="NWF118" s="81"/>
      <c r="NWG118" s="81"/>
      <c r="NWH118" s="81"/>
      <c r="NWI118" s="81"/>
      <c r="NWJ118" s="81"/>
      <c r="NWK118" s="81"/>
      <c r="NWL118" s="81"/>
      <c r="NWM118" s="81"/>
      <c r="NWN118" s="81"/>
      <c r="NWO118" s="81"/>
      <c r="NWP118" s="81"/>
      <c r="NWQ118" s="81"/>
      <c r="NWR118" s="81"/>
      <c r="NWS118" s="81"/>
      <c r="NWT118" s="81"/>
      <c r="NWU118" s="81"/>
      <c r="NWV118" s="81"/>
      <c r="NWW118" s="81"/>
      <c r="NWX118" s="81"/>
      <c r="NWY118" s="81"/>
      <c r="NWZ118" s="81"/>
      <c r="NXA118" s="81"/>
      <c r="NXB118" s="81"/>
      <c r="NXC118" s="81"/>
      <c r="NXD118" s="81"/>
      <c r="NXE118" s="81"/>
      <c r="NXF118" s="81"/>
      <c r="NXG118" s="81"/>
      <c r="NXH118" s="81"/>
      <c r="NXI118" s="81"/>
      <c r="NXJ118" s="81"/>
      <c r="NXK118" s="81"/>
      <c r="NXL118" s="81"/>
      <c r="NXM118" s="81"/>
      <c r="NXN118" s="81"/>
      <c r="NXO118" s="81"/>
      <c r="NXP118" s="81"/>
      <c r="NXQ118" s="81"/>
      <c r="NXR118" s="81"/>
      <c r="NXS118" s="81"/>
      <c r="NXT118" s="81"/>
      <c r="NXU118" s="81"/>
      <c r="NXV118" s="81"/>
      <c r="NXW118" s="81"/>
      <c r="NXX118" s="81"/>
      <c r="NXY118" s="81"/>
      <c r="NXZ118" s="81"/>
      <c r="NYA118" s="81"/>
      <c r="NYB118" s="81"/>
      <c r="NYC118" s="81"/>
      <c r="NYD118" s="81"/>
      <c r="NYE118" s="81"/>
      <c r="NYF118" s="81"/>
      <c r="NYG118" s="81"/>
      <c r="NYH118" s="81"/>
      <c r="NYI118" s="81"/>
      <c r="NYJ118" s="81"/>
      <c r="NYK118" s="81"/>
      <c r="NYL118" s="81"/>
      <c r="NYM118" s="81"/>
      <c r="NYN118" s="81"/>
      <c r="NYO118" s="81"/>
      <c r="NYP118" s="81"/>
      <c r="NYQ118" s="81"/>
      <c r="NYR118" s="81"/>
      <c r="NYS118" s="81"/>
      <c r="NYT118" s="81"/>
      <c r="NYU118" s="81"/>
      <c r="NYV118" s="81"/>
      <c r="NYW118" s="81"/>
      <c r="NYX118" s="81"/>
      <c r="NYY118" s="81"/>
      <c r="NYZ118" s="81"/>
      <c r="NZA118" s="81"/>
      <c r="NZB118" s="81"/>
      <c r="NZC118" s="81"/>
      <c r="NZD118" s="81"/>
      <c r="NZE118" s="81"/>
      <c r="NZF118" s="81"/>
      <c r="NZG118" s="81"/>
      <c r="NZH118" s="81"/>
      <c r="NZI118" s="81"/>
      <c r="NZJ118" s="81"/>
      <c r="NZK118" s="81"/>
      <c r="NZL118" s="81"/>
      <c r="NZM118" s="81"/>
      <c r="NZN118" s="81"/>
      <c r="NZO118" s="81"/>
      <c r="NZP118" s="81"/>
      <c r="NZQ118" s="81"/>
      <c r="NZR118" s="81"/>
      <c r="NZS118" s="81"/>
      <c r="NZT118" s="81"/>
      <c r="NZU118" s="81"/>
      <c r="NZV118" s="81"/>
      <c r="NZW118" s="81"/>
      <c r="NZX118" s="81"/>
      <c r="NZY118" s="81"/>
      <c r="NZZ118" s="81"/>
      <c r="OAA118" s="81"/>
      <c r="OAB118" s="81"/>
      <c r="OAC118" s="81"/>
      <c r="OAD118" s="81"/>
      <c r="OAE118" s="81"/>
      <c r="OAF118" s="81"/>
      <c r="OAG118" s="81"/>
      <c r="OAH118" s="81"/>
      <c r="OAI118" s="81"/>
      <c r="OAJ118" s="81"/>
      <c r="OAK118" s="81"/>
      <c r="OAL118" s="81"/>
      <c r="OAM118" s="81"/>
      <c r="OAN118" s="81"/>
      <c r="OAO118" s="81"/>
      <c r="OAP118" s="81"/>
      <c r="OAQ118" s="81"/>
      <c r="OAR118" s="81"/>
      <c r="OAS118" s="81"/>
      <c r="OAT118" s="81"/>
      <c r="OAU118" s="81"/>
      <c r="OAV118" s="81"/>
      <c r="OAW118" s="81"/>
      <c r="OAX118" s="81"/>
      <c r="OAY118" s="81"/>
      <c r="OAZ118" s="81"/>
      <c r="OBA118" s="81"/>
      <c r="OBB118" s="81"/>
      <c r="OBC118" s="81"/>
      <c r="OBD118" s="81"/>
      <c r="OBE118" s="81"/>
      <c r="OBF118" s="81"/>
      <c r="OBG118" s="81"/>
      <c r="OBH118" s="81"/>
      <c r="OBI118" s="81"/>
      <c r="OBJ118" s="81"/>
      <c r="OBK118" s="81"/>
      <c r="OBL118" s="81"/>
      <c r="OBM118" s="81"/>
      <c r="OBN118" s="81"/>
      <c r="OBO118" s="81"/>
      <c r="OBP118" s="81"/>
      <c r="OBQ118" s="81"/>
      <c r="OBR118" s="81"/>
      <c r="OBS118" s="81"/>
      <c r="OBT118" s="81"/>
      <c r="OBU118" s="81"/>
      <c r="OBV118" s="81"/>
      <c r="OBW118" s="81"/>
      <c r="OBX118" s="81"/>
      <c r="OBY118" s="81"/>
      <c r="OBZ118" s="81"/>
      <c r="OCA118" s="81"/>
      <c r="OCB118" s="81"/>
      <c r="OCC118" s="81"/>
      <c r="OCD118" s="81"/>
      <c r="OCE118" s="81"/>
      <c r="OCF118" s="81"/>
      <c r="OCG118" s="81"/>
      <c r="OCH118" s="81"/>
      <c r="OCI118" s="81"/>
      <c r="OCJ118" s="81"/>
      <c r="OCK118" s="81"/>
      <c r="OCL118" s="81"/>
      <c r="OCM118" s="81"/>
      <c r="OCN118" s="81"/>
      <c r="OCO118" s="81"/>
      <c r="OCP118" s="81"/>
      <c r="OCQ118" s="81"/>
      <c r="OCR118" s="81"/>
      <c r="OCS118" s="81"/>
      <c r="OCT118" s="81"/>
      <c r="OCU118" s="81"/>
      <c r="OCV118" s="81"/>
      <c r="OCW118" s="81"/>
      <c r="OCX118" s="81"/>
      <c r="OCY118" s="81"/>
      <c r="OCZ118" s="81"/>
      <c r="ODA118" s="81"/>
      <c r="ODB118" s="81"/>
      <c r="ODC118" s="81"/>
      <c r="ODD118" s="81"/>
      <c r="ODE118" s="81"/>
      <c r="ODF118" s="81"/>
      <c r="ODG118" s="81"/>
      <c r="ODH118" s="81"/>
      <c r="ODI118" s="81"/>
      <c r="ODJ118" s="81"/>
      <c r="ODK118" s="81"/>
      <c r="ODL118" s="81"/>
      <c r="ODM118" s="81"/>
      <c r="ODN118" s="81"/>
      <c r="ODO118" s="81"/>
      <c r="ODP118" s="81"/>
      <c r="ODQ118" s="81"/>
      <c r="ODR118" s="81"/>
      <c r="ODS118" s="81"/>
      <c r="ODT118" s="81"/>
      <c r="ODU118" s="81"/>
      <c r="ODV118" s="81"/>
      <c r="ODW118" s="81"/>
      <c r="ODX118" s="81"/>
      <c r="ODY118" s="81"/>
      <c r="ODZ118" s="81"/>
      <c r="OEA118" s="81"/>
      <c r="OEB118" s="81"/>
      <c r="OEC118" s="81"/>
      <c r="OED118" s="81"/>
      <c r="OEE118" s="81"/>
      <c r="OEF118" s="81"/>
      <c r="OEG118" s="81"/>
      <c r="OEH118" s="81"/>
      <c r="OEI118" s="81"/>
      <c r="OEJ118" s="81"/>
      <c r="OEK118" s="81"/>
      <c r="OEL118" s="81"/>
      <c r="OEM118" s="81"/>
      <c r="OEN118" s="81"/>
      <c r="OEO118" s="81"/>
      <c r="OEP118" s="81"/>
      <c r="OEQ118" s="81"/>
      <c r="OER118" s="81"/>
      <c r="OES118" s="81"/>
      <c r="OET118" s="81"/>
      <c r="OEU118" s="81"/>
      <c r="OEV118" s="81"/>
      <c r="OEW118" s="81"/>
      <c r="OEX118" s="81"/>
      <c r="OEY118" s="81"/>
      <c r="OEZ118" s="81"/>
      <c r="OFA118" s="81"/>
      <c r="OFB118" s="81"/>
      <c r="OFC118" s="81"/>
      <c r="OFD118" s="81"/>
      <c r="OFE118" s="81"/>
      <c r="OFF118" s="81"/>
      <c r="OFG118" s="81"/>
      <c r="OFH118" s="81"/>
      <c r="OFI118" s="81"/>
      <c r="OFJ118" s="81"/>
      <c r="OFK118" s="81"/>
      <c r="OFL118" s="81"/>
      <c r="OFM118" s="81"/>
      <c r="OFN118" s="81"/>
      <c r="OFO118" s="81"/>
      <c r="OFP118" s="81"/>
      <c r="OFQ118" s="81"/>
      <c r="OFR118" s="81"/>
      <c r="OFS118" s="81"/>
      <c r="OFT118" s="81"/>
      <c r="OFU118" s="81"/>
      <c r="OFV118" s="81"/>
      <c r="OFW118" s="81"/>
      <c r="OFX118" s="81"/>
      <c r="OFY118" s="81"/>
      <c r="OFZ118" s="81"/>
      <c r="OGA118" s="81"/>
      <c r="OGB118" s="81"/>
      <c r="OGC118" s="81"/>
      <c r="OGD118" s="81"/>
      <c r="OGE118" s="81"/>
      <c r="OGF118" s="81"/>
      <c r="OGG118" s="81"/>
      <c r="OGH118" s="81"/>
      <c r="OGI118" s="81"/>
      <c r="OGJ118" s="81"/>
      <c r="OGK118" s="81"/>
      <c r="OGL118" s="81"/>
      <c r="OGM118" s="81"/>
      <c r="OGN118" s="81"/>
      <c r="OGO118" s="81"/>
      <c r="OGP118" s="81"/>
      <c r="OGQ118" s="81"/>
      <c r="OGR118" s="81"/>
      <c r="OGS118" s="81"/>
      <c r="OGT118" s="81"/>
      <c r="OGU118" s="81"/>
      <c r="OGV118" s="81"/>
      <c r="OGW118" s="81"/>
      <c r="OGX118" s="81"/>
      <c r="OGY118" s="81"/>
      <c r="OGZ118" s="81"/>
      <c r="OHA118" s="81"/>
      <c r="OHB118" s="81"/>
      <c r="OHC118" s="81"/>
      <c r="OHD118" s="81"/>
      <c r="OHE118" s="81"/>
      <c r="OHF118" s="81"/>
      <c r="OHG118" s="81"/>
      <c r="OHH118" s="81"/>
      <c r="OHI118" s="81"/>
      <c r="OHJ118" s="81"/>
      <c r="OHK118" s="81"/>
      <c r="OHL118" s="81"/>
      <c r="OHM118" s="81"/>
      <c r="OHN118" s="81"/>
      <c r="OHO118" s="81"/>
      <c r="OHP118" s="81"/>
      <c r="OHQ118" s="81"/>
      <c r="OHR118" s="81"/>
      <c r="OHS118" s="81"/>
      <c r="OHT118" s="81"/>
      <c r="OHU118" s="81"/>
      <c r="OHV118" s="81"/>
      <c r="OHW118" s="81"/>
      <c r="OHX118" s="81"/>
      <c r="OHY118" s="81"/>
      <c r="OHZ118" s="81"/>
      <c r="OIA118" s="81"/>
      <c r="OIB118" s="81"/>
      <c r="OIC118" s="81"/>
      <c r="OID118" s="81"/>
      <c r="OIE118" s="81"/>
      <c r="OIF118" s="81"/>
      <c r="OIG118" s="81"/>
      <c r="OIH118" s="81"/>
      <c r="OII118" s="81"/>
      <c r="OIJ118" s="81"/>
      <c r="OIK118" s="81"/>
      <c r="OIL118" s="81"/>
      <c r="OIM118" s="81"/>
      <c r="OIN118" s="81"/>
      <c r="OIO118" s="81"/>
      <c r="OIP118" s="81"/>
      <c r="OIQ118" s="81"/>
      <c r="OIR118" s="81"/>
      <c r="OIS118" s="81"/>
      <c r="OIT118" s="81"/>
      <c r="OIU118" s="81"/>
      <c r="OIV118" s="81"/>
      <c r="OIW118" s="81"/>
      <c r="OIX118" s="81"/>
      <c r="OIY118" s="81"/>
      <c r="OIZ118" s="81"/>
      <c r="OJA118" s="81"/>
      <c r="OJB118" s="81"/>
      <c r="OJC118" s="81"/>
      <c r="OJD118" s="81"/>
      <c r="OJE118" s="81"/>
      <c r="OJF118" s="81"/>
      <c r="OJG118" s="81"/>
      <c r="OJH118" s="81"/>
      <c r="OJI118" s="81"/>
      <c r="OJJ118" s="81"/>
      <c r="OJK118" s="81"/>
      <c r="OJL118" s="81"/>
      <c r="OJM118" s="81"/>
      <c r="OJN118" s="81"/>
      <c r="OJO118" s="81"/>
      <c r="OJP118" s="81"/>
      <c r="OJQ118" s="81"/>
      <c r="OJR118" s="81"/>
      <c r="OJS118" s="81"/>
      <c r="OJT118" s="81"/>
      <c r="OJU118" s="81"/>
      <c r="OJV118" s="81"/>
      <c r="OJW118" s="81"/>
      <c r="OJX118" s="81"/>
      <c r="OJY118" s="81"/>
      <c r="OJZ118" s="81"/>
      <c r="OKA118" s="81"/>
      <c r="OKB118" s="81"/>
      <c r="OKC118" s="81"/>
      <c r="OKD118" s="81"/>
      <c r="OKE118" s="81"/>
      <c r="OKF118" s="81"/>
      <c r="OKG118" s="81"/>
      <c r="OKH118" s="81"/>
      <c r="OKI118" s="81"/>
      <c r="OKJ118" s="81"/>
      <c r="OKK118" s="81"/>
      <c r="OKL118" s="81"/>
      <c r="OKM118" s="81"/>
      <c r="OKN118" s="81"/>
      <c r="OKO118" s="81"/>
      <c r="OKP118" s="81"/>
      <c r="OKQ118" s="81"/>
      <c r="OKR118" s="81"/>
      <c r="OKS118" s="81"/>
      <c r="OKT118" s="81"/>
      <c r="OKU118" s="81"/>
      <c r="OKV118" s="81"/>
      <c r="OKW118" s="81"/>
      <c r="OKX118" s="81"/>
      <c r="OKY118" s="81"/>
      <c r="OKZ118" s="81"/>
      <c r="OLA118" s="81"/>
      <c r="OLB118" s="81"/>
      <c r="OLC118" s="81"/>
      <c r="OLD118" s="81"/>
      <c r="OLE118" s="81"/>
      <c r="OLF118" s="81"/>
      <c r="OLG118" s="81"/>
      <c r="OLH118" s="81"/>
      <c r="OLI118" s="81"/>
      <c r="OLJ118" s="81"/>
      <c r="OLK118" s="81"/>
      <c r="OLL118" s="81"/>
      <c r="OLM118" s="81"/>
      <c r="OLN118" s="81"/>
      <c r="OLO118" s="81"/>
      <c r="OLP118" s="81"/>
      <c r="OLQ118" s="81"/>
      <c r="OLR118" s="81"/>
      <c r="OLS118" s="81"/>
      <c r="OLT118" s="81"/>
      <c r="OLU118" s="81"/>
      <c r="OLV118" s="81"/>
      <c r="OLW118" s="81"/>
      <c r="OLX118" s="81"/>
      <c r="OLY118" s="81"/>
      <c r="OLZ118" s="81"/>
      <c r="OMA118" s="81"/>
      <c r="OMB118" s="81"/>
      <c r="OMC118" s="81"/>
      <c r="OMD118" s="81"/>
      <c r="OME118" s="81"/>
      <c r="OMF118" s="81"/>
      <c r="OMG118" s="81"/>
      <c r="OMH118" s="81"/>
      <c r="OMI118" s="81"/>
      <c r="OMJ118" s="81"/>
      <c r="OMK118" s="81"/>
      <c r="OML118" s="81"/>
      <c r="OMM118" s="81"/>
      <c r="OMN118" s="81"/>
      <c r="OMO118" s="81"/>
      <c r="OMP118" s="81"/>
      <c r="OMQ118" s="81"/>
      <c r="OMR118" s="81"/>
      <c r="OMS118" s="81"/>
      <c r="OMT118" s="81"/>
      <c r="OMU118" s="81"/>
      <c r="OMV118" s="81"/>
      <c r="OMW118" s="81"/>
      <c r="OMX118" s="81"/>
      <c r="OMY118" s="81"/>
      <c r="OMZ118" s="81"/>
      <c r="ONA118" s="81"/>
      <c r="ONB118" s="81"/>
      <c r="ONC118" s="81"/>
      <c r="OND118" s="81"/>
      <c r="ONE118" s="81"/>
      <c r="ONF118" s="81"/>
      <c r="ONG118" s="81"/>
      <c r="ONH118" s="81"/>
      <c r="ONI118" s="81"/>
      <c r="ONJ118" s="81"/>
      <c r="ONK118" s="81"/>
      <c r="ONL118" s="81"/>
      <c r="ONM118" s="81"/>
      <c r="ONN118" s="81"/>
      <c r="ONO118" s="81"/>
      <c r="ONP118" s="81"/>
      <c r="ONQ118" s="81"/>
      <c r="ONR118" s="81"/>
      <c r="ONS118" s="81"/>
      <c r="ONT118" s="81"/>
      <c r="ONU118" s="81"/>
      <c r="ONV118" s="81"/>
      <c r="ONW118" s="81"/>
      <c r="ONX118" s="81"/>
      <c r="ONY118" s="81"/>
      <c r="ONZ118" s="81"/>
      <c r="OOA118" s="81"/>
      <c r="OOB118" s="81"/>
      <c r="OOC118" s="81"/>
      <c r="OOD118" s="81"/>
      <c r="OOE118" s="81"/>
      <c r="OOF118" s="81"/>
      <c r="OOG118" s="81"/>
      <c r="OOH118" s="81"/>
      <c r="OOI118" s="81"/>
      <c r="OOJ118" s="81"/>
      <c r="OOK118" s="81"/>
      <c r="OOL118" s="81"/>
      <c r="OOM118" s="81"/>
      <c r="OON118" s="81"/>
      <c r="OOO118" s="81"/>
      <c r="OOP118" s="81"/>
      <c r="OOQ118" s="81"/>
      <c r="OOR118" s="81"/>
      <c r="OOS118" s="81"/>
      <c r="OOT118" s="81"/>
      <c r="OOU118" s="81"/>
      <c r="OOV118" s="81"/>
      <c r="OOW118" s="81"/>
      <c r="OOX118" s="81"/>
      <c r="OOY118" s="81"/>
      <c r="OOZ118" s="81"/>
      <c r="OPA118" s="81"/>
      <c r="OPB118" s="81"/>
      <c r="OPC118" s="81"/>
      <c r="OPD118" s="81"/>
      <c r="OPE118" s="81"/>
      <c r="OPF118" s="81"/>
      <c r="OPG118" s="81"/>
      <c r="OPH118" s="81"/>
      <c r="OPI118" s="81"/>
      <c r="OPJ118" s="81"/>
      <c r="OPK118" s="81"/>
      <c r="OPL118" s="81"/>
      <c r="OPM118" s="81"/>
      <c r="OPN118" s="81"/>
      <c r="OPO118" s="81"/>
      <c r="OPP118" s="81"/>
      <c r="OPQ118" s="81"/>
      <c r="OPR118" s="81"/>
      <c r="OPS118" s="81"/>
      <c r="OPT118" s="81"/>
      <c r="OPU118" s="81"/>
      <c r="OPV118" s="81"/>
      <c r="OPW118" s="81"/>
      <c r="OPX118" s="81"/>
      <c r="OPY118" s="81"/>
      <c r="OPZ118" s="81"/>
      <c r="OQA118" s="81"/>
      <c r="OQB118" s="81"/>
      <c r="OQC118" s="81"/>
      <c r="OQD118" s="81"/>
      <c r="OQE118" s="81"/>
      <c r="OQF118" s="81"/>
      <c r="OQG118" s="81"/>
      <c r="OQH118" s="81"/>
      <c r="OQI118" s="81"/>
      <c r="OQJ118" s="81"/>
      <c r="OQK118" s="81"/>
      <c r="OQL118" s="81"/>
      <c r="OQM118" s="81"/>
      <c r="OQN118" s="81"/>
      <c r="OQO118" s="81"/>
      <c r="OQP118" s="81"/>
      <c r="OQQ118" s="81"/>
      <c r="OQR118" s="81"/>
      <c r="OQS118" s="81"/>
      <c r="OQT118" s="81"/>
      <c r="OQU118" s="81"/>
      <c r="OQV118" s="81"/>
      <c r="OQW118" s="81"/>
      <c r="OQX118" s="81"/>
      <c r="OQY118" s="81"/>
      <c r="OQZ118" s="81"/>
      <c r="ORA118" s="81"/>
      <c r="ORB118" s="81"/>
      <c r="ORC118" s="81"/>
      <c r="ORD118" s="81"/>
      <c r="ORE118" s="81"/>
      <c r="ORF118" s="81"/>
      <c r="ORG118" s="81"/>
      <c r="ORH118" s="81"/>
      <c r="ORI118" s="81"/>
      <c r="ORJ118" s="81"/>
      <c r="ORK118" s="81"/>
      <c r="ORL118" s="81"/>
      <c r="ORM118" s="81"/>
      <c r="ORN118" s="81"/>
      <c r="ORO118" s="81"/>
      <c r="ORP118" s="81"/>
      <c r="ORQ118" s="81"/>
      <c r="ORR118" s="81"/>
      <c r="ORS118" s="81"/>
      <c r="ORT118" s="81"/>
      <c r="ORU118" s="81"/>
      <c r="ORV118" s="81"/>
      <c r="ORW118" s="81"/>
      <c r="ORX118" s="81"/>
      <c r="ORY118" s="81"/>
      <c r="ORZ118" s="81"/>
      <c r="OSA118" s="81"/>
      <c r="OSB118" s="81"/>
      <c r="OSC118" s="81"/>
      <c r="OSD118" s="81"/>
      <c r="OSE118" s="81"/>
      <c r="OSF118" s="81"/>
      <c r="OSG118" s="81"/>
      <c r="OSH118" s="81"/>
      <c r="OSI118" s="81"/>
      <c r="OSJ118" s="81"/>
      <c r="OSK118" s="81"/>
      <c r="OSL118" s="81"/>
      <c r="OSM118" s="81"/>
      <c r="OSN118" s="81"/>
      <c r="OSO118" s="81"/>
      <c r="OSP118" s="81"/>
      <c r="OSQ118" s="81"/>
      <c r="OSR118" s="81"/>
      <c r="OSS118" s="81"/>
      <c r="OST118" s="81"/>
      <c r="OSU118" s="81"/>
      <c r="OSV118" s="81"/>
      <c r="OSW118" s="81"/>
      <c r="OSX118" s="81"/>
      <c r="OSY118" s="81"/>
      <c r="OSZ118" s="81"/>
      <c r="OTA118" s="81"/>
      <c r="OTB118" s="81"/>
      <c r="OTC118" s="81"/>
      <c r="OTD118" s="81"/>
      <c r="OTE118" s="81"/>
      <c r="OTF118" s="81"/>
      <c r="OTG118" s="81"/>
      <c r="OTH118" s="81"/>
      <c r="OTI118" s="81"/>
      <c r="OTJ118" s="81"/>
      <c r="OTK118" s="81"/>
      <c r="OTL118" s="81"/>
      <c r="OTM118" s="81"/>
      <c r="OTN118" s="81"/>
      <c r="OTO118" s="81"/>
      <c r="OTP118" s="81"/>
      <c r="OTQ118" s="81"/>
      <c r="OTR118" s="81"/>
      <c r="OTS118" s="81"/>
      <c r="OTT118" s="81"/>
      <c r="OTU118" s="81"/>
      <c r="OTV118" s="81"/>
      <c r="OTW118" s="81"/>
      <c r="OTX118" s="81"/>
      <c r="OTY118" s="81"/>
      <c r="OTZ118" s="81"/>
      <c r="OUA118" s="81"/>
      <c r="OUB118" s="81"/>
      <c r="OUC118" s="81"/>
      <c r="OUD118" s="81"/>
      <c r="OUE118" s="81"/>
      <c r="OUF118" s="81"/>
      <c r="OUG118" s="81"/>
      <c r="OUH118" s="81"/>
      <c r="OUI118" s="81"/>
      <c r="OUJ118" s="81"/>
      <c r="OUK118" s="81"/>
      <c r="OUL118" s="81"/>
      <c r="OUM118" s="81"/>
      <c r="OUN118" s="81"/>
      <c r="OUO118" s="81"/>
      <c r="OUP118" s="81"/>
      <c r="OUQ118" s="81"/>
      <c r="OUR118" s="81"/>
      <c r="OUS118" s="81"/>
      <c r="OUT118" s="81"/>
      <c r="OUU118" s="81"/>
      <c r="OUV118" s="81"/>
      <c r="OUW118" s="81"/>
      <c r="OUX118" s="81"/>
      <c r="OUY118" s="81"/>
      <c r="OUZ118" s="81"/>
      <c r="OVA118" s="81"/>
      <c r="OVB118" s="81"/>
      <c r="OVC118" s="81"/>
      <c r="OVD118" s="81"/>
      <c r="OVE118" s="81"/>
      <c r="OVF118" s="81"/>
      <c r="OVG118" s="81"/>
      <c r="OVH118" s="81"/>
      <c r="OVI118" s="81"/>
      <c r="OVJ118" s="81"/>
      <c r="OVK118" s="81"/>
      <c r="OVL118" s="81"/>
      <c r="OVM118" s="81"/>
      <c r="OVN118" s="81"/>
      <c r="OVO118" s="81"/>
      <c r="OVP118" s="81"/>
      <c r="OVQ118" s="81"/>
      <c r="OVR118" s="81"/>
      <c r="OVS118" s="81"/>
      <c r="OVT118" s="81"/>
      <c r="OVU118" s="81"/>
      <c r="OVV118" s="81"/>
      <c r="OVW118" s="81"/>
      <c r="OVX118" s="81"/>
      <c r="OVY118" s="81"/>
      <c r="OVZ118" s="81"/>
      <c r="OWA118" s="81"/>
      <c r="OWB118" s="81"/>
      <c r="OWC118" s="81"/>
      <c r="OWD118" s="81"/>
      <c r="OWE118" s="81"/>
      <c r="OWF118" s="81"/>
      <c r="OWG118" s="81"/>
      <c r="OWH118" s="81"/>
      <c r="OWI118" s="81"/>
      <c r="OWJ118" s="81"/>
      <c r="OWK118" s="81"/>
      <c r="OWL118" s="81"/>
      <c r="OWM118" s="81"/>
      <c r="OWN118" s="81"/>
      <c r="OWO118" s="81"/>
      <c r="OWP118" s="81"/>
      <c r="OWQ118" s="81"/>
      <c r="OWR118" s="81"/>
      <c r="OWS118" s="81"/>
      <c r="OWT118" s="81"/>
      <c r="OWU118" s="81"/>
      <c r="OWV118" s="81"/>
      <c r="OWW118" s="81"/>
      <c r="OWX118" s="81"/>
      <c r="OWY118" s="81"/>
      <c r="OWZ118" s="81"/>
      <c r="OXA118" s="81"/>
      <c r="OXB118" s="81"/>
      <c r="OXC118" s="81"/>
      <c r="OXD118" s="81"/>
      <c r="OXE118" s="81"/>
      <c r="OXF118" s="81"/>
      <c r="OXG118" s="81"/>
      <c r="OXH118" s="81"/>
      <c r="OXI118" s="81"/>
      <c r="OXJ118" s="81"/>
      <c r="OXK118" s="81"/>
      <c r="OXL118" s="81"/>
      <c r="OXM118" s="81"/>
      <c r="OXN118" s="81"/>
      <c r="OXO118" s="81"/>
      <c r="OXP118" s="81"/>
      <c r="OXQ118" s="81"/>
      <c r="OXR118" s="81"/>
      <c r="OXS118" s="81"/>
      <c r="OXT118" s="81"/>
      <c r="OXU118" s="81"/>
      <c r="OXV118" s="81"/>
      <c r="OXW118" s="81"/>
      <c r="OXX118" s="81"/>
      <c r="OXY118" s="81"/>
      <c r="OXZ118" s="81"/>
      <c r="OYA118" s="81"/>
      <c r="OYB118" s="81"/>
      <c r="OYC118" s="81"/>
      <c r="OYD118" s="81"/>
      <c r="OYE118" s="81"/>
      <c r="OYF118" s="81"/>
      <c r="OYG118" s="81"/>
      <c r="OYH118" s="81"/>
      <c r="OYI118" s="81"/>
      <c r="OYJ118" s="81"/>
      <c r="OYK118" s="81"/>
      <c r="OYL118" s="81"/>
      <c r="OYM118" s="81"/>
      <c r="OYN118" s="81"/>
      <c r="OYO118" s="81"/>
      <c r="OYP118" s="81"/>
      <c r="OYQ118" s="81"/>
      <c r="OYR118" s="81"/>
      <c r="OYS118" s="81"/>
      <c r="OYT118" s="81"/>
      <c r="OYU118" s="81"/>
      <c r="OYV118" s="81"/>
      <c r="OYW118" s="81"/>
      <c r="OYX118" s="81"/>
      <c r="OYY118" s="81"/>
      <c r="OYZ118" s="81"/>
      <c r="OZA118" s="81"/>
      <c r="OZB118" s="81"/>
      <c r="OZC118" s="81"/>
      <c r="OZD118" s="81"/>
      <c r="OZE118" s="81"/>
      <c r="OZF118" s="81"/>
      <c r="OZG118" s="81"/>
      <c r="OZH118" s="81"/>
      <c r="OZI118" s="81"/>
      <c r="OZJ118" s="81"/>
      <c r="OZK118" s="81"/>
      <c r="OZL118" s="81"/>
      <c r="OZM118" s="81"/>
      <c r="OZN118" s="81"/>
      <c r="OZO118" s="81"/>
      <c r="OZP118" s="81"/>
      <c r="OZQ118" s="81"/>
      <c r="OZR118" s="81"/>
      <c r="OZS118" s="81"/>
      <c r="OZT118" s="81"/>
      <c r="OZU118" s="81"/>
      <c r="OZV118" s="81"/>
      <c r="OZW118" s="81"/>
      <c r="OZX118" s="81"/>
      <c r="OZY118" s="81"/>
      <c r="OZZ118" s="81"/>
      <c r="PAA118" s="81"/>
      <c r="PAB118" s="81"/>
      <c r="PAC118" s="81"/>
      <c r="PAD118" s="81"/>
      <c r="PAE118" s="81"/>
      <c r="PAF118" s="81"/>
      <c r="PAG118" s="81"/>
      <c r="PAH118" s="81"/>
      <c r="PAI118" s="81"/>
      <c r="PAJ118" s="81"/>
      <c r="PAK118" s="81"/>
      <c r="PAL118" s="81"/>
      <c r="PAM118" s="81"/>
      <c r="PAN118" s="81"/>
      <c r="PAO118" s="81"/>
      <c r="PAP118" s="81"/>
      <c r="PAQ118" s="81"/>
      <c r="PAR118" s="81"/>
      <c r="PAS118" s="81"/>
      <c r="PAT118" s="81"/>
      <c r="PAU118" s="81"/>
      <c r="PAV118" s="81"/>
      <c r="PAW118" s="81"/>
      <c r="PAX118" s="81"/>
      <c r="PAY118" s="81"/>
      <c r="PAZ118" s="81"/>
      <c r="PBA118" s="81"/>
      <c r="PBB118" s="81"/>
      <c r="PBC118" s="81"/>
      <c r="PBD118" s="81"/>
      <c r="PBE118" s="81"/>
      <c r="PBF118" s="81"/>
      <c r="PBG118" s="81"/>
      <c r="PBH118" s="81"/>
      <c r="PBI118" s="81"/>
      <c r="PBJ118" s="81"/>
      <c r="PBK118" s="81"/>
      <c r="PBL118" s="81"/>
      <c r="PBM118" s="81"/>
      <c r="PBN118" s="81"/>
      <c r="PBO118" s="81"/>
      <c r="PBP118" s="81"/>
      <c r="PBQ118" s="81"/>
      <c r="PBR118" s="81"/>
      <c r="PBS118" s="81"/>
      <c r="PBT118" s="81"/>
      <c r="PBU118" s="81"/>
      <c r="PBV118" s="81"/>
      <c r="PBW118" s="81"/>
      <c r="PBX118" s="81"/>
      <c r="PBY118" s="81"/>
      <c r="PBZ118" s="81"/>
      <c r="PCA118" s="81"/>
      <c r="PCB118" s="81"/>
      <c r="PCC118" s="81"/>
      <c r="PCD118" s="81"/>
      <c r="PCE118" s="81"/>
      <c r="PCF118" s="81"/>
      <c r="PCG118" s="81"/>
      <c r="PCH118" s="81"/>
      <c r="PCI118" s="81"/>
      <c r="PCJ118" s="81"/>
      <c r="PCK118" s="81"/>
      <c r="PCL118" s="81"/>
      <c r="PCM118" s="81"/>
      <c r="PCN118" s="81"/>
      <c r="PCO118" s="81"/>
      <c r="PCP118" s="81"/>
      <c r="PCQ118" s="81"/>
      <c r="PCR118" s="81"/>
      <c r="PCS118" s="81"/>
      <c r="PCT118" s="81"/>
      <c r="PCU118" s="81"/>
      <c r="PCV118" s="81"/>
      <c r="PCW118" s="81"/>
      <c r="PCX118" s="81"/>
      <c r="PCY118" s="81"/>
      <c r="PCZ118" s="81"/>
      <c r="PDA118" s="81"/>
      <c r="PDB118" s="81"/>
      <c r="PDC118" s="81"/>
      <c r="PDD118" s="81"/>
      <c r="PDE118" s="81"/>
      <c r="PDF118" s="81"/>
      <c r="PDG118" s="81"/>
      <c r="PDH118" s="81"/>
      <c r="PDI118" s="81"/>
      <c r="PDJ118" s="81"/>
      <c r="PDK118" s="81"/>
      <c r="PDL118" s="81"/>
      <c r="PDM118" s="81"/>
      <c r="PDN118" s="81"/>
      <c r="PDO118" s="81"/>
      <c r="PDP118" s="81"/>
      <c r="PDQ118" s="81"/>
      <c r="PDR118" s="81"/>
      <c r="PDS118" s="81"/>
      <c r="PDT118" s="81"/>
      <c r="PDU118" s="81"/>
      <c r="PDV118" s="81"/>
      <c r="PDW118" s="81"/>
      <c r="PDX118" s="81"/>
      <c r="PDY118" s="81"/>
      <c r="PDZ118" s="81"/>
      <c r="PEA118" s="81"/>
      <c r="PEB118" s="81"/>
      <c r="PEC118" s="81"/>
      <c r="PED118" s="81"/>
      <c r="PEE118" s="81"/>
      <c r="PEF118" s="81"/>
      <c r="PEG118" s="81"/>
      <c r="PEH118" s="81"/>
      <c r="PEI118" s="81"/>
      <c r="PEJ118" s="81"/>
      <c r="PEK118" s="81"/>
      <c r="PEL118" s="81"/>
      <c r="PEM118" s="81"/>
      <c r="PEN118" s="81"/>
      <c r="PEO118" s="81"/>
      <c r="PEP118" s="81"/>
      <c r="PEQ118" s="81"/>
      <c r="PER118" s="81"/>
      <c r="PES118" s="81"/>
      <c r="PET118" s="81"/>
      <c r="PEU118" s="81"/>
      <c r="PEV118" s="81"/>
      <c r="PEW118" s="81"/>
      <c r="PEX118" s="81"/>
      <c r="PEY118" s="81"/>
      <c r="PEZ118" s="81"/>
      <c r="PFA118" s="81"/>
      <c r="PFB118" s="81"/>
      <c r="PFC118" s="81"/>
      <c r="PFD118" s="81"/>
      <c r="PFE118" s="81"/>
      <c r="PFF118" s="81"/>
      <c r="PFG118" s="81"/>
      <c r="PFH118" s="81"/>
      <c r="PFI118" s="81"/>
      <c r="PFJ118" s="81"/>
      <c r="PFK118" s="81"/>
      <c r="PFL118" s="81"/>
      <c r="PFM118" s="81"/>
      <c r="PFN118" s="81"/>
      <c r="PFO118" s="81"/>
      <c r="PFP118" s="81"/>
      <c r="PFQ118" s="81"/>
      <c r="PFR118" s="81"/>
      <c r="PFS118" s="81"/>
      <c r="PFT118" s="81"/>
      <c r="PFU118" s="81"/>
      <c r="PFV118" s="81"/>
      <c r="PFW118" s="81"/>
      <c r="PFX118" s="81"/>
      <c r="PFY118" s="81"/>
      <c r="PFZ118" s="81"/>
      <c r="PGA118" s="81"/>
      <c r="PGB118" s="81"/>
      <c r="PGC118" s="81"/>
      <c r="PGD118" s="81"/>
      <c r="PGE118" s="81"/>
      <c r="PGF118" s="81"/>
      <c r="PGG118" s="81"/>
      <c r="PGH118" s="81"/>
      <c r="PGI118" s="81"/>
      <c r="PGJ118" s="81"/>
      <c r="PGK118" s="81"/>
      <c r="PGL118" s="81"/>
      <c r="PGM118" s="81"/>
      <c r="PGN118" s="81"/>
      <c r="PGO118" s="81"/>
      <c r="PGP118" s="81"/>
      <c r="PGQ118" s="81"/>
      <c r="PGR118" s="81"/>
      <c r="PGS118" s="81"/>
      <c r="PGT118" s="81"/>
      <c r="PGU118" s="81"/>
      <c r="PGV118" s="81"/>
      <c r="PGW118" s="81"/>
      <c r="PGX118" s="81"/>
      <c r="PGY118" s="81"/>
      <c r="PGZ118" s="81"/>
      <c r="PHA118" s="81"/>
      <c r="PHB118" s="81"/>
      <c r="PHC118" s="81"/>
      <c r="PHD118" s="81"/>
      <c r="PHE118" s="81"/>
      <c r="PHF118" s="81"/>
      <c r="PHG118" s="81"/>
      <c r="PHH118" s="81"/>
      <c r="PHI118" s="81"/>
      <c r="PHJ118" s="81"/>
      <c r="PHK118" s="81"/>
      <c r="PHL118" s="81"/>
      <c r="PHM118" s="81"/>
      <c r="PHN118" s="81"/>
      <c r="PHO118" s="81"/>
      <c r="PHP118" s="81"/>
      <c r="PHQ118" s="81"/>
      <c r="PHR118" s="81"/>
      <c r="PHS118" s="81"/>
      <c r="PHT118" s="81"/>
      <c r="PHU118" s="81"/>
      <c r="PHV118" s="81"/>
      <c r="PHW118" s="81"/>
      <c r="PHX118" s="81"/>
      <c r="PHY118" s="81"/>
      <c r="PHZ118" s="81"/>
      <c r="PIA118" s="81"/>
      <c r="PIB118" s="81"/>
      <c r="PIC118" s="81"/>
      <c r="PID118" s="81"/>
      <c r="PIE118" s="81"/>
      <c r="PIF118" s="81"/>
      <c r="PIG118" s="81"/>
      <c r="PIH118" s="81"/>
      <c r="PII118" s="81"/>
      <c r="PIJ118" s="81"/>
      <c r="PIK118" s="81"/>
      <c r="PIL118" s="81"/>
      <c r="PIM118" s="81"/>
      <c r="PIN118" s="81"/>
      <c r="PIO118" s="81"/>
      <c r="PIP118" s="81"/>
      <c r="PIQ118" s="81"/>
      <c r="PIR118" s="81"/>
      <c r="PIS118" s="81"/>
      <c r="PIT118" s="81"/>
      <c r="PIU118" s="81"/>
      <c r="PIV118" s="81"/>
      <c r="PIW118" s="81"/>
      <c r="PIX118" s="81"/>
      <c r="PIY118" s="81"/>
      <c r="PIZ118" s="81"/>
      <c r="PJA118" s="81"/>
      <c r="PJB118" s="81"/>
      <c r="PJC118" s="81"/>
      <c r="PJD118" s="81"/>
      <c r="PJE118" s="81"/>
      <c r="PJF118" s="81"/>
      <c r="PJG118" s="81"/>
      <c r="PJH118" s="81"/>
      <c r="PJI118" s="81"/>
      <c r="PJJ118" s="81"/>
      <c r="PJK118" s="81"/>
      <c r="PJL118" s="81"/>
      <c r="PJM118" s="81"/>
      <c r="PJN118" s="81"/>
      <c r="PJO118" s="81"/>
      <c r="PJP118" s="81"/>
      <c r="PJQ118" s="81"/>
      <c r="PJR118" s="81"/>
      <c r="PJS118" s="81"/>
      <c r="PJT118" s="81"/>
      <c r="PJU118" s="81"/>
      <c r="PJV118" s="81"/>
      <c r="PJW118" s="81"/>
      <c r="PJX118" s="81"/>
      <c r="PJY118" s="81"/>
      <c r="PJZ118" s="81"/>
      <c r="PKA118" s="81"/>
      <c r="PKB118" s="81"/>
      <c r="PKC118" s="81"/>
      <c r="PKD118" s="81"/>
      <c r="PKE118" s="81"/>
      <c r="PKF118" s="81"/>
      <c r="PKG118" s="81"/>
      <c r="PKH118" s="81"/>
      <c r="PKI118" s="81"/>
      <c r="PKJ118" s="81"/>
      <c r="PKK118" s="81"/>
      <c r="PKL118" s="81"/>
      <c r="PKM118" s="81"/>
      <c r="PKN118" s="81"/>
      <c r="PKO118" s="81"/>
      <c r="PKP118" s="81"/>
      <c r="PKQ118" s="81"/>
      <c r="PKR118" s="81"/>
      <c r="PKS118" s="81"/>
      <c r="PKT118" s="81"/>
      <c r="PKU118" s="81"/>
      <c r="PKV118" s="81"/>
      <c r="PKW118" s="81"/>
      <c r="PKX118" s="81"/>
      <c r="PKY118" s="81"/>
      <c r="PKZ118" s="81"/>
      <c r="PLA118" s="81"/>
      <c r="PLB118" s="81"/>
      <c r="PLC118" s="81"/>
      <c r="PLD118" s="81"/>
      <c r="PLE118" s="81"/>
      <c r="PLF118" s="81"/>
      <c r="PLG118" s="81"/>
      <c r="PLH118" s="81"/>
      <c r="PLI118" s="81"/>
      <c r="PLJ118" s="81"/>
      <c r="PLK118" s="81"/>
      <c r="PLL118" s="81"/>
      <c r="PLM118" s="81"/>
      <c r="PLN118" s="81"/>
      <c r="PLO118" s="81"/>
      <c r="PLP118" s="81"/>
      <c r="PLQ118" s="81"/>
      <c r="PLR118" s="81"/>
      <c r="PLS118" s="81"/>
      <c r="PLT118" s="81"/>
      <c r="PLU118" s="81"/>
      <c r="PLV118" s="81"/>
      <c r="PLW118" s="81"/>
      <c r="PLX118" s="81"/>
      <c r="PLY118" s="81"/>
      <c r="PLZ118" s="81"/>
      <c r="PMA118" s="81"/>
      <c r="PMB118" s="81"/>
      <c r="PMC118" s="81"/>
      <c r="PMD118" s="81"/>
      <c r="PME118" s="81"/>
      <c r="PMF118" s="81"/>
      <c r="PMG118" s="81"/>
      <c r="PMH118" s="81"/>
      <c r="PMI118" s="81"/>
      <c r="PMJ118" s="81"/>
      <c r="PMK118" s="81"/>
      <c r="PML118" s="81"/>
      <c r="PMM118" s="81"/>
      <c r="PMN118" s="81"/>
      <c r="PMO118" s="81"/>
      <c r="PMP118" s="81"/>
      <c r="PMQ118" s="81"/>
      <c r="PMR118" s="81"/>
      <c r="PMS118" s="81"/>
      <c r="PMT118" s="81"/>
      <c r="PMU118" s="81"/>
      <c r="PMV118" s="81"/>
      <c r="PMW118" s="81"/>
      <c r="PMX118" s="81"/>
      <c r="PMY118" s="81"/>
      <c r="PMZ118" s="81"/>
      <c r="PNA118" s="81"/>
      <c r="PNB118" s="81"/>
      <c r="PNC118" s="81"/>
      <c r="PND118" s="81"/>
      <c r="PNE118" s="81"/>
      <c r="PNF118" s="81"/>
      <c r="PNG118" s="81"/>
      <c r="PNH118" s="81"/>
      <c r="PNI118" s="81"/>
      <c r="PNJ118" s="81"/>
      <c r="PNK118" s="81"/>
      <c r="PNL118" s="81"/>
      <c r="PNM118" s="81"/>
      <c r="PNN118" s="81"/>
      <c r="PNO118" s="81"/>
      <c r="PNP118" s="81"/>
      <c r="PNQ118" s="81"/>
      <c r="PNR118" s="81"/>
      <c r="PNS118" s="81"/>
      <c r="PNT118" s="81"/>
      <c r="PNU118" s="81"/>
      <c r="PNV118" s="81"/>
      <c r="PNW118" s="81"/>
      <c r="PNX118" s="81"/>
      <c r="PNY118" s="81"/>
      <c r="PNZ118" s="81"/>
      <c r="POA118" s="81"/>
      <c r="POB118" s="81"/>
      <c r="POC118" s="81"/>
      <c r="POD118" s="81"/>
      <c r="POE118" s="81"/>
      <c r="POF118" s="81"/>
      <c r="POG118" s="81"/>
      <c r="POH118" s="81"/>
      <c r="POI118" s="81"/>
      <c r="POJ118" s="81"/>
      <c r="POK118" s="81"/>
      <c r="POL118" s="81"/>
      <c r="POM118" s="81"/>
      <c r="PON118" s="81"/>
      <c r="POO118" s="81"/>
      <c r="POP118" s="81"/>
      <c r="POQ118" s="81"/>
      <c r="POR118" s="81"/>
      <c r="POS118" s="81"/>
      <c r="POT118" s="81"/>
      <c r="POU118" s="81"/>
      <c r="POV118" s="81"/>
      <c r="POW118" s="81"/>
      <c r="POX118" s="81"/>
      <c r="POY118" s="81"/>
      <c r="POZ118" s="81"/>
      <c r="PPA118" s="81"/>
      <c r="PPB118" s="81"/>
      <c r="PPC118" s="81"/>
      <c r="PPD118" s="81"/>
      <c r="PPE118" s="81"/>
      <c r="PPF118" s="81"/>
      <c r="PPG118" s="81"/>
      <c r="PPH118" s="81"/>
      <c r="PPI118" s="81"/>
      <c r="PPJ118" s="81"/>
      <c r="PPK118" s="81"/>
      <c r="PPL118" s="81"/>
      <c r="PPM118" s="81"/>
      <c r="PPN118" s="81"/>
      <c r="PPO118" s="81"/>
      <c r="PPP118" s="81"/>
      <c r="PPQ118" s="81"/>
      <c r="PPR118" s="81"/>
      <c r="PPS118" s="81"/>
      <c r="PPT118" s="81"/>
      <c r="PPU118" s="81"/>
      <c r="PPV118" s="81"/>
      <c r="PPW118" s="81"/>
      <c r="PPX118" s="81"/>
      <c r="PPY118" s="81"/>
      <c r="PPZ118" s="81"/>
      <c r="PQA118" s="81"/>
      <c r="PQB118" s="81"/>
      <c r="PQC118" s="81"/>
      <c r="PQD118" s="81"/>
      <c r="PQE118" s="81"/>
      <c r="PQF118" s="81"/>
      <c r="PQG118" s="81"/>
      <c r="PQH118" s="81"/>
      <c r="PQI118" s="81"/>
      <c r="PQJ118" s="81"/>
      <c r="PQK118" s="81"/>
      <c r="PQL118" s="81"/>
      <c r="PQM118" s="81"/>
      <c r="PQN118" s="81"/>
      <c r="PQO118" s="81"/>
      <c r="PQP118" s="81"/>
      <c r="PQQ118" s="81"/>
      <c r="PQR118" s="81"/>
      <c r="PQS118" s="81"/>
      <c r="PQT118" s="81"/>
      <c r="PQU118" s="81"/>
      <c r="PQV118" s="81"/>
      <c r="PQW118" s="81"/>
      <c r="PQX118" s="81"/>
      <c r="PQY118" s="81"/>
      <c r="PQZ118" s="81"/>
      <c r="PRA118" s="81"/>
      <c r="PRB118" s="81"/>
      <c r="PRC118" s="81"/>
      <c r="PRD118" s="81"/>
      <c r="PRE118" s="81"/>
      <c r="PRF118" s="81"/>
      <c r="PRG118" s="81"/>
      <c r="PRH118" s="81"/>
      <c r="PRI118" s="81"/>
      <c r="PRJ118" s="81"/>
      <c r="PRK118" s="81"/>
      <c r="PRL118" s="81"/>
      <c r="PRM118" s="81"/>
      <c r="PRN118" s="81"/>
      <c r="PRO118" s="81"/>
      <c r="PRP118" s="81"/>
      <c r="PRQ118" s="81"/>
      <c r="PRR118" s="81"/>
      <c r="PRS118" s="81"/>
      <c r="PRT118" s="81"/>
      <c r="PRU118" s="81"/>
      <c r="PRV118" s="81"/>
      <c r="PRW118" s="81"/>
      <c r="PRX118" s="81"/>
      <c r="PRY118" s="81"/>
      <c r="PRZ118" s="81"/>
      <c r="PSA118" s="81"/>
      <c r="PSB118" s="81"/>
      <c r="PSC118" s="81"/>
      <c r="PSD118" s="81"/>
      <c r="PSE118" s="81"/>
      <c r="PSF118" s="81"/>
      <c r="PSG118" s="81"/>
      <c r="PSH118" s="81"/>
      <c r="PSI118" s="81"/>
      <c r="PSJ118" s="81"/>
      <c r="PSK118" s="81"/>
      <c r="PSL118" s="81"/>
      <c r="PSM118" s="81"/>
      <c r="PSN118" s="81"/>
      <c r="PSO118" s="81"/>
      <c r="PSP118" s="81"/>
      <c r="PSQ118" s="81"/>
      <c r="PSR118" s="81"/>
      <c r="PSS118" s="81"/>
      <c r="PST118" s="81"/>
      <c r="PSU118" s="81"/>
      <c r="PSV118" s="81"/>
      <c r="PSW118" s="81"/>
      <c r="PSX118" s="81"/>
      <c r="PSY118" s="81"/>
      <c r="PSZ118" s="81"/>
      <c r="PTA118" s="81"/>
      <c r="PTB118" s="81"/>
      <c r="PTC118" s="81"/>
      <c r="PTD118" s="81"/>
      <c r="PTE118" s="81"/>
      <c r="PTF118" s="81"/>
      <c r="PTG118" s="81"/>
      <c r="PTH118" s="81"/>
      <c r="PTI118" s="81"/>
      <c r="PTJ118" s="81"/>
      <c r="PTK118" s="81"/>
      <c r="PTL118" s="81"/>
      <c r="PTM118" s="81"/>
      <c r="PTN118" s="81"/>
      <c r="PTO118" s="81"/>
      <c r="PTP118" s="81"/>
      <c r="PTQ118" s="81"/>
      <c r="PTR118" s="81"/>
      <c r="PTS118" s="81"/>
      <c r="PTT118" s="81"/>
      <c r="PTU118" s="81"/>
      <c r="PTV118" s="81"/>
      <c r="PTW118" s="81"/>
      <c r="PTX118" s="81"/>
      <c r="PTY118" s="81"/>
      <c r="PTZ118" s="81"/>
      <c r="PUA118" s="81"/>
      <c r="PUB118" s="81"/>
      <c r="PUC118" s="81"/>
      <c r="PUD118" s="81"/>
      <c r="PUE118" s="81"/>
      <c r="PUF118" s="81"/>
      <c r="PUG118" s="81"/>
      <c r="PUH118" s="81"/>
      <c r="PUI118" s="81"/>
      <c r="PUJ118" s="81"/>
      <c r="PUK118" s="81"/>
      <c r="PUL118" s="81"/>
      <c r="PUM118" s="81"/>
      <c r="PUN118" s="81"/>
      <c r="PUO118" s="81"/>
      <c r="PUP118" s="81"/>
      <c r="PUQ118" s="81"/>
      <c r="PUR118" s="81"/>
      <c r="PUS118" s="81"/>
      <c r="PUT118" s="81"/>
      <c r="PUU118" s="81"/>
      <c r="PUV118" s="81"/>
      <c r="PUW118" s="81"/>
      <c r="PUX118" s="81"/>
      <c r="PUY118" s="81"/>
      <c r="PUZ118" s="81"/>
      <c r="PVA118" s="81"/>
      <c r="PVB118" s="81"/>
      <c r="PVC118" s="81"/>
      <c r="PVD118" s="81"/>
      <c r="PVE118" s="81"/>
      <c r="PVF118" s="81"/>
      <c r="PVG118" s="81"/>
      <c r="PVH118" s="81"/>
      <c r="PVI118" s="81"/>
      <c r="PVJ118" s="81"/>
      <c r="PVK118" s="81"/>
      <c r="PVL118" s="81"/>
      <c r="PVM118" s="81"/>
      <c r="PVN118" s="81"/>
      <c r="PVO118" s="81"/>
      <c r="PVP118" s="81"/>
      <c r="PVQ118" s="81"/>
      <c r="PVR118" s="81"/>
      <c r="PVS118" s="81"/>
      <c r="PVT118" s="81"/>
      <c r="PVU118" s="81"/>
      <c r="PVV118" s="81"/>
      <c r="PVW118" s="81"/>
      <c r="PVX118" s="81"/>
      <c r="PVY118" s="81"/>
      <c r="PVZ118" s="81"/>
      <c r="PWA118" s="81"/>
      <c r="PWB118" s="81"/>
      <c r="PWC118" s="81"/>
      <c r="PWD118" s="81"/>
      <c r="PWE118" s="81"/>
      <c r="PWF118" s="81"/>
      <c r="PWG118" s="81"/>
      <c r="PWH118" s="81"/>
      <c r="PWI118" s="81"/>
      <c r="PWJ118" s="81"/>
      <c r="PWK118" s="81"/>
      <c r="PWL118" s="81"/>
      <c r="PWM118" s="81"/>
      <c r="PWN118" s="81"/>
      <c r="PWO118" s="81"/>
      <c r="PWP118" s="81"/>
      <c r="PWQ118" s="81"/>
      <c r="PWR118" s="81"/>
      <c r="PWS118" s="81"/>
      <c r="PWT118" s="81"/>
      <c r="PWU118" s="81"/>
      <c r="PWV118" s="81"/>
      <c r="PWW118" s="81"/>
      <c r="PWX118" s="81"/>
      <c r="PWY118" s="81"/>
      <c r="PWZ118" s="81"/>
      <c r="PXA118" s="81"/>
      <c r="PXB118" s="81"/>
      <c r="PXC118" s="81"/>
      <c r="PXD118" s="81"/>
      <c r="PXE118" s="81"/>
      <c r="PXF118" s="81"/>
      <c r="PXG118" s="81"/>
      <c r="PXH118" s="81"/>
      <c r="PXI118" s="81"/>
      <c r="PXJ118" s="81"/>
      <c r="PXK118" s="81"/>
      <c r="PXL118" s="81"/>
      <c r="PXM118" s="81"/>
      <c r="PXN118" s="81"/>
      <c r="PXO118" s="81"/>
      <c r="PXP118" s="81"/>
      <c r="PXQ118" s="81"/>
      <c r="PXR118" s="81"/>
      <c r="PXS118" s="81"/>
      <c r="PXT118" s="81"/>
      <c r="PXU118" s="81"/>
      <c r="PXV118" s="81"/>
      <c r="PXW118" s="81"/>
      <c r="PXX118" s="81"/>
      <c r="PXY118" s="81"/>
      <c r="PXZ118" s="81"/>
      <c r="PYA118" s="81"/>
      <c r="PYB118" s="81"/>
      <c r="PYC118" s="81"/>
      <c r="PYD118" s="81"/>
      <c r="PYE118" s="81"/>
      <c r="PYF118" s="81"/>
      <c r="PYG118" s="81"/>
      <c r="PYH118" s="81"/>
      <c r="PYI118" s="81"/>
      <c r="PYJ118" s="81"/>
      <c r="PYK118" s="81"/>
      <c r="PYL118" s="81"/>
      <c r="PYM118" s="81"/>
      <c r="PYN118" s="81"/>
      <c r="PYO118" s="81"/>
      <c r="PYP118" s="81"/>
      <c r="PYQ118" s="81"/>
      <c r="PYR118" s="81"/>
      <c r="PYS118" s="81"/>
      <c r="PYT118" s="81"/>
      <c r="PYU118" s="81"/>
      <c r="PYV118" s="81"/>
      <c r="PYW118" s="81"/>
      <c r="PYX118" s="81"/>
      <c r="PYY118" s="81"/>
      <c r="PYZ118" s="81"/>
      <c r="PZA118" s="81"/>
      <c r="PZB118" s="81"/>
      <c r="PZC118" s="81"/>
      <c r="PZD118" s="81"/>
      <c r="PZE118" s="81"/>
      <c r="PZF118" s="81"/>
      <c r="PZG118" s="81"/>
      <c r="PZH118" s="81"/>
      <c r="PZI118" s="81"/>
      <c r="PZJ118" s="81"/>
      <c r="PZK118" s="81"/>
      <c r="PZL118" s="81"/>
      <c r="PZM118" s="81"/>
      <c r="PZN118" s="81"/>
      <c r="PZO118" s="81"/>
      <c r="PZP118" s="81"/>
      <c r="PZQ118" s="81"/>
      <c r="PZR118" s="81"/>
      <c r="PZS118" s="81"/>
      <c r="PZT118" s="81"/>
      <c r="PZU118" s="81"/>
      <c r="PZV118" s="81"/>
      <c r="PZW118" s="81"/>
      <c r="PZX118" s="81"/>
      <c r="PZY118" s="81"/>
      <c r="PZZ118" s="81"/>
      <c r="QAA118" s="81"/>
      <c r="QAB118" s="81"/>
      <c r="QAC118" s="81"/>
      <c r="QAD118" s="81"/>
      <c r="QAE118" s="81"/>
      <c r="QAF118" s="81"/>
      <c r="QAG118" s="81"/>
      <c r="QAH118" s="81"/>
      <c r="QAI118" s="81"/>
      <c r="QAJ118" s="81"/>
      <c r="QAK118" s="81"/>
      <c r="QAL118" s="81"/>
      <c r="QAM118" s="81"/>
      <c r="QAN118" s="81"/>
      <c r="QAO118" s="81"/>
      <c r="QAP118" s="81"/>
      <c r="QAQ118" s="81"/>
      <c r="QAR118" s="81"/>
      <c r="QAS118" s="81"/>
      <c r="QAT118" s="81"/>
      <c r="QAU118" s="81"/>
      <c r="QAV118" s="81"/>
      <c r="QAW118" s="81"/>
      <c r="QAX118" s="81"/>
      <c r="QAY118" s="81"/>
      <c r="QAZ118" s="81"/>
      <c r="QBA118" s="81"/>
      <c r="QBB118" s="81"/>
      <c r="QBC118" s="81"/>
      <c r="QBD118" s="81"/>
      <c r="QBE118" s="81"/>
      <c r="QBF118" s="81"/>
      <c r="QBG118" s="81"/>
      <c r="QBH118" s="81"/>
      <c r="QBI118" s="81"/>
      <c r="QBJ118" s="81"/>
      <c r="QBK118" s="81"/>
      <c r="QBL118" s="81"/>
      <c r="QBM118" s="81"/>
      <c r="QBN118" s="81"/>
      <c r="QBO118" s="81"/>
      <c r="QBP118" s="81"/>
      <c r="QBQ118" s="81"/>
      <c r="QBR118" s="81"/>
      <c r="QBS118" s="81"/>
      <c r="QBT118" s="81"/>
      <c r="QBU118" s="81"/>
      <c r="QBV118" s="81"/>
      <c r="QBW118" s="81"/>
      <c r="QBX118" s="81"/>
      <c r="QBY118" s="81"/>
      <c r="QBZ118" s="81"/>
      <c r="QCA118" s="81"/>
      <c r="QCB118" s="81"/>
      <c r="QCC118" s="81"/>
      <c r="QCD118" s="81"/>
      <c r="QCE118" s="81"/>
      <c r="QCF118" s="81"/>
      <c r="QCG118" s="81"/>
      <c r="QCH118" s="81"/>
      <c r="QCI118" s="81"/>
      <c r="QCJ118" s="81"/>
      <c r="QCK118" s="81"/>
      <c r="QCL118" s="81"/>
      <c r="QCM118" s="81"/>
      <c r="QCN118" s="81"/>
      <c r="QCO118" s="81"/>
      <c r="QCP118" s="81"/>
      <c r="QCQ118" s="81"/>
      <c r="QCR118" s="81"/>
      <c r="QCS118" s="81"/>
      <c r="QCT118" s="81"/>
      <c r="QCU118" s="81"/>
      <c r="QCV118" s="81"/>
      <c r="QCW118" s="81"/>
      <c r="QCX118" s="81"/>
      <c r="QCY118" s="81"/>
      <c r="QCZ118" s="81"/>
      <c r="QDA118" s="81"/>
      <c r="QDB118" s="81"/>
      <c r="QDC118" s="81"/>
      <c r="QDD118" s="81"/>
      <c r="QDE118" s="81"/>
      <c r="QDF118" s="81"/>
      <c r="QDG118" s="81"/>
      <c r="QDH118" s="81"/>
      <c r="QDI118" s="81"/>
      <c r="QDJ118" s="81"/>
      <c r="QDK118" s="81"/>
      <c r="QDL118" s="81"/>
      <c r="QDM118" s="81"/>
      <c r="QDN118" s="81"/>
      <c r="QDO118" s="81"/>
      <c r="QDP118" s="81"/>
      <c r="QDQ118" s="81"/>
      <c r="QDR118" s="81"/>
      <c r="QDS118" s="81"/>
      <c r="QDT118" s="81"/>
      <c r="QDU118" s="81"/>
      <c r="QDV118" s="81"/>
      <c r="QDW118" s="81"/>
      <c r="QDX118" s="81"/>
      <c r="QDY118" s="81"/>
      <c r="QDZ118" s="81"/>
      <c r="QEA118" s="81"/>
      <c r="QEB118" s="81"/>
      <c r="QEC118" s="81"/>
      <c r="QED118" s="81"/>
      <c r="QEE118" s="81"/>
      <c r="QEF118" s="81"/>
      <c r="QEG118" s="81"/>
      <c r="QEH118" s="81"/>
      <c r="QEI118" s="81"/>
      <c r="QEJ118" s="81"/>
      <c r="QEK118" s="81"/>
      <c r="QEL118" s="81"/>
      <c r="QEM118" s="81"/>
      <c r="QEN118" s="81"/>
      <c r="QEO118" s="81"/>
      <c r="QEP118" s="81"/>
      <c r="QEQ118" s="81"/>
      <c r="QER118" s="81"/>
      <c r="QES118" s="81"/>
      <c r="QET118" s="81"/>
      <c r="QEU118" s="81"/>
      <c r="QEV118" s="81"/>
      <c r="QEW118" s="81"/>
      <c r="QEX118" s="81"/>
      <c r="QEY118" s="81"/>
      <c r="QEZ118" s="81"/>
      <c r="QFA118" s="81"/>
      <c r="QFB118" s="81"/>
      <c r="QFC118" s="81"/>
      <c r="QFD118" s="81"/>
      <c r="QFE118" s="81"/>
      <c r="QFF118" s="81"/>
      <c r="QFG118" s="81"/>
      <c r="QFH118" s="81"/>
      <c r="QFI118" s="81"/>
      <c r="QFJ118" s="81"/>
      <c r="QFK118" s="81"/>
      <c r="QFL118" s="81"/>
      <c r="QFM118" s="81"/>
      <c r="QFN118" s="81"/>
      <c r="QFO118" s="81"/>
      <c r="QFP118" s="81"/>
      <c r="QFQ118" s="81"/>
      <c r="QFR118" s="81"/>
      <c r="QFS118" s="81"/>
      <c r="QFT118" s="81"/>
      <c r="QFU118" s="81"/>
      <c r="QFV118" s="81"/>
      <c r="QFW118" s="81"/>
      <c r="QFX118" s="81"/>
      <c r="QFY118" s="81"/>
      <c r="QFZ118" s="81"/>
      <c r="QGA118" s="81"/>
      <c r="QGB118" s="81"/>
      <c r="QGC118" s="81"/>
      <c r="QGD118" s="81"/>
      <c r="QGE118" s="81"/>
      <c r="QGF118" s="81"/>
      <c r="QGG118" s="81"/>
      <c r="QGH118" s="81"/>
      <c r="QGI118" s="81"/>
      <c r="QGJ118" s="81"/>
      <c r="QGK118" s="81"/>
      <c r="QGL118" s="81"/>
      <c r="QGM118" s="81"/>
      <c r="QGN118" s="81"/>
      <c r="QGO118" s="81"/>
      <c r="QGP118" s="81"/>
      <c r="QGQ118" s="81"/>
      <c r="QGR118" s="81"/>
      <c r="QGS118" s="81"/>
      <c r="QGT118" s="81"/>
      <c r="QGU118" s="81"/>
      <c r="QGV118" s="81"/>
      <c r="QGW118" s="81"/>
      <c r="QGX118" s="81"/>
      <c r="QGY118" s="81"/>
      <c r="QGZ118" s="81"/>
      <c r="QHA118" s="81"/>
      <c r="QHB118" s="81"/>
      <c r="QHC118" s="81"/>
      <c r="QHD118" s="81"/>
      <c r="QHE118" s="81"/>
      <c r="QHF118" s="81"/>
      <c r="QHG118" s="81"/>
      <c r="QHH118" s="81"/>
      <c r="QHI118" s="81"/>
      <c r="QHJ118" s="81"/>
      <c r="QHK118" s="81"/>
      <c r="QHL118" s="81"/>
      <c r="QHM118" s="81"/>
      <c r="QHN118" s="81"/>
      <c r="QHO118" s="81"/>
      <c r="QHP118" s="81"/>
      <c r="QHQ118" s="81"/>
      <c r="QHR118" s="81"/>
      <c r="QHS118" s="81"/>
      <c r="QHT118" s="81"/>
      <c r="QHU118" s="81"/>
      <c r="QHV118" s="81"/>
      <c r="QHW118" s="81"/>
      <c r="QHX118" s="81"/>
      <c r="QHY118" s="81"/>
      <c r="QHZ118" s="81"/>
      <c r="QIA118" s="81"/>
      <c r="QIB118" s="81"/>
      <c r="QIC118" s="81"/>
      <c r="QID118" s="81"/>
      <c r="QIE118" s="81"/>
      <c r="QIF118" s="81"/>
      <c r="QIG118" s="81"/>
      <c r="QIH118" s="81"/>
      <c r="QII118" s="81"/>
      <c r="QIJ118" s="81"/>
      <c r="QIK118" s="81"/>
      <c r="QIL118" s="81"/>
      <c r="QIM118" s="81"/>
      <c r="QIN118" s="81"/>
      <c r="QIO118" s="81"/>
      <c r="QIP118" s="81"/>
      <c r="QIQ118" s="81"/>
      <c r="QIR118" s="81"/>
      <c r="QIS118" s="81"/>
      <c r="QIT118" s="81"/>
      <c r="QIU118" s="81"/>
      <c r="QIV118" s="81"/>
      <c r="QIW118" s="81"/>
      <c r="QIX118" s="81"/>
      <c r="QIY118" s="81"/>
      <c r="QIZ118" s="81"/>
      <c r="QJA118" s="81"/>
      <c r="QJB118" s="81"/>
      <c r="QJC118" s="81"/>
      <c r="QJD118" s="81"/>
      <c r="QJE118" s="81"/>
      <c r="QJF118" s="81"/>
      <c r="QJG118" s="81"/>
      <c r="QJH118" s="81"/>
      <c r="QJI118" s="81"/>
      <c r="QJJ118" s="81"/>
      <c r="QJK118" s="81"/>
      <c r="QJL118" s="81"/>
      <c r="QJM118" s="81"/>
      <c r="QJN118" s="81"/>
      <c r="QJO118" s="81"/>
      <c r="QJP118" s="81"/>
      <c r="QJQ118" s="81"/>
      <c r="QJR118" s="81"/>
      <c r="QJS118" s="81"/>
      <c r="QJT118" s="81"/>
      <c r="QJU118" s="81"/>
      <c r="QJV118" s="81"/>
      <c r="QJW118" s="81"/>
      <c r="QJX118" s="81"/>
      <c r="QJY118" s="81"/>
      <c r="QJZ118" s="81"/>
      <c r="QKA118" s="81"/>
      <c r="QKB118" s="81"/>
      <c r="QKC118" s="81"/>
      <c r="QKD118" s="81"/>
      <c r="QKE118" s="81"/>
      <c r="QKF118" s="81"/>
      <c r="QKG118" s="81"/>
      <c r="QKH118" s="81"/>
      <c r="QKI118" s="81"/>
      <c r="QKJ118" s="81"/>
      <c r="QKK118" s="81"/>
      <c r="QKL118" s="81"/>
      <c r="QKM118" s="81"/>
      <c r="QKN118" s="81"/>
      <c r="QKO118" s="81"/>
      <c r="QKP118" s="81"/>
      <c r="QKQ118" s="81"/>
      <c r="QKR118" s="81"/>
      <c r="QKS118" s="81"/>
      <c r="QKT118" s="81"/>
      <c r="QKU118" s="81"/>
      <c r="QKV118" s="81"/>
      <c r="QKW118" s="81"/>
      <c r="QKX118" s="81"/>
      <c r="QKY118" s="81"/>
      <c r="QKZ118" s="81"/>
      <c r="QLA118" s="81"/>
      <c r="QLB118" s="81"/>
      <c r="QLC118" s="81"/>
      <c r="QLD118" s="81"/>
      <c r="QLE118" s="81"/>
      <c r="QLF118" s="81"/>
      <c r="QLG118" s="81"/>
      <c r="QLH118" s="81"/>
      <c r="QLI118" s="81"/>
      <c r="QLJ118" s="81"/>
      <c r="QLK118" s="81"/>
      <c r="QLL118" s="81"/>
      <c r="QLM118" s="81"/>
      <c r="QLN118" s="81"/>
      <c r="QLO118" s="81"/>
      <c r="QLP118" s="81"/>
      <c r="QLQ118" s="81"/>
      <c r="QLR118" s="81"/>
      <c r="QLS118" s="81"/>
      <c r="QLT118" s="81"/>
      <c r="QLU118" s="81"/>
      <c r="QLV118" s="81"/>
      <c r="QLW118" s="81"/>
      <c r="QLX118" s="81"/>
      <c r="QLY118" s="81"/>
      <c r="QLZ118" s="81"/>
      <c r="QMA118" s="81"/>
      <c r="QMB118" s="81"/>
      <c r="QMC118" s="81"/>
      <c r="QMD118" s="81"/>
      <c r="QME118" s="81"/>
      <c r="QMF118" s="81"/>
      <c r="QMG118" s="81"/>
      <c r="QMH118" s="81"/>
      <c r="QMI118" s="81"/>
      <c r="QMJ118" s="81"/>
      <c r="QMK118" s="81"/>
      <c r="QML118" s="81"/>
      <c r="QMM118" s="81"/>
      <c r="QMN118" s="81"/>
      <c r="QMO118" s="81"/>
      <c r="QMP118" s="81"/>
      <c r="QMQ118" s="81"/>
      <c r="QMR118" s="81"/>
      <c r="QMS118" s="81"/>
      <c r="QMT118" s="81"/>
      <c r="QMU118" s="81"/>
      <c r="QMV118" s="81"/>
      <c r="QMW118" s="81"/>
      <c r="QMX118" s="81"/>
      <c r="QMY118" s="81"/>
      <c r="QMZ118" s="81"/>
      <c r="QNA118" s="81"/>
      <c r="QNB118" s="81"/>
      <c r="QNC118" s="81"/>
      <c r="QND118" s="81"/>
      <c r="QNE118" s="81"/>
      <c r="QNF118" s="81"/>
      <c r="QNG118" s="81"/>
      <c r="QNH118" s="81"/>
      <c r="QNI118" s="81"/>
      <c r="QNJ118" s="81"/>
      <c r="QNK118" s="81"/>
      <c r="QNL118" s="81"/>
      <c r="QNM118" s="81"/>
      <c r="QNN118" s="81"/>
      <c r="QNO118" s="81"/>
      <c r="QNP118" s="81"/>
      <c r="QNQ118" s="81"/>
      <c r="QNR118" s="81"/>
      <c r="QNS118" s="81"/>
      <c r="QNT118" s="81"/>
      <c r="QNU118" s="81"/>
      <c r="QNV118" s="81"/>
      <c r="QNW118" s="81"/>
      <c r="QNX118" s="81"/>
      <c r="QNY118" s="81"/>
      <c r="QNZ118" s="81"/>
      <c r="QOA118" s="81"/>
      <c r="QOB118" s="81"/>
      <c r="QOC118" s="81"/>
      <c r="QOD118" s="81"/>
      <c r="QOE118" s="81"/>
      <c r="QOF118" s="81"/>
      <c r="QOG118" s="81"/>
      <c r="QOH118" s="81"/>
      <c r="QOI118" s="81"/>
      <c r="QOJ118" s="81"/>
      <c r="QOK118" s="81"/>
      <c r="QOL118" s="81"/>
      <c r="QOM118" s="81"/>
      <c r="QON118" s="81"/>
      <c r="QOO118" s="81"/>
      <c r="QOP118" s="81"/>
      <c r="QOQ118" s="81"/>
      <c r="QOR118" s="81"/>
      <c r="QOS118" s="81"/>
      <c r="QOT118" s="81"/>
      <c r="QOU118" s="81"/>
      <c r="QOV118" s="81"/>
      <c r="QOW118" s="81"/>
      <c r="QOX118" s="81"/>
      <c r="QOY118" s="81"/>
      <c r="QOZ118" s="81"/>
      <c r="QPA118" s="81"/>
      <c r="QPB118" s="81"/>
      <c r="QPC118" s="81"/>
      <c r="QPD118" s="81"/>
      <c r="QPE118" s="81"/>
      <c r="QPF118" s="81"/>
      <c r="QPG118" s="81"/>
      <c r="QPH118" s="81"/>
      <c r="QPI118" s="81"/>
      <c r="QPJ118" s="81"/>
      <c r="QPK118" s="81"/>
      <c r="QPL118" s="81"/>
      <c r="QPM118" s="81"/>
      <c r="QPN118" s="81"/>
      <c r="QPO118" s="81"/>
      <c r="QPP118" s="81"/>
      <c r="QPQ118" s="81"/>
      <c r="QPR118" s="81"/>
      <c r="QPS118" s="81"/>
      <c r="QPT118" s="81"/>
      <c r="QPU118" s="81"/>
      <c r="QPV118" s="81"/>
      <c r="QPW118" s="81"/>
      <c r="QPX118" s="81"/>
      <c r="QPY118" s="81"/>
      <c r="QPZ118" s="81"/>
      <c r="QQA118" s="81"/>
      <c r="QQB118" s="81"/>
      <c r="QQC118" s="81"/>
      <c r="QQD118" s="81"/>
      <c r="QQE118" s="81"/>
      <c r="QQF118" s="81"/>
      <c r="QQG118" s="81"/>
      <c r="QQH118" s="81"/>
      <c r="QQI118" s="81"/>
      <c r="QQJ118" s="81"/>
      <c r="QQK118" s="81"/>
      <c r="QQL118" s="81"/>
      <c r="QQM118" s="81"/>
      <c r="QQN118" s="81"/>
      <c r="QQO118" s="81"/>
      <c r="QQP118" s="81"/>
      <c r="QQQ118" s="81"/>
      <c r="QQR118" s="81"/>
      <c r="QQS118" s="81"/>
      <c r="QQT118" s="81"/>
      <c r="QQU118" s="81"/>
      <c r="QQV118" s="81"/>
      <c r="QQW118" s="81"/>
      <c r="QQX118" s="81"/>
      <c r="QQY118" s="81"/>
      <c r="QQZ118" s="81"/>
      <c r="QRA118" s="81"/>
      <c r="QRB118" s="81"/>
      <c r="QRC118" s="81"/>
      <c r="QRD118" s="81"/>
      <c r="QRE118" s="81"/>
      <c r="QRF118" s="81"/>
      <c r="QRG118" s="81"/>
      <c r="QRH118" s="81"/>
      <c r="QRI118" s="81"/>
      <c r="QRJ118" s="81"/>
      <c r="QRK118" s="81"/>
      <c r="QRL118" s="81"/>
      <c r="QRM118" s="81"/>
      <c r="QRN118" s="81"/>
      <c r="QRO118" s="81"/>
      <c r="QRP118" s="81"/>
      <c r="QRQ118" s="81"/>
      <c r="QRR118" s="81"/>
      <c r="QRS118" s="81"/>
      <c r="QRT118" s="81"/>
      <c r="QRU118" s="81"/>
      <c r="QRV118" s="81"/>
      <c r="QRW118" s="81"/>
      <c r="QRX118" s="81"/>
      <c r="QRY118" s="81"/>
      <c r="QRZ118" s="81"/>
      <c r="QSA118" s="81"/>
      <c r="QSB118" s="81"/>
      <c r="QSC118" s="81"/>
      <c r="QSD118" s="81"/>
      <c r="QSE118" s="81"/>
      <c r="QSF118" s="81"/>
      <c r="QSG118" s="81"/>
      <c r="QSH118" s="81"/>
      <c r="QSI118" s="81"/>
      <c r="QSJ118" s="81"/>
      <c r="QSK118" s="81"/>
      <c r="QSL118" s="81"/>
      <c r="QSM118" s="81"/>
      <c r="QSN118" s="81"/>
      <c r="QSO118" s="81"/>
      <c r="QSP118" s="81"/>
      <c r="QSQ118" s="81"/>
      <c r="QSR118" s="81"/>
      <c r="QSS118" s="81"/>
      <c r="QST118" s="81"/>
      <c r="QSU118" s="81"/>
      <c r="QSV118" s="81"/>
      <c r="QSW118" s="81"/>
      <c r="QSX118" s="81"/>
      <c r="QSY118" s="81"/>
      <c r="QSZ118" s="81"/>
      <c r="QTA118" s="81"/>
      <c r="QTB118" s="81"/>
      <c r="QTC118" s="81"/>
      <c r="QTD118" s="81"/>
      <c r="QTE118" s="81"/>
      <c r="QTF118" s="81"/>
      <c r="QTG118" s="81"/>
      <c r="QTH118" s="81"/>
      <c r="QTI118" s="81"/>
      <c r="QTJ118" s="81"/>
      <c r="QTK118" s="81"/>
      <c r="QTL118" s="81"/>
      <c r="QTM118" s="81"/>
      <c r="QTN118" s="81"/>
      <c r="QTO118" s="81"/>
      <c r="QTP118" s="81"/>
      <c r="QTQ118" s="81"/>
      <c r="QTR118" s="81"/>
      <c r="QTS118" s="81"/>
      <c r="QTT118" s="81"/>
      <c r="QTU118" s="81"/>
      <c r="QTV118" s="81"/>
      <c r="QTW118" s="81"/>
      <c r="QTX118" s="81"/>
      <c r="QTY118" s="81"/>
      <c r="QTZ118" s="81"/>
      <c r="QUA118" s="81"/>
      <c r="QUB118" s="81"/>
      <c r="QUC118" s="81"/>
      <c r="QUD118" s="81"/>
      <c r="QUE118" s="81"/>
      <c r="QUF118" s="81"/>
      <c r="QUG118" s="81"/>
      <c r="QUH118" s="81"/>
      <c r="QUI118" s="81"/>
      <c r="QUJ118" s="81"/>
      <c r="QUK118" s="81"/>
      <c r="QUL118" s="81"/>
      <c r="QUM118" s="81"/>
      <c r="QUN118" s="81"/>
      <c r="QUO118" s="81"/>
      <c r="QUP118" s="81"/>
      <c r="QUQ118" s="81"/>
      <c r="QUR118" s="81"/>
      <c r="QUS118" s="81"/>
      <c r="QUT118" s="81"/>
      <c r="QUU118" s="81"/>
      <c r="QUV118" s="81"/>
      <c r="QUW118" s="81"/>
      <c r="QUX118" s="81"/>
      <c r="QUY118" s="81"/>
      <c r="QUZ118" s="81"/>
      <c r="QVA118" s="81"/>
      <c r="QVB118" s="81"/>
      <c r="QVC118" s="81"/>
      <c r="QVD118" s="81"/>
      <c r="QVE118" s="81"/>
      <c r="QVF118" s="81"/>
      <c r="QVG118" s="81"/>
      <c r="QVH118" s="81"/>
      <c r="QVI118" s="81"/>
      <c r="QVJ118" s="81"/>
      <c r="QVK118" s="81"/>
      <c r="QVL118" s="81"/>
      <c r="QVM118" s="81"/>
      <c r="QVN118" s="81"/>
      <c r="QVO118" s="81"/>
      <c r="QVP118" s="81"/>
      <c r="QVQ118" s="81"/>
      <c r="QVR118" s="81"/>
      <c r="QVS118" s="81"/>
      <c r="QVT118" s="81"/>
      <c r="QVU118" s="81"/>
      <c r="QVV118" s="81"/>
      <c r="QVW118" s="81"/>
      <c r="QVX118" s="81"/>
      <c r="QVY118" s="81"/>
      <c r="QVZ118" s="81"/>
      <c r="QWA118" s="81"/>
      <c r="QWB118" s="81"/>
      <c r="QWC118" s="81"/>
      <c r="QWD118" s="81"/>
      <c r="QWE118" s="81"/>
      <c r="QWF118" s="81"/>
      <c r="QWG118" s="81"/>
      <c r="QWH118" s="81"/>
      <c r="QWI118" s="81"/>
      <c r="QWJ118" s="81"/>
      <c r="QWK118" s="81"/>
      <c r="QWL118" s="81"/>
      <c r="QWM118" s="81"/>
      <c r="QWN118" s="81"/>
      <c r="QWO118" s="81"/>
      <c r="QWP118" s="81"/>
      <c r="QWQ118" s="81"/>
      <c r="QWR118" s="81"/>
      <c r="QWS118" s="81"/>
      <c r="QWT118" s="81"/>
      <c r="QWU118" s="81"/>
      <c r="QWV118" s="81"/>
      <c r="QWW118" s="81"/>
      <c r="QWX118" s="81"/>
      <c r="QWY118" s="81"/>
      <c r="QWZ118" s="81"/>
      <c r="QXA118" s="81"/>
      <c r="QXB118" s="81"/>
      <c r="QXC118" s="81"/>
      <c r="QXD118" s="81"/>
      <c r="QXE118" s="81"/>
      <c r="QXF118" s="81"/>
      <c r="QXG118" s="81"/>
      <c r="QXH118" s="81"/>
      <c r="QXI118" s="81"/>
      <c r="QXJ118" s="81"/>
      <c r="QXK118" s="81"/>
      <c r="QXL118" s="81"/>
      <c r="QXM118" s="81"/>
      <c r="QXN118" s="81"/>
      <c r="QXO118" s="81"/>
      <c r="QXP118" s="81"/>
      <c r="QXQ118" s="81"/>
      <c r="QXR118" s="81"/>
      <c r="QXS118" s="81"/>
      <c r="QXT118" s="81"/>
      <c r="QXU118" s="81"/>
      <c r="QXV118" s="81"/>
      <c r="QXW118" s="81"/>
      <c r="QXX118" s="81"/>
      <c r="QXY118" s="81"/>
      <c r="QXZ118" s="81"/>
      <c r="QYA118" s="81"/>
      <c r="QYB118" s="81"/>
      <c r="QYC118" s="81"/>
      <c r="QYD118" s="81"/>
      <c r="QYE118" s="81"/>
      <c r="QYF118" s="81"/>
      <c r="QYG118" s="81"/>
      <c r="QYH118" s="81"/>
      <c r="QYI118" s="81"/>
      <c r="QYJ118" s="81"/>
      <c r="QYK118" s="81"/>
      <c r="QYL118" s="81"/>
      <c r="QYM118" s="81"/>
      <c r="QYN118" s="81"/>
      <c r="QYO118" s="81"/>
      <c r="QYP118" s="81"/>
      <c r="QYQ118" s="81"/>
      <c r="QYR118" s="81"/>
      <c r="QYS118" s="81"/>
      <c r="QYT118" s="81"/>
      <c r="QYU118" s="81"/>
      <c r="QYV118" s="81"/>
      <c r="QYW118" s="81"/>
      <c r="QYX118" s="81"/>
      <c r="QYY118" s="81"/>
      <c r="QYZ118" s="81"/>
      <c r="QZA118" s="81"/>
      <c r="QZB118" s="81"/>
      <c r="QZC118" s="81"/>
      <c r="QZD118" s="81"/>
      <c r="QZE118" s="81"/>
      <c r="QZF118" s="81"/>
      <c r="QZG118" s="81"/>
      <c r="QZH118" s="81"/>
      <c r="QZI118" s="81"/>
      <c r="QZJ118" s="81"/>
      <c r="QZK118" s="81"/>
      <c r="QZL118" s="81"/>
      <c r="QZM118" s="81"/>
      <c r="QZN118" s="81"/>
      <c r="QZO118" s="81"/>
      <c r="QZP118" s="81"/>
      <c r="QZQ118" s="81"/>
      <c r="QZR118" s="81"/>
      <c r="QZS118" s="81"/>
      <c r="QZT118" s="81"/>
      <c r="QZU118" s="81"/>
      <c r="QZV118" s="81"/>
      <c r="QZW118" s="81"/>
      <c r="QZX118" s="81"/>
      <c r="QZY118" s="81"/>
      <c r="QZZ118" s="81"/>
      <c r="RAA118" s="81"/>
      <c r="RAB118" s="81"/>
      <c r="RAC118" s="81"/>
      <c r="RAD118" s="81"/>
      <c r="RAE118" s="81"/>
      <c r="RAF118" s="81"/>
      <c r="RAG118" s="81"/>
      <c r="RAH118" s="81"/>
      <c r="RAI118" s="81"/>
      <c r="RAJ118" s="81"/>
      <c r="RAK118" s="81"/>
      <c r="RAL118" s="81"/>
      <c r="RAM118" s="81"/>
      <c r="RAN118" s="81"/>
      <c r="RAO118" s="81"/>
      <c r="RAP118" s="81"/>
      <c r="RAQ118" s="81"/>
      <c r="RAR118" s="81"/>
      <c r="RAS118" s="81"/>
      <c r="RAT118" s="81"/>
      <c r="RAU118" s="81"/>
      <c r="RAV118" s="81"/>
      <c r="RAW118" s="81"/>
      <c r="RAX118" s="81"/>
      <c r="RAY118" s="81"/>
      <c r="RAZ118" s="81"/>
      <c r="RBA118" s="81"/>
      <c r="RBB118" s="81"/>
      <c r="RBC118" s="81"/>
      <c r="RBD118" s="81"/>
      <c r="RBE118" s="81"/>
      <c r="RBF118" s="81"/>
      <c r="RBG118" s="81"/>
      <c r="RBH118" s="81"/>
      <c r="RBI118" s="81"/>
      <c r="RBJ118" s="81"/>
      <c r="RBK118" s="81"/>
      <c r="RBL118" s="81"/>
      <c r="RBM118" s="81"/>
      <c r="RBN118" s="81"/>
      <c r="RBO118" s="81"/>
      <c r="RBP118" s="81"/>
      <c r="RBQ118" s="81"/>
      <c r="RBR118" s="81"/>
      <c r="RBS118" s="81"/>
      <c r="RBT118" s="81"/>
      <c r="RBU118" s="81"/>
      <c r="RBV118" s="81"/>
      <c r="RBW118" s="81"/>
      <c r="RBX118" s="81"/>
      <c r="RBY118" s="81"/>
      <c r="RBZ118" s="81"/>
      <c r="RCA118" s="81"/>
      <c r="RCB118" s="81"/>
      <c r="RCC118" s="81"/>
      <c r="RCD118" s="81"/>
      <c r="RCE118" s="81"/>
      <c r="RCF118" s="81"/>
      <c r="RCG118" s="81"/>
      <c r="RCH118" s="81"/>
      <c r="RCI118" s="81"/>
      <c r="RCJ118" s="81"/>
      <c r="RCK118" s="81"/>
      <c r="RCL118" s="81"/>
      <c r="RCM118" s="81"/>
      <c r="RCN118" s="81"/>
      <c r="RCO118" s="81"/>
      <c r="RCP118" s="81"/>
      <c r="RCQ118" s="81"/>
      <c r="RCR118" s="81"/>
      <c r="RCS118" s="81"/>
      <c r="RCT118" s="81"/>
      <c r="RCU118" s="81"/>
      <c r="RCV118" s="81"/>
      <c r="RCW118" s="81"/>
      <c r="RCX118" s="81"/>
      <c r="RCY118" s="81"/>
      <c r="RCZ118" s="81"/>
      <c r="RDA118" s="81"/>
      <c r="RDB118" s="81"/>
      <c r="RDC118" s="81"/>
      <c r="RDD118" s="81"/>
      <c r="RDE118" s="81"/>
      <c r="RDF118" s="81"/>
      <c r="RDG118" s="81"/>
      <c r="RDH118" s="81"/>
      <c r="RDI118" s="81"/>
      <c r="RDJ118" s="81"/>
      <c r="RDK118" s="81"/>
      <c r="RDL118" s="81"/>
      <c r="RDM118" s="81"/>
      <c r="RDN118" s="81"/>
      <c r="RDO118" s="81"/>
      <c r="RDP118" s="81"/>
      <c r="RDQ118" s="81"/>
      <c r="RDR118" s="81"/>
      <c r="RDS118" s="81"/>
      <c r="RDT118" s="81"/>
      <c r="RDU118" s="81"/>
      <c r="RDV118" s="81"/>
      <c r="RDW118" s="81"/>
      <c r="RDX118" s="81"/>
      <c r="RDY118" s="81"/>
      <c r="RDZ118" s="81"/>
      <c r="REA118" s="81"/>
      <c r="REB118" s="81"/>
      <c r="REC118" s="81"/>
      <c r="RED118" s="81"/>
      <c r="REE118" s="81"/>
      <c r="REF118" s="81"/>
      <c r="REG118" s="81"/>
      <c r="REH118" s="81"/>
      <c r="REI118" s="81"/>
      <c r="REJ118" s="81"/>
      <c r="REK118" s="81"/>
      <c r="REL118" s="81"/>
      <c r="REM118" s="81"/>
      <c r="REN118" s="81"/>
      <c r="REO118" s="81"/>
      <c r="REP118" s="81"/>
      <c r="REQ118" s="81"/>
      <c r="RER118" s="81"/>
      <c r="RES118" s="81"/>
      <c r="RET118" s="81"/>
      <c r="REU118" s="81"/>
      <c r="REV118" s="81"/>
      <c r="REW118" s="81"/>
      <c r="REX118" s="81"/>
      <c r="REY118" s="81"/>
      <c r="REZ118" s="81"/>
      <c r="RFA118" s="81"/>
      <c r="RFB118" s="81"/>
      <c r="RFC118" s="81"/>
      <c r="RFD118" s="81"/>
      <c r="RFE118" s="81"/>
      <c r="RFF118" s="81"/>
      <c r="RFG118" s="81"/>
      <c r="RFH118" s="81"/>
      <c r="RFI118" s="81"/>
      <c r="RFJ118" s="81"/>
      <c r="RFK118" s="81"/>
      <c r="RFL118" s="81"/>
      <c r="RFM118" s="81"/>
      <c r="RFN118" s="81"/>
      <c r="RFO118" s="81"/>
      <c r="RFP118" s="81"/>
      <c r="RFQ118" s="81"/>
      <c r="RFR118" s="81"/>
      <c r="RFS118" s="81"/>
      <c r="RFT118" s="81"/>
      <c r="RFU118" s="81"/>
      <c r="RFV118" s="81"/>
      <c r="RFW118" s="81"/>
      <c r="RFX118" s="81"/>
      <c r="RFY118" s="81"/>
      <c r="RFZ118" s="81"/>
      <c r="RGA118" s="81"/>
      <c r="RGB118" s="81"/>
      <c r="RGC118" s="81"/>
      <c r="RGD118" s="81"/>
      <c r="RGE118" s="81"/>
      <c r="RGF118" s="81"/>
      <c r="RGG118" s="81"/>
      <c r="RGH118" s="81"/>
      <c r="RGI118" s="81"/>
      <c r="RGJ118" s="81"/>
      <c r="RGK118" s="81"/>
      <c r="RGL118" s="81"/>
      <c r="RGM118" s="81"/>
      <c r="RGN118" s="81"/>
      <c r="RGO118" s="81"/>
      <c r="RGP118" s="81"/>
      <c r="RGQ118" s="81"/>
      <c r="RGR118" s="81"/>
      <c r="RGS118" s="81"/>
      <c r="RGT118" s="81"/>
      <c r="RGU118" s="81"/>
      <c r="RGV118" s="81"/>
      <c r="RGW118" s="81"/>
      <c r="RGX118" s="81"/>
      <c r="RGY118" s="81"/>
      <c r="RGZ118" s="81"/>
      <c r="RHA118" s="81"/>
      <c r="RHB118" s="81"/>
      <c r="RHC118" s="81"/>
      <c r="RHD118" s="81"/>
      <c r="RHE118" s="81"/>
      <c r="RHF118" s="81"/>
      <c r="RHG118" s="81"/>
      <c r="RHH118" s="81"/>
      <c r="RHI118" s="81"/>
      <c r="RHJ118" s="81"/>
      <c r="RHK118" s="81"/>
      <c r="RHL118" s="81"/>
      <c r="RHM118" s="81"/>
      <c r="RHN118" s="81"/>
      <c r="RHO118" s="81"/>
      <c r="RHP118" s="81"/>
      <c r="RHQ118" s="81"/>
      <c r="RHR118" s="81"/>
      <c r="RHS118" s="81"/>
      <c r="RHT118" s="81"/>
      <c r="RHU118" s="81"/>
      <c r="RHV118" s="81"/>
      <c r="RHW118" s="81"/>
      <c r="RHX118" s="81"/>
      <c r="RHY118" s="81"/>
      <c r="RHZ118" s="81"/>
      <c r="RIA118" s="81"/>
      <c r="RIB118" s="81"/>
      <c r="RIC118" s="81"/>
      <c r="RID118" s="81"/>
      <c r="RIE118" s="81"/>
      <c r="RIF118" s="81"/>
      <c r="RIG118" s="81"/>
      <c r="RIH118" s="81"/>
      <c r="RII118" s="81"/>
      <c r="RIJ118" s="81"/>
      <c r="RIK118" s="81"/>
      <c r="RIL118" s="81"/>
      <c r="RIM118" s="81"/>
      <c r="RIN118" s="81"/>
      <c r="RIO118" s="81"/>
      <c r="RIP118" s="81"/>
      <c r="RIQ118" s="81"/>
      <c r="RIR118" s="81"/>
      <c r="RIS118" s="81"/>
      <c r="RIT118" s="81"/>
      <c r="RIU118" s="81"/>
      <c r="RIV118" s="81"/>
      <c r="RIW118" s="81"/>
      <c r="RIX118" s="81"/>
      <c r="RIY118" s="81"/>
      <c r="RIZ118" s="81"/>
      <c r="RJA118" s="81"/>
      <c r="RJB118" s="81"/>
      <c r="RJC118" s="81"/>
      <c r="RJD118" s="81"/>
      <c r="RJE118" s="81"/>
      <c r="RJF118" s="81"/>
      <c r="RJG118" s="81"/>
      <c r="RJH118" s="81"/>
      <c r="RJI118" s="81"/>
      <c r="RJJ118" s="81"/>
      <c r="RJK118" s="81"/>
      <c r="RJL118" s="81"/>
      <c r="RJM118" s="81"/>
      <c r="RJN118" s="81"/>
      <c r="RJO118" s="81"/>
      <c r="RJP118" s="81"/>
      <c r="RJQ118" s="81"/>
      <c r="RJR118" s="81"/>
      <c r="RJS118" s="81"/>
      <c r="RJT118" s="81"/>
      <c r="RJU118" s="81"/>
      <c r="RJV118" s="81"/>
      <c r="RJW118" s="81"/>
      <c r="RJX118" s="81"/>
      <c r="RJY118" s="81"/>
      <c r="RJZ118" s="81"/>
      <c r="RKA118" s="81"/>
      <c r="RKB118" s="81"/>
      <c r="RKC118" s="81"/>
      <c r="RKD118" s="81"/>
      <c r="RKE118" s="81"/>
      <c r="RKF118" s="81"/>
      <c r="RKG118" s="81"/>
      <c r="RKH118" s="81"/>
      <c r="RKI118" s="81"/>
      <c r="RKJ118" s="81"/>
      <c r="RKK118" s="81"/>
      <c r="RKL118" s="81"/>
      <c r="RKM118" s="81"/>
      <c r="RKN118" s="81"/>
      <c r="RKO118" s="81"/>
      <c r="RKP118" s="81"/>
      <c r="RKQ118" s="81"/>
      <c r="RKR118" s="81"/>
      <c r="RKS118" s="81"/>
      <c r="RKT118" s="81"/>
      <c r="RKU118" s="81"/>
      <c r="RKV118" s="81"/>
      <c r="RKW118" s="81"/>
      <c r="RKX118" s="81"/>
      <c r="RKY118" s="81"/>
      <c r="RKZ118" s="81"/>
      <c r="RLA118" s="81"/>
      <c r="RLB118" s="81"/>
      <c r="RLC118" s="81"/>
      <c r="RLD118" s="81"/>
      <c r="RLE118" s="81"/>
      <c r="RLF118" s="81"/>
      <c r="RLG118" s="81"/>
      <c r="RLH118" s="81"/>
      <c r="RLI118" s="81"/>
      <c r="RLJ118" s="81"/>
      <c r="RLK118" s="81"/>
      <c r="RLL118" s="81"/>
      <c r="RLM118" s="81"/>
      <c r="RLN118" s="81"/>
      <c r="RLO118" s="81"/>
      <c r="RLP118" s="81"/>
      <c r="RLQ118" s="81"/>
      <c r="RLR118" s="81"/>
      <c r="RLS118" s="81"/>
      <c r="RLT118" s="81"/>
      <c r="RLU118" s="81"/>
      <c r="RLV118" s="81"/>
      <c r="RLW118" s="81"/>
      <c r="RLX118" s="81"/>
      <c r="RLY118" s="81"/>
      <c r="RLZ118" s="81"/>
      <c r="RMA118" s="81"/>
      <c r="RMB118" s="81"/>
      <c r="RMC118" s="81"/>
      <c r="RMD118" s="81"/>
      <c r="RME118" s="81"/>
      <c r="RMF118" s="81"/>
      <c r="RMG118" s="81"/>
      <c r="RMH118" s="81"/>
      <c r="RMI118" s="81"/>
      <c r="RMJ118" s="81"/>
      <c r="RMK118" s="81"/>
      <c r="RML118" s="81"/>
      <c r="RMM118" s="81"/>
      <c r="RMN118" s="81"/>
      <c r="RMO118" s="81"/>
      <c r="RMP118" s="81"/>
      <c r="RMQ118" s="81"/>
      <c r="RMR118" s="81"/>
      <c r="RMS118" s="81"/>
      <c r="RMT118" s="81"/>
      <c r="RMU118" s="81"/>
      <c r="RMV118" s="81"/>
      <c r="RMW118" s="81"/>
      <c r="RMX118" s="81"/>
      <c r="RMY118" s="81"/>
      <c r="RMZ118" s="81"/>
      <c r="RNA118" s="81"/>
      <c r="RNB118" s="81"/>
      <c r="RNC118" s="81"/>
      <c r="RND118" s="81"/>
      <c r="RNE118" s="81"/>
      <c r="RNF118" s="81"/>
      <c r="RNG118" s="81"/>
      <c r="RNH118" s="81"/>
      <c r="RNI118" s="81"/>
      <c r="RNJ118" s="81"/>
      <c r="RNK118" s="81"/>
      <c r="RNL118" s="81"/>
      <c r="RNM118" s="81"/>
      <c r="RNN118" s="81"/>
      <c r="RNO118" s="81"/>
      <c r="RNP118" s="81"/>
      <c r="RNQ118" s="81"/>
      <c r="RNR118" s="81"/>
      <c r="RNS118" s="81"/>
      <c r="RNT118" s="81"/>
      <c r="RNU118" s="81"/>
      <c r="RNV118" s="81"/>
      <c r="RNW118" s="81"/>
      <c r="RNX118" s="81"/>
      <c r="RNY118" s="81"/>
      <c r="RNZ118" s="81"/>
      <c r="ROA118" s="81"/>
      <c r="ROB118" s="81"/>
      <c r="ROC118" s="81"/>
      <c r="ROD118" s="81"/>
      <c r="ROE118" s="81"/>
      <c r="ROF118" s="81"/>
      <c r="ROG118" s="81"/>
      <c r="ROH118" s="81"/>
      <c r="ROI118" s="81"/>
      <c r="ROJ118" s="81"/>
      <c r="ROK118" s="81"/>
      <c r="ROL118" s="81"/>
      <c r="ROM118" s="81"/>
      <c r="RON118" s="81"/>
      <c r="ROO118" s="81"/>
      <c r="ROP118" s="81"/>
      <c r="ROQ118" s="81"/>
      <c r="ROR118" s="81"/>
      <c r="ROS118" s="81"/>
      <c r="ROT118" s="81"/>
      <c r="ROU118" s="81"/>
      <c r="ROV118" s="81"/>
      <c r="ROW118" s="81"/>
      <c r="ROX118" s="81"/>
      <c r="ROY118" s="81"/>
      <c r="ROZ118" s="81"/>
      <c r="RPA118" s="81"/>
      <c r="RPB118" s="81"/>
      <c r="RPC118" s="81"/>
      <c r="RPD118" s="81"/>
      <c r="RPE118" s="81"/>
      <c r="RPF118" s="81"/>
      <c r="RPG118" s="81"/>
      <c r="RPH118" s="81"/>
      <c r="RPI118" s="81"/>
      <c r="RPJ118" s="81"/>
      <c r="RPK118" s="81"/>
      <c r="RPL118" s="81"/>
      <c r="RPM118" s="81"/>
      <c r="RPN118" s="81"/>
      <c r="RPO118" s="81"/>
      <c r="RPP118" s="81"/>
      <c r="RPQ118" s="81"/>
      <c r="RPR118" s="81"/>
      <c r="RPS118" s="81"/>
      <c r="RPT118" s="81"/>
      <c r="RPU118" s="81"/>
      <c r="RPV118" s="81"/>
      <c r="RPW118" s="81"/>
      <c r="RPX118" s="81"/>
      <c r="RPY118" s="81"/>
      <c r="RPZ118" s="81"/>
      <c r="RQA118" s="81"/>
      <c r="RQB118" s="81"/>
      <c r="RQC118" s="81"/>
      <c r="RQD118" s="81"/>
      <c r="RQE118" s="81"/>
      <c r="RQF118" s="81"/>
      <c r="RQG118" s="81"/>
      <c r="RQH118" s="81"/>
      <c r="RQI118" s="81"/>
      <c r="RQJ118" s="81"/>
      <c r="RQK118" s="81"/>
      <c r="RQL118" s="81"/>
      <c r="RQM118" s="81"/>
      <c r="RQN118" s="81"/>
      <c r="RQO118" s="81"/>
      <c r="RQP118" s="81"/>
      <c r="RQQ118" s="81"/>
      <c r="RQR118" s="81"/>
      <c r="RQS118" s="81"/>
      <c r="RQT118" s="81"/>
      <c r="RQU118" s="81"/>
      <c r="RQV118" s="81"/>
      <c r="RQW118" s="81"/>
      <c r="RQX118" s="81"/>
      <c r="RQY118" s="81"/>
      <c r="RQZ118" s="81"/>
      <c r="RRA118" s="81"/>
      <c r="RRB118" s="81"/>
      <c r="RRC118" s="81"/>
      <c r="RRD118" s="81"/>
      <c r="RRE118" s="81"/>
      <c r="RRF118" s="81"/>
      <c r="RRG118" s="81"/>
      <c r="RRH118" s="81"/>
      <c r="RRI118" s="81"/>
      <c r="RRJ118" s="81"/>
      <c r="RRK118" s="81"/>
      <c r="RRL118" s="81"/>
      <c r="RRM118" s="81"/>
      <c r="RRN118" s="81"/>
      <c r="RRO118" s="81"/>
      <c r="RRP118" s="81"/>
      <c r="RRQ118" s="81"/>
      <c r="RRR118" s="81"/>
      <c r="RRS118" s="81"/>
      <c r="RRT118" s="81"/>
      <c r="RRU118" s="81"/>
      <c r="RRV118" s="81"/>
      <c r="RRW118" s="81"/>
      <c r="RRX118" s="81"/>
      <c r="RRY118" s="81"/>
      <c r="RRZ118" s="81"/>
      <c r="RSA118" s="81"/>
      <c r="RSB118" s="81"/>
      <c r="RSC118" s="81"/>
      <c r="RSD118" s="81"/>
      <c r="RSE118" s="81"/>
      <c r="RSF118" s="81"/>
      <c r="RSG118" s="81"/>
      <c r="RSH118" s="81"/>
      <c r="RSI118" s="81"/>
      <c r="RSJ118" s="81"/>
      <c r="RSK118" s="81"/>
      <c r="RSL118" s="81"/>
      <c r="RSM118" s="81"/>
      <c r="RSN118" s="81"/>
      <c r="RSO118" s="81"/>
      <c r="RSP118" s="81"/>
      <c r="RSQ118" s="81"/>
      <c r="RSR118" s="81"/>
      <c r="RSS118" s="81"/>
      <c r="RST118" s="81"/>
      <c r="RSU118" s="81"/>
      <c r="RSV118" s="81"/>
      <c r="RSW118" s="81"/>
      <c r="RSX118" s="81"/>
      <c r="RSY118" s="81"/>
      <c r="RSZ118" s="81"/>
      <c r="RTA118" s="81"/>
      <c r="RTB118" s="81"/>
      <c r="RTC118" s="81"/>
      <c r="RTD118" s="81"/>
      <c r="RTE118" s="81"/>
      <c r="RTF118" s="81"/>
      <c r="RTG118" s="81"/>
      <c r="RTH118" s="81"/>
      <c r="RTI118" s="81"/>
      <c r="RTJ118" s="81"/>
      <c r="RTK118" s="81"/>
      <c r="RTL118" s="81"/>
      <c r="RTM118" s="81"/>
      <c r="RTN118" s="81"/>
      <c r="RTO118" s="81"/>
      <c r="RTP118" s="81"/>
      <c r="RTQ118" s="81"/>
      <c r="RTR118" s="81"/>
      <c r="RTS118" s="81"/>
      <c r="RTT118" s="81"/>
      <c r="RTU118" s="81"/>
      <c r="RTV118" s="81"/>
      <c r="RTW118" s="81"/>
      <c r="RTX118" s="81"/>
      <c r="RTY118" s="81"/>
      <c r="RTZ118" s="81"/>
      <c r="RUA118" s="81"/>
      <c r="RUB118" s="81"/>
      <c r="RUC118" s="81"/>
      <c r="RUD118" s="81"/>
      <c r="RUE118" s="81"/>
      <c r="RUF118" s="81"/>
      <c r="RUG118" s="81"/>
      <c r="RUH118" s="81"/>
      <c r="RUI118" s="81"/>
      <c r="RUJ118" s="81"/>
      <c r="RUK118" s="81"/>
      <c r="RUL118" s="81"/>
      <c r="RUM118" s="81"/>
      <c r="RUN118" s="81"/>
      <c r="RUO118" s="81"/>
      <c r="RUP118" s="81"/>
      <c r="RUQ118" s="81"/>
      <c r="RUR118" s="81"/>
      <c r="RUS118" s="81"/>
      <c r="RUT118" s="81"/>
      <c r="RUU118" s="81"/>
      <c r="RUV118" s="81"/>
      <c r="RUW118" s="81"/>
      <c r="RUX118" s="81"/>
      <c r="RUY118" s="81"/>
      <c r="RUZ118" s="81"/>
      <c r="RVA118" s="81"/>
      <c r="RVB118" s="81"/>
      <c r="RVC118" s="81"/>
      <c r="RVD118" s="81"/>
      <c r="RVE118" s="81"/>
      <c r="RVF118" s="81"/>
      <c r="RVG118" s="81"/>
      <c r="RVH118" s="81"/>
      <c r="RVI118" s="81"/>
      <c r="RVJ118" s="81"/>
      <c r="RVK118" s="81"/>
      <c r="RVL118" s="81"/>
      <c r="RVM118" s="81"/>
      <c r="RVN118" s="81"/>
      <c r="RVO118" s="81"/>
      <c r="RVP118" s="81"/>
      <c r="RVQ118" s="81"/>
      <c r="RVR118" s="81"/>
      <c r="RVS118" s="81"/>
      <c r="RVT118" s="81"/>
      <c r="RVU118" s="81"/>
      <c r="RVV118" s="81"/>
      <c r="RVW118" s="81"/>
      <c r="RVX118" s="81"/>
      <c r="RVY118" s="81"/>
      <c r="RVZ118" s="81"/>
      <c r="RWA118" s="81"/>
      <c r="RWB118" s="81"/>
      <c r="RWC118" s="81"/>
      <c r="RWD118" s="81"/>
      <c r="RWE118" s="81"/>
      <c r="RWF118" s="81"/>
      <c r="RWG118" s="81"/>
      <c r="RWH118" s="81"/>
      <c r="RWI118" s="81"/>
      <c r="RWJ118" s="81"/>
      <c r="RWK118" s="81"/>
      <c r="RWL118" s="81"/>
      <c r="RWM118" s="81"/>
      <c r="RWN118" s="81"/>
      <c r="RWO118" s="81"/>
      <c r="RWP118" s="81"/>
      <c r="RWQ118" s="81"/>
      <c r="RWR118" s="81"/>
      <c r="RWS118" s="81"/>
      <c r="RWT118" s="81"/>
      <c r="RWU118" s="81"/>
      <c r="RWV118" s="81"/>
      <c r="RWW118" s="81"/>
      <c r="RWX118" s="81"/>
      <c r="RWY118" s="81"/>
      <c r="RWZ118" s="81"/>
      <c r="RXA118" s="81"/>
      <c r="RXB118" s="81"/>
      <c r="RXC118" s="81"/>
      <c r="RXD118" s="81"/>
      <c r="RXE118" s="81"/>
      <c r="RXF118" s="81"/>
      <c r="RXG118" s="81"/>
      <c r="RXH118" s="81"/>
      <c r="RXI118" s="81"/>
      <c r="RXJ118" s="81"/>
      <c r="RXK118" s="81"/>
      <c r="RXL118" s="81"/>
      <c r="RXM118" s="81"/>
      <c r="RXN118" s="81"/>
      <c r="RXO118" s="81"/>
      <c r="RXP118" s="81"/>
      <c r="RXQ118" s="81"/>
      <c r="RXR118" s="81"/>
      <c r="RXS118" s="81"/>
      <c r="RXT118" s="81"/>
      <c r="RXU118" s="81"/>
      <c r="RXV118" s="81"/>
      <c r="RXW118" s="81"/>
      <c r="RXX118" s="81"/>
      <c r="RXY118" s="81"/>
      <c r="RXZ118" s="81"/>
      <c r="RYA118" s="81"/>
      <c r="RYB118" s="81"/>
      <c r="RYC118" s="81"/>
      <c r="RYD118" s="81"/>
      <c r="RYE118" s="81"/>
      <c r="RYF118" s="81"/>
      <c r="RYG118" s="81"/>
      <c r="RYH118" s="81"/>
      <c r="RYI118" s="81"/>
      <c r="RYJ118" s="81"/>
      <c r="RYK118" s="81"/>
      <c r="RYL118" s="81"/>
      <c r="RYM118" s="81"/>
      <c r="RYN118" s="81"/>
      <c r="RYO118" s="81"/>
      <c r="RYP118" s="81"/>
      <c r="RYQ118" s="81"/>
      <c r="RYR118" s="81"/>
      <c r="RYS118" s="81"/>
      <c r="RYT118" s="81"/>
      <c r="RYU118" s="81"/>
      <c r="RYV118" s="81"/>
      <c r="RYW118" s="81"/>
      <c r="RYX118" s="81"/>
      <c r="RYY118" s="81"/>
      <c r="RYZ118" s="81"/>
      <c r="RZA118" s="81"/>
      <c r="RZB118" s="81"/>
      <c r="RZC118" s="81"/>
      <c r="RZD118" s="81"/>
      <c r="RZE118" s="81"/>
      <c r="RZF118" s="81"/>
      <c r="RZG118" s="81"/>
      <c r="RZH118" s="81"/>
      <c r="RZI118" s="81"/>
      <c r="RZJ118" s="81"/>
      <c r="RZK118" s="81"/>
      <c r="RZL118" s="81"/>
      <c r="RZM118" s="81"/>
      <c r="RZN118" s="81"/>
      <c r="RZO118" s="81"/>
      <c r="RZP118" s="81"/>
      <c r="RZQ118" s="81"/>
      <c r="RZR118" s="81"/>
      <c r="RZS118" s="81"/>
      <c r="RZT118" s="81"/>
      <c r="RZU118" s="81"/>
      <c r="RZV118" s="81"/>
      <c r="RZW118" s="81"/>
      <c r="RZX118" s="81"/>
      <c r="RZY118" s="81"/>
      <c r="RZZ118" s="81"/>
      <c r="SAA118" s="81"/>
      <c r="SAB118" s="81"/>
      <c r="SAC118" s="81"/>
      <c r="SAD118" s="81"/>
      <c r="SAE118" s="81"/>
      <c r="SAF118" s="81"/>
      <c r="SAG118" s="81"/>
      <c r="SAH118" s="81"/>
      <c r="SAI118" s="81"/>
      <c r="SAJ118" s="81"/>
      <c r="SAK118" s="81"/>
      <c r="SAL118" s="81"/>
      <c r="SAM118" s="81"/>
      <c r="SAN118" s="81"/>
      <c r="SAO118" s="81"/>
      <c r="SAP118" s="81"/>
      <c r="SAQ118" s="81"/>
      <c r="SAR118" s="81"/>
      <c r="SAS118" s="81"/>
      <c r="SAT118" s="81"/>
      <c r="SAU118" s="81"/>
      <c r="SAV118" s="81"/>
      <c r="SAW118" s="81"/>
      <c r="SAX118" s="81"/>
      <c r="SAY118" s="81"/>
      <c r="SAZ118" s="81"/>
      <c r="SBA118" s="81"/>
      <c r="SBB118" s="81"/>
      <c r="SBC118" s="81"/>
      <c r="SBD118" s="81"/>
      <c r="SBE118" s="81"/>
      <c r="SBF118" s="81"/>
      <c r="SBG118" s="81"/>
      <c r="SBH118" s="81"/>
      <c r="SBI118" s="81"/>
      <c r="SBJ118" s="81"/>
      <c r="SBK118" s="81"/>
      <c r="SBL118" s="81"/>
      <c r="SBM118" s="81"/>
      <c r="SBN118" s="81"/>
      <c r="SBO118" s="81"/>
      <c r="SBP118" s="81"/>
      <c r="SBQ118" s="81"/>
      <c r="SBR118" s="81"/>
      <c r="SBS118" s="81"/>
      <c r="SBT118" s="81"/>
      <c r="SBU118" s="81"/>
      <c r="SBV118" s="81"/>
      <c r="SBW118" s="81"/>
      <c r="SBX118" s="81"/>
      <c r="SBY118" s="81"/>
      <c r="SBZ118" s="81"/>
      <c r="SCA118" s="81"/>
      <c r="SCB118" s="81"/>
      <c r="SCC118" s="81"/>
      <c r="SCD118" s="81"/>
      <c r="SCE118" s="81"/>
      <c r="SCF118" s="81"/>
      <c r="SCG118" s="81"/>
      <c r="SCH118" s="81"/>
      <c r="SCI118" s="81"/>
      <c r="SCJ118" s="81"/>
      <c r="SCK118" s="81"/>
      <c r="SCL118" s="81"/>
      <c r="SCM118" s="81"/>
      <c r="SCN118" s="81"/>
      <c r="SCO118" s="81"/>
      <c r="SCP118" s="81"/>
      <c r="SCQ118" s="81"/>
      <c r="SCR118" s="81"/>
      <c r="SCS118" s="81"/>
      <c r="SCT118" s="81"/>
      <c r="SCU118" s="81"/>
      <c r="SCV118" s="81"/>
      <c r="SCW118" s="81"/>
      <c r="SCX118" s="81"/>
      <c r="SCY118" s="81"/>
      <c r="SCZ118" s="81"/>
      <c r="SDA118" s="81"/>
      <c r="SDB118" s="81"/>
      <c r="SDC118" s="81"/>
      <c r="SDD118" s="81"/>
      <c r="SDE118" s="81"/>
      <c r="SDF118" s="81"/>
      <c r="SDG118" s="81"/>
      <c r="SDH118" s="81"/>
      <c r="SDI118" s="81"/>
      <c r="SDJ118" s="81"/>
      <c r="SDK118" s="81"/>
      <c r="SDL118" s="81"/>
      <c r="SDM118" s="81"/>
      <c r="SDN118" s="81"/>
      <c r="SDO118" s="81"/>
      <c r="SDP118" s="81"/>
      <c r="SDQ118" s="81"/>
      <c r="SDR118" s="81"/>
      <c r="SDS118" s="81"/>
      <c r="SDT118" s="81"/>
      <c r="SDU118" s="81"/>
      <c r="SDV118" s="81"/>
      <c r="SDW118" s="81"/>
      <c r="SDX118" s="81"/>
      <c r="SDY118" s="81"/>
      <c r="SDZ118" s="81"/>
      <c r="SEA118" s="81"/>
      <c r="SEB118" s="81"/>
      <c r="SEC118" s="81"/>
      <c r="SED118" s="81"/>
      <c r="SEE118" s="81"/>
      <c r="SEF118" s="81"/>
      <c r="SEG118" s="81"/>
      <c r="SEH118" s="81"/>
      <c r="SEI118" s="81"/>
      <c r="SEJ118" s="81"/>
      <c r="SEK118" s="81"/>
      <c r="SEL118" s="81"/>
      <c r="SEM118" s="81"/>
      <c r="SEN118" s="81"/>
      <c r="SEO118" s="81"/>
      <c r="SEP118" s="81"/>
      <c r="SEQ118" s="81"/>
      <c r="SER118" s="81"/>
      <c r="SES118" s="81"/>
      <c r="SET118" s="81"/>
      <c r="SEU118" s="81"/>
      <c r="SEV118" s="81"/>
      <c r="SEW118" s="81"/>
      <c r="SEX118" s="81"/>
      <c r="SEY118" s="81"/>
      <c r="SEZ118" s="81"/>
      <c r="SFA118" s="81"/>
      <c r="SFB118" s="81"/>
      <c r="SFC118" s="81"/>
      <c r="SFD118" s="81"/>
      <c r="SFE118" s="81"/>
      <c r="SFF118" s="81"/>
      <c r="SFG118" s="81"/>
      <c r="SFH118" s="81"/>
      <c r="SFI118" s="81"/>
      <c r="SFJ118" s="81"/>
      <c r="SFK118" s="81"/>
      <c r="SFL118" s="81"/>
      <c r="SFM118" s="81"/>
      <c r="SFN118" s="81"/>
      <c r="SFO118" s="81"/>
      <c r="SFP118" s="81"/>
      <c r="SFQ118" s="81"/>
      <c r="SFR118" s="81"/>
      <c r="SFS118" s="81"/>
      <c r="SFT118" s="81"/>
      <c r="SFU118" s="81"/>
      <c r="SFV118" s="81"/>
      <c r="SFW118" s="81"/>
      <c r="SFX118" s="81"/>
      <c r="SFY118" s="81"/>
      <c r="SFZ118" s="81"/>
      <c r="SGA118" s="81"/>
      <c r="SGB118" s="81"/>
      <c r="SGC118" s="81"/>
      <c r="SGD118" s="81"/>
      <c r="SGE118" s="81"/>
      <c r="SGF118" s="81"/>
      <c r="SGG118" s="81"/>
      <c r="SGH118" s="81"/>
      <c r="SGI118" s="81"/>
      <c r="SGJ118" s="81"/>
      <c r="SGK118" s="81"/>
      <c r="SGL118" s="81"/>
      <c r="SGM118" s="81"/>
      <c r="SGN118" s="81"/>
      <c r="SGO118" s="81"/>
      <c r="SGP118" s="81"/>
      <c r="SGQ118" s="81"/>
      <c r="SGR118" s="81"/>
      <c r="SGS118" s="81"/>
      <c r="SGT118" s="81"/>
      <c r="SGU118" s="81"/>
      <c r="SGV118" s="81"/>
      <c r="SGW118" s="81"/>
      <c r="SGX118" s="81"/>
      <c r="SGY118" s="81"/>
      <c r="SGZ118" s="81"/>
      <c r="SHA118" s="81"/>
      <c r="SHB118" s="81"/>
      <c r="SHC118" s="81"/>
      <c r="SHD118" s="81"/>
      <c r="SHE118" s="81"/>
      <c r="SHF118" s="81"/>
      <c r="SHG118" s="81"/>
      <c r="SHH118" s="81"/>
      <c r="SHI118" s="81"/>
      <c r="SHJ118" s="81"/>
      <c r="SHK118" s="81"/>
      <c r="SHL118" s="81"/>
      <c r="SHM118" s="81"/>
      <c r="SHN118" s="81"/>
      <c r="SHO118" s="81"/>
      <c r="SHP118" s="81"/>
      <c r="SHQ118" s="81"/>
      <c r="SHR118" s="81"/>
      <c r="SHS118" s="81"/>
      <c r="SHT118" s="81"/>
      <c r="SHU118" s="81"/>
      <c r="SHV118" s="81"/>
      <c r="SHW118" s="81"/>
      <c r="SHX118" s="81"/>
      <c r="SHY118" s="81"/>
      <c r="SHZ118" s="81"/>
      <c r="SIA118" s="81"/>
      <c r="SIB118" s="81"/>
      <c r="SIC118" s="81"/>
      <c r="SID118" s="81"/>
      <c r="SIE118" s="81"/>
      <c r="SIF118" s="81"/>
      <c r="SIG118" s="81"/>
      <c r="SIH118" s="81"/>
      <c r="SII118" s="81"/>
      <c r="SIJ118" s="81"/>
      <c r="SIK118" s="81"/>
      <c r="SIL118" s="81"/>
      <c r="SIM118" s="81"/>
      <c r="SIN118" s="81"/>
      <c r="SIO118" s="81"/>
      <c r="SIP118" s="81"/>
      <c r="SIQ118" s="81"/>
      <c r="SIR118" s="81"/>
      <c r="SIS118" s="81"/>
      <c r="SIT118" s="81"/>
      <c r="SIU118" s="81"/>
      <c r="SIV118" s="81"/>
      <c r="SIW118" s="81"/>
      <c r="SIX118" s="81"/>
      <c r="SIY118" s="81"/>
      <c r="SIZ118" s="81"/>
      <c r="SJA118" s="81"/>
      <c r="SJB118" s="81"/>
      <c r="SJC118" s="81"/>
      <c r="SJD118" s="81"/>
      <c r="SJE118" s="81"/>
      <c r="SJF118" s="81"/>
      <c r="SJG118" s="81"/>
      <c r="SJH118" s="81"/>
      <c r="SJI118" s="81"/>
      <c r="SJJ118" s="81"/>
      <c r="SJK118" s="81"/>
      <c r="SJL118" s="81"/>
      <c r="SJM118" s="81"/>
      <c r="SJN118" s="81"/>
      <c r="SJO118" s="81"/>
      <c r="SJP118" s="81"/>
      <c r="SJQ118" s="81"/>
      <c r="SJR118" s="81"/>
      <c r="SJS118" s="81"/>
      <c r="SJT118" s="81"/>
      <c r="SJU118" s="81"/>
      <c r="SJV118" s="81"/>
      <c r="SJW118" s="81"/>
      <c r="SJX118" s="81"/>
      <c r="SJY118" s="81"/>
      <c r="SJZ118" s="81"/>
      <c r="SKA118" s="81"/>
      <c r="SKB118" s="81"/>
      <c r="SKC118" s="81"/>
      <c r="SKD118" s="81"/>
      <c r="SKE118" s="81"/>
      <c r="SKF118" s="81"/>
      <c r="SKG118" s="81"/>
      <c r="SKH118" s="81"/>
      <c r="SKI118" s="81"/>
      <c r="SKJ118" s="81"/>
      <c r="SKK118" s="81"/>
      <c r="SKL118" s="81"/>
      <c r="SKM118" s="81"/>
      <c r="SKN118" s="81"/>
      <c r="SKO118" s="81"/>
      <c r="SKP118" s="81"/>
      <c r="SKQ118" s="81"/>
      <c r="SKR118" s="81"/>
      <c r="SKS118" s="81"/>
      <c r="SKT118" s="81"/>
      <c r="SKU118" s="81"/>
      <c r="SKV118" s="81"/>
      <c r="SKW118" s="81"/>
      <c r="SKX118" s="81"/>
      <c r="SKY118" s="81"/>
      <c r="SKZ118" s="81"/>
      <c r="SLA118" s="81"/>
      <c r="SLB118" s="81"/>
      <c r="SLC118" s="81"/>
      <c r="SLD118" s="81"/>
      <c r="SLE118" s="81"/>
      <c r="SLF118" s="81"/>
      <c r="SLG118" s="81"/>
      <c r="SLH118" s="81"/>
      <c r="SLI118" s="81"/>
      <c r="SLJ118" s="81"/>
      <c r="SLK118" s="81"/>
      <c r="SLL118" s="81"/>
      <c r="SLM118" s="81"/>
      <c r="SLN118" s="81"/>
      <c r="SLO118" s="81"/>
      <c r="SLP118" s="81"/>
      <c r="SLQ118" s="81"/>
      <c r="SLR118" s="81"/>
      <c r="SLS118" s="81"/>
      <c r="SLT118" s="81"/>
      <c r="SLU118" s="81"/>
      <c r="SLV118" s="81"/>
      <c r="SLW118" s="81"/>
      <c r="SLX118" s="81"/>
      <c r="SLY118" s="81"/>
      <c r="SLZ118" s="81"/>
      <c r="SMA118" s="81"/>
      <c r="SMB118" s="81"/>
      <c r="SMC118" s="81"/>
      <c r="SMD118" s="81"/>
      <c r="SME118" s="81"/>
      <c r="SMF118" s="81"/>
      <c r="SMG118" s="81"/>
      <c r="SMH118" s="81"/>
      <c r="SMI118" s="81"/>
      <c r="SMJ118" s="81"/>
      <c r="SMK118" s="81"/>
      <c r="SML118" s="81"/>
      <c r="SMM118" s="81"/>
      <c r="SMN118" s="81"/>
      <c r="SMO118" s="81"/>
      <c r="SMP118" s="81"/>
      <c r="SMQ118" s="81"/>
      <c r="SMR118" s="81"/>
      <c r="SMS118" s="81"/>
      <c r="SMT118" s="81"/>
      <c r="SMU118" s="81"/>
      <c r="SMV118" s="81"/>
      <c r="SMW118" s="81"/>
      <c r="SMX118" s="81"/>
      <c r="SMY118" s="81"/>
      <c r="SMZ118" s="81"/>
      <c r="SNA118" s="81"/>
      <c r="SNB118" s="81"/>
      <c r="SNC118" s="81"/>
      <c r="SND118" s="81"/>
      <c r="SNE118" s="81"/>
      <c r="SNF118" s="81"/>
      <c r="SNG118" s="81"/>
      <c r="SNH118" s="81"/>
      <c r="SNI118" s="81"/>
      <c r="SNJ118" s="81"/>
      <c r="SNK118" s="81"/>
      <c r="SNL118" s="81"/>
      <c r="SNM118" s="81"/>
      <c r="SNN118" s="81"/>
      <c r="SNO118" s="81"/>
      <c r="SNP118" s="81"/>
      <c r="SNQ118" s="81"/>
      <c r="SNR118" s="81"/>
      <c r="SNS118" s="81"/>
      <c r="SNT118" s="81"/>
      <c r="SNU118" s="81"/>
      <c r="SNV118" s="81"/>
      <c r="SNW118" s="81"/>
      <c r="SNX118" s="81"/>
      <c r="SNY118" s="81"/>
      <c r="SNZ118" s="81"/>
      <c r="SOA118" s="81"/>
      <c r="SOB118" s="81"/>
      <c r="SOC118" s="81"/>
      <c r="SOD118" s="81"/>
      <c r="SOE118" s="81"/>
      <c r="SOF118" s="81"/>
      <c r="SOG118" s="81"/>
      <c r="SOH118" s="81"/>
      <c r="SOI118" s="81"/>
      <c r="SOJ118" s="81"/>
      <c r="SOK118" s="81"/>
      <c r="SOL118" s="81"/>
      <c r="SOM118" s="81"/>
      <c r="SON118" s="81"/>
      <c r="SOO118" s="81"/>
      <c r="SOP118" s="81"/>
      <c r="SOQ118" s="81"/>
      <c r="SOR118" s="81"/>
      <c r="SOS118" s="81"/>
      <c r="SOT118" s="81"/>
      <c r="SOU118" s="81"/>
      <c r="SOV118" s="81"/>
      <c r="SOW118" s="81"/>
      <c r="SOX118" s="81"/>
      <c r="SOY118" s="81"/>
      <c r="SOZ118" s="81"/>
      <c r="SPA118" s="81"/>
      <c r="SPB118" s="81"/>
      <c r="SPC118" s="81"/>
      <c r="SPD118" s="81"/>
      <c r="SPE118" s="81"/>
      <c r="SPF118" s="81"/>
      <c r="SPG118" s="81"/>
      <c r="SPH118" s="81"/>
      <c r="SPI118" s="81"/>
      <c r="SPJ118" s="81"/>
      <c r="SPK118" s="81"/>
      <c r="SPL118" s="81"/>
      <c r="SPM118" s="81"/>
      <c r="SPN118" s="81"/>
      <c r="SPO118" s="81"/>
      <c r="SPP118" s="81"/>
      <c r="SPQ118" s="81"/>
      <c r="SPR118" s="81"/>
      <c r="SPS118" s="81"/>
      <c r="SPT118" s="81"/>
      <c r="SPU118" s="81"/>
      <c r="SPV118" s="81"/>
      <c r="SPW118" s="81"/>
      <c r="SPX118" s="81"/>
      <c r="SPY118" s="81"/>
      <c r="SPZ118" s="81"/>
      <c r="SQA118" s="81"/>
      <c r="SQB118" s="81"/>
      <c r="SQC118" s="81"/>
      <c r="SQD118" s="81"/>
      <c r="SQE118" s="81"/>
      <c r="SQF118" s="81"/>
      <c r="SQG118" s="81"/>
      <c r="SQH118" s="81"/>
      <c r="SQI118" s="81"/>
      <c r="SQJ118" s="81"/>
      <c r="SQK118" s="81"/>
      <c r="SQL118" s="81"/>
      <c r="SQM118" s="81"/>
      <c r="SQN118" s="81"/>
      <c r="SQO118" s="81"/>
      <c r="SQP118" s="81"/>
      <c r="SQQ118" s="81"/>
      <c r="SQR118" s="81"/>
      <c r="SQS118" s="81"/>
      <c r="SQT118" s="81"/>
      <c r="SQU118" s="81"/>
      <c r="SQV118" s="81"/>
      <c r="SQW118" s="81"/>
      <c r="SQX118" s="81"/>
      <c r="SQY118" s="81"/>
      <c r="SQZ118" s="81"/>
      <c r="SRA118" s="81"/>
      <c r="SRB118" s="81"/>
      <c r="SRC118" s="81"/>
      <c r="SRD118" s="81"/>
      <c r="SRE118" s="81"/>
      <c r="SRF118" s="81"/>
      <c r="SRG118" s="81"/>
      <c r="SRH118" s="81"/>
      <c r="SRI118" s="81"/>
      <c r="SRJ118" s="81"/>
      <c r="SRK118" s="81"/>
      <c r="SRL118" s="81"/>
      <c r="SRM118" s="81"/>
      <c r="SRN118" s="81"/>
      <c r="SRO118" s="81"/>
      <c r="SRP118" s="81"/>
      <c r="SRQ118" s="81"/>
      <c r="SRR118" s="81"/>
      <c r="SRS118" s="81"/>
      <c r="SRT118" s="81"/>
      <c r="SRU118" s="81"/>
      <c r="SRV118" s="81"/>
      <c r="SRW118" s="81"/>
      <c r="SRX118" s="81"/>
      <c r="SRY118" s="81"/>
      <c r="SRZ118" s="81"/>
      <c r="SSA118" s="81"/>
      <c r="SSB118" s="81"/>
      <c r="SSC118" s="81"/>
      <c r="SSD118" s="81"/>
      <c r="SSE118" s="81"/>
      <c r="SSF118" s="81"/>
      <c r="SSG118" s="81"/>
      <c r="SSH118" s="81"/>
      <c r="SSI118" s="81"/>
      <c r="SSJ118" s="81"/>
      <c r="SSK118" s="81"/>
      <c r="SSL118" s="81"/>
      <c r="SSM118" s="81"/>
      <c r="SSN118" s="81"/>
      <c r="SSO118" s="81"/>
      <c r="SSP118" s="81"/>
      <c r="SSQ118" s="81"/>
      <c r="SSR118" s="81"/>
      <c r="SSS118" s="81"/>
      <c r="SST118" s="81"/>
      <c r="SSU118" s="81"/>
      <c r="SSV118" s="81"/>
      <c r="SSW118" s="81"/>
      <c r="SSX118" s="81"/>
      <c r="SSY118" s="81"/>
      <c r="SSZ118" s="81"/>
      <c r="STA118" s="81"/>
      <c r="STB118" s="81"/>
      <c r="STC118" s="81"/>
      <c r="STD118" s="81"/>
      <c r="STE118" s="81"/>
      <c r="STF118" s="81"/>
      <c r="STG118" s="81"/>
      <c r="STH118" s="81"/>
      <c r="STI118" s="81"/>
      <c r="STJ118" s="81"/>
      <c r="STK118" s="81"/>
      <c r="STL118" s="81"/>
      <c r="STM118" s="81"/>
      <c r="STN118" s="81"/>
      <c r="STO118" s="81"/>
      <c r="STP118" s="81"/>
      <c r="STQ118" s="81"/>
      <c r="STR118" s="81"/>
      <c r="STS118" s="81"/>
      <c r="STT118" s="81"/>
      <c r="STU118" s="81"/>
      <c r="STV118" s="81"/>
      <c r="STW118" s="81"/>
      <c r="STX118" s="81"/>
      <c r="STY118" s="81"/>
      <c r="STZ118" s="81"/>
      <c r="SUA118" s="81"/>
      <c r="SUB118" s="81"/>
      <c r="SUC118" s="81"/>
      <c r="SUD118" s="81"/>
      <c r="SUE118" s="81"/>
      <c r="SUF118" s="81"/>
      <c r="SUG118" s="81"/>
      <c r="SUH118" s="81"/>
      <c r="SUI118" s="81"/>
      <c r="SUJ118" s="81"/>
      <c r="SUK118" s="81"/>
      <c r="SUL118" s="81"/>
      <c r="SUM118" s="81"/>
      <c r="SUN118" s="81"/>
      <c r="SUO118" s="81"/>
      <c r="SUP118" s="81"/>
      <c r="SUQ118" s="81"/>
      <c r="SUR118" s="81"/>
      <c r="SUS118" s="81"/>
      <c r="SUT118" s="81"/>
      <c r="SUU118" s="81"/>
      <c r="SUV118" s="81"/>
      <c r="SUW118" s="81"/>
      <c r="SUX118" s="81"/>
      <c r="SUY118" s="81"/>
      <c r="SUZ118" s="81"/>
      <c r="SVA118" s="81"/>
      <c r="SVB118" s="81"/>
      <c r="SVC118" s="81"/>
      <c r="SVD118" s="81"/>
      <c r="SVE118" s="81"/>
      <c r="SVF118" s="81"/>
      <c r="SVG118" s="81"/>
      <c r="SVH118" s="81"/>
      <c r="SVI118" s="81"/>
      <c r="SVJ118" s="81"/>
      <c r="SVK118" s="81"/>
      <c r="SVL118" s="81"/>
      <c r="SVM118" s="81"/>
      <c r="SVN118" s="81"/>
      <c r="SVO118" s="81"/>
      <c r="SVP118" s="81"/>
      <c r="SVQ118" s="81"/>
      <c r="SVR118" s="81"/>
      <c r="SVS118" s="81"/>
      <c r="SVT118" s="81"/>
      <c r="SVU118" s="81"/>
      <c r="SVV118" s="81"/>
      <c r="SVW118" s="81"/>
      <c r="SVX118" s="81"/>
      <c r="SVY118" s="81"/>
      <c r="SVZ118" s="81"/>
      <c r="SWA118" s="81"/>
      <c r="SWB118" s="81"/>
      <c r="SWC118" s="81"/>
      <c r="SWD118" s="81"/>
      <c r="SWE118" s="81"/>
      <c r="SWF118" s="81"/>
      <c r="SWG118" s="81"/>
      <c r="SWH118" s="81"/>
      <c r="SWI118" s="81"/>
      <c r="SWJ118" s="81"/>
      <c r="SWK118" s="81"/>
      <c r="SWL118" s="81"/>
      <c r="SWM118" s="81"/>
      <c r="SWN118" s="81"/>
      <c r="SWO118" s="81"/>
      <c r="SWP118" s="81"/>
      <c r="SWQ118" s="81"/>
      <c r="SWR118" s="81"/>
      <c r="SWS118" s="81"/>
      <c r="SWT118" s="81"/>
      <c r="SWU118" s="81"/>
      <c r="SWV118" s="81"/>
      <c r="SWW118" s="81"/>
      <c r="SWX118" s="81"/>
      <c r="SWY118" s="81"/>
      <c r="SWZ118" s="81"/>
      <c r="SXA118" s="81"/>
      <c r="SXB118" s="81"/>
      <c r="SXC118" s="81"/>
      <c r="SXD118" s="81"/>
      <c r="SXE118" s="81"/>
      <c r="SXF118" s="81"/>
      <c r="SXG118" s="81"/>
      <c r="SXH118" s="81"/>
      <c r="SXI118" s="81"/>
      <c r="SXJ118" s="81"/>
      <c r="SXK118" s="81"/>
      <c r="SXL118" s="81"/>
      <c r="SXM118" s="81"/>
      <c r="SXN118" s="81"/>
      <c r="SXO118" s="81"/>
      <c r="SXP118" s="81"/>
      <c r="SXQ118" s="81"/>
      <c r="SXR118" s="81"/>
      <c r="SXS118" s="81"/>
      <c r="SXT118" s="81"/>
      <c r="SXU118" s="81"/>
      <c r="SXV118" s="81"/>
      <c r="SXW118" s="81"/>
      <c r="SXX118" s="81"/>
      <c r="SXY118" s="81"/>
      <c r="SXZ118" s="81"/>
      <c r="SYA118" s="81"/>
      <c r="SYB118" s="81"/>
      <c r="SYC118" s="81"/>
      <c r="SYD118" s="81"/>
      <c r="SYE118" s="81"/>
      <c r="SYF118" s="81"/>
      <c r="SYG118" s="81"/>
      <c r="SYH118" s="81"/>
      <c r="SYI118" s="81"/>
      <c r="SYJ118" s="81"/>
      <c r="SYK118" s="81"/>
      <c r="SYL118" s="81"/>
      <c r="SYM118" s="81"/>
      <c r="SYN118" s="81"/>
      <c r="SYO118" s="81"/>
      <c r="SYP118" s="81"/>
      <c r="SYQ118" s="81"/>
      <c r="SYR118" s="81"/>
      <c r="SYS118" s="81"/>
      <c r="SYT118" s="81"/>
      <c r="SYU118" s="81"/>
      <c r="SYV118" s="81"/>
      <c r="SYW118" s="81"/>
      <c r="SYX118" s="81"/>
      <c r="SYY118" s="81"/>
      <c r="SYZ118" s="81"/>
      <c r="SZA118" s="81"/>
      <c r="SZB118" s="81"/>
      <c r="SZC118" s="81"/>
      <c r="SZD118" s="81"/>
      <c r="SZE118" s="81"/>
      <c r="SZF118" s="81"/>
      <c r="SZG118" s="81"/>
      <c r="SZH118" s="81"/>
      <c r="SZI118" s="81"/>
      <c r="SZJ118" s="81"/>
      <c r="SZK118" s="81"/>
      <c r="SZL118" s="81"/>
      <c r="SZM118" s="81"/>
      <c r="SZN118" s="81"/>
      <c r="SZO118" s="81"/>
      <c r="SZP118" s="81"/>
      <c r="SZQ118" s="81"/>
      <c r="SZR118" s="81"/>
      <c r="SZS118" s="81"/>
      <c r="SZT118" s="81"/>
      <c r="SZU118" s="81"/>
      <c r="SZV118" s="81"/>
      <c r="SZW118" s="81"/>
      <c r="SZX118" s="81"/>
      <c r="SZY118" s="81"/>
      <c r="SZZ118" s="81"/>
      <c r="TAA118" s="81"/>
      <c r="TAB118" s="81"/>
      <c r="TAC118" s="81"/>
      <c r="TAD118" s="81"/>
      <c r="TAE118" s="81"/>
      <c r="TAF118" s="81"/>
      <c r="TAG118" s="81"/>
      <c r="TAH118" s="81"/>
      <c r="TAI118" s="81"/>
      <c r="TAJ118" s="81"/>
      <c r="TAK118" s="81"/>
      <c r="TAL118" s="81"/>
      <c r="TAM118" s="81"/>
      <c r="TAN118" s="81"/>
      <c r="TAO118" s="81"/>
      <c r="TAP118" s="81"/>
      <c r="TAQ118" s="81"/>
      <c r="TAR118" s="81"/>
      <c r="TAS118" s="81"/>
      <c r="TAT118" s="81"/>
      <c r="TAU118" s="81"/>
      <c r="TAV118" s="81"/>
      <c r="TAW118" s="81"/>
      <c r="TAX118" s="81"/>
      <c r="TAY118" s="81"/>
      <c r="TAZ118" s="81"/>
      <c r="TBA118" s="81"/>
      <c r="TBB118" s="81"/>
      <c r="TBC118" s="81"/>
      <c r="TBD118" s="81"/>
      <c r="TBE118" s="81"/>
      <c r="TBF118" s="81"/>
      <c r="TBG118" s="81"/>
      <c r="TBH118" s="81"/>
      <c r="TBI118" s="81"/>
      <c r="TBJ118" s="81"/>
      <c r="TBK118" s="81"/>
      <c r="TBL118" s="81"/>
      <c r="TBM118" s="81"/>
      <c r="TBN118" s="81"/>
      <c r="TBO118" s="81"/>
      <c r="TBP118" s="81"/>
      <c r="TBQ118" s="81"/>
      <c r="TBR118" s="81"/>
      <c r="TBS118" s="81"/>
      <c r="TBT118" s="81"/>
      <c r="TBU118" s="81"/>
      <c r="TBV118" s="81"/>
      <c r="TBW118" s="81"/>
      <c r="TBX118" s="81"/>
      <c r="TBY118" s="81"/>
      <c r="TBZ118" s="81"/>
      <c r="TCA118" s="81"/>
      <c r="TCB118" s="81"/>
      <c r="TCC118" s="81"/>
      <c r="TCD118" s="81"/>
      <c r="TCE118" s="81"/>
      <c r="TCF118" s="81"/>
      <c r="TCG118" s="81"/>
      <c r="TCH118" s="81"/>
      <c r="TCI118" s="81"/>
      <c r="TCJ118" s="81"/>
      <c r="TCK118" s="81"/>
      <c r="TCL118" s="81"/>
      <c r="TCM118" s="81"/>
      <c r="TCN118" s="81"/>
      <c r="TCO118" s="81"/>
      <c r="TCP118" s="81"/>
      <c r="TCQ118" s="81"/>
      <c r="TCR118" s="81"/>
      <c r="TCS118" s="81"/>
      <c r="TCT118" s="81"/>
      <c r="TCU118" s="81"/>
      <c r="TCV118" s="81"/>
      <c r="TCW118" s="81"/>
      <c r="TCX118" s="81"/>
      <c r="TCY118" s="81"/>
      <c r="TCZ118" s="81"/>
      <c r="TDA118" s="81"/>
      <c r="TDB118" s="81"/>
      <c r="TDC118" s="81"/>
      <c r="TDD118" s="81"/>
      <c r="TDE118" s="81"/>
      <c r="TDF118" s="81"/>
      <c r="TDG118" s="81"/>
      <c r="TDH118" s="81"/>
      <c r="TDI118" s="81"/>
      <c r="TDJ118" s="81"/>
      <c r="TDK118" s="81"/>
      <c r="TDL118" s="81"/>
      <c r="TDM118" s="81"/>
      <c r="TDN118" s="81"/>
      <c r="TDO118" s="81"/>
      <c r="TDP118" s="81"/>
      <c r="TDQ118" s="81"/>
      <c r="TDR118" s="81"/>
      <c r="TDS118" s="81"/>
      <c r="TDT118" s="81"/>
      <c r="TDU118" s="81"/>
      <c r="TDV118" s="81"/>
      <c r="TDW118" s="81"/>
      <c r="TDX118" s="81"/>
      <c r="TDY118" s="81"/>
      <c r="TDZ118" s="81"/>
      <c r="TEA118" s="81"/>
      <c r="TEB118" s="81"/>
      <c r="TEC118" s="81"/>
      <c r="TED118" s="81"/>
      <c r="TEE118" s="81"/>
      <c r="TEF118" s="81"/>
      <c r="TEG118" s="81"/>
      <c r="TEH118" s="81"/>
      <c r="TEI118" s="81"/>
      <c r="TEJ118" s="81"/>
      <c r="TEK118" s="81"/>
      <c r="TEL118" s="81"/>
      <c r="TEM118" s="81"/>
      <c r="TEN118" s="81"/>
      <c r="TEO118" s="81"/>
      <c r="TEP118" s="81"/>
      <c r="TEQ118" s="81"/>
      <c r="TER118" s="81"/>
      <c r="TES118" s="81"/>
      <c r="TET118" s="81"/>
      <c r="TEU118" s="81"/>
      <c r="TEV118" s="81"/>
      <c r="TEW118" s="81"/>
      <c r="TEX118" s="81"/>
      <c r="TEY118" s="81"/>
      <c r="TEZ118" s="81"/>
      <c r="TFA118" s="81"/>
      <c r="TFB118" s="81"/>
      <c r="TFC118" s="81"/>
      <c r="TFD118" s="81"/>
      <c r="TFE118" s="81"/>
      <c r="TFF118" s="81"/>
      <c r="TFG118" s="81"/>
      <c r="TFH118" s="81"/>
      <c r="TFI118" s="81"/>
      <c r="TFJ118" s="81"/>
      <c r="TFK118" s="81"/>
      <c r="TFL118" s="81"/>
      <c r="TFM118" s="81"/>
      <c r="TFN118" s="81"/>
      <c r="TFO118" s="81"/>
      <c r="TFP118" s="81"/>
      <c r="TFQ118" s="81"/>
      <c r="TFR118" s="81"/>
      <c r="TFS118" s="81"/>
      <c r="TFT118" s="81"/>
      <c r="TFU118" s="81"/>
      <c r="TFV118" s="81"/>
      <c r="TFW118" s="81"/>
      <c r="TFX118" s="81"/>
      <c r="TFY118" s="81"/>
      <c r="TFZ118" s="81"/>
      <c r="TGA118" s="81"/>
      <c r="TGB118" s="81"/>
      <c r="TGC118" s="81"/>
      <c r="TGD118" s="81"/>
      <c r="TGE118" s="81"/>
      <c r="TGF118" s="81"/>
      <c r="TGG118" s="81"/>
      <c r="TGH118" s="81"/>
      <c r="TGI118" s="81"/>
      <c r="TGJ118" s="81"/>
      <c r="TGK118" s="81"/>
      <c r="TGL118" s="81"/>
      <c r="TGM118" s="81"/>
      <c r="TGN118" s="81"/>
      <c r="TGO118" s="81"/>
      <c r="TGP118" s="81"/>
      <c r="TGQ118" s="81"/>
      <c r="TGR118" s="81"/>
      <c r="TGS118" s="81"/>
      <c r="TGT118" s="81"/>
      <c r="TGU118" s="81"/>
      <c r="TGV118" s="81"/>
      <c r="TGW118" s="81"/>
      <c r="TGX118" s="81"/>
      <c r="TGY118" s="81"/>
      <c r="TGZ118" s="81"/>
      <c r="THA118" s="81"/>
      <c r="THB118" s="81"/>
      <c r="THC118" s="81"/>
      <c r="THD118" s="81"/>
      <c r="THE118" s="81"/>
      <c r="THF118" s="81"/>
      <c r="THG118" s="81"/>
      <c r="THH118" s="81"/>
      <c r="THI118" s="81"/>
      <c r="THJ118" s="81"/>
      <c r="THK118" s="81"/>
      <c r="THL118" s="81"/>
      <c r="THM118" s="81"/>
      <c r="THN118" s="81"/>
      <c r="THO118" s="81"/>
      <c r="THP118" s="81"/>
      <c r="THQ118" s="81"/>
      <c r="THR118" s="81"/>
      <c r="THS118" s="81"/>
      <c r="THT118" s="81"/>
      <c r="THU118" s="81"/>
      <c r="THV118" s="81"/>
      <c r="THW118" s="81"/>
      <c r="THX118" s="81"/>
      <c r="THY118" s="81"/>
      <c r="THZ118" s="81"/>
      <c r="TIA118" s="81"/>
      <c r="TIB118" s="81"/>
      <c r="TIC118" s="81"/>
      <c r="TID118" s="81"/>
      <c r="TIE118" s="81"/>
      <c r="TIF118" s="81"/>
      <c r="TIG118" s="81"/>
      <c r="TIH118" s="81"/>
      <c r="TII118" s="81"/>
      <c r="TIJ118" s="81"/>
      <c r="TIK118" s="81"/>
      <c r="TIL118" s="81"/>
      <c r="TIM118" s="81"/>
      <c r="TIN118" s="81"/>
      <c r="TIO118" s="81"/>
      <c r="TIP118" s="81"/>
      <c r="TIQ118" s="81"/>
      <c r="TIR118" s="81"/>
      <c r="TIS118" s="81"/>
      <c r="TIT118" s="81"/>
      <c r="TIU118" s="81"/>
      <c r="TIV118" s="81"/>
      <c r="TIW118" s="81"/>
      <c r="TIX118" s="81"/>
      <c r="TIY118" s="81"/>
      <c r="TIZ118" s="81"/>
      <c r="TJA118" s="81"/>
      <c r="TJB118" s="81"/>
      <c r="TJC118" s="81"/>
      <c r="TJD118" s="81"/>
      <c r="TJE118" s="81"/>
      <c r="TJF118" s="81"/>
      <c r="TJG118" s="81"/>
      <c r="TJH118" s="81"/>
      <c r="TJI118" s="81"/>
      <c r="TJJ118" s="81"/>
      <c r="TJK118" s="81"/>
      <c r="TJL118" s="81"/>
      <c r="TJM118" s="81"/>
      <c r="TJN118" s="81"/>
      <c r="TJO118" s="81"/>
      <c r="TJP118" s="81"/>
      <c r="TJQ118" s="81"/>
      <c r="TJR118" s="81"/>
      <c r="TJS118" s="81"/>
      <c r="TJT118" s="81"/>
      <c r="TJU118" s="81"/>
      <c r="TJV118" s="81"/>
      <c r="TJW118" s="81"/>
      <c r="TJX118" s="81"/>
      <c r="TJY118" s="81"/>
      <c r="TJZ118" s="81"/>
      <c r="TKA118" s="81"/>
      <c r="TKB118" s="81"/>
      <c r="TKC118" s="81"/>
      <c r="TKD118" s="81"/>
      <c r="TKE118" s="81"/>
      <c r="TKF118" s="81"/>
      <c r="TKG118" s="81"/>
      <c r="TKH118" s="81"/>
      <c r="TKI118" s="81"/>
      <c r="TKJ118" s="81"/>
      <c r="TKK118" s="81"/>
      <c r="TKL118" s="81"/>
      <c r="TKM118" s="81"/>
      <c r="TKN118" s="81"/>
      <c r="TKO118" s="81"/>
      <c r="TKP118" s="81"/>
      <c r="TKQ118" s="81"/>
      <c r="TKR118" s="81"/>
      <c r="TKS118" s="81"/>
      <c r="TKT118" s="81"/>
      <c r="TKU118" s="81"/>
      <c r="TKV118" s="81"/>
      <c r="TKW118" s="81"/>
      <c r="TKX118" s="81"/>
      <c r="TKY118" s="81"/>
      <c r="TKZ118" s="81"/>
      <c r="TLA118" s="81"/>
      <c r="TLB118" s="81"/>
      <c r="TLC118" s="81"/>
      <c r="TLD118" s="81"/>
      <c r="TLE118" s="81"/>
      <c r="TLF118" s="81"/>
      <c r="TLG118" s="81"/>
      <c r="TLH118" s="81"/>
      <c r="TLI118" s="81"/>
      <c r="TLJ118" s="81"/>
      <c r="TLK118" s="81"/>
      <c r="TLL118" s="81"/>
      <c r="TLM118" s="81"/>
      <c r="TLN118" s="81"/>
      <c r="TLO118" s="81"/>
      <c r="TLP118" s="81"/>
      <c r="TLQ118" s="81"/>
      <c r="TLR118" s="81"/>
      <c r="TLS118" s="81"/>
      <c r="TLT118" s="81"/>
      <c r="TLU118" s="81"/>
      <c r="TLV118" s="81"/>
      <c r="TLW118" s="81"/>
      <c r="TLX118" s="81"/>
      <c r="TLY118" s="81"/>
      <c r="TLZ118" s="81"/>
      <c r="TMA118" s="81"/>
      <c r="TMB118" s="81"/>
      <c r="TMC118" s="81"/>
      <c r="TMD118" s="81"/>
      <c r="TME118" s="81"/>
      <c r="TMF118" s="81"/>
      <c r="TMG118" s="81"/>
      <c r="TMH118" s="81"/>
      <c r="TMI118" s="81"/>
      <c r="TMJ118" s="81"/>
      <c r="TMK118" s="81"/>
      <c r="TML118" s="81"/>
      <c r="TMM118" s="81"/>
      <c r="TMN118" s="81"/>
      <c r="TMO118" s="81"/>
      <c r="TMP118" s="81"/>
      <c r="TMQ118" s="81"/>
      <c r="TMR118" s="81"/>
      <c r="TMS118" s="81"/>
      <c r="TMT118" s="81"/>
      <c r="TMU118" s="81"/>
      <c r="TMV118" s="81"/>
      <c r="TMW118" s="81"/>
      <c r="TMX118" s="81"/>
      <c r="TMY118" s="81"/>
      <c r="TMZ118" s="81"/>
      <c r="TNA118" s="81"/>
      <c r="TNB118" s="81"/>
      <c r="TNC118" s="81"/>
      <c r="TND118" s="81"/>
      <c r="TNE118" s="81"/>
      <c r="TNF118" s="81"/>
      <c r="TNG118" s="81"/>
      <c r="TNH118" s="81"/>
      <c r="TNI118" s="81"/>
      <c r="TNJ118" s="81"/>
      <c r="TNK118" s="81"/>
      <c r="TNL118" s="81"/>
      <c r="TNM118" s="81"/>
      <c r="TNN118" s="81"/>
      <c r="TNO118" s="81"/>
      <c r="TNP118" s="81"/>
      <c r="TNQ118" s="81"/>
      <c r="TNR118" s="81"/>
      <c r="TNS118" s="81"/>
      <c r="TNT118" s="81"/>
      <c r="TNU118" s="81"/>
      <c r="TNV118" s="81"/>
      <c r="TNW118" s="81"/>
      <c r="TNX118" s="81"/>
      <c r="TNY118" s="81"/>
      <c r="TNZ118" s="81"/>
      <c r="TOA118" s="81"/>
      <c r="TOB118" s="81"/>
      <c r="TOC118" s="81"/>
      <c r="TOD118" s="81"/>
      <c r="TOE118" s="81"/>
      <c r="TOF118" s="81"/>
      <c r="TOG118" s="81"/>
      <c r="TOH118" s="81"/>
      <c r="TOI118" s="81"/>
      <c r="TOJ118" s="81"/>
      <c r="TOK118" s="81"/>
      <c r="TOL118" s="81"/>
      <c r="TOM118" s="81"/>
      <c r="TON118" s="81"/>
      <c r="TOO118" s="81"/>
      <c r="TOP118" s="81"/>
      <c r="TOQ118" s="81"/>
      <c r="TOR118" s="81"/>
      <c r="TOS118" s="81"/>
      <c r="TOT118" s="81"/>
      <c r="TOU118" s="81"/>
      <c r="TOV118" s="81"/>
      <c r="TOW118" s="81"/>
      <c r="TOX118" s="81"/>
      <c r="TOY118" s="81"/>
      <c r="TOZ118" s="81"/>
      <c r="TPA118" s="81"/>
      <c r="TPB118" s="81"/>
      <c r="TPC118" s="81"/>
      <c r="TPD118" s="81"/>
      <c r="TPE118" s="81"/>
      <c r="TPF118" s="81"/>
      <c r="TPG118" s="81"/>
      <c r="TPH118" s="81"/>
      <c r="TPI118" s="81"/>
      <c r="TPJ118" s="81"/>
      <c r="TPK118" s="81"/>
      <c r="TPL118" s="81"/>
      <c r="TPM118" s="81"/>
      <c r="TPN118" s="81"/>
      <c r="TPO118" s="81"/>
      <c r="TPP118" s="81"/>
      <c r="TPQ118" s="81"/>
      <c r="TPR118" s="81"/>
      <c r="TPS118" s="81"/>
      <c r="TPT118" s="81"/>
      <c r="TPU118" s="81"/>
      <c r="TPV118" s="81"/>
      <c r="TPW118" s="81"/>
      <c r="TPX118" s="81"/>
      <c r="TPY118" s="81"/>
      <c r="TPZ118" s="81"/>
      <c r="TQA118" s="81"/>
      <c r="TQB118" s="81"/>
      <c r="TQC118" s="81"/>
      <c r="TQD118" s="81"/>
      <c r="TQE118" s="81"/>
      <c r="TQF118" s="81"/>
      <c r="TQG118" s="81"/>
      <c r="TQH118" s="81"/>
      <c r="TQI118" s="81"/>
      <c r="TQJ118" s="81"/>
      <c r="TQK118" s="81"/>
      <c r="TQL118" s="81"/>
      <c r="TQM118" s="81"/>
      <c r="TQN118" s="81"/>
      <c r="TQO118" s="81"/>
      <c r="TQP118" s="81"/>
      <c r="TQQ118" s="81"/>
      <c r="TQR118" s="81"/>
      <c r="TQS118" s="81"/>
      <c r="TQT118" s="81"/>
      <c r="TQU118" s="81"/>
      <c r="TQV118" s="81"/>
      <c r="TQW118" s="81"/>
      <c r="TQX118" s="81"/>
      <c r="TQY118" s="81"/>
      <c r="TQZ118" s="81"/>
      <c r="TRA118" s="81"/>
      <c r="TRB118" s="81"/>
      <c r="TRC118" s="81"/>
      <c r="TRD118" s="81"/>
      <c r="TRE118" s="81"/>
      <c r="TRF118" s="81"/>
      <c r="TRG118" s="81"/>
      <c r="TRH118" s="81"/>
      <c r="TRI118" s="81"/>
      <c r="TRJ118" s="81"/>
      <c r="TRK118" s="81"/>
      <c r="TRL118" s="81"/>
      <c r="TRM118" s="81"/>
      <c r="TRN118" s="81"/>
      <c r="TRO118" s="81"/>
      <c r="TRP118" s="81"/>
      <c r="TRQ118" s="81"/>
      <c r="TRR118" s="81"/>
      <c r="TRS118" s="81"/>
      <c r="TRT118" s="81"/>
      <c r="TRU118" s="81"/>
      <c r="TRV118" s="81"/>
      <c r="TRW118" s="81"/>
      <c r="TRX118" s="81"/>
      <c r="TRY118" s="81"/>
      <c r="TRZ118" s="81"/>
      <c r="TSA118" s="81"/>
      <c r="TSB118" s="81"/>
      <c r="TSC118" s="81"/>
      <c r="TSD118" s="81"/>
      <c r="TSE118" s="81"/>
      <c r="TSF118" s="81"/>
      <c r="TSG118" s="81"/>
      <c r="TSH118" s="81"/>
      <c r="TSI118" s="81"/>
      <c r="TSJ118" s="81"/>
      <c r="TSK118" s="81"/>
      <c r="TSL118" s="81"/>
      <c r="TSM118" s="81"/>
      <c r="TSN118" s="81"/>
      <c r="TSO118" s="81"/>
      <c r="TSP118" s="81"/>
      <c r="TSQ118" s="81"/>
      <c r="TSR118" s="81"/>
      <c r="TSS118" s="81"/>
      <c r="TST118" s="81"/>
      <c r="TSU118" s="81"/>
      <c r="TSV118" s="81"/>
      <c r="TSW118" s="81"/>
      <c r="TSX118" s="81"/>
      <c r="TSY118" s="81"/>
      <c r="TSZ118" s="81"/>
      <c r="TTA118" s="81"/>
      <c r="TTB118" s="81"/>
      <c r="TTC118" s="81"/>
      <c r="TTD118" s="81"/>
      <c r="TTE118" s="81"/>
      <c r="TTF118" s="81"/>
      <c r="TTG118" s="81"/>
      <c r="TTH118" s="81"/>
      <c r="TTI118" s="81"/>
      <c r="TTJ118" s="81"/>
      <c r="TTK118" s="81"/>
      <c r="TTL118" s="81"/>
      <c r="TTM118" s="81"/>
      <c r="TTN118" s="81"/>
      <c r="TTO118" s="81"/>
      <c r="TTP118" s="81"/>
      <c r="TTQ118" s="81"/>
      <c r="TTR118" s="81"/>
      <c r="TTS118" s="81"/>
      <c r="TTT118" s="81"/>
      <c r="TTU118" s="81"/>
      <c r="TTV118" s="81"/>
      <c r="TTW118" s="81"/>
      <c r="TTX118" s="81"/>
      <c r="TTY118" s="81"/>
      <c r="TTZ118" s="81"/>
      <c r="TUA118" s="81"/>
      <c r="TUB118" s="81"/>
      <c r="TUC118" s="81"/>
      <c r="TUD118" s="81"/>
      <c r="TUE118" s="81"/>
      <c r="TUF118" s="81"/>
      <c r="TUG118" s="81"/>
      <c r="TUH118" s="81"/>
      <c r="TUI118" s="81"/>
      <c r="TUJ118" s="81"/>
      <c r="TUK118" s="81"/>
      <c r="TUL118" s="81"/>
      <c r="TUM118" s="81"/>
      <c r="TUN118" s="81"/>
      <c r="TUO118" s="81"/>
      <c r="TUP118" s="81"/>
      <c r="TUQ118" s="81"/>
      <c r="TUR118" s="81"/>
      <c r="TUS118" s="81"/>
      <c r="TUT118" s="81"/>
      <c r="TUU118" s="81"/>
      <c r="TUV118" s="81"/>
      <c r="TUW118" s="81"/>
      <c r="TUX118" s="81"/>
      <c r="TUY118" s="81"/>
      <c r="TUZ118" s="81"/>
      <c r="TVA118" s="81"/>
      <c r="TVB118" s="81"/>
      <c r="TVC118" s="81"/>
      <c r="TVD118" s="81"/>
      <c r="TVE118" s="81"/>
      <c r="TVF118" s="81"/>
      <c r="TVG118" s="81"/>
      <c r="TVH118" s="81"/>
      <c r="TVI118" s="81"/>
      <c r="TVJ118" s="81"/>
      <c r="TVK118" s="81"/>
      <c r="TVL118" s="81"/>
      <c r="TVM118" s="81"/>
      <c r="TVN118" s="81"/>
      <c r="TVO118" s="81"/>
      <c r="TVP118" s="81"/>
      <c r="TVQ118" s="81"/>
      <c r="TVR118" s="81"/>
      <c r="TVS118" s="81"/>
      <c r="TVT118" s="81"/>
      <c r="TVU118" s="81"/>
      <c r="TVV118" s="81"/>
      <c r="TVW118" s="81"/>
      <c r="TVX118" s="81"/>
      <c r="TVY118" s="81"/>
      <c r="TVZ118" s="81"/>
      <c r="TWA118" s="81"/>
      <c r="TWB118" s="81"/>
      <c r="TWC118" s="81"/>
      <c r="TWD118" s="81"/>
      <c r="TWE118" s="81"/>
      <c r="TWF118" s="81"/>
      <c r="TWG118" s="81"/>
      <c r="TWH118" s="81"/>
      <c r="TWI118" s="81"/>
      <c r="TWJ118" s="81"/>
      <c r="TWK118" s="81"/>
      <c r="TWL118" s="81"/>
      <c r="TWM118" s="81"/>
      <c r="TWN118" s="81"/>
      <c r="TWO118" s="81"/>
      <c r="TWP118" s="81"/>
      <c r="TWQ118" s="81"/>
      <c r="TWR118" s="81"/>
      <c r="TWS118" s="81"/>
      <c r="TWT118" s="81"/>
      <c r="TWU118" s="81"/>
      <c r="TWV118" s="81"/>
      <c r="TWW118" s="81"/>
      <c r="TWX118" s="81"/>
      <c r="TWY118" s="81"/>
      <c r="TWZ118" s="81"/>
      <c r="TXA118" s="81"/>
      <c r="TXB118" s="81"/>
      <c r="TXC118" s="81"/>
      <c r="TXD118" s="81"/>
      <c r="TXE118" s="81"/>
      <c r="TXF118" s="81"/>
      <c r="TXG118" s="81"/>
      <c r="TXH118" s="81"/>
      <c r="TXI118" s="81"/>
      <c r="TXJ118" s="81"/>
      <c r="TXK118" s="81"/>
      <c r="TXL118" s="81"/>
      <c r="TXM118" s="81"/>
      <c r="TXN118" s="81"/>
      <c r="TXO118" s="81"/>
      <c r="TXP118" s="81"/>
      <c r="TXQ118" s="81"/>
      <c r="TXR118" s="81"/>
      <c r="TXS118" s="81"/>
      <c r="TXT118" s="81"/>
      <c r="TXU118" s="81"/>
      <c r="TXV118" s="81"/>
      <c r="TXW118" s="81"/>
      <c r="TXX118" s="81"/>
      <c r="TXY118" s="81"/>
      <c r="TXZ118" s="81"/>
      <c r="TYA118" s="81"/>
      <c r="TYB118" s="81"/>
      <c r="TYC118" s="81"/>
      <c r="TYD118" s="81"/>
      <c r="TYE118" s="81"/>
      <c r="TYF118" s="81"/>
      <c r="TYG118" s="81"/>
      <c r="TYH118" s="81"/>
      <c r="TYI118" s="81"/>
      <c r="TYJ118" s="81"/>
      <c r="TYK118" s="81"/>
      <c r="TYL118" s="81"/>
      <c r="TYM118" s="81"/>
      <c r="TYN118" s="81"/>
      <c r="TYO118" s="81"/>
      <c r="TYP118" s="81"/>
      <c r="TYQ118" s="81"/>
      <c r="TYR118" s="81"/>
      <c r="TYS118" s="81"/>
      <c r="TYT118" s="81"/>
      <c r="TYU118" s="81"/>
      <c r="TYV118" s="81"/>
      <c r="TYW118" s="81"/>
      <c r="TYX118" s="81"/>
      <c r="TYY118" s="81"/>
      <c r="TYZ118" s="81"/>
      <c r="TZA118" s="81"/>
      <c r="TZB118" s="81"/>
      <c r="TZC118" s="81"/>
      <c r="TZD118" s="81"/>
      <c r="TZE118" s="81"/>
      <c r="TZF118" s="81"/>
      <c r="TZG118" s="81"/>
      <c r="TZH118" s="81"/>
      <c r="TZI118" s="81"/>
      <c r="TZJ118" s="81"/>
      <c r="TZK118" s="81"/>
      <c r="TZL118" s="81"/>
      <c r="TZM118" s="81"/>
      <c r="TZN118" s="81"/>
      <c r="TZO118" s="81"/>
      <c r="TZP118" s="81"/>
      <c r="TZQ118" s="81"/>
      <c r="TZR118" s="81"/>
      <c r="TZS118" s="81"/>
      <c r="TZT118" s="81"/>
      <c r="TZU118" s="81"/>
      <c r="TZV118" s="81"/>
      <c r="TZW118" s="81"/>
      <c r="TZX118" s="81"/>
      <c r="TZY118" s="81"/>
      <c r="TZZ118" s="81"/>
      <c r="UAA118" s="81"/>
      <c r="UAB118" s="81"/>
      <c r="UAC118" s="81"/>
      <c r="UAD118" s="81"/>
      <c r="UAE118" s="81"/>
      <c r="UAF118" s="81"/>
      <c r="UAG118" s="81"/>
      <c r="UAH118" s="81"/>
      <c r="UAI118" s="81"/>
      <c r="UAJ118" s="81"/>
      <c r="UAK118" s="81"/>
      <c r="UAL118" s="81"/>
      <c r="UAM118" s="81"/>
      <c r="UAN118" s="81"/>
      <c r="UAO118" s="81"/>
      <c r="UAP118" s="81"/>
      <c r="UAQ118" s="81"/>
      <c r="UAR118" s="81"/>
      <c r="UAS118" s="81"/>
      <c r="UAT118" s="81"/>
      <c r="UAU118" s="81"/>
      <c r="UAV118" s="81"/>
      <c r="UAW118" s="81"/>
      <c r="UAX118" s="81"/>
      <c r="UAY118" s="81"/>
      <c r="UAZ118" s="81"/>
      <c r="UBA118" s="81"/>
      <c r="UBB118" s="81"/>
      <c r="UBC118" s="81"/>
      <c r="UBD118" s="81"/>
      <c r="UBE118" s="81"/>
      <c r="UBF118" s="81"/>
      <c r="UBG118" s="81"/>
      <c r="UBH118" s="81"/>
      <c r="UBI118" s="81"/>
      <c r="UBJ118" s="81"/>
      <c r="UBK118" s="81"/>
      <c r="UBL118" s="81"/>
      <c r="UBM118" s="81"/>
      <c r="UBN118" s="81"/>
      <c r="UBO118" s="81"/>
      <c r="UBP118" s="81"/>
      <c r="UBQ118" s="81"/>
      <c r="UBR118" s="81"/>
      <c r="UBS118" s="81"/>
      <c r="UBT118" s="81"/>
      <c r="UBU118" s="81"/>
      <c r="UBV118" s="81"/>
      <c r="UBW118" s="81"/>
      <c r="UBX118" s="81"/>
      <c r="UBY118" s="81"/>
      <c r="UBZ118" s="81"/>
      <c r="UCA118" s="81"/>
      <c r="UCB118" s="81"/>
      <c r="UCC118" s="81"/>
      <c r="UCD118" s="81"/>
      <c r="UCE118" s="81"/>
      <c r="UCF118" s="81"/>
      <c r="UCG118" s="81"/>
      <c r="UCH118" s="81"/>
      <c r="UCI118" s="81"/>
      <c r="UCJ118" s="81"/>
      <c r="UCK118" s="81"/>
      <c r="UCL118" s="81"/>
      <c r="UCM118" s="81"/>
      <c r="UCN118" s="81"/>
      <c r="UCO118" s="81"/>
      <c r="UCP118" s="81"/>
      <c r="UCQ118" s="81"/>
      <c r="UCR118" s="81"/>
      <c r="UCS118" s="81"/>
      <c r="UCT118" s="81"/>
      <c r="UCU118" s="81"/>
      <c r="UCV118" s="81"/>
      <c r="UCW118" s="81"/>
      <c r="UCX118" s="81"/>
      <c r="UCY118" s="81"/>
      <c r="UCZ118" s="81"/>
      <c r="UDA118" s="81"/>
      <c r="UDB118" s="81"/>
      <c r="UDC118" s="81"/>
      <c r="UDD118" s="81"/>
      <c r="UDE118" s="81"/>
      <c r="UDF118" s="81"/>
      <c r="UDG118" s="81"/>
      <c r="UDH118" s="81"/>
      <c r="UDI118" s="81"/>
      <c r="UDJ118" s="81"/>
      <c r="UDK118" s="81"/>
      <c r="UDL118" s="81"/>
      <c r="UDM118" s="81"/>
      <c r="UDN118" s="81"/>
      <c r="UDO118" s="81"/>
      <c r="UDP118" s="81"/>
      <c r="UDQ118" s="81"/>
      <c r="UDR118" s="81"/>
      <c r="UDS118" s="81"/>
      <c r="UDT118" s="81"/>
      <c r="UDU118" s="81"/>
      <c r="UDV118" s="81"/>
      <c r="UDW118" s="81"/>
      <c r="UDX118" s="81"/>
      <c r="UDY118" s="81"/>
      <c r="UDZ118" s="81"/>
      <c r="UEA118" s="81"/>
      <c r="UEB118" s="81"/>
      <c r="UEC118" s="81"/>
      <c r="UED118" s="81"/>
      <c r="UEE118" s="81"/>
      <c r="UEF118" s="81"/>
      <c r="UEG118" s="81"/>
      <c r="UEH118" s="81"/>
      <c r="UEI118" s="81"/>
      <c r="UEJ118" s="81"/>
      <c r="UEK118" s="81"/>
      <c r="UEL118" s="81"/>
      <c r="UEM118" s="81"/>
      <c r="UEN118" s="81"/>
      <c r="UEO118" s="81"/>
      <c r="UEP118" s="81"/>
      <c r="UEQ118" s="81"/>
      <c r="UER118" s="81"/>
      <c r="UES118" s="81"/>
      <c r="UET118" s="81"/>
      <c r="UEU118" s="81"/>
      <c r="UEV118" s="81"/>
      <c r="UEW118" s="81"/>
      <c r="UEX118" s="81"/>
      <c r="UEY118" s="81"/>
      <c r="UEZ118" s="81"/>
      <c r="UFA118" s="81"/>
      <c r="UFB118" s="81"/>
      <c r="UFC118" s="81"/>
      <c r="UFD118" s="81"/>
      <c r="UFE118" s="81"/>
      <c r="UFF118" s="81"/>
      <c r="UFG118" s="81"/>
      <c r="UFH118" s="81"/>
      <c r="UFI118" s="81"/>
      <c r="UFJ118" s="81"/>
      <c r="UFK118" s="81"/>
      <c r="UFL118" s="81"/>
      <c r="UFM118" s="81"/>
      <c r="UFN118" s="81"/>
      <c r="UFO118" s="81"/>
      <c r="UFP118" s="81"/>
      <c r="UFQ118" s="81"/>
      <c r="UFR118" s="81"/>
      <c r="UFS118" s="81"/>
      <c r="UFT118" s="81"/>
      <c r="UFU118" s="81"/>
      <c r="UFV118" s="81"/>
      <c r="UFW118" s="81"/>
      <c r="UFX118" s="81"/>
      <c r="UFY118" s="81"/>
      <c r="UFZ118" s="81"/>
      <c r="UGA118" s="81"/>
      <c r="UGB118" s="81"/>
      <c r="UGC118" s="81"/>
      <c r="UGD118" s="81"/>
      <c r="UGE118" s="81"/>
      <c r="UGF118" s="81"/>
      <c r="UGG118" s="81"/>
      <c r="UGH118" s="81"/>
      <c r="UGI118" s="81"/>
      <c r="UGJ118" s="81"/>
      <c r="UGK118" s="81"/>
      <c r="UGL118" s="81"/>
      <c r="UGM118" s="81"/>
      <c r="UGN118" s="81"/>
      <c r="UGO118" s="81"/>
      <c r="UGP118" s="81"/>
      <c r="UGQ118" s="81"/>
      <c r="UGR118" s="81"/>
      <c r="UGS118" s="81"/>
      <c r="UGT118" s="81"/>
      <c r="UGU118" s="81"/>
      <c r="UGV118" s="81"/>
      <c r="UGW118" s="81"/>
      <c r="UGX118" s="81"/>
      <c r="UGY118" s="81"/>
      <c r="UGZ118" s="81"/>
      <c r="UHA118" s="81"/>
      <c r="UHB118" s="81"/>
      <c r="UHC118" s="81"/>
      <c r="UHD118" s="81"/>
      <c r="UHE118" s="81"/>
      <c r="UHF118" s="81"/>
      <c r="UHG118" s="81"/>
      <c r="UHH118" s="81"/>
      <c r="UHI118" s="81"/>
      <c r="UHJ118" s="81"/>
      <c r="UHK118" s="81"/>
      <c r="UHL118" s="81"/>
      <c r="UHM118" s="81"/>
      <c r="UHN118" s="81"/>
      <c r="UHO118" s="81"/>
      <c r="UHP118" s="81"/>
      <c r="UHQ118" s="81"/>
      <c r="UHR118" s="81"/>
      <c r="UHS118" s="81"/>
      <c r="UHT118" s="81"/>
      <c r="UHU118" s="81"/>
      <c r="UHV118" s="81"/>
      <c r="UHW118" s="81"/>
      <c r="UHX118" s="81"/>
      <c r="UHY118" s="81"/>
      <c r="UHZ118" s="81"/>
      <c r="UIA118" s="81"/>
      <c r="UIB118" s="81"/>
      <c r="UIC118" s="81"/>
      <c r="UID118" s="81"/>
      <c r="UIE118" s="81"/>
      <c r="UIF118" s="81"/>
      <c r="UIG118" s="81"/>
      <c r="UIH118" s="81"/>
      <c r="UII118" s="81"/>
      <c r="UIJ118" s="81"/>
      <c r="UIK118" s="81"/>
      <c r="UIL118" s="81"/>
      <c r="UIM118" s="81"/>
      <c r="UIN118" s="81"/>
      <c r="UIO118" s="81"/>
      <c r="UIP118" s="81"/>
      <c r="UIQ118" s="81"/>
      <c r="UIR118" s="81"/>
      <c r="UIS118" s="81"/>
      <c r="UIT118" s="81"/>
      <c r="UIU118" s="81"/>
      <c r="UIV118" s="81"/>
      <c r="UIW118" s="81"/>
      <c r="UIX118" s="81"/>
      <c r="UIY118" s="81"/>
      <c r="UIZ118" s="81"/>
      <c r="UJA118" s="81"/>
      <c r="UJB118" s="81"/>
      <c r="UJC118" s="81"/>
      <c r="UJD118" s="81"/>
      <c r="UJE118" s="81"/>
      <c r="UJF118" s="81"/>
      <c r="UJG118" s="81"/>
      <c r="UJH118" s="81"/>
      <c r="UJI118" s="81"/>
      <c r="UJJ118" s="81"/>
      <c r="UJK118" s="81"/>
      <c r="UJL118" s="81"/>
      <c r="UJM118" s="81"/>
      <c r="UJN118" s="81"/>
      <c r="UJO118" s="81"/>
      <c r="UJP118" s="81"/>
      <c r="UJQ118" s="81"/>
      <c r="UJR118" s="81"/>
      <c r="UJS118" s="81"/>
      <c r="UJT118" s="81"/>
      <c r="UJU118" s="81"/>
      <c r="UJV118" s="81"/>
      <c r="UJW118" s="81"/>
      <c r="UJX118" s="81"/>
      <c r="UJY118" s="81"/>
      <c r="UJZ118" s="81"/>
      <c r="UKA118" s="81"/>
      <c r="UKB118" s="81"/>
      <c r="UKC118" s="81"/>
      <c r="UKD118" s="81"/>
      <c r="UKE118" s="81"/>
      <c r="UKF118" s="81"/>
      <c r="UKG118" s="81"/>
      <c r="UKH118" s="81"/>
      <c r="UKI118" s="81"/>
      <c r="UKJ118" s="81"/>
      <c r="UKK118" s="81"/>
      <c r="UKL118" s="81"/>
      <c r="UKM118" s="81"/>
      <c r="UKN118" s="81"/>
      <c r="UKO118" s="81"/>
      <c r="UKP118" s="81"/>
      <c r="UKQ118" s="81"/>
      <c r="UKR118" s="81"/>
      <c r="UKS118" s="81"/>
      <c r="UKT118" s="81"/>
      <c r="UKU118" s="81"/>
      <c r="UKV118" s="81"/>
      <c r="UKW118" s="81"/>
      <c r="UKX118" s="81"/>
      <c r="UKY118" s="81"/>
      <c r="UKZ118" s="81"/>
      <c r="ULA118" s="81"/>
      <c r="ULB118" s="81"/>
      <c r="ULC118" s="81"/>
      <c r="ULD118" s="81"/>
      <c r="ULE118" s="81"/>
      <c r="ULF118" s="81"/>
      <c r="ULG118" s="81"/>
      <c r="ULH118" s="81"/>
      <c r="ULI118" s="81"/>
      <c r="ULJ118" s="81"/>
      <c r="ULK118" s="81"/>
      <c r="ULL118" s="81"/>
      <c r="ULM118" s="81"/>
      <c r="ULN118" s="81"/>
      <c r="ULO118" s="81"/>
      <c r="ULP118" s="81"/>
      <c r="ULQ118" s="81"/>
      <c r="ULR118" s="81"/>
      <c r="ULS118" s="81"/>
      <c r="ULT118" s="81"/>
      <c r="ULU118" s="81"/>
      <c r="ULV118" s="81"/>
      <c r="ULW118" s="81"/>
      <c r="ULX118" s="81"/>
      <c r="ULY118" s="81"/>
      <c r="ULZ118" s="81"/>
      <c r="UMA118" s="81"/>
      <c r="UMB118" s="81"/>
      <c r="UMC118" s="81"/>
      <c r="UMD118" s="81"/>
      <c r="UME118" s="81"/>
      <c r="UMF118" s="81"/>
      <c r="UMG118" s="81"/>
      <c r="UMH118" s="81"/>
      <c r="UMI118" s="81"/>
      <c r="UMJ118" s="81"/>
      <c r="UMK118" s="81"/>
      <c r="UML118" s="81"/>
      <c r="UMM118" s="81"/>
      <c r="UMN118" s="81"/>
      <c r="UMO118" s="81"/>
      <c r="UMP118" s="81"/>
      <c r="UMQ118" s="81"/>
      <c r="UMR118" s="81"/>
      <c r="UMS118" s="81"/>
      <c r="UMT118" s="81"/>
      <c r="UMU118" s="81"/>
      <c r="UMV118" s="81"/>
      <c r="UMW118" s="81"/>
      <c r="UMX118" s="81"/>
      <c r="UMY118" s="81"/>
      <c r="UMZ118" s="81"/>
      <c r="UNA118" s="81"/>
      <c r="UNB118" s="81"/>
      <c r="UNC118" s="81"/>
      <c r="UND118" s="81"/>
      <c r="UNE118" s="81"/>
      <c r="UNF118" s="81"/>
      <c r="UNG118" s="81"/>
      <c r="UNH118" s="81"/>
      <c r="UNI118" s="81"/>
      <c r="UNJ118" s="81"/>
      <c r="UNK118" s="81"/>
      <c r="UNL118" s="81"/>
      <c r="UNM118" s="81"/>
      <c r="UNN118" s="81"/>
      <c r="UNO118" s="81"/>
      <c r="UNP118" s="81"/>
      <c r="UNQ118" s="81"/>
      <c r="UNR118" s="81"/>
      <c r="UNS118" s="81"/>
      <c r="UNT118" s="81"/>
      <c r="UNU118" s="81"/>
      <c r="UNV118" s="81"/>
      <c r="UNW118" s="81"/>
      <c r="UNX118" s="81"/>
      <c r="UNY118" s="81"/>
      <c r="UNZ118" s="81"/>
      <c r="UOA118" s="81"/>
      <c r="UOB118" s="81"/>
      <c r="UOC118" s="81"/>
      <c r="UOD118" s="81"/>
      <c r="UOE118" s="81"/>
      <c r="UOF118" s="81"/>
      <c r="UOG118" s="81"/>
      <c r="UOH118" s="81"/>
      <c r="UOI118" s="81"/>
      <c r="UOJ118" s="81"/>
      <c r="UOK118" s="81"/>
      <c r="UOL118" s="81"/>
      <c r="UOM118" s="81"/>
      <c r="UON118" s="81"/>
      <c r="UOO118" s="81"/>
      <c r="UOP118" s="81"/>
      <c r="UOQ118" s="81"/>
      <c r="UOR118" s="81"/>
      <c r="UOS118" s="81"/>
      <c r="UOT118" s="81"/>
      <c r="UOU118" s="81"/>
      <c r="UOV118" s="81"/>
      <c r="UOW118" s="81"/>
      <c r="UOX118" s="81"/>
      <c r="UOY118" s="81"/>
      <c r="UOZ118" s="81"/>
      <c r="UPA118" s="81"/>
      <c r="UPB118" s="81"/>
      <c r="UPC118" s="81"/>
      <c r="UPD118" s="81"/>
      <c r="UPE118" s="81"/>
      <c r="UPF118" s="81"/>
      <c r="UPG118" s="81"/>
      <c r="UPH118" s="81"/>
      <c r="UPI118" s="81"/>
      <c r="UPJ118" s="81"/>
      <c r="UPK118" s="81"/>
      <c r="UPL118" s="81"/>
      <c r="UPM118" s="81"/>
      <c r="UPN118" s="81"/>
      <c r="UPO118" s="81"/>
      <c r="UPP118" s="81"/>
      <c r="UPQ118" s="81"/>
      <c r="UPR118" s="81"/>
      <c r="UPS118" s="81"/>
      <c r="UPT118" s="81"/>
      <c r="UPU118" s="81"/>
      <c r="UPV118" s="81"/>
      <c r="UPW118" s="81"/>
      <c r="UPX118" s="81"/>
      <c r="UPY118" s="81"/>
      <c r="UPZ118" s="81"/>
      <c r="UQA118" s="81"/>
      <c r="UQB118" s="81"/>
      <c r="UQC118" s="81"/>
      <c r="UQD118" s="81"/>
      <c r="UQE118" s="81"/>
      <c r="UQF118" s="81"/>
      <c r="UQG118" s="81"/>
      <c r="UQH118" s="81"/>
      <c r="UQI118" s="81"/>
      <c r="UQJ118" s="81"/>
      <c r="UQK118" s="81"/>
      <c r="UQL118" s="81"/>
      <c r="UQM118" s="81"/>
      <c r="UQN118" s="81"/>
      <c r="UQO118" s="81"/>
      <c r="UQP118" s="81"/>
      <c r="UQQ118" s="81"/>
      <c r="UQR118" s="81"/>
      <c r="UQS118" s="81"/>
      <c r="UQT118" s="81"/>
      <c r="UQU118" s="81"/>
      <c r="UQV118" s="81"/>
      <c r="UQW118" s="81"/>
      <c r="UQX118" s="81"/>
      <c r="UQY118" s="81"/>
      <c r="UQZ118" s="81"/>
      <c r="URA118" s="81"/>
      <c r="URB118" s="81"/>
      <c r="URC118" s="81"/>
      <c r="URD118" s="81"/>
      <c r="URE118" s="81"/>
      <c r="URF118" s="81"/>
      <c r="URG118" s="81"/>
      <c r="URH118" s="81"/>
      <c r="URI118" s="81"/>
      <c r="URJ118" s="81"/>
      <c r="URK118" s="81"/>
      <c r="URL118" s="81"/>
      <c r="URM118" s="81"/>
      <c r="URN118" s="81"/>
      <c r="URO118" s="81"/>
      <c r="URP118" s="81"/>
      <c r="URQ118" s="81"/>
      <c r="URR118" s="81"/>
      <c r="URS118" s="81"/>
      <c r="URT118" s="81"/>
      <c r="URU118" s="81"/>
      <c r="URV118" s="81"/>
      <c r="URW118" s="81"/>
      <c r="URX118" s="81"/>
      <c r="URY118" s="81"/>
      <c r="URZ118" s="81"/>
      <c r="USA118" s="81"/>
      <c r="USB118" s="81"/>
      <c r="USC118" s="81"/>
      <c r="USD118" s="81"/>
      <c r="USE118" s="81"/>
      <c r="USF118" s="81"/>
      <c r="USG118" s="81"/>
      <c r="USH118" s="81"/>
      <c r="USI118" s="81"/>
      <c r="USJ118" s="81"/>
      <c r="USK118" s="81"/>
      <c r="USL118" s="81"/>
      <c r="USM118" s="81"/>
      <c r="USN118" s="81"/>
      <c r="USO118" s="81"/>
      <c r="USP118" s="81"/>
      <c r="USQ118" s="81"/>
      <c r="USR118" s="81"/>
      <c r="USS118" s="81"/>
      <c r="UST118" s="81"/>
      <c r="USU118" s="81"/>
      <c r="USV118" s="81"/>
      <c r="USW118" s="81"/>
      <c r="USX118" s="81"/>
      <c r="USY118" s="81"/>
      <c r="USZ118" s="81"/>
      <c r="UTA118" s="81"/>
      <c r="UTB118" s="81"/>
      <c r="UTC118" s="81"/>
      <c r="UTD118" s="81"/>
      <c r="UTE118" s="81"/>
      <c r="UTF118" s="81"/>
      <c r="UTG118" s="81"/>
      <c r="UTH118" s="81"/>
      <c r="UTI118" s="81"/>
      <c r="UTJ118" s="81"/>
      <c r="UTK118" s="81"/>
      <c r="UTL118" s="81"/>
      <c r="UTM118" s="81"/>
      <c r="UTN118" s="81"/>
      <c r="UTO118" s="81"/>
      <c r="UTP118" s="81"/>
      <c r="UTQ118" s="81"/>
      <c r="UTR118" s="81"/>
      <c r="UTS118" s="81"/>
      <c r="UTT118" s="81"/>
      <c r="UTU118" s="81"/>
      <c r="UTV118" s="81"/>
      <c r="UTW118" s="81"/>
      <c r="UTX118" s="81"/>
      <c r="UTY118" s="81"/>
      <c r="UTZ118" s="81"/>
      <c r="UUA118" s="81"/>
      <c r="UUB118" s="81"/>
      <c r="UUC118" s="81"/>
      <c r="UUD118" s="81"/>
      <c r="UUE118" s="81"/>
      <c r="UUF118" s="81"/>
      <c r="UUG118" s="81"/>
      <c r="UUH118" s="81"/>
      <c r="UUI118" s="81"/>
      <c r="UUJ118" s="81"/>
      <c r="UUK118" s="81"/>
      <c r="UUL118" s="81"/>
      <c r="UUM118" s="81"/>
      <c r="UUN118" s="81"/>
      <c r="UUO118" s="81"/>
      <c r="UUP118" s="81"/>
      <c r="UUQ118" s="81"/>
      <c r="UUR118" s="81"/>
      <c r="UUS118" s="81"/>
      <c r="UUT118" s="81"/>
      <c r="UUU118" s="81"/>
      <c r="UUV118" s="81"/>
      <c r="UUW118" s="81"/>
      <c r="UUX118" s="81"/>
      <c r="UUY118" s="81"/>
      <c r="UUZ118" s="81"/>
      <c r="UVA118" s="81"/>
      <c r="UVB118" s="81"/>
      <c r="UVC118" s="81"/>
      <c r="UVD118" s="81"/>
      <c r="UVE118" s="81"/>
      <c r="UVF118" s="81"/>
      <c r="UVG118" s="81"/>
      <c r="UVH118" s="81"/>
      <c r="UVI118" s="81"/>
      <c r="UVJ118" s="81"/>
      <c r="UVK118" s="81"/>
      <c r="UVL118" s="81"/>
      <c r="UVM118" s="81"/>
      <c r="UVN118" s="81"/>
      <c r="UVO118" s="81"/>
      <c r="UVP118" s="81"/>
      <c r="UVQ118" s="81"/>
      <c r="UVR118" s="81"/>
      <c r="UVS118" s="81"/>
      <c r="UVT118" s="81"/>
      <c r="UVU118" s="81"/>
      <c r="UVV118" s="81"/>
      <c r="UVW118" s="81"/>
      <c r="UVX118" s="81"/>
      <c r="UVY118" s="81"/>
      <c r="UVZ118" s="81"/>
      <c r="UWA118" s="81"/>
      <c r="UWB118" s="81"/>
      <c r="UWC118" s="81"/>
      <c r="UWD118" s="81"/>
      <c r="UWE118" s="81"/>
      <c r="UWF118" s="81"/>
      <c r="UWG118" s="81"/>
      <c r="UWH118" s="81"/>
      <c r="UWI118" s="81"/>
      <c r="UWJ118" s="81"/>
      <c r="UWK118" s="81"/>
      <c r="UWL118" s="81"/>
      <c r="UWM118" s="81"/>
      <c r="UWN118" s="81"/>
      <c r="UWO118" s="81"/>
      <c r="UWP118" s="81"/>
      <c r="UWQ118" s="81"/>
      <c r="UWR118" s="81"/>
      <c r="UWS118" s="81"/>
      <c r="UWT118" s="81"/>
      <c r="UWU118" s="81"/>
      <c r="UWV118" s="81"/>
      <c r="UWW118" s="81"/>
      <c r="UWX118" s="81"/>
      <c r="UWY118" s="81"/>
      <c r="UWZ118" s="81"/>
      <c r="UXA118" s="81"/>
      <c r="UXB118" s="81"/>
      <c r="UXC118" s="81"/>
      <c r="UXD118" s="81"/>
      <c r="UXE118" s="81"/>
      <c r="UXF118" s="81"/>
      <c r="UXG118" s="81"/>
      <c r="UXH118" s="81"/>
      <c r="UXI118" s="81"/>
      <c r="UXJ118" s="81"/>
      <c r="UXK118" s="81"/>
      <c r="UXL118" s="81"/>
      <c r="UXM118" s="81"/>
      <c r="UXN118" s="81"/>
      <c r="UXO118" s="81"/>
      <c r="UXP118" s="81"/>
      <c r="UXQ118" s="81"/>
      <c r="UXR118" s="81"/>
      <c r="UXS118" s="81"/>
      <c r="UXT118" s="81"/>
      <c r="UXU118" s="81"/>
      <c r="UXV118" s="81"/>
      <c r="UXW118" s="81"/>
      <c r="UXX118" s="81"/>
      <c r="UXY118" s="81"/>
      <c r="UXZ118" s="81"/>
      <c r="UYA118" s="81"/>
      <c r="UYB118" s="81"/>
      <c r="UYC118" s="81"/>
      <c r="UYD118" s="81"/>
      <c r="UYE118" s="81"/>
      <c r="UYF118" s="81"/>
      <c r="UYG118" s="81"/>
      <c r="UYH118" s="81"/>
      <c r="UYI118" s="81"/>
      <c r="UYJ118" s="81"/>
      <c r="UYK118" s="81"/>
      <c r="UYL118" s="81"/>
      <c r="UYM118" s="81"/>
      <c r="UYN118" s="81"/>
      <c r="UYO118" s="81"/>
      <c r="UYP118" s="81"/>
      <c r="UYQ118" s="81"/>
      <c r="UYR118" s="81"/>
      <c r="UYS118" s="81"/>
      <c r="UYT118" s="81"/>
      <c r="UYU118" s="81"/>
      <c r="UYV118" s="81"/>
      <c r="UYW118" s="81"/>
      <c r="UYX118" s="81"/>
      <c r="UYY118" s="81"/>
      <c r="UYZ118" s="81"/>
      <c r="UZA118" s="81"/>
      <c r="UZB118" s="81"/>
      <c r="UZC118" s="81"/>
      <c r="UZD118" s="81"/>
      <c r="UZE118" s="81"/>
      <c r="UZF118" s="81"/>
      <c r="UZG118" s="81"/>
      <c r="UZH118" s="81"/>
      <c r="UZI118" s="81"/>
      <c r="UZJ118" s="81"/>
      <c r="UZK118" s="81"/>
      <c r="UZL118" s="81"/>
      <c r="UZM118" s="81"/>
      <c r="UZN118" s="81"/>
      <c r="UZO118" s="81"/>
      <c r="UZP118" s="81"/>
      <c r="UZQ118" s="81"/>
      <c r="UZR118" s="81"/>
      <c r="UZS118" s="81"/>
      <c r="UZT118" s="81"/>
      <c r="UZU118" s="81"/>
      <c r="UZV118" s="81"/>
      <c r="UZW118" s="81"/>
      <c r="UZX118" s="81"/>
      <c r="UZY118" s="81"/>
      <c r="UZZ118" s="81"/>
      <c r="VAA118" s="81"/>
      <c r="VAB118" s="81"/>
      <c r="VAC118" s="81"/>
      <c r="VAD118" s="81"/>
      <c r="VAE118" s="81"/>
      <c r="VAF118" s="81"/>
      <c r="VAG118" s="81"/>
      <c r="VAH118" s="81"/>
      <c r="VAI118" s="81"/>
      <c r="VAJ118" s="81"/>
      <c r="VAK118" s="81"/>
      <c r="VAL118" s="81"/>
      <c r="VAM118" s="81"/>
      <c r="VAN118" s="81"/>
      <c r="VAO118" s="81"/>
      <c r="VAP118" s="81"/>
      <c r="VAQ118" s="81"/>
      <c r="VAR118" s="81"/>
      <c r="VAS118" s="81"/>
      <c r="VAT118" s="81"/>
      <c r="VAU118" s="81"/>
      <c r="VAV118" s="81"/>
      <c r="VAW118" s="81"/>
      <c r="VAX118" s="81"/>
      <c r="VAY118" s="81"/>
      <c r="VAZ118" s="81"/>
      <c r="VBA118" s="81"/>
      <c r="VBB118" s="81"/>
      <c r="VBC118" s="81"/>
      <c r="VBD118" s="81"/>
      <c r="VBE118" s="81"/>
      <c r="VBF118" s="81"/>
      <c r="VBG118" s="81"/>
      <c r="VBH118" s="81"/>
      <c r="VBI118" s="81"/>
      <c r="VBJ118" s="81"/>
      <c r="VBK118" s="81"/>
      <c r="VBL118" s="81"/>
      <c r="VBM118" s="81"/>
      <c r="VBN118" s="81"/>
      <c r="VBO118" s="81"/>
      <c r="VBP118" s="81"/>
      <c r="VBQ118" s="81"/>
      <c r="VBR118" s="81"/>
      <c r="VBS118" s="81"/>
      <c r="VBT118" s="81"/>
      <c r="VBU118" s="81"/>
      <c r="VBV118" s="81"/>
      <c r="VBW118" s="81"/>
      <c r="VBX118" s="81"/>
      <c r="VBY118" s="81"/>
      <c r="VBZ118" s="81"/>
      <c r="VCA118" s="81"/>
      <c r="VCB118" s="81"/>
      <c r="VCC118" s="81"/>
      <c r="VCD118" s="81"/>
      <c r="VCE118" s="81"/>
      <c r="VCF118" s="81"/>
      <c r="VCG118" s="81"/>
      <c r="VCH118" s="81"/>
      <c r="VCI118" s="81"/>
      <c r="VCJ118" s="81"/>
      <c r="VCK118" s="81"/>
      <c r="VCL118" s="81"/>
      <c r="VCM118" s="81"/>
      <c r="VCN118" s="81"/>
      <c r="VCO118" s="81"/>
      <c r="VCP118" s="81"/>
      <c r="VCQ118" s="81"/>
      <c r="VCR118" s="81"/>
      <c r="VCS118" s="81"/>
      <c r="VCT118" s="81"/>
      <c r="VCU118" s="81"/>
      <c r="VCV118" s="81"/>
      <c r="VCW118" s="81"/>
      <c r="VCX118" s="81"/>
      <c r="VCY118" s="81"/>
      <c r="VCZ118" s="81"/>
      <c r="VDA118" s="81"/>
      <c r="VDB118" s="81"/>
      <c r="VDC118" s="81"/>
      <c r="VDD118" s="81"/>
      <c r="VDE118" s="81"/>
      <c r="VDF118" s="81"/>
      <c r="VDG118" s="81"/>
      <c r="VDH118" s="81"/>
      <c r="VDI118" s="81"/>
      <c r="VDJ118" s="81"/>
      <c r="VDK118" s="81"/>
      <c r="VDL118" s="81"/>
      <c r="VDM118" s="81"/>
      <c r="VDN118" s="81"/>
      <c r="VDO118" s="81"/>
      <c r="VDP118" s="81"/>
      <c r="VDQ118" s="81"/>
      <c r="VDR118" s="81"/>
      <c r="VDS118" s="81"/>
      <c r="VDT118" s="81"/>
      <c r="VDU118" s="81"/>
      <c r="VDV118" s="81"/>
      <c r="VDW118" s="81"/>
      <c r="VDX118" s="81"/>
      <c r="VDY118" s="81"/>
      <c r="VDZ118" s="81"/>
      <c r="VEA118" s="81"/>
      <c r="VEB118" s="81"/>
      <c r="VEC118" s="81"/>
      <c r="VED118" s="81"/>
      <c r="VEE118" s="81"/>
      <c r="VEF118" s="81"/>
      <c r="VEG118" s="81"/>
      <c r="VEH118" s="81"/>
      <c r="VEI118" s="81"/>
      <c r="VEJ118" s="81"/>
      <c r="VEK118" s="81"/>
      <c r="VEL118" s="81"/>
      <c r="VEM118" s="81"/>
      <c r="VEN118" s="81"/>
      <c r="VEO118" s="81"/>
      <c r="VEP118" s="81"/>
      <c r="VEQ118" s="81"/>
      <c r="VER118" s="81"/>
      <c r="VES118" s="81"/>
      <c r="VET118" s="81"/>
      <c r="VEU118" s="81"/>
      <c r="VEV118" s="81"/>
      <c r="VEW118" s="81"/>
      <c r="VEX118" s="81"/>
      <c r="VEY118" s="81"/>
      <c r="VEZ118" s="81"/>
      <c r="VFA118" s="81"/>
      <c r="VFB118" s="81"/>
      <c r="VFC118" s="81"/>
      <c r="VFD118" s="81"/>
      <c r="VFE118" s="81"/>
      <c r="VFF118" s="81"/>
      <c r="VFG118" s="81"/>
      <c r="VFH118" s="81"/>
      <c r="VFI118" s="81"/>
      <c r="VFJ118" s="81"/>
      <c r="VFK118" s="81"/>
      <c r="VFL118" s="81"/>
      <c r="VFM118" s="81"/>
      <c r="VFN118" s="81"/>
      <c r="VFO118" s="81"/>
      <c r="VFP118" s="81"/>
      <c r="VFQ118" s="81"/>
      <c r="VFR118" s="81"/>
      <c r="VFS118" s="81"/>
      <c r="VFT118" s="81"/>
      <c r="VFU118" s="81"/>
      <c r="VFV118" s="81"/>
      <c r="VFW118" s="81"/>
      <c r="VFX118" s="81"/>
      <c r="VFY118" s="81"/>
      <c r="VFZ118" s="81"/>
      <c r="VGA118" s="81"/>
      <c r="VGB118" s="81"/>
      <c r="VGC118" s="81"/>
      <c r="VGD118" s="81"/>
      <c r="VGE118" s="81"/>
      <c r="VGF118" s="81"/>
      <c r="VGG118" s="81"/>
      <c r="VGH118" s="81"/>
      <c r="VGI118" s="81"/>
      <c r="VGJ118" s="81"/>
      <c r="VGK118" s="81"/>
      <c r="VGL118" s="81"/>
      <c r="VGM118" s="81"/>
      <c r="VGN118" s="81"/>
      <c r="VGO118" s="81"/>
      <c r="VGP118" s="81"/>
      <c r="VGQ118" s="81"/>
      <c r="VGR118" s="81"/>
      <c r="VGS118" s="81"/>
      <c r="VGT118" s="81"/>
      <c r="VGU118" s="81"/>
      <c r="VGV118" s="81"/>
      <c r="VGW118" s="81"/>
      <c r="VGX118" s="81"/>
      <c r="VGY118" s="81"/>
      <c r="VGZ118" s="81"/>
      <c r="VHA118" s="81"/>
      <c r="VHB118" s="81"/>
      <c r="VHC118" s="81"/>
      <c r="VHD118" s="81"/>
      <c r="VHE118" s="81"/>
      <c r="VHF118" s="81"/>
      <c r="VHG118" s="81"/>
      <c r="VHH118" s="81"/>
      <c r="VHI118" s="81"/>
      <c r="VHJ118" s="81"/>
      <c r="VHK118" s="81"/>
      <c r="VHL118" s="81"/>
      <c r="VHM118" s="81"/>
      <c r="VHN118" s="81"/>
      <c r="VHO118" s="81"/>
      <c r="VHP118" s="81"/>
      <c r="VHQ118" s="81"/>
      <c r="VHR118" s="81"/>
      <c r="VHS118" s="81"/>
      <c r="VHT118" s="81"/>
      <c r="VHU118" s="81"/>
      <c r="VHV118" s="81"/>
      <c r="VHW118" s="81"/>
      <c r="VHX118" s="81"/>
      <c r="VHY118" s="81"/>
      <c r="VHZ118" s="81"/>
      <c r="VIA118" s="81"/>
      <c r="VIB118" s="81"/>
      <c r="VIC118" s="81"/>
      <c r="VID118" s="81"/>
      <c r="VIE118" s="81"/>
      <c r="VIF118" s="81"/>
      <c r="VIG118" s="81"/>
      <c r="VIH118" s="81"/>
      <c r="VII118" s="81"/>
      <c r="VIJ118" s="81"/>
      <c r="VIK118" s="81"/>
      <c r="VIL118" s="81"/>
      <c r="VIM118" s="81"/>
      <c r="VIN118" s="81"/>
      <c r="VIO118" s="81"/>
      <c r="VIP118" s="81"/>
      <c r="VIQ118" s="81"/>
      <c r="VIR118" s="81"/>
      <c r="VIS118" s="81"/>
      <c r="VIT118" s="81"/>
      <c r="VIU118" s="81"/>
      <c r="VIV118" s="81"/>
      <c r="VIW118" s="81"/>
      <c r="VIX118" s="81"/>
      <c r="VIY118" s="81"/>
      <c r="VIZ118" s="81"/>
      <c r="VJA118" s="81"/>
      <c r="VJB118" s="81"/>
      <c r="VJC118" s="81"/>
      <c r="VJD118" s="81"/>
      <c r="VJE118" s="81"/>
      <c r="VJF118" s="81"/>
      <c r="VJG118" s="81"/>
      <c r="VJH118" s="81"/>
      <c r="VJI118" s="81"/>
      <c r="VJJ118" s="81"/>
      <c r="VJK118" s="81"/>
      <c r="VJL118" s="81"/>
      <c r="VJM118" s="81"/>
      <c r="VJN118" s="81"/>
      <c r="VJO118" s="81"/>
      <c r="VJP118" s="81"/>
      <c r="VJQ118" s="81"/>
      <c r="VJR118" s="81"/>
      <c r="VJS118" s="81"/>
      <c r="VJT118" s="81"/>
      <c r="VJU118" s="81"/>
      <c r="VJV118" s="81"/>
      <c r="VJW118" s="81"/>
      <c r="VJX118" s="81"/>
      <c r="VJY118" s="81"/>
      <c r="VJZ118" s="81"/>
      <c r="VKA118" s="81"/>
      <c r="VKB118" s="81"/>
      <c r="VKC118" s="81"/>
      <c r="VKD118" s="81"/>
      <c r="VKE118" s="81"/>
      <c r="VKF118" s="81"/>
      <c r="VKG118" s="81"/>
      <c r="VKH118" s="81"/>
      <c r="VKI118" s="81"/>
      <c r="VKJ118" s="81"/>
      <c r="VKK118" s="81"/>
      <c r="VKL118" s="81"/>
      <c r="VKM118" s="81"/>
      <c r="VKN118" s="81"/>
      <c r="VKO118" s="81"/>
      <c r="VKP118" s="81"/>
      <c r="VKQ118" s="81"/>
      <c r="VKR118" s="81"/>
      <c r="VKS118" s="81"/>
      <c r="VKT118" s="81"/>
      <c r="VKU118" s="81"/>
      <c r="VKV118" s="81"/>
      <c r="VKW118" s="81"/>
      <c r="VKX118" s="81"/>
      <c r="VKY118" s="81"/>
      <c r="VKZ118" s="81"/>
      <c r="VLA118" s="81"/>
      <c r="VLB118" s="81"/>
      <c r="VLC118" s="81"/>
      <c r="VLD118" s="81"/>
      <c r="VLE118" s="81"/>
      <c r="VLF118" s="81"/>
      <c r="VLG118" s="81"/>
      <c r="VLH118" s="81"/>
      <c r="VLI118" s="81"/>
      <c r="VLJ118" s="81"/>
      <c r="VLK118" s="81"/>
      <c r="VLL118" s="81"/>
      <c r="VLM118" s="81"/>
      <c r="VLN118" s="81"/>
      <c r="VLO118" s="81"/>
      <c r="VLP118" s="81"/>
      <c r="VLQ118" s="81"/>
      <c r="VLR118" s="81"/>
      <c r="VLS118" s="81"/>
      <c r="VLT118" s="81"/>
      <c r="VLU118" s="81"/>
      <c r="VLV118" s="81"/>
      <c r="VLW118" s="81"/>
      <c r="VLX118" s="81"/>
      <c r="VLY118" s="81"/>
      <c r="VLZ118" s="81"/>
      <c r="VMA118" s="81"/>
      <c r="VMB118" s="81"/>
      <c r="VMC118" s="81"/>
      <c r="VMD118" s="81"/>
      <c r="VME118" s="81"/>
      <c r="VMF118" s="81"/>
      <c r="VMG118" s="81"/>
      <c r="VMH118" s="81"/>
      <c r="VMI118" s="81"/>
      <c r="VMJ118" s="81"/>
      <c r="VMK118" s="81"/>
      <c r="VML118" s="81"/>
      <c r="VMM118" s="81"/>
      <c r="VMN118" s="81"/>
      <c r="VMO118" s="81"/>
      <c r="VMP118" s="81"/>
      <c r="VMQ118" s="81"/>
      <c r="VMR118" s="81"/>
      <c r="VMS118" s="81"/>
      <c r="VMT118" s="81"/>
      <c r="VMU118" s="81"/>
      <c r="VMV118" s="81"/>
      <c r="VMW118" s="81"/>
      <c r="VMX118" s="81"/>
      <c r="VMY118" s="81"/>
      <c r="VMZ118" s="81"/>
      <c r="VNA118" s="81"/>
      <c r="VNB118" s="81"/>
      <c r="VNC118" s="81"/>
      <c r="VND118" s="81"/>
      <c r="VNE118" s="81"/>
      <c r="VNF118" s="81"/>
      <c r="VNG118" s="81"/>
      <c r="VNH118" s="81"/>
      <c r="VNI118" s="81"/>
      <c r="VNJ118" s="81"/>
      <c r="VNK118" s="81"/>
      <c r="VNL118" s="81"/>
      <c r="VNM118" s="81"/>
      <c r="VNN118" s="81"/>
      <c r="VNO118" s="81"/>
      <c r="VNP118" s="81"/>
      <c r="VNQ118" s="81"/>
      <c r="VNR118" s="81"/>
      <c r="VNS118" s="81"/>
      <c r="VNT118" s="81"/>
      <c r="VNU118" s="81"/>
      <c r="VNV118" s="81"/>
      <c r="VNW118" s="81"/>
      <c r="VNX118" s="81"/>
      <c r="VNY118" s="81"/>
      <c r="VNZ118" s="81"/>
      <c r="VOA118" s="81"/>
      <c r="VOB118" s="81"/>
      <c r="VOC118" s="81"/>
      <c r="VOD118" s="81"/>
      <c r="VOE118" s="81"/>
      <c r="VOF118" s="81"/>
      <c r="VOG118" s="81"/>
      <c r="VOH118" s="81"/>
      <c r="VOI118" s="81"/>
      <c r="VOJ118" s="81"/>
      <c r="VOK118" s="81"/>
      <c r="VOL118" s="81"/>
      <c r="VOM118" s="81"/>
      <c r="VON118" s="81"/>
      <c r="VOO118" s="81"/>
      <c r="VOP118" s="81"/>
      <c r="VOQ118" s="81"/>
      <c r="VOR118" s="81"/>
      <c r="VOS118" s="81"/>
      <c r="VOT118" s="81"/>
      <c r="VOU118" s="81"/>
      <c r="VOV118" s="81"/>
      <c r="VOW118" s="81"/>
      <c r="VOX118" s="81"/>
      <c r="VOY118" s="81"/>
      <c r="VOZ118" s="81"/>
      <c r="VPA118" s="81"/>
      <c r="VPB118" s="81"/>
      <c r="VPC118" s="81"/>
      <c r="VPD118" s="81"/>
      <c r="VPE118" s="81"/>
      <c r="VPF118" s="81"/>
      <c r="VPG118" s="81"/>
      <c r="VPH118" s="81"/>
      <c r="VPI118" s="81"/>
      <c r="VPJ118" s="81"/>
      <c r="VPK118" s="81"/>
      <c r="VPL118" s="81"/>
      <c r="VPM118" s="81"/>
      <c r="VPN118" s="81"/>
      <c r="VPO118" s="81"/>
      <c r="VPP118" s="81"/>
      <c r="VPQ118" s="81"/>
      <c r="VPR118" s="81"/>
      <c r="VPS118" s="81"/>
      <c r="VPT118" s="81"/>
      <c r="VPU118" s="81"/>
      <c r="VPV118" s="81"/>
      <c r="VPW118" s="81"/>
      <c r="VPX118" s="81"/>
      <c r="VPY118" s="81"/>
      <c r="VPZ118" s="81"/>
      <c r="VQA118" s="81"/>
      <c r="VQB118" s="81"/>
      <c r="VQC118" s="81"/>
      <c r="VQD118" s="81"/>
      <c r="VQE118" s="81"/>
      <c r="VQF118" s="81"/>
      <c r="VQG118" s="81"/>
      <c r="VQH118" s="81"/>
      <c r="VQI118" s="81"/>
      <c r="VQJ118" s="81"/>
      <c r="VQK118" s="81"/>
      <c r="VQL118" s="81"/>
      <c r="VQM118" s="81"/>
      <c r="VQN118" s="81"/>
      <c r="VQO118" s="81"/>
      <c r="VQP118" s="81"/>
      <c r="VQQ118" s="81"/>
      <c r="VQR118" s="81"/>
      <c r="VQS118" s="81"/>
      <c r="VQT118" s="81"/>
      <c r="VQU118" s="81"/>
      <c r="VQV118" s="81"/>
      <c r="VQW118" s="81"/>
      <c r="VQX118" s="81"/>
      <c r="VQY118" s="81"/>
      <c r="VQZ118" s="81"/>
      <c r="VRA118" s="81"/>
      <c r="VRB118" s="81"/>
      <c r="VRC118" s="81"/>
      <c r="VRD118" s="81"/>
      <c r="VRE118" s="81"/>
      <c r="VRF118" s="81"/>
      <c r="VRG118" s="81"/>
      <c r="VRH118" s="81"/>
      <c r="VRI118" s="81"/>
      <c r="VRJ118" s="81"/>
      <c r="VRK118" s="81"/>
      <c r="VRL118" s="81"/>
      <c r="VRM118" s="81"/>
      <c r="VRN118" s="81"/>
      <c r="VRO118" s="81"/>
      <c r="VRP118" s="81"/>
      <c r="VRQ118" s="81"/>
      <c r="VRR118" s="81"/>
      <c r="VRS118" s="81"/>
      <c r="VRT118" s="81"/>
      <c r="VRU118" s="81"/>
      <c r="VRV118" s="81"/>
      <c r="VRW118" s="81"/>
      <c r="VRX118" s="81"/>
      <c r="VRY118" s="81"/>
      <c r="VRZ118" s="81"/>
      <c r="VSA118" s="81"/>
      <c r="VSB118" s="81"/>
      <c r="VSC118" s="81"/>
      <c r="VSD118" s="81"/>
      <c r="VSE118" s="81"/>
      <c r="VSF118" s="81"/>
      <c r="VSG118" s="81"/>
      <c r="VSH118" s="81"/>
      <c r="VSI118" s="81"/>
      <c r="VSJ118" s="81"/>
      <c r="VSK118" s="81"/>
      <c r="VSL118" s="81"/>
      <c r="VSM118" s="81"/>
      <c r="VSN118" s="81"/>
      <c r="VSO118" s="81"/>
      <c r="VSP118" s="81"/>
      <c r="VSQ118" s="81"/>
      <c r="VSR118" s="81"/>
      <c r="VSS118" s="81"/>
      <c r="VST118" s="81"/>
      <c r="VSU118" s="81"/>
      <c r="VSV118" s="81"/>
      <c r="VSW118" s="81"/>
      <c r="VSX118" s="81"/>
      <c r="VSY118" s="81"/>
      <c r="VSZ118" s="81"/>
      <c r="VTA118" s="81"/>
      <c r="VTB118" s="81"/>
      <c r="VTC118" s="81"/>
      <c r="VTD118" s="81"/>
      <c r="VTE118" s="81"/>
      <c r="VTF118" s="81"/>
      <c r="VTG118" s="81"/>
      <c r="VTH118" s="81"/>
      <c r="VTI118" s="81"/>
      <c r="VTJ118" s="81"/>
      <c r="VTK118" s="81"/>
      <c r="VTL118" s="81"/>
      <c r="VTM118" s="81"/>
      <c r="VTN118" s="81"/>
      <c r="VTO118" s="81"/>
      <c r="VTP118" s="81"/>
      <c r="VTQ118" s="81"/>
      <c r="VTR118" s="81"/>
      <c r="VTS118" s="81"/>
      <c r="VTT118" s="81"/>
      <c r="VTU118" s="81"/>
      <c r="VTV118" s="81"/>
      <c r="VTW118" s="81"/>
      <c r="VTX118" s="81"/>
      <c r="VTY118" s="81"/>
      <c r="VTZ118" s="81"/>
      <c r="VUA118" s="81"/>
      <c r="VUB118" s="81"/>
      <c r="VUC118" s="81"/>
      <c r="VUD118" s="81"/>
      <c r="VUE118" s="81"/>
      <c r="VUF118" s="81"/>
      <c r="VUG118" s="81"/>
      <c r="VUH118" s="81"/>
      <c r="VUI118" s="81"/>
      <c r="VUJ118" s="81"/>
      <c r="VUK118" s="81"/>
      <c r="VUL118" s="81"/>
      <c r="VUM118" s="81"/>
      <c r="VUN118" s="81"/>
      <c r="VUO118" s="81"/>
      <c r="VUP118" s="81"/>
      <c r="VUQ118" s="81"/>
      <c r="VUR118" s="81"/>
      <c r="VUS118" s="81"/>
      <c r="VUT118" s="81"/>
      <c r="VUU118" s="81"/>
      <c r="VUV118" s="81"/>
      <c r="VUW118" s="81"/>
      <c r="VUX118" s="81"/>
      <c r="VUY118" s="81"/>
      <c r="VUZ118" s="81"/>
      <c r="VVA118" s="81"/>
      <c r="VVB118" s="81"/>
      <c r="VVC118" s="81"/>
      <c r="VVD118" s="81"/>
      <c r="VVE118" s="81"/>
      <c r="VVF118" s="81"/>
      <c r="VVG118" s="81"/>
      <c r="VVH118" s="81"/>
      <c r="VVI118" s="81"/>
      <c r="VVJ118" s="81"/>
      <c r="VVK118" s="81"/>
      <c r="VVL118" s="81"/>
      <c r="VVM118" s="81"/>
      <c r="VVN118" s="81"/>
      <c r="VVO118" s="81"/>
      <c r="VVP118" s="81"/>
      <c r="VVQ118" s="81"/>
      <c r="VVR118" s="81"/>
      <c r="VVS118" s="81"/>
      <c r="VVT118" s="81"/>
      <c r="VVU118" s="81"/>
      <c r="VVV118" s="81"/>
      <c r="VVW118" s="81"/>
      <c r="VVX118" s="81"/>
      <c r="VVY118" s="81"/>
      <c r="VVZ118" s="81"/>
      <c r="VWA118" s="81"/>
      <c r="VWB118" s="81"/>
      <c r="VWC118" s="81"/>
      <c r="VWD118" s="81"/>
      <c r="VWE118" s="81"/>
      <c r="VWF118" s="81"/>
      <c r="VWG118" s="81"/>
      <c r="VWH118" s="81"/>
      <c r="VWI118" s="81"/>
      <c r="VWJ118" s="81"/>
      <c r="VWK118" s="81"/>
      <c r="VWL118" s="81"/>
      <c r="VWM118" s="81"/>
      <c r="VWN118" s="81"/>
      <c r="VWO118" s="81"/>
      <c r="VWP118" s="81"/>
      <c r="VWQ118" s="81"/>
      <c r="VWR118" s="81"/>
      <c r="VWS118" s="81"/>
      <c r="VWT118" s="81"/>
      <c r="VWU118" s="81"/>
      <c r="VWV118" s="81"/>
      <c r="VWW118" s="81"/>
      <c r="VWX118" s="81"/>
      <c r="VWY118" s="81"/>
      <c r="VWZ118" s="81"/>
      <c r="VXA118" s="81"/>
      <c r="VXB118" s="81"/>
      <c r="VXC118" s="81"/>
      <c r="VXD118" s="81"/>
      <c r="VXE118" s="81"/>
      <c r="VXF118" s="81"/>
      <c r="VXG118" s="81"/>
      <c r="VXH118" s="81"/>
      <c r="VXI118" s="81"/>
      <c r="VXJ118" s="81"/>
      <c r="VXK118" s="81"/>
      <c r="VXL118" s="81"/>
      <c r="VXM118" s="81"/>
      <c r="VXN118" s="81"/>
      <c r="VXO118" s="81"/>
      <c r="VXP118" s="81"/>
      <c r="VXQ118" s="81"/>
      <c r="VXR118" s="81"/>
      <c r="VXS118" s="81"/>
      <c r="VXT118" s="81"/>
      <c r="VXU118" s="81"/>
      <c r="VXV118" s="81"/>
      <c r="VXW118" s="81"/>
      <c r="VXX118" s="81"/>
      <c r="VXY118" s="81"/>
      <c r="VXZ118" s="81"/>
      <c r="VYA118" s="81"/>
      <c r="VYB118" s="81"/>
      <c r="VYC118" s="81"/>
      <c r="VYD118" s="81"/>
      <c r="VYE118" s="81"/>
      <c r="VYF118" s="81"/>
      <c r="VYG118" s="81"/>
      <c r="VYH118" s="81"/>
      <c r="VYI118" s="81"/>
      <c r="VYJ118" s="81"/>
      <c r="VYK118" s="81"/>
      <c r="VYL118" s="81"/>
      <c r="VYM118" s="81"/>
      <c r="VYN118" s="81"/>
      <c r="VYO118" s="81"/>
      <c r="VYP118" s="81"/>
      <c r="VYQ118" s="81"/>
      <c r="VYR118" s="81"/>
      <c r="VYS118" s="81"/>
      <c r="VYT118" s="81"/>
      <c r="VYU118" s="81"/>
      <c r="VYV118" s="81"/>
      <c r="VYW118" s="81"/>
      <c r="VYX118" s="81"/>
      <c r="VYY118" s="81"/>
      <c r="VYZ118" s="81"/>
      <c r="VZA118" s="81"/>
      <c r="VZB118" s="81"/>
      <c r="VZC118" s="81"/>
      <c r="VZD118" s="81"/>
      <c r="VZE118" s="81"/>
      <c r="VZF118" s="81"/>
      <c r="VZG118" s="81"/>
      <c r="VZH118" s="81"/>
      <c r="VZI118" s="81"/>
      <c r="VZJ118" s="81"/>
      <c r="VZK118" s="81"/>
      <c r="VZL118" s="81"/>
      <c r="VZM118" s="81"/>
      <c r="VZN118" s="81"/>
      <c r="VZO118" s="81"/>
      <c r="VZP118" s="81"/>
      <c r="VZQ118" s="81"/>
      <c r="VZR118" s="81"/>
      <c r="VZS118" s="81"/>
      <c r="VZT118" s="81"/>
      <c r="VZU118" s="81"/>
      <c r="VZV118" s="81"/>
      <c r="VZW118" s="81"/>
      <c r="VZX118" s="81"/>
      <c r="VZY118" s="81"/>
      <c r="VZZ118" s="81"/>
      <c r="WAA118" s="81"/>
      <c r="WAB118" s="81"/>
      <c r="WAC118" s="81"/>
      <c r="WAD118" s="81"/>
      <c r="WAE118" s="81"/>
      <c r="WAF118" s="81"/>
      <c r="WAG118" s="81"/>
      <c r="WAH118" s="81"/>
      <c r="WAI118" s="81"/>
      <c r="WAJ118" s="81"/>
      <c r="WAK118" s="81"/>
      <c r="WAL118" s="81"/>
      <c r="WAM118" s="81"/>
      <c r="WAN118" s="81"/>
      <c r="WAO118" s="81"/>
      <c r="WAP118" s="81"/>
      <c r="WAQ118" s="81"/>
      <c r="WAR118" s="81"/>
      <c r="WAS118" s="81"/>
      <c r="WAT118" s="81"/>
      <c r="WAU118" s="81"/>
      <c r="WAV118" s="81"/>
      <c r="WAW118" s="81"/>
      <c r="WAX118" s="81"/>
      <c r="WAY118" s="81"/>
      <c r="WAZ118" s="81"/>
      <c r="WBA118" s="81"/>
      <c r="WBB118" s="81"/>
      <c r="WBC118" s="81"/>
      <c r="WBD118" s="81"/>
      <c r="WBE118" s="81"/>
      <c r="WBF118" s="81"/>
      <c r="WBG118" s="81"/>
      <c r="WBH118" s="81"/>
      <c r="WBI118" s="81"/>
      <c r="WBJ118" s="81"/>
      <c r="WBK118" s="81"/>
      <c r="WBL118" s="81"/>
      <c r="WBM118" s="81"/>
      <c r="WBN118" s="81"/>
      <c r="WBO118" s="81"/>
      <c r="WBP118" s="81"/>
      <c r="WBQ118" s="81"/>
      <c r="WBR118" s="81"/>
      <c r="WBS118" s="81"/>
      <c r="WBT118" s="81"/>
      <c r="WBU118" s="81"/>
      <c r="WBV118" s="81"/>
      <c r="WBW118" s="81"/>
      <c r="WBX118" s="81"/>
      <c r="WBY118" s="81"/>
      <c r="WBZ118" s="81"/>
      <c r="WCA118" s="81"/>
      <c r="WCB118" s="81"/>
      <c r="WCC118" s="81"/>
      <c r="WCD118" s="81"/>
      <c r="WCE118" s="81"/>
      <c r="WCF118" s="81"/>
      <c r="WCG118" s="81"/>
      <c r="WCH118" s="81"/>
      <c r="WCI118" s="81"/>
      <c r="WCJ118" s="81"/>
      <c r="WCK118" s="81"/>
      <c r="WCL118" s="81"/>
      <c r="WCM118" s="81"/>
      <c r="WCN118" s="81"/>
      <c r="WCO118" s="81"/>
      <c r="WCP118" s="81"/>
      <c r="WCQ118" s="81"/>
      <c r="WCR118" s="81"/>
      <c r="WCS118" s="81"/>
      <c r="WCT118" s="81"/>
      <c r="WCU118" s="81"/>
      <c r="WCV118" s="81"/>
      <c r="WCW118" s="81"/>
      <c r="WCX118" s="81"/>
      <c r="WCY118" s="81"/>
      <c r="WCZ118" s="81"/>
      <c r="WDA118" s="81"/>
      <c r="WDB118" s="81"/>
      <c r="WDC118" s="81"/>
      <c r="WDD118" s="81"/>
      <c r="WDE118" s="81"/>
      <c r="WDF118" s="81"/>
      <c r="WDG118" s="81"/>
      <c r="WDH118" s="81"/>
      <c r="WDI118" s="81"/>
      <c r="WDJ118" s="81"/>
      <c r="WDK118" s="81"/>
      <c r="WDL118" s="81"/>
      <c r="WDM118" s="81"/>
      <c r="WDN118" s="81"/>
      <c r="WDO118" s="81"/>
      <c r="WDP118" s="81"/>
      <c r="WDQ118" s="81"/>
      <c r="WDR118" s="81"/>
      <c r="WDS118" s="81"/>
      <c r="WDT118" s="81"/>
      <c r="WDU118" s="81"/>
      <c r="WDV118" s="81"/>
      <c r="WDW118" s="81"/>
      <c r="WDX118" s="81"/>
      <c r="WDY118" s="81"/>
      <c r="WDZ118" s="81"/>
      <c r="WEA118" s="81"/>
      <c r="WEB118" s="81"/>
      <c r="WEC118" s="81"/>
      <c r="WED118" s="81"/>
      <c r="WEE118" s="81"/>
      <c r="WEF118" s="81"/>
      <c r="WEG118" s="81"/>
      <c r="WEH118" s="81"/>
      <c r="WEI118" s="81"/>
      <c r="WEJ118" s="81"/>
      <c r="WEK118" s="81"/>
      <c r="WEL118" s="81"/>
      <c r="WEM118" s="81"/>
      <c r="WEN118" s="81"/>
      <c r="WEO118" s="81"/>
      <c r="WEP118" s="81"/>
      <c r="WEQ118" s="81"/>
      <c r="WER118" s="81"/>
      <c r="WES118" s="81"/>
      <c r="WET118" s="81"/>
      <c r="WEU118" s="81"/>
      <c r="WEV118" s="81"/>
      <c r="WEW118" s="81"/>
      <c r="WEX118" s="81"/>
      <c r="WEY118" s="81"/>
      <c r="WEZ118" s="81"/>
      <c r="WFA118" s="81"/>
      <c r="WFB118" s="81"/>
      <c r="WFC118" s="81"/>
      <c r="WFD118" s="81"/>
      <c r="WFE118" s="81"/>
      <c r="WFF118" s="81"/>
      <c r="WFG118" s="81"/>
      <c r="WFH118" s="81"/>
      <c r="WFI118" s="81"/>
      <c r="WFJ118" s="81"/>
      <c r="WFK118" s="81"/>
      <c r="WFL118" s="81"/>
      <c r="WFM118" s="81"/>
      <c r="WFN118" s="81"/>
      <c r="WFO118" s="81"/>
      <c r="WFP118" s="81"/>
      <c r="WFQ118" s="81"/>
      <c r="WFR118" s="81"/>
      <c r="WFS118" s="81"/>
      <c r="WFT118" s="81"/>
      <c r="WFU118" s="81"/>
      <c r="WFV118" s="81"/>
      <c r="WFW118" s="81"/>
      <c r="WFX118" s="81"/>
      <c r="WFY118" s="81"/>
      <c r="WFZ118" s="81"/>
      <c r="WGA118" s="81"/>
      <c r="WGB118" s="81"/>
      <c r="WGC118" s="81"/>
      <c r="WGD118" s="81"/>
      <c r="WGE118" s="81"/>
      <c r="WGF118" s="81"/>
      <c r="WGG118" s="81"/>
      <c r="WGH118" s="81"/>
      <c r="WGI118" s="81"/>
      <c r="WGJ118" s="81"/>
      <c r="WGK118" s="81"/>
      <c r="WGL118" s="81"/>
      <c r="WGM118" s="81"/>
      <c r="WGN118" s="81"/>
      <c r="WGO118" s="81"/>
      <c r="WGP118" s="81"/>
      <c r="WGQ118" s="81"/>
      <c r="WGR118" s="81"/>
      <c r="WGS118" s="81"/>
      <c r="WGT118" s="81"/>
      <c r="WGU118" s="81"/>
      <c r="WGV118" s="81"/>
      <c r="WGW118" s="81"/>
      <c r="WGX118" s="81"/>
      <c r="WGY118" s="81"/>
      <c r="WGZ118" s="81"/>
      <c r="WHA118" s="81"/>
      <c r="WHB118" s="81"/>
      <c r="WHC118" s="81"/>
      <c r="WHD118" s="81"/>
      <c r="WHE118" s="81"/>
      <c r="WHF118" s="81"/>
      <c r="WHG118" s="81"/>
      <c r="WHH118" s="81"/>
      <c r="WHI118" s="81"/>
      <c r="WHJ118" s="81"/>
      <c r="WHK118" s="81"/>
      <c r="WHL118" s="81"/>
      <c r="WHM118" s="81"/>
      <c r="WHN118" s="81"/>
      <c r="WHO118" s="81"/>
      <c r="WHP118" s="81"/>
      <c r="WHQ118" s="81"/>
      <c r="WHR118" s="81"/>
      <c r="WHS118" s="81"/>
      <c r="WHT118" s="81"/>
      <c r="WHU118" s="81"/>
      <c r="WHV118" s="81"/>
      <c r="WHW118" s="81"/>
      <c r="WHX118" s="81"/>
      <c r="WHY118" s="81"/>
      <c r="WHZ118" s="81"/>
      <c r="WIA118" s="81"/>
      <c r="WIB118" s="81"/>
      <c r="WIC118" s="81"/>
      <c r="WID118" s="81"/>
      <c r="WIE118" s="81"/>
      <c r="WIF118" s="81"/>
      <c r="WIG118" s="81"/>
      <c r="WIH118" s="81"/>
      <c r="WII118" s="81"/>
      <c r="WIJ118" s="81"/>
      <c r="WIK118" s="81"/>
      <c r="WIL118" s="81"/>
      <c r="WIM118" s="81"/>
      <c r="WIN118" s="81"/>
      <c r="WIO118" s="81"/>
      <c r="WIP118" s="81"/>
      <c r="WIQ118" s="81"/>
      <c r="WIR118" s="81"/>
      <c r="WIS118" s="81"/>
      <c r="WIT118" s="81"/>
      <c r="WIU118" s="81"/>
      <c r="WIV118" s="81"/>
      <c r="WIW118" s="81"/>
      <c r="WIX118" s="81"/>
      <c r="WIY118" s="81"/>
      <c r="WIZ118" s="81"/>
      <c r="WJA118" s="81"/>
      <c r="WJB118" s="81"/>
      <c r="WJC118" s="81"/>
      <c r="WJD118" s="81"/>
      <c r="WJE118" s="81"/>
      <c r="WJF118" s="81"/>
      <c r="WJG118" s="81"/>
      <c r="WJH118" s="81"/>
      <c r="WJI118" s="81"/>
      <c r="WJJ118" s="81"/>
      <c r="WJK118" s="81"/>
      <c r="WJL118" s="81"/>
      <c r="WJM118" s="81"/>
      <c r="WJN118" s="81"/>
      <c r="WJO118" s="81"/>
      <c r="WJP118" s="81"/>
      <c r="WJQ118" s="81"/>
      <c r="WJR118" s="81"/>
      <c r="WJS118" s="81"/>
      <c r="WJT118" s="81"/>
      <c r="WJU118" s="81"/>
      <c r="WJV118" s="81"/>
      <c r="WJW118" s="81"/>
      <c r="WJX118" s="81"/>
      <c r="WJY118" s="81"/>
      <c r="WJZ118" s="81"/>
      <c r="WKA118" s="81"/>
      <c r="WKB118" s="81"/>
      <c r="WKC118" s="81"/>
      <c r="WKD118" s="81"/>
      <c r="WKE118" s="81"/>
      <c r="WKF118" s="81"/>
      <c r="WKG118" s="81"/>
      <c r="WKH118" s="81"/>
      <c r="WKI118" s="81"/>
      <c r="WKJ118" s="81"/>
      <c r="WKK118" s="81"/>
      <c r="WKL118" s="81"/>
      <c r="WKM118" s="81"/>
      <c r="WKN118" s="81"/>
      <c r="WKO118" s="81"/>
      <c r="WKP118" s="81"/>
      <c r="WKQ118" s="81"/>
      <c r="WKR118" s="81"/>
      <c r="WKS118" s="81"/>
      <c r="WKT118" s="81"/>
      <c r="WKU118" s="81"/>
      <c r="WKV118" s="81"/>
      <c r="WKW118" s="81"/>
      <c r="WKX118" s="81"/>
      <c r="WKY118" s="81"/>
      <c r="WKZ118" s="81"/>
      <c r="WLA118" s="81"/>
      <c r="WLB118" s="81"/>
      <c r="WLC118" s="81"/>
      <c r="WLD118" s="81"/>
      <c r="WLE118" s="81"/>
      <c r="WLF118" s="81"/>
      <c r="WLG118" s="81"/>
      <c r="WLH118" s="81"/>
      <c r="WLI118" s="81"/>
      <c r="WLJ118" s="81"/>
      <c r="WLK118" s="81"/>
      <c r="WLL118" s="81"/>
      <c r="WLM118" s="81"/>
      <c r="WLN118" s="81"/>
      <c r="WLO118" s="81"/>
      <c r="WLP118" s="81"/>
      <c r="WLQ118" s="81"/>
      <c r="WLR118" s="81"/>
      <c r="WLS118" s="81"/>
      <c r="WLT118" s="81"/>
      <c r="WLU118" s="81"/>
      <c r="WLV118" s="81"/>
      <c r="WLW118" s="81"/>
      <c r="WLX118" s="81"/>
      <c r="WLY118" s="81"/>
      <c r="WLZ118" s="81"/>
      <c r="WMA118" s="81"/>
      <c r="WMB118" s="81"/>
      <c r="WMC118" s="81"/>
      <c r="WMD118" s="81"/>
      <c r="WME118" s="81"/>
      <c r="WMF118" s="81"/>
      <c r="WMG118" s="81"/>
      <c r="WMH118" s="81"/>
      <c r="WMI118" s="81"/>
      <c r="WMJ118" s="81"/>
      <c r="WMK118" s="81"/>
      <c r="WML118" s="81"/>
      <c r="WMM118" s="81"/>
      <c r="WMN118" s="81"/>
      <c r="WMO118" s="81"/>
      <c r="WMP118" s="81"/>
      <c r="WMQ118" s="81"/>
      <c r="WMR118" s="81"/>
      <c r="WMS118" s="81"/>
      <c r="WMT118" s="81"/>
      <c r="WMU118" s="81"/>
      <c r="WMV118" s="81"/>
      <c r="WMW118" s="81"/>
      <c r="WMX118" s="81"/>
      <c r="WMY118" s="81"/>
      <c r="WMZ118" s="81"/>
      <c r="WNA118" s="81"/>
      <c r="WNB118" s="81"/>
      <c r="WNC118" s="81"/>
      <c r="WND118" s="81"/>
      <c r="WNE118" s="81"/>
      <c r="WNF118" s="81"/>
      <c r="WNG118" s="81"/>
      <c r="WNH118" s="81"/>
      <c r="WNI118" s="81"/>
      <c r="WNJ118" s="81"/>
      <c r="WNK118" s="81"/>
      <c r="WNL118" s="81"/>
      <c r="WNM118" s="81"/>
      <c r="WNN118" s="81"/>
      <c r="WNO118" s="81"/>
      <c r="WNP118" s="81"/>
      <c r="WNQ118" s="81"/>
      <c r="WNR118" s="81"/>
      <c r="WNS118" s="81"/>
      <c r="WNT118" s="81"/>
      <c r="WNU118" s="81"/>
      <c r="WNV118" s="81"/>
      <c r="WNW118" s="81"/>
      <c r="WNX118" s="81"/>
      <c r="WNY118" s="81"/>
      <c r="WNZ118" s="81"/>
      <c r="WOA118" s="81"/>
      <c r="WOB118" s="81"/>
      <c r="WOC118" s="81"/>
      <c r="WOD118" s="81"/>
      <c r="WOE118" s="81"/>
      <c r="WOF118" s="81"/>
      <c r="WOG118" s="81"/>
      <c r="WOH118" s="81"/>
      <c r="WOI118" s="81"/>
      <c r="WOJ118" s="81"/>
      <c r="WOK118" s="81"/>
      <c r="WOL118" s="81"/>
      <c r="WOM118" s="81"/>
      <c r="WON118" s="81"/>
      <c r="WOO118" s="81"/>
      <c r="WOP118" s="81"/>
      <c r="WOQ118" s="81"/>
      <c r="WOR118" s="81"/>
      <c r="WOS118" s="81"/>
      <c r="WOT118" s="81"/>
      <c r="WOU118" s="81"/>
      <c r="WOV118" s="81"/>
      <c r="WOW118" s="81"/>
      <c r="WOX118" s="81"/>
      <c r="WOY118" s="81"/>
      <c r="WOZ118" s="81"/>
      <c r="WPA118" s="81"/>
      <c r="WPB118" s="81"/>
      <c r="WPC118" s="81"/>
      <c r="WPD118" s="81"/>
      <c r="WPE118" s="81"/>
      <c r="WPF118" s="81"/>
      <c r="WPG118" s="81"/>
      <c r="WPH118" s="81"/>
      <c r="WPI118" s="81"/>
      <c r="WPJ118" s="81"/>
      <c r="WPK118" s="81"/>
      <c r="WPL118" s="81"/>
      <c r="WPM118" s="81"/>
      <c r="WPN118" s="81"/>
      <c r="WPO118" s="81"/>
      <c r="WPP118" s="81"/>
      <c r="WPQ118" s="81"/>
      <c r="WPR118" s="81"/>
      <c r="WPS118" s="81"/>
      <c r="WPT118" s="81"/>
      <c r="WPU118" s="81"/>
      <c r="WPV118" s="81"/>
      <c r="WPW118" s="81"/>
      <c r="WPX118" s="81"/>
      <c r="WPY118" s="81"/>
      <c r="WPZ118" s="81"/>
      <c r="WQA118" s="81"/>
      <c r="WQB118" s="81"/>
      <c r="WQC118" s="81"/>
      <c r="WQD118" s="81"/>
      <c r="WQE118" s="81"/>
      <c r="WQF118" s="81"/>
      <c r="WQG118" s="81"/>
      <c r="WQH118" s="81"/>
      <c r="WQI118" s="81"/>
      <c r="WQJ118" s="81"/>
      <c r="WQK118" s="81"/>
      <c r="WQL118" s="81"/>
      <c r="WQM118" s="81"/>
      <c r="WQN118" s="81"/>
      <c r="WQO118" s="81"/>
      <c r="WQP118" s="81"/>
      <c r="WQQ118" s="81"/>
      <c r="WQR118" s="81"/>
      <c r="WQS118" s="81"/>
      <c r="WQT118" s="81"/>
      <c r="WQU118" s="81"/>
      <c r="WQV118" s="81"/>
      <c r="WQW118" s="81"/>
      <c r="WQX118" s="81"/>
      <c r="WQY118" s="81"/>
      <c r="WQZ118" s="81"/>
      <c r="WRA118" s="81"/>
      <c r="WRB118" s="81"/>
      <c r="WRC118" s="81"/>
      <c r="WRD118" s="81"/>
      <c r="WRE118" s="81"/>
      <c r="WRF118" s="81"/>
      <c r="WRG118" s="81"/>
      <c r="WRH118" s="81"/>
      <c r="WRI118" s="81"/>
      <c r="WRJ118" s="81"/>
      <c r="WRK118" s="81"/>
      <c r="WRL118" s="81"/>
      <c r="WRM118" s="81"/>
      <c r="WRN118" s="81"/>
      <c r="WRO118" s="81"/>
      <c r="WRP118" s="81"/>
      <c r="WRQ118" s="81"/>
      <c r="WRR118" s="81"/>
      <c r="WRS118" s="81"/>
      <c r="WRT118" s="81"/>
      <c r="WRU118" s="81"/>
      <c r="WRV118" s="81"/>
      <c r="WRW118" s="81"/>
      <c r="WRX118" s="81"/>
      <c r="WRY118" s="81"/>
      <c r="WRZ118" s="81"/>
      <c r="WSA118" s="81"/>
      <c r="WSB118" s="81"/>
      <c r="WSC118" s="81"/>
      <c r="WSD118" s="81"/>
      <c r="WSE118" s="81"/>
      <c r="WSF118" s="81"/>
      <c r="WSG118" s="81"/>
      <c r="WSH118" s="81"/>
      <c r="WSI118" s="81"/>
      <c r="WSJ118" s="81"/>
      <c r="WSK118" s="81"/>
      <c r="WSL118" s="81"/>
      <c r="WSM118" s="81"/>
      <c r="WSN118" s="81"/>
      <c r="WSO118" s="81"/>
      <c r="WSP118" s="81"/>
      <c r="WSQ118" s="81"/>
      <c r="WSR118" s="81"/>
      <c r="WSS118" s="81"/>
      <c r="WST118" s="81"/>
      <c r="WSU118" s="81"/>
      <c r="WSV118" s="81"/>
      <c r="WSW118" s="81"/>
      <c r="WSX118" s="81"/>
      <c r="WSY118" s="81"/>
      <c r="WSZ118" s="81"/>
      <c r="WTA118" s="81"/>
      <c r="WTB118" s="81"/>
      <c r="WTC118" s="81"/>
      <c r="WTD118" s="81"/>
      <c r="WTE118" s="81"/>
      <c r="WTF118" s="81"/>
      <c r="WTG118" s="81"/>
      <c r="WTH118" s="81"/>
      <c r="WTI118" s="81"/>
      <c r="WTJ118" s="81"/>
      <c r="WTK118" s="81"/>
      <c r="WTL118" s="81"/>
      <c r="WTM118" s="81"/>
      <c r="WTN118" s="81"/>
      <c r="WTO118" s="81"/>
      <c r="WTP118" s="81"/>
      <c r="WTQ118" s="81"/>
      <c r="WTR118" s="81"/>
      <c r="WTS118" s="81"/>
      <c r="WTT118" s="81"/>
      <c r="WTU118" s="81"/>
      <c r="WTV118" s="81"/>
      <c r="WTW118" s="81"/>
      <c r="WTX118" s="81"/>
      <c r="WTY118" s="81"/>
      <c r="WTZ118" s="81"/>
      <c r="WUA118" s="81"/>
      <c r="WUB118" s="81"/>
      <c r="WUC118" s="81"/>
      <c r="WUD118" s="81"/>
      <c r="WUE118" s="81"/>
      <c r="WUF118" s="81"/>
      <c r="WUG118" s="81"/>
      <c r="WUH118" s="81"/>
      <c r="WUI118" s="81"/>
      <c r="WUJ118" s="81"/>
      <c r="WUK118" s="81"/>
      <c r="WUL118" s="81"/>
      <c r="WUM118" s="81"/>
      <c r="WUN118" s="81"/>
      <c r="WUO118" s="81"/>
      <c r="WUP118" s="81"/>
      <c r="WUQ118" s="81"/>
      <c r="WUR118" s="81"/>
      <c r="WUS118" s="81"/>
      <c r="WUT118" s="81"/>
      <c r="WUU118" s="81"/>
      <c r="WUV118" s="81"/>
      <c r="WUW118" s="81"/>
      <c r="WUX118" s="81"/>
      <c r="WUY118" s="81"/>
      <c r="WUZ118" s="81"/>
      <c r="WVA118" s="81"/>
      <c r="WVB118" s="81"/>
      <c r="WVC118" s="81"/>
      <c r="WVD118" s="81"/>
      <c r="WVE118" s="81"/>
      <c r="WVF118" s="81"/>
      <c r="WVG118" s="81"/>
      <c r="WVH118" s="81"/>
      <c r="WVI118" s="81"/>
      <c r="WVJ118" s="81"/>
      <c r="WVK118" s="81"/>
      <c r="WVL118" s="81"/>
      <c r="WVM118" s="81"/>
      <c r="WVN118" s="81"/>
      <c r="WVO118" s="81"/>
      <c r="WVP118" s="81"/>
      <c r="WVQ118" s="81"/>
      <c r="WVR118" s="81"/>
      <c r="WVS118" s="81"/>
      <c r="WVT118" s="81"/>
      <c r="WVU118" s="81"/>
      <c r="WVV118" s="81"/>
      <c r="WVW118" s="81"/>
      <c r="WVX118" s="81"/>
      <c r="WVY118" s="81"/>
      <c r="WVZ118" s="81"/>
      <c r="WWA118" s="81"/>
      <c r="WWB118" s="81"/>
      <c r="WWC118" s="81"/>
      <c r="WWD118" s="81"/>
      <c r="WWE118" s="81"/>
      <c r="WWF118" s="81"/>
      <c r="WWG118" s="81"/>
      <c r="WWH118" s="81"/>
      <c r="WWI118" s="81"/>
      <c r="WWJ118" s="81"/>
      <c r="WWK118" s="81"/>
      <c r="WWL118" s="81"/>
      <c r="WWM118" s="81"/>
      <c r="WWN118" s="81"/>
      <c r="WWO118" s="81"/>
      <c r="WWP118" s="81"/>
      <c r="WWQ118" s="81"/>
      <c r="WWR118" s="81"/>
      <c r="WWS118" s="81"/>
      <c r="WWT118" s="81"/>
      <c r="WWU118" s="81"/>
      <c r="WWV118" s="81"/>
      <c r="WWW118" s="81"/>
      <c r="WWX118" s="81"/>
      <c r="WWY118" s="81"/>
      <c r="WWZ118" s="81"/>
      <c r="WXA118" s="81"/>
      <c r="WXB118" s="81"/>
      <c r="WXC118" s="81"/>
      <c r="WXD118" s="81"/>
      <c r="WXE118" s="81"/>
      <c r="WXF118" s="81"/>
      <c r="WXG118" s="81"/>
      <c r="WXH118" s="81"/>
      <c r="WXI118" s="81"/>
      <c r="WXJ118" s="81"/>
      <c r="WXK118" s="81"/>
      <c r="WXL118" s="81"/>
      <c r="WXM118" s="81"/>
      <c r="WXN118" s="81"/>
      <c r="WXO118" s="81"/>
      <c r="WXP118" s="81"/>
      <c r="WXQ118" s="81"/>
      <c r="WXR118" s="81"/>
      <c r="WXS118" s="81"/>
      <c r="WXT118" s="81"/>
      <c r="WXU118" s="81"/>
      <c r="WXV118" s="81"/>
      <c r="WXW118" s="81"/>
      <c r="WXX118" s="81"/>
      <c r="WXY118" s="81"/>
      <c r="WXZ118" s="81"/>
      <c r="WYA118" s="81"/>
      <c r="WYB118" s="81"/>
      <c r="WYC118" s="81"/>
      <c r="WYD118" s="81"/>
      <c r="WYE118" s="81"/>
      <c r="WYF118" s="81"/>
      <c r="WYG118" s="81"/>
      <c r="WYH118" s="81"/>
      <c r="WYI118" s="81"/>
      <c r="WYJ118" s="81"/>
      <c r="WYK118" s="81"/>
      <c r="WYL118" s="81"/>
      <c r="WYM118" s="81"/>
      <c r="WYN118" s="81"/>
      <c r="WYO118" s="81"/>
      <c r="WYP118" s="81"/>
      <c r="WYQ118" s="81"/>
      <c r="WYR118" s="81"/>
      <c r="WYS118" s="81"/>
      <c r="WYT118" s="81"/>
      <c r="WYU118" s="81"/>
      <c r="WYV118" s="81"/>
      <c r="WYW118" s="81"/>
      <c r="WYX118" s="81"/>
      <c r="WYY118" s="81"/>
      <c r="WYZ118" s="81"/>
      <c r="WZA118" s="81"/>
      <c r="WZB118" s="81"/>
      <c r="WZC118" s="81"/>
      <c r="WZD118" s="81"/>
      <c r="WZE118" s="81"/>
      <c r="WZF118" s="81"/>
      <c r="WZG118" s="81"/>
      <c r="WZH118" s="81"/>
      <c r="WZI118" s="81"/>
      <c r="WZJ118" s="81"/>
      <c r="WZK118" s="81"/>
      <c r="WZL118" s="81"/>
      <c r="WZM118" s="81"/>
      <c r="WZN118" s="81"/>
      <c r="WZO118" s="81"/>
      <c r="WZP118" s="81"/>
      <c r="WZQ118" s="81"/>
      <c r="WZR118" s="81"/>
      <c r="WZS118" s="81"/>
      <c r="WZT118" s="81"/>
      <c r="WZU118" s="81"/>
      <c r="WZV118" s="81"/>
      <c r="WZW118" s="81"/>
      <c r="WZX118" s="81"/>
      <c r="WZY118" s="81"/>
      <c r="WZZ118" s="81"/>
      <c r="XAA118" s="81"/>
      <c r="XAB118" s="81"/>
      <c r="XAC118" s="81"/>
      <c r="XAD118" s="81"/>
      <c r="XAE118" s="81"/>
      <c r="XAF118" s="81"/>
      <c r="XAG118" s="81"/>
      <c r="XAH118" s="81"/>
      <c r="XAI118" s="81"/>
      <c r="XAJ118" s="81"/>
      <c r="XAK118" s="81"/>
      <c r="XAL118" s="81"/>
      <c r="XAM118" s="81"/>
      <c r="XAN118" s="81"/>
      <c r="XAO118" s="81"/>
      <c r="XAP118" s="81"/>
      <c r="XAQ118" s="81"/>
      <c r="XAR118" s="81"/>
      <c r="XAS118" s="81"/>
      <c r="XAT118" s="81"/>
      <c r="XAU118" s="81"/>
      <c r="XAV118" s="81"/>
      <c r="XAW118" s="81"/>
      <c r="XAX118" s="81"/>
      <c r="XAY118" s="81"/>
      <c r="XAZ118" s="81"/>
      <c r="XBA118" s="81"/>
      <c r="XBB118" s="81"/>
      <c r="XBC118" s="81"/>
      <c r="XBD118" s="81"/>
      <c r="XBE118" s="81"/>
      <c r="XBF118" s="81"/>
      <c r="XBG118" s="81"/>
      <c r="XBH118" s="81"/>
      <c r="XBI118" s="81"/>
      <c r="XBJ118" s="81"/>
      <c r="XBK118" s="81"/>
      <c r="XBL118" s="81"/>
      <c r="XBM118" s="81"/>
      <c r="XBN118" s="81"/>
      <c r="XBO118" s="81"/>
      <c r="XBP118" s="81"/>
      <c r="XBQ118" s="81"/>
      <c r="XBR118" s="81"/>
      <c r="XBS118" s="81"/>
      <c r="XBT118" s="81"/>
      <c r="XBU118" s="81"/>
      <c r="XBV118" s="81"/>
      <c r="XBW118" s="81"/>
      <c r="XBX118" s="81"/>
      <c r="XBY118" s="81"/>
      <c r="XBZ118" s="81"/>
      <c r="XCA118" s="81"/>
      <c r="XCB118" s="81"/>
      <c r="XCC118" s="81"/>
      <c r="XCD118" s="81"/>
      <c r="XCE118" s="81"/>
      <c r="XCF118" s="81"/>
      <c r="XCG118" s="81"/>
      <c r="XCH118" s="81"/>
      <c r="XCI118" s="81"/>
      <c r="XCJ118" s="81"/>
      <c r="XCK118" s="81"/>
      <c r="XCL118" s="81"/>
      <c r="XCM118" s="81"/>
      <c r="XCN118" s="81"/>
      <c r="XCO118" s="81"/>
      <c r="XCP118" s="81"/>
      <c r="XCQ118" s="81"/>
      <c r="XCR118" s="81"/>
      <c r="XCS118" s="81"/>
      <c r="XCT118" s="81"/>
      <c r="XCU118" s="81"/>
      <c r="XCV118" s="81"/>
      <c r="XCW118" s="81"/>
      <c r="XCX118" s="81"/>
      <c r="XCY118" s="81"/>
      <c r="XCZ118" s="81"/>
      <c r="XDA118" s="81"/>
      <c r="XDB118" s="81"/>
      <c r="XDC118" s="81"/>
      <c r="XDD118" s="81"/>
      <c r="XDE118" s="81"/>
      <c r="XDF118" s="81"/>
      <c r="XDG118" s="81"/>
      <c r="XDH118" s="81"/>
      <c r="XDI118" s="81"/>
      <c r="XDJ118" s="81"/>
      <c r="XDK118" s="81"/>
      <c r="XDL118" s="81"/>
      <c r="XDM118" s="81"/>
      <c r="XDN118" s="81"/>
      <c r="XDO118" s="81"/>
      <c r="XDP118" s="81"/>
      <c r="XDQ118" s="81"/>
      <c r="XDR118" s="81"/>
      <c r="XDS118" s="81"/>
      <c r="XDT118" s="81"/>
      <c r="XDU118" s="81"/>
      <c r="XDV118" s="81"/>
      <c r="XDW118" s="81"/>
      <c r="XDX118" s="81"/>
      <c r="XDY118" s="81"/>
      <c r="XDZ118" s="81"/>
      <c r="XEA118" s="81"/>
      <c r="XEB118" s="81"/>
      <c r="XEC118" s="81"/>
      <c r="XED118" s="81"/>
      <c r="XEE118" s="81"/>
      <c r="XEF118" s="81"/>
      <c r="XEG118" s="81"/>
      <c r="XEH118" s="81"/>
      <c r="XEI118" s="81"/>
      <c r="XEJ118" s="81"/>
      <c r="XEK118" s="81"/>
      <c r="XEL118" s="81"/>
      <c r="XEM118" s="81"/>
      <c r="XEN118" s="81"/>
      <c r="XEO118" s="81"/>
      <c r="XEP118" s="81"/>
      <c r="XEQ118" s="81"/>
      <c r="XER118" s="81"/>
      <c r="XES118" s="81"/>
      <c r="XET118" s="81"/>
    </row>
    <row r="119" spans="2:16374" x14ac:dyDescent="0.2">
      <c r="B119" s="160" t="s">
        <v>323</v>
      </c>
      <c r="C119" s="152">
        <f>SUM(K16:M16)</f>
        <v>303481133.04369378</v>
      </c>
      <c r="D119" s="153">
        <f t="shared" si="58"/>
        <v>0.17126998563713558</v>
      </c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</row>
  </sheetData>
  <conditionalFormatting sqref="F104:F106 D104:D106">
    <cfRule type="cellIs" dxfId="5" priority="5" stopIfTrue="1" operator="greaterThan">
      <formula>0</formula>
    </cfRule>
    <cfRule type="cellIs" dxfId="4" priority="6" stopIfTrue="1" operator="lessThanOrEqual">
      <formula>0</formula>
    </cfRule>
  </conditionalFormatting>
  <conditionalFormatting sqref="D112:D119">
    <cfRule type="cellIs" dxfId="3" priority="3" stopIfTrue="1" operator="greaterThan">
      <formula>0</formula>
    </cfRule>
    <cfRule type="cellIs" dxfId="2" priority="4" stopIfTrue="1" operator="lessThanOrEqual">
      <formula>0</formula>
    </cfRule>
  </conditionalFormatting>
  <conditionalFormatting sqref="D108:D111">
    <cfRule type="cellIs" dxfId="1" priority="1" stopIfTrue="1" operator="greaterThan">
      <formula>0</formula>
    </cfRule>
    <cfRule type="cellIs" dxfId="0" priority="2" stopIfTrue="1" operator="lessThanOrEqual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457A-BC79-40C8-A54C-237F3AF7A0D3}">
  <sheetPr>
    <outlinePr summaryBelow="0"/>
  </sheetPr>
  <dimension ref="A1:AY135"/>
  <sheetViews>
    <sheetView zoomScaleNormal="100" workbookViewId="0">
      <pane ySplit="2" topLeftCell="A24" activePane="bottomLeft" state="frozen"/>
      <selection pane="bottomLeft" activeCell="N2" sqref="N2"/>
    </sheetView>
  </sheetViews>
  <sheetFormatPr defaultColWidth="9.140625" defaultRowHeight="15" outlineLevelRow="1" outlineLevelCol="1" x14ac:dyDescent="0.25"/>
  <cols>
    <col min="1" max="1" width="49.42578125" style="260" customWidth="1"/>
    <col min="2" max="9" width="13.42578125" style="260" hidden="1" customWidth="1" outlineLevel="1"/>
    <col min="10" max="10" width="16.85546875" style="260" hidden="1" customWidth="1" outlineLevel="1"/>
    <col min="11" max="11" width="17.42578125" style="260" hidden="1" customWidth="1" outlineLevel="1"/>
    <col min="12" max="12" width="16.7109375" style="260" hidden="1" customWidth="1" outlineLevel="1"/>
    <col min="13" max="14" width="15.85546875" style="260" hidden="1" customWidth="1" outlineLevel="1"/>
    <col min="15" max="26" width="14.85546875" style="273" customWidth="1" collapsed="1"/>
    <col min="27" max="27" width="15.28515625" style="260" customWidth="1"/>
    <col min="28" max="16384" width="9.140625" style="260"/>
  </cols>
  <sheetData>
    <row r="1" spans="1:27" x14ac:dyDescent="0.25">
      <c r="B1" s="492" t="s">
        <v>345</v>
      </c>
      <c r="C1" s="492"/>
      <c r="D1" s="492"/>
      <c r="E1" s="492"/>
      <c r="F1" s="492"/>
      <c r="G1" s="492"/>
      <c r="H1" s="492"/>
      <c r="I1" s="492"/>
      <c r="J1" s="492"/>
      <c r="K1" s="492"/>
      <c r="L1" s="492"/>
      <c r="M1" s="492"/>
      <c r="N1" s="261"/>
      <c r="O1" s="493" t="s">
        <v>346</v>
      </c>
      <c r="P1" s="493"/>
      <c r="Q1" s="493"/>
      <c r="R1" s="493"/>
      <c r="S1" s="493"/>
      <c r="T1" s="493"/>
      <c r="U1" s="493"/>
      <c r="V1" s="493"/>
      <c r="W1" s="493"/>
      <c r="X1" s="493"/>
      <c r="Y1" s="493"/>
      <c r="Z1" s="493"/>
    </row>
    <row r="2" spans="1:27" s="266" customFormat="1" ht="42.75" customHeight="1" x14ac:dyDescent="0.25">
      <c r="A2" s="262" t="s">
        <v>347</v>
      </c>
      <c r="B2" s="263" t="s">
        <v>348</v>
      </c>
      <c r="C2" s="264" t="s">
        <v>349</v>
      </c>
      <c r="D2" s="264" t="s">
        <v>350</v>
      </c>
      <c r="E2" s="264" t="s">
        <v>351</v>
      </c>
      <c r="F2" s="264" t="s">
        <v>352</v>
      </c>
      <c r="G2" s="264" t="s">
        <v>353</v>
      </c>
      <c r="H2" s="264" t="s">
        <v>354</v>
      </c>
      <c r="I2" s="264" t="s">
        <v>355</v>
      </c>
      <c r="J2" s="264" t="s">
        <v>356</v>
      </c>
      <c r="K2" s="264" t="s">
        <v>357</v>
      </c>
      <c r="L2" s="264" t="s">
        <v>358</v>
      </c>
      <c r="M2" s="264" t="s">
        <v>359</v>
      </c>
      <c r="N2" s="360" t="s">
        <v>487</v>
      </c>
      <c r="O2" s="265" t="s">
        <v>360</v>
      </c>
      <c r="P2" s="265" t="s">
        <v>361</v>
      </c>
      <c r="Q2" s="265" t="s">
        <v>362</v>
      </c>
      <c r="R2" s="265" t="s">
        <v>363</v>
      </c>
      <c r="S2" s="265" t="s">
        <v>364</v>
      </c>
      <c r="T2" s="265" t="s">
        <v>365</v>
      </c>
      <c r="U2" s="265" t="s">
        <v>366</v>
      </c>
      <c r="V2" s="265" t="s">
        <v>367</v>
      </c>
      <c r="W2" s="265" t="s">
        <v>368</v>
      </c>
      <c r="X2" s="265" t="s">
        <v>369</v>
      </c>
      <c r="Y2" s="265" t="s">
        <v>370</v>
      </c>
      <c r="Z2" s="265" t="s">
        <v>371</v>
      </c>
      <c r="AA2" s="307" t="s">
        <v>372</v>
      </c>
    </row>
    <row r="3" spans="1:27" s="269" customFormat="1" ht="27.75" customHeight="1" x14ac:dyDescent="0.25">
      <c r="A3" s="267" t="s">
        <v>373</v>
      </c>
      <c r="B3" s="301">
        <f t="shared" ref="B3:Y3" si="0">SUM(B4:B33)</f>
        <v>8592659.5999999996</v>
      </c>
      <c r="C3" s="301">
        <f t="shared" si="0"/>
        <v>11056879.83</v>
      </c>
      <c r="D3" s="301">
        <f t="shared" si="0"/>
        <v>8904935.3499999996</v>
      </c>
      <c r="E3" s="301">
        <f t="shared" si="0"/>
        <v>10254176</v>
      </c>
      <c r="F3" s="301">
        <f t="shared" si="0"/>
        <v>14466017.02</v>
      </c>
      <c r="G3" s="301">
        <f t="shared" si="0"/>
        <v>14646016</v>
      </c>
      <c r="H3" s="301">
        <f t="shared" si="0"/>
        <v>12735384.780000001</v>
      </c>
      <c r="I3" s="301">
        <f t="shared" si="0"/>
        <v>13835725.970000001</v>
      </c>
      <c r="J3" s="301">
        <f t="shared" si="0"/>
        <v>15288268</v>
      </c>
      <c r="K3" s="301">
        <f t="shared" si="0"/>
        <v>21728817.079999998</v>
      </c>
      <c r="L3" s="301">
        <f>SUM(L4:L33)</f>
        <v>18083312.68</v>
      </c>
      <c r="M3" s="301">
        <f>SUM(M4:M33)</f>
        <v>21140966.280000005</v>
      </c>
      <c r="N3" s="301">
        <f>SUM(B3:M3)</f>
        <v>170733158.59</v>
      </c>
      <c r="O3" s="301">
        <f>SUM(O4:O33)</f>
        <v>14821201.620000001</v>
      </c>
      <c r="P3" s="301">
        <f t="shared" si="0"/>
        <v>18796695.710999999</v>
      </c>
      <c r="Q3" s="301">
        <f>SUM(Q4:Q33)</f>
        <v>17809870.699999999</v>
      </c>
      <c r="R3" s="301">
        <f t="shared" si="0"/>
        <v>17944808</v>
      </c>
      <c r="S3" s="301">
        <f t="shared" si="0"/>
        <v>24592228.934000004</v>
      </c>
      <c r="T3" s="301">
        <f t="shared" si="0"/>
        <v>24898227.199999996</v>
      </c>
      <c r="U3" s="301">
        <f t="shared" si="0"/>
        <v>22286923.365000006</v>
      </c>
      <c r="V3" s="301">
        <f t="shared" si="0"/>
        <v>24212520.447500002</v>
      </c>
      <c r="W3" s="301">
        <f t="shared" si="0"/>
        <v>26754469</v>
      </c>
      <c r="X3" s="301">
        <f t="shared" si="0"/>
        <v>32593225.620000001</v>
      </c>
      <c r="Y3" s="301">
        <f t="shared" si="0"/>
        <v>28933300.287999995</v>
      </c>
      <c r="Z3" s="301">
        <f>SUM(Z4:Z33)</f>
        <v>31711449.419999994</v>
      </c>
      <c r="AA3" s="308">
        <f>SUM(AA4:AA33)</f>
        <v>285354920.30549997</v>
      </c>
    </row>
    <row r="4" spans="1:27" s="269" customFormat="1" ht="18" customHeight="1" outlineLevel="1" x14ac:dyDescent="0.25">
      <c r="A4" s="270" t="s">
        <v>374</v>
      </c>
      <c r="B4" s="358">
        <v>2136803</v>
      </c>
      <c r="C4" s="302">
        <v>2515291.5</v>
      </c>
      <c r="D4" s="302">
        <v>2317210</v>
      </c>
      <c r="E4" s="302">
        <v>1982896</v>
      </c>
      <c r="F4" s="302">
        <v>1926478</v>
      </c>
      <c r="G4" s="302">
        <v>1726953</v>
      </c>
      <c r="H4" s="302">
        <v>1737483</v>
      </c>
      <c r="I4" s="302">
        <v>1617611</v>
      </c>
      <c r="J4" s="302">
        <v>1874082</v>
      </c>
      <c r="K4" s="302">
        <v>2260837</v>
      </c>
      <c r="L4" s="302">
        <v>2263366.6800000002</v>
      </c>
      <c r="M4" s="302">
        <f>L4+J4*20%</f>
        <v>2638183.08</v>
      </c>
      <c r="N4" s="271"/>
      <c r="O4" s="302">
        <f>B4+B4*80%</f>
        <v>3846245.4000000004</v>
      </c>
      <c r="P4" s="302">
        <f t="shared" ref="P4:P33" si="1">C4+C4*70%</f>
        <v>4275995.55</v>
      </c>
      <c r="Q4" s="302">
        <f>D4+D4*100%</f>
        <v>4634420</v>
      </c>
      <c r="R4" s="302">
        <f>E4+E4*75%</f>
        <v>3470068</v>
      </c>
      <c r="S4" s="302">
        <f t="shared" ref="S4:S33" si="2">F4+F4*70%</f>
        <v>3275012.5999999996</v>
      </c>
      <c r="T4" s="302">
        <f t="shared" ref="T4:T33" si="3">G4+G4*70%</f>
        <v>2935820.0999999996</v>
      </c>
      <c r="U4" s="302">
        <f t="shared" ref="U4:U33" si="4">H4+H4*75%</f>
        <v>3040595.25</v>
      </c>
      <c r="V4" s="302">
        <f t="shared" ref="V4:V33" si="5">I4+I4*75%</f>
        <v>2830819.25</v>
      </c>
      <c r="W4" s="302">
        <f t="shared" ref="W4:W33" si="6">J4+J4*75%</f>
        <v>3279643.5</v>
      </c>
      <c r="X4" s="302">
        <f>K4+K4*50%</f>
        <v>3391255.5</v>
      </c>
      <c r="Y4" s="302">
        <f>L4+L4*60%</f>
        <v>3621386.6880000001</v>
      </c>
      <c r="Z4" s="302">
        <f>M4+M4*50%</f>
        <v>3957274.62</v>
      </c>
      <c r="AA4" s="309">
        <f>SUM(O4:Z4)</f>
        <v>42558536.457999997</v>
      </c>
    </row>
    <row r="5" spans="1:27" s="269" customFormat="1" ht="15.75" outlineLevel="1" x14ac:dyDescent="0.25">
      <c r="A5" s="270" t="s">
        <v>375</v>
      </c>
      <c r="B5" s="358">
        <v>0</v>
      </c>
      <c r="C5" s="302">
        <v>0</v>
      </c>
      <c r="D5" s="302">
        <v>13900</v>
      </c>
      <c r="E5" s="302">
        <v>0</v>
      </c>
      <c r="F5" s="302">
        <v>16500</v>
      </c>
      <c r="G5" s="302">
        <v>0</v>
      </c>
      <c r="H5" s="302">
        <v>46000</v>
      </c>
      <c r="I5" s="302">
        <v>13500</v>
      </c>
      <c r="J5" s="302">
        <v>0</v>
      </c>
      <c r="K5" s="302">
        <v>0</v>
      </c>
      <c r="L5" s="302">
        <v>0</v>
      </c>
      <c r="M5" s="302">
        <f t="shared" ref="M5:M33" si="7">L5+J5*20%</f>
        <v>0</v>
      </c>
      <c r="N5" s="271"/>
      <c r="O5" s="302">
        <f t="shared" ref="O5:O33" si="8">B5+B5*70%</f>
        <v>0</v>
      </c>
      <c r="P5" s="302">
        <f t="shared" si="1"/>
        <v>0</v>
      </c>
      <c r="Q5" s="302">
        <f t="shared" ref="Q5:Q33" si="9">D5+D5*100%</f>
        <v>27800</v>
      </c>
      <c r="R5" s="302">
        <f t="shared" ref="R5:R68" si="10">E5+E5*75%</f>
        <v>0</v>
      </c>
      <c r="S5" s="302">
        <f t="shared" si="2"/>
        <v>28050</v>
      </c>
      <c r="T5" s="302">
        <f t="shared" si="3"/>
        <v>0</v>
      </c>
      <c r="U5" s="302">
        <f t="shared" si="4"/>
        <v>80500</v>
      </c>
      <c r="V5" s="302">
        <f t="shared" si="5"/>
        <v>23625</v>
      </c>
      <c r="W5" s="302">
        <f t="shared" si="6"/>
        <v>0</v>
      </c>
      <c r="X5" s="302">
        <f t="shared" ref="X5:X68" si="11">K5+K5*50%</f>
        <v>0</v>
      </c>
      <c r="Y5" s="302">
        <f t="shared" ref="Y5:Y68" si="12">L5+L5*60%</f>
        <v>0</v>
      </c>
      <c r="Z5" s="302">
        <f t="shared" ref="Z5:Z33" si="13">M5+M5*50%</f>
        <v>0</v>
      </c>
      <c r="AA5" s="309">
        <f t="shared" ref="AA5:AA33" si="14">SUM(O5:Z5)</f>
        <v>159975</v>
      </c>
    </row>
    <row r="6" spans="1:27" s="269" customFormat="1" ht="15.75" outlineLevel="1" x14ac:dyDescent="0.25">
      <c r="A6" s="270" t="s">
        <v>376</v>
      </c>
      <c r="B6" s="358">
        <v>-53575</v>
      </c>
      <c r="C6" s="302">
        <v>117464.70000000001</v>
      </c>
      <c r="D6" s="302">
        <v>154024.10000000003</v>
      </c>
      <c r="E6" s="302">
        <v>204871</v>
      </c>
      <c r="F6" s="302">
        <v>155692</v>
      </c>
      <c r="G6" s="302">
        <v>68862</v>
      </c>
      <c r="H6" s="302">
        <v>267055.20000000007</v>
      </c>
      <c r="I6" s="302">
        <v>122126</v>
      </c>
      <c r="J6" s="302">
        <v>250154</v>
      </c>
      <c r="K6" s="302">
        <v>249246</v>
      </c>
      <c r="L6" s="302">
        <v>211607</v>
      </c>
      <c r="M6" s="302">
        <f t="shared" si="7"/>
        <v>261637.8</v>
      </c>
      <c r="N6" s="271"/>
      <c r="O6" s="302">
        <f t="shared" si="8"/>
        <v>-91077.5</v>
      </c>
      <c r="P6" s="302">
        <f t="shared" si="1"/>
        <v>199689.99000000002</v>
      </c>
      <c r="Q6" s="302">
        <f t="shared" si="9"/>
        <v>308048.20000000007</v>
      </c>
      <c r="R6" s="302">
        <f t="shared" si="10"/>
        <v>358524.25</v>
      </c>
      <c r="S6" s="302">
        <f t="shared" si="2"/>
        <v>264676.40000000002</v>
      </c>
      <c r="T6" s="302">
        <f t="shared" si="3"/>
        <v>117065.4</v>
      </c>
      <c r="U6" s="302">
        <f t="shared" si="4"/>
        <v>467346.60000000009</v>
      </c>
      <c r="V6" s="302">
        <f t="shared" si="5"/>
        <v>213720.5</v>
      </c>
      <c r="W6" s="302">
        <f t="shared" si="6"/>
        <v>437769.5</v>
      </c>
      <c r="X6" s="302">
        <f t="shared" si="11"/>
        <v>373869</v>
      </c>
      <c r="Y6" s="302">
        <f t="shared" si="12"/>
        <v>338571.2</v>
      </c>
      <c r="Z6" s="302">
        <f t="shared" si="13"/>
        <v>392456.69999999995</v>
      </c>
      <c r="AA6" s="309">
        <f t="shared" si="14"/>
        <v>3380660.24</v>
      </c>
    </row>
    <row r="7" spans="1:27" s="269" customFormat="1" ht="15.75" outlineLevel="1" x14ac:dyDescent="0.25">
      <c r="A7" s="270" t="s">
        <v>377</v>
      </c>
      <c r="B7" s="358">
        <v>330548</v>
      </c>
      <c r="C7" s="302">
        <v>156800</v>
      </c>
      <c r="D7" s="302">
        <v>229250</v>
      </c>
      <c r="E7" s="302">
        <v>70970</v>
      </c>
      <c r="F7" s="302">
        <v>590980</v>
      </c>
      <c r="G7" s="302">
        <v>836660</v>
      </c>
      <c r="H7" s="302">
        <v>429880</v>
      </c>
      <c r="I7" s="302">
        <v>239700</v>
      </c>
      <c r="J7" s="302">
        <v>1406270</v>
      </c>
      <c r="K7" s="302">
        <v>147090</v>
      </c>
      <c r="L7" s="302">
        <v>88880</v>
      </c>
      <c r="M7" s="302">
        <f t="shared" si="7"/>
        <v>370134</v>
      </c>
      <c r="N7" s="271"/>
      <c r="O7" s="302">
        <f t="shared" si="8"/>
        <v>561931.6</v>
      </c>
      <c r="P7" s="302">
        <f t="shared" si="1"/>
        <v>266560</v>
      </c>
      <c r="Q7" s="302">
        <f t="shared" si="9"/>
        <v>458500</v>
      </c>
      <c r="R7" s="302">
        <f t="shared" si="10"/>
        <v>124197.5</v>
      </c>
      <c r="S7" s="302">
        <f t="shared" si="2"/>
        <v>1004666</v>
      </c>
      <c r="T7" s="302">
        <f t="shared" si="3"/>
        <v>1422322</v>
      </c>
      <c r="U7" s="302">
        <f t="shared" si="4"/>
        <v>752290</v>
      </c>
      <c r="V7" s="302">
        <f t="shared" si="5"/>
        <v>419475</v>
      </c>
      <c r="W7" s="302">
        <f t="shared" si="6"/>
        <v>2460972.5</v>
      </c>
      <c r="X7" s="302">
        <f t="shared" si="11"/>
        <v>220635</v>
      </c>
      <c r="Y7" s="302">
        <f t="shared" si="12"/>
        <v>142208</v>
      </c>
      <c r="Z7" s="302">
        <f t="shared" si="13"/>
        <v>555201</v>
      </c>
      <c r="AA7" s="309">
        <f t="shared" si="14"/>
        <v>8388958.5999999996</v>
      </c>
    </row>
    <row r="8" spans="1:27" s="269" customFormat="1" ht="15.75" outlineLevel="1" x14ac:dyDescent="0.25">
      <c r="A8" s="270" t="s">
        <v>378</v>
      </c>
      <c r="B8" s="358">
        <v>144405</v>
      </c>
      <c r="C8" s="302">
        <v>97746</v>
      </c>
      <c r="D8" s="302">
        <v>50220</v>
      </c>
      <c r="E8" s="302">
        <v>375988</v>
      </c>
      <c r="F8" s="302">
        <v>147690</v>
      </c>
      <c r="G8" s="302">
        <v>296880</v>
      </c>
      <c r="H8" s="302">
        <v>204711</v>
      </c>
      <c r="I8" s="302">
        <v>158280</v>
      </c>
      <c r="J8" s="302">
        <v>176220</v>
      </c>
      <c r="K8" s="302">
        <v>478954</v>
      </c>
      <c r="L8" s="302">
        <v>355032</v>
      </c>
      <c r="M8" s="302">
        <f t="shared" si="7"/>
        <v>390276</v>
      </c>
      <c r="N8" s="271"/>
      <c r="O8" s="302">
        <f t="shared" si="8"/>
        <v>245488.5</v>
      </c>
      <c r="P8" s="302">
        <f t="shared" si="1"/>
        <v>166168.20000000001</v>
      </c>
      <c r="Q8" s="302">
        <f t="shared" si="9"/>
        <v>100440</v>
      </c>
      <c r="R8" s="302">
        <f t="shared" si="10"/>
        <v>657979</v>
      </c>
      <c r="S8" s="302">
        <f t="shared" si="2"/>
        <v>251073</v>
      </c>
      <c r="T8" s="302">
        <f t="shared" si="3"/>
        <v>504696</v>
      </c>
      <c r="U8" s="302">
        <f t="shared" si="4"/>
        <v>358244.25</v>
      </c>
      <c r="V8" s="302">
        <f t="shared" si="5"/>
        <v>276990</v>
      </c>
      <c r="W8" s="302">
        <f t="shared" si="6"/>
        <v>308385</v>
      </c>
      <c r="X8" s="302">
        <f t="shared" si="11"/>
        <v>718431</v>
      </c>
      <c r="Y8" s="302">
        <f t="shared" si="12"/>
        <v>568051.19999999995</v>
      </c>
      <c r="Z8" s="302">
        <f t="shared" si="13"/>
        <v>585414</v>
      </c>
      <c r="AA8" s="309">
        <f t="shared" si="14"/>
        <v>4741360.1500000004</v>
      </c>
    </row>
    <row r="9" spans="1:27" s="269" customFormat="1" ht="15.75" outlineLevel="1" x14ac:dyDescent="0.25">
      <c r="A9" s="270" t="s">
        <v>379</v>
      </c>
      <c r="B9" s="358">
        <v>1674048</v>
      </c>
      <c r="C9" s="302">
        <v>2490179</v>
      </c>
      <c r="D9" s="302">
        <v>1825969</v>
      </c>
      <c r="E9" s="302">
        <v>3479100</v>
      </c>
      <c r="F9" s="302">
        <v>3350524</v>
      </c>
      <c r="G9" s="302">
        <v>4799940</v>
      </c>
      <c r="H9" s="302">
        <v>4142701.1</v>
      </c>
      <c r="I9" s="302">
        <v>5339986.45</v>
      </c>
      <c r="J9" s="302">
        <v>4000680</v>
      </c>
      <c r="K9" s="302">
        <v>8183973</v>
      </c>
      <c r="L9" s="302">
        <v>6551527</v>
      </c>
      <c r="M9" s="302">
        <f t="shared" si="7"/>
        <v>7351663</v>
      </c>
      <c r="N9" s="271"/>
      <c r="O9" s="302">
        <f t="shared" si="8"/>
        <v>2845881.5999999996</v>
      </c>
      <c r="P9" s="302">
        <f t="shared" si="1"/>
        <v>4233304.3</v>
      </c>
      <c r="Q9" s="302">
        <f t="shared" si="9"/>
        <v>3651938</v>
      </c>
      <c r="R9" s="302">
        <f t="shared" si="10"/>
        <v>6088425</v>
      </c>
      <c r="S9" s="302">
        <f t="shared" si="2"/>
        <v>5695890.7999999998</v>
      </c>
      <c r="T9" s="302">
        <f t="shared" si="3"/>
        <v>8159898</v>
      </c>
      <c r="U9" s="302">
        <f t="shared" si="4"/>
        <v>7249726.9250000007</v>
      </c>
      <c r="V9" s="302">
        <f t="shared" si="5"/>
        <v>9344976.2875000015</v>
      </c>
      <c r="W9" s="302">
        <f t="shared" si="6"/>
        <v>7001190</v>
      </c>
      <c r="X9" s="302">
        <f t="shared" si="11"/>
        <v>12275959.5</v>
      </c>
      <c r="Y9" s="302">
        <f t="shared" si="12"/>
        <v>10482443.199999999</v>
      </c>
      <c r="Z9" s="302">
        <f t="shared" si="13"/>
        <v>11027494.5</v>
      </c>
      <c r="AA9" s="309">
        <f t="shared" si="14"/>
        <v>88057128.112499997</v>
      </c>
    </row>
    <row r="10" spans="1:27" s="269" customFormat="1" ht="15.75" outlineLevel="1" x14ac:dyDescent="0.25">
      <c r="A10" s="270" t="s">
        <v>380</v>
      </c>
      <c r="B10" s="358">
        <v>140617</v>
      </c>
      <c r="C10" s="302">
        <v>163479</v>
      </c>
      <c r="D10" s="302">
        <v>185247</v>
      </c>
      <c r="E10" s="302">
        <v>203670</v>
      </c>
      <c r="F10" s="302">
        <v>245768</v>
      </c>
      <c r="G10" s="302">
        <v>165987</v>
      </c>
      <c r="H10" s="302">
        <v>178134</v>
      </c>
      <c r="I10" s="302">
        <v>162145</v>
      </c>
      <c r="J10" s="302">
        <v>260454</v>
      </c>
      <c r="K10" s="302">
        <v>202033</v>
      </c>
      <c r="L10" s="302">
        <v>283745</v>
      </c>
      <c r="M10" s="302">
        <f t="shared" si="7"/>
        <v>335835.8</v>
      </c>
      <c r="N10" s="271"/>
      <c r="O10" s="302">
        <f t="shared" si="8"/>
        <v>239048.9</v>
      </c>
      <c r="P10" s="302">
        <f t="shared" si="1"/>
        <v>277914.3</v>
      </c>
      <c r="Q10" s="302">
        <f t="shared" si="9"/>
        <v>370494</v>
      </c>
      <c r="R10" s="302">
        <f t="shared" si="10"/>
        <v>356422.5</v>
      </c>
      <c r="S10" s="302">
        <f t="shared" si="2"/>
        <v>417805.6</v>
      </c>
      <c r="T10" s="302">
        <f t="shared" si="3"/>
        <v>282177.90000000002</v>
      </c>
      <c r="U10" s="302">
        <f t="shared" si="4"/>
        <v>311734.5</v>
      </c>
      <c r="V10" s="302">
        <f t="shared" si="5"/>
        <v>283753.75</v>
      </c>
      <c r="W10" s="302">
        <f t="shared" si="6"/>
        <v>455794.5</v>
      </c>
      <c r="X10" s="302">
        <f t="shared" si="11"/>
        <v>303049.5</v>
      </c>
      <c r="Y10" s="302">
        <f t="shared" si="12"/>
        <v>453992</v>
      </c>
      <c r="Z10" s="302">
        <f t="shared" si="13"/>
        <v>503753.69999999995</v>
      </c>
      <c r="AA10" s="309">
        <f t="shared" si="14"/>
        <v>4255941.1499999994</v>
      </c>
    </row>
    <row r="11" spans="1:27" s="269" customFormat="1" ht="15.75" outlineLevel="1" x14ac:dyDescent="0.25">
      <c r="A11" s="270" t="s">
        <v>381</v>
      </c>
      <c r="B11" s="358">
        <v>879319.1</v>
      </c>
      <c r="C11" s="302">
        <v>1347403.9</v>
      </c>
      <c r="D11" s="302">
        <v>1330843</v>
      </c>
      <c r="E11" s="302">
        <v>1161854</v>
      </c>
      <c r="F11" s="302">
        <v>2655859.02</v>
      </c>
      <c r="G11" s="302">
        <v>2110195</v>
      </c>
      <c r="H11" s="302">
        <v>1366642.1300000001</v>
      </c>
      <c r="I11" s="302">
        <v>1642789.42</v>
      </c>
      <c r="J11" s="302">
        <v>1771494</v>
      </c>
      <c r="K11" s="302">
        <v>2738526</v>
      </c>
      <c r="L11" s="302">
        <v>2326491</v>
      </c>
      <c r="M11" s="302">
        <f t="shared" si="7"/>
        <v>2680789.7999999998</v>
      </c>
      <c r="N11" s="271"/>
      <c r="O11" s="302">
        <f t="shared" si="8"/>
        <v>1494842.47</v>
      </c>
      <c r="P11" s="302">
        <f t="shared" si="1"/>
        <v>2290586.63</v>
      </c>
      <c r="Q11" s="302">
        <f t="shared" si="9"/>
        <v>2661686</v>
      </c>
      <c r="R11" s="302">
        <f t="shared" si="10"/>
        <v>2033244.5</v>
      </c>
      <c r="S11" s="302">
        <f t="shared" si="2"/>
        <v>4514960.3339999998</v>
      </c>
      <c r="T11" s="302">
        <f t="shared" si="3"/>
        <v>3587331.5</v>
      </c>
      <c r="U11" s="302">
        <f t="shared" si="4"/>
        <v>2391623.7275</v>
      </c>
      <c r="V11" s="302">
        <f t="shared" si="5"/>
        <v>2874881.4849999999</v>
      </c>
      <c r="W11" s="302">
        <f t="shared" si="6"/>
        <v>3100114.5</v>
      </c>
      <c r="X11" s="302">
        <f t="shared" si="11"/>
        <v>4107789</v>
      </c>
      <c r="Y11" s="302">
        <f t="shared" si="12"/>
        <v>3722385.5999999996</v>
      </c>
      <c r="Z11" s="302">
        <f t="shared" si="13"/>
        <v>4021184.6999999997</v>
      </c>
      <c r="AA11" s="309">
        <f t="shared" si="14"/>
        <v>36800630.446500003</v>
      </c>
    </row>
    <row r="12" spans="1:27" s="269" customFormat="1" ht="15.75" outlineLevel="1" x14ac:dyDescent="0.25">
      <c r="A12" s="270" t="s">
        <v>382</v>
      </c>
      <c r="B12" s="358">
        <v>440912</v>
      </c>
      <c r="C12" s="302">
        <v>801510</v>
      </c>
      <c r="D12" s="302">
        <v>775308</v>
      </c>
      <c r="E12" s="302">
        <v>987291</v>
      </c>
      <c r="F12" s="302">
        <v>795815</v>
      </c>
      <c r="G12" s="302">
        <v>1024320</v>
      </c>
      <c r="H12" s="302">
        <v>968603.79999999981</v>
      </c>
      <c r="I12" s="302">
        <v>1321404.5999999996</v>
      </c>
      <c r="J12" s="302">
        <v>1061204</v>
      </c>
      <c r="K12" s="302">
        <v>2119214</v>
      </c>
      <c r="L12" s="302">
        <v>1731168</v>
      </c>
      <c r="M12" s="302">
        <f t="shared" si="7"/>
        <v>1943408.8</v>
      </c>
      <c r="N12" s="271"/>
      <c r="O12" s="302">
        <f t="shared" si="8"/>
        <v>749550.39999999991</v>
      </c>
      <c r="P12" s="302">
        <f t="shared" si="1"/>
        <v>1362567</v>
      </c>
      <c r="Q12" s="302">
        <f t="shared" si="9"/>
        <v>1550616</v>
      </c>
      <c r="R12" s="302">
        <f t="shared" si="10"/>
        <v>1727759.25</v>
      </c>
      <c r="S12" s="302">
        <f t="shared" si="2"/>
        <v>1352885.5</v>
      </c>
      <c r="T12" s="302">
        <f t="shared" si="3"/>
        <v>1741344</v>
      </c>
      <c r="U12" s="302">
        <f t="shared" si="4"/>
        <v>1695056.6499999997</v>
      </c>
      <c r="V12" s="302">
        <f t="shared" si="5"/>
        <v>2312458.0499999993</v>
      </c>
      <c r="W12" s="302">
        <f t="shared" si="6"/>
        <v>1857107</v>
      </c>
      <c r="X12" s="302">
        <f t="shared" si="11"/>
        <v>3178821</v>
      </c>
      <c r="Y12" s="302">
        <f t="shared" si="12"/>
        <v>2769868.7999999998</v>
      </c>
      <c r="Z12" s="302">
        <f t="shared" si="13"/>
        <v>2915113.2</v>
      </c>
      <c r="AA12" s="309">
        <f t="shared" si="14"/>
        <v>23213146.850000001</v>
      </c>
    </row>
    <row r="13" spans="1:27" s="269" customFormat="1" ht="15.75" outlineLevel="1" x14ac:dyDescent="0.25">
      <c r="A13" s="270" t="s">
        <v>383</v>
      </c>
      <c r="B13" s="358">
        <v>34715</v>
      </c>
      <c r="C13" s="302">
        <v>40815</v>
      </c>
      <c r="D13" s="302">
        <v>13505</v>
      </c>
      <c r="E13" s="302">
        <v>22590</v>
      </c>
      <c r="F13" s="302">
        <v>39360</v>
      </c>
      <c r="G13" s="302">
        <v>30310</v>
      </c>
      <c r="H13" s="302">
        <v>16105</v>
      </c>
      <c r="I13" s="302">
        <v>11380</v>
      </c>
      <c r="J13" s="302">
        <v>41360</v>
      </c>
      <c r="K13" s="302">
        <v>30445</v>
      </c>
      <c r="L13" s="302">
        <v>46320</v>
      </c>
      <c r="M13" s="302">
        <f t="shared" si="7"/>
        <v>54592</v>
      </c>
      <c r="N13" s="271"/>
      <c r="O13" s="302">
        <f t="shared" si="8"/>
        <v>59015.5</v>
      </c>
      <c r="P13" s="302">
        <f t="shared" si="1"/>
        <v>69385.5</v>
      </c>
      <c r="Q13" s="302">
        <f t="shared" si="9"/>
        <v>27010</v>
      </c>
      <c r="R13" s="302">
        <f t="shared" si="10"/>
        <v>39532.5</v>
      </c>
      <c r="S13" s="302">
        <f t="shared" si="2"/>
        <v>66912</v>
      </c>
      <c r="T13" s="302">
        <f t="shared" si="3"/>
        <v>51527</v>
      </c>
      <c r="U13" s="302">
        <f t="shared" si="4"/>
        <v>28183.75</v>
      </c>
      <c r="V13" s="302">
        <f t="shared" si="5"/>
        <v>19915</v>
      </c>
      <c r="W13" s="302">
        <f t="shared" si="6"/>
        <v>72380</v>
      </c>
      <c r="X13" s="302">
        <f t="shared" si="11"/>
        <v>45667.5</v>
      </c>
      <c r="Y13" s="302">
        <f t="shared" si="12"/>
        <v>74112</v>
      </c>
      <c r="Z13" s="302">
        <f t="shared" si="13"/>
        <v>81888</v>
      </c>
      <c r="AA13" s="309">
        <f t="shared" si="14"/>
        <v>635528.75</v>
      </c>
    </row>
    <row r="14" spans="1:27" s="269" customFormat="1" ht="15.75" outlineLevel="1" x14ac:dyDescent="0.25">
      <c r="A14" s="270" t="s">
        <v>384</v>
      </c>
      <c r="B14" s="358">
        <v>833693.5</v>
      </c>
      <c r="C14" s="302">
        <v>1161692.5</v>
      </c>
      <c r="D14" s="302">
        <v>773225</v>
      </c>
      <c r="E14" s="302">
        <v>599504</v>
      </c>
      <c r="F14" s="302">
        <v>1257331</v>
      </c>
      <c r="G14" s="302">
        <v>1080359</v>
      </c>
      <c r="H14" s="302">
        <v>1088756</v>
      </c>
      <c r="I14" s="302">
        <v>1097264</v>
      </c>
      <c r="J14" s="302">
        <v>1672616</v>
      </c>
      <c r="K14" s="302">
        <v>1954145.08</v>
      </c>
      <c r="L14" s="302">
        <v>1491362</v>
      </c>
      <c r="M14" s="302">
        <f t="shared" si="7"/>
        <v>1825885.2</v>
      </c>
      <c r="N14" s="271"/>
      <c r="O14" s="302">
        <f t="shared" si="8"/>
        <v>1417278.95</v>
      </c>
      <c r="P14" s="302">
        <f t="shared" si="1"/>
        <v>1974877.25</v>
      </c>
      <c r="Q14" s="302">
        <f t="shared" si="9"/>
        <v>1546450</v>
      </c>
      <c r="R14" s="302">
        <f t="shared" si="10"/>
        <v>1049132</v>
      </c>
      <c r="S14" s="302">
        <f t="shared" si="2"/>
        <v>2137462.7000000002</v>
      </c>
      <c r="T14" s="302">
        <f t="shared" si="3"/>
        <v>1836610.2999999998</v>
      </c>
      <c r="U14" s="302">
        <f t="shared" si="4"/>
        <v>1905323</v>
      </c>
      <c r="V14" s="302">
        <f t="shared" si="5"/>
        <v>1920212</v>
      </c>
      <c r="W14" s="302">
        <f t="shared" si="6"/>
        <v>2927078</v>
      </c>
      <c r="X14" s="302">
        <f t="shared" si="11"/>
        <v>2931217.62</v>
      </c>
      <c r="Y14" s="302">
        <f t="shared" si="12"/>
        <v>2386179.2000000002</v>
      </c>
      <c r="Z14" s="302">
        <f t="shared" si="13"/>
        <v>2738827.8</v>
      </c>
      <c r="AA14" s="309">
        <f t="shared" si="14"/>
        <v>24770648.82</v>
      </c>
    </row>
    <row r="15" spans="1:27" s="269" customFormat="1" ht="15.75" outlineLevel="1" x14ac:dyDescent="0.25">
      <c r="A15" s="270" t="s">
        <v>385</v>
      </c>
      <c r="B15" s="358">
        <v>15506.5</v>
      </c>
      <c r="C15" s="302">
        <v>68615</v>
      </c>
      <c r="D15" s="302">
        <v>72724</v>
      </c>
      <c r="E15" s="302">
        <v>79435</v>
      </c>
      <c r="F15" s="302">
        <v>179513</v>
      </c>
      <c r="G15" s="302">
        <v>84567</v>
      </c>
      <c r="H15" s="302">
        <v>91665</v>
      </c>
      <c r="I15" s="302">
        <v>76920</v>
      </c>
      <c r="J15" s="302">
        <v>101930</v>
      </c>
      <c r="K15" s="302">
        <v>212603</v>
      </c>
      <c r="L15" s="302">
        <v>138530</v>
      </c>
      <c r="M15" s="302">
        <f t="shared" si="7"/>
        <v>158916</v>
      </c>
      <c r="N15" s="271"/>
      <c r="O15" s="302">
        <f t="shared" si="8"/>
        <v>26361.05</v>
      </c>
      <c r="P15" s="302">
        <f t="shared" si="1"/>
        <v>116645.5</v>
      </c>
      <c r="Q15" s="302">
        <f t="shared" si="9"/>
        <v>145448</v>
      </c>
      <c r="R15" s="302">
        <f t="shared" si="10"/>
        <v>139011.25</v>
      </c>
      <c r="S15" s="302">
        <f t="shared" si="2"/>
        <v>305172.09999999998</v>
      </c>
      <c r="T15" s="302">
        <f t="shared" si="3"/>
        <v>143763.9</v>
      </c>
      <c r="U15" s="302">
        <f t="shared" si="4"/>
        <v>160413.75</v>
      </c>
      <c r="V15" s="302">
        <f t="shared" si="5"/>
        <v>134610</v>
      </c>
      <c r="W15" s="302">
        <f t="shared" si="6"/>
        <v>178377.5</v>
      </c>
      <c r="X15" s="302">
        <f t="shared" si="11"/>
        <v>318904.5</v>
      </c>
      <c r="Y15" s="302">
        <f t="shared" si="12"/>
        <v>221648</v>
      </c>
      <c r="Z15" s="302">
        <f t="shared" si="13"/>
        <v>238374</v>
      </c>
      <c r="AA15" s="309">
        <f t="shared" si="14"/>
        <v>2128729.5499999998</v>
      </c>
    </row>
    <row r="16" spans="1:27" s="269" customFormat="1" ht="15.75" outlineLevel="1" x14ac:dyDescent="0.25">
      <c r="A16" s="270" t="s">
        <v>386</v>
      </c>
      <c r="B16" s="358">
        <v>136080</v>
      </c>
      <c r="C16" s="302">
        <v>129050</v>
      </c>
      <c r="D16" s="302">
        <v>0</v>
      </c>
      <c r="E16" s="302">
        <v>980</v>
      </c>
      <c r="F16" s="302">
        <v>253752</v>
      </c>
      <c r="G16" s="302">
        <v>344760</v>
      </c>
      <c r="H16" s="302">
        <v>118930</v>
      </c>
      <c r="I16" s="302">
        <v>159330</v>
      </c>
      <c r="J16" s="302">
        <v>156844</v>
      </c>
      <c r="K16" s="302">
        <v>234698</v>
      </c>
      <c r="L16" s="302">
        <v>249510</v>
      </c>
      <c r="M16" s="302">
        <f t="shared" si="7"/>
        <v>280878.8</v>
      </c>
      <c r="N16" s="271"/>
      <c r="O16" s="302">
        <f t="shared" si="8"/>
        <v>231336</v>
      </c>
      <c r="P16" s="302">
        <f t="shared" si="1"/>
        <v>219385</v>
      </c>
      <c r="Q16" s="302">
        <f t="shared" si="9"/>
        <v>0</v>
      </c>
      <c r="R16" s="302">
        <f t="shared" si="10"/>
        <v>1715</v>
      </c>
      <c r="S16" s="302">
        <f t="shared" si="2"/>
        <v>431378.4</v>
      </c>
      <c r="T16" s="302">
        <f t="shared" si="3"/>
        <v>586092</v>
      </c>
      <c r="U16" s="302">
        <f t="shared" si="4"/>
        <v>208127.5</v>
      </c>
      <c r="V16" s="302">
        <f t="shared" si="5"/>
        <v>278827.5</v>
      </c>
      <c r="W16" s="302">
        <f t="shared" si="6"/>
        <v>274477</v>
      </c>
      <c r="X16" s="302">
        <f t="shared" si="11"/>
        <v>352047</v>
      </c>
      <c r="Y16" s="302">
        <f t="shared" si="12"/>
        <v>399216</v>
      </c>
      <c r="Z16" s="302">
        <f t="shared" si="13"/>
        <v>421318.19999999995</v>
      </c>
      <c r="AA16" s="309">
        <f t="shared" si="14"/>
        <v>3403919.5999999996</v>
      </c>
    </row>
    <row r="17" spans="1:27" s="269" customFormat="1" ht="15.75" outlineLevel="1" x14ac:dyDescent="0.25">
      <c r="A17" s="270" t="s">
        <v>387</v>
      </c>
      <c r="B17" s="358">
        <v>44296</v>
      </c>
      <c r="C17" s="302">
        <v>60249</v>
      </c>
      <c r="D17" s="302">
        <v>36750</v>
      </c>
      <c r="E17" s="302">
        <v>95182</v>
      </c>
      <c r="F17" s="302">
        <v>123490</v>
      </c>
      <c r="G17" s="302">
        <v>120478</v>
      </c>
      <c r="H17" s="302">
        <v>68807.83</v>
      </c>
      <c r="I17" s="302">
        <v>98550</v>
      </c>
      <c r="J17" s="302">
        <v>139128</v>
      </c>
      <c r="K17" s="302">
        <v>153119</v>
      </c>
      <c r="L17" s="302">
        <v>57719</v>
      </c>
      <c r="M17" s="302">
        <f t="shared" si="7"/>
        <v>85544.6</v>
      </c>
      <c r="N17" s="271"/>
      <c r="O17" s="302">
        <f t="shared" si="8"/>
        <v>75303.199999999997</v>
      </c>
      <c r="P17" s="302">
        <f t="shared" si="1"/>
        <v>102423.29999999999</v>
      </c>
      <c r="Q17" s="302">
        <f t="shared" si="9"/>
        <v>73500</v>
      </c>
      <c r="R17" s="302">
        <f t="shared" si="10"/>
        <v>166568.5</v>
      </c>
      <c r="S17" s="302">
        <f t="shared" si="2"/>
        <v>209933</v>
      </c>
      <c r="T17" s="302">
        <f t="shared" si="3"/>
        <v>204812.59999999998</v>
      </c>
      <c r="U17" s="302">
        <f t="shared" si="4"/>
        <v>120413.7025</v>
      </c>
      <c r="V17" s="302">
        <f t="shared" si="5"/>
        <v>172462.5</v>
      </c>
      <c r="W17" s="302">
        <f t="shared" si="6"/>
        <v>243474</v>
      </c>
      <c r="X17" s="302">
        <f t="shared" si="11"/>
        <v>229678.5</v>
      </c>
      <c r="Y17" s="302">
        <f t="shared" si="12"/>
        <v>92350.399999999994</v>
      </c>
      <c r="Z17" s="302">
        <f t="shared" si="13"/>
        <v>128316.90000000001</v>
      </c>
      <c r="AA17" s="309">
        <f t="shared" si="14"/>
        <v>1819236.6024999998</v>
      </c>
    </row>
    <row r="18" spans="1:27" s="269" customFormat="1" ht="15.75" outlineLevel="1" x14ac:dyDescent="0.25">
      <c r="A18" s="270" t="s">
        <v>388</v>
      </c>
      <c r="B18" s="358">
        <v>91991.5</v>
      </c>
      <c r="C18" s="302">
        <v>150423.5</v>
      </c>
      <c r="D18" s="302">
        <v>49063</v>
      </c>
      <c r="E18" s="302">
        <v>86702</v>
      </c>
      <c r="F18" s="302">
        <v>179975</v>
      </c>
      <c r="G18" s="302">
        <v>127832</v>
      </c>
      <c r="H18" s="302">
        <v>131598</v>
      </c>
      <c r="I18" s="302">
        <v>87215</v>
      </c>
      <c r="J18" s="302">
        <v>94374</v>
      </c>
      <c r="K18" s="302">
        <v>318233</v>
      </c>
      <c r="L18" s="302">
        <v>112584</v>
      </c>
      <c r="M18" s="302">
        <f t="shared" si="7"/>
        <v>131458.79999999999</v>
      </c>
      <c r="N18" s="271"/>
      <c r="O18" s="302">
        <f t="shared" si="8"/>
        <v>156385.54999999999</v>
      </c>
      <c r="P18" s="302">
        <f t="shared" si="1"/>
        <v>255719.95</v>
      </c>
      <c r="Q18" s="302">
        <f t="shared" si="9"/>
        <v>98126</v>
      </c>
      <c r="R18" s="302">
        <f t="shared" si="10"/>
        <v>151728.5</v>
      </c>
      <c r="S18" s="302">
        <f t="shared" si="2"/>
        <v>305957.5</v>
      </c>
      <c r="T18" s="302">
        <f t="shared" si="3"/>
        <v>217314.4</v>
      </c>
      <c r="U18" s="302">
        <f t="shared" si="4"/>
        <v>230296.5</v>
      </c>
      <c r="V18" s="302">
        <f t="shared" si="5"/>
        <v>152626.25</v>
      </c>
      <c r="W18" s="302">
        <f t="shared" si="6"/>
        <v>165154.5</v>
      </c>
      <c r="X18" s="302">
        <f t="shared" si="11"/>
        <v>477349.5</v>
      </c>
      <c r="Y18" s="302">
        <f t="shared" si="12"/>
        <v>180134.39999999999</v>
      </c>
      <c r="Z18" s="302">
        <f t="shared" si="13"/>
        <v>197188.19999999998</v>
      </c>
      <c r="AA18" s="309">
        <f t="shared" si="14"/>
        <v>2587981.25</v>
      </c>
    </row>
    <row r="19" spans="1:27" s="269" customFormat="1" ht="15.75" outlineLevel="1" x14ac:dyDescent="0.25">
      <c r="A19" s="270" t="s">
        <v>389</v>
      </c>
      <c r="B19" s="358">
        <v>89200</v>
      </c>
      <c r="C19" s="302">
        <v>22770</v>
      </c>
      <c r="D19" s="302">
        <v>29960</v>
      </c>
      <c r="E19" s="302">
        <v>39640</v>
      </c>
      <c r="F19" s="302">
        <v>29900</v>
      </c>
      <c r="G19" s="302">
        <v>7960</v>
      </c>
      <c r="H19" s="302">
        <v>670</v>
      </c>
      <c r="I19" s="302">
        <v>35620</v>
      </c>
      <c r="J19" s="302">
        <v>57920</v>
      </c>
      <c r="K19" s="302">
        <v>112311</v>
      </c>
      <c r="L19" s="302">
        <v>50156</v>
      </c>
      <c r="M19" s="302">
        <f t="shared" si="7"/>
        <v>61740</v>
      </c>
      <c r="N19" s="271"/>
      <c r="O19" s="302">
        <f t="shared" si="8"/>
        <v>151640</v>
      </c>
      <c r="P19" s="302">
        <f t="shared" si="1"/>
        <v>38709</v>
      </c>
      <c r="Q19" s="302">
        <f t="shared" si="9"/>
        <v>59920</v>
      </c>
      <c r="R19" s="302">
        <f t="shared" si="10"/>
        <v>69370</v>
      </c>
      <c r="S19" s="302">
        <f t="shared" si="2"/>
        <v>50830</v>
      </c>
      <c r="T19" s="302">
        <f t="shared" si="3"/>
        <v>13532</v>
      </c>
      <c r="U19" s="302">
        <f t="shared" si="4"/>
        <v>1172.5</v>
      </c>
      <c r="V19" s="302">
        <f t="shared" si="5"/>
        <v>62335</v>
      </c>
      <c r="W19" s="302">
        <f t="shared" si="6"/>
        <v>101360</v>
      </c>
      <c r="X19" s="302">
        <f t="shared" si="11"/>
        <v>168466.5</v>
      </c>
      <c r="Y19" s="302">
        <f t="shared" si="12"/>
        <v>80249.600000000006</v>
      </c>
      <c r="Z19" s="302">
        <f t="shared" si="13"/>
        <v>92610</v>
      </c>
      <c r="AA19" s="309">
        <f t="shared" si="14"/>
        <v>890194.6</v>
      </c>
    </row>
    <row r="20" spans="1:27" s="269" customFormat="1" ht="15.75" outlineLevel="1" x14ac:dyDescent="0.25">
      <c r="A20" s="270" t="s">
        <v>390</v>
      </c>
      <c r="B20" s="358">
        <v>16702</v>
      </c>
      <c r="C20" s="302">
        <v>71975</v>
      </c>
      <c r="D20" s="302">
        <v>14567</v>
      </c>
      <c r="E20" s="302">
        <v>62440</v>
      </c>
      <c r="F20" s="302">
        <v>2756</v>
      </c>
      <c r="G20" s="302">
        <v>15673</v>
      </c>
      <c r="H20" s="302">
        <v>7058</v>
      </c>
      <c r="I20" s="302">
        <v>17005</v>
      </c>
      <c r="J20" s="302">
        <v>24230</v>
      </c>
      <c r="K20" s="302">
        <v>26349</v>
      </c>
      <c r="L20" s="302">
        <v>14378</v>
      </c>
      <c r="M20" s="302">
        <f t="shared" si="7"/>
        <v>19224</v>
      </c>
      <c r="N20" s="271"/>
      <c r="O20" s="302">
        <f t="shared" si="8"/>
        <v>28393.4</v>
      </c>
      <c r="P20" s="302">
        <f t="shared" si="1"/>
        <v>122357.5</v>
      </c>
      <c r="Q20" s="302">
        <f t="shared" si="9"/>
        <v>29134</v>
      </c>
      <c r="R20" s="302">
        <f t="shared" si="10"/>
        <v>109270</v>
      </c>
      <c r="S20" s="302">
        <f t="shared" si="2"/>
        <v>4685.2</v>
      </c>
      <c r="T20" s="302">
        <f t="shared" si="3"/>
        <v>26644.1</v>
      </c>
      <c r="U20" s="302">
        <f t="shared" si="4"/>
        <v>12351.5</v>
      </c>
      <c r="V20" s="302">
        <f t="shared" si="5"/>
        <v>29758.75</v>
      </c>
      <c r="W20" s="302">
        <f t="shared" si="6"/>
        <v>42402.5</v>
      </c>
      <c r="X20" s="302">
        <f t="shared" si="11"/>
        <v>39523.5</v>
      </c>
      <c r="Y20" s="302">
        <f t="shared" si="12"/>
        <v>23004.799999999999</v>
      </c>
      <c r="Z20" s="302">
        <f t="shared" si="13"/>
        <v>28836</v>
      </c>
      <c r="AA20" s="309">
        <f t="shared" si="14"/>
        <v>496361.25</v>
      </c>
    </row>
    <row r="21" spans="1:27" s="269" customFormat="1" ht="15.75" outlineLevel="1" x14ac:dyDescent="0.25">
      <c r="A21" s="270" t="s">
        <v>391</v>
      </c>
      <c r="B21" s="358">
        <v>3900</v>
      </c>
      <c r="C21" s="302">
        <v>3979</v>
      </c>
      <c r="D21" s="302">
        <v>4730</v>
      </c>
      <c r="E21" s="302">
        <v>8780</v>
      </c>
      <c r="F21" s="302">
        <v>1590</v>
      </c>
      <c r="G21" s="302">
        <v>11130</v>
      </c>
      <c r="H21" s="302">
        <v>7600</v>
      </c>
      <c r="I21" s="302">
        <v>16900</v>
      </c>
      <c r="J21" s="302">
        <v>9298</v>
      </c>
      <c r="K21" s="302">
        <v>44225</v>
      </c>
      <c r="L21" s="302">
        <v>8180</v>
      </c>
      <c r="M21" s="302">
        <f t="shared" si="7"/>
        <v>10039.6</v>
      </c>
      <c r="N21" s="271"/>
      <c r="O21" s="302">
        <f t="shared" si="8"/>
        <v>6630</v>
      </c>
      <c r="P21" s="302">
        <f t="shared" si="1"/>
        <v>6764.2999999999993</v>
      </c>
      <c r="Q21" s="302">
        <f t="shared" si="9"/>
        <v>9460</v>
      </c>
      <c r="R21" s="302">
        <f t="shared" si="10"/>
        <v>15365</v>
      </c>
      <c r="S21" s="302">
        <f t="shared" si="2"/>
        <v>2703</v>
      </c>
      <c r="T21" s="302">
        <f t="shared" si="3"/>
        <v>18921</v>
      </c>
      <c r="U21" s="302">
        <f t="shared" si="4"/>
        <v>13300</v>
      </c>
      <c r="V21" s="302">
        <f t="shared" si="5"/>
        <v>29575</v>
      </c>
      <c r="W21" s="302">
        <f t="shared" si="6"/>
        <v>16271.5</v>
      </c>
      <c r="X21" s="302">
        <f t="shared" si="11"/>
        <v>66337.5</v>
      </c>
      <c r="Y21" s="302">
        <f t="shared" si="12"/>
        <v>13088</v>
      </c>
      <c r="Z21" s="302">
        <f t="shared" si="13"/>
        <v>15059.400000000001</v>
      </c>
      <c r="AA21" s="309">
        <f t="shared" si="14"/>
        <v>213474.69999999998</v>
      </c>
    </row>
    <row r="22" spans="1:27" s="269" customFormat="1" ht="15.75" outlineLevel="1" x14ac:dyDescent="0.25">
      <c r="A22" s="270" t="s">
        <v>392</v>
      </c>
      <c r="B22" s="358">
        <v>99402</v>
      </c>
      <c r="C22" s="302">
        <v>151400</v>
      </c>
      <c r="D22" s="302">
        <v>70070</v>
      </c>
      <c r="E22" s="302">
        <v>84420</v>
      </c>
      <c r="F22" s="302">
        <v>347083</v>
      </c>
      <c r="G22" s="302">
        <v>158811</v>
      </c>
      <c r="H22" s="302">
        <v>110350</v>
      </c>
      <c r="I22" s="302">
        <v>263405</v>
      </c>
      <c r="J22" s="302">
        <v>150425</v>
      </c>
      <c r="K22" s="302">
        <v>141085</v>
      </c>
      <c r="L22" s="302">
        <v>182605</v>
      </c>
      <c r="M22" s="302">
        <f t="shared" si="7"/>
        <v>212690</v>
      </c>
      <c r="N22" s="271"/>
      <c r="O22" s="302">
        <f t="shared" si="8"/>
        <v>168983.4</v>
      </c>
      <c r="P22" s="302">
        <f t="shared" si="1"/>
        <v>257380</v>
      </c>
      <c r="Q22" s="302">
        <f t="shared" si="9"/>
        <v>140140</v>
      </c>
      <c r="R22" s="302">
        <f t="shared" si="10"/>
        <v>147735</v>
      </c>
      <c r="S22" s="302">
        <f t="shared" si="2"/>
        <v>590041.1</v>
      </c>
      <c r="T22" s="302">
        <f t="shared" si="3"/>
        <v>269978.7</v>
      </c>
      <c r="U22" s="302">
        <f t="shared" si="4"/>
        <v>193112.5</v>
      </c>
      <c r="V22" s="302">
        <f t="shared" si="5"/>
        <v>460958.75</v>
      </c>
      <c r="W22" s="302">
        <f t="shared" si="6"/>
        <v>263243.75</v>
      </c>
      <c r="X22" s="302">
        <f t="shared" si="11"/>
        <v>211627.5</v>
      </c>
      <c r="Y22" s="302">
        <f t="shared" si="12"/>
        <v>292168</v>
      </c>
      <c r="Z22" s="302">
        <f t="shared" si="13"/>
        <v>319035</v>
      </c>
      <c r="AA22" s="309">
        <f t="shared" si="14"/>
        <v>3314403.7</v>
      </c>
    </row>
    <row r="23" spans="1:27" s="269" customFormat="1" ht="15.75" outlineLevel="1" x14ac:dyDescent="0.25">
      <c r="A23" s="270" t="s">
        <v>393</v>
      </c>
      <c r="B23" s="358">
        <v>0</v>
      </c>
      <c r="C23" s="359">
        <v>35313</v>
      </c>
      <c r="D23" s="302">
        <v>0</v>
      </c>
      <c r="E23" s="302">
        <v>0</v>
      </c>
      <c r="F23" s="302">
        <v>0</v>
      </c>
      <c r="G23" s="302">
        <v>154249</v>
      </c>
      <c r="H23" s="302">
        <v>0</v>
      </c>
      <c r="I23" s="302">
        <v>0</v>
      </c>
      <c r="J23" s="302">
        <v>0</v>
      </c>
      <c r="K23" s="302">
        <v>143141</v>
      </c>
      <c r="L23" s="302">
        <v>0</v>
      </c>
      <c r="M23" s="302">
        <f t="shared" si="7"/>
        <v>0</v>
      </c>
      <c r="N23" s="271"/>
      <c r="O23" s="302">
        <f t="shared" si="8"/>
        <v>0</v>
      </c>
      <c r="P23" s="302">
        <f t="shared" si="1"/>
        <v>60032.1</v>
      </c>
      <c r="Q23" s="302">
        <f t="shared" si="9"/>
        <v>0</v>
      </c>
      <c r="R23" s="302">
        <f t="shared" si="10"/>
        <v>0</v>
      </c>
      <c r="S23" s="302">
        <f t="shared" si="2"/>
        <v>0</v>
      </c>
      <c r="T23" s="302">
        <f t="shared" si="3"/>
        <v>262223.3</v>
      </c>
      <c r="U23" s="302">
        <f t="shared" si="4"/>
        <v>0</v>
      </c>
      <c r="V23" s="302">
        <f t="shared" si="5"/>
        <v>0</v>
      </c>
      <c r="W23" s="302">
        <f t="shared" si="6"/>
        <v>0</v>
      </c>
      <c r="X23" s="302">
        <f t="shared" si="11"/>
        <v>214711.5</v>
      </c>
      <c r="Y23" s="302">
        <f t="shared" si="12"/>
        <v>0</v>
      </c>
      <c r="Z23" s="302">
        <f t="shared" si="13"/>
        <v>0</v>
      </c>
      <c r="AA23" s="309">
        <f t="shared" si="14"/>
        <v>536966.89999999991</v>
      </c>
    </row>
    <row r="24" spans="1:27" s="269" customFormat="1" ht="15.75" outlineLevel="1" x14ac:dyDescent="0.25">
      <c r="A24" s="270" t="s">
        <v>394</v>
      </c>
      <c r="B24" s="358">
        <v>58773</v>
      </c>
      <c r="C24" s="302">
        <v>171633.5</v>
      </c>
      <c r="D24" s="302">
        <v>89691.5</v>
      </c>
      <c r="E24" s="302">
        <v>54000</v>
      </c>
      <c r="F24" s="302">
        <v>251243</v>
      </c>
      <c r="G24" s="302">
        <v>126387</v>
      </c>
      <c r="H24" s="302">
        <v>183464</v>
      </c>
      <c r="I24" s="302">
        <v>113910</v>
      </c>
      <c r="J24" s="302">
        <v>292448</v>
      </c>
      <c r="K24" s="302">
        <v>180974</v>
      </c>
      <c r="L24" s="302">
        <v>158980</v>
      </c>
      <c r="M24" s="302">
        <f t="shared" si="7"/>
        <v>217469.6</v>
      </c>
      <c r="N24" s="271"/>
      <c r="O24" s="302">
        <f t="shared" si="8"/>
        <v>99914.1</v>
      </c>
      <c r="P24" s="302">
        <f t="shared" si="1"/>
        <v>291776.95</v>
      </c>
      <c r="Q24" s="302">
        <f t="shared" si="9"/>
        <v>179383</v>
      </c>
      <c r="R24" s="302">
        <f t="shared" si="10"/>
        <v>94500</v>
      </c>
      <c r="S24" s="302">
        <f t="shared" si="2"/>
        <v>427113.1</v>
      </c>
      <c r="T24" s="302">
        <f t="shared" si="3"/>
        <v>214857.9</v>
      </c>
      <c r="U24" s="302">
        <f t="shared" si="4"/>
        <v>321062</v>
      </c>
      <c r="V24" s="302">
        <f t="shared" si="5"/>
        <v>199342.5</v>
      </c>
      <c r="W24" s="302">
        <f t="shared" si="6"/>
        <v>511784</v>
      </c>
      <c r="X24" s="302">
        <f t="shared" si="11"/>
        <v>271461</v>
      </c>
      <c r="Y24" s="302">
        <f t="shared" si="12"/>
        <v>254368</v>
      </c>
      <c r="Z24" s="302">
        <f t="shared" si="13"/>
        <v>326204.40000000002</v>
      </c>
      <c r="AA24" s="309">
        <f t="shared" si="14"/>
        <v>3191766.9499999997</v>
      </c>
    </row>
    <row r="25" spans="1:27" s="269" customFormat="1" ht="15.75" outlineLevel="1" x14ac:dyDescent="0.25">
      <c r="A25" s="270" t="s">
        <v>395</v>
      </c>
      <c r="B25" s="358">
        <v>132638</v>
      </c>
      <c r="C25" s="302">
        <v>214629</v>
      </c>
      <c r="D25" s="302">
        <v>47650</v>
      </c>
      <c r="E25" s="302">
        <v>39585</v>
      </c>
      <c r="F25" s="302">
        <v>208750</v>
      </c>
      <c r="G25" s="302">
        <v>80900</v>
      </c>
      <c r="H25" s="302">
        <v>97896.74</v>
      </c>
      <c r="I25" s="302">
        <v>83176.5</v>
      </c>
      <c r="J25" s="302">
        <v>204965</v>
      </c>
      <c r="K25" s="302">
        <v>122227</v>
      </c>
      <c r="L25" s="302">
        <v>262280</v>
      </c>
      <c r="M25" s="302">
        <f t="shared" si="7"/>
        <v>303273</v>
      </c>
      <c r="N25" s="271"/>
      <c r="O25" s="302">
        <f t="shared" si="8"/>
        <v>225484.59999999998</v>
      </c>
      <c r="P25" s="302">
        <f t="shared" si="1"/>
        <v>364869.3</v>
      </c>
      <c r="Q25" s="302">
        <f t="shared" si="9"/>
        <v>95300</v>
      </c>
      <c r="R25" s="302">
        <f t="shared" si="10"/>
        <v>69273.75</v>
      </c>
      <c r="S25" s="302">
        <f t="shared" si="2"/>
        <v>354875</v>
      </c>
      <c r="T25" s="302">
        <f t="shared" si="3"/>
        <v>137530</v>
      </c>
      <c r="U25" s="302">
        <f t="shared" si="4"/>
        <v>171319.29500000001</v>
      </c>
      <c r="V25" s="302">
        <f t="shared" si="5"/>
        <v>145558.875</v>
      </c>
      <c r="W25" s="302">
        <f t="shared" si="6"/>
        <v>358688.75</v>
      </c>
      <c r="X25" s="302">
        <f t="shared" si="11"/>
        <v>183340.5</v>
      </c>
      <c r="Y25" s="302">
        <f t="shared" si="12"/>
        <v>419648</v>
      </c>
      <c r="Z25" s="302">
        <f t="shared" si="13"/>
        <v>454909.5</v>
      </c>
      <c r="AA25" s="309">
        <f t="shared" si="14"/>
        <v>2980797.57</v>
      </c>
    </row>
    <row r="26" spans="1:27" s="269" customFormat="1" ht="15.75" outlineLevel="1" x14ac:dyDescent="0.25">
      <c r="A26" s="270" t="s">
        <v>396</v>
      </c>
      <c r="B26" s="358">
        <v>40950</v>
      </c>
      <c r="C26" s="302">
        <v>64472</v>
      </c>
      <c r="D26" s="302">
        <v>49640</v>
      </c>
      <c r="E26" s="302">
        <v>63895</v>
      </c>
      <c r="F26" s="302">
        <v>82315</v>
      </c>
      <c r="G26" s="302">
        <v>65120</v>
      </c>
      <c r="H26" s="302">
        <v>47415</v>
      </c>
      <c r="I26" s="302">
        <v>28320</v>
      </c>
      <c r="J26" s="302">
        <v>68695</v>
      </c>
      <c r="K26" s="302">
        <v>80944</v>
      </c>
      <c r="L26" s="302">
        <v>63770</v>
      </c>
      <c r="M26" s="302">
        <f t="shared" si="7"/>
        <v>77509</v>
      </c>
      <c r="N26" s="271"/>
      <c r="O26" s="302">
        <f t="shared" si="8"/>
        <v>69615</v>
      </c>
      <c r="P26" s="302">
        <f t="shared" si="1"/>
        <v>109602.4</v>
      </c>
      <c r="Q26" s="302">
        <f t="shared" si="9"/>
        <v>99280</v>
      </c>
      <c r="R26" s="302">
        <f t="shared" si="10"/>
        <v>111816.25</v>
      </c>
      <c r="S26" s="302">
        <f t="shared" si="2"/>
        <v>139935.5</v>
      </c>
      <c r="T26" s="302">
        <f t="shared" si="3"/>
        <v>110704</v>
      </c>
      <c r="U26" s="302">
        <f t="shared" si="4"/>
        <v>82976.25</v>
      </c>
      <c r="V26" s="302">
        <f t="shared" si="5"/>
        <v>49560</v>
      </c>
      <c r="W26" s="302">
        <f t="shared" si="6"/>
        <v>120216.25</v>
      </c>
      <c r="X26" s="302">
        <f t="shared" si="11"/>
        <v>121416</v>
      </c>
      <c r="Y26" s="302">
        <f t="shared" si="12"/>
        <v>102032</v>
      </c>
      <c r="Z26" s="302">
        <f t="shared" si="13"/>
        <v>116263.5</v>
      </c>
      <c r="AA26" s="309">
        <f t="shared" si="14"/>
        <v>1233417.1499999999</v>
      </c>
    </row>
    <row r="27" spans="1:27" s="269" customFormat="1" ht="15.75" outlineLevel="1" x14ac:dyDescent="0.25">
      <c r="A27" s="270" t="s">
        <v>397</v>
      </c>
      <c r="B27" s="358">
        <v>8260</v>
      </c>
      <c r="C27" s="302">
        <v>31200.48</v>
      </c>
      <c r="D27" s="302">
        <v>19650</v>
      </c>
      <c r="E27" s="302">
        <v>13780</v>
      </c>
      <c r="F27" s="302">
        <v>22330</v>
      </c>
      <c r="G27" s="302">
        <v>37541</v>
      </c>
      <c r="H27" s="302">
        <v>37028</v>
      </c>
      <c r="I27" s="302">
        <v>16236</v>
      </c>
      <c r="J27" s="302">
        <v>48010</v>
      </c>
      <c r="K27" s="302">
        <v>41225</v>
      </c>
      <c r="L27" s="302">
        <v>45130</v>
      </c>
      <c r="M27" s="302">
        <f t="shared" si="7"/>
        <v>54732</v>
      </c>
      <c r="N27" s="271"/>
      <c r="O27" s="302">
        <f t="shared" si="8"/>
        <v>14042</v>
      </c>
      <c r="P27" s="302">
        <f t="shared" si="1"/>
        <v>53040.815999999999</v>
      </c>
      <c r="Q27" s="302">
        <f t="shared" si="9"/>
        <v>39300</v>
      </c>
      <c r="R27" s="302">
        <f t="shared" si="10"/>
        <v>24115</v>
      </c>
      <c r="S27" s="302">
        <f t="shared" si="2"/>
        <v>37961</v>
      </c>
      <c r="T27" s="302">
        <f t="shared" si="3"/>
        <v>63819.7</v>
      </c>
      <c r="U27" s="302">
        <f t="shared" si="4"/>
        <v>64799</v>
      </c>
      <c r="V27" s="302">
        <f t="shared" si="5"/>
        <v>28413</v>
      </c>
      <c r="W27" s="302">
        <f t="shared" si="6"/>
        <v>84017.5</v>
      </c>
      <c r="X27" s="302">
        <f t="shared" si="11"/>
        <v>61837.5</v>
      </c>
      <c r="Y27" s="302">
        <f t="shared" si="12"/>
        <v>72208</v>
      </c>
      <c r="Z27" s="302">
        <f t="shared" si="13"/>
        <v>82098</v>
      </c>
      <c r="AA27" s="309">
        <f t="shared" si="14"/>
        <v>625651.51600000006</v>
      </c>
    </row>
    <row r="28" spans="1:27" s="269" customFormat="1" ht="15.75" outlineLevel="1" x14ac:dyDescent="0.25">
      <c r="A28" s="270" t="s">
        <v>398</v>
      </c>
      <c r="B28" s="358">
        <v>59643</v>
      </c>
      <c r="C28" s="302">
        <v>58701.5</v>
      </c>
      <c r="D28" s="302">
        <v>40822</v>
      </c>
      <c r="E28" s="302">
        <v>33400</v>
      </c>
      <c r="F28" s="302">
        <v>156084</v>
      </c>
      <c r="G28" s="302">
        <v>121050</v>
      </c>
      <c r="H28" s="302">
        <v>96148</v>
      </c>
      <c r="I28" s="302">
        <v>89552</v>
      </c>
      <c r="J28" s="302">
        <v>147224</v>
      </c>
      <c r="K28" s="302">
        <v>103334</v>
      </c>
      <c r="L28" s="302">
        <v>174937</v>
      </c>
      <c r="M28" s="302">
        <f t="shared" si="7"/>
        <v>204381.8</v>
      </c>
      <c r="N28" s="271"/>
      <c r="O28" s="302">
        <f t="shared" si="8"/>
        <v>101393.1</v>
      </c>
      <c r="P28" s="302">
        <f t="shared" si="1"/>
        <v>99792.549999999988</v>
      </c>
      <c r="Q28" s="302">
        <f t="shared" si="9"/>
        <v>81644</v>
      </c>
      <c r="R28" s="302">
        <f t="shared" si="10"/>
        <v>58450</v>
      </c>
      <c r="S28" s="302">
        <f t="shared" si="2"/>
        <v>265342.8</v>
      </c>
      <c r="T28" s="302">
        <f t="shared" si="3"/>
        <v>205785</v>
      </c>
      <c r="U28" s="302">
        <f t="shared" si="4"/>
        <v>168259</v>
      </c>
      <c r="V28" s="302">
        <f t="shared" si="5"/>
        <v>156716</v>
      </c>
      <c r="W28" s="302">
        <f t="shared" si="6"/>
        <v>257642</v>
      </c>
      <c r="X28" s="302">
        <f t="shared" si="11"/>
        <v>155001</v>
      </c>
      <c r="Y28" s="302">
        <f t="shared" si="12"/>
        <v>279899.2</v>
      </c>
      <c r="Z28" s="302">
        <f t="shared" si="13"/>
        <v>306572.69999999995</v>
      </c>
      <c r="AA28" s="309">
        <f t="shared" si="14"/>
        <v>2136497.3499999996</v>
      </c>
    </row>
    <row r="29" spans="1:27" s="269" customFormat="1" ht="15.75" outlineLevel="1" x14ac:dyDescent="0.25">
      <c r="A29" s="270" t="s">
        <v>399</v>
      </c>
      <c r="B29" s="358">
        <v>405904</v>
      </c>
      <c r="C29" s="302">
        <v>453494.25</v>
      </c>
      <c r="D29" s="302">
        <v>298709.75</v>
      </c>
      <c r="E29" s="302">
        <v>176154</v>
      </c>
      <c r="F29" s="302">
        <v>632720</v>
      </c>
      <c r="G29" s="302">
        <v>465915</v>
      </c>
      <c r="H29" s="302">
        <v>501458</v>
      </c>
      <c r="I29" s="302">
        <v>401099</v>
      </c>
      <c r="J29" s="302">
        <v>488992</v>
      </c>
      <c r="K29" s="302">
        <v>574957</v>
      </c>
      <c r="L29" s="302">
        <v>522218</v>
      </c>
      <c r="M29" s="302">
        <f t="shared" si="7"/>
        <v>620016.4</v>
      </c>
      <c r="N29" s="271"/>
      <c r="O29" s="302">
        <f t="shared" si="8"/>
        <v>690036.8</v>
      </c>
      <c r="P29" s="302">
        <f t="shared" si="1"/>
        <v>770940.22499999998</v>
      </c>
      <c r="Q29" s="302">
        <f t="shared" si="9"/>
        <v>597419.5</v>
      </c>
      <c r="R29" s="302">
        <f t="shared" si="10"/>
        <v>308269.5</v>
      </c>
      <c r="S29" s="302">
        <f t="shared" si="2"/>
        <v>1075624</v>
      </c>
      <c r="T29" s="302">
        <f t="shared" si="3"/>
        <v>792055.5</v>
      </c>
      <c r="U29" s="302">
        <f t="shared" si="4"/>
        <v>877551.5</v>
      </c>
      <c r="V29" s="302">
        <f t="shared" si="5"/>
        <v>701923.25</v>
      </c>
      <c r="W29" s="302">
        <f t="shared" si="6"/>
        <v>855736</v>
      </c>
      <c r="X29" s="302">
        <f t="shared" si="11"/>
        <v>862435.5</v>
      </c>
      <c r="Y29" s="302">
        <f t="shared" si="12"/>
        <v>835548.8</v>
      </c>
      <c r="Z29" s="302">
        <f t="shared" si="13"/>
        <v>930024.60000000009</v>
      </c>
      <c r="AA29" s="309">
        <f t="shared" si="14"/>
        <v>9297565.1750000007</v>
      </c>
    </row>
    <row r="30" spans="1:27" s="269" customFormat="1" ht="15.75" outlineLevel="1" x14ac:dyDescent="0.25">
      <c r="A30" s="270" t="s">
        <v>400</v>
      </c>
      <c r="B30" s="358">
        <v>643005</v>
      </c>
      <c r="C30" s="302">
        <v>212823</v>
      </c>
      <c r="D30" s="302">
        <v>148947</v>
      </c>
      <c r="E30" s="302">
        <v>109949</v>
      </c>
      <c r="F30" s="302">
        <v>587979</v>
      </c>
      <c r="G30" s="302">
        <v>400797</v>
      </c>
      <c r="H30" s="302">
        <v>370144.98</v>
      </c>
      <c r="I30" s="302">
        <v>412751</v>
      </c>
      <c r="J30" s="302">
        <v>524111</v>
      </c>
      <c r="K30" s="302">
        <v>555369</v>
      </c>
      <c r="L30" s="302">
        <v>362787</v>
      </c>
      <c r="M30" s="302">
        <f t="shared" si="7"/>
        <v>467609.2</v>
      </c>
      <c r="N30" s="271"/>
      <c r="O30" s="302">
        <f t="shared" si="8"/>
        <v>1093108.5</v>
      </c>
      <c r="P30" s="302">
        <f t="shared" si="1"/>
        <v>361799.1</v>
      </c>
      <c r="Q30" s="302">
        <f t="shared" si="9"/>
        <v>297894</v>
      </c>
      <c r="R30" s="302">
        <f t="shared" si="10"/>
        <v>192410.75</v>
      </c>
      <c r="S30" s="302">
        <f t="shared" si="2"/>
        <v>999564.3</v>
      </c>
      <c r="T30" s="302">
        <f t="shared" si="3"/>
        <v>681354.89999999991</v>
      </c>
      <c r="U30" s="302">
        <f t="shared" si="4"/>
        <v>647753.71499999997</v>
      </c>
      <c r="V30" s="302">
        <f t="shared" si="5"/>
        <v>722314.25</v>
      </c>
      <c r="W30" s="302">
        <f t="shared" si="6"/>
        <v>917194.25</v>
      </c>
      <c r="X30" s="302">
        <f t="shared" si="11"/>
        <v>833053.5</v>
      </c>
      <c r="Y30" s="302">
        <f t="shared" si="12"/>
        <v>580459.19999999995</v>
      </c>
      <c r="Z30" s="302">
        <f t="shared" si="13"/>
        <v>701413.8</v>
      </c>
      <c r="AA30" s="309">
        <f t="shared" si="14"/>
        <v>8028320.2650000006</v>
      </c>
    </row>
    <row r="31" spans="1:27" s="269" customFormat="1" ht="15.75" outlineLevel="1" x14ac:dyDescent="0.25">
      <c r="A31" s="270" t="s">
        <v>401</v>
      </c>
      <c r="B31" s="358">
        <v>21600</v>
      </c>
      <c r="C31" s="302">
        <v>47960</v>
      </c>
      <c r="D31" s="302">
        <v>61600</v>
      </c>
      <c r="E31" s="302">
        <v>73550</v>
      </c>
      <c r="F31" s="302">
        <v>42580</v>
      </c>
      <c r="G31" s="302">
        <v>49810</v>
      </c>
      <c r="H31" s="302">
        <v>56100</v>
      </c>
      <c r="I31" s="302">
        <v>71070</v>
      </c>
      <c r="J31" s="302">
        <v>28790</v>
      </c>
      <c r="K31" s="302">
        <v>103950</v>
      </c>
      <c r="L31" s="302">
        <v>47170</v>
      </c>
      <c r="M31" s="302">
        <f t="shared" si="7"/>
        <v>52928</v>
      </c>
      <c r="N31" s="271"/>
      <c r="O31" s="302">
        <f t="shared" si="8"/>
        <v>36720</v>
      </c>
      <c r="P31" s="302">
        <f t="shared" si="1"/>
        <v>81532</v>
      </c>
      <c r="Q31" s="302">
        <f t="shared" si="9"/>
        <v>123200</v>
      </c>
      <c r="R31" s="302">
        <f t="shared" si="10"/>
        <v>128712.5</v>
      </c>
      <c r="S31" s="302">
        <f t="shared" si="2"/>
        <v>72386</v>
      </c>
      <c r="T31" s="302">
        <f t="shared" si="3"/>
        <v>84677</v>
      </c>
      <c r="U31" s="302">
        <f t="shared" si="4"/>
        <v>98175</v>
      </c>
      <c r="V31" s="302">
        <f t="shared" si="5"/>
        <v>124372.5</v>
      </c>
      <c r="W31" s="302">
        <f t="shared" si="6"/>
        <v>50382.5</v>
      </c>
      <c r="X31" s="302">
        <f t="shared" si="11"/>
        <v>155925</v>
      </c>
      <c r="Y31" s="302">
        <f t="shared" si="12"/>
        <v>75472</v>
      </c>
      <c r="Z31" s="302">
        <f t="shared" si="13"/>
        <v>79392</v>
      </c>
      <c r="AA31" s="309">
        <f t="shared" si="14"/>
        <v>1110946.5</v>
      </c>
    </row>
    <row r="32" spans="1:27" s="269" customFormat="1" ht="15.75" outlineLevel="1" x14ac:dyDescent="0.25">
      <c r="A32" s="270" t="s">
        <v>402</v>
      </c>
      <c r="B32" s="358">
        <v>125200</v>
      </c>
      <c r="C32" s="302">
        <v>164010</v>
      </c>
      <c r="D32" s="302">
        <v>156060</v>
      </c>
      <c r="E32" s="302">
        <v>62090</v>
      </c>
      <c r="F32" s="302">
        <v>111600</v>
      </c>
      <c r="G32" s="302">
        <v>68990</v>
      </c>
      <c r="H32" s="302">
        <v>221610</v>
      </c>
      <c r="I32" s="302">
        <v>126460</v>
      </c>
      <c r="J32" s="302">
        <v>196600</v>
      </c>
      <c r="K32" s="302">
        <v>199120</v>
      </c>
      <c r="L32" s="302">
        <v>219230</v>
      </c>
      <c r="M32" s="302">
        <f t="shared" si="7"/>
        <v>258550</v>
      </c>
      <c r="N32" s="271"/>
      <c r="O32" s="302">
        <f t="shared" si="8"/>
        <v>212840</v>
      </c>
      <c r="P32" s="302">
        <f t="shared" si="1"/>
        <v>278817</v>
      </c>
      <c r="Q32" s="302">
        <f t="shared" si="9"/>
        <v>312120</v>
      </c>
      <c r="R32" s="302">
        <f t="shared" si="10"/>
        <v>108657.5</v>
      </c>
      <c r="S32" s="302">
        <f t="shared" si="2"/>
        <v>189720</v>
      </c>
      <c r="T32" s="302">
        <f t="shared" si="3"/>
        <v>117283</v>
      </c>
      <c r="U32" s="302">
        <f t="shared" si="4"/>
        <v>387817.5</v>
      </c>
      <c r="V32" s="302">
        <f t="shared" si="5"/>
        <v>221305</v>
      </c>
      <c r="W32" s="302">
        <f t="shared" si="6"/>
        <v>344050</v>
      </c>
      <c r="X32" s="302">
        <f t="shared" si="11"/>
        <v>298680</v>
      </c>
      <c r="Y32" s="302">
        <f t="shared" si="12"/>
        <v>350768</v>
      </c>
      <c r="Z32" s="302">
        <f t="shared" si="13"/>
        <v>387825</v>
      </c>
      <c r="AA32" s="309">
        <f t="shared" si="14"/>
        <v>3209883</v>
      </c>
    </row>
    <row r="33" spans="1:27" s="269" customFormat="1" ht="15.75" outlineLevel="1" x14ac:dyDescent="0.25">
      <c r="A33" s="270" t="s">
        <v>403</v>
      </c>
      <c r="B33" s="358">
        <v>38123</v>
      </c>
      <c r="C33" s="302">
        <v>51800</v>
      </c>
      <c r="D33" s="302">
        <v>45600</v>
      </c>
      <c r="E33" s="302">
        <v>81460</v>
      </c>
      <c r="F33" s="302">
        <v>70360</v>
      </c>
      <c r="G33" s="302">
        <v>63580</v>
      </c>
      <c r="H33" s="302">
        <v>141370</v>
      </c>
      <c r="I33" s="302">
        <v>12020</v>
      </c>
      <c r="J33" s="302">
        <v>39750</v>
      </c>
      <c r="K33" s="302">
        <v>16490</v>
      </c>
      <c r="L33" s="302">
        <v>63650</v>
      </c>
      <c r="M33" s="302">
        <f t="shared" si="7"/>
        <v>71600</v>
      </c>
      <c r="N33" s="271"/>
      <c r="O33" s="302">
        <f t="shared" si="8"/>
        <v>64809.1</v>
      </c>
      <c r="P33" s="302">
        <f t="shared" si="1"/>
        <v>88060</v>
      </c>
      <c r="Q33" s="302">
        <f t="shared" si="9"/>
        <v>91200</v>
      </c>
      <c r="R33" s="302">
        <f t="shared" si="10"/>
        <v>142555</v>
      </c>
      <c r="S33" s="302">
        <f t="shared" si="2"/>
        <v>119612</v>
      </c>
      <c r="T33" s="302">
        <f t="shared" si="3"/>
        <v>108086</v>
      </c>
      <c r="U33" s="302">
        <f t="shared" si="4"/>
        <v>247397.5</v>
      </c>
      <c r="V33" s="302">
        <f t="shared" si="5"/>
        <v>21035</v>
      </c>
      <c r="W33" s="302">
        <f t="shared" si="6"/>
        <v>69562.5</v>
      </c>
      <c r="X33" s="302">
        <f t="shared" si="11"/>
        <v>24735</v>
      </c>
      <c r="Y33" s="302">
        <f t="shared" si="12"/>
        <v>101840</v>
      </c>
      <c r="Z33" s="302">
        <f t="shared" si="13"/>
        <v>107400</v>
      </c>
      <c r="AA33" s="309">
        <f t="shared" si="14"/>
        <v>1186292.1000000001</v>
      </c>
    </row>
    <row r="34" spans="1:27" s="273" customFormat="1" ht="29.25" customHeight="1" collapsed="1" x14ac:dyDescent="0.25">
      <c r="A34" s="272" t="s">
        <v>404</v>
      </c>
      <c r="B34" s="301">
        <f t="shared" ref="B34:K34" si="15">SUM(B35:B64)</f>
        <v>5725715.1399999997</v>
      </c>
      <c r="C34" s="301">
        <f t="shared" si="15"/>
        <v>6742216.3399999999</v>
      </c>
      <c r="D34" s="301">
        <f t="shared" si="15"/>
        <v>5322730.4399999995</v>
      </c>
      <c r="E34" s="301">
        <f t="shared" si="15"/>
        <v>6538530.1399999997</v>
      </c>
      <c r="F34" s="301">
        <f t="shared" si="15"/>
        <v>8823950.5199999996</v>
      </c>
      <c r="G34" s="301">
        <f t="shared" si="15"/>
        <v>9001003.4600000009</v>
      </c>
      <c r="H34" s="301">
        <f t="shared" si="15"/>
        <v>7772385.7399999993</v>
      </c>
      <c r="I34" s="301">
        <f t="shared" si="15"/>
        <v>8948276.7000000011</v>
      </c>
      <c r="J34" s="301">
        <f t="shared" si="15"/>
        <v>9366693.1999999993</v>
      </c>
      <c r="K34" s="301">
        <f t="shared" si="15"/>
        <v>13748612.810000001</v>
      </c>
      <c r="L34" s="301">
        <f>SUM(L35:L64)</f>
        <v>11137210.449999999</v>
      </c>
      <c r="M34" s="301">
        <f>SUM(M35:M64)</f>
        <v>13010549.089999998</v>
      </c>
      <c r="N34" s="268"/>
      <c r="O34" s="301">
        <f t="shared" ref="O34:AA34" si="16">SUM(O35:O64)</f>
        <v>9733715.737999998</v>
      </c>
      <c r="P34" s="301">
        <f t="shared" si="16"/>
        <v>10113324.509999998</v>
      </c>
      <c r="Q34" s="301">
        <f t="shared" si="16"/>
        <v>10645460.879999999</v>
      </c>
      <c r="R34" s="301">
        <f t="shared" si="16"/>
        <v>11442427.744999997</v>
      </c>
      <c r="S34" s="301">
        <f t="shared" si="16"/>
        <v>15000715.883999998</v>
      </c>
      <c r="T34" s="301">
        <f t="shared" si="16"/>
        <v>15301705.881999996</v>
      </c>
      <c r="U34" s="301">
        <f t="shared" si="16"/>
        <v>13601675.044999998</v>
      </c>
      <c r="V34" s="301">
        <f t="shared" si="16"/>
        <v>15659484.224999996</v>
      </c>
      <c r="W34" s="301">
        <f t="shared" si="16"/>
        <v>16391713.099999998</v>
      </c>
      <c r="X34" s="301">
        <f t="shared" si="16"/>
        <v>20622919.215000004</v>
      </c>
      <c r="Y34" s="301">
        <f t="shared" si="16"/>
        <v>17819536.719999999</v>
      </c>
      <c r="Z34" s="301">
        <f t="shared" si="16"/>
        <v>19515823.634999998</v>
      </c>
      <c r="AA34" s="308">
        <f t="shared" si="16"/>
        <v>175848502.57899994</v>
      </c>
    </row>
    <row r="35" spans="1:27" s="273" customFormat="1" ht="15.75" hidden="1" outlineLevel="1" x14ac:dyDescent="0.25">
      <c r="A35" s="274" t="s">
        <v>374</v>
      </c>
      <c r="B35" s="302">
        <v>1388166.92</v>
      </c>
      <c r="C35" s="302">
        <v>1262702.33</v>
      </c>
      <c r="D35" s="302">
        <v>1212062.53</v>
      </c>
      <c r="E35" s="302">
        <v>962190.72</v>
      </c>
      <c r="F35" s="302">
        <v>949181.37</v>
      </c>
      <c r="G35" s="302">
        <v>908378.74999999988</v>
      </c>
      <c r="H35" s="302">
        <v>798674.77</v>
      </c>
      <c r="I35" s="302">
        <v>825756.80999999994</v>
      </c>
      <c r="J35" s="302">
        <v>965425.15000000014</v>
      </c>
      <c r="K35" s="302">
        <v>1224486.04</v>
      </c>
      <c r="L35" s="302">
        <v>980841.46000000008</v>
      </c>
      <c r="M35" s="302">
        <f>L35+J35*20%</f>
        <v>1173926.4900000002</v>
      </c>
      <c r="N35" s="271"/>
      <c r="O35" s="302">
        <f>B35+B35*70%</f>
        <v>2359883.764</v>
      </c>
      <c r="P35" s="302">
        <f t="shared" ref="P35:P95" si="17">C35+C35*50%</f>
        <v>1894053.4950000001</v>
      </c>
      <c r="Q35" s="302">
        <f>D35+D35*100%</f>
        <v>2424125.06</v>
      </c>
      <c r="R35" s="302">
        <f t="shared" si="10"/>
        <v>1683833.76</v>
      </c>
      <c r="S35" s="302">
        <f t="shared" ref="S35:S64" si="18">F35+F35*70%</f>
        <v>1613608.3289999999</v>
      </c>
      <c r="T35" s="302">
        <f t="shared" ref="T35:T64" si="19">G35+G35*70%</f>
        <v>1544243.8749999998</v>
      </c>
      <c r="U35" s="302">
        <f t="shared" ref="U35:U64" si="20">H35+H35*75%</f>
        <v>1397680.8475000001</v>
      </c>
      <c r="V35" s="302">
        <f t="shared" ref="V35:V64" si="21">I35+I35*75%</f>
        <v>1445074.4175</v>
      </c>
      <c r="W35" s="302">
        <f t="shared" ref="W35:W64" si="22">J35+J35*75%</f>
        <v>1689494.0125000002</v>
      </c>
      <c r="X35" s="302">
        <f t="shared" si="11"/>
        <v>1836729.06</v>
      </c>
      <c r="Y35" s="302">
        <f t="shared" si="12"/>
        <v>1569346.3360000001</v>
      </c>
      <c r="Z35" s="302">
        <f>M35+M35*50%</f>
        <v>1760889.7350000003</v>
      </c>
      <c r="AA35" s="309">
        <f>SUM(O35:Z35)</f>
        <v>21218962.691499997</v>
      </c>
    </row>
    <row r="36" spans="1:27" s="273" customFormat="1" ht="15.75" hidden="1" outlineLevel="1" x14ac:dyDescent="0.25">
      <c r="A36" s="274" t="s">
        <v>375</v>
      </c>
      <c r="B36" s="302">
        <v>0</v>
      </c>
      <c r="C36" s="302">
        <v>0</v>
      </c>
      <c r="D36" s="302">
        <v>6723.14</v>
      </c>
      <c r="E36" s="302">
        <v>0</v>
      </c>
      <c r="F36" s="359">
        <v>14000</v>
      </c>
      <c r="G36" s="302">
        <v>0</v>
      </c>
      <c r="H36" s="359">
        <v>20169.41</v>
      </c>
      <c r="I36" s="302">
        <v>6723.14</v>
      </c>
      <c r="J36" s="302">
        <v>0</v>
      </c>
      <c r="K36" s="302">
        <v>0</v>
      </c>
      <c r="L36" s="302">
        <v>0</v>
      </c>
      <c r="M36" s="302">
        <f t="shared" ref="M36:M64" si="23">L36+J36*20%</f>
        <v>0</v>
      </c>
      <c r="N36" s="271"/>
      <c r="O36" s="302">
        <f t="shared" ref="O36:O64" si="24">B36+B36*70%</f>
        <v>0</v>
      </c>
      <c r="P36" s="302">
        <f t="shared" si="17"/>
        <v>0</v>
      </c>
      <c r="Q36" s="302">
        <f t="shared" ref="Q36:Q64" si="25">D36+D36*100%</f>
        <v>13446.28</v>
      </c>
      <c r="R36" s="302">
        <f t="shared" si="10"/>
        <v>0</v>
      </c>
      <c r="S36" s="302">
        <f t="shared" si="18"/>
        <v>23800</v>
      </c>
      <c r="T36" s="302">
        <f t="shared" si="19"/>
        <v>0</v>
      </c>
      <c r="U36" s="302">
        <f t="shared" si="20"/>
        <v>35296.467499999999</v>
      </c>
      <c r="V36" s="302">
        <f t="shared" si="21"/>
        <v>11765.495000000001</v>
      </c>
      <c r="W36" s="302">
        <f t="shared" si="22"/>
        <v>0</v>
      </c>
      <c r="X36" s="302">
        <f t="shared" si="11"/>
        <v>0</v>
      </c>
      <c r="Y36" s="302">
        <f t="shared" si="12"/>
        <v>0</v>
      </c>
      <c r="Z36" s="302">
        <f t="shared" ref="Z36:Z64" si="26">M36+M36*50%</f>
        <v>0</v>
      </c>
      <c r="AA36" s="309">
        <f t="shared" ref="AA36:AA64" si="27">SUM(O36:Z36)</f>
        <v>84308.242499999993</v>
      </c>
    </row>
    <row r="37" spans="1:27" s="273" customFormat="1" ht="15.75" hidden="1" outlineLevel="1" x14ac:dyDescent="0.25">
      <c r="A37" s="274" t="s">
        <v>376</v>
      </c>
      <c r="B37" s="302">
        <v>-44254.600000000006</v>
      </c>
      <c r="C37" s="302">
        <v>80930.760000000009</v>
      </c>
      <c r="D37" s="302">
        <v>107407.78</v>
      </c>
      <c r="E37" s="302">
        <v>112408.32999999999</v>
      </c>
      <c r="F37" s="302">
        <v>82041.829999999987</v>
      </c>
      <c r="G37" s="302">
        <v>50495</v>
      </c>
      <c r="H37" s="302">
        <v>162602.44999999995</v>
      </c>
      <c r="I37" s="302">
        <v>91234.449999999983</v>
      </c>
      <c r="J37" s="302">
        <v>155332.13000000003</v>
      </c>
      <c r="K37" s="302">
        <v>180176.04000000004</v>
      </c>
      <c r="L37" s="302">
        <v>169830.01</v>
      </c>
      <c r="M37" s="302">
        <f t="shared" si="23"/>
        <v>200896.43600000002</v>
      </c>
      <c r="N37" s="271"/>
      <c r="O37" s="302">
        <f t="shared" si="24"/>
        <v>-75232.820000000007</v>
      </c>
      <c r="P37" s="302">
        <f t="shared" si="17"/>
        <v>121396.14000000001</v>
      </c>
      <c r="Q37" s="302">
        <f t="shared" si="25"/>
        <v>214815.56</v>
      </c>
      <c r="R37" s="302">
        <f t="shared" si="10"/>
        <v>196714.57749999998</v>
      </c>
      <c r="S37" s="302">
        <f t="shared" si="18"/>
        <v>139471.11099999998</v>
      </c>
      <c r="T37" s="302">
        <f t="shared" si="19"/>
        <v>85841.5</v>
      </c>
      <c r="U37" s="302">
        <f t="shared" si="20"/>
        <v>284554.28749999992</v>
      </c>
      <c r="V37" s="302">
        <f t="shared" si="21"/>
        <v>159660.28749999998</v>
      </c>
      <c r="W37" s="302">
        <f t="shared" si="22"/>
        <v>271831.22750000004</v>
      </c>
      <c r="X37" s="302">
        <f t="shared" si="11"/>
        <v>270264.06000000006</v>
      </c>
      <c r="Y37" s="302">
        <f t="shared" si="12"/>
        <v>271728.016</v>
      </c>
      <c r="Z37" s="302">
        <f t="shared" si="26"/>
        <v>301344.65400000004</v>
      </c>
      <c r="AA37" s="309">
        <f t="shared" si="27"/>
        <v>2242388.6009999998</v>
      </c>
    </row>
    <row r="38" spans="1:27" s="273" customFormat="1" ht="15.75" hidden="1" outlineLevel="1" x14ac:dyDescent="0.25">
      <c r="A38" s="274" t="s">
        <v>377</v>
      </c>
      <c r="B38" s="302">
        <v>214203.56</v>
      </c>
      <c r="C38" s="302">
        <v>104494.08000000002</v>
      </c>
      <c r="D38" s="302">
        <v>165797.73000000001</v>
      </c>
      <c r="E38" s="302">
        <v>47787.380000000005</v>
      </c>
      <c r="F38" s="302">
        <v>381792.67000000004</v>
      </c>
      <c r="G38" s="302">
        <v>598727.20999999985</v>
      </c>
      <c r="H38" s="302">
        <v>292243.38</v>
      </c>
      <c r="I38" s="302">
        <v>158054.54000000007</v>
      </c>
      <c r="J38" s="302">
        <v>922173.57999999961</v>
      </c>
      <c r="K38" s="302">
        <v>101042.13999999998</v>
      </c>
      <c r="L38" s="302">
        <v>59366.419999999984</v>
      </c>
      <c r="M38" s="302">
        <f t="shared" si="23"/>
        <v>243801.13599999991</v>
      </c>
      <c r="N38" s="271"/>
      <c r="O38" s="302">
        <f t="shared" si="24"/>
        <v>364146.05200000003</v>
      </c>
      <c r="P38" s="302">
        <f t="shared" si="17"/>
        <v>156741.12000000002</v>
      </c>
      <c r="Q38" s="302">
        <f t="shared" si="25"/>
        <v>331595.46000000002</v>
      </c>
      <c r="R38" s="302">
        <f t="shared" si="10"/>
        <v>83627.915000000008</v>
      </c>
      <c r="S38" s="302">
        <f t="shared" si="18"/>
        <v>649047.53900000011</v>
      </c>
      <c r="T38" s="302">
        <f t="shared" si="19"/>
        <v>1017836.2569999998</v>
      </c>
      <c r="U38" s="302">
        <f t="shared" si="20"/>
        <v>511425.91500000004</v>
      </c>
      <c r="V38" s="302">
        <f t="shared" si="21"/>
        <v>276595.44500000012</v>
      </c>
      <c r="W38" s="302">
        <f t="shared" si="22"/>
        <v>1613803.7649999992</v>
      </c>
      <c r="X38" s="302">
        <f t="shared" si="11"/>
        <v>151563.20999999996</v>
      </c>
      <c r="Y38" s="302">
        <f t="shared" si="12"/>
        <v>94986.271999999968</v>
      </c>
      <c r="Z38" s="302">
        <f t="shared" si="26"/>
        <v>365701.70399999985</v>
      </c>
      <c r="AA38" s="309">
        <f t="shared" si="27"/>
        <v>5617070.6539999992</v>
      </c>
    </row>
    <row r="39" spans="1:27" s="273" customFormat="1" ht="15.75" hidden="1" outlineLevel="1" x14ac:dyDescent="0.25">
      <c r="A39" s="274" t="s">
        <v>378</v>
      </c>
      <c r="B39" s="302">
        <v>124434.38000000002</v>
      </c>
      <c r="C39" s="302">
        <v>70565.56</v>
      </c>
      <c r="D39" s="302">
        <v>33807.130000000005</v>
      </c>
      <c r="E39" s="302">
        <v>259456.06000000006</v>
      </c>
      <c r="F39" s="302">
        <v>96521.479999999967</v>
      </c>
      <c r="G39" s="302">
        <v>196568.90000000002</v>
      </c>
      <c r="H39" s="302">
        <v>135671.32999999996</v>
      </c>
      <c r="I39" s="302">
        <v>121798.9</v>
      </c>
      <c r="J39" s="302">
        <v>119731.96</v>
      </c>
      <c r="K39" s="302">
        <v>306024.37</v>
      </c>
      <c r="L39" s="302">
        <v>252268.05</v>
      </c>
      <c r="M39" s="302">
        <f t="shared" si="23"/>
        <v>276214.44199999998</v>
      </c>
      <c r="N39" s="271"/>
      <c r="O39" s="302">
        <f t="shared" si="24"/>
        <v>211538.44600000003</v>
      </c>
      <c r="P39" s="302">
        <f t="shared" si="17"/>
        <v>105848.34</v>
      </c>
      <c r="Q39" s="302">
        <f t="shared" si="25"/>
        <v>67614.260000000009</v>
      </c>
      <c r="R39" s="302">
        <f t="shared" si="10"/>
        <v>454048.1050000001</v>
      </c>
      <c r="S39" s="302">
        <f t="shared" si="18"/>
        <v>164086.51599999995</v>
      </c>
      <c r="T39" s="302">
        <f t="shared" si="19"/>
        <v>334167.13</v>
      </c>
      <c r="U39" s="302">
        <f t="shared" si="20"/>
        <v>237424.82749999993</v>
      </c>
      <c r="V39" s="302">
        <f t="shared" si="21"/>
        <v>213148.07499999998</v>
      </c>
      <c r="W39" s="302">
        <f t="shared" si="22"/>
        <v>209530.93</v>
      </c>
      <c r="X39" s="302">
        <f t="shared" si="11"/>
        <v>459036.55499999999</v>
      </c>
      <c r="Y39" s="302">
        <f t="shared" si="12"/>
        <v>403628.88</v>
      </c>
      <c r="Z39" s="302">
        <f t="shared" si="26"/>
        <v>414321.66299999994</v>
      </c>
      <c r="AA39" s="309">
        <f t="shared" si="27"/>
        <v>3274393.7275</v>
      </c>
    </row>
    <row r="40" spans="1:27" s="273" customFormat="1" ht="15.75" hidden="1" outlineLevel="1" x14ac:dyDescent="0.25">
      <c r="A40" s="274" t="s">
        <v>379</v>
      </c>
      <c r="B40" s="302">
        <v>1318224.5399999996</v>
      </c>
      <c r="C40" s="302">
        <v>1753313.07</v>
      </c>
      <c r="D40" s="302">
        <v>1229651.0699999998</v>
      </c>
      <c r="E40" s="302">
        <v>2455170.2499999991</v>
      </c>
      <c r="F40" s="302">
        <v>2346108.17</v>
      </c>
      <c r="G40" s="302">
        <v>3069113.3299999996</v>
      </c>
      <c r="H40" s="302">
        <v>2658092.75</v>
      </c>
      <c r="I40" s="302">
        <v>3609420.6400000006</v>
      </c>
      <c r="J40" s="302">
        <v>2575535.1300000004</v>
      </c>
      <c r="K40" s="302">
        <v>5452994.4800000004</v>
      </c>
      <c r="L40" s="302">
        <v>4348660.5899999989</v>
      </c>
      <c r="M40" s="302">
        <f t="shared" si="23"/>
        <v>4863767.6159999985</v>
      </c>
      <c r="N40" s="271"/>
      <c r="O40" s="302">
        <f t="shared" si="24"/>
        <v>2240981.7179999994</v>
      </c>
      <c r="P40" s="302">
        <f t="shared" si="17"/>
        <v>2629969.605</v>
      </c>
      <c r="Q40" s="302">
        <f t="shared" si="25"/>
        <v>2459302.1399999997</v>
      </c>
      <c r="R40" s="302">
        <f t="shared" si="10"/>
        <v>4296547.9374999981</v>
      </c>
      <c r="S40" s="302">
        <f t="shared" si="18"/>
        <v>3988383.8889999995</v>
      </c>
      <c r="T40" s="302">
        <f t="shared" si="19"/>
        <v>5217492.6609999994</v>
      </c>
      <c r="U40" s="302">
        <f t="shared" si="20"/>
        <v>4651662.3125</v>
      </c>
      <c r="V40" s="302">
        <f t="shared" si="21"/>
        <v>6316486.120000001</v>
      </c>
      <c r="W40" s="302">
        <f t="shared" si="22"/>
        <v>4507186.477500001</v>
      </c>
      <c r="X40" s="302">
        <f t="shared" si="11"/>
        <v>8179491.7200000007</v>
      </c>
      <c r="Y40" s="302">
        <f t="shared" si="12"/>
        <v>6957856.9439999983</v>
      </c>
      <c r="Z40" s="302">
        <f t="shared" si="26"/>
        <v>7295651.4239999978</v>
      </c>
      <c r="AA40" s="309">
        <f t="shared" si="27"/>
        <v>58741012.948499985</v>
      </c>
    </row>
    <row r="41" spans="1:27" s="273" customFormat="1" ht="15.75" hidden="1" outlineLevel="1" x14ac:dyDescent="0.25">
      <c r="A41" s="274" t="s">
        <v>380</v>
      </c>
      <c r="B41" s="302">
        <v>112533.36999999998</v>
      </c>
      <c r="C41" s="302">
        <v>126059.06</v>
      </c>
      <c r="D41" s="302">
        <v>143297.20999999996</v>
      </c>
      <c r="E41" s="302">
        <v>152721.23000000001</v>
      </c>
      <c r="F41" s="302">
        <v>184593.65000000002</v>
      </c>
      <c r="G41" s="302">
        <v>122315.92999999998</v>
      </c>
      <c r="H41" s="302">
        <v>131814.54999999999</v>
      </c>
      <c r="I41" s="302">
        <v>120790.67</v>
      </c>
      <c r="J41" s="302">
        <v>189598.55</v>
      </c>
      <c r="K41" s="302">
        <v>145458.56</v>
      </c>
      <c r="L41" s="302">
        <v>206937.63000000003</v>
      </c>
      <c r="M41" s="302">
        <f t="shared" si="23"/>
        <v>244857.34000000003</v>
      </c>
      <c r="N41" s="271"/>
      <c r="O41" s="302">
        <f t="shared" si="24"/>
        <v>191306.72899999996</v>
      </c>
      <c r="P41" s="302">
        <f t="shared" si="17"/>
        <v>189088.59</v>
      </c>
      <c r="Q41" s="302">
        <f t="shared" si="25"/>
        <v>286594.41999999993</v>
      </c>
      <c r="R41" s="302">
        <f t="shared" si="10"/>
        <v>267262.15250000003</v>
      </c>
      <c r="S41" s="302">
        <f t="shared" si="18"/>
        <v>313809.20500000002</v>
      </c>
      <c r="T41" s="302">
        <f t="shared" si="19"/>
        <v>207937.08099999995</v>
      </c>
      <c r="U41" s="302">
        <f t="shared" si="20"/>
        <v>230675.46249999997</v>
      </c>
      <c r="V41" s="302">
        <f t="shared" si="21"/>
        <v>211383.67249999999</v>
      </c>
      <c r="W41" s="302">
        <f t="shared" si="22"/>
        <v>331797.46249999997</v>
      </c>
      <c r="X41" s="302">
        <f t="shared" si="11"/>
        <v>218187.84</v>
      </c>
      <c r="Y41" s="302">
        <f t="shared" si="12"/>
        <v>331100.20800000004</v>
      </c>
      <c r="Z41" s="302">
        <f t="shared" si="26"/>
        <v>367286.01</v>
      </c>
      <c r="AA41" s="309">
        <f t="shared" si="27"/>
        <v>3146428.8329999996</v>
      </c>
    </row>
    <row r="42" spans="1:27" s="273" customFormat="1" ht="15.75" hidden="1" outlineLevel="1" x14ac:dyDescent="0.25">
      <c r="A42" s="274" t="s">
        <v>381</v>
      </c>
      <c r="B42" s="302">
        <v>579102.67999999993</v>
      </c>
      <c r="C42" s="302">
        <v>785289.73</v>
      </c>
      <c r="D42" s="302">
        <v>724966.11999999988</v>
      </c>
      <c r="E42" s="302">
        <v>698252.03000000014</v>
      </c>
      <c r="F42" s="302">
        <v>1489280</v>
      </c>
      <c r="G42" s="302">
        <v>1261036.75</v>
      </c>
      <c r="H42" s="302">
        <v>880183.44999999984</v>
      </c>
      <c r="I42" s="302">
        <v>1062556.7199999997</v>
      </c>
      <c r="J42" s="302">
        <v>1049305.8399999996</v>
      </c>
      <c r="K42" s="302">
        <v>1729216.56</v>
      </c>
      <c r="L42" s="302">
        <v>1422995.3099999991</v>
      </c>
      <c r="M42" s="302">
        <f t="shared" si="23"/>
        <v>1632856.4779999992</v>
      </c>
      <c r="N42" s="271"/>
      <c r="O42" s="302">
        <f t="shared" si="24"/>
        <v>984474.55599999987</v>
      </c>
      <c r="P42" s="302">
        <f t="shared" si="17"/>
        <v>1177934.595</v>
      </c>
      <c r="Q42" s="302">
        <f t="shared" si="25"/>
        <v>1449932.2399999998</v>
      </c>
      <c r="R42" s="302">
        <f t="shared" si="10"/>
        <v>1221941.0525000002</v>
      </c>
      <c r="S42" s="302">
        <f t="shared" si="18"/>
        <v>2531776</v>
      </c>
      <c r="T42" s="302">
        <f t="shared" si="19"/>
        <v>2143762.4750000001</v>
      </c>
      <c r="U42" s="302">
        <f t="shared" si="20"/>
        <v>1540321.0374999996</v>
      </c>
      <c r="V42" s="302">
        <f t="shared" si="21"/>
        <v>1859474.2599999995</v>
      </c>
      <c r="W42" s="302">
        <f t="shared" si="22"/>
        <v>1836285.2199999993</v>
      </c>
      <c r="X42" s="302">
        <f t="shared" si="11"/>
        <v>2593824.84</v>
      </c>
      <c r="Y42" s="302">
        <f t="shared" si="12"/>
        <v>2276792.4959999984</v>
      </c>
      <c r="Z42" s="302">
        <f t="shared" si="26"/>
        <v>2449284.7169999988</v>
      </c>
      <c r="AA42" s="309">
        <f t="shared" si="27"/>
        <v>22065803.488999996</v>
      </c>
    </row>
    <row r="43" spans="1:27" s="273" customFormat="1" ht="15.75" hidden="1" outlineLevel="1" x14ac:dyDescent="0.25">
      <c r="A43" s="274" t="s">
        <v>382</v>
      </c>
      <c r="B43" s="302">
        <v>347231.3000000001</v>
      </c>
      <c r="C43" s="302">
        <v>524919.9700000002</v>
      </c>
      <c r="D43" s="302">
        <v>485703.52999999997</v>
      </c>
      <c r="E43" s="302">
        <v>641648.07999999996</v>
      </c>
      <c r="F43" s="302">
        <v>544000.64999999991</v>
      </c>
      <c r="G43" s="302">
        <v>749315.80999999994</v>
      </c>
      <c r="H43" s="302">
        <v>738338.8400000002</v>
      </c>
      <c r="I43" s="302">
        <v>1023799.1599999997</v>
      </c>
      <c r="J43" s="302">
        <v>721082.24000000022</v>
      </c>
      <c r="K43" s="302">
        <v>1412731.8800000001</v>
      </c>
      <c r="L43" s="302">
        <v>1186445.1699999995</v>
      </c>
      <c r="M43" s="302">
        <f t="shared" si="23"/>
        <v>1330661.6179999996</v>
      </c>
      <c r="N43" s="271"/>
      <c r="O43" s="302">
        <f t="shared" si="24"/>
        <v>590293.2100000002</v>
      </c>
      <c r="P43" s="302">
        <f t="shared" si="17"/>
        <v>787379.95500000031</v>
      </c>
      <c r="Q43" s="302">
        <f t="shared" si="25"/>
        <v>971407.05999999994</v>
      </c>
      <c r="R43" s="302">
        <f t="shared" si="10"/>
        <v>1122884.1399999999</v>
      </c>
      <c r="S43" s="302">
        <f t="shared" si="18"/>
        <v>924801.10499999975</v>
      </c>
      <c r="T43" s="302">
        <f t="shared" si="19"/>
        <v>1273836.8769999999</v>
      </c>
      <c r="U43" s="302">
        <f t="shared" si="20"/>
        <v>1292092.9700000002</v>
      </c>
      <c r="V43" s="302">
        <f t="shared" si="21"/>
        <v>1791648.5299999993</v>
      </c>
      <c r="W43" s="302">
        <f t="shared" si="22"/>
        <v>1261893.9200000004</v>
      </c>
      <c r="X43" s="302">
        <f t="shared" si="11"/>
        <v>2119097.8200000003</v>
      </c>
      <c r="Y43" s="302">
        <f t="shared" si="12"/>
        <v>1898312.2719999989</v>
      </c>
      <c r="Z43" s="302">
        <f t="shared" si="26"/>
        <v>1995992.4269999992</v>
      </c>
      <c r="AA43" s="309">
        <f t="shared" si="27"/>
        <v>16029640.285999997</v>
      </c>
    </row>
    <row r="44" spans="1:27" s="273" customFormat="1" ht="15.75" hidden="1" outlineLevel="1" x14ac:dyDescent="0.25">
      <c r="A44" s="274" t="s">
        <v>383</v>
      </c>
      <c r="B44" s="302">
        <v>25521</v>
      </c>
      <c r="C44" s="302">
        <v>28626</v>
      </c>
      <c r="D44" s="302">
        <v>9808.5</v>
      </c>
      <c r="E44" s="302">
        <v>16396.5</v>
      </c>
      <c r="F44" s="302">
        <v>29554</v>
      </c>
      <c r="G44" s="302">
        <v>23401.5</v>
      </c>
      <c r="H44" s="302">
        <v>12372.5</v>
      </c>
      <c r="I44" s="302">
        <v>8652</v>
      </c>
      <c r="J44" s="302">
        <v>31398</v>
      </c>
      <c r="K44" s="302">
        <v>22746</v>
      </c>
      <c r="L44" s="302">
        <v>34363</v>
      </c>
      <c r="M44" s="302">
        <f t="shared" si="23"/>
        <v>40642.6</v>
      </c>
      <c r="N44" s="271"/>
      <c r="O44" s="302">
        <f t="shared" si="24"/>
        <v>43385.7</v>
      </c>
      <c r="P44" s="302">
        <f t="shared" si="17"/>
        <v>42939</v>
      </c>
      <c r="Q44" s="302">
        <f t="shared" si="25"/>
        <v>19617</v>
      </c>
      <c r="R44" s="302">
        <f t="shared" si="10"/>
        <v>28693.875</v>
      </c>
      <c r="S44" s="302">
        <f t="shared" si="18"/>
        <v>50241.8</v>
      </c>
      <c r="T44" s="302">
        <f t="shared" si="19"/>
        <v>39782.550000000003</v>
      </c>
      <c r="U44" s="302">
        <f t="shared" si="20"/>
        <v>21651.875</v>
      </c>
      <c r="V44" s="302">
        <f t="shared" si="21"/>
        <v>15141</v>
      </c>
      <c r="W44" s="302">
        <f t="shared" si="22"/>
        <v>54946.5</v>
      </c>
      <c r="X44" s="302">
        <f t="shared" si="11"/>
        <v>34119</v>
      </c>
      <c r="Y44" s="302">
        <f t="shared" si="12"/>
        <v>54980.800000000003</v>
      </c>
      <c r="Z44" s="302">
        <f t="shared" si="26"/>
        <v>60963.899999999994</v>
      </c>
      <c r="AA44" s="309">
        <f t="shared" si="27"/>
        <v>466463</v>
      </c>
    </row>
    <row r="45" spans="1:27" s="273" customFormat="1" ht="15.75" hidden="1" outlineLevel="1" x14ac:dyDescent="0.25">
      <c r="A45" s="274" t="s">
        <v>384</v>
      </c>
      <c r="B45" s="302">
        <v>552741.86999999988</v>
      </c>
      <c r="C45" s="302">
        <v>807207.1399999999</v>
      </c>
      <c r="D45" s="302">
        <v>545223.68000000017</v>
      </c>
      <c r="E45" s="302">
        <v>449191.09</v>
      </c>
      <c r="F45" s="302">
        <v>872062.49000000011</v>
      </c>
      <c r="G45" s="302">
        <v>721068.82</v>
      </c>
      <c r="H45" s="302">
        <v>757677.62999999989</v>
      </c>
      <c r="I45" s="302">
        <v>749744.36999999976</v>
      </c>
      <c r="J45" s="302">
        <v>1137868.96</v>
      </c>
      <c r="K45" s="302">
        <v>1300619.6400000004</v>
      </c>
      <c r="L45" s="302">
        <v>962942.57000000007</v>
      </c>
      <c r="M45" s="302">
        <f t="shared" si="23"/>
        <v>1190516.3620000002</v>
      </c>
      <c r="N45" s="271"/>
      <c r="O45" s="302">
        <f t="shared" si="24"/>
        <v>939661.17899999977</v>
      </c>
      <c r="P45" s="302">
        <f t="shared" si="17"/>
        <v>1210810.71</v>
      </c>
      <c r="Q45" s="302">
        <f t="shared" si="25"/>
        <v>1090447.3600000003</v>
      </c>
      <c r="R45" s="302">
        <f t="shared" si="10"/>
        <v>786084.40749999997</v>
      </c>
      <c r="S45" s="302">
        <f t="shared" si="18"/>
        <v>1482506.233</v>
      </c>
      <c r="T45" s="302">
        <f t="shared" si="19"/>
        <v>1225816.9939999999</v>
      </c>
      <c r="U45" s="302">
        <f t="shared" si="20"/>
        <v>1325935.8524999998</v>
      </c>
      <c r="V45" s="302">
        <f t="shared" si="21"/>
        <v>1312052.6474999995</v>
      </c>
      <c r="W45" s="302">
        <f t="shared" si="22"/>
        <v>1991270.68</v>
      </c>
      <c r="X45" s="302">
        <f t="shared" si="11"/>
        <v>1950929.4600000004</v>
      </c>
      <c r="Y45" s="302">
        <f t="shared" si="12"/>
        <v>1540708.1120000002</v>
      </c>
      <c r="Z45" s="302">
        <f t="shared" si="26"/>
        <v>1785774.5430000003</v>
      </c>
      <c r="AA45" s="309">
        <f t="shared" si="27"/>
        <v>16641998.178499999</v>
      </c>
    </row>
    <row r="46" spans="1:27" s="273" customFormat="1" ht="15.75" hidden="1" outlineLevel="1" x14ac:dyDescent="0.25">
      <c r="A46" s="274" t="s">
        <v>385</v>
      </c>
      <c r="B46" s="302">
        <v>10900.89</v>
      </c>
      <c r="C46" s="302">
        <v>50380.480000000003</v>
      </c>
      <c r="D46" s="302">
        <v>51038.26</v>
      </c>
      <c r="E46" s="302">
        <v>60205.919999999998</v>
      </c>
      <c r="F46" s="302">
        <v>130294.81000000001</v>
      </c>
      <c r="G46" s="302">
        <v>61015.59</v>
      </c>
      <c r="H46" s="302">
        <v>67407.790000000008</v>
      </c>
      <c r="I46" s="302">
        <v>53119.47</v>
      </c>
      <c r="J46" s="302">
        <v>70493.209999999992</v>
      </c>
      <c r="K46" s="302">
        <v>159611.84999999998</v>
      </c>
      <c r="L46" s="302">
        <v>101755.97</v>
      </c>
      <c r="M46" s="302">
        <f t="shared" si="23"/>
        <v>115854.61199999999</v>
      </c>
      <c r="N46" s="271"/>
      <c r="O46" s="302">
        <f t="shared" si="24"/>
        <v>18531.512999999999</v>
      </c>
      <c r="P46" s="302">
        <f t="shared" si="17"/>
        <v>75570.720000000001</v>
      </c>
      <c r="Q46" s="302">
        <f t="shared" si="25"/>
        <v>102076.52</v>
      </c>
      <c r="R46" s="302">
        <f t="shared" si="10"/>
        <v>105360.36</v>
      </c>
      <c r="S46" s="302">
        <f t="shared" si="18"/>
        <v>221501.17700000003</v>
      </c>
      <c r="T46" s="302">
        <f t="shared" si="19"/>
        <v>103726.503</v>
      </c>
      <c r="U46" s="302">
        <f t="shared" si="20"/>
        <v>117963.63250000001</v>
      </c>
      <c r="V46" s="302">
        <f t="shared" si="21"/>
        <v>92959.072500000009</v>
      </c>
      <c r="W46" s="302">
        <f t="shared" si="22"/>
        <v>123363.11749999999</v>
      </c>
      <c r="X46" s="302">
        <f t="shared" si="11"/>
        <v>239417.77499999997</v>
      </c>
      <c r="Y46" s="302">
        <f t="shared" si="12"/>
        <v>162809.552</v>
      </c>
      <c r="Z46" s="302">
        <f t="shared" si="26"/>
        <v>173781.91800000001</v>
      </c>
      <c r="AA46" s="309">
        <f t="shared" si="27"/>
        <v>1537061.8605</v>
      </c>
    </row>
    <row r="47" spans="1:27" s="273" customFormat="1" ht="15.75" hidden="1" outlineLevel="1" x14ac:dyDescent="0.25">
      <c r="A47" s="274" t="s">
        <v>386</v>
      </c>
      <c r="B47" s="302">
        <v>57011.62</v>
      </c>
      <c r="C47" s="302">
        <v>51931.68</v>
      </c>
      <c r="D47" s="302">
        <v>0</v>
      </c>
      <c r="E47" s="302">
        <v>686</v>
      </c>
      <c r="F47" s="302">
        <v>107188.19</v>
      </c>
      <c r="G47" s="302">
        <v>146399.91999999998</v>
      </c>
      <c r="H47" s="302">
        <v>50810.64</v>
      </c>
      <c r="I47" s="302">
        <v>67778.649999999994</v>
      </c>
      <c r="J47" s="302">
        <v>61347.88</v>
      </c>
      <c r="K47" s="302">
        <v>98558.19</v>
      </c>
      <c r="L47" s="302">
        <v>105702.59</v>
      </c>
      <c r="M47" s="302">
        <f t="shared" si="23"/>
        <v>117972.166</v>
      </c>
      <c r="N47" s="271"/>
      <c r="O47" s="302">
        <f t="shared" si="24"/>
        <v>96919.754000000001</v>
      </c>
      <c r="P47" s="302">
        <f t="shared" si="17"/>
        <v>77897.52</v>
      </c>
      <c r="Q47" s="302">
        <f t="shared" si="25"/>
        <v>0</v>
      </c>
      <c r="R47" s="302">
        <f t="shared" si="10"/>
        <v>1200.5</v>
      </c>
      <c r="S47" s="302">
        <f t="shared" si="18"/>
        <v>182219.92300000001</v>
      </c>
      <c r="T47" s="302">
        <f t="shared" si="19"/>
        <v>248879.86399999997</v>
      </c>
      <c r="U47" s="302">
        <f t="shared" si="20"/>
        <v>88918.62</v>
      </c>
      <c r="V47" s="302">
        <f t="shared" si="21"/>
        <v>118612.63749999998</v>
      </c>
      <c r="W47" s="302">
        <f t="shared" si="22"/>
        <v>107358.79</v>
      </c>
      <c r="X47" s="302">
        <f t="shared" si="11"/>
        <v>147837.285</v>
      </c>
      <c r="Y47" s="302">
        <f t="shared" si="12"/>
        <v>169124.144</v>
      </c>
      <c r="Z47" s="302">
        <f t="shared" si="26"/>
        <v>176958.24900000001</v>
      </c>
      <c r="AA47" s="309">
        <f t="shared" si="27"/>
        <v>1415927.2865000002</v>
      </c>
    </row>
    <row r="48" spans="1:27" s="273" customFormat="1" ht="15.75" hidden="1" outlineLevel="1" x14ac:dyDescent="0.25">
      <c r="A48" s="274" t="s">
        <v>387</v>
      </c>
      <c r="B48" s="302">
        <v>29929.98</v>
      </c>
      <c r="C48" s="302">
        <v>34042.300000000003</v>
      </c>
      <c r="D48" s="302">
        <v>25554.170000000002</v>
      </c>
      <c r="E48" s="302">
        <v>59908.71</v>
      </c>
      <c r="F48" s="302">
        <v>57237.98</v>
      </c>
      <c r="G48" s="302">
        <v>64673.240000000005</v>
      </c>
      <c r="H48" s="302">
        <v>41835.019999999997</v>
      </c>
      <c r="I48" s="302">
        <v>57543.929999999993</v>
      </c>
      <c r="J48" s="302">
        <v>66548.45</v>
      </c>
      <c r="K48" s="302">
        <v>82642.86</v>
      </c>
      <c r="L48" s="302">
        <v>39501.06</v>
      </c>
      <c r="M48" s="302">
        <f t="shared" si="23"/>
        <v>52810.75</v>
      </c>
      <c r="N48" s="271"/>
      <c r="O48" s="302">
        <f t="shared" si="24"/>
        <v>50880.966</v>
      </c>
      <c r="P48" s="302">
        <f t="shared" si="17"/>
        <v>51063.450000000004</v>
      </c>
      <c r="Q48" s="302">
        <f t="shared" si="25"/>
        <v>51108.340000000004</v>
      </c>
      <c r="R48" s="302">
        <f t="shared" si="10"/>
        <v>104840.24249999999</v>
      </c>
      <c r="S48" s="302">
        <f t="shared" si="18"/>
        <v>97304.566000000006</v>
      </c>
      <c r="T48" s="302">
        <f t="shared" si="19"/>
        <v>109944.508</v>
      </c>
      <c r="U48" s="302">
        <f t="shared" si="20"/>
        <v>73211.285000000003</v>
      </c>
      <c r="V48" s="302">
        <f t="shared" si="21"/>
        <v>100701.87749999999</v>
      </c>
      <c r="W48" s="302">
        <f t="shared" si="22"/>
        <v>116459.78749999999</v>
      </c>
      <c r="X48" s="302">
        <f t="shared" si="11"/>
        <v>123964.29000000001</v>
      </c>
      <c r="Y48" s="302">
        <f t="shared" si="12"/>
        <v>63201.695999999996</v>
      </c>
      <c r="Z48" s="302">
        <f t="shared" si="26"/>
        <v>79216.125</v>
      </c>
      <c r="AA48" s="309">
        <f t="shared" si="27"/>
        <v>1021897.1335</v>
      </c>
    </row>
    <row r="49" spans="1:27" s="273" customFormat="1" ht="15.75" hidden="1" outlineLevel="1" x14ac:dyDescent="0.25">
      <c r="A49" s="274" t="s">
        <v>388</v>
      </c>
      <c r="B49" s="302">
        <v>52689.779999999992</v>
      </c>
      <c r="C49" s="302">
        <v>81209.070000000007</v>
      </c>
      <c r="D49" s="302">
        <v>29293.949999999997</v>
      </c>
      <c r="E49" s="302">
        <v>60158.439999999995</v>
      </c>
      <c r="F49" s="302">
        <v>123991.01999999999</v>
      </c>
      <c r="G49" s="302">
        <v>71427.299999999988</v>
      </c>
      <c r="H49" s="302">
        <v>64560.370000000017</v>
      </c>
      <c r="I49" s="302">
        <v>51803.479999999996</v>
      </c>
      <c r="J49" s="302">
        <v>66838.920000000013</v>
      </c>
      <c r="K49" s="302">
        <v>190017.31999999995</v>
      </c>
      <c r="L49" s="302">
        <v>67563.64999999998</v>
      </c>
      <c r="M49" s="302">
        <f t="shared" si="23"/>
        <v>80931.433999999979</v>
      </c>
      <c r="N49" s="271"/>
      <c r="O49" s="302">
        <f t="shared" si="24"/>
        <v>89572.625999999989</v>
      </c>
      <c r="P49" s="302">
        <f t="shared" si="17"/>
        <v>121813.60500000001</v>
      </c>
      <c r="Q49" s="302">
        <f t="shared" si="25"/>
        <v>58587.899999999994</v>
      </c>
      <c r="R49" s="302">
        <f t="shared" si="10"/>
        <v>105277.26999999999</v>
      </c>
      <c r="S49" s="302">
        <f t="shared" si="18"/>
        <v>210784.734</v>
      </c>
      <c r="T49" s="302">
        <f t="shared" si="19"/>
        <v>121426.40999999997</v>
      </c>
      <c r="U49" s="302">
        <f t="shared" si="20"/>
        <v>112980.64750000002</v>
      </c>
      <c r="V49" s="302">
        <f t="shared" si="21"/>
        <v>90656.09</v>
      </c>
      <c r="W49" s="302">
        <f t="shared" si="22"/>
        <v>116968.11000000002</v>
      </c>
      <c r="X49" s="302">
        <f t="shared" si="11"/>
        <v>285025.97999999992</v>
      </c>
      <c r="Y49" s="302">
        <f t="shared" si="12"/>
        <v>108101.83999999997</v>
      </c>
      <c r="Z49" s="302">
        <f t="shared" si="26"/>
        <v>121397.15099999997</v>
      </c>
      <c r="AA49" s="309">
        <f t="shared" si="27"/>
        <v>1542592.3635</v>
      </c>
    </row>
    <row r="50" spans="1:27" s="273" customFormat="1" ht="15.75" hidden="1" outlineLevel="1" x14ac:dyDescent="0.25">
      <c r="A50" s="274" t="s">
        <v>389</v>
      </c>
      <c r="B50" s="302">
        <v>88690.5</v>
      </c>
      <c r="C50" s="302">
        <v>17457</v>
      </c>
      <c r="D50" s="302">
        <v>16505</v>
      </c>
      <c r="E50" s="302">
        <v>23998.5</v>
      </c>
      <c r="F50" s="302">
        <v>13440.539999999999</v>
      </c>
      <c r="G50" s="302">
        <v>5964.25</v>
      </c>
      <c r="H50" s="302">
        <v>521</v>
      </c>
      <c r="I50" s="302">
        <v>21273.200000000001</v>
      </c>
      <c r="J50" s="302">
        <v>38607.480000000003</v>
      </c>
      <c r="K50" s="302">
        <v>78812.91</v>
      </c>
      <c r="L50" s="302">
        <v>28227.119999999999</v>
      </c>
      <c r="M50" s="302">
        <f t="shared" si="23"/>
        <v>35948.616000000002</v>
      </c>
      <c r="N50" s="271"/>
      <c r="O50" s="302">
        <f t="shared" si="24"/>
        <v>150773.85</v>
      </c>
      <c r="P50" s="302">
        <f t="shared" si="17"/>
        <v>26185.5</v>
      </c>
      <c r="Q50" s="302">
        <f t="shared" si="25"/>
        <v>33010</v>
      </c>
      <c r="R50" s="302">
        <f t="shared" si="10"/>
        <v>41997.375</v>
      </c>
      <c r="S50" s="302">
        <f t="shared" si="18"/>
        <v>22848.917999999998</v>
      </c>
      <c r="T50" s="302">
        <f t="shared" si="19"/>
        <v>10139.224999999999</v>
      </c>
      <c r="U50" s="302">
        <f t="shared" si="20"/>
        <v>911.75</v>
      </c>
      <c r="V50" s="302">
        <f t="shared" si="21"/>
        <v>37228.100000000006</v>
      </c>
      <c r="W50" s="302">
        <f t="shared" si="22"/>
        <v>67563.09</v>
      </c>
      <c r="X50" s="302">
        <f t="shared" si="11"/>
        <v>118219.36500000001</v>
      </c>
      <c r="Y50" s="302">
        <f t="shared" si="12"/>
        <v>45163.391999999993</v>
      </c>
      <c r="Z50" s="302">
        <f t="shared" si="26"/>
        <v>53922.923999999999</v>
      </c>
      <c r="AA50" s="309">
        <f t="shared" si="27"/>
        <v>607963.48899999994</v>
      </c>
    </row>
    <row r="51" spans="1:27" s="273" customFormat="1" ht="15.75" hidden="1" outlineLevel="1" x14ac:dyDescent="0.25">
      <c r="A51" s="274" t="s">
        <v>390</v>
      </c>
      <c r="B51" s="302">
        <v>14124.21</v>
      </c>
      <c r="C51" s="302">
        <v>56048.28</v>
      </c>
      <c r="D51" s="302">
        <v>12301.039999999999</v>
      </c>
      <c r="E51" s="302">
        <v>48851.349999999991</v>
      </c>
      <c r="F51" s="302">
        <v>2442.5500000000002</v>
      </c>
      <c r="G51" s="302">
        <v>12744.7</v>
      </c>
      <c r="H51" s="302">
        <v>5482.4</v>
      </c>
      <c r="I51" s="302">
        <v>13081.2</v>
      </c>
      <c r="J51" s="302">
        <v>19422.18</v>
      </c>
      <c r="K51" s="302">
        <v>20719.530000000002</v>
      </c>
      <c r="L51" s="302">
        <v>11352.75</v>
      </c>
      <c r="M51" s="302">
        <f t="shared" si="23"/>
        <v>15237.186</v>
      </c>
      <c r="N51" s="271"/>
      <c r="O51" s="302">
        <f t="shared" si="24"/>
        <v>24011.156999999999</v>
      </c>
      <c r="P51" s="302">
        <f t="shared" si="17"/>
        <v>84072.42</v>
      </c>
      <c r="Q51" s="302">
        <f t="shared" si="25"/>
        <v>24602.079999999998</v>
      </c>
      <c r="R51" s="302">
        <f t="shared" si="10"/>
        <v>85489.862499999988</v>
      </c>
      <c r="S51" s="302">
        <f t="shared" si="18"/>
        <v>4152.335</v>
      </c>
      <c r="T51" s="302">
        <f t="shared" si="19"/>
        <v>21665.989999999998</v>
      </c>
      <c r="U51" s="302">
        <f t="shared" si="20"/>
        <v>9594.1999999999989</v>
      </c>
      <c r="V51" s="302">
        <f t="shared" si="21"/>
        <v>22892.100000000002</v>
      </c>
      <c r="W51" s="302">
        <f t="shared" si="22"/>
        <v>33988.815000000002</v>
      </c>
      <c r="X51" s="302">
        <f t="shared" si="11"/>
        <v>31079.295000000006</v>
      </c>
      <c r="Y51" s="302">
        <f t="shared" si="12"/>
        <v>18164.400000000001</v>
      </c>
      <c r="Z51" s="302">
        <f t="shared" si="26"/>
        <v>22855.778999999999</v>
      </c>
      <c r="AA51" s="309">
        <f t="shared" si="27"/>
        <v>382568.43349999993</v>
      </c>
    </row>
    <row r="52" spans="1:27" s="273" customFormat="1" ht="15.75" hidden="1" outlineLevel="1" x14ac:dyDescent="0.25">
      <c r="A52" s="274" t="s">
        <v>391</v>
      </c>
      <c r="B52" s="302">
        <v>3250</v>
      </c>
      <c r="C52" s="302">
        <v>3461</v>
      </c>
      <c r="D52" s="302">
        <v>3900</v>
      </c>
      <c r="E52" s="302">
        <v>5785</v>
      </c>
      <c r="F52" s="302">
        <v>910</v>
      </c>
      <c r="G52" s="302">
        <v>7965.7</v>
      </c>
      <c r="H52" s="302">
        <v>5092.5</v>
      </c>
      <c r="I52" s="302">
        <v>12372.6</v>
      </c>
      <c r="J52" s="302">
        <v>6935.75</v>
      </c>
      <c r="K52" s="302">
        <v>34652</v>
      </c>
      <c r="L52" s="302">
        <v>6429.75</v>
      </c>
      <c r="M52" s="302">
        <f t="shared" si="23"/>
        <v>7816.9</v>
      </c>
      <c r="N52" s="271"/>
      <c r="O52" s="302">
        <f t="shared" si="24"/>
        <v>5525</v>
      </c>
      <c r="P52" s="302">
        <f t="shared" si="17"/>
        <v>5191.5</v>
      </c>
      <c r="Q52" s="302">
        <f t="shared" si="25"/>
        <v>7800</v>
      </c>
      <c r="R52" s="302">
        <f t="shared" si="10"/>
        <v>10123.75</v>
      </c>
      <c r="S52" s="302">
        <f t="shared" si="18"/>
        <v>1547</v>
      </c>
      <c r="T52" s="302">
        <f t="shared" si="19"/>
        <v>13541.689999999999</v>
      </c>
      <c r="U52" s="302">
        <f t="shared" si="20"/>
        <v>8911.875</v>
      </c>
      <c r="V52" s="302">
        <f t="shared" si="21"/>
        <v>21652.050000000003</v>
      </c>
      <c r="W52" s="302">
        <f t="shared" si="22"/>
        <v>12137.5625</v>
      </c>
      <c r="X52" s="302">
        <f t="shared" si="11"/>
        <v>51978</v>
      </c>
      <c r="Y52" s="302">
        <f t="shared" si="12"/>
        <v>10287.6</v>
      </c>
      <c r="Z52" s="302">
        <f t="shared" si="26"/>
        <v>11725.349999999999</v>
      </c>
      <c r="AA52" s="309">
        <f t="shared" si="27"/>
        <v>160421.3775</v>
      </c>
    </row>
    <row r="53" spans="1:27" s="273" customFormat="1" ht="15.75" hidden="1" outlineLevel="1" x14ac:dyDescent="0.25">
      <c r="A53" s="274" t="s">
        <v>392</v>
      </c>
      <c r="B53" s="302">
        <v>76297.36</v>
      </c>
      <c r="C53" s="302">
        <v>117261.08</v>
      </c>
      <c r="D53" s="302">
        <v>51543.75</v>
      </c>
      <c r="E53" s="302">
        <v>64037.5</v>
      </c>
      <c r="F53" s="302">
        <v>232753.59</v>
      </c>
      <c r="G53" s="302">
        <v>101425.67</v>
      </c>
      <c r="H53" s="302">
        <v>82568.14</v>
      </c>
      <c r="I53" s="302">
        <v>209034.22</v>
      </c>
      <c r="J53" s="302">
        <v>103244.12</v>
      </c>
      <c r="K53" s="302">
        <v>100615.56</v>
      </c>
      <c r="L53" s="302">
        <v>128406.56</v>
      </c>
      <c r="M53" s="302">
        <f t="shared" si="23"/>
        <v>149055.38399999999</v>
      </c>
      <c r="N53" s="271"/>
      <c r="O53" s="302">
        <f t="shared" si="24"/>
        <v>129705.51199999999</v>
      </c>
      <c r="P53" s="302">
        <f t="shared" si="17"/>
        <v>175891.62</v>
      </c>
      <c r="Q53" s="302">
        <f t="shared" si="25"/>
        <v>103087.5</v>
      </c>
      <c r="R53" s="302">
        <f t="shared" si="10"/>
        <v>112065.625</v>
      </c>
      <c r="S53" s="302">
        <f t="shared" si="18"/>
        <v>395681.103</v>
      </c>
      <c r="T53" s="302">
        <f t="shared" si="19"/>
        <v>172423.639</v>
      </c>
      <c r="U53" s="302">
        <f t="shared" si="20"/>
        <v>144494.245</v>
      </c>
      <c r="V53" s="302">
        <f t="shared" si="21"/>
        <v>365809.88500000001</v>
      </c>
      <c r="W53" s="302">
        <f t="shared" si="22"/>
        <v>180677.21</v>
      </c>
      <c r="X53" s="302">
        <f t="shared" si="11"/>
        <v>150923.34</v>
      </c>
      <c r="Y53" s="302">
        <f t="shared" si="12"/>
        <v>205450.49599999998</v>
      </c>
      <c r="Z53" s="302">
        <f t="shared" si="26"/>
        <v>223583.076</v>
      </c>
      <c r="AA53" s="309">
        <f t="shared" si="27"/>
        <v>2359793.2509999997</v>
      </c>
    </row>
    <row r="54" spans="1:27" s="273" customFormat="1" ht="15.75" hidden="1" outlineLevel="1" x14ac:dyDescent="0.25">
      <c r="A54" s="274" t="s">
        <v>393</v>
      </c>
      <c r="B54" s="302">
        <v>0</v>
      </c>
      <c r="C54" s="302">
        <v>33006</v>
      </c>
      <c r="D54" s="302">
        <v>0</v>
      </c>
      <c r="E54" s="302">
        <v>0</v>
      </c>
      <c r="F54" s="302">
        <v>0</v>
      </c>
      <c r="G54" s="302">
        <v>94803</v>
      </c>
      <c r="H54" s="302">
        <v>0</v>
      </c>
      <c r="I54" s="302">
        <v>0</v>
      </c>
      <c r="J54" s="302">
        <v>0</v>
      </c>
      <c r="K54" s="302">
        <v>87902.5</v>
      </c>
      <c r="L54" s="302">
        <v>0</v>
      </c>
      <c r="M54" s="302">
        <f t="shared" si="23"/>
        <v>0</v>
      </c>
      <c r="N54" s="271"/>
      <c r="O54" s="302">
        <f t="shared" si="24"/>
        <v>0</v>
      </c>
      <c r="P54" s="302">
        <f t="shared" si="17"/>
        <v>49509</v>
      </c>
      <c r="Q54" s="302">
        <f t="shared" si="25"/>
        <v>0</v>
      </c>
      <c r="R54" s="302">
        <f t="shared" si="10"/>
        <v>0</v>
      </c>
      <c r="S54" s="302">
        <f t="shared" si="18"/>
        <v>0</v>
      </c>
      <c r="T54" s="302">
        <f t="shared" si="19"/>
        <v>161165.09999999998</v>
      </c>
      <c r="U54" s="302">
        <f t="shared" si="20"/>
        <v>0</v>
      </c>
      <c r="V54" s="302">
        <f t="shared" si="21"/>
        <v>0</v>
      </c>
      <c r="W54" s="302">
        <f t="shared" si="22"/>
        <v>0</v>
      </c>
      <c r="X54" s="302">
        <f t="shared" si="11"/>
        <v>131853.75</v>
      </c>
      <c r="Y54" s="302">
        <f t="shared" si="12"/>
        <v>0</v>
      </c>
      <c r="Z54" s="302">
        <f t="shared" si="26"/>
        <v>0</v>
      </c>
      <c r="AA54" s="309">
        <f t="shared" si="27"/>
        <v>342527.85</v>
      </c>
    </row>
    <row r="55" spans="1:27" s="273" customFormat="1" ht="15.75" hidden="1" outlineLevel="1" x14ac:dyDescent="0.25">
      <c r="A55" s="274" t="s">
        <v>394</v>
      </c>
      <c r="B55" s="302">
        <v>38156.229999999996</v>
      </c>
      <c r="C55" s="302">
        <v>112325.72</v>
      </c>
      <c r="D55" s="302">
        <v>57492.020000000004</v>
      </c>
      <c r="E55" s="302">
        <v>39335.530000000006</v>
      </c>
      <c r="F55" s="302">
        <v>161127.44999999998</v>
      </c>
      <c r="G55" s="302">
        <v>76040.87999999999</v>
      </c>
      <c r="H55" s="302">
        <v>110620.48999999999</v>
      </c>
      <c r="I55" s="302">
        <v>67937.25</v>
      </c>
      <c r="J55" s="302">
        <v>183521.02</v>
      </c>
      <c r="K55" s="302">
        <v>111430.09</v>
      </c>
      <c r="L55" s="302">
        <v>92131.099999999991</v>
      </c>
      <c r="M55" s="302">
        <f t="shared" si="23"/>
        <v>128835.30399999999</v>
      </c>
      <c r="N55" s="271"/>
      <c r="O55" s="302">
        <f t="shared" si="24"/>
        <v>64865.590999999993</v>
      </c>
      <c r="P55" s="302">
        <f t="shared" si="17"/>
        <v>168488.58000000002</v>
      </c>
      <c r="Q55" s="302">
        <f t="shared" si="25"/>
        <v>114984.04000000001</v>
      </c>
      <c r="R55" s="302">
        <f t="shared" si="10"/>
        <v>68837.17750000002</v>
      </c>
      <c r="S55" s="302">
        <f t="shared" si="18"/>
        <v>273916.66499999998</v>
      </c>
      <c r="T55" s="302">
        <f t="shared" si="19"/>
        <v>129269.49599999998</v>
      </c>
      <c r="U55" s="302">
        <f t="shared" si="20"/>
        <v>193585.85749999998</v>
      </c>
      <c r="V55" s="302">
        <f t="shared" si="21"/>
        <v>118890.1875</v>
      </c>
      <c r="W55" s="302">
        <f t="shared" si="22"/>
        <v>321161.78499999997</v>
      </c>
      <c r="X55" s="302">
        <f t="shared" si="11"/>
        <v>167145.13500000001</v>
      </c>
      <c r="Y55" s="302">
        <f t="shared" si="12"/>
        <v>147409.75999999998</v>
      </c>
      <c r="Z55" s="302">
        <f t="shared" si="26"/>
        <v>193252.95599999998</v>
      </c>
      <c r="AA55" s="309">
        <f t="shared" si="27"/>
        <v>1961807.2304999998</v>
      </c>
    </row>
    <row r="56" spans="1:27" s="273" customFormat="1" ht="15.75" hidden="1" outlineLevel="1" x14ac:dyDescent="0.25">
      <c r="A56" s="274" t="s">
        <v>395</v>
      </c>
      <c r="B56" s="302">
        <v>78636.97</v>
      </c>
      <c r="C56" s="302">
        <v>116843.62</v>
      </c>
      <c r="D56" s="302">
        <v>29014.959999999999</v>
      </c>
      <c r="E56" s="302">
        <v>28787.03</v>
      </c>
      <c r="F56" s="302">
        <v>118866.14</v>
      </c>
      <c r="G56" s="302">
        <v>47476.29</v>
      </c>
      <c r="H56" s="302">
        <v>55988.399999999994</v>
      </c>
      <c r="I56" s="302">
        <v>48673.670000000006</v>
      </c>
      <c r="J56" s="302">
        <v>122670.83</v>
      </c>
      <c r="K56" s="302">
        <v>70301.510000000009</v>
      </c>
      <c r="L56" s="302">
        <v>178355.6</v>
      </c>
      <c r="M56" s="302">
        <f t="shared" si="23"/>
        <v>202889.766</v>
      </c>
      <c r="N56" s="271"/>
      <c r="O56" s="302">
        <f t="shared" si="24"/>
        <v>133682.84899999999</v>
      </c>
      <c r="P56" s="302">
        <f t="shared" si="17"/>
        <v>175265.43</v>
      </c>
      <c r="Q56" s="302">
        <f t="shared" si="25"/>
        <v>58029.919999999998</v>
      </c>
      <c r="R56" s="302">
        <f t="shared" si="10"/>
        <v>50377.302499999998</v>
      </c>
      <c r="S56" s="302">
        <f t="shared" si="18"/>
        <v>202072.43799999999</v>
      </c>
      <c r="T56" s="302">
        <f t="shared" si="19"/>
        <v>80709.692999999999</v>
      </c>
      <c r="U56" s="302">
        <f t="shared" si="20"/>
        <v>97979.699999999983</v>
      </c>
      <c r="V56" s="302">
        <f t="shared" si="21"/>
        <v>85178.922500000015</v>
      </c>
      <c r="W56" s="302">
        <f t="shared" si="22"/>
        <v>214673.95250000001</v>
      </c>
      <c r="X56" s="302">
        <f t="shared" si="11"/>
        <v>105452.26500000001</v>
      </c>
      <c r="Y56" s="302">
        <f t="shared" si="12"/>
        <v>285368.96000000002</v>
      </c>
      <c r="Z56" s="302">
        <f t="shared" si="26"/>
        <v>304334.64899999998</v>
      </c>
      <c r="AA56" s="309">
        <f t="shared" si="27"/>
        <v>1793126.0815000001</v>
      </c>
    </row>
    <row r="57" spans="1:27" s="273" customFormat="1" ht="15.75" hidden="1" outlineLevel="1" x14ac:dyDescent="0.25">
      <c r="A57" s="274" t="s">
        <v>396</v>
      </c>
      <c r="B57" s="302">
        <v>32595.5</v>
      </c>
      <c r="C57" s="302">
        <v>49292</v>
      </c>
      <c r="D57" s="302">
        <v>36424.020000000004</v>
      </c>
      <c r="E57" s="302">
        <v>48724.9</v>
      </c>
      <c r="F57" s="302">
        <v>66105.5</v>
      </c>
      <c r="G57" s="302">
        <v>50151.199999999997</v>
      </c>
      <c r="H57" s="302">
        <v>39617</v>
      </c>
      <c r="I57" s="302">
        <v>21424</v>
      </c>
      <c r="J57" s="302">
        <v>47810.5</v>
      </c>
      <c r="K57" s="302">
        <v>57788.06</v>
      </c>
      <c r="L57" s="302">
        <v>40958.5</v>
      </c>
      <c r="M57" s="302">
        <f t="shared" si="23"/>
        <v>50520.6</v>
      </c>
      <c r="N57" s="271"/>
      <c r="O57" s="302">
        <f t="shared" si="24"/>
        <v>55412.35</v>
      </c>
      <c r="P57" s="302">
        <f t="shared" si="17"/>
        <v>73938</v>
      </c>
      <c r="Q57" s="302">
        <f t="shared" si="25"/>
        <v>72848.040000000008</v>
      </c>
      <c r="R57" s="302">
        <f t="shared" si="10"/>
        <v>85268.575000000012</v>
      </c>
      <c r="S57" s="302">
        <f t="shared" si="18"/>
        <v>112379.35</v>
      </c>
      <c r="T57" s="302">
        <f t="shared" si="19"/>
        <v>85257.04</v>
      </c>
      <c r="U57" s="302">
        <f t="shared" si="20"/>
        <v>69329.75</v>
      </c>
      <c r="V57" s="302">
        <f t="shared" si="21"/>
        <v>37492</v>
      </c>
      <c r="W57" s="302">
        <f t="shared" si="22"/>
        <v>83668.375</v>
      </c>
      <c r="X57" s="302">
        <f t="shared" si="11"/>
        <v>86682.09</v>
      </c>
      <c r="Y57" s="302">
        <f t="shared" si="12"/>
        <v>65533.599999999999</v>
      </c>
      <c r="Z57" s="302">
        <f t="shared" si="26"/>
        <v>75780.899999999994</v>
      </c>
      <c r="AA57" s="309">
        <f t="shared" si="27"/>
        <v>903590.07</v>
      </c>
    </row>
    <row r="58" spans="1:27" s="273" customFormat="1" ht="15.75" hidden="1" outlineLevel="1" x14ac:dyDescent="0.25">
      <c r="A58" s="274" t="s">
        <v>397</v>
      </c>
      <c r="B58" s="302">
        <v>6127.68</v>
      </c>
      <c r="C58" s="302">
        <v>22402.14</v>
      </c>
      <c r="D58" s="302">
        <v>14961.97</v>
      </c>
      <c r="E58" s="302">
        <v>9593.64</v>
      </c>
      <c r="F58" s="302">
        <v>16389.669999999998</v>
      </c>
      <c r="G58" s="302">
        <v>27306.139999999996</v>
      </c>
      <c r="H58" s="302">
        <v>25783.96</v>
      </c>
      <c r="I58" s="302">
        <v>10486.56</v>
      </c>
      <c r="J58" s="302">
        <v>33478.840000000004</v>
      </c>
      <c r="K58" s="302">
        <v>28066.770000000004</v>
      </c>
      <c r="L58" s="302">
        <v>27817.949999999997</v>
      </c>
      <c r="M58" s="302">
        <f t="shared" si="23"/>
        <v>34513.718000000001</v>
      </c>
      <c r="N58" s="271"/>
      <c r="O58" s="302">
        <f t="shared" si="24"/>
        <v>10417.056</v>
      </c>
      <c r="P58" s="302">
        <f t="shared" si="17"/>
        <v>33603.21</v>
      </c>
      <c r="Q58" s="302">
        <f t="shared" si="25"/>
        <v>29923.94</v>
      </c>
      <c r="R58" s="302">
        <f t="shared" si="10"/>
        <v>16788.87</v>
      </c>
      <c r="S58" s="302">
        <f t="shared" si="18"/>
        <v>27862.438999999998</v>
      </c>
      <c r="T58" s="302">
        <f t="shared" si="19"/>
        <v>46420.437999999995</v>
      </c>
      <c r="U58" s="302">
        <f t="shared" si="20"/>
        <v>45121.93</v>
      </c>
      <c r="V58" s="302">
        <f t="shared" si="21"/>
        <v>18351.48</v>
      </c>
      <c r="W58" s="302">
        <f t="shared" si="22"/>
        <v>58587.970000000008</v>
      </c>
      <c r="X58" s="302">
        <f t="shared" si="11"/>
        <v>42100.155000000006</v>
      </c>
      <c r="Y58" s="302">
        <f t="shared" si="12"/>
        <v>44508.719999999994</v>
      </c>
      <c r="Z58" s="302">
        <f t="shared" si="26"/>
        <v>51770.577000000005</v>
      </c>
      <c r="AA58" s="309">
        <f t="shared" si="27"/>
        <v>425456.78499999997</v>
      </c>
    </row>
    <row r="59" spans="1:27" s="273" customFormat="1" ht="15.75" hidden="1" outlineLevel="1" x14ac:dyDescent="0.25">
      <c r="A59" s="274" t="s">
        <v>398</v>
      </c>
      <c r="B59" s="302">
        <v>40006.019999999997</v>
      </c>
      <c r="C59" s="302">
        <v>29177.049999999996</v>
      </c>
      <c r="D59" s="302">
        <v>29264.73</v>
      </c>
      <c r="E59" s="302">
        <v>23300.29</v>
      </c>
      <c r="F59" s="302">
        <v>118731.67</v>
      </c>
      <c r="G59" s="302">
        <v>81532.899999999994</v>
      </c>
      <c r="H59" s="302">
        <v>70425.649999999994</v>
      </c>
      <c r="I59" s="302">
        <v>64222.579999999994</v>
      </c>
      <c r="J59" s="302">
        <v>91544.79</v>
      </c>
      <c r="K59" s="302">
        <v>74383.460000000006</v>
      </c>
      <c r="L59" s="302">
        <v>109333.73999999999</v>
      </c>
      <c r="M59" s="302">
        <f t="shared" si="23"/>
        <v>127642.69799999999</v>
      </c>
      <c r="N59" s="271"/>
      <c r="O59" s="302">
        <f t="shared" si="24"/>
        <v>68010.233999999997</v>
      </c>
      <c r="P59" s="302">
        <f t="shared" si="17"/>
        <v>43765.574999999997</v>
      </c>
      <c r="Q59" s="302">
        <f t="shared" si="25"/>
        <v>58529.46</v>
      </c>
      <c r="R59" s="302">
        <f t="shared" si="10"/>
        <v>40775.5075</v>
      </c>
      <c r="S59" s="302">
        <f t="shared" si="18"/>
        <v>201843.83899999998</v>
      </c>
      <c r="T59" s="302">
        <f t="shared" si="19"/>
        <v>138605.93</v>
      </c>
      <c r="U59" s="302">
        <f t="shared" si="20"/>
        <v>123244.88749999998</v>
      </c>
      <c r="V59" s="302">
        <f t="shared" si="21"/>
        <v>112389.51499999998</v>
      </c>
      <c r="W59" s="302">
        <f t="shared" si="22"/>
        <v>160203.38250000001</v>
      </c>
      <c r="X59" s="302">
        <f t="shared" si="11"/>
        <v>111575.19</v>
      </c>
      <c r="Y59" s="302">
        <f t="shared" si="12"/>
        <v>174933.984</v>
      </c>
      <c r="Z59" s="302">
        <f t="shared" si="26"/>
        <v>191464.04699999999</v>
      </c>
      <c r="AA59" s="309">
        <f t="shared" si="27"/>
        <v>1425341.5514999998</v>
      </c>
    </row>
    <row r="60" spans="1:27" s="273" customFormat="1" ht="15.75" hidden="1" outlineLevel="1" x14ac:dyDescent="0.25">
      <c r="A60" s="274" t="s">
        <v>399</v>
      </c>
      <c r="B60" s="302">
        <v>145218.78</v>
      </c>
      <c r="C60" s="302">
        <v>154875.72</v>
      </c>
      <c r="D60" s="302">
        <v>87271.32</v>
      </c>
      <c r="E60" s="302">
        <v>78189.209999999977</v>
      </c>
      <c r="F60" s="302">
        <v>245566.35</v>
      </c>
      <c r="G60" s="302">
        <v>155337.55000000002</v>
      </c>
      <c r="H60" s="302">
        <v>159276.51000000004</v>
      </c>
      <c r="I60" s="302">
        <v>177457.4</v>
      </c>
      <c r="J60" s="302">
        <v>184076.49000000002</v>
      </c>
      <c r="K60" s="302">
        <v>211204.37999999998</v>
      </c>
      <c r="L60" s="302">
        <v>193376</v>
      </c>
      <c r="M60" s="302">
        <f t="shared" si="23"/>
        <v>230191.29800000001</v>
      </c>
      <c r="N60" s="271"/>
      <c r="O60" s="302">
        <f t="shared" si="24"/>
        <v>246871.92599999998</v>
      </c>
      <c r="P60" s="302">
        <f t="shared" si="17"/>
        <v>232313.58000000002</v>
      </c>
      <c r="Q60" s="302">
        <f t="shared" si="25"/>
        <v>174542.64</v>
      </c>
      <c r="R60" s="302">
        <f t="shared" si="10"/>
        <v>136831.11749999996</v>
      </c>
      <c r="S60" s="302">
        <f t="shared" si="18"/>
        <v>417462.79500000004</v>
      </c>
      <c r="T60" s="302">
        <f t="shared" si="19"/>
        <v>264073.83500000002</v>
      </c>
      <c r="U60" s="302">
        <f t="shared" si="20"/>
        <v>278733.89250000007</v>
      </c>
      <c r="V60" s="302">
        <f t="shared" si="21"/>
        <v>310550.44999999995</v>
      </c>
      <c r="W60" s="302">
        <f t="shared" si="22"/>
        <v>322133.85750000004</v>
      </c>
      <c r="X60" s="302">
        <f t="shared" si="11"/>
        <v>316806.56999999995</v>
      </c>
      <c r="Y60" s="302">
        <f t="shared" si="12"/>
        <v>309401.59999999998</v>
      </c>
      <c r="Z60" s="302">
        <f t="shared" si="26"/>
        <v>345286.94700000004</v>
      </c>
      <c r="AA60" s="309">
        <f t="shared" si="27"/>
        <v>3355009.2105</v>
      </c>
    </row>
    <row r="61" spans="1:27" s="273" customFormat="1" ht="15.75" hidden="1" outlineLevel="1" x14ac:dyDescent="0.25">
      <c r="A61" s="274" t="s">
        <v>400</v>
      </c>
      <c r="B61" s="302">
        <v>335127.60000000003</v>
      </c>
      <c r="C61" s="302">
        <v>125397.94999999997</v>
      </c>
      <c r="D61" s="302">
        <v>85460.83</v>
      </c>
      <c r="E61" s="302">
        <v>68896.45</v>
      </c>
      <c r="F61" s="302">
        <v>316182.74999999994</v>
      </c>
      <c r="G61" s="302">
        <v>192406.13</v>
      </c>
      <c r="H61" s="302">
        <v>181648.31</v>
      </c>
      <c r="I61" s="302">
        <v>193032.95</v>
      </c>
      <c r="J61" s="302">
        <v>270161.68000000005</v>
      </c>
      <c r="K61" s="302">
        <v>300285.09999999998</v>
      </c>
      <c r="L61" s="302">
        <v>197073.52</v>
      </c>
      <c r="M61" s="302">
        <f t="shared" si="23"/>
        <v>251105.856</v>
      </c>
      <c r="N61" s="271"/>
      <c r="O61" s="302">
        <f t="shared" si="24"/>
        <v>569716.92000000004</v>
      </c>
      <c r="P61" s="302">
        <f t="shared" si="17"/>
        <v>188096.92499999996</v>
      </c>
      <c r="Q61" s="302">
        <f t="shared" si="25"/>
        <v>170921.66</v>
      </c>
      <c r="R61" s="302">
        <f t="shared" si="10"/>
        <v>120568.78749999999</v>
      </c>
      <c r="S61" s="302">
        <f t="shared" si="18"/>
        <v>537510.67499999993</v>
      </c>
      <c r="T61" s="302">
        <f t="shared" si="19"/>
        <v>327090.42099999997</v>
      </c>
      <c r="U61" s="302">
        <f t="shared" si="20"/>
        <v>317884.54249999998</v>
      </c>
      <c r="V61" s="302">
        <f t="shared" si="21"/>
        <v>337807.66250000003</v>
      </c>
      <c r="W61" s="302">
        <f t="shared" si="22"/>
        <v>472782.94000000006</v>
      </c>
      <c r="X61" s="302">
        <f t="shared" si="11"/>
        <v>450427.64999999997</v>
      </c>
      <c r="Y61" s="302">
        <f t="shared" si="12"/>
        <v>315317.63199999998</v>
      </c>
      <c r="Z61" s="302">
        <f t="shared" si="26"/>
        <v>376658.78399999999</v>
      </c>
      <c r="AA61" s="309">
        <f t="shared" si="27"/>
        <v>4184784.5994999995</v>
      </c>
    </row>
    <row r="62" spans="1:27" s="273" customFormat="1" ht="15.75" hidden="1" outlineLevel="1" x14ac:dyDescent="0.25">
      <c r="A62" s="274" t="s">
        <v>401</v>
      </c>
      <c r="B62" s="302">
        <v>12447</v>
      </c>
      <c r="C62" s="302">
        <v>28937.55</v>
      </c>
      <c r="D62" s="302">
        <v>28206</v>
      </c>
      <c r="E62" s="302">
        <v>41400</v>
      </c>
      <c r="F62" s="302">
        <v>23886</v>
      </c>
      <c r="G62" s="302">
        <v>30411</v>
      </c>
      <c r="H62" s="302">
        <v>25006.5</v>
      </c>
      <c r="I62" s="302">
        <v>36688.14</v>
      </c>
      <c r="J62" s="302">
        <v>16728.760000000002</v>
      </c>
      <c r="K62" s="302">
        <v>61806.729999999996</v>
      </c>
      <c r="L62" s="302">
        <v>26133.82</v>
      </c>
      <c r="M62" s="302">
        <f t="shared" si="23"/>
        <v>29479.572</v>
      </c>
      <c r="N62" s="271"/>
      <c r="O62" s="302">
        <f t="shared" si="24"/>
        <v>21159.9</v>
      </c>
      <c r="P62" s="302">
        <f t="shared" si="17"/>
        <v>43406.324999999997</v>
      </c>
      <c r="Q62" s="302">
        <f t="shared" si="25"/>
        <v>56412</v>
      </c>
      <c r="R62" s="302">
        <f t="shared" si="10"/>
        <v>72450</v>
      </c>
      <c r="S62" s="302">
        <f t="shared" si="18"/>
        <v>40606.199999999997</v>
      </c>
      <c r="T62" s="302">
        <f t="shared" si="19"/>
        <v>51698.7</v>
      </c>
      <c r="U62" s="302">
        <f t="shared" si="20"/>
        <v>43761.375</v>
      </c>
      <c r="V62" s="302">
        <f t="shared" si="21"/>
        <v>64204.244999999995</v>
      </c>
      <c r="W62" s="302">
        <f t="shared" si="22"/>
        <v>29275.33</v>
      </c>
      <c r="X62" s="302">
        <f t="shared" si="11"/>
        <v>92710.095000000001</v>
      </c>
      <c r="Y62" s="302">
        <f t="shared" si="12"/>
        <v>41814.112000000001</v>
      </c>
      <c r="Z62" s="302">
        <f t="shared" si="26"/>
        <v>44219.358</v>
      </c>
      <c r="AA62" s="309">
        <f t="shared" si="27"/>
        <v>601717.64</v>
      </c>
    </row>
    <row r="63" spans="1:27" s="273" customFormat="1" ht="15.75" hidden="1" outlineLevel="1" x14ac:dyDescent="0.25">
      <c r="A63" s="274" t="s">
        <v>402</v>
      </c>
      <c r="B63" s="302">
        <v>61700</v>
      </c>
      <c r="C63" s="302">
        <v>76160</v>
      </c>
      <c r="D63" s="302">
        <v>70300</v>
      </c>
      <c r="E63" s="302">
        <v>27000</v>
      </c>
      <c r="F63" s="302">
        <v>54000</v>
      </c>
      <c r="G63" s="302">
        <v>30000</v>
      </c>
      <c r="H63" s="302">
        <v>101500</v>
      </c>
      <c r="I63" s="302">
        <v>55466</v>
      </c>
      <c r="J63" s="302">
        <v>89310.760000000009</v>
      </c>
      <c r="K63" s="302">
        <v>93118.28</v>
      </c>
      <c r="L63" s="302">
        <v>116890.56</v>
      </c>
      <c r="M63" s="302">
        <f t="shared" si="23"/>
        <v>134752.712</v>
      </c>
      <c r="N63" s="271"/>
      <c r="O63" s="302">
        <f t="shared" si="24"/>
        <v>104890</v>
      </c>
      <c r="P63" s="302">
        <f t="shared" si="17"/>
        <v>114240</v>
      </c>
      <c r="Q63" s="302">
        <f t="shared" si="25"/>
        <v>140600</v>
      </c>
      <c r="R63" s="302">
        <f t="shared" si="10"/>
        <v>47250</v>
      </c>
      <c r="S63" s="302">
        <f t="shared" si="18"/>
        <v>91800</v>
      </c>
      <c r="T63" s="302">
        <f t="shared" si="19"/>
        <v>51000</v>
      </c>
      <c r="U63" s="302">
        <f t="shared" si="20"/>
        <v>177625</v>
      </c>
      <c r="V63" s="302">
        <f t="shared" si="21"/>
        <v>97065.5</v>
      </c>
      <c r="W63" s="302">
        <f t="shared" si="22"/>
        <v>156293.83000000002</v>
      </c>
      <c r="X63" s="302">
        <f t="shared" si="11"/>
        <v>139677.41999999998</v>
      </c>
      <c r="Y63" s="302">
        <f t="shared" si="12"/>
        <v>187024.89600000001</v>
      </c>
      <c r="Z63" s="302">
        <f t="shared" si="26"/>
        <v>202129.068</v>
      </c>
      <c r="AA63" s="309">
        <f t="shared" si="27"/>
        <v>1509595.7139999999</v>
      </c>
    </row>
    <row r="64" spans="1:27" s="273" customFormat="1" ht="15.75" hidden="1" outlineLevel="1" x14ac:dyDescent="0.25">
      <c r="A64" s="274" t="s">
        <v>403</v>
      </c>
      <c r="B64" s="302">
        <v>24900</v>
      </c>
      <c r="C64" s="302">
        <v>37900</v>
      </c>
      <c r="D64" s="302">
        <v>29750</v>
      </c>
      <c r="E64" s="302">
        <v>54450</v>
      </c>
      <c r="F64" s="302">
        <v>45700</v>
      </c>
      <c r="G64" s="302">
        <v>43500</v>
      </c>
      <c r="H64" s="302">
        <v>96400</v>
      </c>
      <c r="I64" s="302">
        <v>8350</v>
      </c>
      <c r="J64" s="302">
        <v>26500</v>
      </c>
      <c r="K64" s="302">
        <v>11200</v>
      </c>
      <c r="L64" s="302">
        <v>41550</v>
      </c>
      <c r="M64" s="302">
        <f t="shared" si="23"/>
        <v>46850</v>
      </c>
      <c r="N64" s="271"/>
      <c r="O64" s="302">
        <f t="shared" si="24"/>
        <v>42330</v>
      </c>
      <c r="P64" s="302">
        <f t="shared" si="17"/>
        <v>56850</v>
      </c>
      <c r="Q64" s="302">
        <f t="shared" si="25"/>
        <v>59500</v>
      </c>
      <c r="R64" s="302">
        <f t="shared" si="10"/>
        <v>95287.5</v>
      </c>
      <c r="S64" s="302">
        <f t="shared" si="18"/>
        <v>77690</v>
      </c>
      <c r="T64" s="302">
        <f t="shared" si="19"/>
        <v>73950</v>
      </c>
      <c r="U64" s="302">
        <f t="shared" si="20"/>
        <v>168700</v>
      </c>
      <c r="V64" s="302">
        <f t="shared" si="21"/>
        <v>14612.5</v>
      </c>
      <c r="W64" s="302">
        <f t="shared" si="22"/>
        <v>46375</v>
      </c>
      <c r="X64" s="302">
        <f t="shared" si="11"/>
        <v>16800</v>
      </c>
      <c r="Y64" s="302">
        <f t="shared" si="12"/>
        <v>66480</v>
      </c>
      <c r="Z64" s="302">
        <f t="shared" si="26"/>
        <v>70275</v>
      </c>
      <c r="AA64" s="309">
        <f t="shared" si="27"/>
        <v>788850</v>
      </c>
    </row>
    <row r="65" spans="1:27" s="273" customFormat="1" ht="26.25" customHeight="1" collapsed="1" x14ac:dyDescent="0.25">
      <c r="A65" s="272" t="s">
        <v>405</v>
      </c>
      <c r="B65" s="301">
        <f>B3-B34</f>
        <v>2866944.46</v>
      </c>
      <c r="C65" s="301">
        <f t="shared" ref="C65:I65" si="28">C3-C34</f>
        <v>4314663.49</v>
      </c>
      <c r="D65" s="301">
        <f t="shared" si="28"/>
        <v>3582204.91</v>
      </c>
      <c r="E65" s="301">
        <f t="shared" si="28"/>
        <v>3715645.8600000003</v>
      </c>
      <c r="F65" s="301">
        <f t="shared" si="28"/>
        <v>5642066.5</v>
      </c>
      <c r="G65" s="301">
        <f t="shared" si="28"/>
        <v>5645012.5399999991</v>
      </c>
      <c r="H65" s="301">
        <f t="shared" si="28"/>
        <v>4962999.0400000019</v>
      </c>
      <c r="I65" s="301">
        <f t="shared" si="28"/>
        <v>4887449.2699999996</v>
      </c>
      <c r="J65" s="301">
        <f>SUM(J66:J95)</f>
        <v>5921574.8000000007</v>
      </c>
      <c r="K65" s="301">
        <f>SUM(K66:K95)</f>
        <v>7980204.2700000005</v>
      </c>
      <c r="L65" s="301">
        <f>SUM(L66:L95)</f>
        <v>6946102.2300000023</v>
      </c>
      <c r="M65" s="301">
        <f t="shared" ref="M65:Y65" si="29">SUM(M66:M95)</f>
        <v>8130417.1900000023</v>
      </c>
      <c r="N65" s="268"/>
      <c r="O65" s="301">
        <f t="shared" si="29"/>
        <v>4873805.5819999985</v>
      </c>
      <c r="P65" s="301">
        <f t="shared" si="29"/>
        <v>6471995.2349999994</v>
      </c>
      <c r="Q65" s="301">
        <f t="shared" si="29"/>
        <v>7164409.8200000003</v>
      </c>
      <c r="R65" s="301">
        <f t="shared" si="29"/>
        <v>6502380.2550000008</v>
      </c>
      <c r="S65" s="301">
        <f t="shared" si="29"/>
        <v>9591513.0500000007</v>
      </c>
      <c r="T65" s="301">
        <f t="shared" si="29"/>
        <v>9596521.3180000018</v>
      </c>
      <c r="U65" s="301">
        <f t="shared" si="29"/>
        <v>8685248.3200000003</v>
      </c>
      <c r="V65" s="301">
        <f t="shared" si="29"/>
        <v>8553036.2225000001</v>
      </c>
      <c r="W65" s="301">
        <f t="shared" si="29"/>
        <v>10362755.899999999</v>
      </c>
      <c r="X65" s="301">
        <f t="shared" si="29"/>
        <v>11970306.404999999</v>
      </c>
      <c r="Y65" s="301">
        <f t="shared" si="29"/>
        <v>11113763.568000006</v>
      </c>
      <c r="Z65" s="301">
        <f>SUM(Z66:Z95)</f>
        <v>12195625.785000009</v>
      </c>
      <c r="AA65" s="308">
        <f>SUM(AA66:AA95)</f>
        <v>107081361.4605</v>
      </c>
    </row>
    <row r="66" spans="1:27" s="273" customFormat="1" ht="15.75" hidden="1" outlineLevel="1" x14ac:dyDescent="0.25">
      <c r="A66" s="274" t="s">
        <v>374</v>
      </c>
      <c r="B66" s="271">
        <v>748636.08000000007</v>
      </c>
      <c r="C66" s="271">
        <v>1252589.17</v>
      </c>
      <c r="D66" s="271">
        <v>1105147.47</v>
      </c>
      <c r="E66" s="271">
        <v>1020705.28</v>
      </c>
      <c r="F66" s="271">
        <v>977296.62999999989</v>
      </c>
      <c r="G66" s="271">
        <v>818574.25</v>
      </c>
      <c r="H66" s="271">
        <v>938808.23</v>
      </c>
      <c r="I66" s="271">
        <v>791854.19000000006</v>
      </c>
      <c r="J66" s="271">
        <v>908656.84999999986</v>
      </c>
      <c r="K66" s="271">
        <v>1036350.96</v>
      </c>
      <c r="L66" s="271">
        <v>1282525.2199999997</v>
      </c>
      <c r="M66" s="271">
        <f>L66+J66*20%</f>
        <v>1464256.5899999999</v>
      </c>
      <c r="N66" s="271"/>
      <c r="O66" s="271">
        <f>B66+B66*70%</f>
        <v>1272681.3360000001</v>
      </c>
      <c r="P66" s="271">
        <f t="shared" si="17"/>
        <v>1878883.7549999999</v>
      </c>
      <c r="Q66" s="271">
        <f>D66+D66*100%</f>
        <v>2210294.94</v>
      </c>
      <c r="R66" s="271">
        <f t="shared" si="10"/>
        <v>1786234.24</v>
      </c>
      <c r="S66" s="271">
        <f t="shared" ref="S66:S95" si="30">F66+F66*70%</f>
        <v>1661404.2709999997</v>
      </c>
      <c r="T66" s="271">
        <f t="shared" ref="T66:T95" si="31">G66+G66*70%</f>
        <v>1391576.2250000001</v>
      </c>
      <c r="U66" s="271">
        <f t="shared" ref="U66:U95" si="32">H66+H66*75%</f>
        <v>1642914.4024999999</v>
      </c>
      <c r="V66" s="271">
        <f t="shared" ref="V66:V95" si="33">I66+I66*75%</f>
        <v>1385744.8325</v>
      </c>
      <c r="W66" s="271">
        <f t="shared" ref="W66:W95" si="34">J66+J66*75%</f>
        <v>1590149.4874999998</v>
      </c>
      <c r="X66" s="271">
        <f t="shared" si="11"/>
        <v>1554526.44</v>
      </c>
      <c r="Y66" s="271">
        <f t="shared" si="12"/>
        <v>2052040.3519999995</v>
      </c>
      <c r="Z66" s="271">
        <f>M66+M66*50%</f>
        <v>2196384.8849999998</v>
      </c>
      <c r="AA66" s="310">
        <f>SUM(O66:Z66)</f>
        <v>20622835.166499995</v>
      </c>
    </row>
    <row r="67" spans="1:27" s="273" customFormat="1" ht="15.75" hidden="1" outlineLevel="1" x14ac:dyDescent="0.25">
      <c r="A67" s="274" t="s">
        <v>375</v>
      </c>
      <c r="B67" s="271">
        <v>0</v>
      </c>
      <c r="C67" s="271">
        <v>0</v>
      </c>
      <c r="D67" s="271">
        <v>7176.86</v>
      </c>
      <c r="E67" s="271">
        <v>0</v>
      </c>
      <c r="F67" s="271">
        <v>2500</v>
      </c>
      <c r="G67" s="271">
        <v>0</v>
      </c>
      <c r="H67" s="271">
        <v>25830.59</v>
      </c>
      <c r="I67" s="271">
        <v>6776.86</v>
      </c>
      <c r="J67" s="271">
        <v>0</v>
      </c>
      <c r="K67" s="271">
        <v>0</v>
      </c>
      <c r="L67" s="271">
        <v>0</v>
      </c>
      <c r="M67" s="271">
        <f t="shared" ref="M67:M95" si="35">L67+J67*20%</f>
        <v>0</v>
      </c>
      <c r="N67" s="271"/>
      <c r="O67" s="271">
        <f t="shared" ref="O67:O95" si="36">B67+B67*70%</f>
        <v>0</v>
      </c>
      <c r="P67" s="271">
        <f t="shared" si="17"/>
        <v>0</v>
      </c>
      <c r="Q67" s="271">
        <f t="shared" ref="Q67:Q95" si="37">D67+D67*100%</f>
        <v>14353.72</v>
      </c>
      <c r="R67" s="271">
        <f t="shared" si="10"/>
        <v>0</v>
      </c>
      <c r="S67" s="271">
        <f t="shared" si="30"/>
        <v>4250</v>
      </c>
      <c r="T67" s="271">
        <f t="shared" si="31"/>
        <v>0</v>
      </c>
      <c r="U67" s="271">
        <f t="shared" si="32"/>
        <v>45203.532500000001</v>
      </c>
      <c r="V67" s="271">
        <f t="shared" si="33"/>
        <v>11859.504999999999</v>
      </c>
      <c r="W67" s="271">
        <f t="shared" si="34"/>
        <v>0</v>
      </c>
      <c r="X67" s="271">
        <f t="shared" si="11"/>
        <v>0</v>
      </c>
      <c r="Y67" s="271">
        <f t="shared" si="12"/>
        <v>0</v>
      </c>
      <c r="Z67" s="271">
        <f t="shared" ref="Z67:Z95" si="38">M67+M67*50%</f>
        <v>0</v>
      </c>
      <c r="AA67" s="310">
        <f t="shared" ref="AA67:AA95" si="39">SUM(O67:Z67)</f>
        <v>75666.757500000007</v>
      </c>
    </row>
    <row r="68" spans="1:27" s="273" customFormat="1" ht="15.75" hidden="1" outlineLevel="1" x14ac:dyDescent="0.25">
      <c r="A68" s="274" t="s">
        <v>376</v>
      </c>
      <c r="B68" s="271">
        <v>-9320.4</v>
      </c>
      <c r="C68" s="271">
        <v>36533.94</v>
      </c>
      <c r="D68" s="271">
        <v>46616.32</v>
      </c>
      <c r="E68" s="271">
        <v>92462.67</v>
      </c>
      <c r="F68" s="271">
        <v>73650.170000000013</v>
      </c>
      <c r="G68" s="271">
        <v>18367</v>
      </c>
      <c r="H68" s="271">
        <v>104452.74999999997</v>
      </c>
      <c r="I68" s="271">
        <v>30891.550000000007</v>
      </c>
      <c r="J68" s="271">
        <v>94821.87000000001</v>
      </c>
      <c r="K68" s="271">
        <v>69069.960000000006</v>
      </c>
      <c r="L68" s="271">
        <v>41776.99</v>
      </c>
      <c r="M68" s="271">
        <f t="shared" si="35"/>
        <v>60741.364000000001</v>
      </c>
      <c r="N68" s="271"/>
      <c r="O68" s="271">
        <f t="shared" si="36"/>
        <v>-15844.68</v>
      </c>
      <c r="P68" s="271">
        <f t="shared" si="17"/>
        <v>54800.91</v>
      </c>
      <c r="Q68" s="271">
        <f t="shared" si="37"/>
        <v>93232.639999999999</v>
      </c>
      <c r="R68" s="271">
        <f t="shared" si="10"/>
        <v>161809.67249999999</v>
      </c>
      <c r="S68" s="271">
        <f t="shared" si="30"/>
        <v>125205.28900000002</v>
      </c>
      <c r="T68" s="271">
        <f t="shared" si="31"/>
        <v>31223.9</v>
      </c>
      <c r="U68" s="271">
        <f t="shared" si="32"/>
        <v>182792.31249999994</v>
      </c>
      <c r="V68" s="271">
        <f t="shared" si="33"/>
        <v>54060.212500000009</v>
      </c>
      <c r="W68" s="271">
        <f t="shared" si="34"/>
        <v>165938.27250000002</v>
      </c>
      <c r="X68" s="271">
        <f t="shared" si="11"/>
        <v>103604.94</v>
      </c>
      <c r="Y68" s="271">
        <f t="shared" si="12"/>
        <v>66843.183999999994</v>
      </c>
      <c r="Z68" s="271">
        <f t="shared" si="38"/>
        <v>91112.046000000002</v>
      </c>
      <c r="AA68" s="310">
        <f t="shared" si="39"/>
        <v>1114778.699</v>
      </c>
    </row>
    <row r="69" spans="1:27" s="273" customFormat="1" ht="15.75" hidden="1" outlineLevel="1" x14ac:dyDescent="0.25">
      <c r="A69" s="274" t="s">
        <v>377</v>
      </c>
      <c r="B69" s="271">
        <v>116344.43999999997</v>
      </c>
      <c r="C69" s="271">
        <v>52305.919999999998</v>
      </c>
      <c r="D69" s="271">
        <v>63452.27</v>
      </c>
      <c r="E69" s="271">
        <v>23182.62</v>
      </c>
      <c r="F69" s="271">
        <v>209187.33000000002</v>
      </c>
      <c r="G69" s="271">
        <v>237932.78999999992</v>
      </c>
      <c r="H69" s="271">
        <v>137636.62</v>
      </c>
      <c r="I69" s="271">
        <v>81645.460000000006</v>
      </c>
      <c r="J69" s="271">
        <v>484096.41999999987</v>
      </c>
      <c r="K69" s="271">
        <v>46047.859999999993</v>
      </c>
      <c r="L69" s="271">
        <v>29513.579999999991</v>
      </c>
      <c r="M69" s="271">
        <f t="shared" si="35"/>
        <v>126332.86399999997</v>
      </c>
      <c r="N69" s="271"/>
      <c r="O69" s="271">
        <f t="shared" si="36"/>
        <v>197785.54799999995</v>
      </c>
      <c r="P69" s="271">
        <f t="shared" si="17"/>
        <v>78458.880000000005</v>
      </c>
      <c r="Q69" s="271">
        <f t="shared" si="37"/>
        <v>126904.54</v>
      </c>
      <c r="R69" s="271">
        <f t="shared" ref="R69:R95" si="40">E69+E69*75%</f>
        <v>40569.584999999999</v>
      </c>
      <c r="S69" s="271">
        <f t="shared" si="30"/>
        <v>355618.46100000001</v>
      </c>
      <c r="T69" s="271">
        <f t="shared" si="31"/>
        <v>404485.74299999984</v>
      </c>
      <c r="U69" s="271">
        <f t="shared" si="32"/>
        <v>240864.08499999999</v>
      </c>
      <c r="V69" s="271">
        <f t="shared" si="33"/>
        <v>142879.55499999999</v>
      </c>
      <c r="W69" s="271">
        <f t="shared" si="34"/>
        <v>847168.73499999975</v>
      </c>
      <c r="X69" s="271">
        <f t="shared" ref="X69:X95" si="41">K69+K69*50%</f>
        <v>69071.789999999994</v>
      </c>
      <c r="Y69" s="271">
        <f t="shared" ref="Y69:Y95" si="42">L69+L69*60%</f>
        <v>47221.727999999988</v>
      </c>
      <c r="Z69" s="271">
        <f t="shared" si="38"/>
        <v>189499.29599999997</v>
      </c>
      <c r="AA69" s="310">
        <f t="shared" si="39"/>
        <v>2740527.9459999995</v>
      </c>
    </row>
    <row r="70" spans="1:27" s="273" customFormat="1" ht="15.75" hidden="1" outlineLevel="1" x14ac:dyDescent="0.25">
      <c r="A70" s="274" t="s">
        <v>378</v>
      </c>
      <c r="B70" s="271">
        <v>19970.62</v>
      </c>
      <c r="C70" s="271">
        <v>27180.439999999995</v>
      </c>
      <c r="D70" s="271">
        <v>16412.869999999995</v>
      </c>
      <c r="E70" s="271">
        <v>116531.94000000003</v>
      </c>
      <c r="F70" s="271">
        <v>51168.51999999999</v>
      </c>
      <c r="G70" s="271">
        <v>100311.10000000003</v>
      </c>
      <c r="H70" s="271">
        <v>69039.67</v>
      </c>
      <c r="I70" s="271">
        <v>36481.1</v>
      </c>
      <c r="J70" s="271">
        <v>56488.04</v>
      </c>
      <c r="K70" s="271">
        <v>172929.63</v>
      </c>
      <c r="L70" s="271">
        <v>102763.95000000001</v>
      </c>
      <c r="M70" s="271">
        <f t="shared" si="35"/>
        <v>114061.55800000002</v>
      </c>
      <c r="N70" s="271"/>
      <c r="O70" s="271">
        <f t="shared" si="36"/>
        <v>33950.053999999996</v>
      </c>
      <c r="P70" s="271">
        <f t="shared" si="17"/>
        <v>40770.659999999989</v>
      </c>
      <c r="Q70" s="271">
        <f t="shared" si="37"/>
        <v>32825.739999999991</v>
      </c>
      <c r="R70" s="271">
        <f t="shared" si="40"/>
        <v>203930.89500000005</v>
      </c>
      <c r="S70" s="271">
        <f t="shared" si="30"/>
        <v>86986.483999999982</v>
      </c>
      <c r="T70" s="271">
        <f t="shared" si="31"/>
        <v>170528.87000000005</v>
      </c>
      <c r="U70" s="271">
        <f t="shared" si="32"/>
        <v>120819.4225</v>
      </c>
      <c r="V70" s="271">
        <f t="shared" si="33"/>
        <v>63841.924999999996</v>
      </c>
      <c r="W70" s="271">
        <f t="shared" si="34"/>
        <v>98854.07</v>
      </c>
      <c r="X70" s="271">
        <f t="shared" si="41"/>
        <v>259394.44500000001</v>
      </c>
      <c r="Y70" s="271">
        <f t="shared" si="42"/>
        <v>164422.32</v>
      </c>
      <c r="Z70" s="271">
        <f t="shared" si="38"/>
        <v>171092.33700000003</v>
      </c>
      <c r="AA70" s="310">
        <f t="shared" si="39"/>
        <v>1447417.2225000004</v>
      </c>
    </row>
    <row r="71" spans="1:27" s="273" customFormat="1" ht="15.75" hidden="1" outlineLevel="1" x14ac:dyDescent="0.25">
      <c r="A71" s="274" t="s">
        <v>379</v>
      </c>
      <c r="B71" s="271">
        <v>355823.46</v>
      </c>
      <c r="C71" s="271">
        <v>736865.93</v>
      </c>
      <c r="D71" s="271">
        <v>596317.93000000005</v>
      </c>
      <c r="E71" s="271">
        <v>1023929.75</v>
      </c>
      <c r="F71" s="271">
        <v>1004415.83</v>
      </c>
      <c r="G71" s="271">
        <v>1730826.67</v>
      </c>
      <c r="H71" s="271">
        <v>1484608.3499999999</v>
      </c>
      <c r="I71" s="271">
        <v>1730565.81</v>
      </c>
      <c r="J71" s="271">
        <v>1425144.8699999999</v>
      </c>
      <c r="K71" s="271">
        <v>2730978.5199999996</v>
      </c>
      <c r="L71" s="271">
        <v>2202866.4100000011</v>
      </c>
      <c r="M71" s="271">
        <f t="shared" si="35"/>
        <v>2487895.384000001</v>
      </c>
      <c r="N71" s="271"/>
      <c r="O71" s="271">
        <f t="shared" si="36"/>
        <v>604899.88199999998</v>
      </c>
      <c r="P71" s="271">
        <f t="shared" si="17"/>
        <v>1105298.895</v>
      </c>
      <c r="Q71" s="271">
        <f t="shared" si="37"/>
        <v>1192635.8600000001</v>
      </c>
      <c r="R71" s="271">
        <f t="shared" si="40"/>
        <v>1791877.0625</v>
      </c>
      <c r="S71" s="271">
        <f t="shared" si="30"/>
        <v>1707506.9109999998</v>
      </c>
      <c r="T71" s="271">
        <f t="shared" si="31"/>
        <v>2942405.3389999997</v>
      </c>
      <c r="U71" s="271">
        <f t="shared" si="32"/>
        <v>2598064.6124999998</v>
      </c>
      <c r="V71" s="271">
        <f t="shared" si="33"/>
        <v>3028490.1675</v>
      </c>
      <c r="W71" s="271">
        <f t="shared" si="34"/>
        <v>2494003.5225</v>
      </c>
      <c r="X71" s="271">
        <f t="shared" si="41"/>
        <v>4096467.7799999993</v>
      </c>
      <c r="Y71" s="271">
        <f t="shared" si="42"/>
        <v>3524586.2560000019</v>
      </c>
      <c r="Z71" s="271">
        <f t="shared" si="38"/>
        <v>3731843.0760000013</v>
      </c>
      <c r="AA71" s="310">
        <f t="shared" si="39"/>
        <v>28818079.364</v>
      </c>
    </row>
    <row r="72" spans="1:27" s="273" customFormat="1" ht="15.75" hidden="1" outlineLevel="1" x14ac:dyDescent="0.25">
      <c r="A72" s="274" t="s">
        <v>380</v>
      </c>
      <c r="B72" s="271">
        <v>28083.630000000005</v>
      </c>
      <c r="C72" s="271">
        <v>37419.94000000001</v>
      </c>
      <c r="D72" s="271">
        <v>41949.79</v>
      </c>
      <c r="E72" s="271">
        <v>50948.76999999999</v>
      </c>
      <c r="F72" s="271">
        <v>61174.35</v>
      </c>
      <c r="G72" s="271">
        <v>43671.07</v>
      </c>
      <c r="H72" s="271">
        <v>46319.44999999999</v>
      </c>
      <c r="I72" s="271">
        <v>41354.329999999994</v>
      </c>
      <c r="J72" s="271">
        <v>70855.450000000012</v>
      </c>
      <c r="K72" s="271">
        <v>56574.440000000017</v>
      </c>
      <c r="L72" s="271">
        <v>76807.37000000001</v>
      </c>
      <c r="M72" s="271">
        <f t="shared" si="35"/>
        <v>90978.460000000021</v>
      </c>
      <c r="N72" s="271"/>
      <c r="O72" s="271">
        <f t="shared" si="36"/>
        <v>47742.171000000002</v>
      </c>
      <c r="P72" s="271">
        <f t="shared" si="17"/>
        <v>56129.910000000018</v>
      </c>
      <c r="Q72" s="271">
        <f t="shared" si="37"/>
        <v>83899.58</v>
      </c>
      <c r="R72" s="271">
        <f t="shared" si="40"/>
        <v>89160.347499999974</v>
      </c>
      <c r="S72" s="271">
        <f t="shared" si="30"/>
        <v>103996.39499999999</v>
      </c>
      <c r="T72" s="271">
        <f t="shared" si="31"/>
        <v>74240.818999999989</v>
      </c>
      <c r="U72" s="271">
        <f t="shared" si="32"/>
        <v>81059.037499999977</v>
      </c>
      <c r="V72" s="271">
        <f t="shared" si="33"/>
        <v>72370.077499999985</v>
      </c>
      <c r="W72" s="271">
        <f t="shared" si="34"/>
        <v>123997.03750000002</v>
      </c>
      <c r="X72" s="271">
        <f t="shared" si="41"/>
        <v>84861.660000000033</v>
      </c>
      <c r="Y72" s="271">
        <f t="shared" si="42"/>
        <v>122891.79200000002</v>
      </c>
      <c r="Z72" s="271">
        <f t="shared" si="38"/>
        <v>136467.69000000003</v>
      </c>
      <c r="AA72" s="310">
        <f t="shared" si="39"/>
        <v>1076816.517</v>
      </c>
    </row>
    <row r="73" spans="1:27" s="273" customFormat="1" ht="15.75" hidden="1" outlineLevel="1" x14ac:dyDescent="0.25">
      <c r="A73" s="274" t="s">
        <v>381</v>
      </c>
      <c r="B73" s="271">
        <v>300216.42</v>
      </c>
      <c r="C73" s="271">
        <v>562114.16999999981</v>
      </c>
      <c r="D73" s="271">
        <v>605876.88</v>
      </c>
      <c r="E73" s="271">
        <v>463601.96999999991</v>
      </c>
      <c r="F73" s="271">
        <v>1166579.0200000003</v>
      </c>
      <c r="G73" s="271">
        <v>849158.25000000023</v>
      </c>
      <c r="H73" s="271">
        <v>486458.68000000005</v>
      </c>
      <c r="I73" s="271">
        <v>580232.70000000019</v>
      </c>
      <c r="J73" s="271">
        <v>722188.16000000038</v>
      </c>
      <c r="K73" s="271">
        <v>1009309.44</v>
      </c>
      <c r="L73" s="271">
        <v>903495.69000000041</v>
      </c>
      <c r="M73" s="271">
        <f t="shared" si="35"/>
        <v>1047933.3220000005</v>
      </c>
      <c r="N73" s="271"/>
      <c r="O73" s="271">
        <f t="shared" si="36"/>
        <v>510367.91399999999</v>
      </c>
      <c r="P73" s="271">
        <f t="shared" si="17"/>
        <v>843171.25499999966</v>
      </c>
      <c r="Q73" s="271">
        <f t="shared" si="37"/>
        <v>1211753.76</v>
      </c>
      <c r="R73" s="271">
        <f t="shared" si="40"/>
        <v>811303.44749999978</v>
      </c>
      <c r="S73" s="271">
        <f t="shared" si="30"/>
        <v>1983184.3340000003</v>
      </c>
      <c r="T73" s="271">
        <f t="shared" si="31"/>
        <v>1443569.0250000004</v>
      </c>
      <c r="U73" s="271">
        <f t="shared" si="32"/>
        <v>851302.69000000006</v>
      </c>
      <c r="V73" s="271">
        <f t="shared" si="33"/>
        <v>1015407.2250000003</v>
      </c>
      <c r="W73" s="271">
        <f t="shared" si="34"/>
        <v>1263829.2800000007</v>
      </c>
      <c r="X73" s="271">
        <f t="shared" si="41"/>
        <v>1513964.16</v>
      </c>
      <c r="Y73" s="271">
        <f t="shared" si="42"/>
        <v>1445593.1040000007</v>
      </c>
      <c r="Z73" s="271">
        <f t="shared" si="38"/>
        <v>1571899.9830000007</v>
      </c>
      <c r="AA73" s="310">
        <f t="shared" si="39"/>
        <v>14465346.177500004</v>
      </c>
    </row>
    <row r="74" spans="1:27" s="273" customFormat="1" ht="15.75" hidden="1" outlineLevel="1" x14ac:dyDescent="0.25">
      <c r="A74" s="274" t="s">
        <v>382</v>
      </c>
      <c r="B74" s="271">
        <v>93680.700000000026</v>
      </c>
      <c r="C74" s="271">
        <v>276590.02999999997</v>
      </c>
      <c r="D74" s="271">
        <v>289604.46999999997</v>
      </c>
      <c r="E74" s="271">
        <v>345642.92</v>
      </c>
      <c r="F74" s="271">
        <v>251814.35</v>
      </c>
      <c r="G74" s="271">
        <v>275004.18999999989</v>
      </c>
      <c r="H74" s="271">
        <v>230264.95999999999</v>
      </c>
      <c r="I74" s="271">
        <v>297605.44</v>
      </c>
      <c r="J74" s="271">
        <v>340121.75999999989</v>
      </c>
      <c r="K74" s="271">
        <v>706482.12</v>
      </c>
      <c r="L74" s="271">
        <v>544722.83000000007</v>
      </c>
      <c r="M74" s="271">
        <f t="shared" si="35"/>
        <v>612747.18200000003</v>
      </c>
      <c r="N74" s="271"/>
      <c r="O74" s="271">
        <f t="shared" si="36"/>
        <v>159257.19000000006</v>
      </c>
      <c r="P74" s="271">
        <f t="shared" si="17"/>
        <v>414885.04499999993</v>
      </c>
      <c r="Q74" s="271">
        <f t="shared" si="37"/>
        <v>579208.93999999994</v>
      </c>
      <c r="R74" s="271">
        <f t="shared" si="40"/>
        <v>604875.11</v>
      </c>
      <c r="S74" s="271">
        <f t="shared" si="30"/>
        <v>428084.39500000002</v>
      </c>
      <c r="T74" s="271">
        <f t="shared" si="31"/>
        <v>467507.12299999979</v>
      </c>
      <c r="U74" s="271">
        <f t="shared" si="32"/>
        <v>402963.68</v>
      </c>
      <c r="V74" s="271">
        <f t="shared" si="33"/>
        <v>520809.52</v>
      </c>
      <c r="W74" s="271">
        <f t="shared" si="34"/>
        <v>595213.07999999984</v>
      </c>
      <c r="X74" s="271">
        <f t="shared" si="41"/>
        <v>1059723.18</v>
      </c>
      <c r="Y74" s="271">
        <f t="shared" si="42"/>
        <v>871556.52800000017</v>
      </c>
      <c r="Z74" s="271">
        <f t="shared" si="38"/>
        <v>919120.77300000004</v>
      </c>
      <c r="AA74" s="310">
        <f t="shared" si="39"/>
        <v>7023204.5639999993</v>
      </c>
    </row>
    <row r="75" spans="1:27" s="273" customFormat="1" ht="15.75" hidden="1" outlineLevel="1" x14ac:dyDescent="0.25">
      <c r="A75" s="274" t="s">
        <v>383</v>
      </c>
      <c r="B75" s="271">
        <v>9194</v>
      </c>
      <c r="C75" s="271">
        <v>12189</v>
      </c>
      <c r="D75" s="271">
        <v>3696.5</v>
      </c>
      <c r="E75" s="271">
        <v>6193.5</v>
      </c>
      <c r="F75" s="271">
        <v>9806</v>
      </c>
      <c r="G75" s="271">
        <v>6908.5</v>
      </c>
      <c r="H75" s="271">
        <v>3732.5</v>
      </c>
      <c r="I75" s="271">
        <v>2728</v>
      </c>
      <c r="J75" s="271">
        <v>9962</v>
      </c>
      <c r="K75" s="271">
        <v>7699</v>
      </c>
      <c r="L75" s="271">
        <v>11957</v>
      </c>
      <c r="M75" s="271">
        <f t="shared" si="35"/>
        <v>13949.4</v>
      </c>
      <c r="N75" s="271"/>
      <c r="O75" s="271">
        <f t="shared" si="36"/>
        <v>15629.8</v>
      </c>
      <c r="P75" s="271">
        <f t="shared" si="17"/>
        <v>18283.5</v>
      </c>
      <c r="Q75" s="271">
        <f t="shared" si="37"/>
        <v>7393</v>
      </c>
      <c r="R75" s="271">
        <f t="shared" si="40"/>
        <v>10838.625</v>
      </c>
      <c r="S75" s="271">
        <f t="shared" si="30"/>
        <v>16670.2</v>
      </c>
      <c r="T75" s="271">
        <f t="shared" si="31"/>
        <v>11744.45</v>
      </c>
      <c r="U75" s="271">
        <f t="shared" si="32"/>
        <v>6531.875</v>
      </c>
      <c r="V75" s="271">
        <f t="shared" si="33"/>
        <v>4774</v>
      </c>
      <c r="W75" s="271">
        <f t="shared" si="34"/>
        <v>17433.5</v>
      </c>
      <c r="X75" s="271">
        <f t="shared" si="41"/>
        <v>11548.5</v>
      </c>
      <c r="Y75" s="271">
        <f t="shared" si="42"/>
        <v>19131.2</v>
      </c>
      <c r="Z75" s="271">
        <f t="shared" si="38"/>
        <v>20924.099999999999</v>
      </c>
      <c r="AA75" s="310">
        <f t="shared" si="39"/>
        <v>160902.75</v>
      </c>
    </row>
    <row r="76" spans="1:27" s="273" customFormat="1" ht="15.75" hidden="1" outlineLevel="1" x14ac:dyDescent="0.25">
      <c r="A76" s="274" t="s">
        <v>384</v>
      </c>
      <c r="B76" s="271">
        <v>280951.62999999995</v>
      </c>
      <c r="C76" s="271">
        <v>354485.36</v>
      </c>
      <c r="D76" s="271">
        <v>228001.32000000004</v>
      </c>
      <c r="E76" s="271">
        <v>150312.91000000003</v>
      </c>
      <c r="F76" s="271">
        <v>385268.50999999995</v>
      </c>
      <c r="G76" s="271">
        <v>359290.17999999993</v>
      </c>
      <c r="H76" s="271">
        <v>331078.37000000005</v>
      </c>
      <c r="I76" s="271">
        <v>347519.62999999989</v>
      </c>
      <c r="J76" s="271">
        <v>534747.04</v>
      </c>
      <c r="K76" s="271">
        <v>653525.44000000006</v>
      </c>
      <c r="L76" s="271">
        <v>528419.43000000005</v>
      </c>
      <c r="M76" s="271">
        <f t="shared" si="35"/>
        <v>635368.83800000011</v>
      </c>
      <c r="N76" s="271"/>
      <c r="O76" s="271">
        <f t="shared" si="36"/>
        <v>477617.77099999989</v>
      </c>
      <c r="P76" s="271">
        <f t="shared" si="17"/>
        <v>531728.04</v>
      </c>
      <c r="Q76" s="271">
        <f t="shared" si="37"/>
        <v>456002.64000000007</v>
      </c>
      <c r="R76" s="271">
        <f t="shared" si="40"/>
        <v>263047.59250000003</v>
      </c>
      <c r="S76" s="271">
        <f t="shared" si="30"/>
        <v>654956.46699999995</v>
      </c>
      <c r="T76" s="271">
        <f t="shared" si="31"/>
        <v>610793.30599999987</v>
      </c>
      <c r="U76" s="271">
        <f t="shared" si="32"/>
        <v>579387.14750000008</v>
      </c>
      <c r="V76" s="271">
        <f t="shared" si="33"/>
        <v>608159.3524999998</v>
      </c>
      <c r="W76" s="271">
        <f t="shared" si="34"/>
        <v>935807.32000000007</v>
      </c>
      <c r="X76" s="271">
        <f t="shared" si="41"/>
        <v>980288.16000000015</v>
      </c>
      <c r="Y76" s="271">
        <f t="shared" si="42"/>
        <v>845471.08799999999</v>
      </c>
      <c r="Z76" s="271">
        <f t="shared" si="38"/>
        <v>953053.25700000022</v>
      </c>
      <c r="AA76" s="310">
        <f t="shared" si="39"/>
        <v>7896312.1415000008</v>
      </c>
    </row>
    <row r="77" spans="1:27" s="273" customFormat="1" ht="15.75" hidden="1" outlineLevel="1" x14ac:dyDescent="0.25">
      <c r="A77" s="274" t="s">
        <v>385</v>
      </c>
      <c r="B77" s="271">
        <v>4605.6099999999997</v>
      </c>
      <c r="C77" s="271">
        <v>18234.52</v>
      </c>
      <c r="D77" s="271">
        <v>21685.739999999998</v>
      </c>
      <c r="E77" s="271">
        <v>19229.080000000002</v>
      </c>
      <c r="F77" s="271">
        <v>49218.189999999995</v>
      </c>
      <c r="G77" s="271">
        <v>23551.41</v>
      </c>
      <c r="H77" s="271">
        <v>24257.21</v>
      </c>
      <c r="I77" s="271">
        <v>23800.53</v>
      </c>
      <c r="J77" s="271">
        <v>31436.789999999997</v>
      </c>
      <c r="K77" s="271">
        <v>52991.149999999994</v>
      </c>
      <c r="L77" s="271">
        <v>36774.030000000006</v>
      </c>
      <c r="M77" s="271">
        <f t="shared" si="35"/>
        <v>43061.388000000006</v>
      </c>
      <c r="N77" s="271"/>
      <c r="O77" s="271">
        <f t="shared" si="36"/>
        <v>7829.5369999999994</v>
      </c>
      <c r="P77" s="271">
        <f t="shared" si="17"/>
        <v>27351.78</v>
      </c>
      <c r="Q77" s="271">
        <f t="shared" si="37"/>
        <v>43371.479999999996</v>
      </c>
      <c r="R77" s="271">
        <f t="shared" si="40"/>
        <v>33650.89</v>
      </c>
      <c r="S77" s="271">
        <f t="shared" si="30"/>
        <v>83670.922999999981</v>
      </c>
      <c r="T77" s="271">
        <f t="shared" si="31"/>
        <v>40037.396999999997</v>
      </c>
      <c r="U77" s="271">
        <f t="shared" si="32"/>
        <v>42450.1175</v>
      </c>
      <c r="V77" s="271">
        <f t="shared" si="33"/>
        <v>41650.927499999998</v>
      </c>
      <c r="W77" s="271">
        <f t="shared" si="34"/>
        <v>55014.382499999992</v>
      </c>
      <c r="X77" s="271">
        <f t="shared" si="41"/>
        <v>79486.724999999991</v>
      </c>
      <c r="Y77" s="271">
        <f t="shared" si="42"/>
        <v>58838.448000000004</v>
      </c>
      <c r="Z77" s="271">
        <f t="shared" si="38"/>
        <v>64592.082000000009</v>
      </c>
      <c r="AA77" s="310">
        <f t="shared" si="39"/>
        <v>577944.68949999998</v>
      </c>
    </row>
    <row r="78" spans="1:27" s="273" customFormat="1" ht="15.75" hidden="1" outlineLevel="1" x14ac:dyDescent="0.25">
      <c r="A78" s="274" t="s">
        <v>386</v>
      </c>
      <c r="B78" s="271">
        <v>79068.38</v>
      </c>
      <c r="C78" s="271">
        <v>77118.320000000007</v>
      </c>
      <c r="D78" s="271">
        <v>0</v>
      </c>
      <c r="E78" s="271">
        <v>294</v>
      </c>
      <c r="F78" s="271">
        <v>146563.81</v>
      </c>
      <c r="G78" s="271">
        <v>198360.08000000002</v>
      </c>
      <c r="H78" s="271">
        <v>68119.360000000001</v>
      </c>
      <c r="I78" s="271">
        <v>91551.35</v>
      </c>
      <c r="J78" s="271">
        <v>95496.12</v>
      </c>
      <c r="K78" s="271">
        <v>136139.81</v>
      </c>
      <c r="L78" s="271">
        <v>143807.41</v>
      </c>
      <c r="M78" s="271">
        <f t="shared" si="35"/>
        <v>162906.63399999999</v>
      </c>
      <c r="N78" s="271"/>
      <c r="O78" s="271">
        <f t="shared" si="36"/>
        <v>134416.24600000001</v>
      </c>
      <c r="P78" s="271">
        <f t="shared" si="17"/>
        <v>115677.48000000001</v>
      </c>
      <c r="Q78" s="271">
        <f t="shared" si="37"/>
        <v>0</v>
      </c>
      <c r="R78" s="271">
        <f t="shared" si="40"/>
        <v>514.5</v>
      </c>
      <c r="S78" s="271">
        <f t="shared" si="30"/>
        <v>249158.47699999998</v>
      </c>
      <c r="T78" s="271">
        <f t="shared" si="31"/>
        <v>337212.13600000006</v>
      </c>
      <c r="U78" s="271">
        <f t="shared" si="32"/>
        <v>119208.88</v>
      </c>
      <c r="V78" s="271">
        <f t="shared" si="33"/>
        <v>160214.86250000002</v>
      </c>
      <c r="W78" s="271">
        <f t="shared" si="34"/>
        <v>167118.21</v>
      </c>
      <c r="X78" s="271">
        <f t="shared" si="41"/>
        <v>204209.715</v>
      </c>
      <c r="Y78" s="271">
        <f t="shared" si="42"/>
        <v>230091.856</v>
      </c>
      <c r="Z78" s="271">
        <f t="shared" si="38"/>
        <v>244359.951</v>
      </c>
      <c r="AA78" s="310">
        <f t="shared" si="39"/>
        <v>1962182.3135000002</v>
      </c>
    </row>
    <row r="79" spans="1:27" s="273" customFormat="1" ht="15.75" hidden="1" outlineLevel="1" x14ac:dyDescent="0.25">
      <c r="A79" s="274" t="s">
        <v>387</v>
      </c>
      <c r="B79" s="271">
        <v>14366.02</v>
      </c>
      <c r="C79" s="271">
        <v>26206.7</v>
      </c>
      <c r="D79" s="271">
        <v>11195.83</v>
      </c>
      <c r="E79" s="271">
        <v>35273.289999999994</v>
      </c>
      <c r="F79" s="271">
        <v>66252.01999999999</v>
      </c>
      <c r="G79" s="271">
        <v>55804.759999999995</v>
      </c>
      <c r="H79" s="271">
        <v>26972.809999999998</v>
      </c>
      <c r="I79" s="271">
        <v>41006.070000000007</v>
      </c>
      <c r="J79" s="271">
        <v>72579.55</v>
      </c>
      <c r="K79" s="271">
        <v>70476.14</v>
      </c>
      <c r="L79" s="271">
        <v>18217.939999999999</v>
      </c>
      <c r="M79" s="271">
        <f t="shared" si="35"/>
        <v>32733.85</v>
      </c>
      <c r="N79" s="271"/>
      <c r="O79" s="271">
        <f t="shared" si="36"/>
        <v>24422.234</v>
      </c>
      <c r="P79" s="271">
        <f t="shared" si="17"/>
        <v>39310.050000000003</v>
      </c>
      <c r="Q79" s="271">
        <f t="shared" si="37"/>
        <v>22391.66</v>
      </c>
      <c r="R79" s="271">
        <f t="shared" si="40"/>
        <v>61728.257499999992</v>
      </c>
      <c r="S79" s="271">
        <f t="shared" si="30"/>
        <v>112628.43399999998</v>
      </c>
      <c r="T79" s="271">
        <f t="shared" si="31"/>
        <v>94868.09199999999</v>
      </c>
      <c r="U79" s="271">
        <f t="shared" si="32"/>
        <v>47202.417499999996</v>
      </c>
      <c r="V79" s="271">
        <f t="shared" si="33"/>
        <v>71760.622500000012</v>
      </c>
      <c r="W79" s="271">
        <f t="shared" si="34"/>
        <v>127014.21250000001</v>
      </c>
      <c r="X79" s="271">
        <f t="shared" si="41"/>
        <v>105714.20999999999</v>
      </c>
      <c r="Y79" s="271">
        <f t="shared" si="42"/>
        <v>29148.703999999998</v>
      </c>
      <c r="Z79" s="271">
        <f t="shared" si="38"/>
        <v>49100.774999999994</v>
      </c>
      <c r="AA79" s="310">
        <f t="shared" si="39"/>
        <v>785289.66899999999</v>
      </c>
    </row>
    <row r="80" spans="1:27" s="273" customFormat="1" ht="15.75" hidden="1" outlineLevel="1" x14ac:dyDescent="0.25">
      <c r="A80" s="274" t="s">
        <v>388</v>
      </c>
      <c r="B80" s="271">
        <v>39301.720000000008</v>
      </c>
      <c r="C80" s="271">
        <v>69214.430000000008</v>
      </c>
      <c r="D80" s="271">
        <v>19769.05</v>
      </c>
      <c r="E80" s="271">
        <v>26543.56</v>
      </c>
      <c r="F80" s="271">
        <v>55983.979999999981</v>
      </c>
      <c r="G80" s="271">
        <v>56404.69999999999</v>
      </c>
      <c r="H80" s="271">
        <v>67037.629999999976</v>
      </c>
      <c r="I80" s="271">
        <v>35411.520000000004</v>
      </c>
      <c r="J80" s="271">
        <v>27535.08</v>
      </c>
      <c r="K80" s="271">
        <v>128215.67999999996</v>
      </c>
      <c r="L80" s="271">
        <v>45020.350000000013</v>
      </c>
      <c r="M80" s="271">
        <f t="shared" si="35"/>
        <v>50527.366000000016</v>
      </c>
      <c r="N80" s="271"/>
      <c r="O80" s="271">
        <f t="shared" si="36"/>
        <v>66812.924000000014</v>
      </c>
      <c r="P80" s="271">
        <f t="shared" si="17"/>
        <v>103821.64500000002</v>
      </c>
      <c r="Q80" s="271">
        <f t="shared" si="37"/>
        <v>39538.1</v>
      </c>
      <c r="R80" s="271">
        <f t="shared" si="40"/>
        <v>46451.23</v>
      </c>
      <c r="S80" s="271">
        <f t="shared" si="30"/>
        <v>95172.765999999974</v>
      </c>
      <c r="T80" s="271">
        <f t="shared" si="31"/>
        <v>95887.989999999991</v>
      </c>
      <c r="U80" s="271">
        <f t="shared" si="32"/>
        <v>117315.85249999995</v>
      </c>
      <c r="V80" s="271">
        <f t="shared" si="33"/>
        <v>61970.16</v>
      </c>
      <c r="W80" s="271">
        <f t="shared" si="34"/>
        <v>48186.39</v>
      </c>
      <c r="X80" s="271">
        <f t="shared" si="41"/>
        <v>192323.51999999996</v>
      </c>
      <c r="Y80" s="271">
        <f t="shared" si="42"/>
        <v>72032.560000000027</v>
      </c>
      <c r="Z80" s="271">
        <f t="shared" si="38"/>
        <v>75791.049000000028</v>
      </c>
      <c r="AA80" s="310">
        <f t="shared" si="39"/>
        <v>1015304.1865</v>
      </c>
    </row>
    <row r="81" spans="1:27" s="273" customFormat="1" ht="15.75" hidden="1" outlineLevel="1" x14ac:dyDescent="0.25">
      <c r="A81" s="274" t="s">
        <v>389</v>
      </c>
      <c r="B81" s="271">
        <v>509.5</v>
      </c>
      <c r="C81" s="271">
        <v>5313</v>
      </c>
      <c r="D81" s="271">
        <v>13455</v>
      </c>
      <c r="E81" s="271">
        <v>15641.5</v>
      </c>
      <c r="F81" s="271">
        <v>16459.46</v>
      </c>
      <c r="G81" s="271">
        <v>1995.75</v>
      </c>
      <c r="H81" s="271">
        <v>149</v>
      </c>
      <c r="I81" s="271">
        <v>14346.8</v>
      </c>
      <c r="J81" s="271">
        <v>19312.52</v>
      </c>
      <c r="K81" s="271">
        <v>33498.090000000004</v>
      </c>
      <c r="L81" s="271">
        <v>21928.880000000001</v>
      </c>
      <c r="M81" s="271">
        <f t="shared" si="35"/>
        <v>25791.384000000002</v>
      </c>
      <c r="N81" s="271"/>
      <c r="O81" s="271">
        <f t="shared" si="36"/>
        <v>866.15</v>
      </c>
      <c r="P81" s="271">
        <f t="shared" si="17"/>
        <v>7969.5</v>
      </c>
      <c r="Q81" s="271">
        <f t="shared" si="37"/>
        <v>26910</v>
      </c>
      <c r="R81" s="271">
        <f t="shared" si="40"/>
        <v>27372.625</v>
      </c>
      <c r="S81" s="271">
        <f t="shared" si="30"/>
        <v>27981.081999999999</v>
      </c>
      <c r="T81" s="271">
        <f t="shared" si="31"/>
        <v>3392.7749999999996</v>
      </c>
      <c r="U81" s="271">
        <f t="shared" si="32"/>
        <v>260.75</v>
      </c>
      <c r="V81" s="271">
        <f t="shared" si="33"/>
        <v>25106.899999999998</v>
      </c>
      <c r="W81" s="271">
        <f t="shared" si="34"/>
        <v>33796.910000000003</v>
      </c>
      <c r="X81" s="271">
        <f t="shared" si="41"/>
        <v>50247.135000000009</v>
      </c>
      <c r="Y81" s="271">
        <f t="shared" si="42"/>
        <v>35086.207999999999</v>
      </c>
      <c r="Z81" s="271">
        <f t="shared" si="38"/>
        <v>38687.076000000001</v>
      </c>
      <c r="AA81" s="310">
        <f t="shared" si="39"/>
        <v>277677.11099999998</v>
      </c>
    </row>
    <row r="82" spans="1:27" s="273" customFormat="1" ht="15.75" hidden="1" outlineLevel="1" x14ac:dyDescent="0.25">
      <c r="A82" s="274" t="s">
        <v>390</v>
      </c>
      <c r="B82" s="271">
        <v>2577.79</v>
      </c>
      <c r="C82" s="271">
        <v>15926.72</v>
      </c>
      <c r="D82" s="271">
        <v>2265.96</v>
      </c>
      <c r="E82" s="271">
        <v>13588.65</v>
      </c>
      <c r="F82" s="271">
        <v>313.45</v>
      </c>
      <c r="G82" s="271">
        <v>2928.3</v>
      </c>
      <c r="H82" s="271">
        <v>1575.6</v>
      </c>
      <c r="I82" s="271">
        <v>3923.8</v>
      </c>
      <c r="J82" s="271">
        <v>4807.82</v>
      </c>
      <c r="K82" s="271">
        <v>5629.47</v>
      </c>
      <c r="L82" s="271">
        <v>3025.25</v>
      </c>
      <c r="M82" s="271">
        <f t="shared" si="35"/>
        <v>3986.8139999999999</v>
      </c>
      <c r="N82" s="271"/>
      <c r="O82" s="271">
        <f t="shared" si="36"/>
        <v>4382.2429999999995</v>
      </c>
      <c r="P82" s="271">
        <f t="shared" si="17"/>
        <v>23890.079999999998</v>
      </c>
      <c r="Q82" s="271">
        <f t="shared" si="37"/>
        <v>4531.92</v>
      </c>
      <c r="R82" s="271">
        <f t="shared" si="40"/>
        <v>23780.137499999997</v>
      </c>
      <c r="S82" s="271">
        <f t="shared" si="30"/>
        <v>532.86500000000001</v>
      </c>
      <c r="T82" s="271">
        <f t="shared" si="31"/>
        <v>4978.1100000000006</v>
      </c>
      <c r="U82" s="271">
        <f t="shared" si="32"/>
        <v>2757.2999999999997</v>
      </c>
      <c r="V82" s="271">
        <f t="shared" si="33"/>
        <v>6866.6500000000005</v>
      </c>
      <c r="W82" s="271">
        <f t="shared" si="34"/>
        <v>8413.6849999999995</v>
      </c>
      <c r="X82" s="271">
        <f t="shared" si="41"/>
        <v>8444.2049999999999</v>
      </c>
      <c r="Y82" s="271">
        <f t="shared" si="42"/>
        <v>4840.3999999999996</v>
      </c>
      <c r="Z82" s="271">
        <f t="shared" si="38"/>
        <v>5980.2209999999995</v>
      </c>
      <c r="AA82" s="310">
        <f t="shared" si="39"/>
        <v>99397.816499999986</v>
      </c>
    </row>
    <row r="83" spans="1:27" s="273" customFormat="1" ht="15.75" hidden="1" outlineLevel="1" x14ac:dyDescent="0.25">
      <c r="A83" s="274" t="s">
        <v>391</v>
      </c>
      <c r="B83" s="271">
        <v>650</v>
      </c>
      <c r="C83" s="271">
        <v>518</v>
      </c>
      <c r="D83" s="271">
        <v>830</v>
      </c>
      <c r="E83" s="271">
        <v>2995</v>
      </c>
      <c r="F83" s="271">
        <v>680</v>
      </c>
      <c r="G83" s="271">
        <v>3164.3</v>
      </c>
      <c r="H83" s="271">
        <v>2507.5</v>
      </c>
      <c r="I83" s="271">
        <v>4527.3999999999996</v>
      </c>
      <c r="J83" s="271">
        <v>2362.25</v>
      </c>
      <c r="K83" s="271">
        <v>9573</v>
      </c>
      <c r="L83" s="271">
        <v>1750.25</v>
      </c>
      <c r="M83" s="271">
        <f t="shared" si="35"/>
        <v>2222.6999999999998</v>
      </c>
      <c r="N83" s="271"/>
      <c r="O83" s="271">
        <f t="shared" si="36"/>
        <v>1105</v>
      </c>
      <c r="P83" s="271">
        <f t="shared" si="17"/>
        <v>777</v>
      </c>
      <c r="Q83" s="271">
        <f t="shared" si="37"/>
        <v>1660</v>
      </c>
      <c r="R83" s="271">
        <f t="shared" si="40"/>
        <v>5241.25</v>
      </c>
      <c r="S83" s="271">
        <f t="shared" si="30"/>
        <v>1156</v>
      </c>
      <c r="T83" s="271">
        <f t="shared" si="31"/>
        <v>5379.3099999999995</v>
      </c>
      <c r="U83" s="271">
        <f t="shared" si="32"/>
        <v>4388.125</v>
      </c>
      <c r="V83" s="271">
        <f t="shared" si="33"/>
        <v>7922.9499999999989</v>
      </c>
      <c r="W83" s="271">
        <f t="shared" si="34"/>
        <v>4133.9375</v>
      </c>
      <c r="X83" s="271">
        <f t="shared" si="41"/>
        <v>14359.5</v>
      </c>
      <c r="Y83" s="271">
        <f t="shared" si="42"/>
        <v>2800.3999999999996</v>
      </c>
      <c r="Z83" s="271">
        <f t="shared" si="38"/>
        <v>3334.0499999999997</v>
      </c>
      <c r="AA83" s="310">
        <f t="shared" si="39"/>
        <v>52257.522499999999</v>
      </c>
    </row>
    <row r="84" spans="1:27" s="273" customFormat="1" ht="15.75" hidden="1" outlineLevel="1" x14ac:dyDescent="0.25">
      <c r="A84" s="274" t="s">
        <v>392</v>
      </c>
      <c r="B84" s="271">
        <v>23104.640000000003</v>
      </c>
      <c r="C84" s="271">
        <v>34138.92</v>
      </c>
      <c r="D84" s="271">
        <v>18526.25</v>
      </c>
      <c r="E84" s="271">
        <v>20382.5</v>
      </c>
      <c r="F84" s="271">
        <v>114329.41</v>
      </c>
      <c r="G84" s="271">
        <v>57385.329999999994</v>
      </c>
      <c r="H84" s="271">
        <v>27781.86</v>
      </c>
      <c r="I84" s="271">
        <v>54370.78</v>
      </c>
      <c r="J84" s="271">
        <v>47180.880000000005</v>
      </c>
      <c r="K84" s="271">
        <v>40469.440000000002</v>
      </c>
      <c r="L84" s="271">
        <v>54198.439999999995</v>
      </c>
      <c r="M84" s="271">
        <f t="shared" si="35"/>
        <v>63634.615999999995</v>
      </c>
      <c r="N84" s="271"/>
      <c r="O84" s="271">
        <f t="shared" si="36"/>
        <v>39277.888000000006</v>
      </c>
      <c r="P84" s="271">
        <f t="shared" si="17"/>
        <v>51208.38</v>
      </c>
      <c r="Q84" s="271">
        <f t="shared" si="37"/>
        <v>37052.5</v>
      </c>
      <c r="R84" s="271">
        <f t="shared" si="40"/>
        <v>35669.375</v>
      </c>
      <c r="S84" s="271">
        <f t="shared" si="30"/>
        <v>194359.997</v>
      </c>
      <c r="T84" s="271">
        <f t="shared" si="31"/>
        <v>97555.060999999987</v>
      </c>
      <c r="U84" s="271">
        <f t="shared" si="32"/>
        <v>48618.255000000005</v>
      </c>
      <c r="V84" s="271">
        <f t="shared" si="33"/>
        <v>95148.864999999991</v>
      </c>
      <c r="W84" s="271">
        <f t="shared" si="34"/>
        <v>82566.540000000008</v>
      </c>
      <c r="X84" s="271">
        <f t="shared" si="41"/>
        <v>60704.160000000003</v>
      </c>
      <c r="Y84" s="271">
        <f t="shared" si="42"/>
        <v>86717.503999999986</v>
      </c>
      <c r="Z84" s="271">
        <f t="shared" si="38"/>
        <v>95451.923999999999</v>
      </c>
      <c r="AA84" s="310">
        <f t="shared" si="39"/>
        <v>924330.44900000002</v>
      </c>
    </row>
    <row r="85" spans="1:27" s="273" customFormat="1" ht="15.75" hidden="1" outlineLevel="1" x14ac:dyDescent="0.25">
      <c r="A85" s="274" t="s">
        <v>393</v>
      </c>
      <c r="B85" s="271">
        <v>0</v>
      </c>
      <c r="C85" s="271">
        <v>2307</v>
      </c>
      <c r="D85" s="271">
        <v>0</v>
      </c>
      <c r="E85" s="271">
        <v>0</v>
      </c>
      <c r="F85" s="271">
        <v>0</v>
      </c>
      <c r="G85" s="271">
        <v>59446</v>
      </c>
      <c r="H85" s="271">
        <v>0</v>
      </c>
      <c r="I85" s="271">
        <v>0</v>
      </c>
      <c r="J85" s="271">
        <v>0</v>
      </c>
      <c r="K85" s="271">
        <v>55238.5</v>
      </c>
      <c r="L85" s="271">
        <v>0</v>
      </c>
      <c r="M85" s="271">
        <f t="shared" si="35"/>
        <v>0</v>
      </c>
      <c r="N85" s="271"/>
      <c r="O85" s="271">
        <f t="shared" si="36"/>
        <v>0</v>
      </c>
      <c r="P85" s="271">
        <f t="shared" si="17"/>
        <v>3460.5</v>
      </c>
      <c r="Q85" s="271">
        <f t="shared" si="37"/>
        <v>0</v>
      </c>
      <c r="R85" s="271">
        <f t="shared" si="40"/>
        <v>0</v>
      </c>
      <c r="S85" s="271">
        <f t="shared" si="30"/>
        <v>0</v>
      </c>
      <c r="T85" s="271">
        <f t="shared" si="31"/>
        <v>101058.2</v>
      </c>
      <c r="U85" s="271">
        <f t="shared" si="32"/>
        <v>0</v>
      </c>
      <c r="V85" s="271">
        <f t="shared" si="33"/>
        <v>0</v>
      </c>
      <c r="W85" s="271">
        <f t="shared" si="34"/>
        <v>0</v>
      </c>
      <c r="X85" s="271">
        <f t="shared" si="41"/>
        <v>82857.75</v>
      </c>
      <c r="Y85" s="271">
        <f t="shared" si="42"/>
        <v>0</v>
      </c>
      <c r="Z85" s="271">
        <f t="shared" si="38"/>
        <v>0</v>
      </c>
      <c r="AA85" s="310">
        <f t="shared" si="39"/>
        <v>187376.45</v>
      </c>
    </row>
    <row r="86" spans="1:27" s="273" customFormat="1" ht="15.75" hidden="1" outlineLevel="1" x14ac:dyDescent="0.25">
      <c r="A86" s="274" t="s">
        <v>394</v>
      </c>
      <c r="B86" s="271">
        <v>20616.769999999997</v>
      </c>
      <c r="C86" s="271">
        <v>59307.78</v>
      </c>
      <c r="D86" s="271">
        <v>32199.48</v>
      </c>
      <c r="E86" s="271">
        <v>14664.470000000001</v>
      </c>
      <c r="F86" s="271">
        <v>90115.549999999988</v>
      </c>
      <c r="G86" s="271">
        <v>50346.12</v>
      </c>
      <c r="H86" s="271">
        <v>72843.510000000009</v>
      </c>
      <c r="I86" s="271">
        <v>45972.75</v>
      </c>
      <c r="J86" s="271">
        <v>108926.98000000001</v>
      </c>
      <c r="K86" s="271">
        <v>69543.91</v>
      </c>
      <c r="L86" s="271">
        <v>66848.899999999994</v>
      </c>
      <c r="M86" s="271">
        <f t="shared" si="35"/>
        <v>88634.296000000002</v>
      </c>
      <c r="N86" s="271"/>
      <c r="O86" s="271">
        <f t="shared" si="36"/>
        <v>35048.508999999991</v>
      </c>
      <c r="P86" s="271">
        <f t="shared" si="17"/>
        <v>88961.67</v>
      </c>
      <c r="Q86" s="271">
        <f t="shared" si="37"/>
        <v>64398.96</v>
      </c>
      <c r="R86" s="271">
        <f t="shared" si="40"/>
        <v>25662.822500000002</v>
      </c>
      <c r="S86" s="271">
        <f t="shared" si="30"/>
        <v>153196.43499999997</v>
      </c>
      <c r="T86" s="271">
        <f t="shared" si="31"/>
        <v>85588.40400000001</v>
      </c>
      <c r="U86" s="271">
        <f t="shared" si="32"/>
        <v>127476.14250000002</v>
      </c>
      <c r="V86" s="271">
        <f t="shared" si="33"/>
        <v>80452.3125</v>
      </c>
      <c r="W86" s="271">
        <f t="shared" si="34"/>
        <v>190622.21500000003</v>
      </c>
      <c r="X86" s="271">
        <f t="shared" si="41"/>
        <v>104315.86500000001</v>
      </c>
      <c r="Y86" s="271">
        <f t="shared" si="42"/>
        <v>106958.23999999999</v>
      </c>
      <c r="Z86" s="271">
        <f t="shared" si="38"/>
        <v>132951.44400000002</v>
      </c>
      <c r="AA86" s="310">
        <f t="shared" si="39"/>
        <v>1195633.0194999999</v>
      </c>
    </row>
    <row r="87" spans="1:27" s="273" customFormat="1" ht="15.75" hidden="1" outlineLevel="1" x14ac:dyDescent="0.25">
      <c r="A87" s="274" t="s">
        <v>395</v>
      </c>
      <c r="B87" s="271">
        <v>54001.03</v>
      </c>
      <c r="C87" s="271">
        <v>97785.38</v>
      </c>
      <c r="D87" s="271">
        <v>18635.04</v>
      </c>
      <c r="E87" s="271">
        <v>10797.97</v>
      </c>
      <c r="F87" s="271">
        <v>89883.86</v>
      </c>
      <c r="G87" s="271">
        <v>33423.71</v>
      </c>
      <c r="H87" s="271">
        <v>41908.339999999997</v>
      </c>
      <c r="I87" s="271">
        <v>34502.829999999994</v>
      </c>
      <c r="J87" s="271">
        <v>82294.17</v>
      </c>
      <c r="K87" s="271">
        <v>51925.490000000005</v>
      </c>
      <c r="L87" s="271">
        <v>83924.4</v>
      </c>
      <c r="M87" s="271">
        <f t="shared" si="35"/>
        <v>100383.234</v>
      </c>
      <c r="N87" s="271"/>
      <c r="O87" s="271">
        <f t="shared" si="36"/>
        <v>91801.750999999989</v>
      </c>
      <c r="P87" s="271">
        <f t="shared" si="17"/>
        <v>146678.07</v>
      </c>
      <c r="Q87" s="271">
        <f t="shared" si="37"/>
        <v>37270.080000000002</v>
      </c>
      <c r="R87" s="271">
        <f t="shared" si="40"/>
        <v>18896.447499999998</v>
      </c>
      <c r="S87" s="271">
        <f t="shared" si="30"/>
        <v>152802.56200000001</v>
      </c>
      <c r="T87" s="271">
        <f t="shared" si="31"/>
        <v>56820.307000000001</v>
      </c>
      <c r="U87" s="271">
        <f t="shared" si="32"/>
        <v>73339.595000000001</v>
      </c>
      <c r="V87" s="271">
        <f t="shared" si="33"/>
        <v>60379.952499999992</v>
      </c>
      <c r="W87" s="271">
        <f t="shared" si="34"/>
        <v>144014.79749999999</v>
      </c>
      <c r="X87" s="271">
        <f t="shared" si="41"/>
        <v>77888.235000000015</v>
      </c>
      <c r="Y87" s="271">
        <f t="shared" si="42"/>
        <v>134279.03999999998</v>
      </c>
      <c r="Z87" s="271">
        <f t="shared" si="38"/>
        <v>150574.851</v>
      </c>
      <c r="AA87" s="310">
        <f t="shared" si="39"/>
        <v>1144745.6884999999</v>
      </c>
    </row>
    <row r="88" spans="1:27" s="273" customFormat="1" ht="15.75" hidden="1" outlineLevel="1" x14ac:dyDescent="0.25">
      <c r="A88" s="274" t="s">
        <v>396</v>
      </c>
      <c r="B88" s="271">
        <v>8354.5</v>
      </c>
      <c r="C88" s="271">
        <v>15180</v>
      </c>
      <c r="D88" s="271">
        <v>13215.98</v>
      </c>
      <c r="E88" s="271">
        <v>15170.1</v>
      </c>
      <c r="F88" s="271">
        <v>16209.5</v>
      </c>
      <c r="G88" s="271">
        <v>14968.8</v>
      </c>
      <c r="H88" s="271">
        <v>7798</v>
      </c>
      <c r="I88" s="271">
        <v>6896</v>
      </c>
      <c r="J88" s="271">
        <v>20884.5</v>
      </c>
      <c r="K88" s="271">
        <v>23155.94</v>
      </c>
      <c r="L88" s="271">
        <v>22811.5</v>
      </c>
      <c r="M88" s="271">
        <f t="shared" si="35"/>
        <v>26988.400000000001</v>
      </c>
      <c r="N88" s="271"/>
      <c r="O88" s="271">
        <f t="shared" si="36"/>
        <v>14202.65</v>
      </c>
      <c r="P88" s="271">
        <f t="shared" si="17"/>
        <v>22770</v>
      </c>
      <c r="Q88" s="271">
        <f t="shared" si="37"/>
        <v>26431.96</v>
      </c>
      <c r="R88" s="271">
        <f t="shared" si="40"/>
        <v>26547.675000000003</v>
      </c>
      <c r="S88" s="271">
        <f t="shared" si="30"/>
        <v>27556.15</v>
      </c>
      <c r="T88" s="271">
        <f t="shared" si="31"/>
        <v>25446.959999999999</v>
      </c>
      <c r="U88" s="271">
        <f t="shared" si="32"/>
        <v>13646.5</v>
      </c>
      <c r="V88" s="271">
        <f t="shared" si="33"/>
        <v>12068</v>
      </c>
      <c r="W88" s="271">
        <f t="shared" si="34"/>
        <v>36547.875</v>
      </c>
      <c r="X88" s="271">
        <f t="shared" si="41"/>
        <v>34733.909999999996</v>
      </c>
      <c r="Y88" s="271">
        <f t="shared" si="42"/>
        <v>36498.400000000001</v>
      </c>
      <c r="Z88" s="271">
        <f t="shared" si="38"/>
        <v>40482.600000000006</v>
      </c>
      <c r="AA88" s="310">
        <f t="shared" si="39"/>
        <v>316932.68000000005</v>
      </c>
    </row>
    <row r="89" spans="1:27" s="273" customFormat="1" ht="15.75" hidden="1" outlineLevel="1" x14ac:dyDescent="0.25">
      <c r="A89" s="274" t="s">
        <v>397</v>
      </c>
      <c r="B89" s="271">
        <v>2132.3200000000002</v>
      </c>
      <c r="C89" s="271">
        <v>8798.34</v>
      </c>
      <c r="D89" s="271">
        <v>4688.0300000000007</v>
      </c>
      <c r="E89" s="271">
        <v>4186.3599999999997</v>
      </c>
      <c r="F89" s="271">
        <v>5940.329999999999</v>
      </c>
      <c r="G89" s="271">
        <v>10234.86</v>
      </c>
      <c r="H89" s="271">
        <v>11244.039999999999</v>
      </c>
      <c r="I89" s="271">
        <v>5749.44</v>
      </c>
      <c r="J89" s="271">
        <v>14531.160000000002</v>
      </c>
      <c r="K89" s="271">
        <v>13158.230000000001</v>
      </c>
      <c r="L89" s="271">
        <v>17312.05</v>
      </c>
      <c r="M89" s="271">
        <f t="shared" si="35"/>
        <v>20218.281999999999</v>
      </c>
      <c r="N89" s="271"/>
      <c r="O89" s="271">
        <f t="shared" si="36"/>
        <v>3624.9440000000004</v>
      </c>
      <c r="P89" s="271">
        <f t="shared" si="17"/>
        <v>13197.51</v>
      </c>
      <c r="Q89" s="271">
        <f t="shared" si="37"/>
        <v>9376.0600000000013</v>
      </c>
      <c r="R89" s="271">
        <f t="shared" si="40"/>
        <v>7326.1299999999992</v>
      </c>
      <c r="S89" s="271">
        <f t="shared" si="30"/>
        <v>10098.560999999998</v>
      </c>
      <c r="T89" s="271">
        <f t="shared" si="31"/>
        <v>17399.262000000002</v>
      </c>
      <c r="U89" s="271">
        <f t="shared" si="32"/>
        <v>19677.07</v>
      </c>
      <c r="V89" s="271">
        <f t="shared" si="33"/>
        <v>10061.52</v>
      </c>
      <c r="W89" s="271">
        <f t="shared" si="34"/>
        <v>25429.530000000002</v>
      </c>
      <c r="X89" s="271">
        <f t="shared" si="41"/>
        <v>19737.345000000001</v>
      </c>
      <c r="Y89" s="271">
        <f t="shared" si="42"/>
        <v>27699.279999999999</v>
      </c>
      <c r="Z89" s="271">
        <f t="shared" si="38"/>
        <v>30327.422999999999</v>
      </c>
      <c r="AA89" s="310">
        <f t="shared" si="39"/>
        <v>193954.63500000004</v>
      </c>
    </row>
    <row r="90" spans="1:27" s="273" customFormat="1" ht="15.75" hidden="1" outlineLevel="1" x14ac:dyDescent="0.25">
      <c r="A90" s="274" t="s">
        <v>398</v>
      </c>
      <c r="B90" s="271">
        <v>19636.980000000003</v>
      </c>
      <c r="C90" s="271">
        <v>29524.45</v>
      </c>
      <c r="D90" s="271">
        <v>11557.27</v>
      </c>
      <c r="E90" s="271">
        <v>10099.710000000001</v>
      </c>
      <c r="F90" s="271">
        <v>37352.33</v>
      </c>
      <c r="G90" s="271">
        <v>39517.099999999991</v>
      </c>
      <c r="H90" s="271">
        <v>25722.350000000002</v>
      </c>
      <c r="I90" s="271">
        <v>25329.42</v>
      </c>
      <c r="J90" s="271">
        <v>55679.21</v>
      </c>
      <c r="K90" s="271">
        <v>28950.539999999997</v>
      </c>
      <c r="L90" s="271">
        <v>65603.260000000009</v>
      </c>
      <c r="M90" s="271">
        <f t="shared" si="35"/>
        <v>76739.102000000014</v>
      </c>
      <c r="N90" s="271"/>
      <c r="O90" s="271">
        <f t="shared" si="36"/>
        <v>33382.866000000009</v>
      </c>
      <c r="P90" s="271">
        <f t="shared" si="17"/>
        <v>44286.675000000003</v>
      </c>
      <c r="Q90" s="271">
        <f t="shared" si="37"/>
        <v>23114.54</v>
      </c>
      <c r="R90" s="271">
        <f t="shared" si="40"/>
        <v>17674.4925</v>
      </c>
      <c r="S90" s="271">
        <f t="shared" si="30"/>
        <v>63498.961000000003</v>
      </c>
      <c r="T90" s="271">
        <f t="shared" si="31"/>
        <v>67179.069999999978</v>
      </c>
      <c r="U90" s="271">
        <f t="shared" si="32"/>
        <v>45014.112500000003</v>
      </c>
      <c r="V90" s="271">
        <f t="shared" si="33"/>
        <v>44326.485000000001</v>
      </c>
      <c r="W90" s="271">
        <f t="shared" si="34"/>
        <v>97438.617499999993</v>
      </c>
      <c r="X90" s="271">
        <f t="shared" si="41"/>
        <v>43425.81</v>
      </c>
      <c r="Y90" s="271">
        <f t="shared" si="42"/>
        <v>104965.21600000001</v>
      </c>
      <c r="Z90" s="271">
        <f t="shared" si="38"/>
        <v>115108.65300000002</v>
      </c>
      <c r="AA90" s="310">
        <f t="shared" si="39"/>
        <v>699415.4985000001</v>
      </c>
    </row>
    <row r="91" spans="1:27" s="273" customFormat="1" ht="15.75" hidden="1" outlineLevel="1" x14ac:dyDescent="0.25">
      <c r="A91" s="274" t="s">
        <v>399</v>
      </c>
      <c r="B91" s="271">
        <v>260685.22000000006</v>
      </c>
      <c r="C91" s="271">
        <v>298618.52999999997</v>
      </c>
      <c r="D91" s="271">
        <v>211438.43000000005</v>
      </c>
      <c r="E91" s="271">
        <v>97964.790000000008</v>
      </c>
      <c r="F91" s="271">
        <v>387153.65000000008</v>
      </c>
      <c r="G91" s="271">
        <v>310577.44999999995</v>
      </c>
      <c r="H91" s="271">
        <v>342181.49</v>
      </c>
      <c r="I91" s="271">
        <v>223641.59999999995</v>
      </c>
      <c r="J91" s="271">
        <v>304915.51000000007</v>
      </c>
      <c r="K91" s="271">
        <v>363752.62000000005</v>
      </c>
      <c r="L91" s="271">
        <v>328842.00000000012</v>
      </c>
      <c r="M91" s="271">
        <f t="shared" si="35"/>
        <v>389825.10200000013</v>
      </c>
      <c r="N91" s="271"/>
      <c r="O91" s="271">
        <f t="shared" si="36"/>
        <v>443164.87400000007</v>
      </c>
      <c r="P91" s="271">
        <f t="shared" si="17"/>
        <v>447927.79499999993</v>
      </c>
      <c r="Q91" s="271">
        <f t="shared" si="37"/>
        <v>422876.8600000001</v>
      </c>
      <c r="R91" s="271">
        <f t="shared" si="40"/>
        <v>171438.38250000001</v>
      </c>
      <c r="S91" s="271">
        <f t="shared" si="30"/>
        <v>658161.20500000007</v>
      </c>
      <c r="T91" s="271">
        <f t="shared" si="31"/>
        <v>527981.66499999992</v>
      </c>
      <c r="U91" s="271">
        <f t="shared" si="32"/>
        <v>598817.60749999993</v>
      </c>
      <c r="V91" s="271">
        <f t="shared" si="33"/>
        <v>391372.79999999993</v>
      </c>
      <c r="W91" s="271">
        <f t="shared" si="34"/>
        <v>533602.14250000007</v>
      </c>
      <c r="X91" s="271">
        <f t="shared" si="41"/>
        <v>545628.93000000005</v>
      </c>
      <c r="Y91" s="271">
        <f t="shared" si="42"/>
        <v>526147.20000000019</v>
      </c>
      <c r="Z91" s="271">
        <f t="shared" si="38"/>
        <v>584737.65300000017</v>
      </c>
      <c r="AA91" s="310">
        <f t="shared" si="39"/>
        <v>5851857.1145000001</v>
      </c>
    </row>
    <row r="92" spans="1:27" s="273" customFormat="1" ht="15.75" hidden="1" outlineLevel="1" x14ac:dyDescent="0.25">
      <c r="A92" s="274" t="s">
        <v>400</v>
      </c>
      <c r="B92" s="271">
        <v>307877.40000000002</v>
      </c>
      <c r="C92" s="271">
        <v>87425.05</v>
      </c>
      <c r="D92" s="271">
        <v>63486.17</v>
      </c>
      <c r="E92" s="271">
        <v>41052.550000000003</v>
      </c>
      <c r="F92" s="271">
        <v>271796.25</v>
      </c>
      <c r="G92" s="271">
        <v>208390.87</v>
      </c>
      <c r="H92" s="271">
        <v>188496.66999999998</v>
      </c>
      <c r="I92" s="271">
        <v>219718.05</v>
      </c>
      <c r="J92" s="271">
        <v>253949.31999999998</v>
      </c>
      <c r="K92" s="271">
        <v>255083.90000000002</v>
      </c>
      <c r="L92" s="271">
        <v>165713.48000000001</v>
      </c>
      <c r="M92" s="271">
        <f t="shared" si="35"/>
        <v>216503.34400000001</v>
      </c>
      <c r="N92" s="271"/>
      <c r="O92" s="271">
        <f t="shared" si="36"/>
        <v>523391.58</v>
      </c>
      <c r="P92" s="271">
        <f t="shared" si="17"/>
        <v>131137.57500000001</v>
      </c>
      <c r="Q92" s="271">
        <f t="shared" si="37"/>
        <v>126972.34</v>
      </c>
      <c r="R92" s="271">
        <f t="shared" si="40"/>
        <v>71841.962500000009</v>
      </c>
      <c r="S92" s="271">
        <f t="shared" si="30"/>
        <v>462053.625</v>
      </c>
      <c r="T92" s="271">
        <f t="shared" si="31"/>
        <v>354264.47899999999</v>
      </c>
      <c r="U92" s="271">
        <f t="shared" si="32"/>
        <v>329869.17249999999</v>
      </c>
      <c r="V92" s="271">
        <f t="shared" si="33"/>
        <v>384506.58749999997</v>
      </c>
      <c r="W92" s="271">
        <f t="shared" si="34"/>
        <v>444411.30999999994</v>
      </c>
      <c r="X92" s="271">
        <f t="shared" si="41"/>
        <v>382625.85000000003</v>
      </c>
      <c r="Y92" s="271">
        <f t="shared" si="42"/>
        <v>265141.56800000003</v>
      </c>
      <c r="Z92" s="271">
        <f t="shared" si="38"/>
        <v>324755.016</v>
      </c>
      <c r="AA92" s="310">
        <f t="shared" si="39"/>
        <v>3800971.0655</v>
      </c>
    </row>
    <row r="93" spans="1:27" s="273" customFormat="1" ht="15.75" hidden="1" outlineLevel="1" x14ac:dyDescent="0.25">
      <c r="A93" s="274" t="s">
        <v>401</v>
      </c>
      <c r="B93" s="271">
        <v>9153</v>
      </c>
      <c r="C93" s="271">
        <v>19022.45</v>
      </c>
      <c r="D93" s="271">
        <v>33394</v>
      </c>
      <c r="E93" s="271">
        <v>32150</v>
      </c>
      <c r="F93" s="271">
        <v>18694</v>
      </c>
      <c r="G93" s="271">
        <v>19399</v>
      </c>
      <c r="H93" s="271">
        <v>31093.5</v>
      </c>
      <c r="I93" s="271">
        <v>34381.86</v>
      </c>
      <c r="J93" s="271">
        <v>12061.24</v>
      </c>
      <c r="K93" s="271">
        <v>42143.270000000004</v>
      </c>
      <c r="L93" s="271">
        <v>21036.18</v>
      </c>
      <c r="M93" s="271">
        <f t="shared" si="35"/>
        <v>23448.428</v>
      </c>
      <c r="N93" s="271"/>
      <c r="O93" s="271">
        <f t="shared" si="36"/>
        <v>15560.099999999999</v>
      </c>
      <c r="P93" s="271">
        <f t="shared" si="17"/>
        <v>28533.675000000003</v>
      </c>
      <c r="Q93" s="271">
        <f t="shared" si="37"/>
        <v>66788</v>
      </c>
      <c r="R93" s="271">
        <f t="shared" si="40"/>
        <v>56262.5</v>
      </c>
      <c r="S93" s="271">
        <f t="shared" si="30"/>
        <v>31779.8</v>
      </c>
      <c r="T93" s="271">
        <f t="shared" si="31"/>
        <v>32978.300000000003</v>
      </c>
      <c r="U93" s="271">
        <f t="shared" si="32"/>
        <v>54413.625</v>
      </c>
      <c r="V93" s="271">
        <f t="shared" si="33"/>
        <v>60168.255000000005</v>
      </c>
      <c r="W93" s="271">
        <f t="shared" si="34"/>
        <v>21107.17</v>
      </c>
      <c r="X93" s="271">
        <f t="shared" si="41"/>
        <v>63214.905000000006</v>
      </c>
      <c r="Y93" s="271">
        <f t="shared" si="42"/>
        <v>33657.887999999999</v>
      </c>
      <c r="Z93" s="271">
        <f t="shared" si="38"/>
        <v>35172.642</v>
      </c>
      <c r="AA93" s="310">
        <f t="shared" si="39"/>
        <v>499636.86</v>
      </c>
    </row>
    <row r="94" spans="1:27" s="273" customFormat="1" ht="15.75" hidden="1" outlineLevel="1" x14ac:dyDescent="0.25">
      <c r="A94" s="274" t="s">
        <v>402</v>
      </c>
      <c r="B94" s="271">
        <v>63500</v>
      </c>
      <c r="C94" s="271">
        <v>87850</v>
      </c>
      <c r="D94" s="271">
        <v>85760</v>
      </c>
      <c r="E94" s="271">
        <v>35090</v>
      </c>
      <c r="F94" s="271">
        <v>57600</v>
      </c>
      <c r="G94" s="271">
        <v>38990</v>
      </c>
      <c r="H94" s="271">
        <v>120110</v>
      </c>
      <c r="I94" s="271">
        <v>70994</v>
      </c>
      <c r="J94" s="271">
        <v>107289.23999999999</v>
      </c>
      <c r="K94" s="271">
        <v>106001.72</v>
      </c>
      <c r="L94" s="271">
        <v>102339.44</v>
      </c>
      <c r="M94" s="271">
        <f t="shared" si="35"/>
        <v>123797.288</v>
      </c>
      <c r="N94" s="271"/>
      <c r="O94" s="271">
        <f t="shared" si="36"/>
        <v>107950</v>
      </c>
      <c r="P94" s="271">
        <f t="shared" si="17"/>
        <v>131775</v>
      </c>
      <c r="Q94" s="271">
        <f t="shared" si="37"/>
        <v>171520</v>
      </c>
      <c r="R94" s="271">
        <f t="shared" si="40"/>
        <v>61407.5</v>
      </c>
      <c r="S94" s="271">
        <f t="shared" si="30"/>
        <v>97920</v>
      </c>
      <c r="T94" s="271">
        <f t="shared" si="31"/>
        <v>66283</v>
      </c>
      <c r="U94" s="271">
        <f t="shared" si="32"/>
        <v>210192.5</v>
      </c>
      <c r="V94" s="271">
        <f t="shared" si="33"/>
        <v>124239.5</v>
      </c>
      <c r="W94" s="271">
        <f t="shared" si="34"/>
        <v>187756.16999999998</v>
      </c>
      <c r="X94" s="271">
        <f t="shared" si="41"/>
        <v>159002.58000000002</v>
      </c>
      <c r="Y94" s="271">
        <f t="shared" si="42"/>
        <v>163743.10399999999</v>
      </c>
      <c r="Z94" s="271">
        <f t="shared" si="38"/>
        <v>185695.932</v>
      </c>
      <c r="AA94" s="310">
        <f t="shared" si="39"/>
        <v>1667485.2860000001</v>
      </c>
    </row>
    <row r="95" spans="1:27" s="273" customFormat="1" ht="15.75" hidden="1" outlineLevel="1" x14ac:dyDescent="0.25">
      <c r="A95" s="274" t="s">
        <v>403</v>
      </c>
      <c r="B95" s="271">
        <v>13223</v>
      </c>
      <c r="C95" s="271">
        <v>13900</v>
      </c>
      <c r="D95" s="271">
        <v>15850</v>
      </c>
      <c r="E95" s="271">
        <v>27010</v>
      </c>
      <c r="F95" s="271">
        <v>24660</v>
      </c>
      <c r="G95" s="271">
        <v>20080</v>
      </c>
      <c r="H95" s="271">
        <v>44970</v>
      </c>
      <c r="I95" s="271">
        <v>3670</v>
      </c>
      <c r="J95" s="271">
        <v>13250</v>
      </c>
      <c r="K95" s="271">
        <v>5290</v>
      </c>
      <c r="L95" s="271">
        <v>22100</v>
      </c>
      <c r="M95" s="271">
        <f t="shared" si="35"/>
        <v>24750</v>
      </c>
      <c r="N95" s="271"/>
      <c r="O95" s="271">
        <f t="shared" si="36"/>
        <v>22479.1</v>
      </c>
      <c r="P95" s="271">
        <f t="shared" si="17"/>
        <v>20850</v>
      </c>
      <c r="Q95" s="271">
        <f t="shared" si="37"/>
        <v>31700</v>
      </c>
      <c r="R95" s="271">
        <f t="shared" si="40"/>
        <v>47267.5</v>
      </c>
      <c r="S95" s="271">
        <f t="shared" si="30"/>
        <v>41922</v>
      </c>
      <c r="T95" s="271">
        <f t="shared" si="31"/>
        <v>34136</v>
      </c>
      <c r="U95" s="271">
        <f t="shared" si="32"/>
        <v>78697.5</v>
      </c>
      <c r="V95" s="271">
        <f t="shared" si="33"/>
        <v>6422.5</v>
      </c>
      <c r="W95" s="271">
        <f t="shared" si="34"/>
        <v>23187.5</v>
      </c>
      <c r="X95" s="271">
        <f t="shared" si="41"/>
        <v>7935</v>
      </c>
      <c r="Y95" s="271">
        <f t="shared" si="42"/>
        <v>35360</v>
      </c>
      <c r="Z95" s="271">
        <f t="shared" si="38"/>
        <v>37125</v>
      </c>
      <c r="AA95" s="310">
        <f t="shared" si="39"/>
        <v>387082.1</v>
      </c>
    </row>
    <row r="96" spans="1:27" s="278" customFormat="1" ht="54" customHeight="1" x14ac:dyDescent="0.25">
      <c r="A96" s="275" t="s">
        <v>406</v>
      </c>
      <c r="B96" s="276">
        <f>B65/B3</f>
        <v>0.33365041715372967</v>
      </c>
      <c r="C96" s="276">
        <f>C65/C3</f>
        <v>0.39022432696548537</v>
      </c>
      <c r="D96" s="276">
        <f t="shared" ref="D96:K96" si="43">D65/D3</f>
        <v>0.40227186040154689</v>
      </c>
      <c r="E96" s="276">
        <f t="shared" si="43"/>
        <v>0.3623544066339412</v>
      </c>
      <c r="F96" s="276">
        <f t="shared" si="43"/>
        <v>0.39002211128326186</v>
      </c>
      <c r="G96" s="276">
        <f t="shared" si="43"/>
        <v>0.38542990394111265</v>
      </c>
      <c r="H96" s="276">
        <f t="shared" si="43"/>
        <v>0.38970153833074855</v>
      </c>
      <c r="I96" s="276">
        <f t="shared" si="43"/>
        <v>0.35324848732892322</v>
      </c>
      <c r="J96" s="276">
        <f t="shared" si="43"/>
        <v>0.38732803480420414</v>
      </c>
      <c r="K96" s="276">
        <f t="shared" si="43"/>
        <v>0.36726363154602071</v>
      </c>
      <c r="L96" s="276">
        <f>L65/L3</f>
        <v>0.38411669105751495</v>
      </c>
      <c r="M96" s="276">
        <f>M65/M3</f>
        <v>0.3845811531184184</v>
      </c>
      <c r="N96" s="276"/>
      <c r="O96" s="277">
        <v>0.37</v>
      </c>
      <c r="P96" s="277">
        <v>0.37</v>
      </c>
      <c r="Q96" s="277">
        <v>0.37</v>
      </c>
      <c r="R96" s="277">
        <v>0.37</v>
      </c>
      <c r="S96" s="277">
        <v>0.37</v>
      </c>
      <c r="T96" s="277">
        <v>0.37</v>
      </c>
      <c r="U96" s="277">
        <v>0.37</v>
      </c>
      <c r="V96" s="277">
        <v>0.37</v>
      </c>
      <c r="W96" s="277">
        <v>0.37</v>
      </c>
      <c r="X96" s="277">
        <v>0.37</v>
      </c>
      <c r="Y96" s="277">
        <v>0.37</v>
      </c>
      <c r="Z96" s="277">
        <v>0.37</v>
      </c>
      <c r="AA96" s="311">
        <v>0.37</v>
      </c>
    </row>
    <row r="97" spans="1:27" s="273" customFormat="1" ht="15.75" collapsed="1" x14ac:dyDescent="0.25">
      <c r="A97" s="279" t="s">
        <v>407</v>
      </c>
      <c r="B97" s="280">
        <f t="shared" ref="B97:M97" si="44">SUM(B98:B107)</f>
        <v>167983</v>
      </c>
      <c r="C97" s="280">
        <f t="shared" si="44"/>
        <v>136984</v>
      </c>
      <c r="D97" s="280">
        <f t="shared" si="44"/>
        <v>172006</v>
      </c>
      <c r="E97" s="280">
        <f t="shared" si="44"/>
        <v>1474204</v>
      </c>
      <c r="F97" s="280">
        <f t="shared" si="44"/>
        <v>867625</v>
      </c>
      <c r="G97" s="280">
        <f t="shared" si="44"/>
        <v>236223</v>
      </c>
      <c r="H97" s="280">
        <f t="shared" si="44"/>
        <v>72016</v>
      </c>
      <c r="I97" s="280">
        <f t="shared" si="44"/>
        <v>180207</v>
      </c>
      <c r="J97" s="280">
        <f t="shared" si="44"/>
        <v>1867814</v>
      </c>
      <c r="K97" s="280">
        <f t="shared" si="44"/>
        <v>171475</v>
      </c>
      <c r="L97" s="280">
        <f t="shared" si="44"/>
        <v>238281</v>
      </c>
      <c r="M97" s="280">
        <f t="shared" si="44"/>
        <v>266783</v>
      </c>
      <c r="N97" s="280"/>
      <c r="O97" s="303">
        <f>SUM(O98:O107)</f>
        <v>304730</v>
      </c>
      <c r="P97" s="303">
        <f t="shared" ref="P97:Y97" si="45">SUM(P98:P107)</f>
        <v>577480</v>
      </c>
      <c r="Q97" s="303">
        <f t="shared" si="45"/>
        <v>683130</v>
      </c>
      <c r="R97" s="303">
        <f t="shared" si="45"/>
        <v>2028342</v>
      </c>
      <c r="S97" s="303">
        <f t="shared" si="45"/>
        <v>2130870</v>
      </c>
      <c r="T97" s="303">
        <f t="shared" si="45"/>
        <v>484230</v>
      </c>
      <c r="U97" s="303">
        <f t="shared" si="45"/>
        <v>494230</v>
      </c>
      <c r="V97" s="303">
        <f t="shared" si="45"/>
        <v>537705</v>
      </c>
      <c r="W97" s="303">
        <f t="shared" si="45"/>
        <v>1859442</v>
      </c>
      <c r="X97" s="303">
        <f t="shared" si="45"/>
        <v>834230</v>
      </c>
      <c r="Y97" s="303">
        <f t="shared" si="45"/>
        <v>700030</v>
      </c>
      <c r="Z97" s="303">
        <f>SUM(Z98:Z107)</f>
        <v>499230</v>
      </c>
      <c r="AA97" s="312">
        <f>SUM(AA98:AA107)</f>
        <v>11133649</v>
      </c>
    </row>
    <row r="98" spans="1:27" s="273" customFormat="1" ht="15.75" hidden="1" outlineLevel="1" x14ac:dyDescent="0.25">
      <c r="A98" s="281" t="s">
        <v>408</v>
      </c>
      <c r="B98" s="271">
        <v>132183</v>
      </c>
      <c r="C98" s="271">
        <v>132184</v>
      </c>
      <c r="D98" s="271">
        <v>167206</v>
      </c>
      <c r="E98" s="271">
        <v>158464</v>
      </c>
      <c r="F98" s="271">
        <v>182335</v>
      </c>
      <c r="G98" s="271">
        <v>231423</v>
      </c>
      <c r="H98" s="271">
        <v>67216</v>
      </c>
      <c r="I98" s="271">
        <v>132183</v>
      </c>
      <c r="J98" s="271">
        <v>567574</v>
      </c>
      <c r="K98" s="271">
        <v>151175</v>
      </c>
      <c r="L98" s="271">
        <v>233481</v>
      </c>
      <c r="M98" s="271">
        <v>199983</v>
      </c>
      <c r="N98" s="271"/>
      <c r="O98" s="302">
        <v>299450</v>
      </c>
      <c r="P98" s="302">
        <v>502850</v>
      </c>
      <c r="Q98" s="302">
        <v>502850</v>
      </c>
      <c r="R98" s="302">
        <v>502850</v>
      </c>
      <c r="S98" s="302">
        <v>468950</v>
      </c>
      <c r="T98" s="302">
        <v>468950</v>
      </c>
      <c r="U98" s="302">
        <v>468950</v>
      </c>
      <c r="V98" s="302">
        <v>468950</v>
      </c>
      <c r="W98" s="302">
        <v>468950</v>
      </c>
      <c r="X98" s="302">
        <v>468950</v>
      </c>
      <c r="Y98" s="302">
        <v>468950</v>
      </c>
      <c r="Z98" s="302">
        <v>468950</v>
      </c>
      <c r="AA98" s="309">
        <f>SUM(O98:Z98)</f>
        <v>5559600</v>
      </c>
    </row>
    <row r="99" spans="1:27" s="273" customFormat="1" ht="15.75" hidden="1" outlineLevel="1" x14ac:dyDescent="0.25">
      <c r="A99" s="281" t="s">
        <v>409</v>
      </c>
      <c r="B99" s="271">
        <v>4800</v>
      </c>
      <c r="C99" s="271">
        <v>4800</v>
      </c>
      <c r="D99" s="271">
        <v>4800</v>
      </c>
      <c r="E99" s="271">
        <v>4800</v>
      </c>
      <c r="F99" s="271">
        <v>4800</v>
      </c>
      <c r="G99" s="271">
        <v>4800</v>
      </c>
      <c r="H99" s="271">
        <v>4800</v>
      </c>
      <c r="I99" s="271">
        <v>4800</v>
      </c>
      <c r="J99" s="271">
        <v>4800</v>
      </c>
      <c r="K99" s="271">
        <v>4800</v>
      </c>
      <c r="L99" s="271">
        <v>4800</v>
      </c>
      <c r="M99" s="271">
        <v>4800</v>
      </c>
      <c r="N99" s="271"/>
      <c r="O99" s="302">
        <v>5280</v>
      </c>
      <c r="P99" s="302">
        <v>5280</v>
      </c>
      <c r="Q99" s="302">
        <v>5280</v>
      </c>
      <c r="R99" s="302">
        <v>5280</v>
      </c>
      <c r="S99" s="302">
        <v>5280</v>
      </c>
      <c r="T99" s="302">
        <v>5280</v>
      </c>
      <c r="U99" s="302">
        <v>5280</v>
      </c>
      <c r="V99" s="302">
        <v>5280</v>
      </c>
      <c r="W99" s="302">
        <v>5280</v>
      </c>
      <c r="X99" s="302">
        <v>5280</v>
      </c>
      <c r="Y99" s="302">
        <v>5280</v>
      </c>
      <c r="Z99" s="302">
        <v>5280</v>
      </c>
      <c r="AA99" s="309">
        <f t="shared" ref="AA99:AA107" si="46">SUM(O99:Z99)</f>
        <v>63360</v>
      </c>
    </row>
    <row r="100" spans="1:27" s="273" customFormat="1" ht="15.75" hidden="1" outlineLevel="1" x14ac:dyDescent="0.25">
      <c r="A100" s="281" t="s">
        <v>410</v>
      </c>
      <c r="B100" s="271">
        <v>31000</v>
      </c>
      <c r="C100" s="271"/>
      <c r="D100" s="271"/>
      <c r="E100" s="271">
        <v>15500</v>
      </c>
      <c r="F100" s="271"/>
      <c r="G100" s="271"/>
      <c r="H100" s="271"/>
      <c r="I100" s="271">
        <v>31000</v>
      </c>
      <c r="J100" s="271"/>
      <c r="K100" s="271">
        <v>15500</v>
      </c>
      <c r="L100" s="271"/>
      <c r="M100" s="271">
        <v>62000</v>
      </c>
      <c r="N100" s="271"/>
      <c r="O100" s="304"/>
      <c r="P100" s="304">
        <v>49350</v>
      </c>
      <c r="Q100" s="304"/>
      <c r="R100" s="304"/>
      <c r="S100" s="304">
        <v>51150</v>
      </c>
      <c r="T100" s="304"/>
      <c r="U100" s="304"/>
      <c r="V100" s="304">
        <v>53475</v>
      </c>
      <c r="W100" s="304"/>
      <c r="X100" s="304"/>
      <c r="Y100" s="304">
        <v>55800</v>
      </c>
      <c r="Z100" s="304"/>
      <c r="AA100" s="309">
        <f t="shared" si="46"/>
        <v>209775</v>
      </c>
    </row>
    <row r="101" spans="1:27" s="273" customFormat="1" ht="15.75" hidden="1" outlineLevel="1" x14ac:dyDescent="0.25">
      <c r="A101" s="281" t="s">
        <v>411</v>
      </c>
      <c r="B101" s="271"/>
      <c r="C101" s="271"/>
      <c r="D101" s="271"/>
      <c r="E101" s="271">
        <v>1295440</v>
      </c>
      <c r="F101" s="271">
        <v>680490</v>
      </c>
      <c r="G101" s="271"/>
      <c r="H101" s="271"/>
      <c r="I101" s="271">
        <v>12224</v>
      </c>
      <c r="J101" s="271">
        <v>1295440</v>
      </c>
      <c r="K101" s="271"/>
      <c r="L101" s="271"/>
      <c r="M101" s="271"/>
      <c r="N101" s="271"/>
      <c r="O101" s="304"/>
      <c r="P101" s="304"/>
      <c r="Q101" s="304"/>
      <c r="R101" s="304">
        <v>1360212</v>
      </c>
      <c r="S101" s="304">
        <v>680490</v>
      </c>
      <c r="T101" s="304"/>
      <c r="U101" s="304"/>
      <c r="V101" s="304"/>
      <c r="W101" s="304">
        <v>1360212</v>
      </c>
      <c r="X101" s="304"/>
      <c r="Y101" s="304"/>
      <c r="Z101" s="304"/>
      <c r="AA101" s="309">
        <f t="shared" si="46"/>
        <v>3400914</v>
      </c>
    </row>
    <row r="102" spans="1:27" s="273" customFormat="1" ht="15.75" hidden="1" outlineLevel="1" x14ac:dyDescent="0.25">
      <c r="A102" s="282" t="s">
        <v>412</v>
      </c>
      <c r="B102" s="271"/>
      <c r="C102" s="271"/>
      <c r="D102" s="271"/>
      <c r="E102" s="271"/>
      <c r="F102" s="271"/>
      <c r="G102" s="271"/>
      <c r="H102" s="271"/>
      <c r="I102" s="271"/>
      <c r="J102" s="271"/>
      <c r="K102" s="271"/>
      <c r="L102" s="271"/>
      <c r="M102" s="271"/>
      <c r="N102" s="271"/>
      <c r="O102" s="304"/>
      <c r="P102" s="304"/>
      <c r="Q102" s="304">
        <v>150000</v>
      </c>
      <c r="R102" s="304"/>
      <c r="S102" s="304">
        <v>450000</v>
      </c>
      <c r="T102" s="304"/>
      <c r="U102" s="304"/>
      <c r="V102" s="304"/>
      <c r="W102" s="304"/>
      <c r="X102" s="304"/>
      <c r="Y102" s="304">
        <v>150000</v>
      </c>
      <c r="Z102" s="304"/>
      <c r="AA102" s="309">
        <f t="shared" si="46"/>
        <v>750000</v>
      </c>
    </row>
    <row r="103" spans="1:27" s="273" customFormat="1" ht="15.75" hidden="1" outlineLevel="1" x14ac:dyDescent="0.25">
      <c r="A103" s="282" t="s">
        <v>413</v>
      </c>
      <c r="B103" s="283"/>
      <c r="C103" s="283"/>
      <c r="D103" s="283"/>
      <c r="E103" s="283"/>
      <c r="F103" s="283"/>
      <c r="G103" s="283"/>
      <c r="H103" s="283"/>
      <c r="I103" s="283"/>
      <c r="J103" s="283"/>
      <c r="K103" s="283"/>
      <c r="L103" s="283"/>
      <c r="M103" s="283"/>
      <c r="N103" s="283"/>
      <c r="O103" s="304"/>
      <c r="P103" s="304"/>
      <c r="Q103" s="304"/>
      <c r="R103" s="304"/>
      <c r="S103" s="304">
        <v>250000</v>
      </c>
      <c r="T103" s="304"/>
      <c r="U103" s="304"/>
      <c r="V103" s="304"/>
      <c r="W103" s="304"/>
      <c r="X103" s="304"/>
      <c r="Y103" s="304"/>
      <c r="Z103" s="304"/>
      <c r="AA103" s="309">
        <f t="shared" si="46"/>
        <v>250000</v>
      </c>
    </row>
    <row r="104" spans="1:27" s="273" customFormat="1" ht="15.75" hidden="1" outlineLevel="1" x14ac:dyDescent="0.25">
      <c r="A104" s="282" t="s">
        <v>414</v>
      </c>
      <c r="B104" s="283"/>
      <c r="C104" s="283"/>
      <c r="D104" s="283"/>
      <c r="E104" s="283"/>
      <c r="F104" s="283"/>
      <c r="G104" s="283"/>
      <c r="H104" s="283"/>
      <c r="I104" s="283"/>
      <c r="J104" s="283"/>
      <c r="K104" s="283"/>
      <c r="L104" s="283"/>
      <c r="M104" s="283"/>
      <c r="N104" s="283"/>
      <c r="O104" s="304"/>
      <c r="P104" s="304">
        <v>10000</v>
      </c>
      <c r="Q104" s="304">
        <v>10000</v>
      </c>
      <c r="R104" s="304"/>
      <c r="S104" s="304">
        <v>10000</v>
      </c>
      <c r="T104" s="304"/>
      <c r="U104" s="304">
        <v>10000</v>
      </c>
      <c r="V104" s="304"/>
      <c r="W104" s="304">
        <v>10000</v>
      </c>
      <c r="X104" s="304"/>
      <c r="Y104" s="304">
        <v>10000</v>
      </c>
      <c r="Z104" s="304">
        <v>10000</v>
      </c>
      <c r="AA104" s="309">
        <f t="shared" si="46"/>
        <v>70000</v>
      </c>
    </row>
    <row r="105" spans="1:27" s="273" customFormat="1" ht="15.75" hidden="1" outlineLevel="1" x14ac:dyDescent="0.25">
      <c r="A105" s="282" t="s">
        <v>415</v>
      </c>
      <c r="B105" s="283"/>
      <c r="C105" s="283"/>
      <c r="D105" s="283"/>
      <c r="E105" s="283"/>
      <c r="F105" s="283"/>
      <c r="G105" s="283"/>
      <c r="H105" s="283"/>
      <c r="I105" s="283"/>
      <c r="J105" s="283"/>
      <c r="K105" s="283"/>
      <c r="L105" s="283"/>
      <c r="M105" s="283"/>
      <c r="N105" s="283"/>
      <c r="O105" s="304"/>
      <c r="P105" s="304"/>
      <c r="Q105" s="304"/>
      <c r="R105" s="304"/>
      <c r="S105" s="304">
        <v>200000</v>
      </c>
      <c r="T105" s="304"/>
      <c r="U105" s="304"/>
      <c r="V105" s="304"/>
      <c r="W105" s="304"/>
      <c r="X105" s="304">
        <v>200000</v>
      </c>
      <c r="Y105" s="304"/>
      <c r="Z105" s="304"/>
      <c r="AA105" s="309">
        <f t="shared" si="46"/>
        <v>400000</v>
      </c>
    </row>
    <row r="106" spans="1:27" s="273" customFormat="1" ht="15.75" hidden="1" outlineLevel="1" x14ac:dyDescent="0.25">
      <c r="A106" s="282" t="s">
        <v>416</v>
      </c>
      <c r="B106" s="283"/>
      <c r="C106" s="283"/>
      <c r="D106" s="283"/>
      <c r="E106" s="283"/>
      <c r="F106" s="283"/>
      <c r="G106" s="283"/>
      <c r="H106" s="283"/>
      <c r="I106" s="283"/>
      <c r="J106" s="283"/>
      <c r="K106" s="283"/>
      <c r="L106" s="283"/>
      <c r="M106" s="283"/>
      <c r="N106" s="283"/>
      <c r="O106" s="304"/>
      <c r="P106" s="304"/>
      <c r="Q106" s="304"/>
      <c r="R106" s="304">
        <v>150000</v>
      </c>
      <c r="S106" s="304"/>
      <c r="T106" s="304"/>
      <c r="U106" s="304"/>
      <c r="V106" s="304"/>
      <c r="W106" s="304"/>
      <c r="X106" s="304">
        <v>150000</v>
      </c>
      <c r="Y106" s="304"/>
      <c r="Z106" s="304"/>
      <c r="AA106" s="309">
        <f t="shared" si="46"/>
        <v>300000</v>
      </c>
    </row>
    <row r="107" spans="1:27" s="273" customFormat="1" ht="15.75" hidden="1" outlineLevel="1" x14ac:dyDescent="0.25">
      <c r="A107" s="282" t="s">
        <v>417</v>
      </c>
      <c r="B107" s="283"/>
      <c r="C107" s="283"/>
      <c r="D107" s="283"/>
      <c r="E107" s="283"/>
      <c r="F107" s="283"/>
      <c r="G107" s="283"/>
      <c r="H107" s="283"/>
      <c r="I107" s="283"/>
      <c r="J107" s="283"/>
      <c r="K107" s="283"/>
      <c r="L107" s="283"/>
      <c r="M107" s="283"/>
      <c r="N107" s="283"/>
      <c r="O107" s="304"/>
      <c r="P107" s="304">
        <v>10000</v>
      </c>
      <c r="Q107" s="304">
        <v>15000</v>
      </c>
      <c r="R107" s="304">
        <v>10000</v>
      </c>
      <c r="S107" s="304">
        <v>15000</v>
      </c>
      <c r="T107" s="304">
        <v>10000</v>
      </c>
      <c r="U107" s="304">
        <v>10000</v>
      </c>
      <c r="V107" s="304">
        <v>10000</v>
      </c>
      <c r="W107" s="304">
        <v>15000</v>
      </c>
      <c r="X107" s="304">
        <v>10000</v>
      </c>
      <c r="Y107" s="304">
        <v>10000</v>
      </c>
      <c r="Z107" s="304">
        <v>15000</v>
      </c>
      <c r="AA107" s="309">
        <f t="shared" si="46"/>
        <v>130000</v>
      </c>
    </row>
    <row r="108" spans="1:27" s="273" customFormat="1" ht="15.75" collapsed="1" x14ac:dyDescent="0.25">
      <c r="A108" s="284" t="s">
        <v>418</v>
      </c>
      <c r="B108" s="285">
        <f t="shared" ref="B108:Y108" si="47">SUM(B109:B122)</f>
        <v>393665.66759999999</v>
      </c>
      <c r="C108" s="285">
        <f t="shared" si="47"/>
        <v>486011.80940000003</v>
      </c>
      <c r="D108" s="285">
        <f t="shared" si="47"/>
        <v>514302.29460000002</v>
      </c>
      <c r="E108" s="285">
        <f t="shared" si="47"/>
        <v>509222.75160000002</v>
      </c>
      <c r="F108" s="285">
        <f t="shared" si="47"/>
        <v>638429.99</v>
      </c>
      <c r="G108" s="285">
        <f t="shared" si="47"/>
        <v>694297.75239999988</v>
      </c>
      <c r="H108" s="285">
        <f t="shared" si="47"/>
        <v>667384.94240000006</v>
      </c>
      <c r="I108" s="285">
        <f t="shared" si="47"/>
        <v>683023.9561999999</v>
      </c>
      <c r="J108" s="285">
        <f t="shared" si="47"/>
        <v>687298.48800000001</v>
      </c>
      <c r="K108" s="285">
        <f t="shared" si="47"/>
        <v>599137.32079999987</v>
      </c>
      <c r="L108" s="285">
        <f t="shared" si="47"/>
        <v>844750.13380000019</v>
      </c>
      <c r="M108" s="285">
        <f t="shared" si="47"/>
        <v>905653.08055000007</v>
      </c>
      <c r="N108" s="285"/>
      <c r="O108" s="305">
        <f t="shared" si="47"/>
        <v>721754.00690599985</v>
      </c>
      <c r="P108" s="305">
        <f t="shared" si="47"/>
        <v>961865.25324749993</v>
      </c>
      <c r="Q108" s="305">
        <f t="shared" si="47"/>
        <v>1049101.24893</v>
      </c>
      <c r="R108" s="305">
        <f t="shared" si="47"/>
        <v>1025664.8060100001</v>
      </c>
      <c r="S108" s="305">
        <f t="shared" si="47"/>
        <v>1590229.772935</v>
      </c>
      <c r="T108" s="305">
        <f t="shared" si="47"/>
        <v>1500395.5292560002</v>
      </c>
      <c r="U108" s="305">
        <f t="shared" si="47"/>
        <v>1379760.6504924998</v>
      </c>
      <c r="V108" s="305">
        <f t="shared" si="47"/>
        <v>1459526.70603375</v>
      </c>
      <c r="W108" s="305">
        <f t="shared" si="47"/>
        <v>1604775.5814500002</v>
      </c>
      <c r="X108" s="305">
        <f t="shared" si="47"/>
        <v>1636514.8744874999</v>
      </c>
      <c r="Y108" s="305">
        <f t="shared" si="47"/>
        <v>1683615.4555584001</v>
      </c>
      <c r="Z108" s="305">
        <f>SUM(Z109:Z122)</f>
        <v>1664878.0668450007</v>
      </c>
      <c r="AA108" s="313">
        <f>SUM(AA109:AA122)</f>
        <v>16278081.952151651</v>
      </c>
    </row>
    <row r="109" spans="1:27" s="273" customFormat="1" ht="15.75" hidden="1" outlineLevel="1" x14ac:dyDescent="0.25">
      <c r="A109" s="274" t="s">
        <v>419</v>
      </c>
      <c r="B109" s="271">
        <v>221529</v>
      </c>
      <c r="C109" s="271">
        <v>227012</v>
      </c>
      <c r="D109" s="271">
        <v>299250</v>
      </c>
      <c r="E109" s="271">
        <v>255664</v>
      </c>
      <c r="F109" s="271">
        <v>251086</v>
      </c>
      <c r="G109" s="271">
        <v>338477</v>
      </c>
      <c r="H109" s="271">
        <v>350485</v>
      </c>
      <c r="I109" s="271">
        <v>344113</v>
      </c>
      <c r="J109" s="271">
        <v>303884</v>
      </c>
      <c r="K109" s="271">
        <v>43196</v>
      </c>
      <c r="L109" s="271">
        <v>399864</v>
      </c>
      <c r="M109" s="271">
        <v>409864</v>
      </c>
      <c r="N109" s="271"/>
      <c r="O109" s="302">
        <f>O65*4.8%</f>
        <v>233942.66793599993</v>
      </c>
      <c r="P109" s="302">
        <f>P65*4.2%</f>
        <v>271823.79986999999</v>
      </c>
      <c r="Q109" s="302">
        <f>Q65*3.9%</f>
        <v>279411.98298000003</v>
      </c>
      <c r="R109" s="302">
        <f>R65*4.2%</f>
        <v>273099.97071000002</v>
      </c>
      <c r="S109" s="302">
        <f>S65*3.2%</f>
        <v>306928.41760000004</v>
      </c>
      <c r="T109" s="302">
        <f>T65*3.2%</f>
        <v>307088.68217600009</v>
      </c>
      <c r="U109" s="302">
        <f>U65*3.4%</f>
        <v>295298.44288000005</v>
      </c>
      <c r="V109" s="302">
        <f>V65*3.4%</f>
        <v>290803.23156500002</v>
      </c>
      <c r="W109" s="302">
        <f>W65*3.05%</f>
        <v>316064.05494999996</v>
      </c>
      <c r="X109" s="302">
        <f>X65*2.75%</f>
        <v>329183.42613749998</v>
      </c>
      <c r="Y109" s="302">
        <f>Y65*2.88%</f>
        <v>320076.39075840014</v>
      </c>
      <c r="Z109" s="302">
        <f>Z65*2.7%</f>
        <v>329281.89619500027</v>
      </c>
      <c r="AA109" s="309">
        <f>SUM(O109:Z109)</f>
        <v>3553002.9637579005</v>
      </c>
    </row>
    <row r="110" spans="1:27" s="273" customFormat="1" ht="15.75" hidden="1" outlineLevel="1" x14ac:dyDescent="0.25">
      <c r="A110" s="281" t="s">
        <v>420</v>
      </c>
      <c r="B110" s="271"/>
      <c r="C110" s="271"/>
      <c r="D110" s="271"/>
      <c r="E110" s="271"/>
      <c r="F110" s="271"/>
      <c r="G110" s="271"/>
      <c r="H110" s="271"/>
      <c r="I110" s="271"/>
      <c r="J110" s="271"/>
      <c r="K110" s="271"/>
      <c r="L110" s="271"/>
      <c r="M110" s="271"/>
      <c r="N110" s="271"/>
      <c r="O110" s="302">
        <v>158200</v>
      </c>
      <c r="P110" s="302">
        <v>158200</v>
      </c>
      <c r="Q110" s="302">
        <v>158200</v>
      </c>
      <c r="R110" s="302">
        <v>158200</v>
      </c>
      <c r="S110" s="302">
        <v>158200</v>
      </c>
      <c r="T110" s="302">
        <v>158200</v>
      </c>
      <c r="U110" s="302">
        <v>158200</v>
      </c>
      <c r="V110" s="302">
        <v>158200</v>
      </c>
      <c r="W110" s="302">
        <v>158200</v>
      </c>
      <c r="X110" s="302">
        <v>158200</v>
      </c>
      <c r="Y110" s="302">
        <v>158200</v>
      </c>
      <c r="Z110" s="302">
        <v>158200</v>
      </c>
      <c r="AA110" s="309">
        <f t="shared" ref="AA110:AA122" si="48">SUM(O110:Z110)</f>
        <v>1898400</v>
      </c>
    </row>
    <row r="111" spans="1:27" s="273" customFormat="1" ht="15.75" hidden="1" outlineLevel="1" x14ac:dyDescent="0.25">
      <c r="A111" s="281" t="s">
        <v>421</v>
      </c>
      <c r="B111" s="271"/>
      <c r="C111" s="271"/>
      <c r="D111" s="271"/>
      <c r="E111" s="271"/>
      <c r="F111" s="271"/>
      <c r="G111" s="271"/>
      <c r="H111" s="271"/>
      <c r="I111" s="271"/>
      <c r="J111" s="271"/>
      <c r="K111" s="271"/>
      <c r="L111" s="271"/>
      <c r="M111" s="271"/>
      <c r="N111" s="271"/>
      <c r="O111" s="302"/>
      <c r="P111" s="302"/>
      <c r="Q111" s="302">
        <v>16950</v>
      </c>
      <c r="R111" s="302"/>
      <c r="S111" s="302"/>
      <c r="T111" s="302">
        <v>16950</v>
      </c>
      <c r="U111" s="302"/>
      <c r="V111" s="302"/>
      <c r="W111" s="302">
        <v>16950</v>
      </c>
      <c r="X111" s="302"/>
      <c r="Y111" s="302"/>
      <c r="Z111" s="302">
        <v>16950</v>
      </c>
      <c r="AA111" s="309">
        <f t="shared" si="48"/>
        <v>67800</v>
      </c>
    </row>
    <row r="112" spans="1:27" s="273" customFormat="1" ht="15.75" hidden="1" outlineLevel="1" x14ac:dyDescent="0.25">
      <c r="A112" s="281" t="s">
        <v>422</v>
      </c>
      <c r="B112" s="271"/>
      <c r="C112" s="271"/>
      <c r="D112" s="271"/>
      <c r="E112" s="271"/>
      <c r="F112" s="271"/>
      <c r="G112" s="271"/>
      <c r="H112" s="271"/>
      <c r="I112" s="271"/>
      <c r="J112" s="271"/>
      <c r="K112" s="271"/>
      <c r="L112" s="271"/>
      <c r="M112" s="271"/>
      <c r="N112" s="271"/>
      <c r="O112" s="302"/>
      <c r="P112" s="302"/>
      <c r="Q112" s="302"/>
      <c r="R112" s="302"/>
      <c r="S112" s="302">
        <v>169500</v>
      </c>
      <c r="T112" s="302">
        <v>169500</v>
      </c>
      <c r="U112" s="302">
        <v>169500</v>
      </c>
      <c r="V112" s="302">
        <v>169500</v>
      </c>
      <c r="W112" s="302">
        <v>169500</v>
      </c>
      <c r="X112" s="302">
        <v>169500</v>
      </c>
      <c r="Y112" s="302">
        <v>169500</v>
      </c>
      <c r="Z112" s="302">
        <v>169500</v>
      </c>
      <c r="AA112" s="309">
        <f t="shared" si="48"/>
        <v>1356000</v>
      </c>
    </row>
    <row r="113" spans="1:51" s="273" customFormat="1" ht="15.75" hidden="1" outlineLevel="1" x14ac:dyDescent="0.25">
      <c r="A113" s="281" t="s">
        <v>423</v>
      </c>
      <c r="B113" s="271"/>
      <c r="C113" s="271"/>
      <c r="D113" s="271"/>
      <c r="E113" s="271"/>
      <c r="F113" s="271"/>
      <c r="G113" s="271"/>
      <c r="H113" s="271"/>
      <c r="I113" s="271"/>
      <c r="J113" s="271"/>
      <c r="K113" s="271"/>
      <c r="L113" s="271"/>
      <c r="M113" s="271"/>
      <c r="N113" s="271"/>
      <c r="O113" s="302"/>
      <c r="P113" s="302"/>
      <c r="Q113" s="302"/>
      <c r="R113" s="302"/>
      <c r="S113" s="302">
        <v>96050</v>
      </c>
      <c r="T113" s="302">
        <v>96050</v>
      </c>
      <c r="U113" s="302">
        <v>96050</v>
      </c>
      <c r="V113" s="302">
        <v>96050</v>
      </c>
      <c r="W113" s="302">
        <v>96050</v>
      </c>
      <c r="X113" s="302">
        <v>96050</v>
      </c>
      <c r="Y113" s="302">
        <v>96050</v>
      </c>
      <c r="Z113" s="302">
        <v>96050</v>
      </c>
      <c r="AA113" s="309">
        <f t="shared" si="48"/>
        <v>768400</v>
      </c>
    </row>
    <row r="114" spans="1:51" s="273" customFormat="1" ht="15.75" hidden="1" outlineLevel="1" x14ac:dyDescent="0.25">
      <c r="A114" s="281" t="s">
        <v>424</v>
      </c>
      <c r="B114" s="271">
        <v>172016.66759999999</v>
      </c>
      <c r="C114" s="271">
        <v>258879.8094</v>
      </c>
      <c r="D114" s="271">
        <v>214932.29459999999</v>
      </c>
      <c r="E114" s="271">
        <v>222938.75160000002</v>
      </c>
      <c r="F114" s="271">
        <v>338523.99</v>
      </c>
      <c r="G114" s="271">
        <v>338700.75239999994</v>
      </c>
      <c r="H114" s="271">
        <v>297779.94240000012</v>
      </c>
      <c r="I114" s="271">
        <v>293246.95619999996</v>
      </c>
      <c r="J114" s="271">
        <v>355294.48800000001</v>
      </c>
      <c r="K114" s="271">
        <v>476399.32079999993</v>
      </c>
      <c r="L114" s="271">
        <v>416766.13380000013</v>
      </c>
      <c r="M114" s="271">
        <v>446844.08055000001</v>
      </c>
      <c r="N114" s="271"/>
      <c r="O114" s="302">
        <f t="shared" ref="O114:Z114" si="49">O65*6%</f>
        <v>292428.33491999988</v>
      </c>
      <c r="P114" s="302">
        <f t="shared" si="49"/>
        <v>388319.71409999992</v>
      </c>
      <c r="Q114" s="302">
        <f t="shared" si="49"/>
        <v>429864.58919999999</v>
      </c>
      <c r="R114" s="302">
        <f t="shared" si="49"/>
        <v>390142.81530000002</v>
      </c>
      <c r="S114" s="302">
        <f t="shared" si="49"/>
        <v>575490.78300000005</v>
      </c>
      <c r="T114" s="302">
        <f t="shared" si="49"/>
        <v>575791.27908000012</v>
      </c>
      <c r="U114" s="302">
        <f t="shared" si="49"/>
        <v>521114.89919999999</v>
      </c>
      <c r="V114" s="302">
        <f t="shared" si="49"/>
        <v>513182.17335</v>
      </c>
      <c r="W114" s="302">
        <f t="shared" si="49"/>
        <v>621765.35399999993</v>
      </c>
      <c r="X114" s="302">
        <f t="shared" si="49"/>
        <v>718218.38429999992</v>
      </c>
      <c r="Y114" s="302">
        <f t="shared" si="49"/>
        <v>666825.81408000027</v>
      </c>
      <c r="Z114" s="302">
        <f t="shared" si="49"/>
        <v>731737.54710000055</v>
      </c>
      <c r="AA114" s="309">
        <f t="shared" si="48"/>
        <v>6424881.6876299996</v>
      </c>
    </row>
    <row r="115" spans="1:51" s="273" customFormat="1" ht="15.75" hidden="1" outlineLevel="1" x14ac:dyDescent="0.25">
      <c r="A115" s="281" t="s">
        <v>425</v>
      </c>
      <c r="B115" s="271"/>
      <c r="C115" s="271"/>
      <c r="D115" s="271"/>
      <c r="E115" s="271">
        <v>27000</v>
      </c>
      <c r="F115" s="271">
        <v>41000</v>
      </c>
      <c r="G115" s="271">
        <v>17000</v>
      </c>
      <c r="H115" s="271">
        <v>19000</v>
      </c>
      <c r="I115" s="271">
        <v>17000</v>
      </c>
      <c r="J115" s="271">
        <v>24500</v>
      </c>
      <c r="K115" s="271">
        <v>46500</v>
      </c>
      <c r="L115" s="271">
        <v>24500</v>
      </c>
      <c r="M115" s="271">
        <v>48825</v>
      </c>
      <c r="N115" s="271"/>
      <c r="O115" s="302">
        <f t="shared" ref="O115:Z115" si="50">O3*0.25%</f>
        <v>37053.004050000003</v>
      </c>
      <c r="P115" s="302">
        <f t="shared" si="50"/>
        <v>46991.739277499997</v>
      </c>
      <c r="Q115" s="302">
        <f t="shared" si="50"/>
        <v>44524.676749999999</v>
      </c>
      <c r="R115" s="302">
        <f t="shared" si="50"/>
        <v>44862.020000000004</v>
      </c>
      <c r="S115" s="302">
        <f t="shared" si="50"/>
        <v>61480.572335000012</v>
      </c>
      <c r="T115" s="302">
        <f t="shared" si="50"/>
        <v>62245.567999999992</v>
      </c>
      <c r="U115" s="302">
        <f t="shared" si="50"/>
        <v>55717.308412500017</v>
      </c>
      <c r="V115" s="302">
        <f t="shared" si="50"/>
        <v>60531.301118750009</v>
      </c>
      <c r="W115" s="302">
        <f t="shared" si="50"/>
        <v>66886.172500000001</v>
      </c>
      <c r="X115" s="302">
        <f t="shared" si="50"/>
        <v>81483.064050000001</v>
      </c>
      <c r="Y115" s="302">
        <f t="shared" si="50"/>
        <v>72333.250719999996</v>
      </c>
      <c r="Z115" s="302">
        <f t="shared" si="50"/>
        <v>79278.623549999989</v>
      </c>
      <c r="AA115" s="309">
        <f t="shared" si="48"/>
        <v>713387.3007637501</v>
      </c>
    </row>
    <row r="116" spans="1:51" s="273" customFormat="1" ht="30" hidden="1" outlineLevel="1" x14ac:dyDescent="0.25">
      <c r="A116" s="286" t="s">
        <v>426</v>
      </c>
      <c r="B116" s="271">
        <v>120</v>
      </c>
      <c r="C116" s="271">
        <v>120</v>
      </c>
      <c r="D116" s="271">
        <v>120</v>
      </c>
      <c r="E116" s="271">
        <v>120</v>
      </c>
      <c r="F116" s="271">
        <v>120</v>
      </c>
      <c r="G116" s="271">
        <v>120</v>
      </c>
      <c r="H116" s="271">
        <v>120</v>
      </c>
      <c r="I116" s="271">
        <v>120</v>
      </c>
      <c r="J116" s="271">
        <v>120</v>
      </c>
      <c r="K116" s="271">
        <v>120</v>
      </c>
      <c r="L116" s="271">
        <v>120</v>
      </c>
      <c r="M116" s="271">
        <v>120</v>
      </c>
      <c r="N116" s="271"/>
      <c r="O116" s="304">
        <v>130</v>
      </c>
      <c r="P116" s="304">
        <v>130</v>
      </c>
      <c r="Q116" s="304">
        <v>130</v>
      </c>
      <c r="R116" s="304">
        <v>130</v>
      </c>
      <c r="S116" s="304">
        <v>130</v>
      </c>
      <c r="T116" s="304">
        <v>130</v>
      </c>
      <c r="U116" s="304">
        <v>130</v>
      </c>
      <c r="V116" s="304">
        <v>130</v>
      </c>
      <c r="W116" s="304">
        <v>130</v>
      </c>
      <c r="X116" s="304">
        <v>130</v>
      </c>
      <c r="Y116" s="304">
        <v>130</v>
      </c>
      <c r="Z116" s="304">
        <v>130</v>
      </c>
      <c r="AA116" s="309">
        <f t="shared" si="48"/>
        <v>1560</v>
      </c>
    </row>
    <row r="117" spans="1:51" s="273" customFormat="1" ht="15.75" hidden="1" outlineLevel="1" x14ac:dyDescent="0.25">
      <c r="A117" s="286" t="s">
        <v>427</v>
      </c>
      <c r="B117" s="271"/>
      <c r="C117" s="271"/>
      <c r="D117" s="271"/>
      <c r="E117" s="271">
        <v>3500</v>
      </c>
      <c r="F117" s="271">
        <v>7700</v>
      </c>
      <c r="G117" s="271"/>
      <c r="H117" s="271"/>
      <c r="I117" s="271"/>
      <c r="J117" s="271">
        <v>3500</v>
      </c>
      <c r="K117" s="271"/>
      <c r="L117" s="271">
        <v>3500</v>
      </c>
      <c r="M117" s="271"/>
      <c r="N117" s="271"/>
      <c r="O117" s="304"/>
      <c r="P117" s="304">
        <v>26000</v>
      </c>
      <c r="Q117" s="304">
        <v>26000</v>
      </c>
      <c r="R117" s="304">
        <v>26000</v>
      </c>
      <c r="S117" s="304">
        <v>26000</v>
      </c>
      <c r="T117" s="304">
        <v>26000</v>
      </c>
      <c r="U117" s="304">
        <v>26000</v>
      </c>
      <c r="V117" s="304">
        <v>26000</v>
      </c>
      <c r="W117" s="304">
        <v>26000</v>
      </c>
      <c r="X117" s="304">
        <v>26000</v>
      </c>
      <c r="Y117" s="304">
        <v>26000</v>
      </c>
      <c r="Z117" s="304">
        <v>26000</v>
      </c>
      <c r="AA117" s="309">
        <f t="shared" si="48"/>
        <v>286000</v>
      </c>
    </row>
    <row r="118" spans="1:51" s="273" customFormat="1" ht="15.75" hidden="1" outlineLevel="1" x14ac:dyDescent="0.25">
      <c r="A118" s="281" t="s">
        <v>428</v>
      </c>
      <c r="B118" s="271"/>
      <c r="C118" s="271"/>
      <c r="D118" s="271"/>
      <c r="E118" s="271"/>
      <c r="F118" s="271"/>
      <c r="G118" s="271"/>
      <c r="H118" s="271"/>
      <c r="I118" s="271">
        <v>8160</v>
      </c>
      <c r="J118" s="271"/>
      <c r="K118" s="271"/>
      <c r="L118" s="271"/>
      <c r="M118" s="271"/>
      <c r="N118" s="271"/>
      <c r="O118" s="302"/>
      <c r="P118" s="302">
        <v>3500</v>
      </c>
      <c r="Q118" s="302">
        <v>5600</v>
      </c>
      <c r="R118" s="302">
        <v>13300</v>
      </c>
      <c r="S118" s="302">
        <v>14700</v>
      </c>
      <c r="T118" s="302">
        <v>9100</v>
      </c>
      <c r="U118" s="302">
        <v>7000</v>
      </c>
      <c r="V118" s="302">
        <v>10500</v>
      </c>
      <c r="W118" s="302">
        <v>13300</v>
      </c>
      <c r="X118" s="302">
        <v>7000</v>
      </c>
      <c r="Y118" s="302">
        <v>14000</v>
      </c>
      <c r="Z118" s="302">
        <v>7000</v>
      </c>
      <c r="AA118" s="309">
        <f t="shared" si="48"/>
        <v>105000</v>
      </c>
    </row>
    <row r="119" spans="1:51" s="273" customFormat="1" ht="15.75" hidden="1" outlineLevel="1" x14ac:dyDescent="0.25">
      <c r="A119" s="281" t="s">
        <v>429</v>
      </c>
      <c r="B119" s="271"/>
      <c r="C119" s="271"/>
      <c r="D119" s="271"/>
      <c r="E119" s="271"/>
      <c r="F119" s="271"/>
      <c r="G119" s="271"/>
      <c r="H119" s="271"/>
      <c r="I119" s="271">
        <v>20384</v>
      </c>
      <c r="J119" s="271"/>
      <c r="K119" s="271">
        <v>32922</v>
      </c>
      <c r="L119" s="271"/>
      <c r="M119" s="271"/>
      <c r="N119" s="271"/>
      <c r="O119" s="302"/>
      <c r="P119" s="302">
        <v>66900</v>
      </c>
      <c r="Q119" s="302">
        <v>71440</v>
      </c>
      <c r="R119" s="302">
        <v>119930</v>
      </c>
      <c r="S119" s="302">
        <v>181750</v>
      </c>
      <c r="T119" s="302">
        <v>79340</v>
      </c>
      <c r="U119" s="302">
        <v>50750</v>
      </c>
      <c r="V119" s="302">
        <v>117650</v>
      </c>
      <c r="W119" s="302">
        <v>119930</v>
      </c>
      <c r="X119" s="302">
        <v>50750</v>
      </c>
      <c r="Y119" s="302">
        <v>160500</v>
      </c>
      <c r="Z119" s="302">
        <v>50750</v>
      </c>
      <c r="AA119" s="309">
        <f t="shared" si="48"/>
        <v>1069690</v>
      </c>
    </row>
    <row r="120" spans="1:51" s="273" customFormat="1" ht="15.75" hidden="1" outlineLevel="1" x14ac:dyDescent="0.25">
      <c r="A120" s="287" t="s">
        <v>430</v>
      </c>
      <c r="B120" s="271"/>
      <c r="C120" s="271"/>
      <c r="D120" s="271"/>
      <c r="E120" s="271"/>
      <c r="F120" s="271"/>
      <c r="G120" s="271"/>
      <c r="H120" s="271"/>
      <c r="I120" s="271"/>
      <c r="J120" s="271"/>
      <c r="K120" s="271"/>
      <c r="L120" s="271"/>
      <c r="M120" s="271"/>
      <c r="N120" s="271"/>
      <c r="O120" s="302"/>
      <c r="P120" s="302"/>
      <c r="Q120" s="302"/>
      <c r="R120" s="302"/>
      <c r="S120" s="302"/>
      <c r="T120" s="302"/>
      <c r="U120" s="302"/>
      <c r="V120" s="302"/>
      <c r="W120" s="302"/>
      <c r="X120" s="302"/>
      <c r="Y120" s="302"/>
      <c r="Z120" s="302"/>
      <c r="AA120" s="309">
        <f t="shared" si="48"/>
        <v>0</v>
      </c>
    </row>
    <row r="121" spans="1:51" s="273" customFormat="1" ht="15.75" hidden="1" outlineLevel="1" x14ac:dyDescent="0.25">
      <c r="A121" s="288" t="s">
        <v>431</v>
      </c>
      <c r="B121" s="289"/>
      <c r="C121" s="289"/>
      <c r="D121" s="289"/>
      <c r="E121" s="289"/>
      <c r="F121" s="289"/>
      <c r="G121" s="289"/>
      <c r="H121" s="289"/>
      <c r="I121" s="289"/>
      <c r="J121" s="289"/>
      <c r="K121" s="289"/>
      <c r="L121" s="289"/>
      <c r="M121" s="289"/>
      <c r="N121" s="289"/>
      <c r="O121" s="302"/>
      <c r="P121" s="302"/>
      <c r="Q121" s="302"/>
      <c r="R121" s="302"/>
      <c r="S121" s="302"/>
      <c r="T121" s="302"/>
      <c r="U121" s="302"/>
      <c r="V121" s="302"/>
      <c r="W121" s="302"/>
      <c r="X121" s="302"/>
      <c r="Y121" s="302"/>
      <c r="Z121" s="302"/>
      <c r="AA121" s="309">
        <f t="shared" si="48"/>
        <v>0</v>
      </c>
    </row>
    <row r="122" spans="1:51" s="273" customFormat="1" ht="15.75" hidden="1" outlineLevel="1" x14ac:dyDescent="0.25">
      <c r="A122" s="281" t="s">
        <v>432</v>
      </c>
      <c r="B122" s="271"/>
      <c r="C122" s="271"/>
      <c r="D122" s="271"/>
      <c r="E122" s="271"/>
      <c r="F122" s="271"/>
      <c r="G122" s="271"/>
      <c r="H122" s="271"/>
      <c r="I122" s="271"/>
      <c r="J122" s="271"/>
      <c r="K122" s="271"/>
      <c r="L122" s="271"/>
      <c r="M122" s="271"/>
      <c r="N122" s="271"/>
      <c r="O122" s="304"/>
      <c r="P122" s="304"/>
      <c r="Q122" s="304">
        <v>16980</v>
      </c>
      <c r="R122" s="304"/>
      <c r="S122" s="304"/>
      <c r="T122" s="304"/>
      <c r="U122" s="304"/>
      <c r="V122" s="304">
        <v>16980</v>
      </c>
      <c r="W122" s="304"/>
      <c r="X122" s="304"/>
      <c r="Y122" s="304"/>
      <c r="Z122" s="304"/>
      <c r="AA122" s="309">
        <f t="shared" si="48"/>
        <v>33960</v>
      </c>
    </row>
    <row r="123" spans="1:51" s="291" customFormat="1" ht="15.75" x14ac:dyDescent="0.25">
      <c r="A123" s="290" t="s">
        <v>433</v>
      </c>
      <c r="B123" s="280">
        <f t="shared" ref="B123:AA123" si="51">B65-B97-B108</f>
        <v>2305295.7924000002</v>
      </c>
      <c r="C123" s="280">
        <f t="shared" si="51"/>
        <v>3691667.6806000001</v>
      </c>
      <c r="D123" s="280">
        <f t="shared" si="51"/>
        <v>2895896.6154</v>
      </c>
      <c r="E123" s="280">
        <f t="shared" si="51"/>
        <v>1732219.1084000003</v>
      </c>
      <c r="F123" s="280">
        <f t="shared" si="51"/>
        <v>4136011.51</v>
      </c>
      <c r="G123" s="280">
        <f t="shared" si="51"/>
        <v>4714491.7875999995</v>
      </c>
      <c r="H123" s="280">
        <f t="shared" si="51"/>
        <v>4223598.0976000018</v>
      </c>
      <c r="I123" s="280">
        <f t="shared" si="51"/>
        <v>4024218.3137999997</v>
      </c>
      <c r="J123" s="280">
        <f t="shared" si="51"/>
        <v>3366462.3120000008</v>
      </c>
      <c r="K123" s="280">
        <f t="shared" si="51"/>
        <v>7209591.9492000006</v>
      </c>
      <c r="L123" s="280">
        <f t="shared" si="51"/>
        <v>5863071.0962000024</v>
      </c>
      <c r="M123" s="280">
        <f t="shared" si="51"/>
        <v>6957981.1094500022</v>
      </c>
      <c r="N123" s="280"/>
      <c r="O123" s="303">
        <f t="shared" si="51"/>
        <v>3847321.5750939986</v>
      </c>
      <c r="P123" s="303">
        <f t="shared" si="51"/>
        <v>4932649.9817524999</v>
      </c>
      <c r="Q123" s="303">
        <f t="shared" si="51"/>
        <v>5432178.5710700005</v>
      </c>
      <c r="R123" s="303">
        <f t="shared" si="51"/>
        <v>3448373.4489900009</v>
      </c>
      <c r="S123" s="303">
        <f t="shared" si="51"/>
        <v>5870413.2770650005</v>
      </c>
      <c r="T123" s="303">
        <f t="shared" si="51"/>
        <v>7611895.7887440016</v>
      </c>
      <c r="U123" s="303">
        <f t="shared" si="51"/>
        <v>6811257.6695075007</v>
      </c>
      <c r="V123" s="303">
        <f t="shared" si="51"/>
        <v>6555804.5164662506</v>
      </c>
      <c r="W123" s="303">
        <f t="shared" si="51"/>
        <v>6898538.3185499981</v>
      </c>
      <c r="X123" s="303">
        <f t="shared" si="51"/>
        <v>9499561.5305124987</v>
      </c>
      <c r="Y123" s="303">
        <f t="shared" si="51"/>
        <v>8730118.112441605</v>
      </c>
      <c r="Z123" s="303">
        <f t="shared" si="51"/>
        <v>10031517.718155008</v>
      </c>
      <c r="AA123" s="312">
        <f t="shared" si="51"/>
        <v>79669630.508348346</v>
      </c>
      <c r="AB123" s="273"/>
      <c r="AC123" s="273"/>
      <c r="AD123" s="273"/>
      <c r="AE123" s="273"/>
      <c r="AF123" s="273"/>
      <c r="AG123" s="273"/>
      <c r="AH123" s="273"/>
      <c r="AI123" s="273"/>
      <c r="AJ123" s="273"/>
      <c r="AK123" s="273"/>
      <c r="AL123" s="273"/>
      <c r="AM123" s="273"/>
      <c r="AN123" s="273"/>
      <c r="AO123" s="273"/>
      <c r="AP123" s="273"/>
      <c r="AQ123" s="273"/>
      <c r="AR123" s="273"/>
      <c r="AS123" s="273"/>
      <c r="AT123" s="273"/>
      <c r="AU123" s="273"/>
      <c r="AV123" s="273"/>
      <c r="AW123" s="273"/>
      <c r="AX123" s="273"/>
      <c r="AY123" s="273"/>
    </row>
    <row r="124" spans="1:51" s="294" customFormat="1" ht="15.75" collapsed="1" x14ac:dyDescent="0.25">
      <c r="A124" s="292" t="s">
        <v>434</v>
      </c>
      <c r="B124" s="293">
        <f t="shared" ref="B124:AA124" si="52">B123/B3</f>
        <v>0.2682866422870982</v>
      </c>
      <c r="C124" s="293">
        <f t="shared" si="52"/>
        <v>0.33387969638447268</v>
      </c>
      <c r="D124" s="293">
        <f t="shared" si="52"/>
        <v>0.32520130709315032</v>
      </c>
      <c r="E124" s="293">
        <f t="shared" si="52"/>
        <v>0.16892816237989286</v>
      </c>
      <c r="F124" s="293">
        <f t="shared" si="52"/>
        <v>0.28591225243837021</v>
      </c>
      <c r="G124" s="293">
        <f t="shared" si="52"/>
        <v>0.32189585124036457</v>
      </c>
      <c r="H124" s="293">
        <f t="shared" si="52"/>
        <v>0.33164275524936293</v>
      </c>
      <c r="I124" s="293">
        <f t="shared" si="52"/>
        <v>0.29085704086115255</v>
      </c>
      <c r="J124" s="293">
        <f t="shared" si="52"/>
        <v>0.22019906453759189</v>
      </c>
      <c r="K124" s="293">
        <f t="shared" si="52"/>
        <v>0.33179863968922513</v>
      </c>
      <c r="L124" s="293">
        <f t="shared" si="52"/>
        <v>0.32422550004814726</v>
      </c>
      <c r="M124" s="293">
        <f t="shared" si="52"/>
        <v>0.32912313549416439</v>
      </c>
      <c r="N124" s="293"/>
      <c r="O124" s="306">
        <f t="shared" si="52"/>
        <v>0.25958229796309851</v>
      </c>
      <c r="P124" s="306">
        <f t="shared" si="52"/>
        <v>0.2624211221797812</v>
      </c>
      <c r="Q124" s="306">
        <f t="shared" si="52"/>
        <v>0.30500943339639186</v>
      </c>
      <c r="R124" s="306">
        <f t="shared" si="52"/>
        <v>0.19216552492453531</v>
      </c>
      <c r="S124" s="306">
        <f t="shared" si="52"/>
        <v>0.23871009386013223</v>
      </c>
      <c r="T124" s="306">
        <f t="shared" si="52"/>
        <v>0.30572039236367815</v>
      </c>
      <c r="U124" s="306">
        <f t="shared" si="52"/>
        <v>0.30561677616768251</v>
      </c>
      <c r="V124" s="306">
        <f t="shared" si="52"/>
        <v>0.2707609284494441</v>
      </c>
      <c r="W124" s="306">
        <f t="shared" si="52"/>
        <v>0.25784620575164463</v>
      </c>
      <c r="X124" s="306">
        <f t="shared" si="52"/>
        <v>0.29145815885996063</v>
      </c>
      <c r="Y124" s="306">
        <f t="shared" si="52"/>
        <v>0.30173253744103284</v>
      </c>
      <c r="Z124" s="306">
        <f t="shared" si="52"/>
        <v>0.31633740814849859</v>
      </c>
      <c r="AA124" s="314">
        <f t="shared" si="52"/>
        <v>0.27919487220705469</v>
      </c>
      <c r="AB124" s="273"/>
      <c r="AC124" s="273"/>
      <c r="AD124" s="273"/>
      <c r="AE124" s="273"/>
      <c r="AF124" s="273"/>
      <c r="AG124" s="273"/>
      <c r="AH124" s="273"/>
      <c r="AI124" s="273"/>
      <c r="AJ124" s="273"/>
      <c r="AK124" s="273"/>
      <c r="AL124" s="273"/>
      <c r="AM124" s="273"/>
      <c r="AN124" s="273"/>
      <c r="AO124" s="273"/>
      <c r="AP124" s="273"/>
      <c r="AQ124" s="273"/>
      <c r="AR124" s="273"/>
      <c r="AS124" s="273"/>
      <c r="AT124" s="273"/>
      <c r="AU124" s="273"/>
      <c r="AV124" s="273"/>
      <c r="AW124" s="273"/>
      <c r="AX124" s="273"/>
      <c r="AY124" s="273"/>
    </row>
    <row r="125" spans="1:51" s="298" customFormat="1" ht="15.75" hidden="1" outlineLevel="1" x14ac:dyDescent="0.25">
      <c r="A125" s="295" t="s">
        <v>435</v>
      </c>
      <c r="B125" s="296"/>
      <c r="C125" s="296"/>
      <c r="D125" s="296"/>
      <c r="E125" s="296"/>
      <c r="F125" s="296"/>
      <c r="G125" s="296"/>
      <c r="H125" s="296"/>
      <c r="I125" s="296"/>
      <c r="J125" s="296"/>
      <c r="K125" s="296"/>
      <c r="L125" s="296"/>
      <c r="M125" s="295"/>
      <c r="N125" s="295"/>
      <c r="O125" s="297"/>
      <c r="P125" s="297"/>
      <c r="Q125" s="297"/>
      <c r="R125" s="297"/>
      <c r="S125" s="297"/>
      <c r="T125" s="297"/>
      <c r="U125" s="297"/>
      <c r="V125" s="297"/>
      <c r="W125" s="297"/>
      <c r="X125" s="297"/>
      <c r="Y125" s="297"/>
      <c r="Z125" s="297"/>
      <c r="AA125" s="315"/>
      <c r="AB125" s="273"/>
      <c r="AC125" s="273"/>
      <c r="AD125" s="273"/>
      <c r="AE125" s="273"/>
      <c r="AF125" s="273"/>
      <c r="AG125" s="273"/>
      <c r="AH125" s="273"/>
      <c r="AI125" s="273"/>
      <c r="AJ125" s="273"/>
      <c r="AK125" s="273"/>
      <c r="AL125" s="273"/>
      <c r="AM125" s="273"/>
      <c r="AN125" s="273"/>
      <c r="AO125" s="273"/>
      <c r="AP125" s="273"/>
      <c r="AQ125" s="273"/>
      <c r="AR125" s="273"/>
      <c r="AS125" s="273"/>
      <c r="AT125" s="273"/>
      <c r="AU125" s="273"/>
      <c r="AV125" s="273"/>
      <c r="AW125" s="273"/>
      <c r="AX125" s="273"/>
      <c r="AY125" s="273"/>
    </row>
    <row r="126" spans="1:51" s="298" customFormat="1" ht="15.75" hidden="1" outlineLevel="1" x14ac:dyDescent="0.25">
      <c r="A126" s="295" t="s">
        <v>436</v>
      </c>
      <c r="B126" s="296"/>
      <c r="C126" s="296"/>
      <c r="D126" s="296"/>
      <c r="E126" s="296"/>
      <c r="F126" s="296"/>
      <c r="G126" s="296"/>
      <c r="H126" s="296"/>
      <c r="I126" s="296"/>
      <c r="J126" s="296"/>
      <c r="K126" s="296"/>
      <c r="L126" s="296"/>
      <c r="M126" s="295"/>
      <c r="N126" s="295"/>
      <c r="O126" s="297"/>
      <c r="P126" s="297"/>
      <c r="Q126" s="297"/>
      <c r="R126" s="297"/>
      <c r="S126" s="297"/>
      <c r="T126" s="297"/>
      <c r="U126" s="297"/>
      <c r="V126" s="297"/>
      <c r="W126" s="297"/>
      <c r="X126" s="297"/>
      <c r="Y126" s="297"/>
      <c r="Z126" s="297"/>
      <c r="AA126" s="315"/>
      <c r="AB126" s="273"/>
      <c r="AC126" s="273"/>
      <c r="AD126" s="273"/>
      <c r="AE126" s="273"/>
      <c r="AF126" s="273"/>
      <c r="AG126" s="273"/>
      <c r="AH126" s="273"/>
      <c r="AI126" s="273"/>
      <c r="AJ126" s="273"/>
      <c r="AK126" s="273"/>
      <c r="AL126" s="273"/>
      <c r="AM126" s="273"/>
      <c r="AN126" s="273"/>
      <c r="AO126" s="273"/>
      <c r="AP126" s="273"/>
      <c r="AQ126" s="273"/>
      <c r="AR126" s="273"/>
      <c r="AS126" s="273"/>
      <c r="AT126" s="273"/>
      <c r="AU126" s="273"/>
      <c r="AV126" s="273"/>
      <c r="AW126" s="273"/>
      <c r="AX126" s="273"/>
      <c r="AY126" s="273"/>
    </row>
    <row r="127" spans="1:51" s="298" customFormat="1" ht="15.75" hidden="1" outlineLevel="1" x14ac:dyDescent="0.25">
      <c r="A127" s="295" t="s">
        <v>437</v>
      </c>
      <c r="B127" s="296"/>
      <c r="C127" s="296"/>
      <c r="D127" s="296"/>
      <c r="E127" s="296"/>
      <c r="F127" s="296"/>
      <c r="G127" s="296"/>
      <c r="H127" s="296"/>
      <c r="I127" s="296"/>
      <c r="J127" s="296"/>
      <c r="K127" s="296"/>
      <c r="L127" s="296"/>
      <c r="M127" s="295"/>
      <c r="N127" s="295"/>
      <c r="O127" s="297"/>
      <c r="P127" s="297"/>
      <c r="Q127" s="297"/>
      <c r="R127" s="297"/>
      <c r="S127" s="297"/>
      <c r="T127" s="297"/>
      <c r="U127" s="297"/>
      <c r="V127" s="297"/>
      <c r="W127" s="297"/>
      <c r="X127" s="297"/>
      <c r="Y127" s="297"/>
      <c r="Z127" s="297"/>
      <c r="AA127" s="315"/>
      <c r="AB127" s="273"/>
      <c r="AC127" s="273"/>
      <c r="AD127" s="273"/>
      <c r="AE127" s="273"/>
      <c r="AF127" s="273"/>
      <c r="AG127" s="273"/>
      <c r="AH127" s="273"/>
      <c r="AI127" s="273"/>
      <c r="AJ127" s="273"/>
      <c r="AK127" s="273"/>
      <c r="AL127" s="273"/>
      <c r="AM127" s="273"/>
      <c r="AN127" s="273"/>
      <c r="AO127" s="273"/>
      <c r="AP127" s="273"/>
      <c r="AQ127" s="273"/>
      <c r="AR127" s="273"/>
      <c r="AS127" s="273"/>
      <c r="AT127" s="273"/>
      <c r="AU127" s="273"/>
      <c r="AV127" s="273"/>
      <c r="AW127" s="273"/>
      <c r="AX127" s="273"/>
      <c r="AY127" s="273"/>
    </row>
    <row r="128" spans="1:51" s="298" customFormat="1" ht="15.75" hidden="1" outlineLevel="1" x14ac:dyDescent="0.25">
      <c r="A128" s="295" t="s">
        <v>438</v>
      </c>
      <c r="B128" s="296"/>
      <c r="C128" s="296"/>
      <c r="D128" s="296"/>
      <c r="E128" s="296"/>
      <c r="F128" s="296"/>
      <c r="G128" s="296"/>
      <c r="H128" s="296"/>
      <c r="I128" s="296"/>
      <c r="J128" s="296"/>
      <c r="K128" s="296"/>
      <c r="L128" s="296"/>
      <c r="M128" s="295"/>
      <c r="N128" s="295"/>
      <c r="O128" s="297"/>
      <c r="P128" s="297"/>
      <c r="Q128" s="297"/>
      <c r="R128" s="297"/>
      <c r="S128" s="297"/>
      <c r="T128" s="297"/>
      <c r="U128" s="297"/>
      <c r="V128" s="297"/>
      <c r="W128" s="297"/>
      <c r="X128" s="297"/>
      <c r="Y128" s="297"/>
      <c r="Z128" s="297"/>
      <c r="AA128" s="315"/>
      <c r="AB128" s="273"/>
      <c r="AC128" s="273"/>
      <c r="AD128" s="273"/>
      <c r="AE128" s="273"/>
      <c r="AF128" s="273"/>
      <c r="AG128" s="273"/>
      <c r="AH128" s="273"/>
      <c r="AI128" s="273"/>
      <c r="AJ128" s="273"/>
      <c r="AK128" s="273"/>
      <c r="AL128" s="273"/>
      <c r="AM128" s="273"/>
      <c r="AN128" s="273"/>
      <c r="AO128" s="273"/>
      <c r="AP128" s="273"/>
      <c r="AQ128" s="273"/>
      <c r="AR128" s="273"/>
      <c r="AS128" s="273"/>
      <c r="AT128" s="273"/>
      <c r="AU128" s="273"/>
      <c r="AV128" s="273"/>
      <c r="AW128" s="273"/>
      <c r="AX128" s="273"/>
      <c r="AY128" s="273"/>
    </row>
    <row r="129" spans="1:51" s="291" customFormat="1" ht="15.75" x14ac:dyDescent="0.25">
      <c r="A129" s="290" t="s">
        <v>439</v>
      </c>
      <c r="B129" s="280">
        <f t="shared" ref="B129:M129" si="53">B123-(SUM(B125:B128))</f>
        <v>2305295.7924000002</v>
      </c>
      <c r="C129" s="280">
        <f t="shared" si="53"/>
        <v>3691667.6806000001</v>
      </c>
      <c r="D129" s="280">
        <f t="shared" si="53"/>
        <v>2895896.6154</v>
      </c>
      <c r="E129" s="280">
        <f t="shared" si="53"/>
        <v>1732219.1084000003</v>
      </c>
      <c r="F129" s="280">
        <f t="shared" si="53"/>
        <v>4136011.51</v>
      </c>
      <c r="G129" s="280">
        <f t="shared" si="53"/>
        <v>4714491.7875999995</v>
      </c>
      <c r="H129" s="280">
        <f t="shared" si="53"/>
        <v>4223598.0976000018</v>
      </c>
      <c r="I129" s="280">
        <f t="shared" si="53"/>
        <v>4024218.3137999997</v>
      </c>
      <c r="J129" s="280">
        <f t="shared" si="53"/>
        <v>3366462.3120000008</v>
      </c>
      <c r="K129" s="280">
        <f t="shared" si="53"/>
        <v>7209591.9492000006</v>
      </c>
      <c r="L129" s="280">
        <f t="shared" si="53"/>
        <v>5863071.0962000024</v>
      </c>
      <c r="M129" s="280">
        <f t="shared" si="53"/>
        <v>6957981.1094500022</v>
      </c>
      <c r="N129" s="280"/>
      <c r="O129" s="303">
        <f>O123-(SUM(O125:O128))</f>
        <v>3847321.5750939986</v>
      </c>
      <c r="P129" s="303">
        <f>P123-(SUM(P125:P128))</f>
        <v>4932649.9817524999</v>
      </c>
      <c r="Q129" s="303">
        <f t="shared" ref="Q129:Y129" si="54">Q123-(SUM(Q125:Q128))</f>
        <v>5432178.5710700005</v>
      </c>
      <c r="R129" s="303">
        <f t="shared" si="54"/>
        <v>3448373.4489900009</v>
      </c>
      <c r="S129" s="303">
        <f t="shared" si="54"/>
        <v>5870413.2770650005</v>
      </c>
      <c r="T129" s="303">
        <f t="shared" si="54"/>
        <v>7611895.7887440016</v>
      </c>
      <c r="U129" s="303">
        <f t="shared" si="54"/>
        <v>6811257.6695075007</v>
      </c>
      <c r="V129" s="303">
        <f t="shared" si="54"/>
        <v>6555804.5164662506</v>
      </c>
      <c r="W129" s="303">
        <f t="shared" si="54"/>
        <v>6898538.3185499981</v>
      </c>
      <c r="X129" s="303">
        <f t="shared" si="54"/>
        <v>9499561.5305124987</v>
      </c>
      <c r="Y129" s="303">
        <f t="shared" si="54"/>
        <v>8730118.112441605</v>
      </c>
      <c r="Z129" s="303">
        <f>Z123-(SUM(Z125:Z128))</f>
        <v>10031517.718155008</v>
      </c>
      <c r="AA129" s="312">
        <f>AA123-(SUM(AA125:AA128))</f>
        <v>79669630.508348346</v>
      </c>
      <c r="AB129" s="273"/>
      <c r="AC129" s="273"/>
      <c r="AD129" s="273"/>
      <c r="AE129" s="273"/>
      <c r="AF129" s="273"/>
      <c r="AG129" s="273"/>
      <c r="AH129" s="273"/>
      <c r="AI129" s="273"/>
      <c r="AJ129" s="273"/>
      <c r="AK129" s="273"/>
      <c r="AL129" s="273"/>
      <c r="AM129" s="273"/>
      <c r="AN129" s="273"/>
      <c r="AO129" s="273"/>
      <c r="AP129" s="273"/>
      <c r="AQ129" s="273"/>
      <c r="AR129" s="273"/>
      <c r="AS129" s="273"/>
      <c r="AT129" s="273"/>
      <c r="AU129" s="273"/>
      <c r="AV129" s="273"/>
      <c r="AW129" s="273"/>
      <c r="AX129" s="273"/>
      <c r="AY129" s="273"/>
    </row>
    <row r="130" spans="1:51" s="298" customFormat="1" ht="15.75" x14ac:dyDescent="0.25">
      <c r="A130" s="299" t="s">
        <v>406</v>
      </c>
      <c r="B130" s="300">
        <f t="shared" ref="B130:AA130" si="55">B129/B3</f>
        <v>0.2682866422870982</v>
      </c>
      <c r="C130" s="300">
        <f t="shared" si="55"/>
        <v>0.33387969638447268</v>
      </c>
      <c r="D130" s="300">
        <f t="shared" si="55"/>
        <v>0.32520130709315032</v>
      </c>
      <c r="E130" s="300">
        <f t="shared" si="55"/>
        <v>0.16892816237989286</v>
      </c>
      <c r="F130" s="300">
        <f t="shared" si="55"/>
        <v>0.28591225243837021</v>
      </c>
      <c r="G130" s="300">
        <f t="shared" si="55"/>
        <v>0.32189585124036457</v>
      </c>
      <c r="H130" s="300">
        <f t="shared" si="55"/>
        <v>0.33164275524936293</v>
      </c>
      <c r="I130" s="300">
        <f t="shared" si="55"/>
        <v>0.29085704086115255</v>
      </c>
      <c r="J130" s="300">
        <f t="shared" si="55"/>
        <v>0.22019906453759189</v>
      </c>
      <c r="K130" s="300">
        <f t="shared" si="55"/>
        <v>0.33179863968922513</v>
      </c>
      <c r="L130" s="300">
        <f t="shared" si="55"/>
        <v>0.32422550004814726</v>
      </c>
      <c r="M130" s="300">
        <f t="shared" si="55"/>
        <v>0.32912313549416439</v>
      </c>
      <c r="N130" s="300"/>
      <c r="O130" s="300">
        <f t="shared" si="55"/>
        <v>0.25958229796309851</v>
      </c>
      <c r="P130" s="300">
        <f t="shared" si="55"/>
        <v>0.2624211221797812</v>
      </c>
      <c r="Q130" s="300">
        <f t="shared" si="55"/>
        <v>0.30500943339639186</v>
      </c>
      <c r="R130" s="300">
        <f t="shared" si="55"/>
        <v>0.19216552492453531</v>
      </c>
      <c r="S130" s="300">
        <f t="shared" si="55"/>
        <v>0.23871009386013223</v>
      </c>
      <c r="T130" s="300">
        <f t="shared" si="55"/>
        <v>0.30572039236367815</v>
      </c>
      <c r="U130" s="300">
        <f t="shared" si="55"/>
        <v>0.30561677616768251</v>
      </c>
      <c r="V130" s="300">
        <f t="shared" si="55"/>
        <v>0.2707609284494441</v>
      </c>
      <c r="W130" s="300">
        <f t="shared" si="55"/>
        <v>0.25784620575164463</v>
      </c>
      <c r="X130" s="300">
        <f t="shared" si="55"/>
        <v>0.29145815885996063</v>
      </c>
      <c r="Y130" s="300">
        <f t="shared" si="55"/>
        <v>0.30173253744103284</v>
      </c>
      <c r="Z130" s="300">
        <f t="shared" si="55"/>
        <v>0.31633740814849859</v>
      </c>
      <c r="AA130" s="316">
        <f t="shared" si="55"/>
        <v>0.27919487220705469</v>
      </c>
      <c r="AB130" s="273"/>
      <c r="AC130" s="273"/>
      <c r="AD130" s="273"/>
      <c r="AE130" s="273"/>
      <c r="AF130" s="273"/>
      <c r="AG130" s="273"/>
      <c r="AH130" s="273"/>
      <c r="AI130" s="273"/>
      <c r="AJ130" s="273"/>
      <c r="AK130" s="273"/>
      <c r="AL130" s="273"/>
      <c r="AM130" s="273"/>
      <c r="AN130" s="273"/>
      <c r="AO130" s="273"/>
      <c r="AP130" s="273"/>
      <c r="AQ130" s="273"/>
      <c r="AR130" s="273"/>
      <c r="AS130" s="273"/>
      <c r="AT130" s="273"/>
      <c r="AU130" s="273"/>
      <c r="AV130" s="273"/>
      <c r="AW130" s="273"/>
      <c r="AX130" s="273"/>
      <c r="AY130" s="273"/>
    </row>
    <row r="131" spans="1:51" x14ac:dyDescent="0.25">
      <c r="AB131" s="273"/>
      <c r="AC131" s="273"/>
      <c r="AD131" s="273"/>
      <c r="AE131" s="273"/>
      <c r="AF131" s="273"/>
      <c r="AG131" s="273"/>
      <c r="AH131" s="273"/>
      <c r="AI131" s="273"/>
      <c r="AJ131" s="273"/>
      <c r="AK131" s="273"/>
      <c r="AL131" s="273"/>
      <c r="AM131" s="273"/>
      <c r="AN131" s="273"/>
      <c r="AO131" s="273"/>
      <c r="AP131" s="273"/>
      <c r="AQ131" s="273"/>
      <c r="AR131" s="273"/>
      <c r="AS131" s="273"/>
      <c r="AT131" s="273"/>
      <c r="AU131" s="273"/>
      <c r="AV131" s="273"/>
      <c r="AW131" s="273"/>
      <c r="AX131" s="273"/>
      <c r="AY131" s="273"/>
    </row>
    <row r="132" spans="1:51" x14ac:dyDescent="0.25">
      <c r="AB132" s="273"/>
      <c r="AC132" s="273"/>
      <c r="AD132" s="273"/>
      <c r="AE132" s="273"/>
      <c r="AF132" s="273"/>
      <c r="AG132" s="273"/>
      <c r="AH132" s="273"/>
      <c r="AI132" s="273"/>
      <c r="AJ132" s="273"/>
      <c r="AK132" s="273"/>
      <c r="AL132" s="273"/>
      <c r="AM132" s="273"/>
      <c r="AN132" s="273"/>
      <c r="AO132" s="273"/>
      <c r="AP132" s="273"/>
      <c r="AQ132" s="273"/>
      <c r="AR132" s="273"/>
      <c r="AS132" s="273"/>
      <c r="AT132" s="273"/>
      <c r="AU132" s="273"/>
      <c r="AV132" s="273"/>
      <c r="AW132" s="273"/>
      <c r="AX132" s="273"/>
      <c r="AY132" s="273"/>
    </row>
    <row r="133" spans="1:51" x14ac:dyDescent="0.25">
      <c r="AB133" s="273"/>
      <c r="AC133" s="273"/>
      <c r="AD133" s="273"/>
      <c r="AE133" s="273"/>
      <c r="AF133" s="273"/>
      <c r="AG133" s="273"/>
      <c r="AH133" s="273"/>
      <c r="AI133" s="273"/>
      <c r="AJ133" s="273"/>
      <c r="AK133" s="273"/>
      <c r="AL133" s="273"/>
      <c r="AM133" s="273"/>
      <c r="AN133" s="273"/>
      <c r="AO133" s="273"/>
      <c r="AP133" s="273"/>
      <c r="AQ133" s="273"/>
      <c r="AR133" s="273"/>
      <c r="AS133" s="273"/>
      <c r="AT133" s="273"/>
      <c r="AU133" s="273"/>
      <c r="AV133" s="273"/>
      <c r="AW133" s="273"/>
      <c r="AX133" s="273"/>
      <c r="AY133" s="273"/>
    </row>
    <row r="134" spans="1:51" x14ac:dyDescent="0.25">
      <c r="AB134" s="273"/>
      <c r="AC134" s="273"/>
      <c r="AD134" s="273"/>
      <c r="AE134" s="273"/>
      <c r="AF134" s="273"/>
      <c r="AG134" s="273"/>
      <c r="AH134" s="273"/>
      <c r="AI134" s="273"/>
      <c r="AJ134" s="273"/>
      <c r="AK134" s="273"/>
      <c r="AL134" s="273"/>
      <c r="AM134" s="273"/>
      <c r="AN134" s="273"/>
      <c r="AO134" s="273"/>
      <c r="AP134" s="273"/>
      <c r="AQ134" s="273"/>
      <c r="AR134" s="273"/>
      <c r="AS134" s="273"/>
      <c r="AT134" s="273"/>
      <c r="AU134" s="273"/>
      <c r="AV134" s="273"/>
      <c r="AW134" s="273"/>
      <c r="AX134" s="273"/>
      <c r="AY134" s="273"/>
    </row>
    <row r="135" spans="1:51" x14ac:dyDescent="0.25">
      <c r="AB135" s="273"/>
      <c r="AC135" s="273"/>
      <c r="AD135" s="273"/>
      <c r="AE135" s="273"/>
      <c r="AF135" s="273"/>
      <c r="AG135" s="273"/>
      <c r="AH135" s="273"/>
      <c r="AI135" s="273"/>
      <c r="AJ135" s="273"/>
      <c r="AK135" s="273"/>
      <c r="AL135" s="273"/>
      <c r="AM135" s="273"/>
      <c r="AN135" s="273"/>
      <c r="AO135" s="273"/>
      <c r="AP135" s="273"/>
      <c r="AQ135" s="273"/>
      <c r="AR135" s="273"/>
      <c r="AS135" s="273"/>
      <c r="AT135" s="273"/>
      <c r="AU135" s="273"/>
      <c r="AV135" s="273"/>
      <c r="AW135" s="273"/>
      <c r="AX135" s="273"/>
      <c r="AY135" s="273"/>
    </row>
  </sheetData>
  <mergeCells count="2">
    <mergeCell ref="B1:M1"/>
    <mergeCell ref="O1:Z1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7B08-DF3A-4F2F-99F7-9D63E535DB3C}">
  <dimension ref="A1:O37"/>
  <sheetViews>
    <sheetView topLeftCell="C1" zoomScale="85" zoomScaleNormal="85" workbookViewId="0">
      <selection activeCell="O5" sqref="O5"/>
    </sheetView>
  </sheetViews>
  <sheetFormatPr defaultColWidth="13.7109375" defaultRowHeight="15" x14ac:dyDescent="0.25"/>
  <cols>
    <col min="1" max="1" width="50.85546875" style="401" customWidth="1"/>
    <col min="2" max="2" width="14.42578125" style="401" customWidth="1"/>
    <col min="3" max="4" width="15.140625" style="401" customWidth="1"/>
    <col min="5" max="5" width="15.42578125" style="401" customWidth="1"/>
    <col min="6" max="6" width="15.5703125" style="401" customWidth="1"/>
    <col min="7" max="9" width="15.140625" style="401" customWidth="1"/>
    <col min="10" max="10" width="15.28515625" style="401" customWidth="1"/>
    <col min="11" max="12" width="15.140625" style="401" customWidth="1"/>
    <col min="13" max="13" width="15.5703125" style="401" customWidth="1"/>
    <col min="14" max="14" width="17.140625" style="401" customWidth="1"/>
    <col min="15" max="15" width="17.28515625" style="401" customWidth="1"/>
    <col min="16" max="16" width="14.5703125" style="401" bestFit="1" customWidth="1"/>
    <col min="17" max="16384" width="13.7109375" style="401"/>
  </cols>
  <sheetData>
    <row r="1" spans="1:15" ht="15.75" x14ac:dyDescent="0.25">
      <c r="A1" s="399" t="s">
        <v>440</v>
      </c>
      <c r="B1" s="499" t="s">
        <v>441</v>
      </c>
      <c r="C1" s="500"/>
      <c r="D1" s="500"/>
      <c r="E1" s="500"/>
      <c r="F1" s="500"/>
      <c r="G1" s="500"/>
      <c r="H1" s="500"/>
      <c r="I1" s="500"/>
      <c r="J1" s="500"/>
      <c r="K1" s="500"/>
      <c r="L1" s="500"/>
      <c r="M1" s="501"/>
      <c r="N1" s="400" t="s">
        <v>442</v>
      </c>
    </row>
    <row r="2" spans="1:15" x14ac:dyDescent="0.25">
      <c r="A2" s="402"/>
      <c r="B2" s="403" t="s">
        <v>125</v>
      </c>
      <c r="C2" s="404" t="s">
        <v>126</v>
      </c>
      <c r="D2" s="404" t="s">
        <v>127</v>
      </c>
      <c r="E2" s="404" t="s">
        <v>128</v>
      </c>
      <c r="F2" s="404" t="s">
        <v>129</v>
      </c>
      <c r="G2" s="404" t="s">
        <v>130</v>
      </c>
      <c r="H2" s="404" t="s">
        <v>131</v>
      </c>
      <c r="I2" s="404" t="s">
        <v>132</v>
      </c>
      <c r="J2" s="404" t="s">
        <v>133</v>
      </c>
      <c r="K2" s="404" t="s">
        <v>134</v>
      </c>
      <c r="L2" s="404" t="s">
        <v>135</v>
      </c>
      <c r="M2" s="405" t="s">
        <v>136</v>
      </c>
      <c r="N2" s="406" t="s">
        <v>443</v>
      </c>
    </row>
    <row r="3" spans="1:15" x14ac:dyDescent="0.25">
      <c r="A3" s="407" t="s">
        <v>444</v>
      </c>
      <c r="B3" s="408"/>
      <c r="C3" s="408"/>
      <c r="D3" s="408"/>
      <c r="E3" s="408"/>
      <c r="F3" s="408"/>
      <c r="G3" s="408"/>
      <c r="H3" s="408"/>
      <c r="I3" s="408"/>
      <c r="J3" s="408"/>
      <c r="K3" s="408"/>
      <c r="L3" s="408"/>
      <c r="M3" s="408"/>
      <c r="N3" s="409"/>
    </row>
    <row r="4" spans="1:15" x14ac:dyDescent="0.25">
      <c r="A4" s="410" t="s">
        <v>445</v>
      </c>
      <c r="B4" s="411">
        <f t="shared" ref="B4:M4" si="0">B5*0.4</f>
        <v>3600000</v>
      </c>
      <c r="C4" s="411">
        <f t="shared" si="0"/>
        <v>3880000</v>
      </c>
      <c r="D4" s="412">
        <f t="shared" si="0"/>
        <v>5600000</v>
      </c>
      <c r="E4" s="413">
        <f t="shared" si="0"/>
        <v>8800000</v>
      </c>
      <c r="F4" s="413">
        <f t="shared" si="0"/>
        <v>9200000</v>
      </c>
      <c r="G4" s="414">
        <f t="shared" si="0"/>
        <v>8000000</v>
      </c>
      <c r="H4" s="414">
        <f t="shared" si="0"/>
        <v>7200000</v>
      </c>
      <c r="I4" s="414">
        <f t="shared" si="0"/>
        <v>7200000</v>
      </c>
      <c r="J4" s="413">
        <f t="shared" si="0"/>
        <v>10800000</v>
      </c>
      <c r="K4" s="413">
        <f t="shared" si="0"/>
        <v>11200000</v>
      </c>
      <c r="L4" s="413">
        <f t="shared" si="0"/>
        <v>12000000</v>
      </c>
      <c r="M4" s="414">
        <f t="shared" si="0"/>
        <v>7840000</v>
      </c>
      <c r="N4" s="415">
        <f>SUM(B4:M4)</f>
        <v>95320000</v>
      </c>
      <c r="O4" s="416"/>
    </row>
    <row r="5" spans="1:15" x14ac:dyDescent="0.25">
      <c r="A5" s="410" t="s">
        <v>446</v>
      </c>
      <c r="B5" s="417">
        <v>9000000</v>
      </c>
      <c r="C5" s="417">
        <v>9700000</v>
      </c>
      <c r="D5" s="417">
        <v>14000000</v>
      </c>
      <c r="E5" s="418">
        <f>22000000</f>
        <v>22000000</v>
      </c>
      <c r="F5" s="418">
        <f>23000000</f>
        <v>23000000</v>
      </c>
      <c r="G5" s="418">
        <f>20000000</f>
        <v>20000000</v>
      </c>
      <c r="H5" s="418">
        <v>18000000</v>
      </c>
      <c r="I5" s="418">
        <f>18000000</f>
        <v>18000000</v>
      </c>
      <c r="J5" s="418">
        <f>27000000</f>
        <v>27000000</v>
      </c>
      <c r="K5" s="418">
        <f>28000000</f>
        <v>28000000</v>
      </c>
      <c r="L5" s="418">
        <f>30000000</f>
        <v>30000000</v>
      </c>
      <c r="M5" s="418">
        <f>19600000</f>
        <v>19600000</v>
      </c>
      <c r="N5" s="415">
        <f>SUM(B5:M5)</f>
        <v>238300000</v>
      </c>
      <c r="O5" s="416">
        <v>164525877.49000001</v>
      </c>
    </row>
    <row r="6" spans="1:15" x14ac:dyDescent="0.25">
      <c r="A6" s="419" t="s">
        <v>447</v>
      </c>
      <c r="B6" s="420">
        <v>0.14000000000000001</v>
      </c>
      <c r="C6" s="420">
        <v>0.14000000000000001</v>
      </c>
      <c r="D6" s="420">
        <v>0.14000000000000001</v>
      </c>
      <c r="E6" s="420">
        <v>0.14000000000000001</v>
      </c>
      <c r="F6" s="420">
        <v>0.14000000000000001</v>
      </c>
      <c r="G6" s="420">
        <v>0.14000000000000001</v>
      </c>
      <c r="H6" s="420">
        <v>0.14000000000000001</v>
      </c>
      <c r="I6" s="420">
        <v>0.14000000000000001</v>
      </c>
      <c r="J6" s="420">
        <v>0.14000000000000001</v>
      </c>
      <c r="K6" s="420">
        <v>0.14000000000000001</v>
      </c>
      <c r="L6" s="420">
        <v>0.14000000000000001</v>
      </c>
      <c r="M6" s="420">
        <v>0.14000000000000001</v>
      </c>
      <c r="N6" s="421"/>
    </row>
    <row r="7" spans="1:15" x14ac:dyDescent="0.25">
      <c r="A7" s="419" t="s">
        <v>448</v>
      </c>
      <c r="B7" s="418">
        <f>B4*B6</f>
        <v>504000.00000000006</v>
      </c>
      <c r="C7" s="418">
        <f t="shared" ref="C7:M7" si="1">C4*C6</f>
        <v>543200</v>
      </c>
      <c r="D7" s="418">
        <f t="shared" si="1"/>
        <v>784000.00000000012</v>
      </c>
      <c r="E7" s="418">
        <f t="shared" si="1"/>
        <v>1232000.0000000002</v>
      </c>
      <c r="F7" s="418">
        <f t="shared" si="1"/>
        <v>1288000.0000000002</v>
      </c>
      <c r="G7" s="418">
        <f t="shared" si="1"/>
        <v>1120000</v>
      </c>
      <c r="H7" s="418">
        <f t="shared" si="1"/>
        <v>1008000.0000000001</v>
      </c>
      <c r="I7" s="418">
        <f t="shared" si="1"/>
        <v>1008000.0000000001</v>
      </c>
      <c r="J7" s="418">
        <f t="shared" si="1"/>
        <v>1512000.0000000002</v>
      </c>
      <c r="K7" s="418">
        <f t="shared" si="1"/>
        <v>1568000.0000000002</v>
      </c>
      <c r="L7" s="418">
        <f t="shared" si="1"/>
        <v>1680000.0000000002</v>
      </c>
      <c r="M7" s="418">
        <f t="shared" si="1"/>
        <v>1097600</v>
      </c>
      <c r="N7" s="415">
        <f>SUM(B7:M7)</f>
        <v>13344800</v>
      </c>
    </row>
    <row r="8" spans="1:15" x14ac:dyDescent="0.25">
      <c r="A8" s="419" t="s">
        <v>449</v>
      </c>
      <c r="B8" s="401">
        <f t="shared" ref="B8:M8" si="2">(B5)*B6</f>
        <v>1260000.0000000002</v>
      </c>
      <c r="C8" s="401">
        <f t="shared" si="2"/>
        <v>1358000.0000000002</v>
      </c>
      <c r="D8" s="401">
        <f t="shared" si="2"/>
        <v>1960000.0000000002</v>
      </c>
      <c r="E8" s="401">
        <f t="shared" si="2"/>
        <v>3080000.0000000005</v>
      </c>
      <c r="F8" s="401">
        <f t="shared" si="2"/>
        <v>3220000.0000000005</v>
      </c>
      <c r="G8" s="401">
        <f t="shared" si="2"/>
        <v>2800000.0000000005</v>
      </c>
      <c r="H8" s="401">
        <f t="shared" si="2"/>
        <v>2520000.0000000005</v>
      </c>
      <c r="I8" s="401">
        <f t="shared" si="2"/>
        <v>2520000.0000000005</v>
      </c>
      <c r="J8" s="401">
        <f t="shared" si="2"/>
        <v>3780000.0000000005</v>
      </c>
      <c r="K8" s="401">
        <f t="shared" si="2"/>
        <v>3920000.0000000005</v>
      </c>
      <c r="L8" s="401">
        <f t="shared" si="2"/>
        <v>4200000</v>
      </c>
      <c r="M8" s="401">
        <f t="shared" si="2"/>
        <v>2744000.0000000005</v>
      </c>
      <c r="N8" s="415">
        <f>SUM(B8:M8)</f>
        <v>33362000.000000004</v>
      </c>
    </row>
    <row r="9" spans="1:15" x14ac:dyDescent="0.25">
      <c r="A9" s="419" t="s">
        <v>450</v>
      </c>
      <c r="B9" s="502">
        <f>B5+C5+D5</f>
        <v>32700000</v>
      </c>
      <c r="C9" s="498"/>
      <c r="D9" s="503"/>
      <c r="E9" s="502">
        <f>E5+F5+G5</f>
        <v>65000000</v>
      </c>
      <c r="F9" s="498"/>
      <c r="G9" s="503"/>
      <c r="H9" s="502">
        <f>H5+I5+J5</f>
        <v>63000000</v>
      </c>
      <c r="I9" s="498"/>
      <c r="J9" s="503"/>
      <c r="K9" s="502">
        <f>K5+L5+M5</f>
        <v>77600000</v>
      </c>
      <c r="L9" s="498"/>
      <c r="M9" s="498"/>
      <c r="N9" s="409"/>
    </row>
    <row r="10" spans="1:15" x14ac:dyDescent="0.25">
      <c r="A10" s="422" t="s">
        <v>5</v>
      </c>
      <c r="B10" s="423">
        <f t="shared" ref="B10:D10" si="3">SUM(B12:B14,B16,B18,B20,B21,B22,B24,B26,B27,B28)</f>
        <v>0</v>
      </c>
      <c r="C10" s="423">
        <f t="shared" si="3"/>
        <v>410000</v>
      </c>
      <c r="D10" s="423">
        <f t="shared" si="3"/>
        <v>290000</v>
      </c>
      <c r="E10" s="423">
        <f>SUM(E12:E14,E16,E18,E20,E21,E22,E24,E26,E27,E28)</f>
        <v>439000</v>
      </c>
      <c r="F10" s="423">
        <f t="shared" ref="F10:L10" si="4">SUM(F12:F14,F16,F18,F20,F21,F22,F24,F26,F27,F28)</f>
        <v>127000</v>
      </c>
      <c r="G10" s="423">
        <f t="shared" si="4"/>
        <v>825000</v>
      </c>
      <c r="H10" s="423">
        <f t="shared" si="4"/>
        <v>25000</v>
      </c>
      <c r="I10" s="423">
        <f t="shared" si="4"/>
        <v>25000</v>
      </c>
      <c r="J10" s="423">
        <f t="shared" si="4"/>
        <v>99000</v>
      </c>
      <c r="K10" s="423">
        <f t="shared" si="4"/>
        <v>625000</v>
      </c>
      <c r="L10" s="423">
        <f t="shared" si="4"/>
        <v>25000</v>
      </c>
      <c r="M10" s="423">
        <f>SUM(M12:M14,M16,M18,M20,M21,M22,M24,M26,M27,M28)</f>
        <v>25000</v>
      </c>
      <c r="N10" s="415">
        <f>SUM(B10:M10)</f>
        <v>2915000</v>
      </c>
    </row>
    <row r="11" spans="1:15" x14ac:dyDescent="0.25">
      <c r="A11" s="424" t="s">
        <v>451</v>
      </c>
      <c r="N11" s="409">
        <f>SUM(N12:N14)</f>
        <v>250000</v>
      </c>
    </row>
    <row r="12" spans="1:15" x14ac:dyDescent="0.25">
      <c r="A12" s="425" t="s">
        <v>452</v>
      </c>
      <c r="E12" s="401">
        <f>(4000*5+1000*7+10000)*2</f>
        <v>74000</v>
      </c>
      <c r="N12" s="409">
        <f t="shared" ref="N12:N14" si="5">SUM(B12:M12)</f>
        <v>74000</v>
      </c>
    </row>
    <row r="13" spans="1:15" x14ac:dyDescent="0.25">
      <c r="A13" s="425" t="s">
        <v>453</v>
      </c>
      <c r="F13" s="401">
        <f>(1000*6+3000*5+30000)*2</f>
        <v>102000</v>
      </c>
      <c r="N13" s="409">
        <f t="shared" si="5"/>
        <v>102000</v>
      </c>
    </row>
    <row r="14" spans="1:15" x14ac:dyDescent="0.25">
      <c r="A14" s="425" t="s">
        <v>454</v>
      </c>
      <c r="J14" s="401">
        <f>(4000*5+1000*7+10000)*2</f>
        <v>74000</v>
      </c>
      <c r="N14" s="409">
        <f t="shared" si="5"/>
        <v>74000</v>
      </c>
    </row>
    <row r="15" spans="1:15" x14ac:dyDescent="0.25">
      <c r="A15" s="424" t="s">
        <v>455</v>
      </c>
      <c r="N15" s="409"/>
    </row>
    <row r="16" spans="1:15" x14ac:dyDescent="0.25">
      <c r="A16" s="425" t="s">
        <v>456</v>
      </c>
      <c r="D16" s="401">
        <v>80000</v>
      </c>
      <c r="E16" s="401">
        <f>240000</f>
        <v>240000</v>
      </c>
      <c r="N16" s="409">
        <f>SUM(B16:M16)</f>
        <v>320000</v>
      </c>
    </row>
    <row r="17" spans="1:14" x14ac:dyDescent="0.25">
      <c r="A17" s="426" t="s">
        <v>457</v>
      </c>
      <c r="N17" s="409"/>
    </row>
    <row r="18" spans="1:14" ht="30" x14ac:dyDescent="0.25">
      <c r="A18" s="425" t="s">
        <v>458</v>
      </c>
      <c r="C18" s="401">
        <v>10000</v>
      </c>
      <c r="D18" s="401">
        <v>10000</v>
      </c>
      <c r="E18" s="401">
        <v>10000</v>
      </c>
      <c r="F18" s="401">
        <v>10000</v>
      </c>
      <c r="G18" s="401">
        <v>10000</v>
      </c>
      <c r="H18" s="401">
        <v>10000</v>
      </c>
      <c r="I18" s="401">
        <v>10000</v>
      </c>
      <c r="J18" s="401">
        <v>10000</v>
      </c>
      <c r="K18" s="401">
        <v>10000</v>
      </c>
      <c r="L18" s="401">
        <v>10000</v>
      </c>
      <c r="M18" s="401">
        <v>10000</v>
      </c>
      <c r="N18" s="409">
        <f>SUM(B18:M18)</f>
        <v>110000</v>
      </c>
    </row>
    <row r="19" spans="1:14" x14ac:dyDescent="0.25">
      <c r="A19" s="424" t="s">
        <v>459</v>
      </c>
      <c r="N19" s="409"/>
    </row>
    <row r="20" spans="1:14" x14ac:dyDescent="0.25">
      <c r="A20" s="427" t="s">
        <v>460</v>
      </c>
      <c r="C20" s="401">
        <v>300000</v>
      </c>
      <c r="N20" s="409">
        <f>SUM(B20:M20)</f>
        <v>300000</v>
      </c>
    </row>
    <row r="21" spans="1:14" x14ac:dyDescent="0.25">
      <c r="A21" s="401" t="s">
        <v>461</v>
      </c>
      <c r="D21" s="401">
        <v>200000</v>
      </c>
      <c r="E21" s="401">
        <v>100000</v>
      </c>
      <c r="G21" s="401">
        <v>200000</v>
      </c>
      <c r="N21" s="409">
        <f>SUM(B21:M21)</f>
        <v>500000</v>
      </c>
    </row>
    <row r="22" spans="1:14" x14ac:dyDescent="0.25">
      <c r="A22" s="425" t="s">
        <v>462</v>
      </c>
      <c r="G22" s="401">
        <v>500000</v>
      </c>
      <c r="K22" s="401">
        <v>500000</v>
      </c>
      <c r="N22" s="409">
        <f>SUM(B22:M22)</f>
        <v>1000000</v>
      </c>
    </row>
    <row r="23" spans="1:14" x14ac:dyDescent="0.25">
      <c r="A23" s="424" t="s">
        <v>463</v>
      </c>
      <c r="N23" s="409"/>
    </row>
    <row r="24" spans="1:14" x14ac:dyDescent="0.25">
      <c r="A24" s="401" t="s">
        <v>464</v>
      </c>
      <c r="C24" s="401">
        <v>100000</v>
      </c>
      <c r="G24" s="401">
        <v>100000</v>
      </c>
      <c r="K24" s="401">
        <v>100000</v>
      </c>
      <c r="N24" s="409">
        <f>SUM(B24:M24)</f>
        <v>300000</v>
      </c>
    </row>
    <row r="25" spans="1:14" x14ac:dyDescent="0.25">
      <c r="A25" s="428" t="s">
        <v>465</v>
      </c>
      <c r="N25" s="409"/>
    </row>
    <row r="26" spans="1:14" ht="30" x14ac:dyDescent="0.25">
      <c r="A26" s="401" t="s">
        <v>466</v>
      </c>
      <c r="E26" s="429" t="s">
        <v>467</v>
      </c>
      <c r="F26" s="429" t="s">
        <v>467</v>
      </c>
      <c r="J26" s="429" t="s">
        <v>467</v>
      </c>
      <c r="N26" s="409">
        <f t="shared" ref="N26:N32" si="6">SUM(B26:M26)</f>
        <v>0</v>
      </c>
    </row>
    <row r="27" spans="1:14" x14ac:dyDescent="0.25">
      <c r="A27" s="401" t="s">
        <v>468</v>
      </c>
      <c r="N27" s="409">
        <f t="shared" si="6"/>
        <v>0</v>
      </c>
    </row>
    <row r="28" spans="1:14" ht="30" x14ac:dyDescent="0.25">
      <c r="A28" s="430" t="s">
        <v>469</v>
      </c>
      <c r="E28" s="401">
        <v>15000</v>
      </c>
      <c r="F28" s="401">
        <v>15000</v>
      </c>
      <c r="G28" s="401">
        <v>15000</v>
      </c>
      <c r="H28" s="401">
        <v>15000</v>
      </c>
      <c r="I28" s="401">
        <v>15000</v>
      </c>
      <c r="J28" s="401">
        <v>15000</v>
      </c>
      <c r="K28" s="401">
        <v>15000</v>
      </c>
      <c r="L28" s="401">
        <v>15000</v>
      </c>
      <c r="M28" s="401">
        <v>15000</v>
      </c>
      <c r="N28" s="409">
        <f t="shared" si="6"/>
        <v>135000</v>
      </c>
    </row>
    <row r="29" spans="1:14" x14ac:dyDescent="0.25">
      <c r="A29" s="431"/>
      <c r="B29" s="432"/>
      <c r="C29" s="432"/>
      <c r="D29" s="432"/>
      <c r="E29" s="432"/>
      <c r="F29" s="432"/>
      <c r="G29" s="432"/>
      <c r="H29" s="432"/>
      <c r="I29" s="432"/>
      <c r="J29" s="432"/>
      <c r="K29" s="432"/>
      <c r="L29" s="432"/>
      <c r="M29" s="432"/>
      <c r="N29" s="433"/>
    </row>
    <row r="30" spans="1:14" x14ac:dyDescent="0.25">
      <c r="A30" s="434" t="s">
        <v>470</v>
      </c>
      <c r="B30" s="435">
        <f t="shared" ref="B30:M30" si="7">B8-B10</f>
        <v>1260000.0000000002</v>
      </c>
      <c r="C30" s="435">
        <f t="shared" si="7"/>
        <v>948000.00000000023</v>
      </c>
      <c r="D30" s="435">
        <f t="shared" si="7"/>
        <v>1670000.0000000002</v>
      </c>
      <c r="E30" s="435">
        <f t="shared" si="7"/>
        <v>2641000.0000000005</v>
      </c>
      <c r="F30" s="435">
        <f t="shared" si="7"/>
        <v>3093000.0000000005</v>
      </c>
      <c r="G30" s="435">
        <f t="shared" si="7"/>
        <v>1975000.0000000005</v>
      </c>
      <c r="H30" s="435">
        <f t="shared" si="7"/>
        <v>2495000.0000000005</v>
      </c>
      <c r="I30" s="435">
        <f t="shared" si="7"/>
        <v>2495000.0000000005</v>
      </c>
      <c r="J30" s="435">
        <f t="shared" si="7"/>
        <v>3681000.0000000005</v>
      </c>
      <c r="K30" s="435">
        <f t="shared" si="7"/>
        <v>3295000.0000000005</v>
      </c>
      <c r="L30" s="435">
        <f t="shared" si="7"/>
        <v>4175000</v>
      </c>
      <c r="M30" s="435">
        <f t="shared" si="7"/>
        <v>2719000.0000000005</v>
      </c>
      <c r="N30" s="436">
        <f t="shared" si="6"/>
        <v>30447000.000000004</v>
      </c>
    </row>
    <row r="31" spans="1:14" x14ac:dyDescent="0.25">
      <c r="A31" s="437" t="s">
        <v>471</v>
      </c>
      <c r="B31" s="438">
        <f>B32+B34</f>
        <v>507000</v>
      </c>
      <c r="C31" s="438">
        <f t="shared" ref="C31:M31" si="8">C32+C34</f>
        <v>793000</v>
      </c>
      <c r="D31" s="438">
        <f t="shared" si="8"/>
        <v>793000</v>
      </c>
      <c r="E31" s="438">
        <f t="shared" si="8"/>
        <v>793000</v>
      </c>
      <c r="F31" s="438">
        <f t="shared" si="8"/>
        <v>793000</v>
      </c>
      <c r="G31" s="438">
        <f t="shared" si="8"/>
        <v>793000</v>
      </c>
      <c r="H31" s="438">
        <f t="shared" si="8"/>
        <v>793000</v>
      </c>
      <c r="I31" s="438">
        <f t="shared" si="8"/>
        <v>793000</v>
      </c>
      <c r="J31" s="438">
        <f t="shared" si="8"/>
        <v>793000</v>
      </c>
      <c r="K31" s="438">
        <f t="shared" si="8"/>
        <v>793000</v>
      </c>
      <c r="L31" s="438">
        <f t="shared" si="8"/>
        <v>793000</v>
      </c>
      <c r="M31" s="438">
        <f t="shared" si="8"/>
        <v>793000</v>
      </c>
      <c r="N31" s="439">
        <f t="shared" si="6"/>
        <v>9230000</v>
      </c>
    </row>
    <row r="32" spans="1:14" x14ac:dyDescent="0.25">
      <c r="A32" s="425" t="s">
        <v>472</v>
      </c>
      <c r="B32" s="440">
        <f>80000+130000+180000</f>
        <v>390000</v>
      </c>
      <c r="C32" s="440">
        <f>180000*C33+250000</f>
        <v>610000</v>
      </c>
      <c r="D32" s="440">
        <f t="shared" ref="D32:M32" si="9">180000*D33+250000</f>
        <v>610000</v>
      </c>
      <c r="E32" s="440">
        <f t="shared" si="9"/>
        <v>610000</v>
      </c>
      <c r="F32" s="440">
        <f t="shared" si="9"/>
        <v>610000</v>
      </c>
      <c r="G32" s="440">
        <f t="shared" si="9"/>
        <v>610000</v>
      </c>
      <c r="H32" s="440">
        <f t="shared" si="9"/>
        <v>610000</v>
      </c>
      <c r="I32" s="440">
        <f t="shared" si="9"/>
        <v>610000</v>
      </c>
      <c r="J32" s="440">
        <f t="shared" si="9"/>
        <v>610000</v>
      </c>
      <c r="K32" s="440">
        <f t="shared" si="9"/>
        <v>610000</v>
      </c>
      <c r="L32" s="440">
        <f t="shared" si="9"/>
        <v>610000</v>
      </c>
      <c r="M32" s="440">
        <f t="shared" si="9"/>
        <v>610000</v>
      </c>
      <c r="N32" s="441">
        <f t="shared" si="6"/>
        <v>7100000</v>
      </c>
    </row>
    <row r="33" spans="1:14" x14ac:dyDescent="0.25">
      <c r="A33" s="427" t="s">
        <v>473</v>
      </c>
      <c r="B33" s="442">
        <v>2</v>
      </c>
      <c r="C33" s="443">
        <v>2</v>
      </c>
      <c r="D33" s="443">
        <v>2</v>
      </c>
      <c r="E33" s="443">
        <v>2</v>
      </c>
      <c r="F33" s="443">
        <v>2</v>
      </c>
      <c r="G33" s="443">
        <v>2</v>
      </c>
      <c r="H33" s="443">
        <v>2</v>
      </c>
      <c r="I33" s="443">
        <v>2</v>
      </c>
      <c r="J33" s="443">
        <v>2</v>
      </c>
      <c r="K33" s="443">
        <v>2</v>
      </c>
      <c r="L33" s="443">
        <v>2</v>
      </c>
      <c r="M33" s="444">
        <v>2</v>
      </c>
      <c r="N33" s="445">
        <v>2</v>
      </c>
    </row>
    <row r="34" spans="1:14" x14ac:dyDescent="0.25">
      <c r="A34" s="425" t="s">
        <v>474</v>
      </c>
      <c r="B34" s="440">
        <f>B32*0.3</f>
        <v>117000</v>
      </c>
      <c r="C34" s="440">
        <f t="shared" ref="C34:M34" si="10">C32*0.3</f>
        <v>183000</v>
      </c>
      <c r="D34" s="440">
        <f t="shared" si="10"/>
        <v>183000</v>
      </c>
      <c r="E34" s="440">
        <f t="shared" si="10"/>
        <v>183000</v>
      </c>
      <c r="F34" s="440">
        <f t="shared" si="10"/>
        <v>183000</v>
      </c>
      <c r="G34" s="440">
        <f t="shared" si="10"/>
        <v>183000</v>
      </c>
      <c r="H34" s="440">
        <f t="shared" si="10"/>
        <v>183000</v>
      </c>
      <c r="I34" s="440">
        <f t="shared" si="10"/>
        <v>183000</v>
      </c>
      <c r="J34" s="440">
        <f t="shared" si="10"/>
        <v>183000</v>
      </c>
      <c r="K34" s="440">
        <f t="shared" si="10"/>
        <v>183000</v>
      </c>
      <c r="L34" s="440">
        <f t="shared" si="10"/>
        <v>183000</v>
      </c>
      <c r="M34" s="446">
        <f t="shared" si="10"/>
        <v>183000</v>
      </c>
      <c r="N34" s="447">
        <f>SUM(B34:M34)</f>
        <v>2130000</v>
      </c>
    </row>
    <row r="35" spans="1:14" ht="15" customHeight="1" x14ac:dyDescent="0.25">
      <c r="A35" s="504" t="s">
        <v>475</v>
      </c>
      <c r="B35" s="506">
        <f t="shared" ref="B35:M35" si="11">B8-B10-B31</f>
        <v>753000.00000000023</v>
      </c>
      <c r="C35" s="494">
        <f t="shared" si="11"/>
        <v>155000.00000000023</v>
      </c>
      <c r="D35" s="494">
        <f t="shared" si="11"/>
        <v>877000.00000000023</v>
      </c>
      <c r="E35" s="494">
        <f t="shared" si="11"/>
        <v>1848000.0000000005</v>
      </c>
      <c r="F35" s="494">
        <f t="shared" si="11"/>
        <v>2300000.0000000005</v>
      </c>
      <c r="G35" s="494">
        <f t="shared" si="11"/>
        <v>1182000.0000000005</v>
      </c>
      <c r="H35" s="494">
        <f t="shared" si="11"/>
        <v>1702000.0000000005</v>
      </c>
      <c r="I35" s="494">
        <f t="shared" si="11"/>
        <v>1702000.0000000005</v>
      </c>
      <c r="J35" s="494">
        <f t="shared" si="11"/>
        <v>2888000.0000000005</v>
      </c>
      <c r="K35" s="494">
        <f t="shared" si="11"/>
        <v>2502000.0000000005</v>
      </c>
      <c r="L35" s="494">
        <f t="shared" si="11"/>
        <v>3382000</v>
      </c>
      <c r="M35" s="494">
        <f t="shared" si="11"/>
        <v>1926000.0000000005</v>
      </c>
      <c r="N35" s="496">
        <f>SUM(B35:M36)</f>
        <v>21217000</v>
      </c>
    </row>
    <row r="36" spans="1:14" x14ac:dyDescent="0.25">
      <c r="A36" s="505"/>
      <c r="B36" s="507"/>
      <c r="C36" s="495"/>
      <c r="D36" s="495"/>
      <c r="E36" s="495"/>
      <c r="F36" s="495"/>
      <c r="G36" s="495"/>
      <c r="H36" s="495"/>
      <c r="I36" s="495"/>
      <c r="J36" s="495"/>
      <c r="K36" s="495"/>
      <c r="L36" s="495"/>
      <c r="M36" s="495"/>
      <c r="N36" s="497"/>
    </row>
    <row r="37" spans="1:14" x14ac:dyDescent="0.25">
      <c r="B37" s="498"/>
      <c r="C37" s="498"/>
      <c r="D37" s="498"/>
      <c r="E37" s="498"/>
      <c r="F37" s="498"/>
      <c r="G37" s="498"/>
      <c r="H37" s="498"/>
      <c r="I37" s="498"/>
      <c r="J37" s="498"/>
      <c r="K37" s="498"/>
      <c r="L37" s="498"/>
      <c r="M37" s="498"/>
    </row>
  </sheetData>
  <mergeCells count="23">
    <mergeCell ref="A35:A36"/>
    <mergeCell ref="B35:B36"/>
    <mergeCell ref="C35:C36"/>
    <mergeCell ref="D35:D36"/>
    <mergeCell ref="E35:E36"/>
    <mergeCell ref="B1:M1"/>
    <mergeCell ref="B9:D9"/>
    <mergeCell ref="E9:G9"/>
    <mergeCell ref="H9:J9"/>
    <mergeCell ref="K9:M9"/>
    <mergeCell ref="L35:L36"/>
    <mergeCell ref="M35:M36"/>
    <mergeCell ref="N35:N36"/>
    <mergeCell ref="B37:D37"/>
    <mergeCell ref="E37:G37"/>
    <mergeCell ref="H37:J37"/>
    <mergeCell ref="K37:M37"/>
    <mergeCell ref="F35:F36"/>
    <mergeCell ref="G35:G36"/>
    <mergeCell ref="H35:H36"/>
    <mergeCell ref="I35:I36"/>
    <mergeCell ref="J35:J36"/>
    <mergeCell ref="K35:K36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0105-0241-4E3B-B4EB-A637C78811BD}">
  <dimension ref="A1:S41"/>
  <sheetViews>
    <sheetView workbookViewId="0">
      <selection activeCell="A37" sqref="A37"/>
    </sheetView>
  </sheetViews>
  <sheetFormatPr defaultColWidth="8.85546875" defaultRowHeight="12.75" x14ac:dyDescent="0.2"/>
  <cols>
    <col min="1" max="1" width="33.42578125" style="77" customWidth="1"/>
    <col min="2" max="13" width="11.7109375" style="77" customWidth="1"/>
    <col min="14" max="14" width="13.85546875" style="77" customWidth="1"/>
    <col min="15" max="15" width="11.28515625" style="77" customWidth="1"/>
    <col min="16" max="16" width="12.85546875" style="77" bestFit="1" customWidth="1"/>
    <col min="17" max="17" width="13.42578125" style="81" bestFit="1" customWidth="1"/>
    <col min="18" max="18" width="14.28515625" style="81" bestFit="1" customWidth="1"/>
    <col min="19" max="255" width="8.85546875" style="81"/>
    <col min="256" max="256" width="51.140625" style="81" customWidth="1"/>
    <col min="257" max="257" width="25.140625" style="81" customWidth="1"/>
    <col min="258" max="258" width="11.7109375" style="81" customWidth="1"/>
    <col min="259" max="259" width="11.42578125" style="81" customWidth="1"/>
    <col min="260" max="260" width="11.42578125" style="81" bestFit="1" customWidth="1"/>
    <col min="261" max="261" width="13.140625" style="81" bestFit="1" customWidth="1"/>
    <col min="262" max="264" width="11.28515625" style="81" bestFit="1" customWidth="1"/>
    <col min="265" max="271" width="11.28515625" style="81" customWidth="1"/>
    <col min="272" max="272" width="12.85546875" style="81" bestFit="1" customWidth="1"/>
    <col min="273" max="273" width="13.42578125" style="81" bestFit="1" customWidth="1"/>
    <col min="274" max="274" width="14.28515625" style="81" bestFit="1" customWidth="1"/>
    <col min="275" max="511" width="8.85546875" style="81"/>
    <col min="512" max="512" width="51.140625" style="81" customWidth="1"/>
    <col min="513" max="513" width="25.140625" style="81" customWidth="1"/>
    <col min="514" max="514" width="11.7109375" style="81" customWidth="1"/>
    <col min="515" max="515" width="11.42578125" style="81" customWidth="1"/>
    <col min="516" max="516" width="11.42578125" style="81" bestFit="1" customWidth="1"/>
    <col min="517" max="517" width="13.140625" style="81" bestFit="1" customWidth="1"/>
    <col min="518" max="520" width="11.28515625" style="81" bestFit="1" customWidth="1"/>
    <col min="521" max="527" width="11.28515625" style="81" customWidth="1"/>
    <col min="528" max="528" width="12.85546875" style="81" bestFit="1" customWidth="1"/>
    <col min="529" max="529" width="13.42578125" style="81" bestFit="1" customWidth="1"/>
    <col min="530" max="530" width="14.28515625" style="81" bestFit="1" customWidth="1"/>
    <col min="531" max="767" width="8.85546875" style="81"/>
    <col min="768" max="768" width="51.140625" style="81" customWidth="1"/>
    <col min="769" max="769" width="25.140625" style="81" customWidth="1"/>
    <col min="770" max="770" width="11.7109375" style="81" customWidth="1"/>
    <col min="771" max="771" width="11.42578125" style="81" customWidth="1"/>
    <col min="772" max="772" width="11.42578125" style="81" bestFit="1" customWidth="1"/>
    <col min="773" max="773" width="13.140625" style="81" bestFit="1" customWidth="1"/>
    <col min="774" max="776" width="11.28515625" style="81" bestFit="1" customWidth="1"/>
    <col min="777" max="783" width="11.28515625" style="81" customWidth="1"/>
    <col min="784" max="784" width="12.85546875" style="81" bestFit="1" customWidth="1"/>
    <col min="785" max="785" width="13.42578125" style="81" bestFit="1" customWidth="1"/>
    <col min="786" max="786" width="14.28515625" style="81" bestFit="1" customWidth="1"/>
    <col min="787" max="1023" width="8.85546875" style="81"/>
    <col min="1024" max="1024" width="51.140625" style="81" customWidth="1"/>
    <col min="1025" max="1025" width="25.140625" style="81" customWidth="1"/>
    <col min="1026" max="1026" width="11.7109375" style="81" customWidth="1"/>
    <col min="1027" max="1027" width="11.42578125" style="81" customWidth="1"/>
    <col min="1028" max="1028" width="11.42578125" style="81" bestFit="1" customWidth="1"/>
    <col min="1029" max="1029" width="13.140625" style="81" bestFit="1" customWidth="1"/>
    <col min="1030" max="1032" width="11.28515625" style="81" bestFit="1" customWidth="1"/>
    <col min="1033" max="1039" width="11.28515625" style="81" customWidth="1"/>
    <col min="1040" max="1040" width="12.85546875" style="81" bestFit="1" customWidth="1"/>
    <col min="1041" max="1041" width="13.42578125" style="81" bestFit="1" customWidth="1"/>
    <col min="1042" max="1042" width="14.28515625" style="81" bestFit="1" customWidth="1"/>
    <col min="1043" max="1279" width="8.85546875" style="81"/>
    <col min="1280" max="1280" width="51.140625" style="81" customWidth="1"/>
    <col min="1281" max="1281" width="25.140625" style="81" customWidth="1"/>
    <col min="1282" max="1282" width="11.7109375" style="81" customWidth="1"/>
    <col min="1283" max="1283" width="11.42578125" style="81" customWidth="1"/>
    <col min="1284" max="1284" width="11.42578125" style="81" bestFit="1" customWidth="1"/>
    <col min="1285" max="1285" width="13.140625" style="81" bestFit="1" customWidth="1"/>
    <col min="1286" max="1288" width="11.28515625" style="81" bestFit="1" customWidth="1"/>
    <col min="1289" max="1295" width="11.28515625" style="81" customWidth="1"/>
    <col min="1296" max="1296" width="12.85546875" style="81" bestFit="1" customWidth="1"/>
    <col min="1297" max="1297" width="13.42578125" style="81" bestFit="1" customWidth="1"/>
    <col min="1298" max="1298" width="14.28515625" style="81" bestFit="1" customWidth="1"/>
    <col min="1299" max="1535" width="8.85546875" style="81"/>
    <col min="1536" max="1536" width="51.140625" style="81" customWidth="1"/>
    <col min="1537" max="1537" width="25.140625" style="81" customWidth="1"/>
    <col min="1538" max="1538" width="11.7109375" style="81" customWidth="1"/>
    <col min="1539" max="1539" width="11.42578125" style="81" customWidth="1"/>
    <col min="1540" max="1540" width="11.42578125" style="81" bestFit="1" customWidth="1"/>
    <col min="1541" max="1541" width="13.140625" style="81" bestFit="1" customWidth="1"/>
    <col min="1542" max="1544" width="11.28515625" style="81" bestFit="1" customWidth="1"/>
    <col min="1545" max="1551" width="11.28515625" style="81" customWidth="1"/>
    <col min="1552" max="1552" width="12.85546875" style="81" bestFit="1" customWidth="1"/>
    <col min="1553" max="1553" width="13.42578125" style="81" bestFit="1" customWidth="1"/>
    <col min="1554" max="1554" width="14.28515625" style="81" bestFit="1" customWidth="1"/>
    <col min="1555" max="1791" width="8.85546875" style="81"/>
    <col min="1792" max="1792" width="51.140625" style="81" customWidth="1"/>
    <col min="1793" max="1793" width="25.140625" style="81" customWidth="1"/>
    <col min="1794" max="1794" width="11.7109375" style="81" customWidth="1"/>
    <col min="1795" max="1795" width="11.42578125" style="81" customWidth="1"/>
    <col min="1796" max="1796" width="11.42578125" style="81" bestFit="1" customWidth="1"/>
    <col min="1797" max="1797" width="13.140625" style="81" bestFit="1" customWidth="1"/>
    <col min="1798" max="1800" width="11.28515625" style="81" bestFit="1" customWidth="1"/>
    <col min="1801" max="1807" width="11.28515625" style="81" customWidth="1"/>
    <col min="1808" max="1808" width="12.85546875" style="81" bestFit="1" customWidth="1"/>
    <col min="1809" max="1809" width="13.42578125" style="81" bestFit="1" customWidth="1"/>
    <col min="1810" max="1810" width="14.28515625" style="81" bestFit="1" customWidth="1"/>
    <col min="1811" max="2047" width="8.85546875" style="81"/>
    <col min="2048" max="2048" width="51.140625" style="81" customWidth="1"/>
    <col min="2049" max="2049" width="25.140625" style="81" customWidth="1"/>
    <col min="2050" max="2050" width="11.7109375" style="81" customWidth="1"/>
    <col min="2051" max="2051" width="11.42578125" style="81" customWidth="1"/>
    <col min="2052" max="2052" width="11.42578125" style="81" bestFit="1" customWidth="1"/>
    <col min="2053" max="2053" width="13.140625" style="81" bestFit="1" customWidth="1"/>
    <col min="2054" max="2056" width="11.28515625" style="81" bestFit="1" customWidth="1"/>
    <col min="2057" max="2063" width="11.28515625" style="81" customWidth="1"/>
    <col min="2064" max="2064" width="12.85546875" style="81" bestFit="1" customWidth="1"/>
    <col min="2065" max="2065" width="13.42578125" style="81" bestFit="1" customWidth="1"/>
    <col min="2066" max="2066" width="14.28515625" style="81" bestFit="1" customWidth="1"/>
    <col min="2067" max="2303" width="8.85546875" style="81"/>
    <col min="2304" max="2304" width="51.140625" style="81" customWidth="1"/>
    <col min="2305" max="2305" width="25.140625" style="81" customWidth="1"/>
    <col min="2306" max="2306" width="11.7109375" style="81" customWidth="1"/>
    <col min="2307" max="2307" width="11.42578125" style="81" customWidth="1"/>
    <col min="2308" max="2308" width="11.42578125" style="81" bestFit="1" customWidth="1"/>
    <col min="2309" max="2309" width="13.140625" style="81" bestFit="1" customWidth="1"/>
    <col min="2310" max="2312" width="11.28515625" style="81" bestFit="1" customWidth="1"/>
    <col min="2313" max="2319" width="11.28515625" style="81" customWidth="1"/>
    <col min="2320" max="2320" width="12.85546875" style="81" bestFit="1" customWidth="1"/>
    <col min="2321" max="2321" width="13.42578125" style="81" bestFit="1" customWidth="1"/>
    <col min="2322" max="2322" width="14.28515625" style="81" bestFit="1" customWidth="1"/>
    <col min="2323" max="2559" width="8.85546875" style="81"/>
    <col min="2560" max="2560" width="51.140625" style="81" customWidth="1"/>
    <col min="2561" max="2561" width="25.140625" style="81" customWidth="1"/>
    <col min="2562" max="2562" width="11.7109375" style="81" customWidth="1"/>
    <col min="2563" max="2563" width="11.42578125" style="81" customWidth="1"/>
    <col min="2564" max="2564" width="11.42578125" style="81" bestFit="1" customWidth="1"/>
    <col min="2565" max="2565" width="13.140625" style="81" bestFit="1" customWidth="1"/>
    <col min="2566" max="2568" width="11.28515625" style="81" bestFit="1" customWidth="1"/>
    <col min="2569" max="2575" width="11.28515625" style="81" customWidth="1"/>
    <col min="2576" max="2576" width="12.85546875" style="81" bestFit="1" customWidth="1"/>
    <col min="2577" max="2577" width="13.42578125" style="81" bestFit="1" customWidth="1"/>
    <col min="2578" max="2578" width="14.28515625" style="81" bestFit="1" customWidth="1"/>
    <col min="2579" max="2815" width="8.85546875" style="81"/>
    <col min="2816" max="2816" width="51.140625" style="81" customWidth="1"/>
    <col min="2817" max="2817" width="25.140625" style="81" customWidth="1"/>
    <col min="2818" max="2818" width="11.7109375" style="81" customWidth="1"/>
    <col min="2819" max="2819" width="11.42578125" style="81" customWidth="1"/>
    <col min="2820" max="2820" width="11.42578125" style="81" bestFit="1" customWidth="1"/>
    <col min="2821" max="2821" width="13.140625" style="81" bestFit="1" customWidth="1"/>
    <col min="2822" max="2824" width="11.28515625" style="81" bestFit="1" customWidth="1"/>
    <col min="2825" max="2831" width="11.28515625" style="81" customWidth="1"/>
    <col min="2832" max="2832" width="12.85546875" style="81" bestFit="1" customWidth="1"/>
    <col min="2833" max="2833" width="13.42578125" style="81" bestFit="1" customWidth="1"/>
    <col min="2834" max="2834" width="14.28515625" style="81" bestFit="1" customWidth="1"/>
    <col min="2835" max="3071" width="8.85546875" style="81"/>
    <col min="3072" max="3072" width="51.140625" style="81" customWidth="1"/>
    <col min="3073" max="3073" width="25.140625" style="81" customWidth="1"/>
    <col min="3074" max="3074" width="11.7109375" style="81" customWidth="1"/>
    <col min="3075" max="3075" width="11.42578125" style="81" customWidth="1"/>
    <col min="3076" max="3076" width="11.42578125" style="81" bestFit="1" customWidth="1"/>
    <col min="3077" max="3077" width="13.140625" style="81" bestFit="1" customWidth="1"/>
    <col min="3078" max="3080" width="11.28515625" style="81" bestFit="1" customWidth="1"/>
    <col min="3081" max="3087" width="11.28515625" style="81" customWidth="1"/>
    <col min="3088" max="3088" width="12.85546875" style="81" bestFit="1" customWidth="1"/>
    <col min="3089" max="3089" width="13.42578125" style="81" bestFit="1" customWidth="1"/>
    <col min="3090" max="3090" width="14.28515625" style="81" bestFit="1" customWidth="1"/>
    <col min="3091" max="3327" width="8.85546875" style="81"/>
    <col min="3328" max="3328" width="51.140625" style="81" customWidth="1"/>
    <col min="3329" max="3329" width="25.140625" style="81" customWidth="1"/>
    <col min="3330" max="3330" width="11.7109375" style="81" customWidth="1"/>
    <col min="3331" max="3331" width="11.42578125" style="81" customWidth="1"/>
    <col min="3332" max="3332" width="11.42578125" style="81" bestFit="1" customWidth="1"/>
    <col min="3333" max="3333" width="13.140625" style="81" bestFit="1" customWidth="1"/>
    <col min="3334" max="3336" width="11.28515625" style="81" bestFit="1" customWidth="1"/>
    <col min="3337" max="3343" width="11.28515625" style="81" customWidth="1"/>
    <col min="3344" max="3344" width="12.85546875" style="81" bestFit="1" customWidth="1"/>
    <col min="3345" max="3345" width="13.42578125" style="81" bestFit="1" customWidth="1"/>
    <col min="3346" max="3346" width="14.28515625" style="81" bestFit="1" customWidth="1"/>
    <col min="3347" max="3583" width="8.85546875" style="81"/>
    <col min="3584" max="3584" width="51.140625" style="81" customWidth="1"/>
    <col min="3585" max="3585" width="25.140625" style="81" customWidth="1"/>
    <col min="3586" max="3586" width="11.7109375" style="81" customWidth="1"/>
    <col min="3587" max="3587" width="11.42578125" style="81" customWidth="1"/>
    <col min="3588" max="3588" width="11.42578125" style="81" bestFit="1" customWidth="1"/>
    <col min="3589" max="3589" width="13.140625" style="81" bestFit="1" customWidth="1"/>
    <col min="3590" max="3592" width="11.28515625" style="81" bestFit="1" customWidth="1"/>
    <col min="3593" max="3599" width="11.28515625" style="81" customWidth="1"/>
    <col min="3600" max="3600" width="12.85546875" style="81" bestFit="1" customWidth="1"/>
    <col min="3601" max="3601" width="13.42578125" style="81" bestFit="1" customWidth="1"/>
    <col min="3602" max="3602" width="14.28515625" style="81" bestFit="1" customWidth="1"/>
    <col min="3603" max="3839" width="8.85546875" style="81"/>
    <col min="3840" max="3840" width="51.140625" style="81" customWidth="1"/>
    <col min="3841" max="3841" width="25.140625" style="81" customWidth="1"/>
    <col min="3842" max="3842" width="11.7109375" style="81" customWidth="1"/>
    <col min="3843" max="3843" width="11.42578125" style="81" customWidth="1"/>
    <col min="3844" max="3844" width="11.42578125" style="81" bestFit="1" customWidth="1"/>
    <col min="3845" max="3845" width="13.140625" style="81" bestFit="1" customWidth="1"/>
    <col min="3846" max="3848" width="11.28515625" style="81" bestFit="1" customWidth="1"/>
    <col min="3849" max="3855" width="11.28515625" style="81" customWidth="1"/>
    <col min="3856" max="3856" width="12.85546875" style="81" bestFit="1" customWidth="1"/>
    <col min="3857" max="3857" width="13.42578125" style="81" bestFit="1" customWidth="1"/>
    <col min="3858" max="3858" width="14.28515625" style="81" bestFit="1" customWidth="1"/>
    <col min="3859" max="4095" width="8.85546875" style="81"/>
    <col min="4096" max="4096" width="51.140625" style="81" customWidth="1"/>
    <col min="4097" max="4097" width="25.140625" style="81" customWidth="1"/>
    <col min="4098" max="4098" width="11.7109375" style="81" customWidth="1"/>
    <col min="4099" max="4099" width="11.42578125" style="81" customWidth="1"/>
    <col min="4100" max="4100" width="11.42578125" style="81" bestFit="1" customWidth="1"/>
    <col min="4101" max="4101" width="13.140625" style="81" bestFit="1" customWidth="1"/>
    <col min="4102" max="4104" width="11.28515625" style="81" bestFit="1" customWidth="1"/>
    <col min="4105" max="4111" width="11.28515625" style="81" customWidth="1"/>
    <col min="4112" max="4112" width="12.85546875" style="81" bestFit="1" customWidth="1"/>
    <col min="4113" max="4113" width="13.42578125" style="81" bestFit="1" customWidth="1"/>
    <col min="4114" max="4114" width="14.28515625" style="81" bestFit="1" customWidth="1"/>
    <col min="4115" max="4351" width="8.85546875" style="81"/>
    <col min="4352" max="4352" width="51.140625" style="81" customWidth="1"/>
    <col min="4353" max="4353" width="25.140625" style="81" customWidth="1"/>
    <col min="4354" max="4354" width="11.7109375" style="81" customWidth="1"/>
    <col min="4355" max="4355" width="11.42578125" style="81" customWidth="1"/>
    <col min="4356" max="4356" width="11.42578125" style="81" bestFit="1" customWidth="1"/>
    <col min="4357" max="4357" width="13.140625" style="81" bestFit="1" customWidth="1"/>
    <col min="4358" max="4360" width="11.28515625" style="81" bestFit="1" customWidth="1"/>
    <col min="4361" max="4367" width="11.28515625" style="81" customWidth="1"/>
    <col min="4368" max="4368" width="12.85546875" style="81" bestFit="1" customWidth="1"/>
    <col min="4369" max="4369" width="13.42578125" style="81" bestFit="1" customWidth="1"/>
    <col min="4370" max="4370" width="14.28515625" style="81" bestFit="1" customWidth="1"/>
    <col min="4371" max="4607" width="8.85546875" style="81"/>
    <col min="4608" max="4608" width="51.140625" style="81" customWidth="1"/>
    <col min="4609" max="4609" width="25.140625" style="81" customWidth="1"/>
    <col min="4610" max="4610" width="11.7109375" style="81" customWidth="1"/>
    <col min="4611" max="4611" width="11.42578125" style="81" customWidth="1"/>
    <col min="4612" max="4612" width="11.42578125" style="81" bestFit="1" customWidth="1"/>
    <col min="4613" max="4613" width="13.140625" style="81" bestFit="1" customWidth="1"/>
    <col min="4614" max="4616" width="11.28515625" style="81" bestFit="1" customWidth="1"/>
    <col min="4617" max="4623" width="11.28515625" style="81" customWidth="1"/>
    <col min="4624" max="4624" width="12.85546875" style="81" bestFit="1" customWidth="1"/>
    <col min="4625" max="4625" width="13.42578125" style="81" bestFit="1" customWidth="1"/>
    <col min="4626" max="4626" width="14.28515625" style="81" bestFit="1" customWidth="1"/>
    <col min="4627" max="4863" width="8.85546875" style="81"/>
    <col min="4864" max="4864" width="51.140625" style="81" customWidth="1"/>
    <col min="4865" max="4865" width="25.140625" style="81" customWidth="1"/>
    <col min="4866" max="4866" width="11.7109375" style="81" customWidth="1"/>
    <col min="4867" max="4867" width="11.42578125" style="81" customWidth="1"/>
    <col min="4868" max="4868" width="11.42578125" style="81" bestFit="1" customWidth="1"/>
    <col min="4869" max="4869" width="13.140625" style="81" bestFit="1" customWidth="1"/>
    <col min="4870" max="4872" width="11.28515625" style="81" bestFit="1" customWidth="1"/>
    <col min="4873" max="4879" width="11.28515625" style="81" customWidth="1"/>
    <col min="4880" max="4880" width="12.85546875" style="81" bestFit="1" customWidth="1"/>
    <col min="4881" max="4881" width="13.42578125" style="81" bestFit="1" customWidth="1"/>
    <col min="4882" max="4882" width="14.28515625" style="81" bestFit="1" customWidth="1"/>
    <col min="4883" max="5119" width="8.85546875" style="81"/>
    <col min="5120" max="5120" width="51.140625" style="81" customWidth="1"/>
    <col min="5121" max="5121" width="25.140625" style="81" customWidth="1"/>
    <col min="5122" max="5122" width="11.7109375" style="81" customWidth="1"/>
    <col min="5123" max="5123" width="11.42578125" style="81" customWidth="1"/>
    <col min="5124" max="5124" width="11.42578125" style="81" bestFit="1" customWidth="1"/>
    <col min="5125" max="5125" width="13.140625" style="81" bestFit="1" customWidth="1"/>
    <col min="5126" max="5128" width="11.28515625" style="81" bestFit="1" customWidth="1"/>
    <col min="5129" max="5135" width="11.28515625" style="81" customWidth="1"/>
    <col min="5136" max="5136" width="12.85546875" style="81" bestFit="1" customWidth="1"/>
    <col min="5137" max="5137" width="13.42578125" style="81" bestFit="1" customWidth="1"/>
    <col min="5138" max="5138" width="14.28515625" style="81" bestFit="1" customWidth="1"/>
    <col min="5139" max="5375" width="8.85546875" style="81"/>
    <col min="5376" max="5376" width="51.140625" style="81" customWidth="1"/>
    <col min="5377" max="5377" width="25.140625" style="81" customWidth="1"/>
    <col min="5378" max="5378" width="11.7109375" style="81" customWidth="1"/>
    <col min="5379" max="5379" width="11.42578125" style="81" customWidth="1"/>
    <col min="5380" max="5380" width="11.42578125" style="81" bestFit="1" customWidth="1"/>
    <col min="5381" max="5381" width="13.140625" style="81" bestFit="1" customWidth="1"/>
    <col min="5382" max="5384" width="11.28515625" style="81" bestFit="1" customWidth="1"/>
    <col min="5385" max="5391" width="11.28515625" style="81" customWidth="1"/>
    <col min="5392" max="5392" width="12.85546875" style="81" bestFit="1" customWidth="1"/>
    <col min="5393" max="5393" width="13.42578125" style="81" bestFit="1" customWidth="1"/>
    <col min="5394" max="5394" width="14.28515625" style="81" bestFit="1" customWidth="1"/>
    <col min="5395" max="5631" width="8.85546875" style="81"/>
    <col min="5632" max="5632" width="51.140625" style="81" customWidth="1"/>
    <col min="5633" max="5633" width="25.140625" style="81" customWidth="1"/>
    <col min="5634" max="5634" width="11.7109375" style="81" customWidth="1"/>
    <col min="5635" max="5635" width="11.42578125" style="81" customWidth="1"/>
    <col min="5636" max="5636" width="11.42578125" style="81" bestFit="1" customWidth="1"/>
    <col min="5637" max="5637" width="13.140625" style="81" bestFit="1" customWidth="1"/>
    <col min="5638" max="5640" width="11.28515625" style="81" bestFit="1" customWidth="1"/>
    <col min="5641" max="5647" width="11.28515625" style="81" customWidth="1"/>
    <col min="5648" max="5648" width="12.85546875" style="81" bestFit="1" customWidth="1"/>
    <col min="5649" max="5649" width="13.42578125" style="81" bestFit="1" customWidth="1"/>
    <col min="5650" max="5650" width="14.28515625" style="81" bestFit="1" customWidth="1"/>
    <col min="5651" max="5887" width="8.85546875" style="81"/>
    <col min="5888" max="5888" width="51.140625" style="81" customWidth="1"/>
    <col min="5889" max="5889" width="25.140625" style="81" customWidth="1"/>
    <col min="5890" max="5890" width="11.7109375" style="81" customWidth="1"/>
    <col min="5891" max="5891" width="11.42578125" style="81" customWidth="1"/>
    <col min="5892" max="5892" width="11.42578125" style="81" bestFit="1" customWidth="1"/>
    <col min="5893" max="5893" width="13.140625" style="81" bestFit="1" customWidth="1"/>
    <col min="5894" max="5896" width="11.28515625" style="81" bestFit="1" customWidth="1"/>
    <col min="5897" max="5903" width="11.28515625" style="81" customWidth="1"/>
    <col min="5904" max="5904" width="12.85546875" style="81" bestFit="1" customWidth="1"/>
    <col min="5905" max="5905" width="13.42578125" style="81" bestFit="1" customWidth="1"/>
    <col min="5906" max="5906" width="14.28515625" style="81" bestFit="1" customWidth="1"/>
    <col min="5907" max="6143" width="8.85546875" style="81"/>
    <col min="6144" max="6144" width="51.140625" style="81" customWidth="1"/>
    <col min="6145" max="6145" width="25.140625" style="81" customWidth="1"/>
    <col min="6146" max="6146" width="11.7109375" style="81" customWidth="1"/>
    <col min="6147" max="6147" width="11.42578125" style="81" customWidth="1"/>
    <col min="6148" max="6148" width="11.42578125" style="81" bestFit="1" customWidth="1"/>
    <col min="6149" max="6149" width="13.140625" style="81" bestFit="1" customWidth="1"/>
    <col min="6150" max="6152" width="11.28515625" style="81" bestFit="1" customWidth="1"/>
    <col min="6153" max="6159" width="11.28515625" style="81" customWidth="1"/>
    <col min="6160" max="6160" width="12.85546875" style="81" bestFit="1" customWidth="1"/>
    <col min="6161" max="6161" width="13.42578125" style="81" bestFit="1" customWidth="1"/>
    <col min="6162" max="6162" width="14.28515625" style="81" bestFit="1" customWidth="1"/>
    <col min="6163" max="6399" width="8.85546875" style="81"/>
    <col min="6400" max="6400" width="51.140625" style="81" customWidth="1"/>
    <col min="6401" max="6401" width="25.140625" style="81" customWidth="1"/>
    <col min="6402" max="6402" width="11.7109375" style="81" customWidth="1"/>
    <col min="6403" max="6403" width="11.42578125" style="81" customWidth="1"/>
    <col min="6404" max="6404" width="11.42578125" style="81" bestFit="1" customWidth="1"/>
    <col min="6405" max="6405" width="13.140625" style="81" bestFit="1" customWidth="1"/>
    <col min="6406" max="6408" width="11.28515625" style="81" bestFit="1" customWidth="1"/>
    <col min="6409" max="6415" width="11.28515625" style="81" customWidth="1"/>
    <col min="6416" max="6416" width="12.85546875" style="81" bestFit="1" customWidth="1"/>
    <col min="6417" max="6417" width="13.42578125" style="81" bestFit="1" customWidth="1"/>
    <col min="6418" max="6418" width="14.28515625" style="81" bestFit="1" customWidth="1"/>
    <col min="6419" max="6655" width="8.85546875" style="81"/>
    <col min="6656" max="6656" width="51.140625" style="81" customWidth="1"/>
    <col min="6657" max="6657" width="25.140625" style="81" customWidth="1"/>
    <col min="6658" max="6658" width="11.7109375" style="81" customWidth="1"/>
    <col min="6659" max="6659" width="11.42578125" style="81" customWidth="1"/>
    <col min="6660" max="6660" width="11.42578125" style="81" bestFit="1" customWidth="1"/>
    <col min="6661" max="6661" width="13.140625" style="81" bestFit="1" customWidth="1"/>
    <col min="6662" max="6664" width="11.28515625" style="81" bestFit="1" customWidth="1"/>
    <col min="6665" max="6671" width="11.28515625" style="81" customWidth="1"/>
    <col min="6672" max="6672" width="12.85546875" style="81" bestFit="1" customWidth="1"/>
    <col min="6673" max="6673" width="13.42578125" style="81" bestFit="1" customWidth="1"/>
    <col min="6674" max="6674" width="14.28515625" style="81" bestFit="1" customWidth="1"/>
    <col min="6675" max="6911" width="8.85546875" style="81"/>
    <col min="6912" max="6912" width="51.140625" style="81" customWidth="1"/>
    <col min="6913" max="6913" width="25.140625" style="81" customWidth="1"/>
    <col min="6914" max="6914" width="11.7109375" style="81" customWidth="1"/>
    <col min="6915" max="6915" width="11.42578125" style="81" customWidth="1"/>
    <col min="6916" max="6916" width="11.42578125" style="81" bestFit="1" customWidth="1"/>
    <col min="6917" max="6917" width="13.140625" style="81" bestFit="1" customWidth="1"/>
    <col min="6918" max="6920" width="11.28515625" style="81" bestFit="1" customWidth="1"/>
    <col min="6921" max="6927" width="11.28515625" style="81" customWidth="1"/>
    <col min="6928" max="6928" width="12.85546875" style="81" bestFit="1" customWidth="1"/>
    <col min="6929" max="6929" width="13.42578125" style="81" bestFit="1" customWidth="1"/>
    <col min="6930" max="6930" width="14.28515625" style="81" bestFit="1" customWidth="1"/>
    <col min="6931" max="7167" width="8.85546875" style="81"/>
    <col min="7168" max="7168" width="51.140625" style="81" customWidth="1"/>
    <col min="7169" max="7169" width="25.140625" style="81" customWidth="1"/>
    <col min="7170" max="7170" width="11.7109375" style="81" customWidth="1"/>
    <col min="7171" max="7171" width="11.42578125" style="81" customWidth="1"/>
    <col min="7172" max="7172" width="11.42578125" style="81" bestFit="1" customWidth="1"/>
    <col min="7173" max="7173" width="13.140625" style="81" bestFit="1" customWidth="1"/>
    <col min="7174" max="7176" width="11.28515625" style="81" bestFit="1" customWidth="1"/>
    <col min="7177" max="7183" width="11.28515625" style="81" customWidth="1"/>
    <col min="7184" max="7184" width="12.85546875" style="81" bestFit="1" customWidth="1"/>
    <col min="7185" max="7185" width="13.42578125" style="81" bestFit="1" customWidth="1"/>
    <col min="7186" max="7186" width="14.28515625" style="81" bestFit="1" customWidth="1"/>
    <col min="7187" max="7423" width="8.85546875" style="81"/>
    <col min="7424" max="7424" width="51.140625" style="81" customWidth="1"/>
    <col min="7425" max="7425" width="25.140625" style="81" customWidth="1"/>
    <col min="7426" max="7426" width="11.7109375" style="81" customWidth="1"/>
    <col min="7427" max="7427" width="11.42578125" style="81" customWidth="1"/>
    <col min="7428" max="7428" width="11.42578125" style="81" bestFit="1" customWidth="1"/>
    <col min="7429" max="7429" width="13.140625" style="81" bestFit="1" customWidth="1"/>
    <col min="7430" max="7432" width="11.28515625" style="81" bestFit="1" customWidth="1"/>
    <col min="7433" max="7439" width="11.28515625" style="81" customWidth="1"/>
    <col min="7440" max="7440" width="12.85546875" style="81" bestFit="1" customWidth="1"/>
    <col min="7441" max="7441" width="13.42578125" style="81" bestFit="1" customWidth="1"/>
    <col min="7442" max="7442" width="14.28515625" style="81" bestFit="1" customWidth="1"/>
    <col min="7443" max="7679" width="8.85546875" style="81"/>
    <col min="7680" max="7680" width="51.140625" style="81" customWidth="1"/>
    <col min="7681" max="7681" width="25.140625" style="81" customWidth="1"/>
    <col min="7682" max="7682" width="11.7109375" style="81" customWidth="1"/>
    <col min="7683" max="7683" width="11.42578125" style="81" customWidth="1"/>
    <col min="7684" max="7684" width="11.42578125" style="81" bestFit="1" customWidth="1"/>
    <col min="7685" max="7685" width="13.140625" style="81" bestFit="1" customWidth="1"/>
    <col min="7686" max="7688" width="11.28515625" style="81" bestFit="1" customWidth="1"/>
    <col min="7689" max="7695" width="11.28515625" style="81" customWidth="1"/>
    <col min="7696" max="7696" width="12.85546875" style="81" bestFit="1" customWidth="1"/>
    <col min="7697" max="7697" width="13.42578125" style="81" bestFit="1" customWidth="1"/>
    <col min="7698" max="7698" width="14.28515625" style="81" bestFit="1" customWidth="1"/>
    <col min="7699" max="7935" width="8.85546875" style="81"/>
    <col min="7936" max="7936" width="51.140625" style="81" customWidth="1"/>
    <col min="7937" max="7937" width="25.140625" style="81" customWidth="1"/>
    <col min="7938" max="7938" width="11.7109375" style="81" customWidth="1"/>
    <col min="7939" max="7939" width="11.42578125" style="81" customWidth="1"/>
    <col min="7940" max="7940" width="11.42578125" style="81" bestFit="1" customWidth="1"/>
    <col min="7941" max="7941" width="13.140625" style="81" bestFit="1" customWidth="1"/>
    <col min="7942" max="7944" width="11.28515625" style="81" bestFit="1" customWidth="1"/>
    <col min="7945" max="7951" width="11.28515625" style="81" customWidth="1"/>
    <col min="7952" max="7952" width="12.85546875" style="81" bestFit="1" customWidth="1"/>
    <col min="7953" max="7953" width="13.42578125" style="81" bestFit="1" customWidth="1"/>
    <col min="7954" max="7954" width="14.28515625" style="81" bestFit="1" customWidth="1"/>
    <col min="7955" max="8191" width="8.85546875" style="81"/>
    <col min="8192" max="8192" width="51.140625" style="81" customWidth="1"/>
    <col min="8193" max="8193" width="25.140625" style="81" customWidth="1"/>
    <col min="8194" max="8194" width="11.7109375" style="81" customWidth="1"/>
    <col min="8195" max="8195" width="11.42578125" style="81" customWidth="1"/>
    <col min="8196" max="8196" width="11.42578125" style="81" bestFit="1" customWidth="1"/>
    <col min="8197" max="8197" width="13.140625" style="81" bestFit="1" customWidth="1"/>
    <col min="8198" max="8200" width="11.28515625" style="81" bestFit="1" customWidth="1"/>
    <col min="8201" max="8207" width="11.28515625" style="81" customWidth="1"/>
    <col min="8208" max="8208" width="12.85546875" style="81" bestFit="1" customWidth="1"/>
    <col min="8209" max="8209" width="13.42578125" style="81" bestFit="1" customWidth="1"/>
    <col min="8210" max="8210" width="14.28515625" style="81" bestFit="1" customWidth="1"/>
    <col min="8211" max="8447" width="8.85546875" style="81"/>
    <col min="8448" max="8448" width="51.140625" style="81" customWidth="1"/>
    <col min="8449" max="8449" width="25.140625" style="81" customWidth="1"/>
    <col min="8450" max="8450" width="11.7109375" style="81" customWidth="1"/>
    <col min="8451" max="8451" width="11.42578125" style="81" customWidth="1"/>
    <col min="8452" max="8452" width="11.42578125" style="81" bestFit="1" customWidth="1"/>
    <col min="8453" max="8453" width="13.140625" style="81" bestFit="1" customWidth="1"/>
    <col min="8454" max="8456" width="11.28515625" style="81" bestFit="1" customWidth="1"/>
    <col min="8457" max="8463" width="11.28515625" style="81" customWidth="1"/>
    <col min="8464" max="8464" width="12.85546875" style="81" bestFit="1" customWidth="1"/>
    <col min="8465" max="8465" width="13.42578125" style="81" bestFit="1" customWidth="1"/>
    <col min="8466" max="8466" width="14.28515625" style="81" bestFit="1" customWidth="1"/>
    <col min="8467" max="8703" width="8.85546875" style="81"/>
    <col min="8704" max="8704" width="51.140625" style="81" customWidth="1"/>
    <col min="8705" max="8705" width="25.140625" style="81" customWidth="1"/>
    <col min="8706" max="8706" width="11.7109375" style="81" customWidth="1"/>
    <col min="8707" max="8707" width="11.42578125" style="81" customWidth="1"/>
    <col min="8708" max="8708" width="11.42578125" style="81" bestFit="1" customWidth="1"/>
    <col min="8709" max="8709" width="13.140625" style="81" bestFit="1" customWidth="1"/>
    <col min="8710" max="8712" width="11.28515625" style="81" bestFit="1" customWidth="1"/>
    <col min="8713" max="8719" width="11.28515625" style="81" customWidth="1"/>
    <col min="8720" max="8720" width="12.85546875" style="81" bestFit="1" customWidth="1"/>
    <col min="8721" max="8721" width="13.42578125" style="81" bestFit="1" customWidth="1"/>
    <col min="8722" max="8722" width="14.28515625" style="81" bestFit="1" customWidth="1"/>
    <col min="8723" max="8959" width="8.85546875" style="81"/>
    <col min="8960" max="8960" width="51.140625" style="81" customWidth="1"/>
    <col min="8961" max="8961" width="25.140625" style="81" customWidth="1"/>
    <col min="8962" max="8962" width="11.7109375" style="81" customWidth="1"/>
    <col min="8963" max="8963" width="11.42578125" style="81" customWidth="1"/>
    <col min="8964" max="8964" width="11.42578125" style="81" bestFit="1" customWidth="1"/>
    <col min="8965" max="8965" width="13.140625" style="81" bestFit="1" customWidth="1"/>
    <col min="8966" max="8968" width="11.28515625" style="81" bestFit="1" customWidth="1"/>
    <col min="8969" max="8975" width="11.28515625" style="81" customWidth="1"/>
    <col min="8976" max="8976" width="12.85546875" style="81" bestFit="1" customWidth="1"/>
    <col min="8977" max="8977" width="13.42578125" style="81" bestFit="1" customWidth="1"/>
    <col min="8978" max="8978" width="14.28515625" style="81" bestFit="1" customWidth="1"/>
    <col min="8979" max="9215" width="8.85546875" style="81"/>
    <col min="9216" max="9216" width="51.140625" style="81" customWidth="1"/>
    <col min="9217" max="9217" width="25.140625" style="81" customWidth="1"/>
    <col min="9218" max="9218" width="11.7109375" style="81" customWidth="1"/>
    <col min="9219" max="9219" width="11.42578125" style="81" customWidth="1"/>
    <col min="9220" max="9220" width="11.42578125" style="81" bestFit="1" customWidth="1"/>
    <col min="9221" max="9221" width="13.140625" style="81" bestFit="1" customWidth="1"/>
    <col min="9222" max="9224" width="11.28515625" style="81" bestFit="1" customWidth="1"/>
    <col min="9225" max="9231" width="11.28515625" style="81" customWidth="1"/>
    <col min="9232" max="9232" width="12.85546875" style="81" bestFit="1" customWidth="1"/>
    <col min="9233" max="9233" width="13.42578125" style="81" bestFit="1" customWidth="1"/>
    <col min="9234" max="9234" width="14.28515625" style="81" bestFit="1" customWidth="1"/>
    <col min="9235" max="9471" width="8.85546875" style="81"/>
    <col min="9472" max="9472" width="51.140625" style="81" customWidth="1"/>
    <col min="9473" max="9473" width="25.140625" style="81" customWidth="1"/>
    <col min="9474" max="9474" width="11.7109375" style="81" customWidth="1"/>
    <col min="9475" max="9475" width="11.42578125" style="81" customWidth="1"/>
    <col min="9476" max="9476" width="11.42578125" style="81" bestFit="1" customWidth="1"/>
    <col min="9477" max="9477" width="13.140625" style="81" bestFit="1" customWidth="1"/>
    <col min="9478" max="9480" width="11.28515625" style="81" bestFit="1" customWidth="1"/>
    <col min="9481" max="9487" width="11.28515625" style="81" customWidth="1"/>
    <col min="9488" max="9488" width="12.85546875" style="81" bestFit="1" customWidth="1"/>
    <col min="9489" max="9489" width="13.42578125" style="81" bestFit="1" customWidth="1"/>
    <col min="9490" max="9490" width="14.28515625" style="81" bestFit="1" customWidth="1"/>
    <col min="9491" max="9727" width="8.85546875" style="81"/>
    <col min="9728" max="9728" width="51.140625" style="81" customWidth="1"/>
    <col min="9729" max="9729" width="25.140625" style="81" customWidth="1"/>
    <col min="9730" max="9730" width="11.7109375" style="81" customWidth="1"/>
    <col min="9731" max="9731" width="11.42578125" style="81" customWidth="1"/>
    <col min="9732" max="9732" width="11.42578125" style="81" bestFit="1" customWidth="1"/>
    <col min="9733" max="9733" width="13.140625" style="81" bestFit="1" customWidth="1"/>
    <col min="9734" max="9736" width="11.28515625" style="81" bestFit="1" customWidth="1"/>
    <col min="9737" max="9743" width="11.28515625" style="81" customWidth="1"/>
    <col min="9744" max="9744" width="12.85546875" style="81" bestFit="1" customWidth="1"/>
    <col min="9745" max="9745" width="13.42578125" style="81" bestFit="1" customWidth="1"/>
    <col min="9746" max="9746" width="14.28515625" style="81" bestFit="1" customWidth="1"/>
    <col min="9747" max="9983" width="8.85546875" style="81"/>
    <col min="9984" max="9984" width="51.140625" style="81" customWidth="1"/>
    <col min="9985" max="9985" width="25.140625" style="81" customWidth="1"/>
    <col min="9986" max="9986" width="11.7109375" style="81" customWidth="1"/>
    <col min="9987" max="9987" width="11.42578125" style="81" customWidth="1"/>
    <col min="9988" max="9988" width="11.42578125" style="81" bestFit="1" customWidth="1"/>
    <col min="9989" max="9989" width="13.140625" style="81" bestFit="1" customWidth="1"/>
    <col min="9990" max="9992" width="11.28515625" style="81" bestFit="1" customWidth="1"/>
    <col min="9993" max="9999" width="11.28515625" style="81" customWidth="1"/>
    <col min="10000" max="10000" width="12.85546875" style="81" bestFit="1" customWidth="1"/>
    <col min="10001" max="10001" width="13.42578125" style="81" bestFit="1" customWidth="1"/>
    <col min="10002" max="10002" width="14.28515625" style="81" bestFit="1" customWidth="1"/>
    <col min="10003" max="10239" width="8.85546875" style="81"/>
    <col min="10240" max="10240" width="51.140625" style="81" customWidth="1"/>
    <col min="10241" max="10241" width="25.140625" style="81" customWidth="1"/>
    <col min="10242" max="10242" width="11.7109375" style="81" customWidth="1"/>
    <col min="10243" max="10243" width="11.42578125" style="81" customWidth="1"/>
    <col min="10244" max="10244" width="11.42578125" style="81" bestFit="1" customWidth="1"/>
    <col min="10245" max="10245" width="13.140625" style="81" bestFit="1" customWidth="1"/>
    <col min="10246" max="10248" width="11.28515625" style="81" bestFit="1" customWidth="1"/>
    <col min="10249" max="10255" width="11.28515625" style="81" customWidth="1"/>
    <col min="10256" max="10256" width="12.85546875" style="81" bestFit="1" customWidth="1"/>
    <col min="10257" max="10257" width="13.42578125" style="81" bestFit="1" customWidth="1"/>
    <col min="10258" max="10258" width="14.28515625" style="81" bestFit="1" customWidth="1"/>
    <col min="10259" max="10495" width="8.85546875" style="81"/>
    <col min="10496" max="10496" width="51.140625" style="81" customWidth="1"/>
    <col min="10497" max="10497" width="25.140625" style="81" customWidth="1"/>
    <col min="10498" max="10498" width="11.7109375" style="81" customWidth="1"/>
    <col min="10499" max="10499" width="11.42578125" style="81" customWidth="1"/>
    <col min="10500" max="10500" width="11.42578125" style="81" bestFit="1" customWidth="1"/>
    <col min="10501" max="10501" width="13.140625" style="81" bestFit="1" customWidth="1"/>
    <col min="10502" max="10504" width="11.28515625" style="81" bestFit="1" customWidth="1"/>
    <col min="10505" max="10511" width="11.28515625" style="81" customWidth="1"/>
    <col min="10512" max="10512" width="12.85546875" style="81" bestFit="1" customWidth="1"/>
    <col min="10513" max="10513" width="13.42578125" style="81" bestFit="1" customWidth="1"/>
    <col min="10514" max="10514" width="14.28515625" style="81" bestFit="1" customWidth="1"/>
    <col min="10515" max="10751" width="8.85546875" style="81"/>
    <col min="10752" max="10752" width="51.140625" style="81" customWidth="1"/>
    <col min="10753" max="10753" width="25.140625" style="81" customWidth="1"/>
    <col min="10754" max="10754" width="11.7109375" style="81" customWidth="1"/>
    <col min="10755" max="10755" width="11.42578125" style="81" customWidth="1"/>
    <col min="10756" max="10756" width="11.42578125" style="81" bestFit="1" customWidth="1"/>
    <col min="10757" max="10757" width="13.140625" style="81" bestFit="1" customWidth="1"/>
    <col min="10758" max="10760" width="11.28515625" style="81" bestFit="1" customWidth="1"/>
    <col min="10761" max="10767" width="11.28515625" style="81" customWidth="1"/>
    <col min="10768" max="10768" width="12.85546875" style="81" bestFit="1" customWidth="1"/>
    <col min="10769" max="10769" width="13.42578125" style="81" bestFit="1" customWidth="1"/>
    <col min="10770" max="10770" width="14.28515625" style="81" bestFit="1" customWidth="1"/>
    <col min="10771" max="11007" width="8.85546875" style="81"/>
    <col min="11008" max="11008" width="51.140625" style="81" customWidth="1"/>
    <col min="11009" max="11009" width="25.140625" style="81" customWidth="1"/>
    <col min="11010" max="11010" width="11.7109375" style="81" customWidth="1"/>
    <col min="11011" max="11011" width="11.42578125" style="81" customWidth="1"/>
    <col min="11012" max="11012" width="11.42578125" style="81" bestFit="1" customWidth="1"/>
    <col min="11013" max="11013" width="13.140625" style="81" bestFit="1" customWidth="1"/>
    <col min="11014" max="11016" width="11.28515625" style="81" bestFit="1" customWidth="1"/>
    <col min="11017" max="11023" width="11.28515625" style="81" customWidth="1"/>
    <col min="11024" max="11024" width="12.85546875" style="81" bestFit="1" customWidth="1"/>
    <col min="11025" max="11025" width="13.42578125" style="81" bestFit="1" customWidth="1"/>
    <col min="11026" max="11026" width="14.28515625" style="81" bestFit="1" customWidth="1"/>
    <col min="11027" max="11263" width="8.85546875" style="81"/>
    <col min="11264" max="11264" width="51.140625" style="81" customWidth="1"/>
    <col min="11265" max="11265" width="25.140625" style="81" customWidth="1"/>
    <col min="11266" max="11266" width="11.7109375" style="81" customWidth="1"/>
    <col min="11267" max="11267" width="11.42578125" style="81" customWidth="1"/>
    <col min="11268" max="11268" width="11.42578125" style="81" bestFit="1" customWidth="1"/>
    <col min="11269" max="11269" width="13.140625" style="81" bestFit="1" customWidth="1"/>
    <col min="11270" max="11272" width="11.28515625" style="81" bestFit="1" customWidth="1"/>
    <col min="11273" max="11279" width="11.28515625" style="81" customWidth="1"/>
    <col min="11280" max="11280" width="12.85546875" style="81" bestFit="1" customWidth="1"/>
    <col min="11281" max="11281" width="13.42578125" style="81" bestFit="1" customWidth="1"/>
    <col min="11282" max="11282" width="14.28515625" style="81" bestFit="1" customWidth="1"/>
    <col min="11283" max="11519" width="8.85546875" style="81"/>
    <col min="11520" max="11520" width="51.140625" style="81" customWidth="1"/>
    <col min="11521" max="11521" width="25.140625" style="81" customWidth="1"/>
    <col min="11522" max="11522" width="11.7109375" style="81" customWidth="1"/>
    <col min="11523" max="11523" width="11.42578125" style="81" customWidth="1"/>
    <col min="11524" max="11524" width="11.42578125" style="81" bestFit="1" customWidth="1"/>
    <col min="11525" max="11525" width="13.140625" style="81" bestFit="1" customWidth="1"/>
    <col min="11526" max="11528" width="11.28515625" style="81" bestFit="1" customWidth="1"/>
    <col min="11529" max="11535" width="11.28515625" style="81" customWidth="1"/>
    <col min="11536" max="11536" width="12.85546875" style="81" bestFit="1" customWidth="1"/>
    <col min="11537" max="11537" width="13.42578125" style="81" bestFit="1" customWidth="1"/>
    <col min="11538" max="11538" width="14.28515625" style="81" bestFit="1" customWidth="1"/>
    <col min="11539" max="11775" width="8.85546875" style="81"/>
    <col min="11776" max="11776" width="51.140625" style="81" customWidth="1"/>
    <col min="11777" max="11777" width="25.140625" style="81" customWidth="1"/>
    <col min="11778" max="11778" width="11.7109375" style="81" customWidth="1"/>
    <col min="11779" max="11779" width="11.42578125" style="81" customWidth="1"/>
    <col min="11780" max="11780" width="11.42578125" style="81" bestFit="1" customWidth="1"/>
    <col min="11781" max="11781" width="13.140625" style="81" bestFit="1" customWidth="1"/>
    <col min="11782" max="11784" width="11.28515625" style="81" bestFit="1" customWidth="1"/>
    <col min="11785" max="11791" width="11.28515625" style="81" customWidth="1"/>
    <col min="11792" max="11792" width="12.85546875" style="81" bestFit="1" customWidth="1"/>
    <col min="11793" max="11793" width="13.42578125" style="81" bestFit="1" customWidth="1"/>
    <col min="11794" max="11794" width="14.28515625" style="81" bestFit="1" customWidth="1"/>
    <col min="11795" max="12031" width="8.85546875" style="81"/>
    <col min="12032" max="12032" width="51.140625" style="81" customWidth="1"/>
    <col min="12033" max="12033" width="25.140625" style="81" customWidth="1"/>
    <col min="12034" max="12034" width="11.7109375" style="81" customWidth="1"/>
    <col min="12035" max="12035" width="11.42578125" style="81" customWidth="1"/>
    <col min="12036" max="12036" width="11.42578125" style="81" bestFit="1" customWidth="1"/>
    <col min="12037" max="12037" width="13.140625" style="81" bestFit="1" customWidth="1"/>
    <col min="12038" max="12040" width="11.28515625" style="81" bestFit="1" customWidth="1"/>
    <col min="12041" max="12047" width="11.28515625" style="81" customWidth="1"/>
    <col min="12048" max="12048" width="12.85546875" style="81" bestFit="1" customWidth="1"/>
    <col min="12049" max="12049" width="13.42578125" style="81" bestFit="1" customWidth="1"/>
    <col min="12050" max="12050" width="14.28515625" style="81" bestFit="1" customWidth="1"/>
    <col min="12051" max="12287" width="8.85546875" style="81"/>
    <col min="12288" max="12288" width="51.140625" style="81" customWidth="1"/>
    <col min="12289" max="12289" width="25.140625" style="81" customWidth="1"/>
    <col min="12290" max="12290" width="11.7109375" style="81" customWidth="1"/>
    <col min="12291" max="12291" width="11.42578125" style="81" customWidth="1"/>
    <col min="12292" max="12292" width="11.42578125" style="81" bestFit="1" customWidth="1"/>
    <col min="12293" max="12293" width="13.140625" style="81" bestFit="1" customWidth="1"/>
    <col min="12294" max="12296" width="11.28515625" style="81" bestFit="1" customWidth="1"/>
    <col min="12297" max="12303" width="11.28515625" style="81" customWidth="1"/>
    <col min="12304" max="12304" width="12.85546875" style="81" bestFit="1" customWidth="1"/>
    <col min="12305" max="12305" width="13.42578125" style="81" bestFit="1" customWidth="1"/>
    <col min="12306" max="12306" width="14.28515625" style="81" bestFit="1" customWidth="1"/>
    <col min="12307" max="12543" width="8.85546875" style="81"/>
    <col min="12544" max="12544" width="51.140625" style="81" customWidth="1"/>
    <col min="12545" max="12545" width="25.140625" style="81" customWidth="1"/>
    <col min="12546" max="12546" width="11.7109375" style="81" customWidth="1"/>
    <col min="12547" max="12547" width="11.42578125" style="81" customWidth="1"/>
    <col min="12548" max="12548" width="11.42578125" style="81" bestFit="1" customWidth="1"/>
    <col min="12549" max="12549" width="13.140625" style="81" bestFit="1" customWidth="1"/>
    <col min="12550" max="12552" width="11.28515625" style="81" bestFit="1" customWidth="1"/>
    <col min="12553" max="12559" width="11.28515625" style="81" customWidth="1"/>
    <col min="12560" max="12560" width="12.85546875" style="81" bestFit="1" customWidth="1"/>
    <col min="12561" max="12561" width="13.42578125" style="81" bestFit="1" customWidth="1"/>
    <col min="12562" max="12562" width="14.28515625" style="81" bestFit="1" customWidth="1"/>
    <col min="12563" max="12799" width="8.85546875" style="81"/>
    <col min="12800" max="12800" width="51.140625" style="81" customWidth="1"/>
    <col min="12801" max="12801" width="25.140625" style="81" customWidth="1"/>
    <col min="12802" max="12802" width="11.7109375" style="81" customWidth="1"/>
    <col min="12803" max="12803" width="11.42578125" style="81" customWidth="1"/>
    <col min="12804" max="12804" width="11.42578125" style="81" bestFit="1" customWidth="1"/>
    <col min="12805" max="12805" width="13.140625" style="81" bestFit="1" customWidth="1"/>
    <col min="12806" max="12808" width="11.28515625" style="81" bestFit="1" customWidth="1"/>
    <col min="12809" max="12815" width="11.28515625" style="81" customWidth="1"/>
    <col min="12816" max="12816" width="12.85546875" style="81" bestFit="1" customWidth="1"/>
    <col min="12817" max="12817" width="13.42578125" style="81" bestFit="1" customWidth="1"/>
    <col min="12818" max="12818" width="14.28515625" style="81" bestFit="1" customWidth="1"/>
    <col min="12819" max="13055" width="8.85546875" style="81"/>
    <col min="13056" max="13056" width="51.140625" style="81" customWidth="1"/>
    <col min="13057" max="13057" width="25.140625" style="81" customWidth="1"/>
    <col min="13058" max="13058" width="11.7109375" style="81" customWidth="1"/>
    <col min="13059" max="13059" width="11.42578125" style="81" customWidth="1"/>
    <col min="13060" max="13060" width="11.42578125" style="81" bestFit="1" customWidth="1"/>
    <col min="13061" max="13061" width="13.140625" style="81" bestFit="1" customWidth="1"/>
    <col min="13062" max="13064" width="11.28515625" style="81" bestFit="1" customWidth="1"/>
    <col min="13065" max="13071" width="11.28515625" style="81" customWidth="1"/>
    <col min="13072" max="13072" width="12.85546875" style="81" bestFit="1" customWidth="1"/>
    <col min="13073" max="13073" width="13.42578125" style="81" bestFit="1" customWidth="1"/>
    <col min="13074" max="13074" width="14.28515625" style="81" bestFit="1" customWidth="1"/>
    <col min="13075" max="13311" width="8.85546875" style="81"/>
    <col min="13312" max="13312" width="51.140625" style="81" customWidth="1"/>
    <col min="13313" max="13313" width="25.140625" style="81" customWidth="1"/>
    <col min="13314" max="13314" width="11.7109375" style="81" customWidth="1"/>
    <col min="13315" max="13315" width="11.42578125" style="81" customWidth="1"/>
    <col min="13316" max="13316" width="11.42578125" style="81" bestFit="1" customWidth="1"/>
    <col min="13317" max="13317" width="13.140625" style="81" bestFit="1" customWidth="1"/>
    <col min="13318" max="13320" width="11.28515625" style="81" bestFit="1" customWidth="1"/>
    <col min="13321" max="13327" width="11.28515625" style="81" customWidth="1"/>
    <col min="13328" max="13328" width="12.85546875" style="81" bestFit="1" customWidth="1"/>
    <col min="13329" max="13329" width="13.42578125" style="81" bestFit="1" customWidth="1"/>
    <col min="13330" max="13330" width="14.28515625" style="81" bestFit="1" customWidth="1"/>
    <col min="13331" max="13567" width="8.85546875" style="81"/>
    <col min="13568" max="13568" width="51.140625" style="81" customWidth="1"/>
    <col min="13569" max="13569" width="25.140625" style="81" customWidth="1"/>
    <col min="13570" max="13570" width="11.7109375" style="81" customWidth="1"/>
    <col min="13571" max="13571" width="11.42578125" style="81" customWidth="1"/>
    <col min="13572" max="13572" width="11.42578125" style="81" bestFit="1" customWidth="1"/>
    <col min="13573" max="13573" width="13.140625" style="81" bestFit="1" customWidth="1"/>
    <col min="13574" max="13576" width="11.28515625" style="81" bestFit="1" customWidth="1"/>
    <col min="13577" max="13583" width="11.28515625" style="81" customWidth="1"/>
    <col min="13584" max="13584" width="12.85546875" style="81" bestFit="1" customWidth="1"/>
    <col min="13585" max="13585" width="13.42578125" style="81" bestFit="1" customWidth="1"/>
    <col min="13586" max="13586" width="14.28515625" style="81" bestFit="1" customWidth="1"/>
    <col min="13587" max="13823" width="8.85546875" style="81"/>
    <col min="13824" max="13824" width="51.140625" style="81" customWidth="1"/>
    <col min="13825" max="13825" width="25.140625" style="81" customWidth="1"/>
    <col min="13826" max="13826" width="11.7109375" style="81" customWidth="1"/>
    <col min="13827" max="13827" width="11.42578125" style="81" customWidth="1"/>
    <col min="13828" max="13828" width="11.42578125" style="81" bestFit="1" customWidth="1"/>
    <col min="13829" max="13829" width="13.140625" style="81" bestFit="1" customWidth="1"/>
    <col min="13830" max="13832" width="11.28515625" style="81" bestFit="1" customWidth="1"/>
    <col min="13833" max="13839" width="11.28515625" style="81" customWidth="1"/>
    <col min="13840" max="13840" width="12.85546875" style="81" bestFit="1" customWidth="1"/>
    <col min="13841" max="13841" width="13.42578125" style="81" bestFit="1" customWidth="1"/>
    <col min="13842" max="13842" width="14.28515625" style="81" bestFit="1" customWidth="1"/>
    <col min="13843" max="14079" width="8.85546875" style="81"/>
    <col min="14080" max="14080" width="51.140625" style="81" customWidth="1"/>
    <col min="14081" max="14081" width="25.140625" style="81" customWidth="1"/>
    <col min="14082" max="14082" width="11.7109375" style="81" customWidth="1"/>
    <col min="14083" max="14083" width="11.42578125" style="81" customWidth="1"/>
    <col min="14084" max="14084" width="11.42578125" style="81" bestFit="1" customWidth="1"/>
    <col min="14085" max="14085" width="13.140625" style="81" bestFit="1" customWidth="1"/>
    <col min="14086" max="14088" width="11.28515625" style="81" bestFit="1" customWidth="1"/>
    <col min="14089" max="14095" width="11.28515625" style="81" customWidth="1"/>
    <col min="14096" max="14096" width="12.85546875" style="81" bestFit="1" customWidth="1"/>
    <col min="14097" max="14097" width="13.42578125" style="81" bestFit="1" customWidth="1"/>
    <col min="14098" max="14098" width="14.28515625" style="81" bestFit="1" customWidth="1"/>
    <col min="14099" max="14335" width="8.85546875" style="81"/>
    <col min="14336" max="14336" width="51.140625" style="81" customWidth="1"/>
    <col min="14337" max="14337" width="25.140625" style="81" customWidth="1"/>
    <col min="14338" max="14338" width="11.7109375" style="81" customWidth="1"/>
    <col min="14339" max="14339" width="11.42578125" style="81" customWidth="1"/>
    <col min="14340" max="14340" width="11.42578125" style="81" bestFit="1" customWidth="1"/>
    <col min="14341" max="14341" width="13.140625" style="81" bestFit="1" customWidth="1"/>
    <col min="14342" max="14344" width="11.28515625" style="81" bestFit="1" customWidth="1"/>
    <col min="14345" max="14351" width="11.28515625" style="81" customWidth="1"/>
    <col min="14352" max="14352" width="12.85546875" style="81" bestFit="1" customWidth="1"/>
    <col min="14353" max="14353" width="13.42578125" style="81" bestFit="1" customWidth="1"/>
    <col min="14354" max="14354" width="14.28515625" style="81" bestFit="1" customWidth="1"/>
    <col min="14355" max="14591" width="8.85546875" style="81"/>
    <col min="14592" max="14592" width="51.140625" style="81" customWidth="1"/>
    <col min="14593" max="14593" width="25.140625" style="81" customWidth="1"/>
    <col min="14594" max="14594" width="11.7109375" style="81" customWidth="1"/>
    <col min="14595" max="14595" width="11.42578125" style="81" customWidth="1"/>
    <col min="14596" max="14596" width="11.42578125" style="81" bestFit="1" customWidth="1"/>
    <col min="14597" max="14597" width="13.140625" style="81" bestFit="1" customWidth="1"/>
    <col min="14598" max="14600" width="11.28515625" style="81" bestFit="1" customWidth="1"/>
    <col min="14601" max="14607" width="11.28515625" style="81" customWidth="1"/>
    <col min="14608" max="14608" width="12.85546875" style="81" bestFit="1" customWidth="1"/>
    <col min="14609" max="14609" width="13.42578125" style="81" bestFit="1" customWidth="1"/>
    <col min="14610" max="14610" width="14.28515625" style="81" bestFit="1" customWidth="1"/>
    <col min="14611" max="14847" width="8.85546875" style="81"/>
    <col min="14848" max="14848" width="51.140625" style="81" customWidth="1"/>
    <col min="14849" max="14849" width="25.140625" style="81" customWidth="1"/>
    <col min="14850" max="14850" width="11.7109375" style="81" customWidth="1"/>
    <col min="14851" max="14851" width="11.42578125" style="81" customWidth="1"/>
    <col min="14852" max="14852" width="11.42578125" style="81" bestFit="1" customWidth="1"/>
    <col min="14853" max="14853" width="13.140625" style="81" bestFit="1" customWidth="1"/>
    <col min="14854" max="14856" width="11.28515625" style="81" bestFit="1" customWidth="1"/>
    <col min="14857" max="14863" width="11.28515625" style="81" customWidth="1"/>
    <col min="14864" max="14864" width="12.85546875" style="81" bestFit="1" customWidth="1"/>
    <col min="14865" max="14865" width="13.42578125" style="81" bestFit="1" customWidth="1"/>
    <col min="14866" max="14866" width="14.28515625" style="81" bestFit="1" customWidth="1"/>
    <col min="14867" max="15103" width="8.85546875" style="81"/>
    <col min="15104" max="15104" width="51.140625" style="81" customWidth="1"/>
    <col min="15105" max="15105" width="25.140625" style="81" customWidth="1"/>
    <col min="15106" max="15106" width="11.7109375" style="81" customWidth="1"/>
    <col min="15107" max="15107" width="11.42578125" style="81" customWidth="1"/>
    <col min="15108" max="15108" width="11.42578125" style="81" bestFit="1" customWidth="1"/>
    <col min="15109" max="15109" width="13.140625" style="81" bestFit="1" customWidth="1"/>
    <col min="15110" max="15112" width="11.28515625" style="81" bestFit="1" customWidth="1"/>
    <col min="15113" max="15119" width="11.28515625" style="81" customWidth="1"/>
    <col min="15120" max="15120" width="12.85546875" style="81" bestFit="1" customWidth="1"/>
    <col min="15121" max="15121" width="13.42578125" style="81" bestFit="1" customWidth="1"/>
    <col min="15122" max="15122" width="14.28515625" style="81" bestFit="1" customWidth="1"/>
    <col min="15123" max="15359" width="8.85546875" style="81"/>
    <col min="15360" max="15360" width="51.140625" style="81" customWidth="1"/>
    <col min="15361" max="15361" width="25.140625" style="81" customWidth="1"/>
    <col min="15362" max="15362" width="11.7109375" style="81" customWidth="1"/>
    <col min="15363" max="15363" width="11.42578125" style="81" customWidth="1"/>
    <col min="15364" max="15364" width="11.42578125" style="81" bestFit="1" customWidth="1"/>
    <col min="15365" max="15365" width="13.140625" style="81" bestFit="1" customWidth="1"/>
    <col min="15366" max="15368" width="11.28515625" style="81" bestFit="1" customWidth="1"/>
    <col min="15369" max="15375" width="11.28515625" style="81" customWidth="1"/>
    <col min="15376" max="15376" width="12.85546875" style="81" bestFit="1" customWidth="1"/>
    <col min="15377" max="15377" width="13.42578125" style="81" bestFit="1" customWidth="1"/>
    <col min="15378" max="15378" width="14.28515625" style="81" bestFit="1" customWidth="1"/>
    <col min="15379" max="15615" width="8.85546875" style="81"/>
    <col min="15616" max="15616" width="51.140625" style="81" customWidth="1"/>
    <col min="15617" max="15617" width="25.140625" style="81" customWidth="1"/>
    <col min="15618" max="15618" width="11.7109375" style="81" customWidth="1"/>
    <col min="15619" max="15619" width="11.42578125" style="81" customWidth="1"/>
    <col min="15620" max="15620" width="11.42578125" style="81" bestFit="1" customWidth="1"/>
    <col min="15621" max="15621" width="13.140625" style="81" bestFit="1" customWidth="1"/>
    <col min="15622" max="15624" width="11.28515625" style="81" bestFit="1" customWidth="1"/>
    <col min="15625" max="15631" width="11.28515625" style="81" customWidth="1"/>
    <col min="15632" max="15632" width="12.85546875" style="81" bestFit="1" customWidth="1"/>
    <col min="15633" max="15633" width="13.42578125" style="81" bestFit="1" customWidth="1"/>
    <col min="15634" max="15634" width="14.28515625" style="81" bestFit="1" customWidth="1"/>
    <col min="15635" max="15871" width="8.85546875" style="81"/>
    <col min="15872" max="15872" width="51.140625" style="81" customWidth="1"/>
    <col min="15873" max="15873" width="25.140625" style="81" customWidth="1"/>
    <col min="15874" max="15874" width="11.7109375" style="81" customWidth="1"/>
    <col min="15875" max="15875" width="11.42578125" style="81" customWidth="1"/>
    <col min="15876" max="15876" width="11.42578125" style="81" bestFit="1" customWidth="1"/>
    <col min="15877" max="15877" width="13.140625" style="81" bestFit="1" customWidth="1"/>
    <col min="15878" max="15880" width="11.28515625" style="81" bestFit="1" customWidth="1"/>
    <col min="15881" max="15887" width="11.28515625" style="81" customWidth="1"/>
    <col min="15888" max="15888" width="12.85546875" style="81" bestFit="1" customWidth="1"/>
    <col min="15889" max="15889" width="13.42578125" style="81" bestFit="1" customWidth="1"/>
    <col min="15890" max="15890" width="14.28515625" style="81" bestFit="1" customWidth="1"/>
    <col min="15891" max="16127" width="8.85546875" style="81"/>
    <col min="16128" max="16128" width="51.140625" style="81" customWidth="1"/>
    <col min="16129" max="16129" width="25.140625" style="81" customWidth="1"/>
    <col min="16130" max="16130" width="11.7109375" style="81" customWidth="1"/>
    <col min="16131" max="16131" width="11.42578125" style="81" customWidth="1"/>
    <col min="16132" max="16132" width="11.42578125" style="81" bestFit="1" customWidth="1"/>
    <col min="16133" max="16133" width="13.140625" style="81" bestFit="1" customWidth="1"/>
    <col min="16134" max="16136" width="11.28515625" style="81" bestFit="1" customWidth="1"/>
    <col min="16137" max="16143" width="11.28515625" style="81" customWidth="1"/>
    <col min="16144" max="16144" width="12.85546875" style="81" bestFit="1" customWidth="1"/>
    <col min="16145" max="16145" width="13.42578125" style="81" bestFit="1" customWidth="1"/>
    <col min="16146" max="16146" width="14.28515625" style="81" bestFit="1" customWidth="1"/>
    <col min="16147" max="16384" width="8.85546875" style="81"/>
  </cols>
  <sheetData>
    <row r="1" spans="1:19" x14ac:dyDescent="0.2">
      <c r="A1" s="76"/>
      <c r="B1" s="355" t="s">
        <v>481</v>
      </c>
      <c r="C1" s="355" t="s">
        <v>480</v>
      </c>
      <c r="D1" s="355" t="s">
        <v>146</v>
      </c>
      <c r="F1" s="77" t="s">
        <v>140</v>
      </c>
      <c r="G1" s="77">
        <v>305</v>
      </c>
      <c r="R1" s="77"/>
      <c r="S1" s="82"/>
    </row>
    <row r="2" spans="1:19" x14ac:dyDescent="0.2">
      <c r="A2" s="342" t="s">
        <v>478</v>
      </c>
      <c r="B2" s="378"/>
      <c r="C2" s="378"/>
      <c r="D2" s="320" t="e">
        <f>C2/B2-1</f>
        <v>#DIV/0!</v>
      </c>
      <c r="F2" s="77" t="s">
        <v>141</v>
      </c>
      <c r="G2" s="77">
        <v>92</v>
      </c>
      <c r="R2" s="77"/>
      <c r="S2" s="82"/>
    </row>
    <row r="3" spans="1:19" x14ac:dyDescent="0.2">
      <c r="A3" s="83" t="s">
        <v>482</v>
      </c>
      <c r="B3" s="378"/>
      <c r="C3" s="378"/>
      <c r="D3" s="320" t="e">
        <f t="shared" ref="D3:D4" si="0">C3/B3-1</f>
        <v>#DIV/0!</v>
      </c>
      <c r="R3" s="77"/>
      <c r="S3" s="82"/>
    </row>
    <row r="4" spans="1:19" x14ac:dyDescent="0.2">
      <c r="A4" s="83" t="s">
        <v>479</v>
      </c>
      <c r="B4" s="378"/>
      <c r="C4" s="378"/>
      <c r="D4" s="320" t="e">
        <f t="shared" si="0"/>
        <v>#DIV/0!</v>
      </c>
    </row>
    <row r="5" spans="1:19" x14ac:dyDescent="0.2">
      <c r="A5" s="318"/>
    </row>
    <row r="8" spans="1:19" s="82" customFormat="1" x14ac:dyDescent="0.2">
      <c r="A8" s="92" t="s">
        <v>476</v>
      </c>
      <c r="N8" s="92"/>
    </row>
    <row r="9" spans="1:19" ht="15.75" thickBot="1" x14ac:dyDescent="0.25">
      <c r="A9" s="77" t="s">
        <v>124</v>
      </c>
      <c r="B9" s="317">
        <v>0.74</v>
      </c>
      <c r="C9" s="317">
        <v>0.88</v>
      </c>
      <c r="D9" s="317">
        <v>1.22</v>
      </c>
      <c r="E9" s="317">
        <v>1.1997518277444583</v>
      </c>
      <c r="F9" s="317">
        <v>0.9929731888714004</v>
      </c>
      <c r="G9" s="317">
        <v>1.0767455334519467</v>
      </c>
      <c r="H9" s="317">
        <v>0.95085968321727232</v>
      </c>
      <c r="I9" s="317">
        <v>0.88993434170414776</v>
      </c>
      <c r="J9" s="317">
        <v>1.1584150444168346</v>
      </c>
      <c r="K9" s="317">
        <v>1.0544479193471743</v>
      </c>
      <c r="L9" s="317">
        <v>0.84935533625604054</v>
      </c>
      <c r="M9" s="317">
        <v>0.99835341181596737</v>
      </c>
    </row>
    <row r="10" spans="1:19" x14ac:dyDescent="0.2">
      <c r="A10" s="76" t="s">
        <v>111</v>
      </c>
      <c r="B10" s="319" t="s">
        <v>112</v>
      </c>
      <c r="C10" s="319" t="s">
        <v>113</v>
      </c>
      <c r="D10" s="319" t="s">
        <v>114</v>
      </c>
      <c r="E10" s="319" t="s">
        <v>115</v>
      </c>
      <c r="F10" s="319" t="s">
        <v>116</v>
      </c>
      <c r="G10" s="319" t="s">
        <v>117</v>
      </c>
      <c r="H10" s="319" t="s">
        <v>118</v>
      </c>
      <c r="I10" s="319" t="s">
        <v>119</v>
      </c>
      <c r="J10" s="319" t="s">
        <v>120</v>
      </c>
      <c r="K10" s="319" t="s">
        <v>121</v>
      </c>
      <c r="L10" s="319" t="s">
        <v>122</v>
      </c>
      <c r="M10" s="319" t="s">
        <v>123</v>
      </c>
      <c r="N10" s="93" t="s">
        <v>137</v>
      </c>
    </row>
    <row r="11" spans="1:19" x14ac:dyDescent="0.2">
      <c r="A11" s="342" t="s">
        <v>202</v>
      </c>
      <c r="B11" s="344">
        <f t="shared" ref="B11:M11" si="1">B19*1.15</f>
        <v>5201199.3805</v>
      </c>
      <c r="C11" s="344">
        <f t="shared" si="1"/>
        <v>11482719.961999999</v>
      </c>
      <c r="D11" s="344">
        <f t="shared" si="1"/>
        <v>16168211.410499997</v>
      </c>
      <c r="E11" s="344">
        <f t="shared" si="1"/>
        <v>16613675.8245</v>
      </c>
      <c r="F11" s="344">
        <f t="shared" si="1"/>
        <v>22232949.505499993</v>
      </c>
      <c r="G11" s="344">
        <f t="shared" si="1"/>
        <v>15080389.679499997</v>
      </c>
      <c r="H11" s="344">
        <f t="shared" si="1"/>
        <v>10440503.7235</v>
      </c>
      <c r="I11" s="344">
        <f t="shared" si="1"/>
        <v>20777790.323999997</v>
      </c>
      <c r="J11" s="344">
        <f t="shared" si="1"/>
        <v>18983132.1675</v>
      </c>
      <c r="K11" s="344">
        <f t="shared" si="1"/>
        <v>28418110.943</v>
      </c>
      <c r="L11" s="344">
        <f t="shared" si="1"/>
        <v>22154639.300999992</v>
      </c>
      <c r="M11" s="344">
        <f t="shared" si="1"/>
        <v>11895237.462499999</v>
      </c>
      <c r="N11" s="345">
        <f>SUM(B11:M11)</f>
        <v>199448559.68399999</v>
      </c>
    </row>
    <row r="12" spans="1:19" ht="15.75" thickBot="1" x14ac:dyDescent="0.3">
      <c r="A12" s="353" t="s">
        <v>110</v>
      </c>
      <c r="B12" s="348">
        <f t="shared" ref="B12:M12" si="2">SUM(B11:B11)</f>
        <v>5201199.3805</v>
      </c>
      <c r="C12" s="348">
        <f t="shared" si="2"/>
        <v>11482719.961999999</v>
      </c>
      <c r="D12" s="348">
        <f t="shared" si="2"/>
        <v>16168211.410499997</v>
      </c>
      <c r="E12" s="348">
        <f t="shared" si="2"/>
        <v>16613675.8245</v>
      </c>
      <c r="F12" s="348">
        <f t="shared" si="2"/>
        <v>22232949.505499993</v>
      </c>
      <c r="G12" s="348">
        <f t="shared" si="2"/>
        <v>15080389.679499997</v>
      </c>
      <c r="H12" s="348">
        <f t="shared" si="2"/>
        <v>10440503.7235</v>
      </c>
      <c r="I12" s="348">
        <f t="shared" si="2"/>
        <v>20777790.323999997</v>
      </c>
      <c r="J12" s="348">
        <f t="shared" si="2"/>
        <v>18983132.1675</v>
      </c>
      <c r="K12" s="348">
        <f t="shared" si="2"/>
        <v>28418110.943</v>
      </c>
      <c r="L12" s="348">
        <f t="shared" si="2"/>
        <v>22154639.300999992</v>
      </c>
      <c r="M12" s="348">
        <f t="shared" si="2"/>
        <v>11895237.462499999</v>
      </c>
      <c r="N12" s="349">
        <f>SUM(B12:M12)</f>
        <v>199448559.68399999</v>
      </c>
    </row>
    <row r="13" spans="1:19" x14ac:dyDescent="0.2">
      <c r="A13" s="100" t="s">
        <v>146</v>
      </c>
      <c r="B13" s="346">
        <f t="shared" ref="B13:N13" si="3">B12/B20-1</f>
        <v>0.14999999999999991</v>
      </c>
      <c r="C13" s="346">
        <f t="shared" si="3"/>
        <v>0.14999999999999991</v>
      </c>
      <c r="D13" s="346">
        <f t="shared" si="3"/>
        <v>0.14999999999999991</v>
      </c>
      <c r="E13" s="346">
        <f t="shared" si="3"/>
        <v>0.14999999999999991</v>
      </c>
      <c r="F13" s="346">
        <f t="shared" si="3"/>
        <v>0.14999999999999991</v>
      </c>
      <c r="G13" s="346">
        <f t="shared" si="3"/>
        <v>0.14999999999999991</v>
      </c>
      <c r="H13" s="346">
        <f t="shared" si="3"/>
        <v>0.14999999999999991</v>
      </c>
      <c r="I13" s="346">
        <f t="shared" si="3"/>
        <v>0.14999999999999991</v>
      </c>
      <c r="J13" s="346">
        <f t="shared" si="3"/>
        <v>0.14999999999999991</v>
      </c>
      <c r="K13" s="346">
        <f t="shared" si="3"/>
        <v>0.14999999999999991</v>
      </c>
      <c r="L13" s="346">
        <f t="shared" si="3"/>
        <v>0.14999999999999991</v>
      </c>
      <c r="M13" s="346">
        <f t="shared" si="3"/>
        <v>0.14999999999999991</v>
      </c>
      <c r="N13" s="347">
        <f t="shared" si="3"/>
        <v>0.14999999999999969</v>
      </c>
    </row>
    <row r="14" spans="1:19" x14ac:dyDescent="0.2">
      <c r="A14" s="100"/>
      <c r="B14" s="344">
        <v>4000000</v>
      </c>
      <c r="C14" s="321"/>
      <c r="D14" s="321"/>
      <c r="E14" s="321"/>
      <c r="F14" s="321"/>
      <c r="G14" s="321"/>
      <c r="H14" s="321"/>
      <c r="I14" s="321"/>
      <c r="J14" s="321"/>
      <c r="K14" s="321"/>
      <c r="L14" s="321"/>
      <c r="M14" s="321"/>
      <c r="N14" s="321"/>
    </row>
    <row r="15" spans="1:19" x14ac:dyDescent="0.2">
      <c r="A15" s="325"/>
      <c r="B15" s="322"/>
      <c r="C15" s="322"/>
      <c r="D15" s="322"/>
      <c r="E15" s="322"/>
      <c r="F15" s="322"/>
      <c r="G15" s="322"/>
      <c r="H15" s="322"/>
      <c r="I15" s="322"/>
      <c r="J15" s="322"/>
      <c r="K15" s="322"/>
      <c r="L15" s="322"/>
      <c r="M15" s="322"/>
      <c r="N15" s="323"/>
    </row>
    <row r="16" spans="1:19" x14ac:dyDescent="0.2">
      <c r="A16" s="341" t="s">
        <v>477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323"/>
      <c r="Q16" s="106"/>
      <c r="R16" s="107"/>
    </row>
    <row r="17" spans="1:18" ht="15.75" thickBot="1" x14ac:dyDescent="0.25">
      <c r="A17" s="340" t="s">
        <v>124</v>
      </c>
      <c r="B17" s="338">
        <f>B19/AVERAGE(B19:M19)</f>
        <v>0.3129347871194828</v>
      </c>
      <c r="C17" s="338">
        <f>C19/AVERAGE(B19:M19)</f>
        <v>0.69086806022723002</v>
      </c>
      <c r="D17" s="338">
        <f>D19/AVERAGE(B19:M19)</f>
        <v>0.97277482090317835</v>
      </c>
      <c r="E17" s="338">
        <f>E19/AVERAGE(B19:M19)</f>
        <v>0.99957658360564849</v>
      </c>
      <c r="F17" s="338">
        <f>F19/AVERAGE(B19:M19)</f>
        <v>1.3376651828857633</v>
      </c>
      <c r="G17" s="338">
        <f>G19/AVERAGE(B19:M19)</f>
        <v>0.90732505885585069</v>
      </c>
      <c r="H17" s="338">
        <f>H19/AVERAGE(B19:M19)</f>
        <v>0.62816219320159161</v>
      </c>
      <c r="I17" s="338">
        <f>I19/AVERAGE(B19:M19)</f>
        <v>1.2501142363877484</v>
      </c>
      <c r="J17" s="338">
        <f>J19/AVERAGE(B19:M19)</f>
        <v>1.142137032079426</v>
      </c>
      <c r="K17" s="338">
        <f>K19/AVERAGE(B19:M19)</f>
        <v>1.7098009223846844</v>
      </c>
      <c r="L17" s="338">
        <f>L19/AVERAGE(B19:M19)</f>
        <v>1.3329535797762251</v>
      </c>
      <c r="M17" s="338">
        <f>M19/AVERAGE(B19:M19)</f>
        <v>0.71568754257316902</v>
      </c>
      <c r="N17" s="339"/>
      <c r="Q17" s="106"/>
      <c r="R17" s="107"/>
    </row>
    <row r="18" spans="1:18" x14ac:dyDescent="0.2">
      <c r="A18" s="76" t="s">
        <v>111</v>
      </c>
      <c r="B18" s="243" t="s">
        <v>112</v>
      </c>
      <c r="C18" s="243" t="s">
        <v>113</v>
      </c>
      <c r="D18" s="243" t="s">
        <v>114</v>
      </c>
      <c r="E18" s="243" t="s">
        <v>115</v>
      </c>
      <c r="F18" s="243" t="s">
        <v>116</v>
      </c>
      <c r="G18" s="243" t="s">
        <v>117</v>
      </c>
      <c r="H18" s="243" t="s">
        <v>118</v>
      </c>
      <c r="I18" s="243" t="s">
        <v>119</v>
      </c>
      <c r="J18" s="243" t="s">
        <v>120</v>
      </c>
      <c r="K18" s="243" t="s">
        <v>121</v>
      </c>
      <c r="L18" s="243" t="s">
        <v>122</v>
      </c>
      <c r="M18" s="243" t="s">
        <v>123</v>
      </c>
      <c r="N18" s="324" t="s">
        <v>137</v>
      </c>
      <c r="Q18" s="106"/>
      <c r="R18" s="107"/>
    </row>
    <row r="19" spans="1:18" x14ac:dyDescent="0.2">
      <c r="A19" s="342" t="s">
        <v>202</v>
      </c>
      <c r="B19" s="335">
        <v>4522782.07</v>
      </c>
      <c r="C19" s="335">
        <v>9984973.8800000008</v>
      </c>
      <c r="D19" s="335">
        <v>14059314.27</v>
      </c>
      <c r="E19" s="335">
        <v>14446674.630000001</v>
      </c>
      <c r="F19" s="335">
        <v>19332999.569999997</v>
      </c>
      <c r="G19" s="335">
        <v>13113382.329999998</v>
      </c>
      <c r="H19" s="335">
        <v>9078698.8900000006</v>
      </c>
      <c r="I19" s="335">
        <v>18067643.759999998</v>
      </c>
      <c r="J19" s="335">
        <v>16507071.450000001</v>
      </c>
      <c r="K19" s="335">
        <v>24711400.82</v>
      </c>
      <c r="L19" s="335">
        <v>19264903.739999995</v>
      </c>
      <c r="M19" s="335">
        <v>10343684.75</v>
      </c>
      <c r="N19" s="337">
        <f>SUM(B19:M19)</f>
        <v>173433530.16000003</v>
      </c>
      <c r="Q19" s="106"/>
      <c r="R19" s="107"/>
    </row>
    <row r="20" spans="1:18" ht="15.75" thickBot="1" x14ac:dyDescent="0.3">
      <c r="A20" s="343" t="s">
        <v>110</v>
      </c>
      <c r="B20" s="336">
        <f t="shared" ref="B20:M20" si="4">SUM(B19:B19)</f>
        <v>4522782.07</v>
      </c>
      <c r="C20" s="336">
        <f t="shared" si="4"/>
        <v>9984973.8800000008</v>
      </c>
      <c r="D20" s="336">
        <f t="shared" si="4"/>
        <v>14059314.27</v>
      </c>
      <c r="E20" s="336">
        <f t="shared" si="4"/>
        <v>14446674.630000001</v>
      </c>
      <c r="F20" s="336">
        <f t="shared" si="4"/>
        <v>19332999.569999997</v>
      </c>
      <c r="G20" s="336">
        <f t="shared" si="4"/>
        <v>13113382.329999998</v>
      </c>
      <c r="H20" s="336">
        <f t="shared" si="4"/>
        <v>9078698.8900000006</v>
      </c>
      <c r="I20" s="336">
        <f t="shared" si="4"/>
        <v>18067643.759999998</v>
      </c>
      <c r="J20" s="336">
        <f t="shared" si="4"/>
        <v>16507071.450000001</v>
      </c>
      <c r="K20" s="336">
        <f t="shared" si="4"/>
        <v>24711400.82</v>
      </c>
      <c r="L20" s="336">
        <f t="shared" si="4"/>
        <v>19264903.739999995</v>
      </c>
      <c r="M20" s="336">
        <f t="shared" si="4"/>
        <v>10343684.75</v>
      </c>
      <c r="N20" s="350">
        <f>SUM(B20:M20)</f>
        <v>173433530.16000003</v>
      </c>
      <c r="Q20" s="106"/>
      <c r="R20" s="107"/>
    </row>
    <row r="21" spans="1:18" x14ac:dyDescent="0.2">
      <c r="A21" s="325"/>
      <c r="B21" s="326"/>
      <c r="C21" s="326"/>
      <c r="D21" s="326"/>
      <c r="E21" s="326"/>
      <c r="F21" s="326"/>
      <c r="G21" s="326"/>
      <c r="H21" s="326"/>
      <c r="I21" s="326"/>
      <c r="J21" s="326"/>
      <c r="K21" s="326"/>
      <c r="L21" s="326"/>
      <c r="M21" s="326"/>
      <c r="N21" s="327"/>
      <c r="Q21" s="106"/>
      <c r="R21" s="107"/>
    </row>
    <row r="22" spans="1:18" x14ac:dyDescent="0.2">
      <c r="A22" s="325"/>
      <c r="B22" s="326"/>
      <c r="C22" s="326"/>
      <c r="D22" s="326"/>
      <c r="E22" s="326"/>
      <c r="F22" s="326"/>
      <c r="G22" s="326"/>
      <c r="H22" s="326"/>
      <c r="I22" s="326"/>
      <c r="J22" s="326"/>
      <c r="K22" s="326"/>
      <c r="L22" s="326"/>
      <c r="M22" s="326"/>
      <c r="N22" s="327"/>
      <c r="Q22" s="106"/>
      <c r="R22" s="107"/>
    </row>
    <row r="23" spans="1:18" x14ac:dyDescent="0.2">
      <c r="A23" s="325"/>
      <c r="B23" s="326"/>
      <c r="C23" s="326"/>
      <c r="D23" s="326"/>
      <c r="E23" s="326"/>
      <c r="F23" s="326"/>
      <c r="G23" s="326"/>
      <c r="H23" s="326"/>
      <c r="I23" s="326"/>
      <c r="J23" s="326"/>
      <c r="K23" s="326"/>
      <c r="L23" s="326"/>
      <c r="M23" s="326"/>
      <c r="N23" s="327"/>
      <c r="Q23" s="106"/>
      <c r="R23" s="107"/>
    </row>
    <row r="24" spans="1:18" x14ac:dyDescent="0.2">
      <c r="A24" s="329" t="s">
        <v>139</v>
      </c>
      <c r="B24" s="328"/>
      <c r="C24" s="328"/>
      <c r="D24" s="328"/>
      <c r="E24" s="328"/>
      <c r="F24" s="328"/>
      <c r="G24" s="328"/>
      <c r="H24" s="328"/>
      <c r="I24" s="328"/>
      <c r="J24" s="328"/>
      <c r="K24" s="328"/>
      <c r="L24" s="328"/>
      <c r="M24" s="328"/>
      <c r="N24" s="328"/>
    </row>
    <row r="25" spans="1:18" x14ac:dyDescent="0.2">
      <c r="A25" s="352">
        <v>0.1</v>
      </c>
      <c r="B25" s="351">
        <f>B12*$A$25</f>
        <v>520119.93805</v>
      </c>
      <c r="C25" s="351">
        <f t="shared" ref="C25:N25" si="5">C12*$A$25</f>
        <v>1148271.9961999999</v>
      </c>
      <c r="D25" s="351">
        <f t="shared" si="5"/>
        <v>1616821.1410499997</v>
      </c>
      <c r="E25" s="351">
        <f t="shared" si="5"/>
        <v>1661367.5824500001</v>
      </c>
      <c r="F25" s="351">
        <f t="shared" si="5"/>
        <v>2223294.9505499993</v>
      </c>
      <c r="G25" s="351">
        <f t="shared" si="5"/>
        <v>1508038.9679499997</v>
      </c>
      <c r="H25" s="351">
        <f t="shared" si="5"/>
        <v>1044050.3723500001</v>
      </c>
      <c r="I25" s="351">
        <f t="shared" si="5"/>
        <v>2077779.0323999999</v>
      </c>
      <c r="J25" s="351">
        <f t="shared" si="5"/>
        <v>1898313.2167500001</v>
      </c>
      <c r="K25" s="351">
        <f t="shared" si="5"/>
        <v>2841811.0943</v>
      </c>
      <c r="L25" s="351">
        <f t="shared" si="5"/>
        <v>2215463.9300999991</v>
      </c>
      <c r="M25" s="351">
        <f t="shared" si="5"/>
        <v>1189523.7462499999</v>
      </c>
      <c r="N25" s="351">
        <f t="shared" si="5"/>
        <v>19944855.968399998</v>
      </c>
    </row>
    <row r="26" spans="1:18" x14ac:dyDescent="0.2">
      <c r="A26" s="329"/>
      <c r="B26" s="117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</row>
    <row r="27" spans="1:18" x14ac:dyDescent="0.2">
      <c r="A27" s="126"/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81"/>
      <c r="O27" s="81"/>
      <c r="P27" s="330"/>
      <c r="Q27" s="107"/>
    </row>
    <row r="28" spans="1:18" x14ac:dyDescent="0.2">
      <c r="A28" s="140"/>
      <c r="B28" s="129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81"/>
      <c r="O28" s="81"/>
      <c r="P28" s="330"/>
      <c r="Q28" s="107"/>
    </row>
    <row r="29" spans="1:18" s="142" customFormat="1" x14ac:dyDescent="0.2">
      <c r="A29" s="140"/>
      <c r="B29" s="141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P29" s="331"/>
      <c r="Q29" s="144"/>
    </row>
    <row r="30" spans="1:18" s="146" customFormat="1" x14ac:dyDescent="0.2">
      <c r="A30" s="145"/>
      <c r="B30" s="332"/>
      <c r="C30" s="332"/>
      <c r="D30" s="332"/>
      <c r="E30" s="332"/>
      <c r="F30" s="332"/>
      <c r="G30" s="332"/>
      <c r="H30" s="332"/>
      <c r="I30" s="332"/>
      <c r="J30" s="332"/>
      <c r="K30" s="332"/>
      <c r="L30" s="332"/>
      <c r="M30" s="332"/>
      <c r="P30" s="333"/>
      <c r="Q30" s="148"/>
    </row>
    <row r="31" spans="1:18" s="146" customFormat="1" x14ac:dyDescent="0.2">
      <c r="A31" s="145"/>
      <c r="B31" s="334"/>
      <c r="C31" s="334"/>
      <c r="D31" s="334"/>
      <c r="E31" s="334"/>
      <c r="F31" s="334"/>
      <c r="G31" s="334"/>
      <c r="H31" s="334"/>
      <c r="I31" s="334"/>
      <c r="J31" s="334"/>
      <c r="K31" s="334"/>
      <c r="L31" s="334"/>
      <c r="M31" s="334"/>
      <c r="P31" s="333"/>
      <c r="Q31" s="148"/>
    </row>
    <row r="32" spans="1:18" s="77" customFormat="1" ht="11.25" x14ac:dyDescent="0.2"/>
    <row r="33" s="77" customFormat="1" ht="11.25" x14ac:dyDescent="0.2"/>
    <row r="34" s="77" customFormat="1" ht="11.25" x14ac:dyDescent="0.2"/>
    <row r="35" s="77" customFormat="1" ht="11.25" x14ac:dyDescent="0.2"/>
    <row r="36" s="77" customFormat="1" ht="11.25" x14ac:dyDescent="0.2"/>
    <row r="37" s="77" customFormat="1" ht="11.25" x14ac:dyDescent="0.2"/>
    <row r="38" s="77" customFormat="1" ht="11.25" x14ac:dyDescent="0.2"/>
    <row r="39" s="77" customFormat="1" ht="11.25" x14ac:dyDescent="0.2"/>
    <row r="40" s="77" customFormat="1" ht="11.25" x14ac:dyDescent="0.2"/>
    <row r="41" s="77" customFormat="1" ht="11.25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0F9F-1554-48FE-86B1-F61CC872B6FD}">
  <dimension ref="A1:S41"/>
  <sheetViews>
    <sheetView workbookViewId="0">
      <selection activeCell="A9" sqref="A9"/>
    </sheetView>
  </sheetViews>
  <sheetFormatPr defaultColWidth="8.85546875" defaultRowHeight="12.75" x14ac:dyDescent="0.2"/>
  <cols>
    <col min="1" max="1" width="33.42578125" style="77" customWidth="1"/>
    <col min="2" max="13" width="11.7109375" style="77" customWidth="1"/>
    <col min="14" max="14" width="13.85546875" style="77" customWidth="1"/>
    <col min="15" max="15" width="11.28515625" style="77" customWidth="1"/>
    <col min="16" max="16" width="12.85546875" style="77" bestFit="1" customWidth="1"/>
    <col min="17" max="17" width="13.42578125" style="81" bestFit="1" customWidth="1"/>
    <col min="18" max="18" width="14.28515625" style="81" bestFit="1" customWidth="1"/>
    <col min="19" max="255" width="8.85546875" style="81"/>
    <col min="256" max="256" width="51.140625" style="81" customWidth="1"/>
    <col min="257" max="257" width="25.140625" style="81" customWidth="1"/>
    <col min="258" max="258" width="11.7109375" style="81" customWidth="1"/>
    <col min="259" max="259" width="11.42578125" style="81" customWidth="1"/>
    <col min="260" max="260" width="11.42578125" style="81" bestFit="1" customWidth="1"/>
    <col min="261" max="261" width="13.140625" style="81" bestFit="1" customWidth="1"/>
    <col min="262" max="264" width="11.28515625" style="81" bestFit="1" customWidth="1"/>
    <col min="265" max="271" width="11.28515625" style="81" customWidth="1"/>
    <col min="272" max="272" width="12.85546875" style="81" bestFit="1" customWidth="1"/>
    <col min="273" max="273" width="13.42578125" style="81" bestFit="1" customWidth="1"/>
    <col min="274" max="274" width="14.28515625" style="81" bestFit="1" customWidth="1"/>
    <col min="275" max="511" width="8.85546875" style="81"/>
    <col min="512" max="512" width="51.140625" style="81" customWidth="1"/>
    <col min="513" max="513" width="25.140625" style="81" customWidth="1"/>
    <col min="514" max="514" width="11.7109375" style="81" customWidth="1"/>
    <col min="515" max="515" width="11.42578125" style="81" customWidth="1"/>
    <col min="516" max="516" width="11.42578125" style="81" bestFit="1" customWidth="1"/>
    <col min="517" max="517" width="13.140625" style="81" bestFit="1" customWidth="1"/>
    <col min="518" max="520" width="11.28515625" style="81" bestFit="1" customWidth="1"/>
    <col min="521" max="527" width="11.28515625" style="81" customWidth="1"/>
    <col min="528" max="528" width="12.85546875" style="81" bestFit="1" customWidth="1"/>
    <col min="529" max="529" width="13.42578125" style="81" bestFit="1" customWidth="1"/>
    <col min="530" max="530" width="14.28515625" style="81" bestFit="1" customWidth="1"/>
    <col min="531" max="767" width="8.85546875" style="81"/>
    <col min="768" max="768" width="51.140625" style="81" customWidth="1"/>
    <col min="769" max="769" width="25.140625" style="81" customWidth="1"/>
    <col min="770" max="770" width="11.7109375" style="81" customWidth="1"/>
    <col min="771" max="771" width="11.42578125" style="81" customWidth="1"/>
    <col min="772" max="772" width="11.42578125" style="81" bestFit="1" customWidth="1"/>
    <col min="773" max="773" width="13.140625" style="81" bestFit="1" customWidth="1"/>
    <col min="774" max="776" width="11.28515625" style="81" bestFit="1" customWidth="1"/>
    <col min="777" max="783" width="11.28515625" style="81" customWidth="1"/>
    <col min="784" max="784" width="12.85546875" style="81" bestFit="1" customWidth="1"/>
    <col min="785" max="785" width="13.42578125" style="81" bestFit="1" customWidth="1"/>
    <col min="786" max="786" width="14.28515625" style="81" bestFit="1" customWidth="1"/>
    <col min="787" max="1023" width="8.85546875" style="81"/>
    <col min="1024" max="1024" width="51.140625" style="81" customWidth="1"/>
    <col min="1025" max="1025" width="25.140625" style="81" customWidth="1"/>
    <col min="1026" max="1026" width="11.7109375" style="81" customWidth="1"/>
    <col min="1027" max="1027" width="11.42578125" style="81" customWidth="1"/>
    <col min="1028" max="1028" width="11.42578125" style="81" bestFit="1" customWidth="1"/>
    <col min="1029" max="1029" width="13.140625" style="81" bestFit="1" customWidth="1"/>
    <col min="1030" max="1032" width="11.28515625" style="81" bestFit="1" customWidth="1"/>
    <col min="1033" max="1039" width="11.28515625" style="81" customWidth="1"/>
    <col min="1040" max="1040" width="12.85546875" style="81" bestFit="1" customWidth="1"/>
    <col min="1041" max="1041" width="13.42578125" style="81" bestFit="1" customWidth="1"/>
    <col min="1042" max="1042" width="14.28515625" style="81" bestFit="1" customWidth="1"/>
    <col min="1043" max="1279" width="8.85546875" style="81"/>
    <col min="1280" max="1280" width="51.140625" style="81" customWidth="1"/>
    <col min="1281" max="1281" width="25.140625" style="81" customWidth="1"/>
    <col min="1282" max="1282" width="11.7109375" style="81" customWidth="1"/>
    <col min="1283" max="1283" width="11.42578125" style="81" customWidth="1"/>
    <col min="1284" max="1284" width="11.42578125" style="81" bestFit="1" customWidth="1"/>
    <col min="1285" max="1285" width="13.140625" style="81" bestFit="1" customWidth="1"/>
    <col min="1286" max="1288" width="11.28515625" style="81" bestFit="1" customWidth="1"/>
    <col min="1289" max="1295" width="11.28515625" style="81" customWidth="1"/>
    <col min="1296" max="1296" width="12.85546875" style="81" bestFit="1" customWidth="1"/>
    <col min="1297" max="1297" width="13.42578125" style="81" bestFit="1" customWidth="1"/>
    <col min="1298" max="1298" width="14.28515625" style="81" bestFit="1" customWidth="1"/>
    <col min="1299" max="1535" width="8.85546875" style="81"/>
    <col min="1536" max="1536" width="51.140625" style="81" customWidth="1"/>
    <col min="1537" max="1537" width="25.140625" style="81" customWidth="1"/>
    <col min="1538" max="1538" width="11.7109375" style="81" customWidth="1"/>
    <col min="1539" max="1539" width="11.42578125" style="81" customWidth="1"/>
    <col min="1540" max="1540" width="11.42578125" style="81" bestFit="1" customWidth="1"/>
    <col min="1541" max="1541" width="13.140625" style="81" bestFit="1" customWidth="1"/>
    <col min="1542" max="1544" width="11.28515625" style="81" bestFit="1" customWidth="1"/>
    <col min="1545" max="1551" width="11.28515625" style="81" customWidth="1"/>
    <col min="1552" max="1552" width="12.85546875" style="81" bestFit="1" customWidth="1"/>
    <col min="1553" max="1553" width="13.42578125" style="81" bestFit="1" customWidth="1"/>
    <col min="1554" max="1554" width="14.28515625" style="81" bestFit="1" customWidth="1"/>
    <col min="1555" max="1791" width="8.85546875" style="81"/>
    <col min="1792" max="1792" width="51.140625" style="81" customWidth="1"/>
    <col min="1793" max="1793" width="25.140625" style="81" customWidth="1"/>
    <col min="1794" max="1794" width="11.7109375" style="81" customWidth="1"/>
    <col min="1795" max="1795" width="11.42578125" style="81" customWidth="1"/>
    <col min="1796" max="1796" width="11.42578125" style="81" bestFit="1" customWidth="1"/>
    <col min="1797" max="1797" width="13.140625" style="81" bestFit="1" customWidth="1"/>
    <col min="1798" max="1800" width="11.28515625" style="81" bestFit="1" customWidth="1"/>
    <col min="1801" max="1807" width="11.28515625" style="81" customWidth="1"/>
    <col min="1808" max="1808" width="12.85546875" style="81" bestFit="1" customWidth="1"/>
    <col min="1809" max="1809" width="13.42578125" style="81" bestFit="1" customWidth="1"/>
    <col min="1810" max="1810" width="14.28515625" style="81" bestFit="1" customWidth="1"/>
    <col min="1811" max="2047" width="8.85546875" style="81"/>
    <col min="2048" max="2048" width="51.140625" style="81" customWidth="1"/>
    <col min="2049" max="2049" width="25.140625" style="81" customWidth="1"/>
    <col min="2050" max="2050" width="11.7109375" style="81" customWidth="1"/>
    <col min="2051" max="2051" width="11.42578125" style="81" customWidth="1"/>
    <col min="2052" max="2052" width="11.42578125" style="81" bestFit="1" customWidth="1"/>
    <col min="2053" max="2053" width="13.140625" style="81" bestFit="1" customWidth="1"/>
    <col min="2054" max="2056" width="11.28515625" style="81" bestFit="1" customWidth="1"/>
    <col min="2057" max="2063" width="11.28515625" style="81" customWidth="1"/>
    <col min="2064" max="2064" width="12.85546875" style="81" bestFit="1" customWidth="1"/>
    <col min="2065" max="2065" width="13.42578125" style="81" bestFit="1" customWidth="1"/>
    <col min="2066" max="2066" width="14.28515625" style="81" bestFit="1" customWidth="1"/>
    <col min="2067" max="2303" width="8.85546875" style="81"/>
    <col min="2304" max="2304" width="51.140625" style="81" customWidth="1"/>
    <col min="2305" max="2305" width="25.140625" style="81" customWidth="1"/>
    <col min="2306" max="2306" width="11.7109375" style="81" customWidth="1"/>
    <col min="2307" max="2307" width="11.42578125" style="81" customWidth="1"/>
    <col min="2308" max="2308" width="11.42578125" style="81" bestFit="1" customWidth="1"/>
    <col min="2309" max="2309" width="13.140625" style="81" bestFit="1" customWidth="1"/>
    <col min="2310" max="2312" width="11.28515625" style="81" bestFit="1" customWidth="1"/>
    <col min="2313" max="2319" width="11.28515625" style="81" customWidth="1"/>
    <col min="2320" max="2320" width="12.85546875" style="81" bestFit="1" customWidth="1"/>
    <col min="2321" max="2321" width="13.42578125" style="81" bestFit="1" customWidth="1"/>
    <col min="2322" max="2322" width="14.28515625" style="81" bestFit="1" customWidth="1"/>
    <col min="2323" max="2559" width="8.85546875" style="81"/>
    <col min="2560" max="2560" width="51.140625" style="81" customWidth="1"/>
    <col min="2561" max="2561" width="25.140625" style="81" customWidth="1"/>
    <col min="2562" max="2562" width="11.7109375" style="81" customWidth="1"/>
    <col min="2563" max="2563" width="11.42578125" style="81" customWidth="1"/>
    <col min="2564" max="2564" width="11.42578125" style="81" bestFit="1" customWidth="1"/>
    <col min="2565" max="2565" width="13.140625" style="81" bestFit="1" customWidth="1"/>
    <col min="2566" max="2568" width="11.28515625" style="81" bestFit="1" customWidth="1"/>
    <col min="2569" max="2575" width="11.28515625" style="81" customWidth="1"/>
    <col min="2576" max="2576" width="12.85546875" style="81" bestFit="1" customWidth="1"/>
    <col min="2577" max="2577" width="13.42578125" style="81" bestFit="1" customWidth="1"/>
    <col min="2578" max="2578" width="14.28515625" style="81" bestFit="1" customWidth="1"/>
    <col min="2579" max="2815" width="8.85546875" style="81"/>
    <col min="2816" max="2816" width="51.140625" style="81" customWidth="1"/>
    <col min="2817" max="2817" width="25.140625" style="81" customWidth="1"/>
    <col min="2818" max="2818" width="11.7109375" style="81" customWidth="1"/>
    <col min="2819" max="2819" width="11.42578125" style="81" customWidth="1"/>
    <col min="2820" max="2820" width="11.42578125" style="81" bestFit="1" customWidth="1"/>
    <col min="2821" max="2821" width="13.140625" style="81" bestFit="1" customWidth="1"/>
    <col min="2822" max="2824" width="11.28515625" style="81" bestFit="1" customWidth="1"/>
    <col min="2825" max="2831" width="11.28515625" style="81" customWidth="1"/>
    <col min="2832" max="2832" width="12.85546875" style="81" bestFit="1" customWidth="1"/>
    <col min="2833" max="2833" width="13.42578125" style="81" bestFit="1" customWidth="1"/>
    <col min="2834" max="2834" width="14.28515625" style="81" bestFit="1" customWidth="1"/>
    <col min="2835" max="3071" width="8.85546875" style="81"/>
    <col min="3072" max="3072" width="51.140625" style="81" customWidth="1"/>
    <col min="3073" max="3073" width="25.140625" style="81" customWidth="1"/>
    <col min="3074" max="3074" width="11.7109375" style="81" customWidth="1"/>
    <col min="3075" max="3075" width="11.42578125" style="81" customWidth="1"/>
    <col min="3076" max="3076" width="11.42578125" style="81" bestFit="1" customWidth="1"/>
    <col min="3077" max="3077" width="13.140625" style="81" bestFit="1" customWidth="1"/>
    <col min="3078" max="3080" width="11.28515625" style="81" bestFit="1" customWidth="1"/>
    <col min="3081" max="3087" width="11.28515625" style="81" customWidth="1"/>
    <col min="3088" max="3088" width="12.85546875" style="81" bestFit="1" customWidth="1"/>
    <col min="3089" max="3089" width="13.42578125" style="81" bestFit="1" customWidth="1"/>
    <col min="3090" max="3090" width="14.28515625" style="81" bestFit="1" customWidth="1"/>
    <col min="3091" max="3327" width="8.85546875" style="81"/>
    <col min="3328" max="3328" width="51.140625" style="81" customWidth="1"/>
    <col min="3329" max="3329" width="25.140625" style="81" customWidth="1"/>
    <col min="3330" max="3330" width="11.7109375" style="81" customWidth="1"/>
    <col min="3331" max="3331" width="11.42578125" style="81" customWidth="1"/>
    <col min="3332" max="3332" width="11.42578125" style="81" bestFit="1" customWidth="1"/>
    <col min="3333" max="3333" width="13.140625" style="81" bestFit="1" customWidth="1"/>
    <col min="3334" max="3336" width="11.28515625" style="81" bestFit="1" customWidth="1"/>
    <col min="3337" max="3343" width="11.28515625" style="81" customWidth="1"/>
    <col min="3344" max="3344" width="12.85546875" style="81" bestFit="1" customWidth="1"/>
    <col min="3345" max="3345" width="13.42578125" style="81" bestFit="1" customWidth="1"/>
    <col min="3346" max="3346" width="14.28515625" style="81" bestFit="1" customWidth="1"/>
    <col min="3347" max="3583" width="8.85546875" style="81"/>
    <col min="3584" max="3584" width="51.140625" style="81" customWidth="1"/>
    <col min="3585" max="3585" width="25.140625" style="81" customWidth="1"/>
    <col min="3586" max="3586" width="11.7109375" style="81" customWidth="1"/>
    <col min="3587" max="3587" width="11.42578125" style="81" customWidth="1"/>
    <col min="3588" max="3588" width="11.42578125" style="81" bestFit="1" customWidth="1"/>
    <col min="3589" max="3589" width="13.140625" style="81" bestFit="1" customWidth="1"/>
    <col min="3590" max="3592" width="11.28515625" style="81" bestFit="1" customWidth="1"/>
    <col min="3593" max="3599" width="11.28515625" style="81" customWidth="1"/>
    <col min="3600" max="3600" width="12.85546875" style="81" bestFit="1" customWidth="1"/>
    <col min="3601" max="3601" width="13.42578125" style="81" bestFit="1" customWidth="1"/>
    <col min="3602" max="3602" width="14.28515625" style="81" bestFit="1" customWidth="1"/>
    <col min="3603" max="3839" width="8.85546875" style="81"/>
    <col min="3840" max="3840" width="51.140625" style="81" customWidth="1"/>
    <col min="3841" max="3841" width="25.140625" style="81" customWidth="1"/>
    <col min="3842" max="3842" width="11.7109375" style="81" customWidth="1"/>
    <col min="3843" max="3843" width="11.42578125" style="81" customWidth="1"/>
    <col min="3844" max="3844" width="11.42578125" style="81" bestFit="1" customWidth="1"/>
    <col min="3845" max="3845" width="13.140625" style="81" bestFit="1" customWidth="1"/>
    <col min="3846" max="3848" width="11.28515625" style="81" bestFit="1" customWidth="1"/>
    <col min="3849" max="3855" width="11.28515625" style="81" customWidth="1"/>
    <col min="3856" max="3856" width="12.85546875" style="81" bestFit="1" customWidth="1"/>
    <col min="3857" max="3857" width="13.42578125" style="81" bestFit="1" customWidth="1"/>
    <col min="3858" max="3858" width="14.28515625" style="81" bestFit="1" customWidth="1"/>
    <col min="3859" max="4095" width="8.85546875" style="81"/>
    <col min="4096" max="4096" width="51.140625" style="81" customWidth="1"/>
    <col min="4097" max="4097" width="25.140625" style="81" customWidth="1"/>
    <col min="4098" max="4098" width="11.7109375" style="81" customWidth="1"/>
    <col min="4099" max="4099" width="11.42578125" style="81" customWidth="1"/>
    <col min="4100" max="4100" width="11.42578125" style="81" bestFit="1" customWidth="1"/>
    <col min="4101" max="4101" width="13.140625" style="81" bestFit="1" customWidth="1"/>
    <col min="4102" max="4104" width="11.28515625" style="81" bestFit="1" customWidth="1"/>
    <col min="4105" max="4111" width="11.28515625" style="81" customWidth="1"/>
    <col min="4112" max="4112" width="12.85546875" style="81" bestFit="1" customWidth="1"/>
    <col min="4113" max="4113" width="13.42578125" style="81" bestFit="1" customWidth="1"/>
    <col min="4114" max="4114" width="14.28515625" style="81" bestFit="1" customWidth="1"/>
    <col min="4115" max="4351" width="8.85546875" style="81"/>
    <col min="4352" max="4352" width="51.140625" style="81" customWidth="1"/>
    <col min="4353" max="4353" width="25.140625" style="81" customWidth="1"/>
    <col min="4354" max="4354" width="11.7109375" style="81" customWidth="1"/>
    <col min="4355" max="4355" width="11.42578125" style="81" customWidth="1"/>
    <col min="4356" max="4356" width="11.42578125" style="81" bestFit="1" customWidth="1"/>
    <col min="4357" max="4357" width="13.140625" style="81" bestFit="1" customWidth="1"/>
    <col min="4358" max="4360" width="11.28515625" style="81" bestFit="1" customWidth="1"/>
    <col min="4361" max="4367" width="11.28515625" style="81" customWidth="1"/>
    <col min="4368" max="4368" width="12.85546875" style="81" bestFit="1" customWidth="1"/>
    <col min="4369" max="4369" width="13.42578125" style="81" bestFit="1" customWidth="1"/>
    <col min="4370" max="4370" width="14.28515625" style="81" bestFit="1" customWidth="1"/>
    <col min="4371" max="4607" width="8.85546875" style="81"/>
    <col min="4608" max="4608" width="51.140625" style="81" customWidth="1"/>
    <col min="4609" max="4609" width="25.140625" style="81" customWidth="1"/>
    <col min="4610" max="4610" width="11.7109375" style="81" customWidth="1"/>
    <col min="4611" max="4611" width="11.42578125" style="81" customWidth="1"/>
    <col min="4612" max="4612" width="11.42578125" style="81" bestFit="1" customWidth="1"/>
    <col min="4613" max="4613" width="13.140625" style="81" bestFit="1" customWidth="1"/>
    <col min="4614" max="4616" width="11.28515625" style="81" bestFit="1" customWidth="1"/>
    <col min="4617" max="4623" width="11.28515625" style="81" customWidth="1"/>
    <col min="4624" max="4624" width="12.85546875" style="81" bestFit="1" customWidth="1"/>
    <col min="4625" max="4625" width="13.42578125" style="81" bestFit="1" customWidth="1"/>
    <col min="4626" max="4626" width="14.28515625" style="81" bestFit="1" customWidth="1"/>
    <col min="4627" max="4863" width="8.85546875" style="81"/>
    <col min="4864" max="4864" width="51.140625" style="81" customWidth="1"/>
    <col min="4865" max="4865" width="25.140625" style="81" customWidth="1"/>
    <col min="4866" max="4866" width="11.7109375" style="81" customWidth="1"/>
    <col min="4867" max="4867" width="11.42578125" style="81" customWidth="1"/>
    <col min="4868" max="4868" width="11.42578125" style="81" bestFit="1" customWidth="1"/>
    <col min="4869" max="4869" width="13.140625" style="81" bestFit="1" customWidth="1"/>
    <col min="4870" max="4872" width="11.28515625" style="81" bestFit="1" customWidth="1"/>
    <col min="4873" max="4879" width="11.28515625" style="81" customWidth="1"/>
    <col min="4880" max="4880" width="12.85546875" style="81" bestFit="1" customWidth="1"/>
    <col min="4881" max="4881" width="13.42578125" style="81" bestFit="1" customWidth="1"/>
    <col min="4882" max="4882" width="14.28515625" style="81" bestFit="1" customWidth="1"/>
    <col min="4883" max="5119" width="8.85546875" style="81"/>
    <col min="5120" max="5120" width="51.140625" style="81" customWidth="1"/>
    <col min="5121" max="5121" width="25.140625" style="81" customWidth="1"/>
    <col min="5122" max="5122" width="11.7109375" style="81" customWidth="1"/>
    <col min="5123" max="5123" width="11.42578125" style="81" customWidth="1"/>
    <col min="5124" max="5124" width="11.42578125" style="81" bestFit="1" customWidth="1"/>
    <col min="5125" max="5125" width="13.140625" style="81" bestFit="1" customWidth="1"/>
    <col min="5126" max="5128" width="11.28515625" style="81" bestFit="1" customWidth="1"/>
    <col min="5129" max="5135" width="11.28515625" style="81" customWidth="1"/>
    <col min="5136" max="5136" width="12.85546875" style="81" bestFit="1" customWidth="1"/>
    <col min="5137" max="5137" width="13.42578125" style="81" bestFit="1" customWidth="1"/>
    <col min="5138" max="5138" width="14.28515625" style="81" bestFit="1" customWidth="1"/>
    <col min="5139" max="5375" width="8.85546875" style="81"/>
    <col min="5376" max="5376" width="51.140625" style="81" customWidth="1"/>
    <col min="5377" max="5377" width="25.140625" style="81" customWidth="1"/>
    <col min="5378" max="5378" width="11.7109375" style="81" customWidth="1"/>
    <col min="5379" max="5379" width="11.42578125" style="81" customWidth="1"/>
    <col min="5380" max="5380" width="11.42578125" style="81" bestFit="1" customWidth="1"/>
    <col min="5381" max="5381" width="13.140625" style="81" bestFit="1" customWidth="1"/>
    <col min="5382" max="5384" width="11.28515625" style="81" bestFit="1" customWidth="1"/>
    <col min="5385" max="5391" width="11.28515625" style="81" customWidth="1"/>
    <col min="5392" max="5392" width="12.85546875" style="81" bestFit="1" customWidth="1"/>
    <col min="5393" max="5393" width="13.42578125" style="81" bestFit="1" customWidth="1"/>
    <col min="5394" max="5394" width="14.28515625" style="81" bestFit="1" customWidth="1"/>
    <col min="5395" max="5631" width="8.85546875" style="81"/>
    <col min="5632" max="5632" width="51.140625" style="81" customWidth="1"/>
    <col min="5633" max="5633" width="25.140625" style="81" customWidth="1"/>
    <col min="5634" max="5634" width="11.7109375" style="81" customWidth="1"/>
    <col min="5635" max="5635" width="11.42578125" style="81" customWidth="1"/>
    <col min="5636" max="5636" width="11.42578125" style="81" bestFit="1" customWidth="1"/>
    <col min="5637" max="5637" width="13.140625" style="81" bestFit="1" customWidth="1"/>
    <col min="5638" max="5640" width="11.28515625" style="81" bestFit="1" customWidth="1"/>
    <col min="5641" max="5647" width="11.28515625" style="81" customWidth="1"/>
    <col min="5648" max="5648" width="12.85546875" style="81" bestFit="1" customWidth="1"/>
    <col min="5649" max="5649" width="13.42578125" style="81" bestFit="1" customWidth="1"/>
    <col min="5650" max="5650" width="14.28515625" style="81" bestFit="1" customWidth="1"/>
    <col min="5651" max="5887" width="8.85546875" style="81"/>
    <col min="5888" max="5888" width="51.140625" style="81" customWidth="1"/>
    <col min="5889" max="5889" width="25.140625" style="81" customWidth="1"/>
    <col min="5890" max="5890" width="11.7109375" style="81" customWidth="1"/>
    <col min="5891" max="5891" width="11.42578125" style="81" customWidth="1"/>
    <col min="5892" max="5892" width="11.42578125" style="81" bestFit="1" customWidth="1"/>
    <col min="5893" max="5893" width="13.140625" style="81" bestFit="1" customWidth="1"/>
    <col min="5894" max="5896" width="11.28515625" style="81" bestFit="1" customWidth="1"/>
    <col min="5897" max="5903" width="11.28515625" style="81" customWidth="1"/>
    <col min="5904" max="5904" width="12.85546875" style="81" bestFit="1" customWidth="1"/>
    <col min="5905" max="5905" width="13.42578125" style="81" bestFit="1" customWidth="1"/>
    <col min="5906" max="5906" width="14.28515625" style="81" bestFit="1" customWidth="1"/>
    <col min="5907" max="6143" width="8.85546875" style="81"/>
    <col min="6144" max="6144" width="51.140625" style="81" customWidth="1"/>
    <col min="6145" max="6145" width="25.140625" style="81" customWidth="1"/>
    <col min="6146" max="6146" width="11.7109375" style="81" customWidth="1"/>
    <col min="6147" max="6147" width="11.42578125" style="81" customWidth="1"/>
    <col min="6148" max="6148" width="11.42578125" style="81" bestFit="1" customWidth="1"/>
    <col min="6149" max="6149" width="13.140625" style="81" bestFit="1" customWidth="1"/>
    <col min="6150" max="6152" width="11.28515625" style="81" bestFit="1" customWidth="1"/>
    <col min="6153" max="6159" width="11.28515625" style="81" customWidth="1"/>
    <col min="6160" max="6160" width="12.85546875" style="81" bestFit="1" customWidth="1"/>
    <col min="6161" max="6161" width="13.42578125" style="81" bestFit="1" customWidth="1"/>
    <col min="6162" max="6162" width="14.28515625" style="81" bestFit="1" customWidth="1"/>
    <col min="6163" max="6399" width="8.85546875" style="81"/>
    <col min="6400" max="6400" width="51.140625" style="81" customWidth="1"/>
    <col min="6401" max="6401" width="25.140625" style="81" customWidth="1"/>
    <col min="6402" max="6402" width="11.7109375" style="81" customWidth="1"/>
    <col min="6403" max="6403" width="11.42578125" style="81" customWidth="1"/>
    <col min="6404" max="6404" width="11.42578125" style="81" bestFit="1" customWidth="1"/>
    <col min="6405" max="6405" width="13.140625" style="81" bestFit="1" customWidth="1"/>
    <col min="6406" max="6408" width="11.28515625" style="81" bestFit="1" customWidth="1"/>
    <col min="6409" max="6415" width="11.28515625" style="81" customWidth="1"/>
    <col min="6416" max="6416" width="12.85546875" style="81" bestFit="1" customWidth="1"/>
    <col min="6417" max="6417" width="13.42578125" style="81" bestFit="1" customWidth="1"/>
    <col min="6418" max="6418" width="14.28515625" style="81" bestFit="1" customWidth="1"/>
    <col min="6419" max="6655" width="8.85546875" style="81"/>
    <col min="6656" max="6656" width="51.140625" style="81" customWidth="1"/>
    <col min="6657" max="6657" width="25.140625" style="81" customWidth="1"/>
    <col min="6658" max="6658" width="11.7109375" style="81" customWidth="1"/>
    <col min="6659" max="6659" width="11.42578125" style="81" customWidth="1"/>
    <col min="6660" max="6660" width="11.42578125" style="81" bestFit="1" customWidth="1"/>
    <col min="6661" max="6661" width="13.140625" style="81" bestFit="1" customWidth="1"/>
    <col min="6662" max="6664" width="11.28515625" style="81" bestFit="1" customWidth="1"/>
    <col min="6665" max="6671" width="11.28515625" style="81" customWidth="1"/>
    <col min="6672" max="6672" width="12.85546875" style="81" bestFit="1" customWidth="1"/>
    <col min="6673" max="6673" width="13.42578125" style="81" bestFit="1" customWidth="1"/>
    <col min="6674" max="6674" width="14.28515625" style="81" bestFit="1" customWidth="1"/>
    <col min="6675" max="6911" width="8.85546875" style="81"/>
    <col min="6912" max="6912" width="51.140625" style="81" customWidth="1"/>
    <col min="6913" max="6913" width="25.140625" style="81" customWidth="1"/>
    <col min="6914" max="6914" width="11.7109375" style="81" customWidth="1"/>
    <col min="6915" max="6915" width="11.42578125" style="81" customWidth="1"/>
    <col min="6916" max="6916" width="11.42578125" style="81" bestFit="1" customWidth="1"/>
    <col min="6917" max="6917" width="13.140625" style="81" bestFit="1" customWidth="1"/>
    <col min="6918" max="6920" width="11.28515625" style="81" bestFit="1" customWidth="1"/>
    <col min="6921" max="6927" width="11.28515625" style="81" customWidth="1"/>
    <col min="6928" max="6928" width="12.85546875" style="81" bestFit="1" customWidth="1"/>
    <col min="6929" max="6929" width="13.42578125" style="81" bestFit="1" customWidth="1"/>
    <col min="6930" max="6930" width="14.28515625" style="81" bestFit="1" customWidth="1"/>
    <col min="6931" max="7167" width="8.85546875" style="81"/>
    <col min="7168" max="7168" width="51.140625" style="81" customWidth="1"/>
    <col min="7169" max="7169" width="25.140625" style="81" customWidth="1"/>
    <col min="7170" max="7170" width="11.7109375" style="81" customWidth="1"/>
    <col min="7171" max="7171" width="11.42578125" style="81" customWidth="1"/>
    <col min="7172" max="7172" width="11.42578125" style="81" bestFit="1" customWidth="1"/>
    <col min="7173" max="7173" width="13.140625" style="81" bestFit="1" customWidth="1"/>
    <col min="7174" max="7176" width="11.28515625" style="81" bestFit="1" customWidth="1"/>
    <col min="7177" max="7183" width="11.28515625" style="81" customWidth="1"/>
    <col min="7184" max="7184" width="12.85546875" style="81" bestFit="1" customWidth="1"/>
    <col min="7185" max="7185" width="13.42578125" style="81" bestFit="1" customWidth="1"/>
    <col min="7186" max="7186" width="14.28515625" style="81" bestFit="1" customWidth="1"/>
    <col min="7187" max="7423" width="8.85546875" style="81"/>
    <col min="7424" max="7424" width="51.140625" style="81" customWidth="1"/>
    <col min="7425" max="7425" width="25.140625" style="81" customWidth="1"/>
    <col min="7426" max="7426" width="11.7109375" style="81" customWidth="1"/>
    <col min="7427" max="7427" width="11.42578125" style="81" customWidth="1"/>
    <col min="7428" max="7428" width="11.42578125" style="81" bestFit="1" customWidth="1"/>
    <col min="7429" max="7429" width="13.140625" style="81" bestFit="1" customWidth="1"/>
    <col min="7430" max="7432" width="11.28515625" style="81" bestFit="1" customWidth="1"/>
    <col min="7433" max="7439" width="11.28515625" style="81" customWidth="1"/>
    <col min="7440" max="7440" width="12.85546875" style="81" bestFit="1" customWidth="1"/>
    <col min="7441" max="7441" width="13.42578125" style="81" bestFit="1" customWidth="1"/>
    <col min="7442" max="7442" width="14.28515625" style="81" bestFit="1" customWidth="1"/>
    <col min="7443" max="7679" width="8.85546875" style="81"/>
    <col min="7680" max="7680" width="51.140625" style="81" customWidth="1"/>
    <col min="7681" max="7681" width="25.140625" style="81" customWidth="1"/>
    <col min="7682" max="7682" width="11.7109375" style="81" customWidth="1"/>
    <col min="7683" max="7683" width="11.42578125" style="81" customWidth="1"/>
    <col min="7684" max="7684" width="11.42578125" style="81" bestFit="1" customWidth="1"/>
    <col min="7685" max="7685" width="13.140625" style="81" bestFit="1" customWidth="1"/>
    <col min="7686" max="7688" width="11.28515625" style="81" bestFit="1" customWidth="1"/>
    <col min="7689" max="7695" width="11.28515625" style="81" customWidth="1"/>
    <col min="7696" max="7696" width="12.85546875" style="81" bestFit="1" customWidth="1"/>
    <col min="7697" max="7697" width="13.42578125" style="81" bestFit="1" customWidth="1"/>
    <col min="7698" max="7698" width="14.28515625" style="81" bestFit="1" customWidth="1"/>
    <col min="7699" max="7935" width="8.85546875" style="81"/>
    <col min="7936" max="7936" width="51.140625" style="81" customWidth="1"/>
    <col min="7937" max="7937" width="25.140625" style="81" customWidth="1"/>
    <col min="7938" max="7938" width="11.7109375" style="81" customWidth="1"/>
    <col min="7939" max="7939" width="11.42578125" style="81" customWidth="1"/>
    <col min="7940" max="7940" width="11.42578125" style="81" bestFit="1" customWidth="1"/>
    <col min="7941" max="7941" width="13.140625" style="81" bestFit="1" customWidth="1"/>
    <col min="7942" max="7944" width="11.28515625" style="81" bestFit="1" customWidth="1"/>
    <col min="7945" max="7951" width="11.28515625" style="81" customWidth="1"/>
    <col min="7952" max="7952" width="12.85546875" style="81" bestFit="1" customWidth="1"/>
    <col min="7953" max="7953" width="13.42578125" style="81" bestFit="1" customWidth="1"/>
    <col min="7954" max="7954" width="14.28515625" style="81" bestFit="1" customWidth="1"/>
    <col min="7955" max="8191" width="8.85546875" style="81"/>
    <col min="8192" max="8192" width="51.140625" style="81" customWidth="1"/>
    <col min="8193" max="8193" width="25.140625" style="81" customWidth="1"/>
    <col min="8194" max="8194" width="11.7109375" style="81" customWidth="1"/>
    <col min="8195" max="8195" width="11.42578125" style="81" customWidth="1"/>
    <col min="8196" max="8196" width="11.42578125" style="81" bestFit="1" customWidth="1"/>
    <col min="8197" max="8197" width="13.140625" style="81" bestFit="1" customWidth="1"/>
    <col min="8198" max="8200" width="11.28515625" style="81" bestFit="1" customWidth="1"/>
    <col min="8201" max="8207" width="11.28515625" style="81" customWidth="1"/>
    <col min="8208" max="8208" width="12.85546875" style="81" bestFit="1" customWidth="1"/>
    <col min="8209" max="8209" width="13.42578125" style="81" bestFit="1" customWidth="1"/>
    <col min="8210" max="8210" width="14.28515625" style="81" bestFit="1" customWidth="1"/>
    <col min="8211" max="8447" width="8.85546875" style="81"/>
    <col min="8448" max="8448" width="51.140625" style="81" customWidth="1"/>
    <col min="8449" max="8449" width="25.140625" style="81" customWidth="1"/>
    <col min="8450" max="8450" width="11.7109375" style="81" customWidth="1"/>
    <col min="8451" max="8451" width="11.42578125" style="81" customWidth="1"/>
    <col min="8452" max="8452" width="11.42578125" style="81" bestFit="1" customWidth="1"/>
    <col min="8453" max="8453" width="13.140625" style="81" bestFit="1" customWidth="1"/>
    <col min="8454" max="8456" width="11.28515625" style="81" bestFit="1" customWidth="1"/>
    <col min="8457" max="8463" width="11.28515625" style="81" customWidth="1"/>
    <col min="8464" max="8464" width="12.85546875" style="81" bestFit="1" customWidth="1"/>
    <col min="8465" max="8465" width="13.42578125" style="81" bestFit="1" customWidth="1"/>
    <col min="8466" max="8466" width="14.28515625" style="81" bestFit="1" customWidth="1"/>
    <col min="8467" max="8703" width="8.85546875" style="81"/>
    <col min="8704" max="8704" width="51.140625" style="81" customWidth="1"/>
    <col min="8705" max="8705" width="25.140625" style="81" customWidth="1"/>
    <col min="8706" max="8706" width="11.7109375" style="81" customWidth="1"/>
    <col min="8707" max="8707" width="11.42578125" style="81" customWidth="1"/>
    <col min="8708" max="8708" width="11.42578125" style="81" bestFit="1" customWidth="1"/>
    <col min="8709" max="8709" width="13.140625" style="81" bestFit="1" customWidth="1"/>
    <col min="8710" max="8712" width="11.28515625" style="81" bestFit="1" customWidth="1"/>
    <col min="8713" max="8719" width="11.28515625" style="81" customWidth="1"/>
    <col min="8720" max="8720" width="12.85546875" style="81" bestFit="1" customWidth="1"/>
    <col min="8721" max="8721" width="13.42578125" style="81" bestFit="1" customWidth="1"/>
    <col min="8722" max="8722" width="14.28515625" style="81" bestFit="1" customWidth="1"/>
    <col min="8723" max="8959" width="8.85546875" style="81"/>
    <col min="8960" max="8960" width="51.140625" style="81" customWidth="1"/>
    <col min="8961" max="8961" width="25.140625" style="81" customWidth="1"/>
    <col min="8962" max="8962" width="11.7109375" style="81" customWidth="1"/>
    <col min="8963" max="8963" width="11.42578125" style="81" customWidth="1"/>
    <col min="8964" max="8964" width="11.42578125" style="81" bestFit="1" customWidth="1"/>
    <col min="8965" max="8965" width="13.140625" style="81" bestFit="1" customWidth="1"/>
    <col min="8966" max="8968" width="11.28515625" style="81" bestFit="1" customWidth="1"/>
    <col min="8969" max="8975" width="11.28515625" style="81" customWidth="1"/>
    <col min="8976" max="8976" width="12.85546875" style="81" bestFit="1" customWidth="1"/>
    <col min="8977" max="8977" width="13.42578125" style="81" bestFit="1" customWidth="1"/>
    <col min="8978" max="8978" width="14.28515625" style="81" bestFit="1" customWidth="1"/>
    <col min="8979" max="9215" width="8.85546875" style="81"/>
    <col min="9216" max="9216" width="51.140625" style="81" customWidth="1"/>
    <col min="9217" max="9217" width="25.140625" style="81" customWidth="1"/>
    <col min="9218" max="9218" width="11.7109375" style="81" customWidth="1"/>
    <col min="9219" max="9219" width="11.42578125" style="81" customWidth="1"/>
    <col min="9220" max="9220" width="11.42578125" style="81" bestFit="1" customWidth="1"/>
    <col min="9221" max="9221" width="13.140625" style="81" bestFit="1" customWidth="1"/>
    <col min="9222" max="9224" width="11.28515625" style="81" bestFit="1" customWidth="1"/>
    <col min="9225" max="9231" width="11.28515625" style="81" customWidth="1"/>
    <col min="9232" max="9232" width="12.85546875" style="81" bestFit="1" customWidth="1"/>
    <col min="9233" max="9233" width="13.42578125" style="81" bestFit="1" customWidth="1"/>
    <col min="9234" max="9234" width="14.28515625" style="81" bestFit="1" customWidth="1"/>
    <col min="9235" max="9471" width="8.85546875" style="81"/>
    <col min="9472" max="9472" width="51.140625" style="81" customWidth="1"/>
    <col min="9473" max="9473" width="25.140625" style="81" customWidth="1"/>
    <col min="9474" max="9474" width="11.7109375" style="81" customWidth="1"/>
    <col min="9475" max="9475" width="11.42578125" style="81" customWidth="1"/>
    <col min="9476" max="9476" width="11.42578125" style="81" bestFit="1" customWidth="1"/>
    <col min="9477" max="9477" width="13.140625" style="81" bestFit="1" customWidth="1"/>
    <col min="9478" max="9480" width="11.28515625" style="81" bestFit="1" customWidth="1"/>
    <col min="9481" max="9487" width="11.28515625" style="81" customWidth="1"/>
    <col min="9488" max="9488" width="12.85546875" style="81" bestFit="1" customWidth="1"/>
    <col min="9489" max="9489" width="13.42578125" style="81" bestFit="1" customWidth="1"/>
    <col min="9490" max="9490" width="14.28515625" style="81" bestFit="1" customWidth="1"/>
    <col min="9491" max="9727" width="8.85546875" style="81"/>
    <col min="9728" max="9728" width="51.140625" style="81" customWidth="1"/>
    <col min="9729" max="9729" width="25.140625" style="81" customWidth="1"/>
    <col min="9730" max="9730" width="11.7109375" style="81" customWidth="1"/>
    <col min="9731" max="9731" width="11.42578125" style="81" customWidth="1"/>
    <col min="9732" max="9732" width="11.42578125" style="81" bestFit="1" customWidth="1"/>
    <col min="9733" max="9733" width="13.140625" style="81" bestFit="1" customWidth="1"/>
    <col min="9734" max="9736" width="11.28515625" style="81" bestFit="1" customWidth="1"/>
    <col min="9737" max="9743" width="11.28515625" style="81" customWidth="1"/>
    <col min="9744" max="9744" width="12.85546875" style="81" bestFit="1" customWidth="1"/>
    <col min="9745" max="9745" width="13.42578125" style="81" bestFit="1" customWidth="1"/>
    <col min="9746" max="9746" width="14.28515625" style="81" bestFit="1" customWidth="1"/>
    <col min="9747" max="9983" width="8.85546875" style="81"/>
    <col min="9984" max="9984" width="51.140625" style="81" customWidth="1"/>
    <col min="9985" max="9985" width="25.140625" style="81" customWidth="1"/>
    <col min="9986" max="9986" width="11.7109375" style="81" customWidth="1"/>
    <col min="9987" max="9987" width="11.42578125" style="81" customWidth="1"/>
    <col min="9988" max="9988" width="11.42578125" style="81" bestFit="1" customWidth="1"/>
    <col min="9989" max="9989" width="13.140625" style="81" bestFit="1" customWidth="1"/>
    <col min="9990" max="9992" width="11.28515625" style="81" bestFit="1" customWidth="1"/>
    <col min="9993" max="9999" width="11.28515625" style="81" customWidth="1"/>
    <col min="10000" max="10000" width="12.85546875" style="81" bestFit="1" customWidth="1"/>
    <col min="10001" max="10001" width="13.42578125" style="81" bestFit="1" customWidth="1"/>
    <col min="10002" max="10002" width="14.28515625" style="81" bestFit="1" customWidth="1"/>
    <col min="10003" max="10239" width="8.85546875" style="81"/>
    <col min="10240" max="10240" width="51.140625" style="81" customWidth="1"/>
    <col min="10241" max="10241" width="25.140625" style="81" customWidth="1"/>
    <col min="10242" max="10242" width="11.7109375" style="81" customWidth="1"/>
    <col min="10243" max="10243" width="11.42578125" style="81" customWidth="1"/>
    <col min="10244" max="10244" width="11.42578125" style="81" bestFit="1" customWidth="1"/>
    <col min="10245" max="10245" width="13.140625" style="81" bestFit="1" customWidth="1"/>
    <col min="10246" max="10248" width="11.28515625" style="81" bestFit="1" customWidth="1"/>
    <col min="10249" max="10255" width="11.28515625" style="81" customWidth="1"/>
    <col min="10256" max="10256" width="12.85546875" style="81" bestFit="1" customWidth="1"/>
    <col min="10257" max="10257" width="13.42578125" style="81" bestFit="1" customWidth="1"/>
    <col min="10258" max="10258" width="14.28515625" style="81" bestFit="1" customWidth="1"/>
    <col min="10259" max="10495" width="8.85546875" style="81"/>
    <col min="10496" max="10496" width="51.140625" style="81" customWidth="1"/>
    <col min="10497" max="10497" width="25.140625" style="81" customWidth="1"/>
    <col min="10498" max="10498" width="11.7109375" style="81" customWidth="1"/>
    <col min="10499" max="10499" width="11.42578125" style="81" customWidth="1"/>
    <col min="10500" max="10500" width="11.42578125" style="81" bestFit="1" customWidth="1"/>
    <col min="10501" max="10501" width="13.140625" style="81" bestFit="1" customWidth="1"/>
    <col min="10502" max="10504" width="11.28515625" style="81" bestFit="1" customWidth="1"/>
    <col min="10505" max="10511" width="11.28515625" style="81" customWidth="1"/>
    <col min="10512" max="10512" width="12.85546875" style="81" bestFit="1" customWidth="1"/>
    <col min="10513" max="10513" width="13.42578125" style="81" bestFit="1" customWidth="1"/>
    <col min="10514" max="10514" width="14.28515625" style="81" bestFit="1" customWidth="1"/>
    <col min="10515" max="10751" width="8.85546875" style="81"/>
    <col min="10752" max="10752" width="51.140625" style="81" customWidth="1"/>
    <col min="10753" max="10753" width="25.140625" style="81" customWidth="1"/>
    <col min="10754" max="10754" width="11.7109375" style="81" customWidth="1"/>
    <col min="10755" max="10755" width="11.42578125" style="81" customWidth="1"/>
    <col min="10756" max="10756" width="11.42578125" style="81" bestFit="1" customWidth="1"/>
    <col min="10757" max="10757" width="13.140625" style="81" bestFit="1" customWidth="1"/>
    <col min="10758" max="10760" width="11.28515625" style="81" bestFit="1" customWidth="1"/>
    <col min="10761" max="10767" width="11.28515625" style="81" customWidth="1"/>
    <col min="10768" max="10768" width="12.85546875" style="81" bestFit="1" customWidth="1"/>
    <col min="10769" max="10769" width="13.42578125" style="81" bestFit="1" customWidth="1"/>
    <col min="10770" max="10770" width="14.28515625" style="81" bestFit="1" customWidth="1"/>
    <col min="10771" max="11007" width="8.85546875" style="81"/>
    <col min="11008" max="11008" width="51.140625" style="81" customWidth="1"/>
    <col min="11009" max="11009" width="25.140625" style="81" customWidth="1"/>
    <col min="11010" max="11010" width="11.7109375" style="81" customWidth="1"/>
    <col min="11011" max="11011" width="11.42578125" style="81" customWidth="1"/>
    <col min="11012" max="11012" width="11.42578125" style="81" bestFit="1" customWidth="1"/>
    <col min="11013" max="11013" width="13.140625" style="81" bestFit="1" customWidth="1"/>
    <col min="11014" max="11016" width="11.28515625" style="81" bestFit="1" customWidth="1"/>
    <col min="11017" max="11023" width="11.28515625" style="81" customWidth="1"/>
    <col min="11024" max="11024" width="12.85546875" style="81" bestFit="1" customWidth="1"/>
    <col min="11025" max="11025" width="13.42578125" style="81" bestFit="1" customWidth="1"/>
    <col min="11026" max="11026" width="14.28515625" style="81" bestFit="1" customWidth="1"/>
    <col min="11027" max="11263" width="8.85546875" style="81"/>
    <col min="11264" max="11264" width="51.140625" style="81" customWidth="1"/>
    <col min="11265" max="11265" width="25.140625" style="81" customWidth="1"/>
    <col min="11266" max="11266" width="11.7109375" style="81" customWidth="1"/>
    <col min="11267" max="11267" width="11.42578125" style="81" customWidth="1"/>
    <col min="11268" max="11268" width="11.42578125" style="81" bestFit="1" customWidth="1"/>
    <col min="11269" max="11269" width="13.140625" style="81" bestFit="1" customWidth="1"/>
    <col min="11270" max="11272" width="11.28515625" style="81" bestFit="1" customWidth="1"/>
    <col min="11273" max="11279" width="11.28515625" style="81" customWidth="1"/>
    <col min="11280" max="11280" width="12.85546875" style="81" bestFit="1" customWidth="1"/>
    <col min="11281" max="11281" width="13.42578125" style="81" bestFit="1" customWidth="1"/>
    <col min="11282" max="11282" width="14.28515625" style="81" bestFit="1" customWidth="1"/>
    <col min="11283" max="11519" width="8.85546875" style="81"/>
    <col min="11520" max="11520" width="51.140625" style="81" customWidth="1"/>
    <col min="11521" max="11521" width="25.140625" style="81" customWidth="1"/>
    <col min="11522" max="11522" width="11.7109375" style="81" customWidth="1"/>
    <col min="11523" max="11523" width="11.42578125" style="81" customWidth="1"/>
    <col min="11524" max="11524" width="11.42578125" style="81" bestFit="1" customWidth="1"/>
    <col min="11525" max="11525" width="13.140625" style="81" bestFit="1" customWidth="1"/>
    <col min="11526" max="11528" width="11.28515625" style="81" bestFit="1" customWidth="1"/>
    <col min="11529" max="11535" width="11.28515625" style="81" customWidth="1"/>
    <col min="11536" max="11536" width="12.85546875" style="81" bestFit="1" customWidth="1"/>
    <col min="11537" max="11537" width="13.42578125" style="81" bestFit="1" customWidth="1"/>
    <col min="11538" max="11538" width="14.28515625" style="81" bestFit="1" customWidth="1"/>
    <col min="11539" max="11775" width="8.85546875" style="81"/>
    <col min="11776" max="11776" width="51.140625" style="81" customWidth="1"/>
    <col min="11777" max="11777" width="25.140625" style="81" customWidth="1"/>
    <col min="11778" max="11778" width="11.7109375" style="81" customWidth="1"/>
    <col min="11779" max="11779" width="11.42578125" style="81" customWidth="1"/>
    <col min="11780" max="11780" width="11.42578125" style="81" bestFit="1" customWidth="1"/>
    <col min="11781" max="11781" width="13.140625" style="81" bestFit="1" customWidth="1"/>
    <col min="11782" max="11784" width="11.28515625" style="81" bestFit="1" customWidth="1"/>
    <col min="11785" max="11791" width="11.28515625" style="81" customWidth="1"/>
    <col min="11792" max="11792" width="12.85546875" style="81" bestFit="1" customWidth="1"/>
    <col min="11793" max="11793" width="13.42578125" style="81" bestFit="1" customWidth="1"/>
    <col min="11794" max="11794" width="14.28515625" style="81" bestFit="1" customWidth="1"/>
    <col min="11795" max="12031" width="8.85546875" style="81"/>
    <col min="12032" max="12032" width="51.140625" style="81" customWidth="1"/>
    <col min="12033" max="12033" width="25.140625" style="81" customWidth="1"/>
    <col min="12034" max="12034" width="11.7109375" style="81" customWidth="1"/>
    <col min="12035" max="12035" width="11.42578125" style="81" customWidth="1"/>
    <col min="12036" max="12036" width="11.42578125" style="81" bestFit="1" customWidth="1"/>
    <col min="12037" max="12037" width="13.140625" style="81" bestFit="1" customWidth="1"/>
    <col min="12038" max="12040" width="11.28515625" style="81" bestFit="1" customWidth="1"/>
    <col min="12041" max="12047" width="11.28515625" style="81" customWidth="1"/>
    <col min="12048" max="12048" width="12.85546875" style="81" bestFit="1" customWidth="1"/>
    <col min="12049" max="12049" width="13.42578125" style="81" bestFit="1" customWidth="1"/>
    <col min="12050" max="12050" width="14.28515625" style="81" bestFit="1" customWidth="1"/>
    <col min="12051" max="12287" width="8.85546875" style="81"/>
    <col min="12288" max="12288" width="51.140625" style="81" customWidth="1"/>
    <col min="12289" max="12289" width="25.140625" style="81" customWidth="1"/>
    <col min="12290" max="12290" width="11.7109375" style="81" customWidth="1"/>
    <col min="12291" max="12291" width="11.42578125" style="81" customWidth="1"/>
    <col min="12292" max="12292" width="11.42578125" style="81" bestFit="1" customWidth="1"/>
    <col min="12293" max="12293" width="13.140625" style="81" bestFit="1" customWidth="1"/>
    <col min="12294" max="12296" width="11.28515625" style="81" bestFit="1" customWidth="1"/>
    <col min="12297" max="12303" width="11.28515625" style="81" customWidth="1"/>
    <col min="12304" max="12304" width="12.85546875" style="81" bestFit="1" customWidth="1"/>
    <col min="12305" max="12305" width="13.42578125" style="81" bestFit="1" customWidth="1"/>
    <col min="12306" max="12306" width="14.28515625" style="81" bestFit="1" customWidth="1"/>
    <col min="12307" max="12543" width="8.85546875" style="81"/>
    <col min="12544" max="12544" width="51.140625" style="81" customWidth="1"/>
    <col min="12545" max="12545" width="25.140625" style="81" customWidth="1"/>
    <col min="12546" max="12546" width="11.7109375" style="81" customWidth="1"/>
    <col min="12547" max="12547" width="11.42578125" style="81" customWidth="1"/>
    <col min="12548" max="12548" width="11.42578125" style="81" bestFit="1" customWidth="1"/>
    <col min="12549" max="12549" width="13.140625" style="81" bestFit="1" customWidth="1"/>
    <col min="12550" max="12552" width="11.28515625" style="81" bestFit="1" customWidth="1"/>
    <col min="12553" max="12559" width="11.28515625" style="81" customWidth="1"/>
    <col min="12560" max="12560" width="12.85546875" style="81" bestFit="1" customWidth="1"/>
    <col min="12561" max="12561" width="13.42578125" style="81" bestFit="1" customWidth="1"/>
    <col min="12562" max="12562" width="14.28515625" style="81" bestFit="1" customWidth="1"/>
    <col min="12563" max="12799" width="8.85546875" style="81"/>
    <col min="12800" max="12800" width="51.140625" style="81" customWidth="1"/>
    <col min="12801" max="12801" width="25.140625" style="81" customWidth="1"/>
    <col min="12802" max="12802" width="11.7109375" style="81" customWidth="1"/>
    <col min="12803" max="12803" width="11.42578125" style="81" customWidth="1"/>
    <col min="12804" max="12804" width="11.42578125" style="81" bestFit="1" customWidth="1"/>
    <col min="12805" max="12805" width="13.140625" style="81" bestFit="1" customWidth="1"/>
    <col min="12806" max="12808" width="11.28515625" style="81" bestFit="1" customWidth="1"/>
    <col min="12809" max="12815" width="11.28515625" style="81" customWidth="1"/>
    <col min="12816" max="12816" width="12.85546875" style="81" bestFit="1" customWidth="1"/>
    <col min="12817" max="12817" width="13.42578125" style="81" bestFit="1" customWidth="1"/>
    <col min="12818" max="12818" width="14.28515625" style="81" bestFit="1" customWidth="1"/>
    <col min="12819" max="13055" width="8.85546875" style="81"/>
    <col min="13056" max="13056" width="51.140625" style="81" customWidth="1"/>
    <col min="13057" max="13057" width="25.140625" style="81" customWidth="1"/>
    <col min="13058" max="13058" width="11.7109375" style="81" customWidth="1"/>
    <col min="13059" max="13059" width="11.42578125" style="81" customWidth="1"/>
    <col min="13060" max="13060" width="11.42578125" style="81" bestFit="1" customWidth="1"/>
    <col min="13061" max="13061" width="13.140625" style="81" bestFit="1" customWidth="1"/>
    <col min="13062" max="13064" width="11.28515625" style="81" bestFit="1" customWidth="1"/>
    <col min="13065" max="13071" width="11.28515625" style="81" customWidth="1"/>
    <col min="13072" max="13072" width="12.85546875" style="81" bestFit="1" customWidth="1"/>
    <col min="13073" max="13073" width="13.42578125" style="81" bestFit="1" customWidth="1"/>
    <col min="13074" max="13074" width="14.28515625" style="81" bestFit="1" customWidth="1"/>
    <col min="13075" max="13311" width="8.85546875" style="81"/>
    <col min="13312" max="13312" width="51.140625" style="81" customWidth="1"/>
    <col min="13313" max="13313" width="25.140625" style="81" customWidth="1"/>
    <col min="13314" max="13314" width="11.7109375" style="81" customWidth="1"/>
    <col min="13315" max="13315" width="11.42578125" style="81" customWidth="1"/>
    <col min="13316" max="13316" width="11.42578125" style="81" bestFit="1" customWidth="1"/>
    <col min="13317" max="13317" width="13.140625" style="81" bestFit="1" customWidth="1"/>
    <col min="13318" max="13320" width="11.28515625" style="81" bestFit="1" customWidth="1"/>
    <col min="13321" max="13327" width="11.28515625" style="81" customWidth="1"/>
    <col min="13328" max="13328" width="12.85546875" style="81" bestFit="1" customWidth="1"/>
    <col min="13329" max="13329" width="13.42578125" style="81" bestFit="1" customWidth="1"/>
    <col min="13330" max="13330" width="14.28515625" style="81" bestFit="1" customWidth="1"/>
    <col min="13331" max="13567" width="8.85546875" style="81"/>
    <col min="13568" max="13568" width="51.140625" style="81" customWidth="1"/>
    <col min="13569" max="13569" width="25.140625" style="81" customWidth="1"/>
    <col min="13570" max="13570" width="11.7109375" style="81" customWidth="1"/>
    <col min="13571" max="13571" width="11.42578125" style="81" customWidth="1"/>
    <col min="13572" max="13572" width="11.42578125" style="81" bestFit="1" customWidth="1"/>
    <col min="13573" max="13573" width="13.140625" style="81" bestFit="1" customWidth="1"/>
    <col min="13574" max="13576" width="11.28515625" style="81" bestFit="1" customWidth="1"/>
    <col min="13577" max="13583" width="11.28515625" style="81" customWidth="1"/>
    <col min="13584" max="13584" width="12.85546875" style="81" bestFit="1" customWidth="1"/>
    <col min="13585" max="13585" width="13.42578125" style="81" bestFit="1" customWidth="1"/>
    <col min="13586" max="13586" width="14.28515625" style="81" bestFit="1" customWidth="1"/>
    <col min="13587" max="13823" width="8.85546875" style="81"/>
    <col min="13824" max="13824" width="51.140625" style="81" customWidth="1"/>
    <col min="13825" max="13825" width="25.140625" style="81" customWidth="1"/>
    <col min="13826" max="13826" width="11.7109375" style="81" customWidth="1"/>
    <col min="13827" max="13827" width="11.42578125" style="81" customWidth="1"/>
    <col min="13828" max="13828" width="11.42578125" style="81" bestFit="1" customWidth="1"/>
    <col min="13829" max="13829" width="13.140625" style="81" bestFit="1" customWidth="1"/>
    <col min="13830" max="13832" width="11.28515625" style="81" bestFit="1" customWidth="1"/>
    <col min="13833" max="13839" width="11.28515625" style="81" customWidth="1"/>
    <col min="13840" max="13840" width="12.85546875" style="81" bestFit="1" customWidth="1"/>
    <col min="13841" max="13841" width="13.42578125" style="81" bestFit="1" customWidth="1"/>
    <col min="13842" max="13842" width="14.28515625" style="81" bestFit="1" customWidth="1"/>
    <col min="13843" max="14079" width="8.85546875" style="81"/>
    <col min="14080" max="14080" width="51.140625" style="81" customWidth="1"/>
    <col min="14081" max="14081" width="25.140625" style="81" customWidth="1"/>
    <col min="14082" max="14082" width="11.7109375" style="81" customWidth="1"/>
    <col min="14083" max="14083" width="11.42578125" style="81" customWidth="1"/>
    <col min="14084" max="14084" width="11.42578125" style="81" bestFit="1" customWidth="1"/>
    <col min="14085" max="14085" width="13.140625" style="81" bestFit="1" customWidth="1"/>
    <col min="14086" max="14088" width="11.28515625" style="81" bestFit="1" customWidth="1"/>
    <col min="14089" max="14095" width="11.28515625" style="81" customWidth="1"/>
    <col min="14096" max="14096" width="12.85546875" style="81" bestFit="1" customWidth="1"/>
    <col min="14097" max="14097" width="13.42578125" style="81" bestFit="1" customWidth="1"/>
    <col min="14098" max="14098" width="14.28515625" style="81" bestFit="1" customWidth="1"/>
    <col min="14099" max="14335" width="8.85546875" style="81"/>
    <col min="14336" max="14336" width="51.140625" style="81" customWidth="1"/>
    <col min="14337" max="14337" width="25.140625" style="81" customWidth="1"/>
    <col min="14338" max="14338" width="11.7109375" style="81" customWidth="1"/>
    <col min="14339" max="14339" width="11.42578125" style="81" customWidth="1"/>
    <col min="14340" max="14340" width="11.42578125" style="81" bestFit="1" customWidth="1"/>
    <col min="14341" max="14341" width="13.140625" style="81" bestFit="1" customWidth="1"/>
    <col min="14342" max="14344" width="11.28515625" style="81" bestFit="1" customWidth="1"/>
    <col min="14345" max="14351" width="11.28515625" style="81" customWidth="1"/>
    <col min="14352" max="14352" width="12.85546875" style="81" bestFit="1" customWidth="1"/>
    <col min="14353" max="14353" width="13.42578125" style="81" bestFit="1" customWidth="1"/>
    <col min="14354" max="14354" width="14.28515625" style="81" bestFit="1" customWidth="1"/>
    <col min="14355" max="14591" width="8.85546875" style="81"/>
    <col min="14592" max="14592" width="51.140625" style="81" customWidth="1"/>
    <col min="14593" max="14593" width="25.140625" style="81" customWidth="1"/>
    <col min="14594" max="14594" width="11.7109375" style="81" customWidth="1"/>
    <col min="14595" max="14595" width="11.42578125" style="81" customWidth="1"/>
    <col min="14596" max="14596" width="11.42578125" style="81" bestFit="1" customWidth="1"/>
    <col min="14597" max="14597" width="13.140625" style="81" bestFit="1" customWidth="1"/>
    <col min="14598" max="14600" width="11.28515625" style="81" bestFit="1" customWidth="1"/>
    <col min="14601" max="14607" width="11.28515625" style="81" customWidth="1"/>
    <col min="14608" max="14608" width="12.85546875" style="81" bestFit="1" customWidth="1"/>
    <col min="14609" max="14609" width="13.42578125" style="81" bestFit="1" customWidth="1"/>
    <col min="14610" max="14610" width="14.28515625" style="81" bestFit="1" customWidth="1"/>
    <col min="14611" max="14847" width="8.85546875" style="81"/>
    <col min="14848" max="14848" width="51.140625" style="81" customWidth="1"/>
    <col min="14849" max="14849" width="25.140625" style="81" customWidth="1"/>
    <col min="14850" max="14850" width="11.7109375" style="81" customWidth="1"/>
    <col min="14851" max="14851" width="11.42578125" style="81" customWidth="1"/>
    <col min="14852" max="14852" width="11.42578125" style="81" bestFit="1" customWidth="1"/>
    <col min="14853" max="14853" width="13.140625" style="81" bestFit="1" customWidth="1"/>
    <col min="14854" max="14856" width="11.28515625" style="81" bestFit="1" customWidth="1"/>
    <col min="14857" max="14863" width="11.28515625" style="81" customWidth="1"/>
    <col min="14864" max="14864" width="12.85546875" style="81" bestFit="1" customWidth="1"/>
    <col min="14865" max="14865" width="13.42578125" style="81" bestFit="1" customWidth="1"/>
    <col min="14866" max="14866" width="14.28515625" style="81" bestFit="1" customWidth="1"/>
    <col min="14867" max="15103" width="8.85546875" style="81"/>
    <col min="15104" max="15104" width="51.140625" style="81" customWidth="1"/>
    <col min="15105" max="15105" width="25.140625" style="81" customWidth="1"/>
    <col min="15106" max="15106" width="11.7109375" style="81" customWidth="1"/>
    <col min="15107" max="15107" width="11.42578125" style="81" customWidth="1"/>
    <col min="15108" max="15108" width="11.42578125" style="81" bestFit="1" customWidth="1"/>
    <col min="15109" max="15109" width="13.140625" style="81" bestFit="1" customWidth="1"/>
    <col min="15110" max="15112" width="11.28515625" style="81" bestFit="1" customWidth="1"/>
    <col min="15113" max="15119" width="11.28515625" style="81" customWidth="1"/>
    <col min="15120" max="15120" width="12.85546875" style="81" bestFit="1" customWidth="1"/>
    <col min="15121" max="15121" width="13.42578125" style="81" bestFit="1" customWidth="1"/>
    <col min="15122" max="15122" width="14.28515625" style="81" bestFit="1" customWidth="1"/>
    <col min="15123" max="15359" width="8.85546875" style="81"/>
    <col min="15360" max="15360" width="51.140625" style="81" customWidth="1"/>
    <col min="15361" max="15361" width="25.140625" style="81" customWidth="1"/>
    <col min="15362" max="15362" width="11.7109375" style="81" customWidth="1"/>
    <col min="15363" max="15363" width="11.42578125" style="81" customWidth="1"/>
    <col min="15364" max="15364" width="11.42578125" style="81" bestFit="1" customWidth="1"/>
    <col min="15365" max="15365" width="13.140625" style="81" bestFit="1" customWidth="1"/>
    <col min="15366" max="15368" width="11.28515625" style="81" bestFit="1" customWidth="1"/>
    <col min="15369" max="15375" width="11.28515625" style="81" customWidth="1"/>
    <col min="15376" max="15376" width="12.85546875" style="81" bestFit="1" customWidth="1"/>
    <col min="15377" max="15377" width="13.42578125" style="81" bestFit="1" customWidth="1"/>
    <col min="15378" max="15378" width="14.28515625" style="81" bestFit="1" customWidth="1"/>
    <col min="15379" max="15615" width="8.85546875" style="81"/>
    <col min="15616" max="15616" width="51.140625" style="81" customWidth="1"/>
    <col min="15617" max="15617" width="25.140625" style="81" customWidth="1"/>
    <col min="15618" max="15618" width="11.7109375" style="81" customWidth="1"/>
    <col min="15619" max="15619" width="11.42578125" style="81" customWidth="1"/>
    <col min="15620" max="15620" width="11.42578125" style="81" bestFit="1" customWidth="1"/>
    <col min="15621" max="15621" width="13.140625" style="81" bestFit="1" customWidth="1"/>
    <col min="15622" max="15624" width="11.28515625" style="81" bestFit="1" customWidth="1"/>
    <col min="15625" max="15631" width="11.28515625" style="81" customWidth="1"/>
    <col min="15632" max="15632" width="12.85546875" style="81" bestFit="1" customWidth="1"/>
    <col min="15633" max="15633" width="13.42578125" style="81" bestFit="1" customWidth="1"/>
    <col min="15634" max="15634" width="14.28515625" style="81" bestFit="1" customWidth="1"/>
    <col min="15635" max="15871" width="8.85546875" style="81"/>
    <col min="15872" max="15872" width="51.140625" style="81" customWidth="1"/>
    <col min="15873" max="15873" width="25.140625" style="81" customWidth="1"/>
    <col min="15874" max="15874" width="11.7109375" style="81" customWidth="1"/>
    <col min="15875" max="15875" width="11.42578125" style="81" customWidth="1"/>
    <col min="15876" max="15876" width="11.42578125" style="81" bestFit="1" customWidth="1"/>
    <col min="15877" max="15877" width="13.140625" style="81" bestFit="1" customWidth="1"/>
    <col min="15878" max="15880" width="11.28515625" style="81" bestFit="1" customWidth="1"/>
    <col min="15881" max="15887" width="11.28515625" style="81" customWidth="1"/>
    <col min="15888" max="15888" width="12.85546875" style="81" bestFit="1" customWidth="1"/>
    <col min="15889" max="15889" width="13.42578125" style="81" bestFit="1" customWidth="1"/>
    <col min="15890" max="15890" width="14.28515625" style="81" bestFit="1" customWidth="1"/>
    <col min="15891" max="16127" width="8.85546875" style="81"/>
    <col min="16128" max="16128" width="51.140625" style="81" customWidth="1"/>
    <col min="16129" max="16129" width="25.140625" style="81" customWidth="1"/>
    <col min="16130" max="16130" width="11.7109375" style="81" customWidth="1"/>
    <col min="16131" max="16131" width="11.42578125" style="81" customWidth="1"/>
    <col min="16132" max="16132" width="11.42578125" style="81" bestFit="1" customWidth="1"/>
    <col min="16133" max="16133" width="13.140625" style="81" bestFit="1" customWidth="1"/>
    <col min="16134" max="16136" width="11.28515625" style="81" bestFit="1" customWidth="1"/>
    <col min="16137" max="16143" width="11.28515625" style="81" customWidth="1"/>
    <col min="16144" max="16144" width="12.85546875" style="81" bestFit="1" customWidth="1"/>
    <col min="16145" max="16145" width="13.42578125" style="81" bestFit="1" customWidth="1"/>
    <col min="16146" max="16146" width="14.28515625" style="81" bestFit="1" customWidth="1"/>
    <col min="16147" max="16384" width="8.85546875" style="81"/>
  </cols>
  <sheetData>
    <row r="1" spans="1:19" x14ac:dyDescent="0.2">
      <c r="A1" s="76"/>
      <c r="B1" s="355" t="s">
        <v>481</v>
      </c>
      <c r="C1" s="355" t="s">
        <v>480</v>
      </c>
      <c r="D1" s="355" t="s">
        <v>146</v>
      </c>
      <c r="R1" s="77"/>
      <c r="S1" s="82"/>
    </row>
    <row r="2" spans="1:19" x14ac:dyDescent="0.2">
      <c r="A2" s="342" t="s">
        <v>483</v>
      </c>
      <c r="B2" s="354">
        <v>800</v>
      </c>
      <c r="C2" s="354">
        <v>1000</v>
      </c>
      <c r="D2" s="320">
        <f>C2/B2-1</f>
        <v>0.25</v>
      </c>
      <c r="R2" s="77"/>
      <c r="S2" s="82"/>
    </row>
    <row r="3" spans="1:19" x14ac:dyDescent="0.2">
      <c r="A3" s="83" t="s">
        <v>484</v>
      </c>
      <c r="B3" s="354"/>
      <c r="C3" s="354"/>
      <c r="D3" s="320" t="e">
        <f t="shared" ref="D3:D4" si="0">C3/B3-1</f>
        <v>#DIV/0!</v>
      </c>
      <c r="R3" s="77"/>
      <c r="S3" s="82"/>
    </row>
    <row r="4" spans="1:19" x14ac:dyDescent="0.2">
      <c r="A4" s="83" t="s">
        <v>485</v>
      </c>
      <c r="B4" s="354"/>
      <c r="C4" s="354"/>
      <c r="D4" s="320" t="e">
        <f t="shared" si="0"/>
        <v>#DIV/0!</v>
      </c>
    </row>
    <row r="5" spans="1:19" x14ac:dyDescent="0.2">
      <c r="A5" s="318"/>
    </row>
    <row r="8" spans="1:19" s="82" customFormat="1" x14ac:dyDescent="0.2">
      <c r="A8" s="92" t="s">
        <v>531</v>
      </c>
      <c r="N8" s="92"/>
    </row>
    <row r="9" spans="1:19" ht="15.75" thickBot="1" x14ac:dyDescent="0.25">
      <c r="A9" s="77" t="s">
        <v>124</v>
      </c>
      <c r="B9" s="317">
        <v>0.74</v>
      </c>
      <c r="C9" s="317">
        <v>0.88</v>
      </c>
      <c r="D9" s="317">
        <v>1.22</v>
      </c>
      <c r="E9" s="317">
        <v>1.1997518277444583</v>
      </c>
      <c r="F9" s="317">
        <v>0.9929731888714004</v>
      </c>
      <c r="G9" s="317">
        <v>1.0767455334519467</v>
      </c>
      <c r="H9" s="317">
        <v>0.95085968321727232</v>
      </c>
      <c r="I9" s="317">
        <v>0.88993434170414776</v>
      </c>
      <c r="J9" s="317">
        <v>1.1584150444168346</v>
      </c>
      <c r="K9" s="317">
        <v>1.0544479193471743</v>
      </c>
      <c r="L9" s="317">
        <v>0.84935533625604054</v>
      </c>
      <c r="M9" s="317">
        <v>0.99835341181596737</v>
      </c>
    </row>
    <row r="10" spans="1:19" x14ac:dyDescent="0.2">
      <c r="A10" s="76" t="s">
        <v>111</v>
      </c>
      <c r="B10" s="319" t="s">
        <v>112</v>
      </c>
      <c r="C10" s="319" t="s">
        <v>113</v>
      </c>
      <c r="D10" s="319" t="s">
        <v>114</v>
      </c>
      <c r="E10" s="319" t="s">
        <v>115</v>
      </c>
      <c r="F10" s="319" t="s">
        <v>116</v>
      </c>
      <c r="G10" s="319" t="s">
        <v>117</v>
      </c>
      <c r="H10" s="319" t="s">
        <v>118</v>
      </c>
      <c r="I10" s="319" t="s">
        <v>119</v>
      </c>
      <c r="J10" s="319" t="s">
        <v>120</v>
      </c>
      <c r="K10" s="319" t="s">
        <v>121</v>
      </c>
      <c r="L10" s="319" t="s">
        <v>122</v>
      </c>
      <c r="M10" s="319" t="s">
        <v>123</v>
      </c>
      <c r="N10" s="93" t="s">
        <v>137</v>
      </c>
    </row>
    <row r="11" spans="1:19" x14ac:dyDescent="0.2">
      <c r="A11" s="342" t="s">
        <v>202</v>
      </c>
      <c r="B11" s="344">
        <f t="shared" ref="B11:M11" si="1">B19*1.15</f>
        <v>13222017.187499998</v>
      </c>
      <c r="C11" s="344">
        <f t="shared" si="1"/>
        <v>14860067.079</v>
      </c>
      <c r="D11" s="344">
        <f t="shared" si="1"/>
        <v>15516850.248999998</v>
      </c>
      <c r="E11" s="344">
        <f t="shared" si="1"/>
        <v>14850173.1</v>
      </c>
      <c r="F11" s="344">
        <f t="shared" si="1"/>
        <v>14292199.309999999</v>
      </c>
      <c r="G11" s="344">
        <f t="shared" si="1"/>
        <v>12378408.179999998</v>
      </c>
      <c r="H11" s="344">
        <f t="shared" si="1"/>
        <v>14003199.249999998</v>
      </c>
      <c r="I11" s="344">
        <f t="shared" si="1"/>
        <v>13862418.044</v>
      </c>
      <c r="J11" s="344">
        <f t="shared" si="1"/>
        <v>13896020.399999999</v>
      </c>
      <c r="K11" s="344">
        <f t="shared" si="1"/>
        <v>15395427.199999999</v>
      </c>
      <c r="L11" s="344">
        <f t="shared" si="1"/>
        <v>18740569.625</v>
      </c>
      <c r="M11" s="344">
        <f t="shared" si="1"/>
        <v>19866762.140999999</v>
      </c>
      <c r="N11" s="345">
        <f>SUM(B11:M11)</f>
        <v>180884111.76549998</v>
      </c>
    </row>
    <row r="12" spans="1:19" ht="15.75" thickBot="1" x14ac:dyDescent="0.3">
      <c r="A12" s="353" t="s">
        <v>110</v>
      </c>
      <c r="B12" s="348">
        <f t="shared" ref="B12:M12" si="2">SUM(B11:B11)</f>
        <v>13222017.187499998</v>
      </c>
      <c r="C12" s="348">
        <f t="shared" si="2"/>
        <v>14860067.079</v>
      </c>
      <c r="D12" s="348">
        <f t="shared" si="2"/>
        <v>15516850.248999998</v>
      </c>
      <c r="E12" s="348">
        <f t="shared" si="2"/>
        <v>14850173.1</v>
      </c>
      <c r="F12" s="348">
        <f t="shared" si="2"/>
        <v>14292199.309999999</v>
      </c>
      <c r="G12" s="348">
        <f t="shared" si="2"/>
        <v>12378408.179999998</v>
      </c>
      <c r="H12" s="348">
        <f t="shared" si="2"/>
        <v>14003199.249999998</v>
      </c>
      <c r="I12" s="348">
        <f t="shared" si="2"/>
        <v>13862418.044</v>
      </c>
      <c r="J12" s="348">
        <f t="shared" si="2"/>
        <v>13896020.399999999</v>
      </c>
      <c r="K12" s="348">
        <f t="shared" si="2"/>
        <v>15395427.199999999</v>
      </c>
      <c r="L12" s="348">
        <f t="shared" si="2"/>
        <v>18740569.625</v>
      </c>
      <c r="M12" s="348">
        <f t="shared" si="2"/>
        <v>19866762.140999999</v>
      </c>
      <c r="N12" s="349">
        <f>SUM(B12:M12)</f>
        <v>180884111.76549998</v>
      </c>
    </row>
    <row r="13" spans="1:19" x14ac:dyDescent="0.2">
      <c r="A13" s="100" t="s">
        <v>146</v>
      </c>
      <c r="B13" s="346">
        <f t="shared" ref="B13:N13" si="3">B12/B20-1</f>
        <v>0.14999999999999991</v>
      </c>
      <c r="C13" s="346">
        <f t="shared" si="3"/>
        <v>0.14999999999999991</v>
      </c>
      <c r="D13" s="346">
        <f t="shared" si="3"/>
        <v>0.14999999999999991</v>
      </c>
      <c r="E13" s="346">
        <f t="shared" si="3"/>
        <v>0.14999999999999991</v>
      </c>
      <c r="F13" s="346">
        <f t="shared" si="3"/>
        <v>0.14999999999999991</v>
      </c>
      <c r="G13" s="346">
        <f t="shared" si="3"/>
        <v>0.14999999999999991</v>
      </c>
      <c r="H13" s="346">
        <f t="shared" si="3"/>
        <v>0.14999999999999991</v>
      </c>
      <c r="I13" s="346">
        <f t="shared" si="3"/>
        <v>0.14999999999999991</v>
      </c>
      <c r="J13" s="346">
        <f t="shared" si="3"/>
        <v>0.14999999999999991</v>
      </c>
      <c r="K13" s="346">
        <f t="shared" si="3"/>
        <v>0.14999999999999991</v>
      </c>
      <c r="L13" s="346">
        <f t="shared" si="3"/>
        <v>0.14999999999999991</v>
      </c>
      <c r="M13" s="346">
        <f t="shared" si="3"/>
        <v>0.14999999999999991</v>
      </c>
      <c r="N13" s="347">
        <f t="shared" si="3"/>
        <v>0.14999999999999991</v>
      </c>
    </row>
    <row r="14" spans="1:19" x14ac:dyDescent="0.2">
      <c r="A14" s="100"/>
      <c r="B14" s="344">
        <v>11000000</v>
      </c>
      <c r="C14" s="321"/>
      <c r="D14" s="321"/>
      <c r="E14" s="321"/>
      <c r="F14" s="321"/>
      <c r="G14" s="321"/>
      <c r="H14" s="321"/>
      <c r="I14" s="321"/>
      <c r="J14" s="321"/>
      <c r="K14" s="321"/>
      <c r="L14" s="321"/>
      <c r="M14" s="321"/>
      <c r="N14" s="321"/>
    </row>
    <row r="15" spans="1:19" x14ac:dyDescent="0.2">
      <c r="A15" s="325"/>
      <c r="B15" s="322"/>
      <c r="C15" s="322"/>
      <c r="D15" s="322"/>
      <c r="E15" s="322"/>
      <c r="F15" s="322"/>
      <c r="G15" s="322"/>
      <c r="H15" s="322"/>
      <c r="I15" s="322"/>
      <c r="J15" s="322"/>
      <c r="K15" s="322"/>
      <c r="L15" s="322"/>
      <c r="M15" s="322"/>
      <c r="N15" s="323"/>
    </row>
    <row r="16" spans="1:19" x14ac:dyDescent="0.2">
      <c r="A16" s="341" t="s">
        <v>477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323"/>
      <c r="Q16" s="106"/>
      <c r="R16" s="107"/>
    </row>
    <row r="17" spans="1:18" ht="15.75" thickBot="1" x14ac:dyDescent="0.25">
      <c r="A17" s="340" t="s">
        <v>124</v>
      </c>
      <c r="B17" s="338">
        <f>B19/AVERAGE(B19:M19)</f>
        <v>0.87715944038077764</v>
      </c>
      <c r="C17" s="338">
        <f>C19/AVERAGE(B19:M19)</f>
        <v>0.98582901067163342</v>
      </c>
      <c r="D17" s="338">
        <f>D19/AVERAGE(B19:M19)</f>
        <v>1.0294005436441782</v>
      </c>
      <c r="E17" s="338">
        <f>E19/AVERAGE(B19:M19)</f>
        <v>0.98517263600809224</v>
      </c>
      <c r="F17" s="338">
        <f>F19/AVERAGE(B19:M19)</f>
        <v>0.94815619816483743</v>
      </c>
      <c r="G17" s="338">
        <f>G19/AVERAGE(B19:M19)</f>
        <v>0.82119372846062855</v>
      </c>
      <c r="H17" s="338">
        <f>H19/AVERAGE(B19:M19)</f>
        <v>0.92898369768289368</v>
      </c>
      <c r="I17" s="338">
        <f>I19/AVERAGE(B19:M19)</f>
        <v>0.91964415726936022</v>
      </c>
      <c r="J17" s="338">
        <f>J19/AVERAGE(B19:M19)</f>
        <v>0.92187336506469575</v>
      </c>
      <c r="K17" s="338">
        <f>K19/AVERAGE(B19:M19)</f>
        <v>1.0213452392076616</v>
      </c>
      <c r="L17" s="338">
        <f>L19/AVERAGE(B19:M19)</f>
        <v>1.2432647251603037</v>
      </c>
      <c r="M17" s="338">
        <f>M19/AVERAGE(B19:M19)</f>
        <v>1.3179772582849381</v>
      </c>
      <c r="N17" s="339"/>
      <c r="Q17" s="106"/>
      <c r="R17" s="107"/>
    </row>
    <row r="18" spans="1:18" x14ac:dyDescent="0.2">
      <c r="A18" s="76" t="s">
        <v>111</v>
      </c>
      <c r="B18" s="243" t="s">
        <v>112</v>
      </c>
      <c r="C18" s="243" t="s">
        <v>113</v>
      </c>
      <c r="D18" s="243" t="s">
        <v>114</v>
      </c>
      <c r="E18" s="243" t="s">
        <v>115</v>
      </c>
      <c r="F18" s="243" t="s">
        <v>116</v>
      </c>
      <c r="G18" s="243" t="s">
        <v>117</v>
      </c>
      <c r="H18" s="243" t="s">
        <v>118</v>
      </c>
      <c r="I18" s="243" t="s">
        <v>119</v>
      </c>
      <c r="J18" s="243" t="s">
        <v>120</v>
      </c>
      <c r="K18" s="243" t="s">
        <v>121</v>
      </c>
      <c r="L18" s="243" t="s">
        <v>122</v>
      </c>
      <c r="M18" s="243" t="s">
        <v>123</v>
      </c>
      <c r="N18" s="324" t="s">
        <v>137</v>
      </c>
      <c r="Q18" s="106"/>
      <c r="R18" s="107"/>
    </row>
    <row r="19" spans="1:18" x14ac:dyDescent="0.2">
      <c r="A19" s="342" t="s">
        <v>202</v>
      </c>
      <c r="B19" s="335">
        <v>11497406.25</v>
      </c>
      <c r="C19" s="335">
        <v>12921797.460000001</v>
      </c>
      <c r="D19" s="335">
        <v>13492913.26</v>
      </c>
      <c r="E19" s="335">
        <v>12913194</v>
      </c>
      <c r="F19" s="335">
        <v>12427999.4</v>
      </c>
      <c r="G19" s="335">
        <v>10763833.199999999</v>
      </c>
      <c r="H19" s="335">
        <v>12176695</v>
      </c>
      <c r="I19" s="335">
        <v>12054276.560000001</v>
      </c>
      <c r="J19" s="335">
        <v>12083496</v>
      </c>
      <c r="K19" s="335">
        <v>13387328</v>
      </c>
      <c r="L19" s="335">
        <v>16296147.5</v>
      </c>
      <c r="M19" s="335">
        <v>17275445.34</v>
      </c>
      <c r="N19" s="337">
        <f>SUM(B19:M19)</f>
        <v>157290531.97</v>
      </c>
      <c r="Q19" s="106"/>
      <c r="R19" s="107"/>
    </row>
    <row r="20" spans="1:18" ht="15.75" thickBot="1" x14ac:dyDescent="0.3">
      <c r="A20" s="343" t="s">
        <v>110</v>
      </c>
      <c r="B20" s="336">
        <f t="shared" ref="B20:M20" si="4">SUM(B19:B19)</f>
        <v>11497406.25</v>
      </c>
      <c r="C20" s="336">
        <f t="shared" si="4"/>
        <v>12921797.460000001</v>
      </c>
      <c r="D20" s="336">
        <f t="shared" si="4"/>
        <v>13492913.26</v>
      </c>
      <c r="E20" s="336">
        <f t="shared" si="4"/>
        <v>12913194</v>
      </c>
      <c r="F20" s="336">
        <f t="shared" si="4"/>
        <v>12427999.4</v>
      </c>
      <c r="G20" s="336">
        <f t="shared" si="4"/>
        <v>10763833.199999999</v>
      </c>
      <c r="H20" s="336">
        <f t="shared" si="4"/>
        <v>12176695</v>
      </c>
      <c r="I20" s="336">
        <f t="shared" si="4"/>
        <v>12054276.560000001</v>
      </c>
      <c r="J20" s="336">
        <f t="shared" si="4"/>
        <v>12083496</v>
      </c>
      <c r="K20" s="336">
        <f t="shared" si="4"/>
        <v>13387328</v>
      </c>
      <c r="L20" s="336">
        <f t="shared" si="4"/>
        <v>16296147.5</v>
      </c>
      <c r="M20" s="336">
        <f t="shared" si="4"/>
        <v>17275445.34</v>
      </c>
      <c r="N20" s="350">
        <f>SUM(B20:M20)</f>
        <v>157290531.97</v>
      </c>
      <c r="Q20" s="106"/>
      <c r="R20" s="107"/>
    </row>
    <row r="21" spans="1:18" x14ac:dyDescent="0.2">
      <c r="A21" s="325"/>
      <c r="B21" s="326"/>
      <c r="C21" s="326"/>
      <c r="D21" s="326"/>
      <c r="E21" s="326"/>
      <c r="F21" s="326"/>
      <c r="G21" s="326"/>
      <c r="H21" s="326"/>
      <c r="I21" s="326"/>
      <c r="J21" s="326"/>
      <c r="K21" s="326"/>
      <c r="L21" s="326"/>
      <c r="M21" s="326"/>
      <c r="N21" s="327"/>
      <c r="Q21" s="106"/>
      <c r="R21" s="107"/>
    </row>
    <row r="22" spans="1:18" x14ac:dyDescent="0.2">
      <c r="A22" s="325"/>
      <c r="B22" s="326"/>
      <c r="C22" s="326"/>
      <c r="D22" s="326"/>
      <c r="E22" s="326"/>
      <c r="F22" s="326"/>
      <c r="G22" s="326"/>
      <c r="H22" s="326"/>
      <c r="I22" s="326"/>
      <c r="J22" s="326"/>
      <c r="K22" s="326"/>
      <c r="L22" s="326"/>
      <c r="M22" s="326"/>
      <c r="N22" s="327"/>
      <c r="Q22" s="106"/>
      <c r="R22" s="107"/>
    </row>
    <row r="23" spans="1:18" x14ac:dyDescent="0.2">
      <c r="A23" s="325"/>
      <c r="B23" s="326"/>
      <c r="C23" s="326"/>
      <c r="D23" s="326"/>
      <c r="E23" s="326"/>
      <c r="F23" s="326"/>
      <c r="G23" s="326"/>
      <c r="H23" s="326"/>
      <c r="I23" s="326"/>
      <c r="J23" s="326"/>
      <c r="K23" s="326"/>
      <c r="L23" s="326"/>
      <c r="M23" s="326"/>
      <c r="N23" s="327"/>
      <c r="Q23" s="106"/>
      <c r="R23" s="107"/>
    </row>
    <row r="24" spans="1:18" x14ac:dyDescent="0.2">
      <c r="A24" s="329" t="s">
        <v>139</v>
      </c>
      <c r="B24" s="328"/>
      <c r="C24" s="328"/>
      <c r="D24" s="328"/>
      <c r="E24" s="328"/>
      <c r="F24" s="328"/>
      <c r="G24" s="328"/>
      <c r="H24" s="328"/>
      <c r="I24" s="328"/>
      <c r="J24" s="328"/>
      <c r="K24" s="328"/>
      <c r="L24" s="328"/>
      <c r="M24" s="328"/>
      <c r="N24" s="328"/>
    </row>
    <row r="25" spans="1:18" x14ac:dyDescent="0.2">
      <c r="A25" s="352">
        <v>0.1</v>
      </c>
      <c r="B25" s="351">
        <f>B12*$A$25</f>
        <v>1322201.71875</v>
      </c>
      <c r="C25" s="351">
        <f t="shared" ref="C25:N25" si="5">C12*$A$25</f>
        <v>1486006.7079</v>
      </c>
      <c r="D25" s="351">
        <f t="shared" si="5"/>
        <v>1551685.0248999998</v>
      </c>
      <c r="E25" s="351">
        <f t="shared" si="5"/>
        <v>1485017.31</v>
      </c>
      <c r="F25" s="351">
        <f t="shared" si="5"/>
        <v>1429219.9309999999</v>
      </c>
      <c r="G25" s="351">
        <f t="shared" si="5"/>
        <v>1237840.8179999997</v>
      </c>
      <c r="H25" s="351">
        <f t="shared" si="5"/>
        <v>1400319.9249999998</v>
      </c>
      <c r="I25" s="351">
        <f t="shared" si="5"/>
        <v>1386241.8044</v>
      </c>
      <c r="J25" s="351">
        <f t="shared" si="5"/>
        <v>1389602.04</v>
      </c>
      <c r="K25" s="351">
        <f t="shared" si="5"/>
        <v>1539542.72</v>
      </c>
      <c r="L25" s="351">
        <f t="shared" si="5"/>
        <v>1874056.9625000001</v>
      </c>
      <c r="M25" s="351">
        <f t="shared" si="5"/>
        <v>1986676.2141</v>
      </c>
      <c r="N25" s="351">
        <f t="shared" si="5"/>
        <v>18088411.176549997</v>
      </c>
    </row>
    <row r="26" spans="1:18" x14ac:dyDescent="0.2">
      <c r="A26" s="329"/>
      <c r="B26" s="117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</row>
    <row r="27" spans="1:18" x14ac:dyDescent="0.2">
      <c r="A27" s="126"/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81"/>
      <c r="O27" s="81"/>
      <c r="P27" s="330"/>
      <c r="Q27" s="107"/>
    </row>
    <row r="28" spans="1:18" x14ac:dyDescent="0.2">
      <c r="A28" s="140"/>
      <c r="B28" s="129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81"/>
      <c r="O28" s="81"/>
      <c r="P28" s="330"/>
      <c r="Q28" s="107"/>
    </row>
    <row r="29" spans="1:18" s="142" customFormat="1" x14ac:dyDescent="0.2">
      <c r="A29" s="140"/>
      <c r="B29" s="141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P29" s="331"/>
      <c r="Q29" s="144"/>
    </row>
    <row r="30" spans="1:18" s="146" customFormat="1" x14ac:dyDescent="0.2">
      <c r="A30" s="145"/>
      <c r="B30" s="332"/>
      <c r="C30" s="332"/>
      <c r="D30" s="332"/>
      <c r="E30" s="332"/>
      <c r="F30" s="332"/>
      <c r="G30" s="332"/>
      <c r="H30" s="332"/>
      <c r="I30" s="332"/>
      <c r="J30" s="332"/>
      <c r="K30" s="332"/>
      <c r="L30" s="332"/>
      <c r="M30" s="332"/>
      <c r="P30" s="333"/>
      <c r="Q30" s="148"/>
    </row>
    <row r="31" spans="1:18" s="146" customFormat="1" x14ac:dyDescent="0.2">
      <c r="A31" s="145"/>
      <c r="B31" s="334"/>
      <c r="C31" s="334"/>
      <c r="D31" s="334"/>
      <c r="E31" s="334"/>
      <c r="F31" s="334"/>
      <c r="G31" s="334"/>
      <c r="H31" s="334"/>
      <c r="I31" s="334"/>
      <c r="J31" s="334"/>
      <c r="K31" s="334"/>
      <c r="L31" s="334"/>
      <c r="M31" s="334"/>
      <c r="P31" s="333"/>
      <c r="Q31" s="148"/>
    </row>
    <row r="32" spans="1:18" s="77" customFormat="1" ht="11.25" x14ac:dyDescent="0.2"/>
    <row r="33" s="77" customFormat="1" ht="11.25" x14ac:dyDescent="0.2"/>
    <row r="34" s="77" customFormat="1" ht="11.25" x14ac:dyDescent="0.2"/>
    <row r="35" s="77" customFormat="1" ht="11.25" x14ac:dyDescent="0.2"/>
    <row r="36" s="77" customFormat="1" ht="11.25" x14ac:dyDescent="0.2"/>
    <row r="37" s="77" customFormat="1" ht="11.25" x14ac:dyDescent="0.2"/>
    <row r="38" s="77" customFormat="1" ht="11.25" x14ac:dyDescent="0.2"/>
    <row r="39" s="77" customFormat="1" ht="11.25" x14ac:dyDescent="0.2"/>
    <row r="40" s="77" customFormat="1" ht="11.25" x14ac:dyDescent="0.2"/>
    <row r="41" s="77" customFormat="1" ht="11.25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53AD-CB7B-4709-AF41-D73D7606FBE6}">
  <dimension ref="E1:Y63"/>
  <sheetViews>
    <sheetView topLeftCell="C1" workbookViewId="0">
      <pane ySplit="1" topLeftCell="A5" activePane="bottomLeft" state="frozen"/>
      <selection pane="bottomLeft" activeCell="G38" activeCellId="1" sqref="H40 G38"/>
    </sheetView>
  </sheetViews>
  <sheetFormatPr defaultColWidth="9" defaultRowHeight="11.25" x14ac:dyDescent="0.2"/>
  <cols>
    <col min="1" max="4" width="9" style="173"/>
    <col min="5" max="5" width="25.7109375" style="173" customWidth="1"/>
    <col min="6" max="6" width="24.85546875" style="173" customWidth="1"/>
    <col min="7" max="7" width="10" style="173" customWidth="1"/>
    <col min="8" max="8" width="9" style="173" customWidth="1"/>
    <col min="9" max="20" width="8.140625" style="173" bestFit="1" customWidth="1"/>
    <col min="21" max="21" width="1.140625" style="176" customWidth="1"/>
    <col min="22" max="22" width="9" style="173"/>
    <col min="23" max="23" width="9" style="173" bestFit="1" customWidth="1"/>
    <col min="24" max="24" width="4.42578125" style="173" customWidth="1"/>
    <col min="25" max="16384" width="9" style="173"/>
  </cols>
  <sheetData>
    <row r="1" spans="5:24" ht="12.75" x14ac:dyDescent="0.2">
      <c r="G1" s="174" t="s">
        <v>140</v>
      </c>
      <c r="H1" s="174" t="s">
        <v>141</v>
      </c>
      <c r="I1" s="175" t="s">
        <v>290</v>
      </c>
      <c r="J1" s="175" t="s">
        <v>291</v>
      </c>
      <c r="K1" s="175" t="s">
        <v>292</v>
      </c>
      <c r="L1" s="175" t="s">
        <v>293</v>
      </c>
      <c r="M1" s="175" t="s">
        <v>294</v>
      </c>
      <c r="N1" s="175" t="s">
        <v>295</v>
      </c>
      <c r="O1" s="175" t="s">
        <v>296</v>
      </c>
      <c r="P1" s="175" t="s">
        <v>297</v>
      </c>
      <c r="Q1" s="175" t="s">
        <v>298</v>
      </c>
      <c r="R1" s="175" t="s">
        <v>299</v>
      </c>
      <c r="S1" s="175" t="s">
        <v>300</v>
      </c>
      <c r="T1" s="175" t="s">
        <v>301</v>
      </c>
    </row>
    <row r="6" spans="5:24" ht="13.5" thickBot="1" x14ac:dyDescent="0.25">
      <c r="G6" s="177" t="s">
        <v>140</v>
      </c>
      <c r="H6" s="177" t="s">
        <v>141</v>
      </c>
      <c r="I6" s="178" t="s">
        <v>290</v>
      </c>
      <c r="J6" s="178" t="s">
        <v>291</v>
      </c>
      <c r="K6" s="178" t="s">
        <v>292</v>
      </c>
      <c r="L6" s="178" t="s">
        <v>293</v>
      </c>
      <c r="M6" s="178" t="s">
        <v>294</v>
      </c>
      <c r="N6" s="178" t="s">
        <v>295</v>
      </c>
      <c r="O6" s="178" t="s">
        <v>296</v>
      </c>
      <c r="P6" s="178" t="s">
        <v>297</v>
      </c>
      <c r="Q6" s="178" t="s">
        <v>298</v>
      </c>
      <c r="R6" s="178" t="s">
        <v>299</v>
      </c>
      <c r="S6" s="178" t="s">
        <v>300</v>
      </c>
      <c r="T6" s="178" t="s">
        <v>301</v>
      </c>
      <c r="V6" s="508" t="s">
        <v>324</v>
      </c>
      <c r="W6" s="508"/>
      <c r="X6" s="508"/>
    </row>
    <row r="7" spans="5:24" ht="12" thickBot="1" x14ac:dyDescent="0.25">
      <c r="E7" s="509" t="s">
        <v>287</v>
      </c>
      <c r="F7" s="179" t="s">
        <v>325</v>
      </c>
      <c r="G7" s="179">
        <v>5</v>
      </c>
      <c r="H7" s="180">
        <v>5</v>
      </c>
      <c r="I7" s="181">
        <v>3149</v>
      </c>
      <c r="J7" s="181">
        <v>7000</v>
      </c>
      <c r="K7" s="181">
        <v>6448</v>
      </c>
      <c r="L7" s="181">
        <v>0</v>
      </c>
      <c r="M7" s="181">
        <v>6150</v>
      </c>
      <c r="N7" s="181">
        <v>7698</v>
      </c>
      <c r="O7" s="181">
        <v>0</v>
      </c>
      <c r="P7" s="181">
        <v>11120</v>
      </c>
      <c r="Q7" s="181">
        <v>3936</v>
      </c>
      <c r="R7" s="181">
        <v>14278</v>
      </c>
      <c r="S7" s="181">
        <v>0</v>
      </c>
      <c r="T7" s="182">
        <v>5128</v>
      </c>
      <c r="V7" s="183"/>
      <c r="W7" s="184"/>
      <c r="X7" s="185"/>
    </row>
    <row r="8" spans="5:24" ht="12" thickBot="1" x14ac:dyDescent="0.25">
      <c r="E8" s="510"/>
      <c r="F8" s="186" t="s">
        <v>326</v>
      </c>
      <c r="G8" s="186">
        <f>920/4</f>
        <v>230</v>
      </c>
      <c r="H8" s="187">
        <v>768</v>
      </c>
      <c r="I8" s="188">
        <v>16394718.949999997</v>
      </c>
      <c r="J8" s="188">
        <v>26560442.650000006</v>
      </c>
      <c r="K8" s="188">
        <v>18094715.100000001</v>
      </c>
      <c r="L8" s="188">
        <v>35951351.020000003</v>
      </c>
      <c r="M8" s="188">
        <v>26072711.390000001</v>
      </c>
      <c r="N8" s="188">
        <v>21986074.059999999</v>
      </c>
      <c r="O8" s="188">
        <v>18904484.759999998</v>
      </c>
      <c r="P8" s="188">
        <v>12198827.68</v>
      </c>
      <c r="Q8" s="188">
        <v>41515457.600000001</v>
      </c>
      <c r="R8" s="188">
        <v>16693693.539999999</v>
      </c>
      <c r="S8" s="188">
        <v>19723142.399999999</v>
      </c>
      <c r="T8" s="189">
        <v>15860935.09</v>
      </c>
      <c r="V8" s="186" t="s">
        <v>108</v>
      </c>
      <c r="W8" s="190">
        <f>SUM(I7:T10)/SUM(G7:G10)/12</f>
        <v>68107.377738176452</v>
      </c>
      <c r="X8" s="191"/>
    </row>
    <row r="9" spans="5:24" ht="12" thickBot="1" x14ac:dyDescent="0.25">
      <c r="E9" s="510"/>
      <c r="F9" s="186" t="s">
        <v>327</v>
      </c>
      <c r="G9" s="186">
        <v>11</v>
      </c>
      <c r="H9" s="187">
        <v>10</v>
      </c>
      <c r="I9" s="188">
        <v>52075</v>
      </c>
      <c r="J9" s="188">
        <v>65952</v>
      </c>
      <c r="K9" s="188">
        <v>101429</v>
      </c>
      <c r="L9" s="188">
        <v>50772</v>
      </c>
      <c r="M9" s="188">
        <v>102245</v>
      </c>
      <c r="N9" s="188">
        <v>61622</v>
      </c>
      <c r="O9" s="188">
        <v>29686</v>
      </c>
      <c r="P9" s="188">
        <v>30804</v>
      </c>
      <c r="Q9" s="188">
        <v>41106</v>
      </c>
      <c r="R9" s="188">
        <v>65041</v>
      </c>
      <c r="S9" s="188">
        <v>54233</v>
      </c>
      <c r="T9" s="189">
        <v>63020</v>
      </c>
      <c r="V9" s="192"/>
      <c r="W9" s="193"/>
      <c r="X9" s="191"/>
    </row>
    <row r="10" spans="5:24" ht="12" thickBot="1" x14ac:dyDescent="0.25">
      <c r="E10" s="510"/>
      <c r="F10" s="186" t="s">
        <v>108</v>
      </c>
      <c r="G10" s="186">
        <v>1220</v>
      </c>
      <c r="H10" s="187">
        <v>1199</v>
      </c>
      <c r="I10" s="188">
        <v>57993270.450000018</v>
      </c>
      <c r="J10" s="188">
        <v>81374379.510000005</v>
      </c>
      <c r="K10" s="188">
        <v>68803496.910000026</v>
      </c>
      <c r="L10" s="188">
        <v>82067648.710000008</v>
      </c>
      <c r="M10" s="188">
        <v>83933798.670000017</v>
      </c>
      <c r="N10" s="188">
        <v>69443870.810000017</v>
      </c>
      <c r="O10" s="188">
        <v>67332805.489999995</v>
      </c>
      <c r="P10" s="188">
        <v>65397385.509999998</v>
      </c>
      <c r="Q10" s="188">
        <v>81037395.059999973</v>
      </c>
      <c r="R10" s="188">
        <v>81005813.450000003</v>
      </c>
      <c r="S10" s="188">
        <v>91256633.950000003</v>
      </c>
      <c r="T10" s="189">
        <v>97759044.409999982</v>
      </c>
      <c r="V10" s="186" t="s">
        <v>328</v>
      </c>
      <c r="W10" s="190">
        <f>SUM(I11:T11)/G11/12</f>
        <v>589020.33561403514</v>
      </c>
      <c r="X10" s="191"/>
    </row>
    <row r="11" spans="5:24" ht="12" thickBot="1" x14ac:dyDescent="0.25">
      <c r="E11" s="511"/>
      <c r="F11" s="194" t="s">
        <v>329</v>
      </c>
      <c r="G11" s="194">
        <f>380/4</f>
        <v>95</v>
      </c>
      <c r="H11" s="195">
        <v>377</v>
      </c>
      <c r="I11" s="196">
        <v>38726361.800000012</v>
      </c>
      <c r="J11" s="196">
        <v>54259261.120000012</v>
      </c>
      <c r="K11" s="196">
        <v>51066680.160000004</v>
      </c>
      <c r="L11" s="196">
        <v>54928919.719999991</v>
      </c>
      <c r="M11" s="196">
        <v>58945934.840000011</v>
      </c>
      <c r="N11" s="196">
        <v>50702536.75999999</v>
      </c>
      <c r="O11" s="196">
        <v>51647001.269999988</v>
      </c>
      <c r="P11" s="196">
        <v>43975205.799999997</v>
      </c>
      <c r="Q11" s="196">
        <v>55861630.299999997</v>
      </c>
      <c r="R11" s="196">
        <v>57651234.960000001</v>
      </c>
      <c r="S11" s="196">
        <v>57739965.280000001</v>
      </c>
      <c r="T11" s="197">
        <v>95978450.590000004</v>
      </c>
      <c r="V11" s="198"/>
      <c r="W11" s="199"/>
      <c r="X11" s="200"/>
    </row>
    <row r="12" spans="5:24" x14ac:dyDescent="0.2">
      <c r="E12" s="509" t="s">
        <v>330</v>
      </c>
      <c r="F12" s="179" t="s">
        <v>326</v>
      </c>
      <c r="G12" s="179">
        <v>11</v>
      </c>
      <c r="H12" s="180">
        <v>10</v>
      </c>
      <c r="I12" s="181">
        <v>174620</v>
      </c>
      <c r="J12" s="181">
        <v>207433</v>
      </c>
      <c r="K12" s="181">
        <v>44421</v>
      </c>
      <c r="L12" s="181">
        <v>40080</v>
      </c>
      <c r="M12" s="181">
        <v>115669</v>
      </c>
      <c r="N12" s="181">
        <v>200901</v>
      </c>
      <c r="O12" s="181">
        <v>222349</v>
      </c>
      <c r="P12" s="181">
        <v>109521</v>
      </c>
      <c r="Q12" s="181">
        <v>154946</v>
      </c>
      <c r="R12" s="181">
        <v>105198</v>
      </c>
      <c r="S12" s="181">
        <v>177432</v>
      </c>
      <c r="T12" s="182">
        <v>59096</v>
      </c>
    </row>
    <row r="13" spans="5:24" ht="13.5" thickBot="1" x14ac:dyDescent="0.25">
      <c r="E13" s="510"/>
      <c r="F13" s="186" t="s">
        <v>108</v>
      </c>
      <c r="G13" s="186">
        <v>53</v>
      </c>
      <c r="H13" s="187">
        <v>52</v>
      </c>
      <c r="I13" s="188">
        <v>2484333.7999999998</v>
      </c>
      <c r="J13" s="188">
        <v>3855789.1</v>
      </c>
      <c r="K13" s="188">
        <v>3228826.4000000004</v>
      </c>
      <c r="L13" s="188">
        <v>3444950.97</v>
      </c>
      <c r="M13" s="188">
        <v>4254798.25</v>
      </c>
      <c r="N13" s="188">
        <v>3087840.3299999996</v>
      </c>
      <c r="O13" s="188">
        <v>3446206.48</v>
      </c>
      <c r="P13" s="188">
        <v>2674469</v>
      </c>
      <c r="Q13" s="188">
        <v>3183925</v>
      </c>
      <c r="R13" s="188">
        <v>3521932</v>
      </c>
      <c r="S13" s="188">
        <v>4622413</v>
      </c>
      <c r="T13" s="189">
        <v>4901636.0199999996</v>
      </c>
      <c r="V13" s="508" t="s">
        <v>288</v>
      </c>
      <c r="W13" s="508"/>
      <c r="X13" s="508"/>
    </row>
    <row r="14" spans="5:24" ht="12" thickBot="1" x14ac:dyDescent="0.25">
      <c r="E14" s="511"/>
      <c r="F14" s="194" t="s">
        <v>329</v>
      </c>
      <c r="G14" s="194">
        <v>7</v>
      </c>
      <c r="H14" s="195">
        <v>15</v>
      </c>
      <c r="I14" s="196">
        <v>457061</v>
      </c>
      <c r="J14" s="196">
        <v>1293073.5</v>
      </c>
      <c r="K14" s="196">
        <v>1778440</v>
      </c>
      <c r="L14" s="196">
        <v>907063</v>
      </c>
      <c r="M14" s="196">
        <v>1304026.3</v>
      </c>
      <c r="N14" s="196">
        <v>1965439</v>
      </c>
      <c r="O14" s="196">
        <v>961057</v>
      </c>
      <c r="P14" s="196">
        <v>878709</v>
      </c>
      <c r="Q14" s="196">
        <v>466129</v>
      </c>
      <c r="R14" s="196">
        <v>1044235</v>
      </c>
      <c r="S14" s="196">
        <v>1710083</v>
      </c>
      <c r="T14" s="197">
        <v>1685202.9300000002</v>
      </c>
      <c r="V14" s="183"/>
      <c r="W14" s="184"/>
      <c r="X14" s="185"/>
    </row>
    <row r="15" spans="5:24" ht="12" thickBot="1" x14ac:dyDescent="0.25">
      <c r="E15" s="509" t="s">
        <v>331</v>
      </c>
      <c r="F15" s="179" t="s">
        <v>326</v>
      </c>
      <c r="G15" s="179">
        <v>17</v>
      </c>
      <c r="H15" s="180">
        <v>15</v>
      </c>
      <c r="I15" s="181">
        <v>515175</v>
      </c>
      <c r="J15" s="181">
        <v>247936</v>
      </c>
      <c r="K15" s="181">
        <v>283950</v>
      </c>
      <c r="L15" s="181">
        <v>224868</v>
      </c>
      <c r="M15" s="181">
        <v>261848</v>
      </c>
      <c r="N15" s="181">
        <v>218029</v>
      </c>
      <c r="O15" s="181">
        <v>127694</v>
      </c>
      <c r="P15" s="181">
        <v>120986</v>
      </c>
      <c r="Q15" s="181">
        <v>83879</v>
      </c>
      <c r="R15" s="181">
        <v>1024589</v>
      </c>
      <c r="S15" s="181">
        <v>241203</v>
      </c>
      <c r="T15" s="182">
        <v>182129</v>
      </c>
      <c r="V15" s="186" t="s">
        <v>108</v>
      </c>
      <c r="W15" s="190">
        <f>SUM(I12:T13,I15:T17,I19:T21,I23:T24,I26:T26,I28:T29,I31:T32,I34:T35)/SUM(G13,G17,G16,G19,G21,G24,G26,G29,G32,G35)/12</f>
        <v>75291.884408310711</v>
      </c>
      <c r="X15" s="191"/>
    </row>
    <row r="16" spans="5:24" ht="12" thickBot="1" x14ac:dyDescent="0.25">
      <c r="E16" s="510"/>
      <c r="F16" s="186" t="s">
        <v>327</v>
      </c>
      <c r="G16" s="186">
        <v>1</v>
      </c>
      <c r="H16" s="187">
        <v>1</v>
      </c>
      <c r="I16" s="188">
        <v>0</v>
      </c>
      <c r="J16" s="188">
        <v>0</v>
      </c>
      <c r="K16" s="188">
        <v>0</v>
      </c>
      <c r="L16" s="188">
        <v>0</v>
      </c>
      <c r="M16" s="188">
        <v>0</v>
      </c>
      <c r="N16" s="188">
        <v>0</v>
      </c>
      <c r="O16" s="188">
        <v>474</v>
      </c>
      <c r="P16" s="188">
        <v>0</v>
      </c>
      <c r="Q16" s="188">
        <v>0</v>
      </c>
      <c r="R16" s="188">
        <v>46066</v>
      </c>
      <c r="S16" s="188">
        <v>250664</v>
      </c>
      <c r="T16" s="189">
        <v>187749</v>
      </c>
      <c r="V16" s="192"/>
      <c r="W16" s="193"/>
      <c r="X16" s="191"/>
    </row>
    <row r="17" spans="5:24" ht="12" thickBot="1" x14ac:dyDescent="0.25">
      <c r="E17" s="510"/>
      <c r="F17" s="186" t="s">
        <v>108</v>
      </c>
      <c r="G17" s="186">
        <v>71</v>
      </c>
      <c r="H17" s="187">
        <v>71</v>
      </c>
      <c r="I17" s="188">
        <v>4022547.8999999994</v>
      </c>
      <c r="J17" s="188">
        <v>6528115.5000000009</v>
      </c>
      <c r="K17" s="188">
        <v>5290783</v>
      </c>
      <c r="L17" s="188">
        <v>5095580.18</v>
      </c>
      <c r="M17" s="188">
        <v>6520862.5999999996</v>
      </c>
      <c r="N17" s="188">
        <v>6415245.5499999998</v>
      </c>
      <c r="O17" s="188">
        <v>4708231.0200000005</v>
      </c>
      <c r="P17" s="188">
        <v>5230798.43</v>
      </c>
      <c r="Q17" s="188">
        <v>6271759</v>
      </c>
      <c r="R17" s="188">
        <v>6019991.7300000004</v>
      </c>
      <c r="S17" s="188">
        <v>5981593.4199999999</v>
      </c>
      <c r="T17" s="189">
        <v>8901770</v>
      </c>
      <c r="V17" s="186" t="s">
        <v>332</v>
      </c>
      <c r="W17" s="190">
        <f>SUM(I14:T14,I18:T18,I22:T22,I25:T25,I27:T27,I30:T30,I33:T33,I36:T36)/SUM(G14,G18,G22,G25,G27,G30,G33,G36)/12</f>
        <v>300196.19464539009</v>
      </c>
      <c r="X17" s="191"/>
    </row>
    <row r="18" spans="5:24" ht="12" thickBot="1" x14ac:dyDescent="0.25">
      <c r="E18" s="511"/>
      <c r="F18" s="194" t="s">
        <v>329</v>
      </c>
      <c r="G18" s="194">
        <v>6</v>
      </c>
      <c r="H18" s="195">
        <v>13</v>
      </c>
      <c r="I18" s="196">
        <v>662287.4</v>
      </c>
      <c r="J18" s="196">
        <v>2877301.4</v>
      </c>
      <c r="K18" s="196">
        <v>3146788.4</v>
      </c>
      <c r="L18" s="196">
        <v>2499366</v>
      </c>
      <c r="M18" s="196">
        <v>2983352</v>
      </c>
      <c r="N18" s="196">
        <v>2684968.2199999997</v>
      </c>
      <c r="O18" s="196">
        <v>1370279</v>
      </c>
      <c r="P18" s="196">
        <v>3041309.2199999997</v>
      </c>
      <c r="Q18" s="196">
        <v>2150335</v>
      </c>
      <c r="R18" s="196">
        <v>2684082.7999999998</v>
      </c>
      <c r="S18" s="196">
        <v>2407820</v>
      </c>
      <c r="T18" s="197">
        <v>1843331.03</v>
      </c>
      <c r="V18" s="198"/>
      <c r="W18" s="199"/>
      <c r="X18" s="200"/>
    </row>
    <row r="19" spans="5:24" x14ac:dyDescent="0.2">
      <c r="E19" s="509" t="s">
        <v>333</v>
      </c>
      <c r="F19" s="179" t="s">
        <v>325</v>
      </c>
      <c r="G19" s="179">
        <v>1</v>
      </c>
      <c r="H19" s="180"/>
      <c r="I19" s="181">
        <v>0</v>
      </c>
      <c r="J19" s="181">
        <v>0</v>
      </c>
      <c r="K19" s="181">
        <v>0</v>
      </c>
      <c r="L19" s="181">
        <v>0</v>
      </c>
      <c r="M19" s="181">
        <v>2542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2">
        <v>0</v>
      </c>
    </row>
    <row r="20" spans="5:24" x14ac:dyDescent="0.2">
      <c r="E20" s="510"/>
      <c r="F20" s="186" t="s">
        <v>326</v>
      </c>
      <c r="G20" s="186">
        <v>12</v>
      </c>
      <c r="H20" s="187">
        <v>11</v>
      </c>
      <c r="I20" s="188">
        <v>68154</v>
      </c>
      <c r="J20" s="188">
        <v>178204</v>
      </c>
      <c r="K20" s="188">
        <v>31600</v>
      </c>
      <c r="L20" s="188">
        <v>0</v>
      </c>
      <c r="M20" s="188">
        <v>69481</v>
      </c>
      <c r="N20" s="188">
        <v>208052</v>
      </c>
      <c r="O20" s="188">
        <v>160310</v>
      </c>
      <c r="P20" s="188">
        <v>86574</v>
      </c>
      <c r="Q20" s="188">
        <v>85621</v>
      </c>
      <c r="R20" s="188">
        <v>82790</v>
      </c>
      <c r="S20" s="188">
        <v>178006</v>
      </c>
      <c r="T20" s="189">
        <v>40500</v>
      </c>
    </row>
    <row r="21" spans="5:24" x14ac:dyDescent="0.2">
      <c r="E21" s="510"/>
      <c r="F21" s="186" t="s">
        <v>108</v>
      </c>
      <c r="G21" s="186">
        <v>57</v>
      </c>
      <c r="H21" s="187">
        <v>57</v>
      </c>
      <c r="I21" s="188">
        <v>2158608.6</v>
      </c>
      <c r="J21" s="188">
        <v>2816524</v>
      </c>
      <c r="K21" s="188">
        <v>2204699.6</v>
      </c>
      <c r="L21" s="188">
        <v>2337143</v>
      </c>
      <c r="M21" s="188">
        <v>3399435.5</v>
      </c>
      <c r="N21" s="188">
        <v>2211615</v>
      </c>
      <c r="O21" s="188">
        <v>2862148.1999999997</v>
      </c>
      <c r="P21" s="188">
        <v>3291169.21</v>
      </c>
      <c r="Q21" s="188">
        <v>3189494</v>
      </c>
      <c r="R21" s="188">
        <v>3196977</v>
      </c>
      <c r="S21" s="188">
        <v>3256681</v>
      </c>
      <c r="T21" s="189">
        <v>3042692.8</v>
      </c>
    </row>
    <row r="22" spans="5:24" ht="12" thickBot="1" x14ac:dyDescent="0.25">
      <c r="E22" s="511"/>
      <c r="F22" s="194" t="s">
        <v>329</v>
      </c>
      <c r="G22" s="194">
        <v>6</v>
      </c>
      <c r="H22" s="195">
        <v>6</v>
      </c>
      <c r="I22" s="196">
        <v>909414.2</v>
      </c>
      <c r="J22" s="196">
        <v>357741</v>
      </c>
      <c r="K22" s="196">
        <v>749729.4</v>
      </c>
      <c r="L22" s="196">
        <v>691248</v>
      </c>
      <c r="M22" s="196">
        <v>664712.4</v>
      </c>
      <c r="N22" s="196">
        <v>625024.9</v>
      </c>
      <c r="O22" s="196">
        <v>328278</v>
      </c>
      <c r="P22" s="196">
        <v>889782.8</v>
      </c>
      <c r="Q22" s="196">
        <v>411119</v>
      </c>
      <c r="R22" s="196">
        <v>729250.8</v>
      </c>
      <c r="S22" s="196">
        <v>825317.8</v>
      </c>
      <c r="T22" s="197">
        <v>584657</v>
      </c>
    </row>
    <row r="23" spans="5:24" x14ac:dyDescent="0.2">
      <c r="E23" s="509" t="s">
        <v>334</v>
      </c>
      <c r="F23" s="179" t="s">
        <v>326</v>
      </c>
      <c r="G23" s="179">
        <v>9</v>
      </c>
      <c r="H23" s="180">
        <v>9</v>
      </c>
      <c r="I23" s="181">
        <v>235274</v>
      </c>
      <c r="J23" s="181">
        <v>70260</v>
      </c>
      <c r="K23" s="181">
        <v>302820</v>
      </c>
      <c r="L23" s="181">
        <v>123950</v>
      </c>
      <c r="M23" s="181">
        <v>97447</v>
      </c>
      <c r="N23" s="181">
        <v>152149</v>
      </c>
      <c r="O23" s="181">
        <v>116179</v>
      </c>
      <c r="P23" s="181">
        <v>199153</v>
      </c>
      <c r="Q23" s="181">
        <v>82312</v>
      </c>
      <c r="R23" s="181">
        <v>119531</v>
      </c>
      <c r="S23" s="181">
        <v>226427</v>
      </c>
      <c r="T23" s="182">
        <v>0</v>
      </c>
    </row>
    <row r="24" spans="5:24" x14ac:dyDescent="0.2">
      <c r="E24" s="510"/>
      <c r="F24" s="186" t="s">
        <v>108</v>
      </c>
      <c r="G24" s="186">
        <v>40</v>
      </c>
      <c r="H24" s="187">
        <v>40</v>
      </c>
      <c r="I24" s="188">
        <v>946312.79999999993</v>
      </c>
      <c r="J24" s="188">
        <v>1807564.2</v>
      </c>
      <c r="K24" s="188">
        <v>2268426.1399999997</v>
      </c>
      <c r="L24" s="188">
        <v>1562085</v>
      </c>
      <c r="M24" s="188">
        <v>2203780.6</v>
      </c>
      <c r="N24" s="188">
        <v>1962682</v>
      </c>
      <c r="O24" s="188">
        <v>2221015.6</v>
      </c>
      <c r="P24" s="188">
        <v>2908955.2</v>
      </c>
      <c r="Q24" s="188">
        <v>2193220.6</v>
      </c>
      <c r="R24" s="188">
        <v>2260537</v>
      </c>
      <c r="S24" s="188">
        <v>2350366</v>
      </c>
      <c r="T24" s="189">
        <v>2738432</v>
      </c>
    </row>
    <row r="25" spans="5:24" ht="12" thickBot="1" x14ac:dyDescent="0.25">
      <c r="E25" s="511"/>
      <c r="F25" s="194" t="s">
        <v>329</v>
      </c>
      <c r="G25" s="194">
        <v>7</v>
      </c>
      <c r="H25" s="195">
        <v>17</v>
      </c>
      <c r="I25" s="196">
        <v>2300907.4</v>
      </c>
      <c r="J25" s="196">
        <v>1249879.3999999999</v>
      </c>
      <c r="K25" s="196">
        <v>1639016.8</v>
      </c>
      <c r="L25" s="196">
        <v>1368451.41</v>
      </c>
      <c r="M25" s="196">
        <v>1538325.75</v>
      </c>
      <c r="N25" s="196">
        <v>1641000.8</v>
      </c>
      <c r="O25" s="196">
        <v>1230167.5</v>
      </c>
      <c r="P25" s="196">
        <v>1265726.5</v>
      </c>
      <c r="Q25" s="196">
        <v>1474765</v>
      </c>
      <c r="R25" s="196">
        <v>921211</v>
      </c>
      <c r="S25" s="196">
        <v>2355301.5</v>
      </c>
      <c r="T25" s="197">
        <v>2601356.0499999998</v>
      </c>
    </row>
    <row r="26" spans="5:24" x14ac:dyDescent="0.2">
      <c r="E26" s="509" t="s">
        <v>335</v>
      </c>
      <c r="F26" s="179" t="s">
        <v>108</v>
      </c>
      <c r="G26" s="179">
        <v>29</v>
      </c>
      <c r="H26" s="180">
        <v>29</v>
      </c>
      <c r="I26" s="181">
        <v>743099.4</v>
      </c>
      <c r="J26" s="181">
        <v>1489769.6</v>
      </c>
      <c r="K26" s="181">
        <v>1626860.2</v>
      </c>
      <c r="L26" s="181">
        <v>1386142</v>
      </c>
      <c r="M26" s="181">
        <v>1645761</v>
      </c>
      <c r="N26" s="181">
        <v>1709412</v>
      </c>
      <c r="O26" s="181">
        <v>574742</v>
      </c>
      <c r="P26" s="181">
        <v>957039.39</v>
      </c>
      <c r="Q26" s="181">
        <v>1232753.19</v>
      </c>
      <c r="R26" s="181">
        <v>1920724</v>
      </c>
      <c r="S26" s="181">
        <v>2585510</v>
      </c>
      <c r="T26" s="182">
        <v>2660360</v>
      </c>
    </row>
    <row r="27" spans="5:24" ht="12" thickBot="1" x14ac:dyDescent="0.25">
      <c r="E27" s="511"/>
      <c r="F27" s="194" t="s">
        <v>329</v>
      </c>
      <c r="G27" s="194">
        <v>6</v>
      </c>
      <c r="H27" s="195">
        <v>6</v>
      </c>
      <c r="I27" s="196">
        <v>78485</v>
      </c>
      <c r="J27" s="196">
        <v>1121100</v>
      </c>
      <c r="K27" s="196">
        <v>452447</v>
      </c>
      <c r="L27" s="196">
        <v>96080</v>
      </c>
      <c r="M27" s="196">
        <v>387428</v>
      </c>
      <c r="N27" s="196">
        <v>70593</v>
      </c>
      <c r="O27" s="196">
        <v>392846</v>
      </c>
      <c r="P27" s="196">
        <v>674865</v>
      </c>
      <c r="Q27" s="196">
        <v>365741</v>
      </c>
      <c r="R27" s="196">
        <v>165491</v>
      </c>
      <c r="S27" s="196">
        <v>275115</v>
      </c>
      <c r="T27" s="197">
        <v>262368.5</v>
      </c>
    </row>
    <row r="28" spans="5:24" x14ac:dyDescent="0.2">
      <c r="E28" s="509" t="s">
        <v>336</v>
      </c>
      <c r="F28" s="179" t="s">
        <v>326</v>
      </c>
      <c r="G28" s="179">
        <v>27</v>
      </c>
      <c r="H28" s="180">
        <v>26</v>
      </c>
      <c r="I28" s="181">
        <v>620892.32000000007</v>
      </c>
      <c r="J28" s="181">
        <v>657927</v>
      </c>
      <c r="K28" s="181">
        <v>780500</v>
      </c>
      <c r="L28" s="181">
        <v>401213</v>
      </c>
      <c r="M28" s="181">
        <v>759932</v>
      </c>
      <c r="N28" s="181">
        <v>288121</v>
      </c>
      <c r="O28" s="181">
        <v>670079</v>
      </c>
      <c r="P28" s="181">
        <v>332648</v>
      </c>
      <c r="Q28" s="181">
        <v>517463</v>
      </c>
      <c r="R28" s="181">
        <v>861045</v>
      </c>
      <c r="S28" s="181">
        <v>879320</v>
      </c>
      <c r="T28" s="182">
        <v>655446</v>
      </c>
    </row>
    <row r="29" spans="5:24" x14ac:dyDescent="0.2">
      <c r="E29" s="510"/>
      <c r="F29" s="186" t="s">
        <v>108</v>
      </c>
      <c r="G29" s="186">
        <v>45</v>
      </c>
      <c r="H29" s="187">
        <v>45</v>
      </c>
      <c r="I29" s="188">
        <v>2375094.6</v>
      </c>
      <c r="J29" s="188">
        <v>3163130.6</v>
      </c>
      <c r="K29" s="188">
        <v>3956423.5</v>
      </c>
      <c r="L29" s="188">
        <v>3429769</v>
      </c>
      <c r="M29" s="188">
        <v>3186431.9000000004</v>
      </c>
      <c r="N29" s="188">
        <v>2220663.85</v>
      </c>
      <c r="O29" s="188">
        <v>1287068</v>
      </c>
      <c r="P29" s="188">
        <v>1853529</v>
      </c>
      <c r="Q29" s="188">
        <v>2178848</v>
      </c>
      <c r="R29" s="188">
        <v>2734358</v>
      </c>
      <c r="S29" s="188">
        <v>4983975</v>
      </c>
      <c r="T29" s="189">
        <v>3596433</v>
      </c>
    </row>
    <row r="30" spans="5:24" ht="12" thickBot="1" x14ac:dyDescent="0.25">
      <c r="E30" s="511"/>
      <c r="F30" s="194" t="s">
        <v>329</v>
      </c>
      <c r="G30" s="194">
        <f>27/3</f>
        <v>9</v>
      </c>
      <c r="H30" s="195">
        <v>27</v>
      </c>
      <c r="I30" s="196">
        <v>3702979.4000000004</v>
      </c>
      <c r="J30" s="196">
        <v>4998727.0999999996</v>
      </c>
      <c r="K30" s="196">
        <v>5887019.5</v>
      </c>
      <c r="L30" s="196">
        <v>5323812</v>
      </c>
      <c r="M30" s="196">
        <v>5957102</v>
      </c>
      <c r="N30" s="196">
        <v>4907894.2</v>
      </c>
      <c r="O30" s="196">
        <v>3715689</v>
      </c>
      <c r="P30" s="196">
        <v>4326087.46</v>
      </c>
      <c r="Q30" s="196">
        <v>4484651.92</v>
      </c>
      <c r="R30" s="196">
        <v>4853180</v>
      </c>
      <c r="S30" s="196">
        <v>6313480</v>
      </c>
      <c r="T30" s="197">
        <v>5678399.3399999999</v>
      </c>
    </row>
    <row r="31" spans="5:24" x14ac:dyDescent="0.2">
      <c r="E31" s="509" t="s">
        <v>337</v>
      </c>
      <c r="F31" s="179" t="s">
        <v>326</v>
      </c>
      <c r="G31" s="179">
        <v>16</v>
      </c>
      <c r="H31" s="180">
        <v>16</v>
      </c>
      <c r="I31" s="181">
        <v>330957.8</v>
      </c>
      <c r="J31" s="181">
        <v>334293.59999999998</v>
      </c>
      <c r="K31" s="181">
        <v>369123</v>
      </c>
      <c r="L31" s="181">
        <v>344869.5</v>
      </c>
      <c r="M31" s="181">
        <v>277075</v>
      </c>
      <c r="N31" s="181">
        <v>364755</v>
      </c>
      <c r="O31" s="181">
        <v>306022</v>
      </c>
      <c r="P31" s="181">
        <v>156677</v>
      </c>
      <c r="Q31" s="181">
        <v>145034</v>
      </c>
      <c r="R31" s="181">
        <v>170684</v>
      </c>
      <c r="S31" s="181">
        <v>258317</v>
      </c>
      <c r="T31" s="182">
        <v>195781</v>
      </c>
    </row>
    <row r="32" spans="5:24" x14ac:dyDescent="0.2">
      <c r="E32" s="510"/>
      <c r="F32" s="186" t="s">
        <v>108</v>
      </c>
      <c r="G32" s="186">
        <v>38</v>
      </c>
      <c r="H32" s="187">
        <v>37</v>
      </c>
      <c r="I32" s="188">
        <v>2320871.9</v>
      </c>
      <c r="J32" s="188">
        <v>2247023.6</v>
      </c>
      <c r="K32" s="188">
        <v>2042884.1</v>
      </c>
      <c r="L32" s="188">
        <v>2532124</v>
      </c>
      <c r="M32" s="188">
        <v>2939680.88</v>
      </c>
      <c r="N32" s="188">
        <v>3094564</v>
      </c>
      <c r="O32" s="188">
        <v>3303186.2</v>
      </c>
      <c r="P32" s="188">
        <v>2180971.15</v>
      </c>
      <c r="Q32" s="188">
        <v>2396556.4</v>
      </c>
      <c r="R32" s="188">
        <v>3853731</v>
      </c>
      <c r="S32" s="188">
        <v>3059601.35</v>
      </c>
      <c r="T32" s="189">
        <v>3751882</v>
      </c>
    </row>
    <row r="33" spans="5:25" ht="12" thickBot="1" x14ac:dyDescent="0.25">
      <c r="E33" s="511"/>
      <c r="F33" s="194" t="s">
        <v>329</v>
      </c>
      <c r="G33" s="194">
        <v>3</v>
      </c>
      <c r="H33" s="195">
        <v>11</v>
      </c>
      <c r="I33" s="196">
        <v>999258.4</v>
      </c>
      <c r="J33" s="196">
        <v>1846103.6</v>
      </c>
      <c r="K33" s="196">
        <v>1340873</v>
      </c>
      <c r="L33" s="196">
        <v>1902338.3</v>
      </c>
      <c r="M33" s="196">
        <v>2125860</v>
      </c>
      <c r="N33" s="196">
        <v>1199949</v>
      </c>
      <c r="O33" s="196">
        <v>1341708</v>
      </c>
      <c r="P33" s="196">
        <v>1516424</v>
      </c>
      <c r="Q33" s="196">
        <v>1877664</v>
      </c>
      <c r="R33" s="196">
        <v>1501969</v>
      </c>
      <c r="S33" s="196">
        <v>1893154</v>
      </c>
      <c r="T33" s="197">
        <v>1817675</v>
      </c>
    </row>
    <row r="34" spans="5:25" x14ac:dyDescent="0.2">
      <c r="E34" s="509" t="s">
        <v>338</v>
      </c>
      <c r="F34" s="179" t="s">
        <v>326</v>
      </c>
      <c r="G34" s="179">
        <v>34</v>
      </c>
      <c r="H34" s="180">
        <v>34</v>
      </c>
      <c r="I34" s="181">
        <v>999105</v>
      </c>
      <c r="J34" s="181">
        <v>402134</v>
      </c>
      <c r="K34" s="181">
        <v>1346059.4</v>
      </c>
      <c r="L34" s="181">
        <v>1312940</v>
      </c>
      <c r="M34" s="181">
        <v>1064332</v>
      </c>
      <c r="N34" s="181">
        <v>1035967</v>
      </c>
      <c r="O34" s="181">
        <v>502755.82</v>
      </c>
      <c r="P34" s="181">
        <v>1476635</v>
      </c>
      <c r="Q34" s="181">
        <v>653324</v>
      </c>
      <c r="R34" s="181">
        <v>950571</v>
      </c>
      <c r="S34" s="181">
        <v>848566</v>
      </c>
      <c r="T34" s="182">
        <v>654952</v>
      </c>
    </row>
    <row r="35" spans="5:25" x14ac:dyDescent="0.2">
      <c r="E35" s="510"/>
      <c r="F35" s="186" t="s">
        <v>108</v>
      </c>
      <c r="G35" s="186">
        <v>34</v>
      </c>
      <c r="H35" s="187">
        <v>34</v>
      </c>
      <c r="I35" s="188">
        <v>3218079</v>
      </c>
      <c r="J35" s="188">
        <v>2270203.4500000002</v>
      </c>
      <c r="K35" s="188">
        <v>3208696.8</v>
      </c>
      <c r="L35" s="188">
        <v>2772686.5</v>
      </c>
      <c r="M35" s="188">
        <v>4081825.1599999997</v>
      </c>
      <c r="N35" s="188">
        <v>3313510.9</v>
      </c>
      <c r="O35" s="188">
        <v>3858441.4</v>
      </c>
      <c r="P35" s="188">
        <v>3149721.5</v>
      </c>
      <c r="Q35" s="188">
        <v>2978519.1</v>
      </c>
      <c r="R35" s="188">
        <v>5015667</v>
      </c>
      <c r="S35" s="188">
        <v>4334141</v>
      </c>
      <c r="T35" s="189">
        <v>4413277.37</v>
      </c>
    </row>
    <row r="36" spans="5:25" ht="13.5" thickBot="1" x14ac:dyDescent="0.25">
      <c r="E36" s="511"/>
      <c r="F36" s="194" t="s">
        <v>329</v>
      </c>
      <c r="G36" s="194">
        <v>3</v>
      </c>
      <c r="H36" s="195">
        <v>10</v>
      </c>
      <c r="I36" s="196">
        <v>868056.8</v>
      </c>
      <c r="J36" s="196">
        <v>575850</v>
      </c>
      <c r="K36" s="196">
        <v>1162932</v>
      </c>
      <c r="L36" s="196">
        <v>1381783.05</v>
      </c>
      <c r="M36" s="196">
        <v>1404508</v>
      </c>
      <c r="N36" s="196">
        <v>920313</v>
      </c>
      <c r="O36" s="196">
        <v>1219001</v>
      </c>
      <c r="P36" s="196">
        <v>1044512.6</v>
      </c>
      <c r="Q36" s="196">
        <v>1577185</v>
      </c>
      <c r="R36" s="196">
        <v>1379056</v>
      </c>
      <c r="S36" s="196">
        <v>1779506</v>
      </c>
      <c r="T36" s="197">
        <v>1989269</v>
      </c>
      <c r="V36" s="508" t="s">
        <v>278</v>
      </c>
      <c r="W36" s="508"/>
      <c r="X36" s="508"/>
    </row>
    <row r="37" spans="5:25" ht="12" thickBot="1" x14ac:dyDescent="0.25">
      <c r="E37" s="509" t="s">
        <v>219</v>
      </c>
      <c r="F37" s="179" t="s">
        <v>325</v>
      </c>
      <c r="G37" s="179">
        <v>1</v>
      </c>
      <c r="H37" s="180">
        <v>1</v>
      </c>
      <c r="I37" s="181">
        <v>0</v>
      </c>
      <c r="J37" s="181">
        <v>22125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2">
        <v>0</v>
      </c>
      <c r="V37" s="183"/>
      <c r="W37" s="184"/>
      <c r="X37" s="185"/>
    </row>
    <row r="38" spans="5:25" ht="12" thickBot="1" x14ac:dyDescent="0.25">
      <c r="E38" s="510"/>
      <c r="F38" s="186" t="s">
        <v>326</v>
      </c>
      <c r="G38" s="186">
        <f>228/4</f>
        <v>57</v>
      </c>
      <c r="H38" s="187">
        <v>166</v>
      </c>
      <c r="I38" s="188">
        <v>604721</v>
      </c>
      <c r="J38" s="188">
        <v>1077448.5</v>
      </c>
      <c r="K38" s="188">
        <v>1016939.4</v>
      </c>
      <c r="L38" s="188">
        <v>343842</v>
      </c>
      <c r="M38" s="188">
        <v>443070</v>
      </c>
      <c r="N38" s="188">
        <v>589736.5</v>
      </c>
      <c r="O38" s="188">
        <v>618790</v>
      </c>
      <c r="P38" s="188">
        <v>701440</v>
      </c>
      <c r="Q38" s="188">
        <v>2104295</v>
      </c>
      <c r="R38" s="188">
        <v>938185</v>
      </c>
      <c r="S38" s="188">
        <v>474104</v>
      </c>
      <c r="T38" s="189">
        <v>1096553</v>
      </c>
      <c r="V38" s="186" t="s">
        <v>108</v>
      </c>
      <c r="W38" s="190">
        <f>SUM(I37:T40)/SUM(G37:G40)/12</f>
        <v>27737.900025906736</v>
      </c>
      <c r="X38" s="191"/>
    </row>
    <row r="39" spans="5:25" ht="12" thickBot="1" x14ac:dyDescent="0.25">
      <c r="E39" s="510"/>
      <c r="F39" s="186" t="s">
        <v>327</v>
      </c>
      <c r="G39" s="186">
        <v>3</v>
      </c>
      <c r="H39" s="187">
        <v>3</v>
      </c>
      <c r="I39" s="188">
        <v>0</v>
      </c>
      <c r="J39" s="188">
        <v>53750</v>
      </c>
      <c r="K39" s="188">
        <v>0</v>
      </c>
      <c r="L39" s="188">
        <v>1500</v>
      </c>
      <c r="M39" s="188">
        <v>0</v>
      </c>
      <c r="N39" s="188">
        <v>0</v>
      </c>
      <c r="O39" s="188">
        <v>47949</v>
      </c>
      <c r="P39" s="188">
        <v>28325</v>
      </c>
      <c r="Q39" s="188">
        <v>0</v>
      </c>
      <c r="R39" s="188">
        <v>31090</v>
      </c>
      <c r="S39" s="188">
        <v>0</v>
      </c>
      <c r="T39" s="189">
        <v>1490</v>
      </c>
      <c r="V39" s="192"/>
      <c r="W39" s="193"/>
      <c r="X39" s="191"/>
    </row>
    <row r="40" spans="5:25" ht="12" thickBot="1" x14ac:dyDescent="0.25">
      <c r="E40" s="510"/>
      <c r="F40" s="186" t="s">
        <v>108</v>
      </c>
      <c r="G40" s="186">
        <v>325</v>
      </c>
      <c r="H40" s="187">
        <v>306</v>
      </c>
      <c r="I40" s="188">
        <v>6841946.6000000006</v>
      </c>
      <c r="J40" s="188">
        <v>11295358.279999999</v>
      </c>
      <c r="K40" s="188">
        <v>12167026.4</v>
      </c>
      <c r="L40" s="188">
        <v>10800048.539999999</v>
      </c>
      <c r="M40" s="188">
        <v>11074381.92</v>
      </c>
      <c r="N40" s="188">
        <v>9281038.4000000004</v>
      </c>
      <c r="O40" s="188">
        <v>9641407.6799999997</v>
      </c>
      <c r="P40" s="188">
        <v>8871295.5600000005</v>
      </c>
      <c r="Q40" s="188">
        <v>8760749.1999999993</v>
      </c>
      <c r="R40" s="188">
        <v>9112503.0300000012</v>
      </c>
      <c r="S40" s="188">
        <v>10130813.91</v>
      </c>
      <c r="T40" s="189">
        <v>10310030</v>
      </c>
      <c r="V40" s="186" t="s">
        <v>328</v>
      </c>
      <c r="W40" s="190">
        <f>SUM(I41:T41)/G41/12</f>
        <v>172746.95697916669</v>
      </c>
      <c r="X40" s="191"/>
    </row>
    <row r="41" spans="5:25" ht="12" thickBot="1" x14ac:dyDescent="0.25">
      <c r="E41" s="511"/>
      <c r="F41" s="194" t="s">
        <v>329</v>
      </c>
      <c r="G41" s="194">
        <f>16/2</f>
        <v>8</v>
      </c>
      <c r="H41" s="195">
        <v>16</v>
      </c>
      <c r="I41" s="196">
        <v>1047634.05</v>
      </c>
      <c r="J41" s="196">
        <v>1119150.1499999999</v>
      </c>
      <c r="K41" s="196">
        <v>1554432.9</v>
      </c>
      <c r="L41" s="196">
        <v>1370496.79</v>
      </c>
      <c r="M41" s="196">
        <v>1731791</v>
      </c>
      <c r="N41" s="196">
        <v>606444.93999999994</v>
      </c>
      <c r="O41" s="196">
        <v>846198</v>
      </c>
      <c r="P41" s="196">
        <v>1278103.2199999997</v>
      </c>
      <c r="Q41" s="196">
        <v>1093782.92</v>
      </c>
      <c r="R41" s="196">
        <v>2145039.65</v>
      </c>
      <c r="S41" s="196">
        <v>1946056.2</v>
      </c>
      <c r="T41" s="197">
        <v>1844578.05</v>
      </c>
      <c r="V41" s="198"/>
      <c r="W41" s="199"/>
      <c r="X41" s="200"/>
    </row>
    <row r="42" spans="5:25" ht="12" customHeight="1" thickBot="1" x14ac:dyDescent="0.25"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176"/>
      <c r="P42" s="176"/>
      <c r="Q42" s="176"/>
      <c r="R42" s="176"/>
      <c r="S42" s="176"/>
      <c r="T42" s="176"/>
    </row>
    <row r="43" spans="5:25" ht="13.5" thickBot="1" x14ac:dyDescent="0.25">
      <c r="E43" s="509" t="s">
        <v>220</v>
      </c>
      <c r="F43" s="179" t="s">
        <v>326</v>
      </c>
      <c r="G43" s="217">
        <f>105/4</f>
        <v>26.25</v>
      </c>
      <c r="H43" s="180">
        <v>89</v>
      </c>
      <c r="I43" s="181">
        <v>532665.4</v>
      </c>
      <c r="J43" s="181">
        <v>959571.39999999991</v>
      </c>
      <c r="K43" s="181">
        <v>537017.5</v>
      </c>
      <c r="L43" s="181">
        <v>842303</v>
      </c>
      <c r="M43" s="181">
        <v>623871</v>
      </c>
      <c r="N43" s="181">
        <v>636554</v>
      </c>
      <c r="O43" s="181">
        <v>1049937</v>
      </c>
      <c r="P43" s="181">
        <v>1229210</v>
      </c>
      <c r="Q43" s="181">
        <v>1112591</v>
      </c>
      <c r="R43" s="181">
        <v>1254545</v>
      </c>
      <c r="S43" s="181">
        <v>1335248</v>
      </c>
      <c r="T43" s="182">
        <v>1352493</v>
      </c>
      <c r="V43" s="508" t="s">
        <v>220</v>
      </c>
      <c r="W43" s="508"/>
      <c r="X43" s="508"/>
    </row>
    <row r="44" spans="5:25" x14ac:dyDescent="0.2">
      <c r="E44" s="510"/>
      <c r="F44" s="186" t="s">
        <v>108</v>
      </c>
      <c r="G44" s="186">
        <v>289</v>
      </c>
      <c r="H44" s="187">
        <v>277</v>
      </c>
      <c r="I44" s="188">
        <v>6423744.2999999998</v>
      </c>
      <c r="J44" s="188">
        <v>9641139.5</v>
      </c>
      <c r="K44" s="188">
        <v>10631404.399999999</v>
      </c>
      <c r="L44" s="188">
        <v>8267969.9399999995</v>
      </c>
      <c r="M44" s="188">
        <v>10957501.310000001</v>
      </c>
      <c r="N44" s="188">
        <v>9864139.8500000015</v>
      </c>
      <c r="O44" s="188">
        <v>10391535.330000002</v>
      </c>
      <c r="P44" s="188">
        <v>9643330.3000000007</v>
      </c>
      <c r="Q44" s="188">
        <v>9356468.4000000004</v>
      </c>
      <c r="R44" s="188">
        <v>11179387</v>
      </c>
      <c r="S44" s="188">
        <v>10112894</v>
      </c>
      <c r="T44" s="189">
        <v>12341813</v>
      </c>
      <c r="V44" s="201" t="s">
        <v>108</v>
      </c>
      <c r="W44" s="202">
        <f>SUM(I43:T44)/SUM(G43:G44)/12</f>
        <v>34437.571670631769</v>
      </c>
      <c r="X44" s="185"/>
    </row>
    <row r="45" spans="5:25" ht="12" thickBot="1" x14ac:dyDescent="0.25">
      <c r="E45" s="511"/>
      <c r="F45" s="194" t="s">
        <v>329</v>
      </c>
      <c r="G45" s="194">
        <v>9</v>
      </c>
      <c r="H45" s="187">
        <v>9</v>
      </c>
      <c r="I45" s="196">
        <v>1707345</v>
      </c>
      <c r="J45" s="196">
        <v>1594714.9999999998</v>
      </c>
      <c r="K45" s="196">
        <v>1667184.8</v>
      </c>
      <c r="L45" s="196">
        <v>1518119</v>
      </c>
      <c r="M45" s="196">
        <v>1528092.6</v>
      </c>
      <c r="N45" s="196">
        <v>1354781.05</v>
      </c>
      <c r="O45" s="196">
        <v>1959383</v>
      </c>
      <c r="P45" s="196">
        <v>1984593</v>
      </c>
      <c r="Q45" s="196">
        <v>1160553</v>
      </c>
      <c r="R45" s="196">
        <v>1941641</v>
      </c>
      <c r="S45" s="196">
        <v>1493282</v>
      </c>
      <c r="T45" s="197">
        <v>998982</v>
      </c>
      <c r="V45" s="203" t="s">
        <v>332</v>
      </c>
      <c r="W45" s="202">
        <f>SUM(I45:T45)/G45/12</f>
        <v>175080.29120370373</v>
      </c>
      <c r="X45" s="200"/>
    </row>
    <row r="46" spans="5:25" ht="18" customHeight="1" thickBot="1" x14ac:dyDescent="0.25">
      <c r="E46" s="176"/>
      <c r="F46" s="176"/>
      <c r="G46" s="176"/>
      <c r="H46" s="176"/>
      <c r="I46" s="176"/>
      <c r="J46" s="176"/>
      <c r="K46" s="176"/>
      <c r="L46" s="176"/>
      <c r="M46" s="176"/>
      <c r="N46" s="176"/>
      <c r="O46" s="176"/>
      <c r="P46" s="176"/>
      <c r="Q46" s="176"/>
      <c r="R46" s="176"/>
      <c r="S46" s="176"/>
      <c r="T46" s="176"/>
      <c r="V46" s="508" t="s">
        <v>239</v>
      </c>
      <c r="W46" s="508"/>
      <c r="X46" s="508"/>
    </row>
    <row r="47" spans="5:25" x14ac:dyDescent="0.2">
      <c r="E47" s="509" t="s">
        <v>239</v>
      </c>
      <c r="F47" s="179" t="s">
        <v>326</v>
      </c>
      <c r="G47" s="217">
        <f>43/4</f>
        <v>10.75</v>
      </c>
      <c r="H47" s="180">
        <v>37</v>
      </c>
      <c r="I47" s="181">
        <v>44765</v>
      </c>
      <c r="J47" s="181">
        <v>92119</v>
      </c>
      <c r="K47" s="181">
        <v>184784</v>
      </c>
      <c r="L47" s="181">
        <v>60972</v>
      </c>
      <c r="M47" s="181">
        <v>92595</v>
      </c>
      <c r="N47" s="181">
        <v>142370</v>
      </c>
      <c r="O47" s="181">
        <v>46603</v>
      </c>
      <c r="P47" s="181">
        <v>95146</v>
      </c>
      <c r="Q47" s="181">
        <v>263877</v>
      </c>
      <c r="R47" s="181">
        <v>319472</v>
      </c>
      <c r="S47" s="181">
        <v>176449</v>
      </c>
      <c r="T47" s="182">
        <v>224912</v>
      </c>
      <c r="V47" s="204" t="s">
        <v>108</v>
      </c>
      <c r="W47" s="202">
        <f>SUM(I47:T48)/SUM(G47:G48)/12</f>
        <v>20926.100316178941</v>
      </c>
      <c r="X47" s="185"/>
      <c r="Y47" s="205">
        <v>22000</v>
      </c>
    </row>
    <row r="48" spans="5:25" x14ac:dyDescent="0.2">
      <c r="E48" s="510"/>
      <c r="F48" s="186" t="s">
        <v>108</v>
      </c>
      <c r="G48" s="186">
        <v>237</v>
      </c>
      <c r="H48" s="187">
        <v>228</v>
      </c>
      <c r="I48" s="188">
        <v>3490383.8000000003</v>
      </c>
      <c r="J48" s="188">
        <v>4518046</v>
      </c>
      <c r="K48" s="188">
        <v>5719672.7000000002</v>
      </c>
      <c r="L48" s="188">
        <v>5518611.9000000004</v>
      </c>
      <c r="M48" s="188">
        <v>11059789.73</v>
      </c>
      <c r="N48" s="188">
        <v>3944344.72</v>
      </c>
      <c r="O48" s="188">
        <v>4885054.7799999993</v>
      </c>
      <c r="P48" s="188">
        <v>4201262.1099999994</v>
      </c>
      <c r="Q48" s="188">
        <v>4505956.1999999993</v>
      </c>
      <c r="R48" s="188">
        <v>3818819.9</v>
      </c>
      <c r="S48" s="188">
        <v>4744100.4000000004</v>
      </c>
      <c r="T48" s="189">
        <v>4063190</v>
      </c>
      <c r="V48" s="206"/>
      <c r="W48" s="186"/>
      <c r="X48" s="191"/>
    </row>
    <row r="49" spans="5:25" ht="12" thickBot="1" x14ac:dyDescent="0.25">
      <c r="E49" s="511"/>
      <c r="F49" s="194" t="s">
        <v>329</v>
      </c>
      <c r="G49" s="218">
        <f>17/2</f>
        <v>8.5</v>
      </c>
      <c r="H49" s="195">
        <v>17</v>
      </c>
      <c r="I49" s="196">
        <v>371493.2</v>
      </c>
      <c r="J49" s="196">
        <v>865909.6</v>
      </c>
      <c r="K49" s="196">
        <v>1265431</v>
      </c>
      <c r="L49" s="196">
        <v>688826</v>
      </c>
      <c r="M49" s="196">
        <v>1448301</v>
      </c>
      <c r="N49" s="196">
        <v>796135</v>
      </c>
      <c r="O49" s="196">
        <v>507178.5</v>
      </c>
      <c r="P49" s="196">
        <v>1244085.26</v>
      </c>
      <c r="Q49" s="196">
        <v>257233</v>
      </c>
      <c r="R49" s="196">
        <v>634826.5</v>
      </c>
      <c r="S49" s="196">
        <v>671402</v>
      </c>
      <c r="T49" s="197">
        <v>1369608</v>
      </c>
      <c r="V49" s="207" t="s">
        <v>332</v>
      </c>
      <c r="W49" s="208">
        <f>SUM(I49:T49)/G49/12</f>
        <v>99219.892745098026</v>
      </c>
      <c r="X49" s="200"/>
      <c r="Y49" s="205">
        <v>50000</v>
      </c>
    </row>
    <row r="50" spans="5:25" ht="15.75" customHeight="1" thickBot="1" x14ac:dyDescent="0.25">
      <c r="E50" s="176"/>
      <c r="F50" s="176"/>
      <c r="G50" s="176"/>
      <c r="H50" s="176"/>
      <c r="I50" s="176"/>
      <c r="J50" s="176"/>
      <c r="K50" s="176"/>
      <c r="L50" s="176"/>
      <c r="M50" s="176"/>
      <c r="N50" s="176"/>
      <c r="O50" s="176"/>
      <c r="P50" s="176"/>
      <c r="Q50" s="176"/>
      <c r="R50" s="176"/>
      <c r="S50" s="176"/>
      <c r="T50" s="176"/>
      <c r="V50" s="508" t="s">
        <v>240</v>
      </c>
      <c r="W50" s="508"/>
      <c r="X50" s="508"/>
    </row>
    <row r="51" spans="5:25" ht="12" customHeight="1" x14ac:dyDescent="0.2">
      <c r="E51" s="509" t="s">
        <v>240</v>
      </c>
      <c r="F51" s="179" t="s">
        <v>326</v>
      </c>
      <c r="G51" s="217">
        <f>18/4</f>
        <v>4.5</v>
      </c>
      <c r="H51" s="180">
        <v>13</v>
      </c>
      <c r="I51" s="181">
        <v>22332</v>
      </c>
      <c r="J51" s="181">
        <v>32450</v>
      </c>
      <c r="K51" s="181">
        <v>148428</v>
      </c>
      <c r="L51" s="181">
        <v>0</v>
      </c>
      <c r="M51" s="181">
        <v>36340</v>
      </c>
      <c r="N51" s="181">
        <v>60844</v>
      </c>
      <c r="O51" s="181">
        <v>6500</v>
      </c>
      <c r="P51" s="181">
        <v>54571</v>
      </c>
      <c r="Q51" s="181">
        <v>206007</v>
      </c>
      <c r="R51" s="181">
        <v>77586</v>
      </c>
      <c r="S51" s="181">
        <v>52109</v>
      </c>
      <c r="T51" s="182">
        <v>48592</v>
      </c>
      <c r="V51" s="204" t="s">
        <v>108</v>
      </c>
      <c r="W51" s="202">
        <f>SUM(I51:T52)/SUM(G51:G52)/12</f>
        <v>15190.408012477717</v>
      </c>
      <c r="X51" s="185"/>
      <c r="Y51" s="205">
        <v>16000</v>
      </c>
    </row>
    <row r="52" spans="5:25" x14ac:dyDescent="0.2">
      <c r="E52" s="510"/>
      <c r="F52" s="186" t="s">
        <v>108</v>
      </c>
      <c r="G52" s="186">
        <v>89</v>
      </c>
      <c r="H52" s="187">
        <v>80</v>
      </c>
      <c r="I52" s="188">
        <v>1211840.6000000001</v>
      </c>
      <c r="J52" s="188">
        <v>1833222.69</v>
      </c>
      <c r="K52" s="188">
        <v>1649907</v>
      </c>
      <c r="L52" s="188">
        <v>1863104</v>
      </c>
      <c r="M52" s="188">
        <v>1352278.5</v>
      </c>
      <c r="N52" s="188">
        <v>1121160</v>
      </c>
      <c r="O52" s="188">
        <v>858356</v>
      </c>
      <c r="P52" s="188">
        <v>869928</v>
      </c>
      <c r="Q52" s="188">
        <v>1300738</v>
      </c>
      <c r="R52" s="188">
        <v>1213868</v>
      </c>
      <c r="S52" s="188">
        <v>1265573</v>
      </c>
      <c r="T52" s="189">
        <v>1757903</v>
      </c>
      <c r="V52" s="206"/>
      <c r="W52" s="186"/>
      <c r="X52" s="191"/>
    </row>
    <row r="53" spans="5:25" ht="12" thickBot="1" x14ac:dyDescent="0.25">
      <c r="E53" s="511"/>
      <c r="F53" s="194" t="s">
        <v>329</v>
      </c>
      <c r="G53" s="194">
        <f>8/2</f>
        <v>4</v>
      </c>
      <c r="H53" s="195">
        <v>8</v>
      </c>
      <c r="I53" s="196">
        <v>1363286.4</v>
      </c>
      <c r="J53" s="196">
        <v>1390004</v>
      </c>
      <c r="K53" s="196">
        <v>559772</v>
      </c>
      <c r="L53" s="196">
        <v>739957</v>
      </c>
      <c r="M53" s="196">
        <v>1093194</v>
      </c>
      <c r="N53" s="196">
        <v>854858</v>
      </c>
      <c r="O53" s="196">
        <v>920338</v>
      </c>
      <c r="P53" s="196">
        <v>509471</v>
      </c>
      <c r="Q53" s="196">
        <v>431502.72</v>
      </c>
      <c r="R53" s="196">
        <v>680348</v>
      </c>
      <c r="S53" s="196">
        <v>1434506</v>
      </c>
      <c r="T53" s="197">
        <v>562205</v>
      </c>
      <c r="V53" s="207" t="s">
        <v>332</v>
      </c>
      <c r="W53" s="208">
        <f>SUM(I53:T53)/G53/12</f>
        <v>219571.71083333335</v>
      </c>
      <c r="X53" s="200"/>
      <c r="Y53" s="205">
        <v>110000</v>
      </c>
    </row>
    <row r="54" spans="5:25" ht="13.5" thickBot="1" x14ac:dyDescent="0.25">
      <c r="E54" s="176"/>
      <c r="F54" s="176"/>
      <c r="G54" s="176"/>
      <c r="H54" s="176"/>
      <c r="I54" s="176"/>
      <c r="J54" s="176"/>
      <c r="K54" s="176"/>
      <c r="L54" s="176"/>
      <c r="M54" s="176"/>
      <c r="N54" s="176"/>
      <c r="O54" s="176"/>
      <c r="P54" s="176"/>
      <c r="Q54" s="176"/>
      <c r="R54" s="176"/>
      <c r="S54" s="176"/>
      <c r="T54" s="176"/>
      <c r="V54" s="508" t="s">
        <v>241</v>
      </c>
      <c r="W54" s="508"/>
      <c r="X54" s="508"/>
    </row>
    <row r="55" spans="5:25" x14ac:dyDescent="0.2">
      <c r="E55" s="509" t="s">
        <v>241</v>
      </c>
      <c r="F55" s="179" t="s">
        <v>326</v>
      </c>
      <c r="G55" s="217">
        <f>27/4</f>
        <v>6.75</v>
      </c>
      <c r="H55" s="180">
        <v>21</v>
      </c>
      <c r="I55" s="181">
        <v>159413</v>
      </c>
      <c r="J55" s="181">
        <v>26452</v>
      </c>
      <c r="K55" s="181">
        <v>160808</v>
      </c>
      <c r="L55" s="181">
        <v>67417</v>
      </c>
      <c r="M55" s="181">
        <v>87973</v>
      </c>
      <c r="N55" s="181">
        <v>283496</v>
      </c>
      <c r="O55" s="181">
        <v>129905</v>
      </c>
      <c r="P55" s="181">
        <v>63779</v>
      </c>
      <c r="Q55" s="181">
        <v>29656</v>
      </c>
      <c r="R55" s="181">
        <v>39941</v>
      </c>
      <c r="S55" s="181">
        <v>270955</v>
      </c>
      <c r="T55" s="182">
        <v>138353</v>
      </c>
      <c r="V55" s="204" t="s">
        <v>108</v>
      </c>
      <c r="W55" s="202">
        <f>SUM(I55:T56)/SUM(G55:G56)/12</f>
        <v>25510.557063655029</v>
      </c>
      <c r="X55" s="185"/>
    </row>
    <row r="56" spans="5:25" x14ac:dyDescent="0.2">
      <c r="E56" s="510"/>
      <c r="F56" s="186" t="s">
        <v>108</v>
      </c>
      <c r="G56" s="186">
        <v>115</v>
      </c>
      <c r="H56" s="187">
        <v>104</v>
      </c>
      <c r="I56" s="188">
        <v>1271091</v>
      </c>
      <c r="J56" s="188">
        <v>2920001.4000000004</v>
      </c>
      <c r="K56" s="188">
        <v>2913747.1999999997</v>
      </c>
      <c r="L56" s="188">
        <v>2505593</v>
      </c>
      <c r="M56" s="188">
        <v>2676810</v>
      </c>
      <c r="N56" s="188">
        <v>4305562.0199999996</v>
      </c>
      <c r="O56" s="188">
        <v>2178737.42</v>
      </c>
      <c r="P56" s="188">
        <v>2451868.38</v>
      </c>
      <c r="Q56" s="188">
        <v>3431223.24</v>
      </c>
      <c r="R56" s="188">
        <v>3892366.59</v>
      </c>
      <c r="S56" s="188">
        <v>4958133.41</v>
      </c>
      <c r="T56" s="189">
        <v>2307642.21</v>
      </c>
      <c r="V56" s="206"/>
      <c r="W56" s="186"/>
      <c r="X56" s="191"/>
    </row>
    <row r="57" spans="5:25" ht="12" thickBot="1" x14ac:dyDescent="0.25">
      <c r="E57" s="511"/>
      <c r="F57" s="194" t="s">
        <v>329</v>
      </c>
      <c r="G57" s="218">
        <f>19/2</f>
        <v>9.5</v>
      </c>
      <c r="H57" s="195">
        <v>18</v>
      </c>
      <c r="I57" s="196">
        <v>163969</v>
      </c>
      <c r="J57" s="196">
        <v>233349</v>
      </c>
      <c r="K57" s="196">
        <v>520332</v>
      </c>
      <c r="L57" s="196">
        <v>332021</v>
      </c>
      <c r="M57" s="196">
        <v>169494</v>
      </c>
      <c r="N57" s="196">
        <v>909521.4</v>
      </c>
      <c r="O57" s="196">
        <v>618863.6</v>
      </c>
      <c r="P57" s="196">
        <v>1757520.8399999999</v>
      </c>
      <c r="Q57" s="196">
        <v>215695</v>
      </c>
      <c r="R57" s="196">
        <v>680828.9</v>
      </c>
      <c r="S57" s="196">
        <v>230272</v>
      </c>
      <c r="T57" s="197">
        <v>557990.22</v>
      </c>
      <c r="V57" s="207" t="s">
        <v>332</v>
      </c>
      <c r="W57" s="208">
        <f>SUM(I57:T57)/G57/12</f>
        <v>56051.376842105266</v>
      </c>
      <c r="X57" s="200"/>
    </row>
    <row r="58" spans="5:25" ht="13.5" thickBot="1" x14ac:dyDescent="0.25">
      <c r="E58" s="176"/>
      <c r="F58" s="176"/>
      <c r="G58" s="176"/>
      <c r="H58" s="176"/>
      <c r="I58" s="176"/>
      <c r="J58" s="176"/>
      <c r="K58" s="176"/>
      <c r="L58" s="176"/>
      <c r="M58" s="176"/>
      <c r="N58" s="176"/>
      <c r="O58" s="176"/>
      <c r="P58" s="176"/>
      <c r="Q58" s="176"/>
      <c r="R58" s="176"/>
      <c r="S58" s="176"/>
      <c r="T58" s="176"/>
      <c r="V58" s="508" t="s">
        <v>242</v>
      </c>
      <c r="W58" s="508"/>
      <c r="X58" s="508"/>
    </row>
    <row r="59" spans="5:25" x14ac:dyDescent="0.2">
      <c r="E59" s="509" t="s">
        <v>242</v>
      </c>
      <c r="F59" s="179" t="s">
        <v>326</v>
      </c>
      <c r="G59" s="217">
        <f>15/4</f>
        <v>3.75</v>
      </c>
      <c r="H59" s="180">
        <v>7</v>
      </c>
      <c r="I59" s="181">
        <v>0</v>
      </c>
      <c r="J59" s="181">
        <v>27600</v>
      </c>
      <c r="K59" s="181">
        <v>0</v>
      </c>
      <c r="L59" s="181">
        <v>32700</v>
      </c>
      <c r="M59" s="181">
        <v>28750</v>
      </c>
      <c r="N59" s="181">
        <v>84183</v>
      </c>
      <c r="O59" s="181">
        <v>0</v>
      </c>
      <c r="P59" s="181">
        <v>1300</v>
      </c>
      <c r="Q59" s="181">
        <v>147631</v>
      </c>
      <c r="R59" s="181">
        <v>74007</v>
      </c>
      <c r="S59" s="181">
        <v>180693</v>
      </c>
      <c r="T59" s="182">
        <v>2316</v>
      </c>
      <c r="V59" s="204" t="s">
        <v>108</v>
      </c>
      <c r="W59" s="202">
        <f>SUM(I59:T60)/SUM(G59:G60)/12</f>
        <v>45240.97754228855</v>
      </c>
      <c r="X59" s="185"/>
    </row>
    <row r="60" spans="5:25" x14ac:dyDescent="0.2">
      <c r="E60" s="510"/>
      <c r="F60" s="186" t="s">
        <v>108</v>
      </c>
      <c r="G60" s="186">
        <v>80</v>
      </c>
      <c r="H60" s="187">
        <v>76</v>
      </c>
      <c r="I60" s="188">
        <v>2403674.2000000002</v>
      </c>
      <c r="J60" s="188">
        <v>3254606.8</v>
      </c>
      <c r="K60" s="188">
        <v>3502504.3</v>
      </c>
      <c r="L60" s="188">
        <v>2298893</v>
      </c>
      <c r="M60" s="188">
        <v>5411373.6799999997</v>
      </c>
      <c r="N60" s="188">
        <v>3744067.7</v>
      </c>
      <c r="O60" s="188">
        <v>2761594.2</v>
      </c>
      <c r="P60" s="188">
        <v>4208349.3</v>
      </c>
      <c r="Q60" s="188">
        <v>5796509.6500000004</v>
      </c>
      <c r="R60" s="188">
        <v>4176660.6</v>
      </c>
      <c r="S60" s="188">
        <v>4526339</v>
      </c>
      <c r="T60" s="189">
        <v>2803430</v>
      </c>
      <c r="V60" s="206"/>
      <c r="W60" s="186"/>
      <c r="X60" s="191"/>
    </row>
    <row r="61" spans="5:25" ht="12" thickBot="1" x14ac:dyDescent="0.25">
      <c r="E61" s="511"/>
      <c r="F61" s="194" t="s">
        <v>329</v>
      </c>
      <c r="G61" s="194">
        <f>14/2</f>
        <v>7</v>
      </c>
      <c r="H61" s="195">
        <v>14</v>
      </c>
      <c r="I61" s="196">
        <v>1589489</v>
      </c>
      <c r="J61" s="196">
        <v>561686</v>
      </c>
      <c r="K61" s="196">
        <v>1059641.2</v>
      </c>
      <c r="L61" s="196">
        <v>1089289</v>
      </c>
      <c r="M61" s="196">
        <v>630965</v>
      </c>
      <c r="N61" s="196">
        <v>1235956</v>
      </c>
      <c r="O61" s="196">
        <v>1304131</v>
      </c>
      <c r="P61" s="196">
        <v>479875</v>
      </c>
      <c r="Q61" s="196">
        <v>1767639</v>
      </c>
      <c r="R61" s="196">
        <v>332638</v>
      </c>
      <c r="S61" s="196">
        <v>990009</v>
      </c>
      <c r="T61" s="197">
        <v>1098743</v>
      </c>
      <c r="V61" s="207" t="s">
        <v>332</v>
      </c>
      <c r="W61" s="208">
        <f>SUM(I61:T61)/G61/12</f>
        <v>144524.53809523809</v>
      </c>
      <c r="X61" s="200"/>
    </row>
    <row r="62" spans="5:25" ht="13.5" thickBot="1" x14ac:dyDescent="0.25">
      <c r="E62" s="176"/>
      <c r="F62" s="176"/>
      <c r="G62" s="176"/>
      <c r="H62" s="176"/>
      <c r="I62" s="176"/>
      <c r="J62" s="176"/>
      <c r="K62" s="176"/>
      <c r="L62" s="176"/>
      <c r="M62" s="176"/>
      <c r="N62" s="176"/>
      <c r="O62" s="176"/>
      <c r="P62" s="176"/>
      <c r="Q62" s="176"/>
      <c r="R62" s="176"/>
      <c r="S62" s="176"/>
      <c r="T62" s="176"/>
      <c r="V62" s="508" t="s">
        <v>289</v>
      </c>
      <c r="W62" s="508"/>
      <c r="X62" s="508"/>
    </row>
    <row r="63" spans="5:25" ht="12.75" thickBot="1" x14ac:dyDescent="0.25">
      <c r="E63" s="209" t="s">
        <v>289</v>
      </c>
      <c r="F63" s="210" t="s">
        <v>326</v>
      </c>
      <c r="G63" s="210">
        <v>2</v>
      </c>
      <c r="H63" s="211">
        <v>2</v>
      </c>
      <c r="I63" s="212">
        <v>95646</v>
      </c>
      <c r="J63" s="212">
        <v>65203</v>
      </c>
      <c r="K63" s="212">
        <v>46723</v>
      </c>
      <c r="L63" s="212">
        <v>24439</v>
      </c>
      <c r="M63" s="212">
        <v>43641</v>
      </c>
      <c r="N63" s="212">
        <v>128030</v>
      </c>
      <c r="O63" s="212">
        <v>29576</v>
      </c>
      <c r="P63" s="212">
        <v>66880</v>
      </c>
      <c r="Q63" s="212">
        <v>0</v>
      </c>
      <c r="R63" s="212">
        <v>148871</v>
      </c>
      <c r="S63" s="212">
        <v>112441</v>
      </c>
      <c r="T63" s="213">
        <v>0</v>
      </c>
      <c r="V63" s="214" t="s">
        <v>108</v>
      </c>
      <c r="W63" s="215">
        <f>SUM(I63:T63)/G63/12</f>
        <v>31727.083333333332</v>
      </c>
      <c r="X63" s="216"/>
    </row>
  </sheetData>
  <mergeCells count="24">
    <mergeCell ref="V62:X62"/>
    <mergeCell ref="E37:E41"/>
    <mergeCell ref="E43:E45"/>
    <mergeCell ref="V43:X43"/>
    <mergeCell ref="V46:X46"/>
    <mergeCell ref="E47:E49"/>
    <mergeCell ref="V50:X50"/>
    <mergeCell ref="E51:E53"/>
    <mergeCell ref="V54:X54"/>
    <mergeCell ref="E55:E57"/>
    <mergeCell ref="V58:X58"/>
    <mergeCell ref="E59:E61"/>
    <mergeCell ref="V36:X36"/>
    <mergeCell ref="V6:X6"/>
    <mergeCell ref="E7:E11"/>
    <mergeCell ref="E12:E14"/>
    <mergeCell ref="V13:X13"/>
    <mergeCell ref="E15:E18"/>
    <mergeCell ref="E19:E22"/>
    <mergeCell ref="E23:E25"/>
    <mergeCell ref="E26:E27"/>
    <mergeCell ref="E28:E30"/>
    <mergeCell ref="E31:E33"/>
    <mergeCell ref="E34:E36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2"/>
    <outlinePr summaryBelow="0"/>
    <pageSetUpPr fitToPage="1"/>
  </sheetPr>
  <dimension ref="A1:V89"/>
  <sheetViews>
    <sheetView zoomScale="90" workbookViewId="0">
      <pane xSplit="2" ySplit="3" topLeftCell="C64" activePane="bottomRight" state="frozen"/>
      <selection activeCell="E31" sqref="E31"/>
      <selection pane="topRight"/>
      <selection pane="bottomLeft"/>
      <selection pane="bottomRight" activeCell="C31" sqref="C31"/>
    </sheetView>
  </sheetViews>
  <sheetFormatPr defaultColWidth="9.140625" defaultRowHeight="12.75" outlineLevelRow="2" x14ac:dyDescent="0.2"/>
  <cols>
    <col min="1" max="1" width="6.85546875" style="3" customWidth="1"/>
    <col min="2" max="2" width="35.42578125" style="2" customWidth="1"/>
    <col min="3" max="10" width="13.7109375" style="2" customWidth="1"/>
    <col min="11" max="11" width="15.7109375" style="2" customWidth="1"/>
    <col min="12" max="14" width="13.7109375" style="2" customWidth="1"/>
    <col min="15" max="15" width="13.7109375" style="4" customWidth="1"/>
    <col min="16" max="16" width="16.140625" style="5" customWidth="1"/>
    <col min="17" max="17" width="13.7109375" style="5" customWidth="1"/>
    <col min="18" max="18" width="10.28515625" style="2" bestFit="1" customWidth="1"/>
    <col min="19" max="19" width="16.7109375" style="2" customWidth="1"/>
    <col min="20" max="16384" width="9.140625" style="2"/>
  </cols>
  <sheetData>
    <row r="1" spans="1:19" x14ac:dyDescent="0.2">
      <c r="B1" s="512" t="s">
        <v>54</v>
      </c>
      <c r="C1" s="513"/>
      <c r="D1" s="513"/>
      <c r="E1" s="513"/>
      <c r="F1" s="513"/>
      <c r="G1" s="513"/>
      <c r="H1" s="513"/>
      <c r="I1" s="513"/>
      <c r="J1" s="513"/>
      <c r="K1" s="513"/>
      <c r="L1" s="513"/>
      <c r="M1" s="513"/>
      <c r="N1" s="513"/>
      <c r="O1" s="513"/>
      <c r="P1" s="6"/>
      <c r="Q1" s="7"/>
    </row>
    <row r="2" spans="1:19" s="8" customFormat="1" x14ac:dyDescent="0.2">
      <c r="A2" s="9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</row>
    <row r="3" spans="1:19" s="9" customFormat="1" ht="25.5" x14ac:dyDescent="0.2">
      <c r="A3" s="10"/>
      <c r="B3" s="10"/>
      <c r="C3" s="11">
        <v>44562</v>
      </c>
      <c r="D3" s="11">
        <v>44593</v>
      </c>
      <c r="E3" s="11">
        <v>44621</v>
      </c>
      <c r="F3" s="11">
        <v>44652</v>
      </c>
      <c r="G3" s="11">
        <v>44682</v>
      </c>
      <c r="H3" s="11">
        <v>44713</v>
      </c>
      <c r="I3" s="11">
        <v>44743</v>
      </c>
      <c r="J3" s="11">
        <v>44774</v>
      </c>
      <c r="K3" s="11">
        <v>44805</v>
      </c>
      <c r="L3" s="11">
        <v>44835</v>
      </c>
      <c r="M3" s="11">
        <v>44866</v>
      </c>
      <c r="N3" s="11">
        <v>44896</v>
      </c>
      <c r="O3" s="10" t="s">
        <v>55</v>
      </c>
      <c r="P3" s="12" t="s">
        <v>56</v>
      </c>
      <c r="Q3" s="12" t="s">
        <v>57</v>
      </c>
    </row>
    <row r="4" spans="1:19" s="9" customFormat="1" x14ac:dyDescent="0.2">
      <c r="A4" s="10"/>
      <c r="B4" s="10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4"/>
      <c r="P4" s="15"/>
      <c r="Q4" s="15"/>
    </row>
    <row r="5" spans="1:19" s="16" customFormat="1" x14ac:dyDescent="0.2">
      <c r="A5" s="17"/>
      <c r="B5" s="18" t="s">
        <v>0</v>
      </c>
      <c r="C5" s="19">
        <f>C7</f>
        <v>17000000</v>
      </c>
      <c r="D5" s="19">
        <f t="shared" ref="D5:P5" si="0">D7</f>
        <v>20000000</v>
      </c>
      <c r="E5" s="19">
        <f t="shared" si="0"/>
        <v>26000000</v>
      </c>
      <c r="F5" s="19">
        <f t="shared" si="0"/>
        <v>30000000</v>
      </c>
      <c r="G5" s="19">
        <f t="shared" si="0"/>
        <v>24400000</v>
      </c>
      <c r="H5" s="19">
        <f t="shared" si="0"/>
        <v>30500000</v>
      </c>
      <c r="I5" s="19">
        <f t="shared" si="0"/>
        <v>24000000</v>
      </c>
      <c r="J5" s="19">
        <f t="shared" si="0"/>
        <v>23500000</v>
      </c>
      <c r="K5" s="19">
        <f t="shared" si="0"/>
        <v>32000000</v>
      </c>
      <c r="L5" s="19">
        <f t="shared" si="0"/>
        <v>30000000</v>
      </c>
      <c r="M5" s="19">
        <f t="shared" si="0"/>
        <v>31000000</v>
      </c>
      <c r="N5" s="19">
        <f t="shared" si="0"/>
        <v>32000000</v>
      </c>
      <c r="O5" s="19">
        <f>SUM(C5:N5)</f>
        <v>320400000</v>
      </c>
      <c r="P5" s="19">
        <f t="shared" si="0"/>
        <v>280604513.53999996</v>
      </c>
      <c r="Q5" s="19">
        <f>SUM(D5:O5)</f>
        <v>623800000</v>
      </c>
    </row>
    <row r="6" spans="1:19" s="16" customFormat="1" ht="6.75" customHeight="1" x14ac:dyDescent="0.2">
      <c r="A6" s="20"/>
      <c r="B6" s="21"/>
      <c r="C6" s="1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5"/>
      <c r="P6" s="15"/>
      <c r="Q6" s="15"/>
    </row>
    <row r="7" spans="1:19" x14ac:dyDescent="0.2">
      <c r="A7" s="10">
        <v>1</v>
      </c>
      <c r="B7" s="22" t="s">
        <v>1</v>
      </c>
      <c r="C7" s="1">
        <v>17000000</v>
      </c>
      <c r="D7" s="1">
        <v>20000000</v>
      </c>
      <c r="E7" s="1">
        <v>26000000</v>
      </c>
      <c r="F7" s="1">
        <v>30000000</v>
      </c>
      <c r="G7" s="1">
        <v>24400000</v>
      </c>
      <c r="H7" s="1">
        <v>30500000</v>
      </c>
      <c r="I7" s="1">
        <v>24000000</v>
      </c>
      <c r="J7" s="1">
        <v>23500000</v>
      </c>
      <c r="K7" s="1">
        <v>32000000</v>
      </c>
      <c r="L7" s="1">
        <v>30000000</v>
      </c>
      <c r="M7" s="1">
        <v>31000000</v>
      </c>
      <c r="N7" s="1">
        <v>32000000</v>
      </c>
      <c r="O7" s="14">
        <f t="shared" ref="O7:O13" si="1">SUM(C7:N7)</f>
        <v>320400000</v>
      </c>
      <c r="P7" s="23">
        <f>P8</f>
        <v>280604513.53999996</v>
      </c>
      <c r="Q7" s="23">
        <f>Q8</f>
        <v>205604513.53999999</v>
      </c>
      <c r="S7" s="24"/>
    </row>
    <row r="8" spans="1:19" x14ac:dyDescent="0.2">
      <c r="A8" s="10" t="s">
        <v>2</v>
      </c>
      <c r="B8" s="22" t="s">
        <v>3</v>
      </c>
      <c r="C8" s="1">
        <f>C7/109.5*100</f>
        <v>15525114.155251144</v>
      </c>
      <c r="D8" s="1">
        <f t="shared" ref="D8:N8" si="2">D7/109.5*100</f>
        <v>18264840.182648402</v>
      </c>
      <c r="E8" s="1">
        <f t="shared" si="2"/>
        <v>23744292.237442922</v>
      </c>
      <c r="F8" s="1">
        <f t="shared" si="2"/>
        <v>27397260.273972601</v>
      </c>
      <c r="G8" s="1">
        <f>G7/109.5*100</f>
        <v>22283105.022831053</v>
      </c>
      <c r="H8" s="1">
        <f t="shared" si="2"/>
        <v>27853881.278538816</v>
      </c>
      <c r="I8" s="1">
        <f t="shared" si="2"/>
        <v>21917808.219178081</v>
      </c>
      <c r="J8" s="1">
        <f t="shared" si="2"/>
        <v>21461187.214611873</v>
      </c>
      <c r="K8" s="1">
        <f t="shared" si="2"/>
        <v>29223744.292237442</v>
      </c>
      <c r="L8" s="1">
        <f t="shared" si="2"/>
        <v>27397260.273972601</v>
      </c>
      <c r="M8" s="1">
        <f t="shared" si="2"/>
        <v>28310502.283105023</v>
      </c>
      <c r="N8" s="1">
        <f t="shared" si="2"/>
        <v>29223744.292237442</v>
      </c>
      <c r="O8" s="14">
        <f t="shared" si="1"/>
        <v>292602739.72602737</v>
      </c>
      <c r="P8" s="23">
        <f>Q8+25000000*3</f>
        <v>280604513.53999996</v>
      </c>
      <c r="Q8" s="23">
        <v>205604513.53999999</v>
      </c>
    </row>
    <row r="9" spans="1:19" x14ac:dyDescent="0.2">
      <c r="A9" s="10"/>
      <c r="B9" s="22"/>
      <c r="C9" s="25"/>
      <c r="D9" s="26"/>
      <c r="E9" s="26"/>
      <c r="F9" s="27"/>
      <c r="G9" s="1"/>
      <c r="H9" s="1"/>
      <c r="I9" s="1"/>
      <c r="J9" s="1"/>
      <c r="K9" s="1"/>
      <c r="L9" s="1"/>
      <c r="M9" s="1"/>
      <c r="N9" s="1"/>
      <c r="O9" s="14"/>
      <c r="P9" s="23"/>
      <c r="Q9" s="23"/>
    </row>
    <row r="10" spans="1:19" x14ac:dyDescent="0.2">
      <c r="A10" s="10">
        <v>2</v>
      </c>
      <c r="B10" s="22" t="s">
        <v>58</v>
      </c>
      <c r="C10" s="1">
        <f>C8/1.165</f>
        <v>13326278.244850766</v>
      </c>
      <c r="D10" s="1">
        <f t="shared" ref="D10:N10" si="3">D8/1.165</f>
        <v>15677974.405706782</v>
      </c>
      <c r="E10" s="1">
        <f t="shared" si="3"/>
        <v>20381366.727418818</v>
      </c>
      <c r="F10" s="1">
        <f t="shared" si="3"/>
        <v>23516961.608560171</v>
      </c>
      <c r="G10" s="1">
        <f t="shared" si="3"/>
        <v>19127128.774962276</v>
      </c>
      <c r="H10" s="1">
        <f t="shared" si="3"/>
        <v>23908910.968702845</v>
      </c>
      <c r="I10" s="1">
        <f t="shared" si="3"/>
        <v>18813569.286848139</v>
      </c>
      <c r="J10" s="1">
        <f t="shared" si="3"/>
        <v>18421619.926705468</v>
      </c>
      <c r="K10" s="1">
        <f t="shared" si="3"/>
        <v>25084759.04913085</v>
      </c>
      <c r="L10" s="1">
        <f t="shared" si="3"/>
        <v>23516961.608560171</v>
      </c>
      <c r="M10" s="1">
        <f t="shared" si="3"/>
        <v>24300860.328845512</v>
      </c>
      <c r="N10" s="1">
        <f t="shared" si="3"/>
        <v>25084759.04913085</v>
      </c>
      <c r="O10" s="14">
        <f>SUM(C10:N10)</f>
        <v>251161149.97942266</v>
      </c>
      <c r="P10" s="23">
        <f>Q10+(25000000-3200000)*3</f>
        <v>233332531.30000001</v>
      </c>
      <c r="Q10" s="23">
        <v>167932531.30000001</v>
      </c>
    </row>
    <row r="11" spans="1:19" x14ac:dyDescent="0.2">
      <c r="A11" s="10"/>
      <c r="B11" s="22" t="s">
        <v>59</v>
      </c>
      <c r="C11" s="28"/>
      <c r="D11" s="28"/>
      <c r="E11" s="28"/>
      <c r="F11" s="29"/>
      <c r="G11" s="30"/>
      <c r="H11" s="1"/>
      <c r="I11" s="1"/>
      <c r="J11" s="1"/>
      <c r="K11" s="1"/>
      <c r="L11" s="1"/>
      <c r="M11" s="1"/>
      <c r="N11" s="1"/>
      <c r="O11" s="14"/>
      <c r="P11" s="23"/>
      <c r="Q11" s="23"/>
    </row>
    <row r="12" spans="1:19" x14ac:dyDescent="0.2">
      <c r="A12" s="10"/>
      <c r="B12" s="22"/>
      <c r="C12" s="1"/>
      <c r="D12" s="1"/>
      <c r="E12" s="1"/>
      <c r="F12" s="27"/>
      <c r="G12" s="1"/>
      <c r="H12" s="1"/>
      <c r="I12" s="1"/>
      <c r="J12" s="1"/>
      <c r="K12" s="1"/>
      <c r="L12" s="1"/>
      <c r="M12" s="1"/>
      <c r="N12" s="1"/>
      <c r="O12" s="14"/>
      <c r="P12" s="23"/>
      <c r="Q12" s="23"/>
    </row>
    <row r="13" spans="1:19" x14ac:dyDescent="0.2">
      <c r="A13" s="10">
        <v>3</v>
      </c>
      <c r="B13" s="22" t="s">
        <v>60</v>
      </c>
      <c r="C13" s="1">
        <f>C8-C10-C11</f>
        <v>2198835.9104003776</v>
      </c>
      <c r="D13" s="1">
        <f t="shared" ref="D13:N13" si="4">D8-D10-D11</f>
        <v>2586865.7769416198</v>
      </c>
      <c r="E13" s="1">
        <f t="shared" si="4"/>
        <v>3362925.5100241043</v>
      </c>
      <c r="F13" s="27">
        <f>F8-F10-F11</f>
        <v>3880298.6654124297</v>
      </c>
      <c r="G13" s="1">
        <f t="shared" si="4"/>
        <v>3155976.2478687763</v>
      </c>
      <c r="H13" s="1">
        <f t="shared" si="4"/>
        <v>3944970.3098359704</v>
      </c>
      <c r="I13" s="1">
        <f t="shared" si="4"/>
        <v>3104238.9323299415</v>
      </c>
      <c r="J13" s="1">
        <f>J8-J10-J11</f>
        <v>3039567.2879064046</v>
      </c>
      <c r="K13" s="1">
        <f t="shared" si="4"/>
        <v>4138985.2431065924</v>
      </c>
      <c r="L13" s="1">
        <f>L8-L10-L11</f>
        <v>3880298.6654124297</v>
      </c>
      <c r="M13" s="1">
        <f t="shared" si="4"/>
        <v>4009641.9542595111</v>
      </c>
      <c r="N13" s="1">
        <f t="shared" si="4"/>
        <v>4138985.2431065924</v>
      </c>
      <c r="O13" s="14">
        <f t="shared" si="1"/>
        <v>41441589.746604741</v>
      </c>
      <c r="P13" s="15">
        <f>P8-P10</f>
        <v>47271982.23999995</v>
      </c>
      <c r="Q13" s="15">
        <f>Q8-Q10</f>
        <v>37671982.23999998</v>
      </c>
    </row>
    <row r="14" spans="1:19" s="31" customFormat="1" ht="13.5" x14ac:dyDescent="0.25">
      <c r="A14" s="32"/>
      <c r="B14" s="33" t="s">
        <v>4</v>
      </c>
      <c r="C14" s="34">
        <f>C8/C10*100-100</f>
        <v>16.5</v>
      </c>
      <c r="D14" s="34">
        <f t="shared" ref="D14:O14" si="5">D8/D10*100-100</f>
        <v>16.5</v>
      </c>
      <c r="E14" s="34">
        <f t="shared" si="5"/>
        <v>16.5</v>
      </c>
      <c r="F14" s="34">
        <f t="shared" si="5"/>
        <v>16.5</v>
      </c>
      <c r="G14" s="34">
        <f t="shared" si="5"/>
        <v>16.5</v>
      </c>
      <c r="H14" s="34">
        <f t="shared" si="5"/>
        <v>16.5</v>
      </c>
      <c r="I14" s="34">
        <f t="shared" si="5"/>
        <v>16.5</v>
      </c>
      <c r="J14" s="34">
        <f t="shared" si="5"/>
        <v>16.5</v>
      </c>
      <c r="K14" s="34">
        <f t="shared" si="5"/>
        <v>16.5</v>
      </c>
      <c r="L14" s="34">
        <f t="shared" si="5"/>
        <v>16.5</v>
      </c>
      <c r="M14" s="34">
        <f t="shared" si="5"/>
        <v>16.5</v>
      </c>
      <c r="N14" s="34">
        <f t="shared" si="5"/>
        <v>16.5</v>
      </c>
      <c r="O14" s="34">
        <f t="shared" si="5"/>
        <v>16.499999999999986</v>
      </c>
      <c r="P14" s="35">
        <f>P8/P10*100-100</f>
        <v>20.259490597657589</v>
      </c>
      <c r="Q14" s="35">
        <f>Q8/Q10*100-100</f>
        <v>22.432807954702682</v>
      </c>
    </row>
    <row r="15" spans="1:19" x14ac:dyDescent="0.2">
      <c r="A15" s="36"/>
      <c r="B15" s="22"/>
      <c r="C15" s="37"/>
      <c r="D15" s="37"/>
      <c r="E15" s="37"/>
      <c r="F15" s="37"/>
      <c r="G15" s="37"/>
      <c r="H15" s="37"/>
      <c r="I15" s="37"/>
      <c r="J15" s="37"/>
      <c r="K15" s="37"/>
      <c r="L15" s="38"/>
      <c r="M15" s="38"/>
      <c r="N15" s="38"/>
      <c r="O15" s="39"/>
      <c r="P15" s="40"/>
      <c r="Q15" s="40"/>
    </row>
    <row r="16" spans="1:19" s="16" customFormat="1" x14ac:dyDescent="0.2">
      <c r="A16" s="41"/>
      <c r="B16" s="42" t="s">
        <v>5</v>
      </c>
      <c r="C16" s="43" t="e">
        <f>C18+C35+C41+C49+C55+C63+C70+C75+C78</f>
        <v>#REF!</v>
      </c>
      <c r="D16" s="43" t="e">
        <f t="shared" ref="D16:Q16" si="6">D18+D35+D41+D49+D55+D63+D70+D75+D78</f>
        <v>#REF!</v>
      </c>
      <c r="E16" s="43" t="e">
        <f t="shared" si="6"/>
        <v>#REF!</v>
      </c>
      <c r="F16" s="43" t="e">
        <f t="shared" si="6"/>
        <v>#REF!</v>
      </c>
      <c r="G16" s="43" t="e">
        <f t="shared" si="6"/>
        <v>#REF!</v>
      </c>
      <c r="H16" s="43" t="e">
        <f t="shared" si="6"/>
        <v>#REF!</v>
      </c>
      <c r="I16" s="43" t="e">
        <f t="shared" si="6"/>
        <v>#REF!</v>
      </c>
      <c r="J16" s="43" t="e">
        <f t="shared" si="6"/>
        <v>#REF!</v>
      </c>
      <c r="K16" s="43" t="e">
        <f t="shared" si="6"/>
        <v>#REF!</v>
      </c>
      <c r="L16" s="43" t="e">
        <f t="shared" si="6"/>
        <v>#REF!</v>
      </c>
      <c r="M16" s="43" t="e">
        <f t="shared" si="6"/>
        <v>#REF!</v>
      </c>
      <c r="N16" s="43" t="e">
        <f t="shared" si="6"/>
        <v>#REF!</v>
      </c>
      <c r="O16" s="43" t="e">
        <f>SUM(C16:N16)</f>
        <v>#REF!</v>
      </c>
      <c r="P16" s="43">
        <f t="shared" si="6"/>
        <v>35364058.382844441</v>
      </c>
      <c r="Q16" s="43">
        <f t="shared" si="6"/>
        <v>26510638.037133332</v>
      </c>
    </row>
    <row r="17" spans="1:22" s="44" customFormat="1" ht="18.75" customHeight="1" x14ac:dyDescent="0.2">
      <c r="A17" s="45"/>
      <c r="B17" s="46"/>
      <c r="C17" s="15"/>
      <c r="D17" s="15"/>
      <c r="E17" s="15">
        <f>SUM(C13:E13)</f>
        <v>8148627.1973661017</v>
      </c>
      <c r="F17" s="15"/>
      <c r="G17" s="15"/>
      <c r="H17" s="15">
        <f>SUM(F13:H13)</f>
        <v>10981245.223117176</v>
      </c>
      <c r="I17" s="15"/>
      <c r="J17" s="15"/>
      <c r="K17" s="15">
        <f>SUM(I13:K13)</f>
        <v>10282791.463342939</v>
      </c>
      <c r="L17" s="15"/>
      <c r="M17" s="15"/>
      <c r="N17" s="15">
        <f>SUM(L13:N13)</f>
        <v>12028925.862778533</v>
      </c>
      <c r="O17" s="15"/>
      <c r="P17" s="15"/>
      <c r="Q17" s="15"/>
    </row>
    <row r="18" spans="1:22" s="8" customFormat="1" x14ac:dyDescent="0.2">
      <c r="A18" s="10">
        <v>1</v>
      </c>
      <c r="B18" s="47" t="s">
        <v>6</v>
      </c>
      <c r="C18" s="14" t="e">
        <f t="shared" ref="C18:Q18" si="7">SUM(C19:C33)</f>
        <v>#REF!</v>
      </c>
      <c r="D18" s="14" t="e">
        <f t="shared" si="7"/>
        <v>#REF!</v>
      </c>
      <c r="E18" s="14" t="e">
        <f t="shared" si="7"/>
        <v>#REF!</v>
      </c>
      <c r="F18" s="14" t="e">
        <f t="shared" si="7"/>
        <v>#REF!</v>
      </c>
      <c r="G18" s="14" t="e">
        <f t="shared" si="7"/>
        <v>#REF!</v>
      </c>
      <c r="H18" s="14" t="e">
        <f t="shared" si="7"/>
        <v>#REF!</v>
      </c>
      <c r="I18" s="14" t="e">
        <f t="shared" si="7"/>
        <v>#REF!</v>
      </c>
      <c r="J18" s="14" t="e">
        <f t="shared" si="7"/>
        <v>#REF!</v>
      </c>
      <c r="K18" s="14" t="e">
        <f t="shared" si="7"/>
        <v>#REF!</v>
      </c>
      <c r="L18" s="14" t="e">
        <f t="shared" si="7"/>
        <v>#REF!</v>
      </c>
      <c r="M18" s="14" t="e">
        <f t="shared" si="7"/>
        <v>#REF!</v>
      </c>
      <c r="N18" s="14" t="e">
        <f t="shared" si="7"/>
        <v>#REF!</v>
      </c>
      <c r="O18" s="14" t="e">
        <f>SUM(O19:O33)</f>
        <v>#REF!</v>
      </c>
      <c r="P18" s="15">
        <f t="shared" si="7"/>
        <v>18388369.342933331</v>
      </c>
      <c r="Q18" s="15">
        <f t="shared" si="7"/>
        <v>13778871.257200001</v>
      </c>
    </row>
    <row r="19" spans="1:22" s="8" customFormat="1" ht="25.5" outlineLevel="1" x14ac:dyDescent="0.2">
      <c r="A19" s="10" t="s">
        <v>2</v>
      </c>
      <c r="B19" s="48" t="s">
        <v>61</v>
      </c>
      <c r="C19" s="49" t="e">
        <f>'[2]БДР 2022 - 15'!C19</f>
        <v>#REF!</v>
      </c>
      <c r="D19" s="49" t="e">
        <f>'[2]БДР 2022 - 15'!D19</f>
        <v>#REF!</v>
      </c>
      <c r="E19" s="49" t="e">
        <f>'[2]БДР 2022 - 15'!F19</f>
        <v>#REF!</v>
      </c>
      <c r="F19" s="49" t="e">
        <f>'[2]БДР 2022 - 15'!G19</f>
        <v>#REF!</v>
      </c>
      <c r="G19" s="49" t="e">
        <f>'[2]БДР 2022 - 15'!H19</f>
        <v>#REF!</v>
      </c>
      <c r="H19" s="49" t="e">
        <f>'[2]БДР 2022 - 15'!I19</f>
        <v>#REF!</v>
      </c>
      <c r="I19" s="49" t="e">
        <f>'[2]БДР 2022 - 15'!J19</f>
        <v>#REF!</v>
      </c>
      <c r="J19" s="49" t="e">
        <f>'[2]БДР 2022 - 15'!K19</f>
        <v>#REF!</v>
      </c>
      <c r="K19" s="49" t="e">
        <f>'[2]БДР 2022 - 15'!L19</f>
        <v>#REF!</v>
      </c>
      <c r="L19" s="49" t="e">
        <f>'[2]БДР 2022 - 15'!M19</f>
        <v>#REF!</v>
      </c>
      <c r="M19" s="49" t="e">
        <f>'[2]БДР 2022 - 15'!N19</f>
        <v>#REF!</v>
      </c>
      <c r="N19" s="49" t="e">
        <f>'[2]БДР 2022 - 15'!Q19</f>
        <v>#REF!</v>
      </c>
      <c r="O19" s="14" t="e">
        <f t="shared" ref="O19:O39" si="8">SUM(C19:N19)</f>
        <v>#REF!</v>
      </c>
      <c r="P19" s="15">
        <f t="shared" ref="P19:P32" si="9">Q19/9*12</f>
        <v>3144718.0541333333</v>
      </c>
      <c r="Q19" s="15">
        <v>2358538.5405999999</v>
      </c>
    </row>
    <row r="20" spans="1:22" s="8" customFormat="1" ht="14.25" customHeight="1" outlineLevel="1" x14ac:dyDescent="0.2">
      <c r="A20" s="10" t="s">
        <v>7</v>
      </c>
      <c r="B20" s="48" t="s">
        <v>62</v>
      </c>
      <c r="C20" s="49" t="e">
        <f>'[2]БДР 2022 - 15'!C20</f>
        <v>#REF!</v>
      </c>
      <c r="D20" s="49" t="e">
        <f>'[2]БДР 2022 - 15'!D20</f>
        <v>#REF!</v>
      </c>
      <c r="E20" s="49" t="e">
        <f>'[2]БДР 2022 - 15'!F20</f>
        <v>#REF!</v>
      </c>
      <c r="F20" s="49" t="e">
        <f>'[2]БДР 2022 - 15'!G20</f>
        <v>#REF!</v>
      </c>
      <c r="G20" s="49" t="e">
        <f>'[2]БДР 2022 - 15'!H20</f>
        <v>#REF!</v>
      </c>
      <c r="H20" s="49" t="e">
        <f>'[2]БДР 2022 - 15'!I20</f>
        <v>#REF!</v>
      </c>
      <c r="I20" s="49" t="e">
        <f>'[2]БДР 2022 - 15'!J20</f>
        <v>#REF!</v>
      </c>
      <c r="J20" s="49" t="e">
        <f>'[2]БДР 2022 - 15'!K20</f>
        <v>#REF!</v>
      </c>
      <c r="K20" s="49" t="e">
        <f>'[2]БДР 2022 - 15'!L20</f>
        <v>#REF!</v>
      </c>
      <c r="L20" s="49" t="e">
        <f>'[2]БДР 2022 - 15'!M20</f>
        <v>#REF!</v>
      </c>
      <c r="M20" s="49" t="e">
        <f>'[2]БДР 2022 - 15'!N20</f>
        <v>#REF!</v>
      </c>
      <c r="N20" s="49" t="e">
        <f>'[2]БДР 2022 - 15'!Q20</f>
        <v>#REF!</v>
      </c>
      <c r="O20" s="14" t="e">
        <f t="shared" si="8"/>
        <v>#REF!</v>
      </c>
      <c r="P20" s="15">
        <f t="shared" si="9"/>
        <v>365400</v>
      </c>
      <c r="Q20" s="15">
        <v>274050</v>
      </c>
    </row>
    <row r="21" spans="1:22" s="8" customFormat="1" outlineLevel="1" x14ac:dyDescent="0.2">
      <c r="A21" s="10" t="s">
        <v>8</v>
      </c>
      <c r="B21" s="48" t="s">
        <v>63</v>
      </c>
      <c r="C21" s="49" t="e">
        <f>'[2]БДР 2022 - 15'!C21</f>
        <v>#REF!</v>
      </c>
      <c r="D21" s="49" t="e">
        <f>'[2]БДР 2022 - 15'!D21</f>
        <v>#REF!</v>
      </c>
      <c r="E21" s="49" t="e">
        <f>'[2]БДР 2022 - 15'!F21</f>
        <v>#REF!</v>
      </c>
      <c r="F21" s="49" t="e">
        <f>'[2]БДР 2022 - 15'!G21</f>
        <v>#REF!</v>
      </c>
      <c r="G21" s="49" t="e">
        <f>'[2]БДР 2022 - 15'!H21</f>
        <v>#REF!</v>
      </c>
      <c r="H21" s="49" t="e">
        <f>'[2]БДР 2022 - 15'!I21</f>
        <v>#REF!</v>
      </c>
      <c r="I21" s="49" t="e">
        <f>'[2]БДР 2022 - 15'!J21</f>
        <v>#REF!</v>
      </c>
      <c r="J21" s="49" t="e">
        <f>'[2]БДР 2022 - 15'!K21</f>
        <v>#REF!</v>
      </c>
      <c r="K21" s="49" t="e">
        <f>'[2]БДР 2022 - 15'!L21</f>
        <v>#REF!</v>
      </c>
      <c r="L21" s="49" t="e">
        <f>'[2]БДР 2022 - 15'!M21</f>
        <v>#REF!</v>
      </c>
      <c r="M21" s="49" t="e">
        <f>'[2]БДР 2022 - 15'!N21</f>
        <v>#REF!</v>
      </c>
      <c r="N21" s="49" t="e">
        <f>'[2]БДР 2022 - 15'!Q21</f>
        <v>#REF!</v>
      </c>
      <c r="O21" s="14" t="e">
        <f t="shared" si="8"/>
        <v>#REF!</v>
      </c>
      <c r="P21" s="15">
        <f t="shared" si="9"/>
        <v>1860120</v>
      </c>
      <c r="Q21" s="15">
        <f>222482+1172608</f>
        <v>1395090</v>
      </c>
    </row>
    <row r="22" spans="1:22" s="8" customFormat="1" outlineLevel="1" x14ac:dyDescent="0.2">
      <c r="A22" s="50" t="s">
        <v>64</v>
      </c>
      <c r="B22" s="22" t="s">
        <v>65</v>
      </c>
      <c r="C22" s="49" t="e">
        <f>'[2]БДР 2022 - 15'!C22</f>
        <v>#REF!</v>
      </c>
      <c r="D22" s="49" t="e">
        <f>'[2]БДР 2022 - 15'!D22</f>
        <v>#REF!</v>
      </c>
      <c r="E22" s="49" t="e">
        <f>'[2]БДР 2022 - 15'!F22</f>
        <v>#REF!</v>
      </c>
      <c r="F22" s="49" t="e">
        <f>'[2]БДР 2022 - 15'!G22</f>
        <v>#REF!</v>
      </c>
      <c r="G22" s="49" t="e">
        <f>'[2]БДР 2022 - 15'!H22</f>
        <v>#REF!</v>
      </c>
      <c r="H22" s="49" t="e">
        <f>'[2]БДР 2022 - 15'!I22</f>
        <v>#REF!</v>
      </c>
      <c r="I22" s="49" t="e">
        <f>'[2]БДР 2022 - 15'!J22</f>
        <v>#REF!</v>
      </c>
      <c r="J22" s="49" t="e">
        <f>'[2]БДР 2022 - 15'!K22</f>
        <v>#REF!</v>
      </c>
      <c r="K22" s="49" t="e">
        <f>'[2]БДР 2022 - 15'!L22</f>
        <v>#REF!</v>
      </c>
      <c r="L22" s="49" t="e">
        <f>'[2]БДР 2022 - 15'!M22</f>
        <v>#REF!</v>
      </c>
      <c r="M22" s="49" t="e">
        <f>'[2]БДР 2022 - 15'!N22</f>
        <v>#REF!</v>
      </c>
      <c r="N22" s="49" t="e">
        <f>'[2]БДР 2022 - 15'!Q22</f>
        <v>#REF!</v>
      </c>
      <c r="O22" s="14" t="e">
        <f t="shared" si="8"/>
        <v>#REF!</v>
      </c>
      <c r="P22" s="15">
        <f t="shared" si="9"/>
        <v>1539582.5214666668</v>
      </c>
      <c r="Q22" s="15">
        <v>1154686.8911000001</v>
      </c>
    </row>
    <row r="23" spans="1:22" s="8" customFormat="1" outlineLevel="1" x14ac:dyDescent="0.2">
      <c r="A23" s="50" t="s">
        <v>66</v>
      </c>
      <c r="B23" s="22" t="s">
        <v>67</v>
      </c>
      <c r="C23" s="49" t="e">
        <f>'[2]БДР 2022 - 15'!C23</f>
        <v>#REF!</v>
      </c>
      <c r="D23" s="49" t="e">
        <f>'[2]БДР 2022 - 15'!D23</f>
        <v>#REF!</v>
      </c>
      <c r="E23" s="49" t="e">
        <f>'[2]БДР 2022 - 15'!F23</f>
        <v>#REF!</v>
      </c>
      <c r="F23" s="49" t="e">
        <f>'[2]БДР 2022 - 15'!G23</f>
        <v>#REF!</v>
      </c>
      <c r="G23" s="49" t="e">
        <f>'[2]БДР 2022 - 15'!H23</f>
        <v>#REF!</v>
      </c>
      <c r="H23" s="49" t="e">
        <f>'[2]БДР 2022 - 15'!I23</f>
        <v>#REF!</v>
      </c>
      <c r="I23" s="49" t="e">
        <f>'[2]БДР 2022 - 15'!J23</f>
        <v>#REF!</v>
      </c>
      <c r="J23" s="49" t="e">
        <f>'[2]БДР 2022 - 15'!K23</f>
        <v>#REF!</v>
      </c>
      <c r="K23" s="49" t="e">
        <f>'[2]БДР 2022 - 15'!L23</f>
        <v>#REF!</v>
      </c>
      <c r="L23" s="49" t="e">
        <f>'[2]БДР 2022 - 15'!M23</f>
        <v>#REF!</v>
      </c>
      <c r="M23" s="49" t="e">
        <f>'[2]БДР 2022 - 15'!N23</f>
        <v>#REF!</v>
      </c>
      <c r="N23" s="49" t="e">
        <f>'[2]БДР 2022 - 15'!Q23</f>
        <v>#REF!</v>
      </c>
      <c r="O23" s="14" t="e">
        <f t="shared" si="8"/>
        <v>#REF!</v>
      </c>
      <c r="P23" s="15">
        <f t="shared" si="9"/>
        <v>1521934.1866666665</v>
      </c>
      <c r="Q23" s="15">
        <v>1141450.6399999999</v>
      </c>
    </row>
    <row r="24" spans="1:22" s="8" customFormat="1" outlineLevel="1" x14ac:dyDescent="0.2">
      <c r="A24" s="50" t="s">
        <v>68</v>
      </c>
      <c r="B24" s="22" t="s">
        <v>69</v>
      </c>
      <c r="C24" s="49" t="e">
        <f>'[2]БДР 2022 - 15'!C24</f>
        <v>#REF!</v>
      </c>
      <c r="D24" s="49" t="e">
        <f>'[2]БДР 2022 - 15'!D24</f>
        <v>#REF!</v>
      </c>
      <c r="E24" s="49" t="e">
        <f>'[2]БДР 2022 - 15'!F24</f>
        <v>#REF!</v>
      </c>
      <c r="F24" s="49" t="e">
        <f>'[2]БДР 2022 - 15'!G24</f>
        <v>#REF!</v>
      </c>
      <c r="G24" s="49" t="e">
        <f>'[2]БДР 2022 - 15'!H24</f>
        <v>#REF!</v>
      </c>
      <c r="H24" s="49" t="e">
        <f>'[2]БДР 2022 - 15'!I24</f>
        <v>#REF!</v>
      </c>
      <c r="I24" s="49" t="e">
        <f>'[2]БДР 2022 - 15'!J24</f>
        <v>#REF!</v>
      </c>
      <c r="J24" s="49" t="e">
        <f>'[2]БДР 2022 - 15'!K24</f>
        <v>#REF!</v>
      </c>
      <c r="K24" s="49" t="e">
        <f>'[2]БДР 2022 - 15'!L24</f>
        <v>#REF!</v>
      </c>
      <c r="L24" s="49" t="e">
        <f>'[2]БДР 2022 - 15'!M24</f>
        <v>#REF!</v>
      </c>
      <c r="M24" s="49" t="e">
        <f>'[2]БДР 2022 - 15'!N24</f>
        <v>#REF!</v>
      </c>
      <c r="N24" s="49" t="e">
        <f>'[2]БДР 2022 - 15'!Q24</f>
        <v>#REF!</v>
      </c>
      <c r="O24" s="14" t="e">
        <f t="shared" si="8"/>
        <v>#REF!</v>
      </c>
      <c r="P24" s="15">
        <f t="shared" si="9"/>
        <v>1387064.7284000001</v>
      </c>
      <c r="Q24" s="15">
        <f>779021.5463+261277</f>
        <v>1040298.5463</v>
      </c>
    </row>
    <row r="25" spans="1:22" s="8" customFormat="1" outlineLevel="1" x14ac:dyDescent="0.2">
      <c r="A25" s="50" t="s">
        <v>70</v>
      </c>
      <c r="B25" s="22" t="s">
        <v>71</v>
      </c>
      <c r="C25" s="49" t="e">
        <f>'[2]БДР 2022 - 15'!C25</f>
        <v>#REF!</v>
      </c>
      <c r="D25" s="49" t="e">
        <f>'[2]БДР 2022 - 15'!D25</f>
        <v>#REF!</v>
      </c>
      <c r="E25" s="49" t="e">
        <f>'[2]БДР 2022 - 15'!F25</f>
        <v>#REF!</v>
      </c>
      <c r="F25" s="49" t="e">
        <f>'[2]БДР 2022 - 15'!G25</f>
        <v>#REF!</v>
      </c>
      <c r="G25" s="49" t="e">
        <f>'[2]БДР 2022 - 15'!H25</f>
        <v>#REF!</v>
      </c>
      <c r="H25" s="49" t="e">
        <f>'[2]БДР 2022 - 15'!I25</f>
        <v>#REF!</v>
      </c>
      <c r="I25" s="49" t="e">
        <f>'[2]БДР 2022 - 15'!J25</f>
        <v>#REF!</v>
      </c>
      <c r="J25" s="49" t="e">
        <f>'[2]БДР 2022 - 15'!K25</f>
        <v>#REF!</v>
      </c>
      <c r="K25" s="49" t="e">
        <f>'[2]БДР 2022 - 15'!L25</f>
        <v>#REF!</v>
      </c>
      <c r="L25" s="49" t="e">
        <f>'[2]БДР 2022 - 15'!M25</f>
        <v>#REF!</v>
      </c>
      <c r="M25" s="49" t="e">
        <f>'[2]БДР 2022 - 15'!N25</f>
        <v>#REF!</v>
      </c>
      <c r="N25" s="49" t="e">
        <f>'[2]БДР 2022 - 15'!Q25</f>
        <v>#REF!</v>
      </c>
      <c r="O25" s="14" t="e">
        <f t="shared" si="8"/>
        <v>#REF!</v>
      </c>
      <c r="P25" s="15">
        <f t="shared" si="9"/>
        <v>1218387.5189333335</v>
      </c>
      <c r="Q25" s="15">
        <v>913790.63920000009</v>
      </c>
    </row>
    <row r="26" spans="1:22" s="8" customFormat="1" outlineLevel="1" x14ac:dyDescent="0.2">
      <c r="A26" s="50" t="s">
        <v>72</v>
      </c>
      <c r="B26" s="22" t="s">
        <v>73</v>
      </c>
      <c r="C26" s="49" t="e">
        <f>'[2]БДР 2022 - 15'!C26</f>
        <v>#REF!</v>
      </c>
      <c r="D26" s="49" t="e">
        <f>'[2]БДР 2022 - 15'!D26</f>
        <v>#REF!</v>
      </c>
      <c r="E26" s="49" t="e">
        <f>'[2]БДР 2022 - 15'!F26</f>
        <v>#REF!</v>
      </c>
      <c r="F26" s="49" t="e">
        <f>'[2]БДР 2022 - 15'!G26</f>
        <v>#REF!</v>
      </c>
      <c r="G26" s="49" t="e">
        <f>'[2]БДР 2022 - 15'!H26</f>
        <v>#REF!</v>
      </c>
      <c r="H26" s="49" t="e">
        <f>'[2]БДР 2022 - 15'!I26</f>
        <v>#REF!</v>
      </c>
      <c r="I26" s="49" t="e">
        <f>'[2]БДР 2022 - 15'!J26</f>
        <v>#REF!</v>
      </c>
      <c r="J26" s="49" t="e">
        <f>'[2]БДР 2022 - 15'!K26</f>
        <v>#REF!</v>
      </c>
      <c r="K26" s="49" t="e">
        <f>'[2]БДР 2022 - 15'!L26</f>
        <v>#REF!</v>
      </c>
      <c r="L26" s="49" t="e">
        <f>'[2]БДР 2022 - 15'!M26</f>
        <v>#REF!</v>
      </c>
      <c r="M26" s="49" t="e">
        <f>'[2]БДР 2022 - 15'!N26</f>
        <v>#REF!</v>
      </c>
      <c r="N26" s="49" t="e">
        <f>'[2]БДР 2022 - 15'!Q26</f>
        <v>#REF!</v>
      </c>
      <c r="O26" s="14" t="e">
        <f t="shared" si="8"/>
        <v>#REF!</v>
      </c>
      <c r="P26" s="15">
        <f t="shared" si="9"/>
        <v>0</v>
      </c>
      <c r="Q26" s="15"/>
    </row>
    <row r="27" spans="1:22" s="8" customFormat="1" outlineLevel="1" x14ac:dyDescent="0.2">
      <c r="A27" s="10" t="s">
        <v>9</v>
      </c>
      <c r="B27" s="22" t="s">
        <v>74</v>
      </c>
      <c r="C27" s="49" t="e">
        <f>'[2]БДР 2022 - 15'!C27</f>
        <v>#REF!</v>
      </c>
      <c r="D27" s="49" t="e">
        <f>'[2]БДР 2022 - 15'!D27</f>
        <v>#REF!</v>
      </c>
      <c r="E27" s="49" t="e">
        <f>'[2]БДР 2022 - 15'!F27</f>
        <v>#REF!</v>
      </c>
      <c r="F27" s="49" t="e">
        <f>'[2]БДР 2022 - 15'!G27</f>
        <v>#REF!</v>
      </c>
      <c r="G27" s="49" t="e">
        <f>'[2]БДР 2022 - 15'!H27</f>
        <v>#REF!</v>
      </c>
      <c r="H27" s="49" t="e">
        <f>'[2]БДР 2022 - 15'!I27</f>
        <v>#REF!</v>
      </c>
      <c r="I27" s="49" t="e">
        <f>'[2]БДР 2022 - 15'!J27</f>
        <v>#REF!</v>
      </c>
      <c r="J27" s="49" t="e">
        <f>'[2]БДР 2022 - 15'!K27</f>
        <v>#REF!</v>
      </c>
      <c r="K27" s="49" t="e">
        <f>'[2]БДР 2022 - 15'!L27</f>
        <v>#REF!</v>
      </c>
      <c r="L27" s="49" t="e">
        <f>'[2]БДР 2022 - 15'!M27</f>
        <v>#REF!</v>
      </c>
      <c r="M27" s="49" t="e">
        <f>'[2]БДР 2022 - 15'!N27</f>
        <v>#REF!</v>
      </c>
      <c r="N27" s="49" t="e">
        <f>'[2]БДР 2022 - 15'!Q27</f>
        <v>#REF!</v>
      </c>
      <c r="O27" s="14" t="e">
        <f t="shared" si="8"/>
        <v>#REF!</v>
      </c>
      <c r="P27" s="15">
        <f t="shared" si="9"/>
        <v>1379093.3333333333</v>
      </c>
      <c r="Q27" s="15">
        <v>1034320</v>
      </c>
    </row>
    <row r="28" spans="1:22" s="8" customFormat="1" outlineLevel="1" x14ac:dyDescent="0.2">
      <c r="A28" s="10" t="s">
        <v>10</v>
      </c>
      <c r="B28" s="22" t="s">
        <v>75</v>
      </c>
      <c r="C28" s="49" t="e">
        <f>'[2]БДР 2022 - 15'!C28</f>
        <v>#REF!</v>
      </c>
      <c r="D28" s="49" t="e">
        <f>'[2]БДР 2022 - 15'!D28</f>
        <v>#REF!</v>
      </c>
      <c r="E28" s="49" t="e">
        <f>'[2]БДР 2022 - 15'!F28</f>
        <v>#REF!</v>
      </c>
      <c r="F28" s="49" t="e">
        <f>'[2]БДР 2022 - 15'!G28</f>
        <v>#REF!</v>
      </c>
      <c r="G28" s="49" t="e">
        <f>'[2]БДР 2022 - 15'!H28</f>
        <v>#REF!</v>
      </c>
      <c r="H28" s="49" t="e">
        <f>'[2]БДР 2022 - 15'!I28</f>
        <v>#REF!</v>
      </c>
      <c r="I28" s="49" t="e">
        <f>'[2]БДР 2022 - 15'!J28</f>
        <v>#REF!</v>
      </c>
      <c r="J28" s="49" t="e">
        <f>'[2]БДР 2022 - 15'!K28</f>
        <v>#REF!</v>
      </c>
      <c r="K28" s="49" t="e">
        <f>'[2]БДР 2022 - 15'!L28</f>
        <v>#REF!</v>
      </c>
      <c r="L28" s="49" t="e">
        <f>'[2]БДР 2022 - 15'!M28</f>
        <v>#REF!</v>
      </c>
      <c r="M28" s="49" t="e">
        <f>'[2]БДР 2022 - 15'!N28</f>
        <v>#REF!</v>
      </c>
      <c r="N28" s="49" t="e">
        <f>'[2]БДР 2022 - 15'!Q28</f>
        <v>#REF!</v>
      </c>
      <c r="O28" s="14" t="e">
        <f t="shared" si="8"/>
        <v>#REF!</v>
      </c>
      <c r="P28" s="15">
        <f t="shared" si="9"/>
        <v>965606.66666666663</v>
      </c>
      <c r="Q28" s="15">
        <v>724205</v>
      </c>
    </row>
    <row r="29" spans="1:22" s="8" customFormat="1" outlineLevel="1" x14ac:dyDescent="0.2">
      <c r="A29" s="10" t="s">
        <v>11</v>
      </c>
      <c r="B29" s="22" t="s">
        <v>76</v>
      </c>
      <c r="C29" s="49" t="e">
        <f>'[2]БДР 2022 - 15'!C29</f>
        <v>#REF!</v>
      </c>
      <c r="D29" s="49" t="e">
        <f>'[2]БДР 2022 - 15'!D29</f>
        <v>#REF!</v>
      </c>
      <c r="E29" s="49" t="e">
        <f>'[2]БДР 2022 - 15'!F29</f>
        <v>#REF!</v>
      </c>
      <c r="F29" s="49" t="e">
        <f>'[2]БДР 2022 - 15'!G29</f>
        <v>#REF!</v>
      </c>
      <c r="G29" s="49" t="e">
        <f>'[2]БДР 2022 - 15'!H29</f>
        <v>#REF!</v>
      </c>
      <c r="H29" s="49" t="e">
        <f>'[2]БДР 2022 - 15'!I29</f>
        <v>#REF!</v>
      </c>
      <c r="I29" s="49" t="e">
        <f>'[2]БДР 2022 - 15'!J29</f>
        <v>#REF!</v>
      </c>
      <c r="J29" s="49" t="e">
        <f>'[2]БДР 2022 - 15'!K29</f>
        <v>#REF!</v>
      </c>
      <c r="K29" s="49" t="e">
        <f>'[2]БДР 2022 - 15'!L29</f>
        <v>#REF!</v>
      </c>
      <c r="L29" s="49" t="e">
        <f>'[2]БДР 2022 - 15'!M29</f>
        <v>#REF!</v>
      </c>
      <c r="M29" s="49" t="e">
        <f>'[2]БДР 2022 - 15'!N29</f>
        <v>#REF!</v>
      </c>
      <c r="N29" s="49" t="e">
        <f>'[2]БДР 2022 - 15'!Q29</f>
        <v>#REF!</v>
      </c>
      <c r="O29" s="14" t="e">
        <f t="shared" si="8"/>
        <v>#REF!</v>
      </c>
      <c r="P29" s="15">
        <f t="shared" si="9"/>
        <v>717758.66666666663</v>
      </c>
      <c r="Q29" s="15">
        <v>538319</v>
      </c>
    </row>
    <row r="30" spans="1:22" s="8" customFormat="1" outlineLevel="1" x14ac:dyDescent="0.2">
      <c r="A30" s="10" t="s">
        <v>12</v>
      </c>
      <c r="B30" s="22" t="s">
        <v>77</v>
      </c>
      <c r="C30" s="49" t="e">
        <f>'[2]БДР 2022 - 15'!C30</f>
        <v>#REF!</v>
      </c>
      <c r="D30" s="49" t="e">
        <f>'[2]БДР 2022 - 15'!D30</f>
        <v>#REF!</v>
      </c>
      <c r="E30" s="49" t="e">
        <f>'[2]БДР 2022 - 15'!F30</f>
        <v>#REF!</v>
      </c>
      <c r="F30" s="49" t="e">
        <f>'[2]БДР 2022 - 15'!G30</f>
        <v>#REF!</v>
      </c>
      <c r="G30" s="49" t="e">
        <f>'[2]БДР 2022 - 15'!H30</f>
        <v>#REF!</v>
      </c>
      <c r="H30" s="49" t="e">
        <f>'[2]БДР 2022 - 15'!I30</f>
        <v>#REF!</v>
      </c>
      <c r="I30" s="49" t="e">
        <f>'[2]БДР 2022 - 15'!J30</f>
        <v>#REF!</v>
      </c>
      <c r="J30" s="49" t="e">
        <f>'[2]БДР 2022 - 15'!K30</f>
        <v>#REF!</v>
      </c>
      <c r="K30" s="49" t="e">
        <f>'[2]БДР 2022 - 15'!L30</f>
        <v>#REF!</v>
      </c>
      <c r="L30" s="49" t="e">
        <f>'[2]БДР 2022 - 15'!M30</f>
        <v>#REF!</v>
      </c>
      <c r="M30" s="49" t="e">
        <f>'[2]БДР 2022 - 15'!N30</f>
        <v>#REF!</v>
      </c>
      <c r="N30" s="49" t="e">
        <f>'[2]БДР 2022 - 15'!Q30</f>
        <v>#REF!</v>
      </c>
      <c r="O30" s="14" t="e">
        <f t="shared" si="8"/>
        <v>#REF!</v>
      </c>
      <c r="P30" s="15">
        <f t="shared" si="9"/>
        <v>1199913.3333333335</v>
      </c>
      <c r="Q30" s="15">
        <v>899935</v>
      </c>
    </row>
    <row r="31" spans="1:22" s="8" customFormat="1" ht="25.5" outlineLevel="1" x14ac:dyDescent="0.2">
      <c r="A31" s="10" t="s">
        <v>13</v>
      </c>
      <c r="B31" s="48" t="s">
        <v>78</v>
      </c>
      <c r="C31" s="49" t="e">
        <f>'[2]БДР 2022 - 15'!C31</f>
        <v>#REF!</v>
      </c>
      <c r="D31" s="49" t="e">
        <f>'[2]БДР 2022 - 15'!D31</f>
        <v>#REF!</v>
      </c>
      <c r="E31" s="49" t="e">
        <f>'[2]БДР 2022 - 15'!F31</f>
        <v>#REF!</v>
      </c>
      <c r="F31" s="49" t="e">
        <f>'[2]БДР 2022 - 15'!G31</f>
        <v>#REF!</v>
      </c>
      <c r="G31" s="49" t="e">
        <f>'[2]БДР 2022 - 15'!H31</f>
        <v>#REF!</v>
      </c>
      <c r="H31" s="49" t="e">
        <f>'[2]БДР 2022 - 15'!I31</f>
        <v>#REF!</v>
      </c>
      <c r="I31" s="49" t="e">
        <f>'[2]БДР 2022 - 15'!J31</f>
        <v>#REF!</v>
      </c>
      <c r="J31" s="49" t="e">
        <f>'[2]БДР 2022 - 15'!K31</f>
        <v>#REF!</v>
      </c>
      <c r="K31" s="49" t="e">
        <f>'[2]БДР 2022 - 15'!L31</f>
        <v>#REF!</v>
      </c>
      <c r="L31" s="49" t="e">
        <f>'[2]БДР 2022 - 15'!M31</f>
        <v>#REF!</v>
      </c>
      <c r="M31" s="49" t="e">
        <f>'[2]БДР 2022 - 15'!N31</f>
        <v>#REF!</v>
      </c>
      <c r="N31" s="49" t="e">
        <f>'[2]БДР 2022 - 15'!Q31</f>
        <v>#REF!</v>
      </c>
      <c r="O31" s="14" t="e">
        <f t="shared" si="8"/>
        <v>#REF!</v>
      </c>
      <c r="P31" s="15">
        <f t="shared" si="9"/>
        <v>3066413.333333333</v>
      </c>
      <c r="Q31" s="15">
        <v>2299810</v>
      </c>
    </row>
    <row r="32" spans="1:22" s="8" customFormat="1" outlineLevel="1" x14ac:dyDescent="0.2">
      <c r="A32" s="10"/>
      <c r="B32" s="48"/>
      <c r="C32" s="49" t="e">
        <f>'[2]БДР 2022 - 15'!C32</f>
        <v>#REF!</v>
      </c>
      <c r="D32" s="49" t="e">
        <f>'[2]БДР 2022 - 15'!D32</f>
        <v>#REF!</v>
      </c>
      <c r="E32" s="49" t="e">
        <f>'[2]БДР 2022 - 15'!F32</f>
        <v>#REF!</v>
      </c>
      <c r="F32" s="49" t="e">
        <f>'[2]БДР 2022 - 15'!G32</f>
        <v>#REF!</v>
      </c>
      <c r="G32" s="49" t="e">
        <f>'[2]БДР 2022 - 15'!H32</f>
        <v>#REF!</v>
      </c>
      <c r="H32" s="49" t="e">
        <f>'[2]БДР 2022 - 15'!I32</f>
        <v>#REF!</v>
      </c>
      <c r="I32" s="49" t="e">
        <f>'[2]БДР 2022 - 15'!J32</f>
        <v>#REF!</v>
      </c>
      <c r="J32" s="49" t="e">
        <f>'[2]БДР 2022 - 15'!K32</f>
        <v>#REF!</v>
      </c>
      <c r="K32" s="49" t="e">
        <f>'[2]БДР 2022 - 15'!L32</f>
        <v>#REF!</v>
      </c>
      <c r="L32" s="49" t="e">
        <f>'[2]БДР 2022 - 15'!M32</f>
        <v>#REF!</v>
      </c>
      <c r="M32" s="49" t="e">
        <f>'[2]БДР 2022 - 15'!N32</f>
        <v>#REF!</v>
      </c>
      <c r="N32" s="49" t="e">
        <f>'[2]БДР 2022 - 15'!Q32</f>
        <v>#REF!</v>
      </c>
      <c r="O32" s="14"/>
      <c r="P32" s="15">
        <f t="shared" si="9"/>
        <v>0</v>
      </c>
      <c r="Q32" s="15"/>
      <c r="S32" s="2"/>
      <c r="T32" s="2"/>
      <c r="U32" s="2"/>
      <c r="V32" s="2"/>
    </row>
    <row r="33" spans="1:22" s="8" customFormat="1" outlineLevel="1" x14ac:dyDescent="0.2">
      <c r="A33" s="10" t="s">
        <v>14</v>
      </c>
      <c r="B33" s="48" t="s">
        <v>79</v>
      </c>
      <c r="C33" s="49" t="e">
        <f>'[2]БДР 2022 - 15'!C33</f>
        <v>#REF!</v>
      </c>
      <c r="D33" s="49" t="e">
        <f>'[2]БДР 2022 - 15'!D33</f>
        <v>#REF!</v>
      </c>
      <c r="E33" s="49" t="e">
        <f>'[2]БДР 2022 - 15'!F33</f>
        <v>#REF!</v>
      </c>
      <c r="F33" s="49" t="e">
        <f>'[2]БДР 2022 - 15'!G33</f>
        <v>#REF!</v>
      </c>
      <c r="G33" s="49" t="e">
        <f>'[2]БДР 2022 - 15'!H33</f>
        <v>#REF!</v>
      </c>
      <c r="H33" s="49" t="e">
        <f>'[2]БДР 2022 - 15'!I33</f>
        <v>#REF!</v>
      </c>
      <c r="I33" s="49" t="e">
        <f>'[2]БДР 2022 - 15'!J33</f>
        <v>#REF!</v>
      </c>
      <c r="J33" s="49" t="e">
        <f>'[2]БДР 2022 - 15'!K33</f>
        <v>#REF!</v>
      </c>
      <c r="K33" s="49" t="e">
        <f>'[2]БДР 2022 - 15'!L33</f>
        <v>#REF!</v>
      </c>
      <c r="L33" s="49" t="e">
        <f>'[2]БДР 2022 - 15'!M33</f>
        <v>#REF!</v>
      </c>
      <c r="M33" s="49" t="e">
        <f>'[2]БДР 2022 - 15'!N33</f>
        <v>#REF!</v>
      </c>
      <c r="N33" s="49" t="e">
        <f>'[2]БДР 2022 - 15'!Q33</f>
        <v>#REF!</v>
      </c>
      <c r="O33" s="14" t="e">
        <f t="shared" si="8"/>
        <v>#REF!</v>
      </c>
      <c r="P33" s="15">
        <f>Q33+6000*3</f>
        <v>22377</v>
      </c>
      <c r="Q33" s="15">
        <v>4377</v>
      </c>
      <c r="S33" s="2"/>
      <c r="T33" s="2"/>
      <c r="U33" s="2"/>
      <c r="V33" s="2"/>
    </row>
    <row r="34" spans="1:22" s="8" customFormat="1" x14ac:dyDescent="0.2">
      <c r="A34" s="10"/>
      <c r="B34" s="47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5"/>
      <c r="Q34" s="15"/>
      <c r="S34" s="2"/>
      <c r="T34" s="2"/>
      <c r="U34" s="2"/>
      <c r="V34" s="2"/>
    </row>
    <row r="35" spans="1:22" s="8" customFormat="1" x14ac:dyDescent="0.2">
      <c r="A35" s="10">
        <v>2</v>
      </c>
      <c r="B35" s="47" t="s">
        <v>15</v>
      </c>
      <c r="C35" s="14" t="e">
        <f>SUM(C36:C39)</f>
        <v>#REF!</v>
      </c>
      <c r="D35" s="14" t="e">
        <f t="shared" ref="D35:K35" si="10">SUM(D36:D39)</f>
        <v>#REF!</v>
      </c>
      <c r="E35" s="14" t="e">
        <f t="shared" si="10"/>
        <v>#REF!</v>
      </c>
      <c r="F35" s="14" t="e">
        <f t="shared" si="10"/>
        <v>#REF!</v>
      </c>
      <c r="G35" s="14" t="e">
        <f t="shared" si="10"/>
        <v>#REF!</v>
      </c>
      <c r="H35" s="14" t="e">
        <f t="shared" si="10"/>
        <v>#REF!</v>
      </c>
      <c r="I35" s="14" t="e">
        <f t="shared" si="10"/>
        <v>#REF!</v>
      </c>
      <c r="J35" s="14" t="e">
        <f t="shared" si="10"/>
        <v>#REF!</v>
      </c>
      <c r="K35" s="14" t="e">
        <f t="shared" si="10"/>
        <v>#REF!</v>
      </c>
      <c r="L35" s="14" t="e">
        <f>SUM(L36:L39)</f>
        <v>#REF!</v>
      </c>
      <c r="M35" s="14" t="e">
        <f>SUM(M36:M39)</f>
        <v>#REF!</v>
      </c>
      <c r="N35" s="14" t="e">
        <f>SUM(N36:N39)</f>
        <v>#REF!</v>
      </c>
      <c r="O35" s="14" t="e">
        <f t="shared" si="8"/>
        <v>#REF!</v>
      </c>
      <c r="P35" s="15">
        <f>SUM(P36:P39)</f>
        <v>6210082.0665777763</v>
      </c>
      <c r="Q35" s="15">
        <f>SUM(Q36:Q39)</f>
        <v>4657561.549933332</v>
      </c>
      <c r="S35" s="2"/>
      <c r="T35" s="2"/>
      <c r="U35" s="2"/>
      <c r="V35" s="2"/>
    </row>
    <row r="36" spans="1:22" outlineLevel="1" x14ac:dyDescent="0.2">
      <c r="A36" s="10" t="s">
        <v>16</v>
      </c>
      <c r="B36" s="22" t="s">
        <v>17</v>
      </c>
      <c r="C36" s="1" t="e">
        <f>C18/87*13</f>
        <v>#REF!</v>
      </c>
      <c r="D36" s="1" t="e">
        <f t="shared" ref="D36:N36" si="11">D18/87*13</f>
        <v>#REF!</v>
      </c>
      <c r="E36" s="1" t="e">
        <f t="shared" si="11"/>
        <v>#REF!</v>
      </c>
      <c r="F36" s="1" t="e">
        <f t="shared" si="11"/>
        <v>#REF!</v>
      </c>
      <c r="G36" s="1" t="e">
        <f t="shared" si="11"/>
        <v>#REF!</v>
      </c>
      <c r="H36" s="1" t="e">
        <f t="shared" si="11"/>
        <v>#REF!</v>
      </c>
      <c r="I36" s="1" t="e">
        <f t="shared" si="11"/>
        <v>#REF!</v>
      </c>
      <c r="J36" s="1" t="e">
        <f t="shared" si="11"/>
        <v>#REF!</v>
      </c>
      <c r="K36" s="1" t="e">
        <f t="shared" si="11"/>
        <v>#REF!</v>
      </c>
      <c r="L36" s="1" t="e">
        <f t="shared" si="11"/>
        <v>#REF!</v>
      </c>
      <c r="M36" s="1" t="e">
        <f t="shared" si="11"/>
        <v>#REF!</v>
      </c>
      <c r="N36" s="1" t="e">
        <f t="shared" si="11"/>
        <v>#REF!</v>
      </c>
      <c r="O36" s="1" t="e">
        <f t="shared" si="8"/>
        <v>#REF!</v>
      </c>
      <c r="P36" s="23">
        <f>Q36/9*12</f>
        <v>2643781.5732444441</v>
      </c>
      <c r="Q36" s="23">
        <v>1982836.1799333333</v>
      </c>
      <c r="S36" s="8"/>
      <c r="T36" s="8"/>
      <c r="U36" s="8"/>
      <c r="V36" s="8"/>
    </row>
    <row r="37" spans="1:22" outlineLevel="1" x14ac:dyDescent="0.2">
      <c r="A37" s="10" t="s">
        <v>18</v>
      </c>
      <c r="B37" s="22" t="s">
        <v>19</v>
      </c>
      <c r="C37" s="1" t="e">
        <f>(C18+C36)*0.08</f>
        <v>#REF!</v>
      </c>
      <c r="D37" s="1" t="e">
        <f t="shared" ref="D37:N37" si="12">(D18+D36)*0.08</f>
        <v>#REF!</v>
      </c>
      <c r="E37" s="1" t="e">
        <f t="shared" si="12"/>
        <v>#REF!</v>
      </c>
      <c r="F37" s="1" t="e">
        <f t="shared" si="12"/>
        <v>#REF!</v>
      </c>
      <c r="G37" s="1" t="e">
        <f t="shared" si="12"/>
        <v>#REF!</v>
      </c>
      <c r="H37" s="1" t="e">
        <f t="shared" si="12"/>
        <v>#REF!</v>
      </c>
      <c r="I37" s="1" t="e">
        <f t="shared" si="12"/>
        <v>#REF!</v>
      </c>
      <c r="J37" s="1" t="e">
        <f t="shared" si="12"/>
        <v>#REF!</v>
      </c>
      <c r="K37" s="1" t="e">
        <f t="shared" si="12"/>
        <v>#REF!</v>
      </c>
      <c r="L37" s="1" t="e">
        <f t="shared" si="12"/>
        <v>#REF!</v>
      </c>
      <c r="M37" s="1" t="e">
        <f t="shared" si="12"/>
        <v>#REF!</v>
      </c>
      <c r="N37" s="1" t="e">
        <f t="shared" si="12"/>
        <v>#REF!</v>
      </c>
      <c r="O37" s="1" t="e">
        <f t="shared" si="8"/>
        <v>#REF!</v>
      </c>
      <c r="P37" s="23">
        <f>Q37/9*12</f>
        <v>1114030.6000000001</v>
      </c>
      <c r="Q37" s="23">
        <v>835522.95</v>
      </c>
      <c r="S37" s="8"/>
      <c r="T37" s="8"/>
      <c r="U37" s="8"/>
      <c r="V37" s="8"/>
    </row>
    <row r="38" spans="1:22" outlineLevel="1" x14ac:dyDescent="0.2">
      <c r="A38" s="10" t="s">
        <v>20</v>
      </c>
      <c r="B38" s="22" t="s">
        <v>21</v>
      </c>
      <c r="C38" s="1" t="e">
        <f>(C18+C36)*0.11</f>
        <v>#REF!</v>
      </c>
      <c r="D38" s="1" t="e">
        <f t="shared" ref="D38:N38" si="13">(D18+D36)*0.11</f>
        <v>#REF!</v>
      </c>
      <c r="E38" s="1" t="e">
        <f t="shared" si="13"/>
        <v>#REF!</v>
      </c>
      <c r="F38" s="1" t="e">
        <f t="shared" si="13"/>
        <v>#REF!</v>
      </c>
      <c r="G38" s="1" t="e">
        <f t="shared" si="13"/>
        <v>#REF!</v>
      </c>
      <c r="H38" s="1" t="e">
        <f t="shared" si="13"/>
        <v>#REF!</v>
      </c>
      <c r="I38" s="1" t="e">
        <f t="shared" si="13"/>
        <v>#REF!</v>
      </c>
      <c r="J38" s="1" t="e">
        <f t="shared" si="13"/>
        <v>#REF!</v>
      </c>
      <c r="K38" s="1" t="e">
        <f t="shared" si="13"/>
        <v>#REF!</v>
      </c>
      <c r="L38" s="1" t="e">
        <f t="shared" si="13"/>
        <v>#REF!</v>
      </c>
      <c r="M38" s="1" t="e">
        <f t="shared" si="13"/>
        <v>#REF!</v>
      </c>
      <c r="N38" s="1" t="e">
        <f t="shared" si="13"/>
        <v>#REF!</v>
      </c>
      <c r="O38" s="1" t="e">
        <f t="shared" si="8"/>
        <v>#REF!</v>
      </c>
      <c r="P38" s="23">
        <f>Q38/9*12</f>
        <v>2411448.4799999995</v>
      </c>
      <c r="Q38" s="23">
        <v>1808586.3599999999</v>
      </c>
      <c r="S38" s="8"/>
      <c r="T38" s="8"/>
      <c r="U38" s="8"/>
      <c r="V38" s="8"/>
    </row>
    <row r="39" spans="1:22" outlineLevel="1" x14ac:dyDescent="0.2">
      <c r="A39" s="10" t="s">
        <v>22</v>
      </c>
      <c r="B39" s="22" t="s">
        <v>23</v>
      </c>
      <c r="C39" s="1" t="e">
        <f>(C18+C36)*0.002</f>
        <v>#REF!</v>
      </c>
      <c r="D39" s="1" t="e">
        <f t="shared" ref="D39:N39" si="14">(D18+D36)*0.002</f>
        <v>#REF!</v>
      </c>
      <c r="E39" s="1" t="e">
        <f t="shared" si="14"/>
        <v>#REF!</v>
      </c>
      <c r="F39" s="1" t="e">
        <f t="shared" si="14"/>
        <v>#REF!</v>
      </c>
      <c r="G39" s="1" t="e">
        <f t="shared" si="14"/>
        <v>#REF!</v>
      </c>
      <c r="H39" s="1" t="e">
        <f t="shared" si="14"/>
        <v>#REF!</v>
      </c>
      <c r="I39" s="1" t="e">
        <f t="shared" si="14"/>
        <v>#REF!</v>
      </c>
      <c r="J39" s="1" t="e">
        <f t="shared" si="14"/>
        <v>#REF!</v>
      </c>
      <c r="K39" s="1" t="e">
        <f t="shared" si="14"/>
        <v>#REF!</v>
      </c>
      <c r="L39" s="1" t="e">
        <f t="shared" si="14"/>
        <v>#REF!</v>
      </c>
      <c r="M39" s="1" t="e">
        <f t="shared" si="14"/>
        <v>#REF!</v>
      </c>
      <c r="N39" s="1" t="e">
        <f t="shared" si="14"/>
        <v>#REF!</v>
      </c>
      <c r="O39" s="1" t="e">
        <f t="shared" si="8"/>
        <v>#REF!</v>
      </c>
      <c r="P39" s="23">
        <f>Q39/9*12</f>
        <v>40821.41333333333</v>
      </c>
      <c r="Q39" s="23">
        <v>30616.06</v>
      </c>
      <c r="S39" s="8"/>
      <c r="T39" s="8"/>
      <c r="U39" s="8"/>
      <c r="V39" s="8"/>
    </row>
    <row r="40" spans="1:22" s="8" customFormat="1" x14ac:dyDescent="0.2">
      <c r="A40" s="10"/>
      <c r="B40" s="47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/>
      <c r="Q40" s="15"/>
    </row>
    <row r="41" spans="1:22" s="8" customFormat="1" x14ac:dyDescent="0.2">
      <c r="A41" s="10">
        <v>3</v>
      </c>
      <c r="B41" s="47" t="s">
        <v>80</v>
      </c>
      <c r="C41" s="14">
        <f>C42+C43+C44+C45+C46</f>
        <v>455641</v>
      </c>
      <c r="D41" s="14">
        <f t="shared" ref="D41:Q41" si="15">D42+D43+D44+D45+D46</f>
        <v>455641</v>
      </c>
      <c r="E41" s="14">
        <f t="shared" si="15"/>
        <v>455641</v>
      </c>
      <c r="F41" s="14">
        <f t="shared" si="15"/>
        <v>455641</v>
      </c>
      <c r="G41" s="14">
        <f t="shared" si="15"/>
        <v>455641</v>
      </c>
      <c r="H41" s="14">
        <f t="shared" si="15"/>
        <v>455641</v>
      </c>
      <c r="I41" s="14">
        <f t="shared" si="15"/>
        <v>455641</v>
      </c>
      <c r="J41" s="14">
        <f t="shared" si="15"/>
        <v>455641</v>
      </c>
      <c r="K41" s="14">
        <f t="shared" si="15"/>
        <v>455641</v>
      </c>
      <c r="L41" s="14">
        <f t="shared" si="15"/>
        <v>455641</v>
      </c>
      <c r="M41" s="14">
        <f t="shared" si="15"/>
        <v>455641</v>
      </c>
      <c r="N41" s="14">
        <f t="shared" si="15"/>
        <v>455641</v>
      </c>
      <c r="O41" s="14">
        <f t="shared" si="15"/>
        <v>5467692</v>
      </c>
      <c r="P41" s="15">
        <f t="shared" si="15"/>
        <v>5183525.3866666667</v>
      </c>
      <c r="Q41" s="15">
        <f t="shared" si="15"/>
        <v>3887644.04</v>
      </c>
    </row>
    <row r="42" spans="1:22" s="8" customFormat="1" outlineLevel="1" x14ac:dyDescent="0.2">
      <c r="A42" s="10" t="s">
        <v>24</v>
      </c>
      <c r="B42" s="22" t="s">
        <v>81</v>
      </c>
      <c r="C42" s="1">
        <v>300000</v>
      </c>
      <c r="D42" s="1">
        <f>C42</f>
        <v>300000</v>
      </c>
      <c r="E42" s="1">
        <f t="shared" ref="E42:N46" si="16">D42</f>
        <v>300000</v>
      </c>
      <c r="F42" s="1">
        <f t="shared" si="16"/>
        <v>300000</v>
      </c>
      <c r="G42" s="1">
        <f t="shared" si="16"/>
        <v>300000</v>
      </c>
      <c r="H42" s="1">
        <f t="shared" si="16"/>
        <v>300000</v>
      </c>
      <c r="I42" s="1">
        <f t="shared" si="16"/>
        <v>300000</v>
      </c>
      <c r="J42" s="1">
        <f t="shared" si="16"/>
        <v>300000</v>
      </c>
      <c r="K42" s="1">
        <f t="shared" si="16"/>
        <v>300000</v>
      </c>
      <c r="L42" s="1">
        <f t="shared" si="16"/>
        <v>300000</v>
      </c>
      <c r="M42" s="1">
        <f t="shared" si="16"/>
        <v>300000</v>
      </c>
      <c r="N42" s="1">
        <f t="shared" si="16"/>
        <v>300000</v>
      </c>
      <c r="O42" s="14">
        <f t="shared" ref="O42:O53" si="17">SUM(C42:N42)</f>
        <v>3600000</v>
      </c>
      <c r="P42" s="23">
        <f>Q42/9*12</f>
        <v>3043199.6933333334</v>
      </c>
      <c r="Q42" s="15">
        <v>2282399.77</v>
      </c>
    </row>
    <row r="43" spans="1:22" s="8" customFormat="1" outlineLevel="1" x14ac:dyDescent="0.2">
      <c r="A43" s="10" t="s">
        <v>25</v>
      </c>
      <c r="B43" s="22" t="s">
        <v>82</v>
      </c>
      <c r="C43" s="1">
        <v>20000</v>
      </c>
      <c r="D43" s="1">
        <f>C43</f>
        <v>20000</v>
      </c>
      <c r="E43" s="1">
        <f t="shared" si="16"/>
        <v>20000</v>
      </c>
      <c r="F43" s="1">
        <f t="shared" si="16"/>
        <v>20000</v>
      </c>
      <c r="G43" s="1">
        <f t="shared" si="16"/>
        <v>20000</v>
      </c>
      <c r="H43" s="1">
        <f t="shared" si="16"/>
        <v>20000</v>
      </c>
      <c r="I43" s="1">
        <f t="shared" si="16"/>
        <v>20000</v>
      </c>
      <c r="J43" s="1">
        <f t="shared" si="16"/>
        <v>20000</v>
      </c>
      <c r="K43" s="1">
        <f t="shared" si="16"/>
        <v>20000</v>
      </c>
      <c r="L43" s="1">
        <f t="shared" si="16"/>
        <v>20000</v>
      </c>
      <c r="M43" s="1">
        <f t="shared" si="16"/>
        <v>20000</v>
      </c>
      <c r="N43" s="1">
        <f t="shared" si="16"/>
        <v>20000</v>
      </c>
      <c r="O43" s="14">
        <f t="shared" si="17"/>
        <v>240000</v>
      </c>
      <c r="P43" s="23">
        <f>Q43/9*12</f>
        <v>240599.58666666667</v>
      </c>
      <c r="Q43" s="15">
        <v>180449.69</v>
      </c>
    </row>
    <row r="44" spans="1:22" s="8" customFormat="1" outlineLevel="1" x14ac:dyDescent="0.2">
      <c r="A44" s="10" t="s">
        <v>26</v>
      </c>
      <c r="B44" s="48" t="s">
        <v>83</v>
      </c>
      <c r="C44" s="1">
        <v>641</v>
      </c>
      <c r="D44" s="1">
        <f>C44</f>
        <v>641</v>
      </c>
      <c r="E44" s="1">
        <f t="shared" si="16"/>
        <v>641</v>
      </c>
      <c r="F44" s="1">
        <f t="shared" si="16"/>
        <v>641</v>
      </c>
      <c r="G44" s="1">
        <f t="shared" si="16"/>
        <v>641</v>
      </c>
      <c r="H44" s="1">
        <f t="shared" si="16"/>
        <v>641</v>
      </c>
      <c r="I44" s="1">
        <f t="shared" si="16"/>
        <v>641</v>
      </c>
      <c r="J44" s="1">
        <f t="shared" si="16"/>
        <v>641</v>
      </c>
      <c r="K44" s="1">
        <f t="shared" si="16"/>
        <v>641</v>
      </c>
      <c r="L44" s="1">
        <f t="shared" si="16"/>
        <v>641</v>
      </c>
      <c r="M44" s="1">
        <f t="shared" si="16"/>
        <v>641</v>
      </c>
      <c r="N44" s="1">
        <f t="shared" si="16"/>
        <v>641</v>
      </c>
      <c r="O44" s="14">
        <f t="shared" si="17"/>
        <v>7692</v>
      </c>
      <c r="P44" s="23">
        <f>Q44/9*12</f>
        <v>10872.933333333334</v>
      </c>
      <c r="Q44" s="15">
        <v>8154.7000000000007</v>
      </c>
    </row>
    <row r="45" spans="1:22" s="8" customFormat="1" outlineLevel="1" x14ac:dyDescent="0.2">
      <c r="A45" s="10" t="s">
        <v>27</v>
      </c>
      <c r="B45" s="48" t="s">
        <v>84</v>
      </c>
      <c r="C45" s="1">
        <v>15000</v>
      </c>
      <c r="D45" s="1">
        <f>C45</f>
        <v>15000</v>
      </c>
      <c r="E45" s="1">
        <f t="shared" si="16"/>
        <v>15000</v>
      </c>
      <c r="F45" s="1">
        <f t="shared" si="16"/>
        <v>15000</v>
      </c>
      <c r="G45" s="1">
        <f t="shared" si="16"/>
        <v>15000</v>
      </c>
      <c r="H45" s="1">
        <f t="shared" si="16"/>
        <v>15000</v>
      </c>
      <c r="I45" s="1">
        <f t="shared" si="16"/>
        <v>15000</v>
      </c>
      <c r="J45" s="1">
        <f t="shared" si="16"/>
        <v>15000</v>
      </c>
      <c r="K45" s="1">
        <f t="shared" si="16"/>
        <v>15000</v>
      </c>
      <c r="L45" s="1">
        <f t="shared" si="16"/>
        <v>15000</v>
      </c>
      <c r="M45" s="1">
        <f t="shared" si="16"/>
        <v>15000</v>
      </c>
      <c r="N45" s="1">
        <f t="shared" si="16"/>
        <v>15000</v>
      </c>
      <c r="O45" s="14">
        <f t="shared" si="17"/>
        <v>180000</v>
      </c>
      <c r="P45" s="23">
        <f>Q45/9*12</f>
        <v>448853.17333333334</v>
      </c>
      <c r="Q45" s="15">
        <v>336639.88</v>
      </c>
    </row>
    <row r="46" spans="1:22" s="8" customFormat="1" outlineLevel="1" x14ac:dyDescent="0.2">
      <c r="A46" s="10" t="s">
        <v>85</v>
      </c>
      <c r="B46" s="48" t="s">
        <v>86</v>
      </c>
      <c r="C46" s="1">
        <v>120000</v>
      </c>
      <c r="D46" s="1">
        <f>C46</f>
        <v>120000</v>
      </c>
      <c r="E46" s="1">
        <f t="shared" si="16"/>
        <v>120000</v>
      </c>
      <c r="F46" s="1">
        <f t="shared" si="16"/>
        <v>120000</v>
      </c>
      <c r="G46" s="1">
        <f t="shared" si="16"/>
        <v>120000</v>
      </c>
      <c r="H46" s="1">
        <f t="shared" si="16"/>
        <v>120000</v>
      </c>
      <c r="I46" s="1">
        <f t="shared" si="16"/>
        <v>120000</v>
      </c>
      <c r="J46" s="1">
        <f t="shared" si="16"/>
        <v>120000</v>
      </c>
      <c r="K46" s="1">
        <f t="shared" si="16"/>
        <v>120000</v>
      </c>
      <c r="L46" s="1">
        <f t="shared" si="16"/>
        <v>120000</v>
      </c>
      <c r="M46" s="1">
        <f t="shared" si="16"/>
        <v>120000</v>
      </c>
      <c r="N46" s="1">
        <f t="shared" si="16"/>
        <v>120000</v>
      </c>
      <c r="O46" s="14">
        <f t="shared" si="17"/>
        <v>1440000</v>
      </c>
      <c r="P46" s="23">
        <f>Q46/9*12</f>
        <v>1440000</v>
      </c>
      <c r="Q46" s="15">
        <v>1080000</v>
      </c>
    </row>
    <row r="47" spans="1:22" s="8" customFormat="1" hidden="1" x14ac:dyDescent="0.2">
      <c r="A47" s="10" t="s">
        <v>87</v>
      </c>
      <c r="B47" s="48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4">
        <f t="shared" si="17"/>
        <v>0</v>
      </c>
      <c r="P47" s="15"/>
      <c r="Q47" s="15">
        <f>SUM(D47:O47)</f>
        <v>0</v>
      </c>
    </row>
    <row r="48" spans="1:22" s="8" customFormat="1" x14ac:dyDescent="0.2">
      <c r="A48" s="10"/>
      <c r="B48" s="48"/>
      <c r="C48" s="1"/>
      <c r="D48" s="1"/>
      <c r="E48" s="1"/>
      <c r="F48" s="1"/>
      <c r="G48" s="1"/>
      <c r="H48" s="1"/>
      <c r="I48" s="14"/>
      <c r="J48" s="14"/>
      <c r="K48" s="14"/>
      <c r="L48" s="1"/>
      <c r="M48" s="1"/>
      <c r="N48" s="1"/>
      <c r="O48" s="14"/>
      <c r="P48" s="15"/>
      <c r="Q48" s="15"/>
    </row>
    <row r="49" spans="1:22" s="8" customFormat="1" x14ac:dyDescent="0.2">
      <c r="A49" s="10">
        <v>4</v>
      </c>
      <c r="B49" s="51" t="s">
        <v>28</v>
      </c>
      <c r="C49" s="14">
        <f>C50+C51+C52+C53</f>
        <v>84800</v>
      </c>
      <c r="D49" s="14">
        <f t="shared" ref="D49:I49" si="18">D50+D51+D52+D53</f>
        <v>84800</v>
      </c>
      <c r="E49" s="14">
        <f t="shared" si="18"/>
        <v>84800</v>
      </c>
      <c r="F49" s="14">
        <f t="shared" si="18"/>
        <v>84800</v>
      </c>
      <c r="G49" s="14">
        <f t="shared" si="18"/>
        <v>84800</v>
      </c>
      <c r="H49" s="14">
        <f t="shared" si="18"/>
        <v>84800</v>
      </c>
      <c r="I49" s="14">
        <f t="shared" si="18"/>
        <v>84800</v>
      </c>
      <c r="J49" s="14">
        <f>J50+J51+J52+J53</f>
        <v>84800</v>
      </c>
      <c r="K49" s="14">
        <f t="shared" ref="K49:Q49" si="19">K50+K51+K52+K53</f>
        <v>84800</v>
      </c>
      <c r="L49" s="14">
        <f t="shared" si="19"/>
        <v>84800</v>
      </c>
      <c r="M49" s="14">
        <f t="shared" si="19"/>
        <v>84800</v>
      </c>
      <c r="N49" s="14">
        <f t="shared" si="19"/>
        <v>84800</v>
      </c>
      <c r="O49" s="14">
        <f t="shared" si="17"/>
        <v>1017600</v>
      </c>
      <c r="P49" s="15">
        <f>P50+P51+P52+P53</f>
        <v>991639.28</v>
      </c>
      <c r="Q49" s="15">
        <f t="shared" si="19"/>
        <v>743729.46</v>
      </c>
    </row>
    <row r="50" spans="1:22" s="8" customFormat="1" ht="25.5" outlineLevel="1" x14ac:dyDescent="0.2">
      <c r="A50" s="10" t="s">
        <v>29</v>
      </c>
      <c r="B50" s="48" t="s">
        <v>30</v>
      </c>
      <c r="C50" s="1">
        <v>4800</v>
      </c>
      <c r="D50" s="1">
        <v>4800</v>
      </c>
      <c r="E50" s="1">
        <v>4800</v>
      </c>
      <c r="F50" s="1">
        <v>4800</v>
      </c>
      <c r="G50" s="1">
        <v>4800</v>
      </c>
      <c r="H50" s="1">
        <v>4800</v>
      </c>
      <c r="I50" s="1">
        <v>4800</v>
      </c>
      <c r="J50" s="1">
        <v>4800</v>
      </c>
      <c r="K50" s="1">
        <v>4800</v>
      </c>
      <c r="L50" s="1">
        <f>K50</f>
        <v>4800</v>
      </c>
      <c r="M50" s="1">
        <f>L50</f>
        <v>4800</v>
      </c>
      <c r="N50" s="1">
        <f>M50</f>
        <v>4800</v>
      </c>
      <c r="O50" s="14">
        <f t="shared" si="17"/>
        <v>57600</v>
      </c>
      <c r="P50" s="23">
        <f>Q50/9*12</f>
        <v>57600</v>
      </c>
      <c r="Q50" s="15">
        <v>43200</v>
      </c>
      <c r="R50" s="52"/>
    </row>
    <row r="51" spans="1:22" s="8" customFormat="1" outlineLevel="1" x14ac:dyDescent="0.2">
      <c r="A51" s="10" t="s">
        <v>31</v>
      </c>
      <c r="B51" s="22" t="s">
        <v>32</v>
      </c>
      <c r="C51" s="1">
        <v>50000</v>
      </c>
      <c r="D51" s="1">
        <f>C51</f>
        <v>50000</v>
      </c>
      <c r="E51" s="1">
        <f t="shared" ref="E51:N53" si="20">D51</f>
        <v>50000</v>
      </c>
      <c r="F51" s="1">
        <f t="shared" si="20"/>
        <v>50000</v>
      </c>
      <c r="G51" s="1">
        <f t="shared" si="20"/>
        <v>50000</v>
      </c>
      <c r="H51" s="1">
        <f t="shared" si="20"/>
        <v>50000</v>
      </c>
      <c r="I51" s="1">
        <f t="shared" si="20"/>
        <v>50000</v>
      </c>
      <c r="J51" s="1">
        <f t="shared" si="20"/>
        <v>50000</v>
      </c>
      <c r="K51" s="1">
        <f t="shared" si="20"/>
        <v>50000</v>
      </c>
      <c r="L51" s="1">
        <f t="shared" si="20"/>
        <v>50000</v>
      </c>
      <c r="M51" s="1">
        <f t="shared" si="20"/>
        <v>50000</v>
      </c>
      <c r="N51" s="1">
        <f t="shared" si="20"/>
        <v>50000</v>
      </c>
      <c r="O51" s="14">
        <f t="shared" si="17"/>
        <v>600000</v>
      </c>
      <c r="P51" s="23">
        <f>Q51/9*12</f>
        <v>603637.2533333333</v>
      </c>
      <c r="Q51" s="15">
        <v>452727.94</v>
      </c>
    </row>
    <row r="52" spans="1:22" s="8" customFormat="1" outlineLevel="1" x14ac:dyDescent="0.2">
      <c r="A52" s="10" t="s">
        <v>33</v>
      </c>
      <c r="B52" s="48" t="s">
        <v>88</v>
      </c>
      <c r="C52" s="1">
        <v>20000</v>
      </c>
      <c r="D52" s="1">
        <f>C52</f>
        <v>20000</v>
      </c>
      <c r="E52" s="1">
        <f t="shared" si="20"/>
        <v>20000</v>
      </c>
      <c r="F52" s="1">
        <f t="shared" si="20"/>
        <v>20000</v>
      </c>
      <c r="G52" s="1">
        <f t="shared" si="20"/>
        <v>20000</v>
      </c>
      <c r="H52" s="1">
        <f t="shared" si="20"/>
        <v>20000</v>
      </c>
      <c r="I52" s="1">
        <f t="shared" si="20"/>
        <v>20000</v>
      </c>
      <c r="J52" s="1">
        <f t="shared" si="20"/>
        <v>20000</v>
      </c>
      <c r="K52" s="1">
        <f t="shared" si="20"/>
        <v>20000</v>
      </c>
      <c r="L52" s="1">
        <f t="shared" si="20"/>
        <v>20000</v>
      </c>
      <c r="M52" s="1">
        <f t="shared" si="20"/>
        <v>20000</v>
      </c>
      <c r="N52" s="1">
        <f t="shared" si="20"/>
        <v>20000</v>
      </c>
      <c r="O52" s="14">
        <f t="shared" si="17"/>
        <v>240000</v>
      </c>
      <c r="P52" s="23">
        <f>Q52/9*12</f>
        <v>211184.69333333336</v>
      </c>
      <c r="Q52" s="15">
        <v>158388.52000000002</v>
      </c>
      <c r="S52" s="2"/>
      <c r="T52" s="2"/>
      <c r="U52" s="2"/>
      <c r="V52" s="2"/>
    </row>
    <row r="53" spans="1:22" s="8" customFormat="1" outlineLevel="1" x14ac:dyDescent="0.2">
      <c r="A53" s="10" t="s">
        <v>34</v>
      </c>
      <c r="B53" s="48" t="s">
        <v>89</v>
      </c>
      <c r="C53" s="1">
        <v>10000</v>
      </c>
      <c r="D53" s="1">
        <f>C53</f>
        <v>10000</v>
      </c>
      <c r="E53" s="1">
        <f t="shared" si="20"/>
        <v>10000</v>
      </c>
      <c r="F53" s="1">
        <f t="shared" si="20"/>
        <v>10000</v>
      </c>
      <c r="G53" s="1">
        <f t="shared" si="20"/>
        <v>10000</v>
      </c>
      <c r="H53" s="1">
        <f t="shared" si="20"/>
        <v>10000</v>
      </c>
      <c r="I53" s="1">
        <f t="shared" si="20"/>
        <v>10000</v>
      </c>
      <c r="J53" s="1">
        <f t="shared" si="20"/>
        <v>10000</v>
      </c>
      <c r="K53" s="1">
        <f t="shared" si="20"/>
        <v>10000</v>
      </c>
      <c r="L53" s="1">
        <f t="shared" si="20"/>
        <v>10000</v>
      </c>
      <c r="M53" s="1">
        <f t="shared" si="20"/>
        <v>10000</v>
      </c>
      <c r="N53" s="1">
        <f t="shared" si="20"/>
        <v>10000</v>
      </c>
      <c r="O53" s="14">
        <f t="shared" si="17"/>
        <v>120000</v>
      </c>
      <c r="P53" s="23">
        <f>Q53/9*12</f>
        <v>119217.33333333333</v>
      </c>
      <c r="Q53" s="15">
        <v>89413</v>
      </c>
      <c r="S53" s="2"/>
      <c r="T53" s="2"/>
      <c r="U53" s="2"/>
      <c r="V53" s="2"/>
    </row>
    <row r="54" spans="1:22" s="8" customFormat="1" x14ac:dyDescent="0.2">
      <c r="A54" s="10"/>
      <c r="B54" s="47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5"/>
      <c r="Q54" s="15"/>
      <c r="S54" s="2"/>
      <c r="T54" s="2"/>
      <c r="U54" s="2"/>
      <c r="V54" s="2"/>
    </row>
    <row r="55" spans="1:22" s="8" customFormat="1" x14ac:dyDescent="0.2">
      <c r="A55" s="10">
        <v>5</v>
      </c>
      <c r="B55" s="47" t="s">
        <v>35</v>
      </c>
      <c r="C55" s="14" t="e">
        <f>C56+C57+C58+C59+C60+C61</f>
        <v>#REF!</v>
      </c>
      <c r="D55" s="14" t="e">
        <f t="shared" ref="D55:Q55" si="21">D56+D57+D58+D59+D60+D61</f>
        <v>#REF!</v>
      </c>
      <c r="E55" s="14" t="e">
        <f t="shared" si="21"/>
        <v>#REF!</v>
      </c>
      <c r="F55" s="14" t="e">
        <f>F56+F57+F58+F59+F60+F61</f>
        <v>#REF!</v>
      </c>
      <c r="G55" s="14" t="e">
        <f t="shared" si="21"/>
        <v>#REF!</v>
      </c>
      <c r="H55" s="14" t="e">
        <f>H56+H57+H58+H59+H60+H61</f>
        <v>#REF!</v>
      </c>
      <c r="I55" s="1" t="e">
        <f t="shared" si="21"/>
        <v>#REF!</v>
      </c>
      <c r="J55" s="1" t="e">
        <f>J56+J57+J58+J59+J60+J61</f>
        <v>#REF!</v>
      </c>
      <c r="K55" s="1" t="e">
        <f t="shared" si="21"/>
        <v>#REF!</v>
      </c>
      <c r="L55" s="14" t="e">
        <f t="shared" si="21"/>
        <v>#REF!</v>
      </c>
      <c r="M55" s="14" t="e">
        <f t="shared" si="21"/>
        <v>#REF!</v>
      </c>
      <c r="N55" s="14" t="e">
        <f t="shared" si="21"/>
        <v>#REF!</v>
      </c>
      <c r="O55" s="14" t="e">
        <f t="shared" si="21"/>
        <v>#REF!</v>
      </c>
      <c r="P55" s="15">
        <f>P56+P57+P58+P59+P60+P61</f>
        <v>2489478.56</v>
      </c>
      <c r="Q55" s="15">
        <f t="shared" si="21"/>
        <v>1867108.9200000002</v>
      </c>
      <c r="R55" s="53"/>
      <c r="S55" s="2"/>
      <c r="T55" s="2"/>
      <c r="U55" s="2"/>
      <c r="V55" s="2"/>
    </row>
    <row r="56" spans="1:22" outlineLevel="1" x14ac:dyDescent="0.2">
      <c r="A56" s="10" t="s">
        <v>36</v>
      </c>
      <c r="B56" s="22" t="s">
        <v>37</v>
      </c>
      <c r="C56" s="1" t="e">
        <f>[3]АСТЕРИА!C15</f>
        <v>#REF!</v>
      </c>
      <c r="D56" s="1" t="e">
        <f>[3]АСТЕРИА!D15</f>
        <v>#REF!</v>
      </c>
      <c r="E56" s="1" t="e">
        <f>[3]АСТЕРИА!E15</f>
        <v>#REF!</v>
      </c>
      <c r="F56" s="1" t="e">
        <f>[3]АСТЕРИА!F15</f>
        <v>#REF!</v>
      </c>
      <c r="G56" s="1" t="e">
        <f>[3]АСТЕРИА!G15</f>
        <v>#REF!</v>
      </c>
      <c r="H56" s="1" t="e">
        <f>[3]АСТЕРИА!H15</f>
        <v>#REF!</v>
      </c>
      <c r="I56" s="1" t="e">
        <f>[3]АСТЕРИА!I15</f>
        <v>#REF!</v>
      </c>
      <c r="J56" s="1" t="e">
        <f>[3]АСТЕРИА!J15</f>
        <v>#REF!</v>
      </c>
      <c r="K56" s="1" t="e">
        <f>[3]АСТЕРИА!K15</f>
        <v>#REF!</v>
      </c>
      <c r="L56" s="1" t="e">
        <f>[3]АСТЕРИА!L15</f>
        <v>#REF!</v>
      </c>
      <c r="M56" s="1" t="e">
        <f>[3]АСТЕРИА!M15</f>
        <v>#REF!</v>
      </c>
      <c r="N56" s="1" t="e">
        <f>[3]АСТЕРИА!N15</f>
        <v>#REF!</v>
      </c>
      <c r="O56" s="14" t="e">
        <f t="shared" ref="O56:O61" si="22">SUM(C56:N56)</f>
        <v>#REF!</v>
      </c>
      <c r="P56" s="23">
        <f t="shared" ref="P56:P61" si="23">Q56/9*12</f>
        <v>414173.33333333337</v>
      </c>
      <c r="Q56" s="15">
        <v>310630</v>
      </c>
    </row>
    <row r="57" spans="1:22" outlineLevel="1" x14ac:dyDescent="0.2">
      <c r="A57" s="10" t="s">
        <v>38</v>
      </c>
      <c r="B57" s="48" t="s">
        <v>39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4">
        <f t="shared" si="22"/>
        <v>0</v>
      </c>
      <c r="P57" s="23">
        <f t="shared" si="23"/>
        <v>51866.666666666672</v>
      </c>
      <c r="Q57" s="15">
        <v>38900</v>
      </c>
    </row>
    <row r="58" spans="1:22" ht="25.5" outlineLevel="1" x14ac:dyDescent="0.2">
      <c r="A58" s="10" t="s">
        <v>40</v>
      </c>
      <c r="B58" s="48" t="s">
        <v>41</v>
      </c>
      <c r="C58" s="1">
        <v>5000</v>
      </c>
      <c r="D58" s="1">
        <f>$C$58</f>
        <v>5000</v>
      </c>
      <c r="E58" s="1">
        <f t="shared" ref="E58:N58" si="24">$C$58</f>
        <v>5000</v>
      </c>
      <c r="F58" s="1">
        <f t="shared" si="24"/>
        <v>5000</v>
      </c>
      <c r="G58" s="1">
        <f t="shared" si="24"/>
        <v>5000</v>
      </c>
      <c r="H58" s="1">
        <f t="shared" si="24"/>
        <v>5000</v>
      </c>
      <c r="I58" s="1">
        <f t="shared" si="24"/>
        <v>5000</v>
      </c>
      <c r="J58" s="1">
        <f t="shared" si="24"/>
        <v>5000</v>
      </c>
      <c r="K58" s="1">
        <f t="shared" si="24"/>
        <v>5000</v>
      </c>
      <c r="L58" s="1">
        <f t="shared" si="24"/>
        <v>5000</v>
      </c>
      <c r="M58" s="1">
        <f t="shared" si="24"/>
        <v>5000</v>
      </c>
      <c r="N58" s="1">
        <f t="shared" si="24"/>
        <v>5000</v>
      </c>
      <c r="O58" s="14">
        <f t="shared" si="22"/>
        <v>60000</v>
      </c>
      <c r="P58" s="23">
        <f t="shared" si="23"/>
        <v>980054.15999999992</v>
      </c>
      <c r="Q58" s="15">
        <v>735040.62</v>
      </c>
    </row>
    <row r="59" spans="1:22" outlineLevel="1" x14ac:dyDescent="0.2">
      <c r="A59" s="10" t="s">
        <v>42</v>
      </c>
      <c r="B59" s="48" t="s">
        <v>43</v>
      </c>
      <c r="C59" s="1">
        <f>20000+30000</f>
        <v>50000</v>
      </c>
      <c r="D59" s="1">
        <f>C59</f>
        <v>50000</v>
      </c>
      <c r="E59" s="1">
        <f t="shared" ref="E59:N59" si="25">D59</f>
        <v>50000</v>
      </c>
      <c r="F59" s="1">
        <f t="shared" si="25"/>
        <v>50000</v>
      </c>
      <c r="G59" s="1">
        <f t="shared" si="25"/>
        <v>50000</v>
      </c>
      <c r="H59" s="1">
        <f t="shared" si="25"/>
        <v>50000</v>
      </c>
      <c r="I59" s="1">
        <f t="shared" si="25"/>
        <v>50000</v>
      </c>
      <c r="J59" s="1">
        <f t="shared" si="25"/>
        <v>50000</v>
      </c>
      <c r="K59" s="1">
        <f t="shared" si="25"/>
        <v>50000</v>
      </c>
      <c r="L59" s="1">
        <f t="shared" si="25"/>
        <v>50000</v>
      </c>
      <c r="M59" s="1">
        <f t="shared" si="25"/>
        <v>50000</v>
      </c>
      <c r="N59" s="1">
        <f t="shared" si="25"/>
        <v>50000</v>
      </c>
      <c r="O59" s="14">
        <f t="shared" si="22"/>
        <v>600000</v>
      </c>
      <c r="P59" s="23">
        <f t="shared" si="23"/>
        <v>256338.66666666666</v>
      </c>
      <c r="Q59" s="15">
        <v>192254</v>
      </c>
      <c r="S59" s="8"/>
      <c r="T59" s="8"/>
      <c r="U59" s="8"/>
      <c r="V59" s="8"/>
    </row>
    <row r="60" spans="1:22" outlineLevel="1" x14ac:dyDescent="0.2">
      <c r="A60" s="10" t="s">
        <v>44</v>
      </c>
      <c r="B60" s="48" t="s">
        <v>45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4">
        <f t="shared" si="22"/>
        <v>0</v>
      </c>
      <c r="P60" s="23">
        <f t="shared" si="23"/>
        <v>42733.333333333336</v>
      </c>
      <c r="Q60" s="15">
        <v>32050</v>
      </c>
    </row>
    <row r="61" spans="1:22" ht="25.5" outlineLevel="1" x14ac:dyDescent="0.2">
      <c r="A61" s="10" t="s">
        <v>46</v>
      </c>
      <c r="B61" s="48" t="s">
        <v>90</v>
      </c>
      <c r="C61" s="1"/>
      <c r="D61" s="1"/>
      <c r="E61" s="1"/>
      <c r="F61" s="1">
        <v>250000</v>
      </c>
      <c r="G61" s="1"/>
      <c r="H61" s="1"/>
      <c r="I61" s="1"/>
      <c r="J61" s="1"/>
      <c r="K61" s="1">
        <v>250000</v>
      </c>
      <c r="L61" s="1"/>
      <c r="M61" s="1"/>
      <c r="N61" s="1"/>
      <c r="O61" s="14">
        <f t="shared" si="22"/>
        <v>500000</v>
      </c>
      <c r="P61" s="23">
        <f t="shared" si="23"/>
        <v>744312.40000000014</v>
      </c>
      <c r="Q61" s="15">
        <v>558234.30000000005</v>
      </c>
    </row>
    <row r="62" spans="1:22" x14ac:dyDescent="0.2">
      <c r="A62" s="36"/>
      <c r="B62" s="22"/>
      <c r="C62" s="1"/>
      <c r="D62" s="1"/>
      <c r="E62" s="1"/>
      <c r="F62" s="1"/>
      <c r="G62" s="1"/>
      <c r="H62" s="1"/>
      <c r="I62" s="14"/>
      <c r="J62" s="14"/>
      <c r="K62" s="14"/>
      <c r="L62" s="1"/>
      <c r="M62" s="1"/>
      <c r="N62" s="1"/>
      <c r="O62" s="14"/>
      <c r="P62" s="15"/>
      <c r="Q62" s="15"/>
    </row>
    <row r="63" spans="1:22" s="8" customFormat="1" x14ac:dyDescent="0.2">
      <c r="A63" s="10">
        <v>6</v>
      </c>
      <c r="B63" s="47" t="s">
        <v>50</v>
      </c>
      <c r="C63" s="14">
        <f>C64+C65</f>
        <v>12540.84</v>
      </c>
      <c r="D63" s="14">
        <f t="shared" ref="D63:Q63" si="26">D64+D65</f>
        <v>12540.84</v>
      </c>
      <c r="E63" s="14">
        <f t="shared" si="26"/>
        <v>12540.84</v>
      </c>
      <c r="F63" s="14">
        <f t="shared" si="26"/>
        <v>12540.84</v>
      </c>
      <c r="G63" s="14">
        <f t="shared" si="26"/>
        <v>12540.84</v>
      </c>
      <c r="H63" s="14">
        <f t="shared" si="26"/>
        <v>12540.84</v>
      </c>
      <c r="I63" s="14">
        <f t="shared" si="26"/>
        <v>12540.84</v>
      </c>
      <c r="J63" s="14">
        <f t="shared" si="26"/>
        <v>12540.84</v>
      </c>
      <c r="K63" s="14">
        <f t="shared" si="26"/>
        <v>12540.84</v>
      </c>
      <c r="L63" s="14">
        <f t="shared" si="26"/>
        <v>12540.84</v>
      </c>
      <c r="M63" s="14">
        <f t="shared" si="26"/>
        <v>12540.84</v>
      </c>
      <c r="N63" s="14">
        <f t="shared" si="26"/>
        <v>12540.84</v>
      </c>
      <c r="O63" s="14">
        <f t="shared" si="26"/>
        <v>150490.07999999999</v>
      </c>
      <c r="P63" s="15">
        <f t="shared" si="26"/>
        <v>787996.62666666671</v>
      </c>
      <c r="Q63" s="15">
        <f t="shared" si="26"/>
        <v>590997.47000000009</v>
      </c>
      <c r="S63" s="2"/>
      <c r="T63" s="2"/>
      <c r="U63" s="2"/>
      <c r="V63" s="2"/>
    </row>
    <row r="64" spans="1:22" ht="19.5" customHeight="1" outlineLevel="1" x14ac:dyDescent="0.25">
      <c r="A64" s="10" t="s">
        <v>47</v>
      </c>
      <c r="B64" s="22" t="s">
        <v>91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54">
        <f>SUM(C64:N64)</f>
        <v>0</v>
      </c>
      <c r="P64" s="23">
        <f>Q64/9*12</f>
        <v>637506.54666666675</v>
      </c>
      <c r="Q64" s="55">
        <v>478129.91000000003</v>
      </c>
    </row>
    <row r="65" spans="1:22" ht="13.5" outlineLevel="1" x14ac:dyDescent="0.25">
      <c r="A65" s="10" t="s">
        <v>48</v>
      </c>
      <c r="B65" s="48" t="s">
        <v>92</v>
      </c>
      <c r="C65" s="1">
        <f t="shared" ref="C65:N65" si="27">SUM(C66:C68)</f>
        <v>12540.84</v>
      </c>
      <c r="D65" s="1">
        <f t="shared" si="27"/>
        <v>12540.84</v>
      </c>
      <c r="E65" s="1">
        <f t="shared" si="27"/>
        <v>12540.84</v>
      </c>
      <c r="F65" s="1">
        <f t="shared" si="27"/>
        <v>12540.84</v>
      </c>
      <c r="G65" s="1">
        <f t="shared" si="27"/>
        <v>12540.84</v>
      </c>
      <c r="H65" s="1">
        <f>SUM(H66:H68)</f>
        <v>12540.84</v>
      </c>
      <c r="I65" s="1">
        <f t="shared" si="27"/>
        <v>12540.84</v>
      </c>
      <c r="J65" s="1">
        <f t="shared" si="27"/>
        <v>12540.84</v>
      </c>
      <c r="K65" s="1">
        <f t="shared" si="27"/>
        <v>12540.84</v>
      </c>
      <c r="L65" s="1">
        <f t="shared" si="27"/>
        <v>12540.84</v>
      </c>
      <c r="M65" s="1">
        <f t="shared" si="27"/>
        <v>12540.84</v>
      </c>
      <c r="N65" s="1">
        <f t="shared" si="27"/>
        <v>12540.84</v>
      </c>
      <c r="O65" s="54">
        <f>SUM(C65:N65)</f>
        <v>150490.07999999999</v>
      </c>
      <c r="P65" s="23">
        <f>Q65/9*12</f>
        <v>150490.08000000002</v>
      </c>
      <c r="Q65" s="55">
        <v>112867.56000000001</v>
      </c>
    </row>
    <row r="66" spans="1:22" ht="26.25" outlineLevel="2" x14ac:dyDescent="0.25">
      <c r="A66" s="10"/>
      <c r="B66" s="48" t="s">
        <v>93</v>
      </c>
      <c r="C66" s="1">
        <v>6575.29</v>
      </c>
      <c r="D66" s="1">
        <v>6575.29</v>
      </c>
      <c r="E66" s="1">
        <v>6575.29</v>
      </c>
      <c r="F66" s="1">
        <v>6575.29</v>
      </c>
      <c r="G66" s="1">
        <v>6575.29</v>
      </c>
      <c r="H66" s="1">
        <v>6575.29</v>
      </c>
      <c r="I66" s="1">
        <v>6575.29</v>
      </c>
      <c r="J66" s="1">
        <v>6575.29</v>
      </c>
      <c r="K66" s="1">
        <v>6575.29</v>
      </c>
      <c r="L66" s="1">
        <v>6575.29</v>
      </c>
      <c r="M66" s="1">
        <v>6575.29</v>
      </c>
      <c r="N66" s="1">
        <v>6575.29</v>
      </c>
      <c r="O66" s="54">
        <f>SUM(C66:N66)</f>
        <v>78903.479999999981</v>
      </c>
      <c r="P66" s="23">
        <f>Q66/9*12</f>
        <v>78903.48</v>
      </c>
      <c r="Q66" s="55">
        <v>59177.61</v>
      </c>
      <c r="S66" s="8"/>
      <c r="T66" s="8"/>
      <c r="U66" s="8"/>
      <c r="V66" s="8"/>
    </row>
    <row r="67" spans="1:22" ht="13.5" outlineLevel="2" x14ac:dyDescent="0.25">
      <c r="A67" s="10"/>
      <c r="B67" s="48" t="s">
        <v>94</v>
      </c>
      <c r="C67" s="1">
        <v>4154.05</v>
      </c>
      <c r="D67" s="1">
        <v>4154.05</v>
      </c>
      <c r="E67" s="1">
        <v>4154.05</v>
      </c>
      <c r="F67" s="1">
        <v>4154.05</v>
      </c>
      <c r="G67" s="1">
        <v>4154.05</v>
      </c>
      <c r="H67" s="1">
        <v>4154.05</v>
      </c>
      <c r="I67" s="1">
        <v>4154.05</v>
      </c>
      <c r="J67" s="1">
        <v>4154.05</v>
      </c>
      <c r="K67" s="1">
        <v>4154.05</v>
      </c>
      <c r="L67" s="1">
        <v>4154.05</v>
      </c>
      <c r="M67" s="1">
        <v>4154.05</v>
      </c>
      <c r="N67" s="1">
        <v>4154.05</v>
      </c>
      <c r="O67" s="54">
        <f>SUM(C67:N67)</f>
        <v>49848.600000000013</v>
      </c>
      <c r="P67" s="23">
        <f>Q67/9*12</f>
        <v>49848.600000000006</v>
      </c>
      <c r="Q67" s="55">
        <v>37386.450000000004</v>
      </c>
    </row>
    <row r="68" spans="1:22" ht="13.5" outlineLevel="2" x14ac:dyDescent="0.25">
      <c r="A68" s="10"/>
      <c r="B68" s="48" t="s">
        <v>95</v>
      </c>
      <c r="C68" s="1">
        <v>1811.5</v>
      </c>
      <c r="D68" s="1">
        <v>1811.5</v>
      </c>
      <c r="E68" s="1">
        <v>1811.5</v>
      </c>
      <c r="F68" s="1">
        <v>1811.5</v>
      </c>
      <c r="G68" s="1">
        <v>1811.5</v>
      </c>
      <c r="H68" s="1">
        <v>1811.5</v>
      </c>
      <c r="I68" s="1">
        <v>1811.5</v>
      </c>
      <c r="J68" s="1">
        <v>1811.5</v>
      </c>
      <c r="K68" s="1">
        <v>1811.5</v>
      </c>
      <c r="L68" s="1">
        <v>1811.5</v>
      </c>
      <c r="M68" s="1">
        <v>1811.5</v>
      </c>
      <c r="N68" s="1">
        <v>1811.5</v>
      </c>
      <c r="O68" s="54">
        <f>SUM(C68:N68)</f>
        <v>21738</v>
      </c>
      <c r="P68" s="23">
        <f>Q68/9*12</f>
        <v>21738</v>
      </c>
      <c r="Q68" s="55">
        <v>16303.5</v>
      </c>
      <c r="S68" s="31"/>
      <c r="T68" s="31"/>
      <c r="U68" s="31"/>
      <c r="V68" s="31"/>
    </row>
    <row r="69" spans="1:22" ht="11.25" customHeight="1" x14ac:dyDescent="0.25">
      <c r="A69" s="36"/>
      <c r="B69" s="48"/>
      <c r="C69" s="1"/>
      <c r="D69" s="1"/>
      <c r="E69" s="1"/>
      <c r="F69" s="1"/>
      <c r="G69" s="1"/>
      <c r="H69" s="1"/>
      <c r="I69" s="14"/>
      <c r="J69" s="14"/>
      <c r="K69" s="14"/>
      <c r="L69" s="56"/>
      <c r="M69" s="56"/>
      <c r="N69" s="1"/>
      <c r="O69" s="54"/>
      <c r="P69" s="55"/>
      <c r="Q69" s="55"/>
    </row>
    <row r="70" spans="1:22" s="8" customFormat="1" x14ac:dyDescent="0.2">
      <c r="A70" s="10">
        <v>7</v>
      </c>
      <c r="B70" s="51" t="s">
        <v>51</v>
      </c>
      <c r="C70" s="14">
        <f>C71+C72+C73</f>
        <v>4000</v>
      </c>
      <c r="D70" s="14">
        <f t="shared" ref="D70:Q70" si="28">D71+D72+D73</f>
        <v>4000</v>
      </c>
      <c r="E70" s="14">
        <f t="shared" si="28"/>
        <v>13000</v>
      </c>
      <c r="F70" s="14">
        <f>F71+F72+F73</f>
        <v>10000</v>
      </c>
      <c r="G70" s="14">
        <f t="shared" si="28"/>
        <v>4000</v>
      </c>
      <c r="H70" s="14">
        <f>H71+H72+H73</f>
        <v>4000</v>
      </c>
      <c r="I70" s="1">
        <f t="shared" si="28"/>
        <v>4000</v>
      </c>
      <c r="J70" s="1">
        <f t="shared" si="28"/>
        <v>4000</v>
      </c>
      <c r="K70" s="1">
        <f t="shared" si="28"/>
        <v>4000</v>
      </c>
      <c r="L70" s="14">
        <f t="shared" si="28"/>
        <v>7000</v>
      </c>
      <c r="M70" s="14">
        <f t="shared" si="28"/>
        <v>4000</v>
      </c>
      <c r="N70" s="14">
        <f t="shared" si="28"/>
        <v>4000</v>
      </c>
      <c r="O70" s="14">
        <f t="shared" si="28"/>
        <v>66000</v>
      </c>
      <c r="P70" s="15">
        <f>P71+P72+P73</f>
        <v>729773.33333333349</v>
      </c>
      <c r="Q70" s="15">
        <f t="shared" si="28"/>
        <v>547330</v>
      </c>
      <c r="S70" s="2"/>
      <c r="T70" s="2"/>
      <c r="U70" s="2"/>
      <c r="V70" s="2"/>
    </row>
    <row r="71" spans="1:22" outlineLevel="1" x14ac:dyDescent="0.2">
      <c r="A71" s="36" t="s">
        <v>96</v>
      </c>
      <c r="B71" s="22" t="s">
        <v>97</v>
      </c>
      <c r="C71" s="1">
        <v>4000</v>
      </c>
      <c r="D71" s="1">
        <v>4000</v>
      </c>
      <c r="E71" s="1">
        <f>4000+9000</f>
        <v>13000</v>
      </c>
      <c r="F71" s="1">
        <v>10000</v>
      </c>
      <c r="G71" s="1">
        <v>4000</v>
      </c>
      <c r="H71" s="1">
        <v>4000</v>
      </c>
      <c r="I71" s="1">
        <v>4000</v>
      </c>
      <c r="J71" s="1">
        <v>4000</v>
      </c>
      <c r="K71" s="1">
        <v>4000</v>
      </c>
      <c r="L71" s="1">
        <v>7000</v>
      </c>
      <c r="M71" s="1">
        <v>4000</v>
      </c>
      <c r="N71" s="1">
        <f>4000</f>
        <v>4000</v>
      </c>
      <c r="O71" s="14">
        <f>SUM(C71:N71)</f>
        <v>66000</v>
      </c>
      <c r="P71" s="23">
        <f>Q71/9*12</f>
        <v>96933.333333333328</v>
      </c>
      <c r="Q71" s="15">
        <v>72700</v>
      </c>
      <c r="S71" s="8"/>
      <c r="T71" s="8"/>
      <c r="U71" s="8"/>
      <c r="V71" s="8"/>
    </row>
    <row r="72" spans="1:22" s="31" customFormat="1" ht="13.5" outlineLevel="1" x14ac:dyDescent="0.25">
      <c r="A72" s="36" t="s">
        <v>98</v>
      </c>
      <c r="B72" s="22" t="s">
        <v>99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54">
        <f>SUM(C72:N72)</f>
        <v>0</v>
      </c>
      <c r="P72" s="23">
        <f>Q72/9*12</f>
        <v>624706.66666666674</v>
      </c>
      <c r="Q72" s="55">
        <v>468530</v>
      </c>
      <c r="S72" s="2"/>
      <c r="T72" s="2"/>
      <c r="U72" s="2"/>
      <c r="V72" s="2"/>
    </row>
    <row r="73" spans="1:22" outlineLevel="1" x14ac:dyDescent="0.2">
      <c r="A73" s="57" t="s">
        <v>100</v>
      </c>
      <c r="B73" s="22" t="s">
        <v>101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4">
        <f>SUM(C73:N73)</f>
        <v>0</v>
      </c>
      <c r="P73" s="23">
        <f>Q73/9*12</f>
        <v>8133.3333333333339</v>
      </c>
      <c r="Q73" s="15">
        <v>6100</v>
      </c>
    </row>
    <row r="74" spans="1:22" x14ac:dyDescent="0.2">
      <c r="A74" s="10"/>
      <c r="B74" s="22"/>
      <c r="C74" s="1"/>
      <c r="D74" s="1"/>
      <c r="E74" s="1"/>
      <c r="F74" s="1"/>
      <c r="G74" s="1"/>
      <c r="H74" s="1"/>
      <c r="I74" s="14"/>
      <c r="J74" s="14"/>
      <c r="K74" s="14"/>
      <c r="L74" s="1"/>
      <c r="M74" s="1"/>
      <c r="N74" s="1"/>
      <c r="O74" s="14"/>
      <c r="P74" s="15"/>
      <c r="Q74" s="15">
        <v>0</v>
      </c>
      <c r="S74" s="8"/>
      <c r="T74" s="8"/>
      <c r="U74" s="8"/>
      <c r="V74" s="8"/>
    </row>
    <row r="75" spans="1:22" s="8" customFormat="1" x14ac:dyDescent="0.2">
      <c r="A75" s="10" t="s">
        <v>102</v>
      </c>
      <c r="B75" s="51" t="s">
        <v>103</v>
      </c>
      <c r="C75" s="14">
        <f>C76</f>
        <v>25000</v>
      </c>
      <c r="D75" s="14">
        <f t="shared" ref="D75:Q75" si="29">D76</f>
        <v>25000</v>
      </c>
      <c r="E75" s="14">
        <f t="shared" si="29"/>
        <v>25000</v>
      </c>
      <c r="F75" s="14">
        <f t="shared" si="29"/>
        <v>25000</v>
      </c>
      <c r="G75" s="14">
        <f t="shared" si="29"/>
        <v>80000</v>
      </c>
      <c r="H75" s="14">
        <f>H76</f>
        <v>25000</v>
      </c>
      <c r="I75" s="14">
        <f t="shared" si="29"/>
        <v>25000</v>
      </c>
      <c r="J75" s="14">
        <f t="shared" si="29"/>
        <v>25000</v>
      </c>
      <c r="K75" s="14">
        <f t="shared" si="29"/>
        <v>80000</v>
      </c>
      <c r="L75" s="14">
        <f t="shared" si="29"/>
        <v>50000</v>
      </c>
      <c r="M75" s="14">
        <f t="shared" si="29"/>
        <v>25000</v>
      </c>
      <c r="N75" s="14">
        <f t="shared" si="29"/>
        <v>25000</v>
      </c>
      <c r="O75" s="14">
        <f t="shared" si="29"/>
        <v>435000</v>
      </c>
      <c r="P75" s="15">
        <f t="shared" si="29"/>
        <v>396097.30666666664</v>
      </c>
      <c r="Q75" s="15">
        <f t="shared" si="29"/>
        <v>297072.98</v>
      </c>
      <c r="S75" s="2"/>
      <c r="T75" s="2"/>
      <c r="U75" s="2"/>
      <c r="V75" s="2"/>
    </row>
    <row r="76" spans="1:22" outlineLevel="1" x14ac:dyDescent="0.2">
      <c r="A76" s="36" t="s">
        <v>49</v>
      </c>
      <c r="B76" s="22" t="s">
        <v>104</v>
      </c>
      <c r="C76" s="1">
        <v>25000</v>
      </c>
      <c r="D76" s="1">
        <v>25000</v>
      </c>
      <c r="E76" s="1">
        <v>25000</v>
      </c>
      <c r="F76" s="1">
        <v>25000</v>
      </c>
      <c r="G76" s="1">
        <v>80000</v>
      </c>
      <c r="H76" s="1">
        <v>25000</v>
      </c>
      <c r="I76" s="1">
        <v>25000</v>
      </c>
      <c r="J76" s="1">
        <v>25000</v>
      </c>
      <c r="K76" s="1">
        <v>80000</v>
      </c>
      <c r="L76" s="1">
        <v>50000</v>
      </c>
      <c r="M76" s="1">
        <v>25000</v>
      </c>
      <c r="N76" s="1">
        <v>25000</v>
      </c>
      <c r="O76" s="14">
        <f t="shared" ref="O76:O84" si="30">SUM(C76:N76)</f>
        <v>435000</v>
      </c>
      <c r="P76" s="23">
        <f>Q76/9*12</f>
        <v>396097.30666666664</v>
      </c>
      <c r="Q76" s="15">
        <v>297072.98</v>
      </c>
      <c r="S76" s="16"/>
      <c r="T76" s="16"/>
      <c r="U76" s="16"/>
      <c r="V76" s="16"/>
    </row>
    <row r="77" spans="1:22" ht="13.7" customHeight="1" x14ac:dyDescent="0.2">
      <c r="A77" s="36"/>
      <c r="B77" s="22"/>
      <c r="C77" s="1"/>
      <c r="D77" s="1"/>
      <c r="E77" s="1"/>
      <c r="F77" s="1"/>
      <c r="G77" s="1"/>
      <c r="H77" s="1"/>
      <c r="I77" s="14"/>
      <c r="J77" s="14"/>
      <c r="K77" s="14"/>
      <c r="L77" s="1"/>
      <c r="M77" s="1"/>
      <c r="N77" s="1"/>
      <c r="O77" s="14"/>
      <c r="P77" s="15"/>
      <c r="Q77" s="15"/>
      <c r="S77" s="16"/>
      <c r="T77" s="16"/>
      <c r="U77" s="16"/>
      <c r="V77" s="16"/>
    </row>
    <row r="78" spans="1:22" s="8" customFormat="1" ht="25.5" x14ac:dyDescent="0.2">
      <c r="A78" s="10" t="s">
        <v>105</v>
      </c>
      <c r="B78" s="51" t="s">
        <v>106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>
        <f t="shared" si="30"/>
        <v>0</v>
      </c>
      <c r="P78" s="15">
        <f>Q78/9*12</f>
        <v>187096.47999999998</v>
      </c>
      <c r="Q78" s="15">
        <v>140322.35999999999</v>
      </c>
      <c r="S78" s="16"/>
      <c r="T78" s="16"/>
      <c r="U78" s="16"/>
      <c r="V78" s="16"/>
    </row>
    <row r="79" spans="1:22" ht="13.7" customHeight="1" x14ac:dyDescent="0.2">
      <c r="A79" s="36"/>
      <c r="B79" s="2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4"/>
      <c r="P79" s="15"/>
      <c r="Q79" s="15"/>
      <c r="S79" s="16"/>
      <c r="T79" s="16"/>
      <c r="U79" s="16"/>
      <c r="V79" s="16"/>
    </row>
    <row r="80" spans="1:22" s="16" customFormat="1" x14ac:dyDescent="0.2">
      <c r="A80" s="20"/>
      <c r="B80" s="21" t="s">
        <v>52</v>
      </c>
      <c r="C80" s="15" t="e">
        <f t="shared" ref="C80:Q80" si="31">C13-C16</f>
        <v>#REF!</v>
      </c>
      <c r="D80" s="15" t="e">
        <f t="shared" si="31"/>
        <v>#REF!</v>
      </c>
      <c r="E80" s="15" t="e">
        <f t="shared" si="31"/>
        <v>#REF!</v>
      </c>
      <c r="F80" s="15" t="e">
        <f t="shared" si="31"/>
        <v>#REF!</v>
      </c>
      <c r="G80" s="15" t="e">
        <f t="shared" si="31"/>
        <v>#REF!</v>
      </c>
      <c r="H80" s="15" t="e">
        <f t="shared" si="31"/>
        <v>#REF!</v>
      </c>
      <c r="I80" s="15" t="e">
        <f t="shared" si="31"/>
        <v>#REF!</v>
      </c>
      <c r="J80" s="15" t="e">
        <f t="shared" si="31"/>
        <v>#REF!</v>
      </c>
      <c r="K80" s="15" t="e">
        <f t="shared" si="31"/>
        <v>#REF!</v>
      </c>
      <c r="L80" s="15" t="e">
        <f t="shared" si="31"/>
        <v>#REF!</v>
      </c>
      <c r="M80" s="15" t="e">
        <f t="shared" si="31"/>
        <v>#REF!</v>
      </c>
      <c r="N80" s="15" t="e">
        <f t="shared" si="31"/>
        <v>#REF!</v>
      </c>
      <c r="O80" s="15" t="e">
        <f t="shared" si="30"/>
        <v>#REF!</v>
      </c>
      <c r="P80" s="15">
        <f>P13-P16</f>
        <v>11907923.857155509</v>
      </c>
      <c r="Q80" s="15">
        <f t="shared" si="31"/>
        <v>11161344.202866647</v>
      </c>
    </row>
    <row r="81" spans="1:22" s="16" customFormat="1" x14ac:dyDescent="0.2">
      <c r="A81" s="20"/>
      <c r="B81" s="21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S81" s="2"/>
      <c r="T81" s="2"/>
      <c r="U81" s="2"/>
      <c r="V81" s="2"/>
    </row>
    <row r="82" spans="1:22" s="16" customFormat="1" x14ac:dyDescent="0.2">
      <c r="A82" s="20"/>
      <c r="B82" s="58" t="s">
        <v>107</v>
      </c>
      <c r="C82" s="59"/>
      <c r="D82" s="15"/>
      <c r="E82" s="15"/>
      <c r="F82" s="60"/>
      <c r="G82" s="15"/>
      <c r="H82" s="15"/>
      <c r="I82" s="15"/>
      <c r="J82" s="15"/>
      <c r="K82" s="15"/>
      <c r="L82" s="15"/>
      <c r="M82" s="15"/>
      <c r="N82" s="15" t="e">
        <f>O80*0.2</f>
        <v>#REF!</v>
      </c>
      <c r="O82" s="15" t="e">
        <f t="shared" si="30"/>
        <v>#REF!</v>
      </c>
      <c r="P82" s="15">
        <v>2683915</v>
      </c>
      <c r="Q82" s="15">
        <v>2683915</v>
      </c>
      <c r="S82" s="2"/>
      <c r="T82" s="2"/>
      <c r="U82" s="2"/>
      <c r="V82" s="2"/>
    </row>
    <row r="83" spans="1:22" s="16" customFormat="1" x14ac:dyDescent="0.2">
      <c r="A83" s="20"/>
      <c r="B83" s="21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S83" s="2"/>
      <c r="T83" s="2"/>
      <c r="U83" s="2"/>
      <c r="V83" s="2"/>
    </row>
    <row r="84" spans="1:22" s="16" customFormat="1" x14ac:dyDescent="0.2">
      <c r="A84" s="41"/>
      <c r="B84" s="42" t="s">
        <v>53</v>
      </c>
      <c r="C84" s="43" t="e">
        <f>C80-C82</f>
        <v>#REF!</v>
      </c>
      <c r="D84" s="43" t="e">
        <f>D80-D82</f>
        <v>#REF!</v>
      </c>
      <c r="E84" s="43" t="e">
        <f>E80-E82</f>
        <v>#REF!</v>
      </c>
      <c r="F84" s="43" t="e">
        <f t="shared" ref="F84:N84" si="32">F80-F82</f>
        <v>#REF!</v>
      </c>
      <c r="G84" s="43" t="e">
        <f>G80-G82</f>
        <v>#REF!</v>
      </c>
      <c r="H84" s="43" t="e">
        <f>H80-H82</f>
        <v>#REF!</v>
      </c>
      <c r="I84" s="43" t="e">
        <f t="shared" si="32"/>
        <v>#REF!</v>
      </c>
      <c r="J84" s="43" t="e">
        <f t="shared" si="32"/>
        <v>#REF!</v>
      </c>
      <c r="K84" s="43" t="e">
        <f>K80-K82</f>
        <v>#REF!</v>
      </c>
      <c r="L84" s="43" t="e">
        <f t="shared" si="32"/>
        <v>#REF!</v>
      </c>
      <c r="M84" s="43" t="e">
        <f t="shared" si="32"/>
        <v>#REF!</v>
      </c>
      <c r="N84" s="43" t="e">
        <f t="shared" si="32"/>
        <v>#REF!</v>
      </c>
      <c r="O84" s="43" t="e">
        <f t="shared" si="30"/>
        <v>#REF!</v>
      </c>
      <c r="P84" s="43">
        <f>P80-P82</f>
        <v>9224008.8571555093</v>
      </c>
      <c r="Q84" s="43">
        <f>Q80-Q82</f>
        <v>8477429.2028666474</v>
      </c>
      <c r="S84" s="2"/>
      <c r="T84" s="2"/>
      <c r="U84" s="2"/>
      <c r="V84" s="2"/>
    </row>
    <row r="85" spans="1:22" x14ac:dyDescent="0.2"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P85" s="62"/>
    </row>
    <row r="86" spans="1:22" s="61" customFormat="1" x14ac:dyDescent="0.2">
      <c r="A86" s="3"/>
      <c r="B86" s="2"/>
      <c r="C86" s="2"/>
      <c r="D86" s="2">
        <v>700000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4"/>
      <c r="P86" s="5"/>
      <c r="Q86" s="5"/>
    </row>
    <row r="87" spans="1:22" s="61" customFormat="1" x14ac:dyDescent="0.2">
      <c r="A87" s="3"/>
      <c r="B87" s="2"/>
      <c r="C87" s="2"/>
      <c r="D87" s="24" t="e">
        <f>D18-D86</f>
        <v>#REF!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4"/>
      <c r="P87" s="5"/>
      <c r="Q87" s="5"/>
    </row>
    <row r="88" spans="1:22" s="61" customFormat="1" x14ac:dyDescent="0.2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4"/>
      <c r="P88" s="5"/>
      <c r="Q88" s="5"/>
      <c r="S88" s="2"/>
      <c r="T88" s="2"/>
      <c r="U88" s="2"/>
      <c r="V88" s="2"/>
    </row>
    <row r="89" spans="1:22" x14ac:dyDescent="0.2">
      <c r="P89" s="63"/>
    </row>
  </sheetData>
  <mergeCells count="1">
    <mergeCell ref="B1:O1"/>
  </mergeCells>
  <pageMargins left="0" right="0" top="0" bottom="0" header="0" footer="0"/>
  <pageSetup paperSize="9" scale="45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2</vt:i4>
      </vt:variant>
    </vt:vector>
  </HeadingPairs>
  <TitlesOfParts>
    <vt:vector size="13" baseType="lpstr">
      <vt:lpstr>2025</vt:lpstr>
      <vt:lpstr>Расчет доходной части СПБ СЗФО</vt:lpstr>
      <vt:lpstr>Расчет доходной части РЕГИОНЫ</vt:lpstr>
      <vt:lpstr>Сезонность 2023 </vt:lpstr>
      <vt:lpstr>Расчет доходной части ОПТ</vt:lpstr>
      <vt:lpstr>ОРТО</vt:lpstr>
      <vt:lpstr>ОБОРУДОВАНИЕ 1.0</vt:lpstr>
      <vt:lpstr>ТЕНДЕРЫ</vt:lpstr>
      <vt:lpstr>ИТЕРНЕТ МАГАЗИН</vt:lpstr>
      <vt:lpstr>Исходные данные 2024</vt:lpstr>
      <vt:lpstr>БДР 2022 -пример</vt:lpstr>
      <vt:lpstr>'2025'!Область_печати</vt:lpstr>
      <vt:lpstr>'БДР 2022 -пример'!Область_печати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Svetenko</dc:creator>
  <cp:lastModifiedBy>Роман Светенко</cp:lastModifiedBy>
  <cp:revision>1</cp:revision>
  <dcterms:created xsi:type="dcterms:W3CDTF">2018-12-04T06:10:59Z</dcterms:created>
  <dcterms:modified xsi:type="dcterms:W3CDTF">2025-02-11T17:23:39Z</dcterms:modified>
</cp:coreProperties>
</file>